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hidePivotFieldList="1"/>
  <mc:AlternateContent xmlns:mc="http://schemas.openxmlformats.org/markup-compatibility/2006">
    <mc:Choice Requires="x15">
      <x15ac:absPath xmlns:x15ac="http://schemas.microsoft.com/office/spreadsheetml/2010/11/ac" url="C:\Users\Daniel\Dropbox\Daniel Maangi\github\DT-Editor\"/>
    </mc:Choice>
  </mc:AlternateContent>
  <xr:revisionPtr revIDLastSave="0" documentId="8_{4173B2AA-FB7C-463B-B16A-62E86AC41374}" xr6:coauthVersionLast="47" xr6:coauthVersionMax="47" xr10:uidLastSave="{00000000-0000-0000-0000-000000000000}"/>
  <bookViews>
    <workbookView xWindow="-38510" yWindow="-3420" windowWidth="38620" windowHeight="21360" xr2:uid="{79546258-67FE-439E-B408-4DFD201D2C64}"/>
  </bookViews>
  <sheets>
    <sheet name="Start" sheetId="3" r:id="rId1"/>
    <sheet name="Shipments data" sheetId="11" r:id="rId2"/>
    <sheet name="Supply Planning Data" sheetId="18" r:id="rId3"/>
    <sheet name="DataViz" sheetId="19" state="hidden" r:id="rId4"/>
    <sheet name="analysis" sheetId="5" state="hidden" r:id="rId5"/>
    <sheet name="Dashboard" sheetId="20" r:id="rId6"/>
    <sheet name="list" sheetId="7" state="hidden" r:id="rId7"/>
    <sheet name="population" sheetId="22" state="hidden" r:id="rId8"/>
  </sheets>
  <externalReferences>
    <externalReference r:id="rId9"/>
  </externalReferences>
  <definedNames>
    <definedName name="_xlnm._FilterDatabase" localSheetId="2" hidden="1">'Supply Planning Data'!$A$1:$AF$901</definedName>
    <definedName name="Buyer">[1]!Supplier[Buyer]</definedName>
    <definedName name="counties">list!$B$2:$B$252</definedName>
    <definedName name="Country">[1]!CountryISOCodes[[Country ]]</definedName>
    <definedName name="Manufacturer">[1]!Products[Manufacturer]</definedName>
    <definedName name="months">list!$L$1:$L$60</definedName>
    <definedName name="Sector">[1]!SectorT[Sector]</definedName>
    <definedName name="Status">[1]!ShipmentStatus[Status]</definedName>
    <definedName name="vendors">list!$G$2:$G$21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7" i="19" l="1"/>
  <c r="G38" i="19"/>
  <c r="G39" i="19"/>
  <c r="G40" i="19"/>
  <c r="G41" i="19"/>
  <c r="G42" i="19"/>
  <c r="G43" i="19"/>
  <c r="G44" i="19"/>
  <c r="G45" i="19"/>
  <c r="G46" i="19"/>
  <c r="G47" i="19"/>
  <c r="G48" i="19"/>
  <c r="G49" i="19"/>
  <c r="G50" i="19"/>
  <c r="G51" i="19"/>
  <c r="G52" i="19"/>
  <c r="G53" i="19"/>
  <c r="G54" i="19"/>
  <c r="G55" i="19"/>
  <c r="G56" i="19"/>
  <c r="G57" i="19"/>
  <c r="G58" i="19"/>
  <c r="G59" i="19"/>
  <c r="G60" i="19"/>
  <c r="J37" i="19"/>
  <c r="M37" i="19"/>
  <c r="P37" i="19"/>
  <c r="S37" i="19"/>
  <c r="V37" i="19"/>
  <c r="Y37" i="19"/>
  <c r="AB37" i="19"/>
  <c r="J38" i="19"/>
  <c r="M38" i="19"/>
  <c r="P38" i="19"/>
  <c r="S38" i="19"/>
  <c r="V38" i="19"/>
  <c r="Y38" i="19"/>
  <c r="AB38" i="19"/>
  <c r="J39" i="19"/>
  <c r="M39" i="19"/>
  <c r="P39" i="19"/>
  <c r="S39" i="19"/>
  <c r="V39" i="19"/>
  <c r="Y39" i="19"/>
  <c r="AB39" i="19"/>
  <c r="J40" i="19"/>
  <c r="M40" i="19"/>
  <c r="P40" i="19"/>
  <c r="S40" i="19"/>
  <c r="V40" i="19"/>
  <c r="Y40" i="19"/>
  <c r="AB40" i="19"/>
  <c r="J41" i="19"/>
  <c r="M41" i="19"/>
  <c r="P41" i="19"/>
  <c r="S41" i="19"/>
  <c r="V41" i="19"/>
  <c r="Y41" i="19"/>
  <c r="AB41" i="19"/>
  <c r="J42" i="19"/>
  <c r="M42" i="19"/>
  <c r="P42" i="19"/>
  <c r="S42" i="19"/>
  <c r="V42" i="19"/>
  <c r="Y42" i="19"/>
  <c r="AB42" i="19"/>
  <c r="J43" i="19"/>
  <c r="M43" i="19"/>
  <c r="P43" i="19"/>
  <c r="S43" i="19"/>
  <c r="V43" i="19"/>
  <c r="Y43" i="19"/>
  <c r="AB43" i="19"/>
  <c r="J44" i="19"/>
  <c r="M44" i="19"/>
  <c r="P44" i="19"/>
  <c r="S44" i="19"/>
  <c r="V44" i="19"/>
  <c r="Y44" i="19"/>
  <c r="AB44" i="19"/>
  <c r="J45" i="19"/>
  <c r="M45" i="19"/>
  <c r="P45" i="19"/>
  <c r="S45" i="19"/>
  <c r="V45" i="19"/>
  <c r="Y45" i="19"/>
  <c r="AB45" i="19"/>
  <c r="J46" i="19"/>
  <c r="M46" i="19"/>
  <c r="P46" i="19"/>
  <c r="S46" i="19"/>
  <c r="V46" i="19"/>
  <c r="Y46" i="19"/>
  <c r="AB46" i="19"/>
  <c r="J47" i="19"/>
  <c r="M47" i="19"/>
  <c r="P47" i="19"/>
  <c r="S47" i="19"/>
  <c r="V47" i="19"/>
  <c r="Y47" i="19"/>
  <c r="AB47" i="19"/>
  <c r="J48" i="19"/>
  <c r="M48" i="19"/>
  <c r="P48" i="19"/>
  <c r="S48" i="19"/>
  <c r="V48" i="19"/>
  <c r="Y48" i="19"/>
  <c r="AB48" i="19"/>
  <c r="J49" i="19"/>
  <c r="M49" i="19"/>
  <c r="P49" i="19"/>
  <c r="S49" i="19"/>
  <c r="V49" i="19"/>
  <c r="Y49" i="19"/>
  <c r="AB49" i="19"/>
  <c r="J50" i="19"/>
  <c r="M50" i="19"/>
  <c r="P50" i="19"/>
  <c r="S50" i="19"/>
  <c r="V50" i="19"/>
  <c r="Y50" i="19"/>
  <c r="AB50" i="19"/>
  <c r="J51" i="19"/>
  <c r="M51" i="19"/>
  <c r="P51" i="19"/>
  <c r="S51" i="19"/>
  <c r="V51" i="19"/>
  <c r="Y51" i="19"/>
  <c r="AB51" i="19"/>
  <c r="J52" i="19"/>
  <c r="M52" i="19"/>
  <c r="P52" i="19"/>
  <c r="S52" i="19"/>
  <c r="V52" i="19"/>
  <c r="Y52" i="19"/>
  <c r="AB52" i="19"/>
  <c r="J53" i="19"/>
  <c r="M53" i="19"/>
  <c r="P53" i="19"/>
  <c r="S53" i="19"/>
  <c r="V53" i="19"/>
  <c r="Y53" i="19"/>
  <c r="AB53" i="19"/>
  <c r="J54" i="19"/>
  <c r="M54" i="19"/>
  <c r="P54" i="19"/>
  <c r="S54" i="19"/>
  <c r="V54" i="19"/>
  <c r="Y54" i="19"/>
  <c r="AB54" i="19"/>
  <c r="J55" i="19"/>
  <c r="M55" i="19"/>
  <c r="P55" i="19"/>
  <c r="S55" i="19"/>
  <c r="V55" i="19"/>
  <c r="Y55" i="19"/>
  <c r="AB55" i="19"/>
  <c r="J56" i="19"/>
  <c r="M56" i="19"/>
  <c r="P56" i="19"/>
  <c r="S56" i="19"/>
  <c r="V56" i="19"/>
  <c r="Y56" i="19"/>
  <c r="AB56" i="19"/>
  <c r="J57" i="19"/>
  <c r="M57" i="19"/>
  <c r="P57" i="19"/>
  <c r="S57" i="19"/>
  <c r="V57" i="19"/>
  <c r="Y57" i="19"/>
  <c r="AB57" i="19"/>
  <c r="J58" i="19"/>
  <c r="M58" i="19"/>
  <c r="P58" i="19"/>
  <c r="S58" i="19"/>
  <c r="V58" i="19"/>
  <c r="Y58" i="19"/>
  <c r="AB58" i="19"/>
  <c r="J59" i="19"/>
  <c r="M59" i="19"/>
  <c r="P59" i="19"/>
  <c r="S59" i="19"/>
  <c r="V59" i="19"/>
  <c r="Y59" i="19"/>
  <c r="AB59" i="19"/>
  <c r="J60" i="19"/>
  <c r="M60" i="19"/>
  <c r="P60" i="19"/>
  <c r="S60" i="19"/>
  <c r="V60" i="19"/>
  <c r="Y60" i="19"/>
  <c r="AB60" i="19"/>
  <c r="AB32" i="19"/>
  <c r="AB36" i="19" s="1"/>
  <c r="AA32" i="19"/>
  <c r="Z32" i="19"/>
  <c r="X32" i="19"/>
  <c r="Y32" i="19"/>
  <c r="Y36" i="19" s="1"/>
  <c r="W32" i="19"/>
  <c r="U32" i="19"/>
  <c r="U36" i="19" s="1"/>
  <c r="V32" i="19"/>
  <c r="V36" i="19" s="1"/>
  <c r="T32" i="19"/>
  <c r="T36" i="19" s="1"/>
  <c r="R32" i="19"/>
  <c r="S32" i="19"/>
  <c r="S36" i="19" s="1"/>
  <c r="Q32" i="19"/>
  <c r="Q36" i="19" s="1"/>
  <c r="O32" i="19"/>
  <c r="P32" i="19"/>
  <c r="P36" i="19" s="1"/>
  <c r="N32" i="19"/>
  <c r="N36" i="19" s="1"/>
  <c r="L32" i="19"/>
  <c r="M32" i="19"/>
  <c r="M36" i="19" s="1"/>
  <c r="K32" i="19"/>
  <c r="I32" i="19"/>
  <c r="I36" i="19" s="1"/>
  <c r="J32" i="19"/>
  <c r="J36" i="19" s="1"/>
  <c r="H32" i="19"/>
  <c r="F32" i="19"/>
  <c r="G32" i="19"/>
  <c r="G36" i="19" s="1"/>
  <c r="E32" i="19"/>
  <c r="D9" i="3"/>
  <c r="D12" i="3" s="1"/>
  <c r="P2" i="11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O102" i="11"/>
  <c r="O103" i="11"/>
  <c r="O104" i="11"/>
  <c r="O105" i="11"/>
  <c r="O106" i="11"/>
  <c r="O107" i="11"/>
  <c r="O108" i="11"/>
  <c r="O109" i="11"/>
  <c r="O110" i="11"/>
  <c r="O111" i="11"/>
  <c r="O112" i="11"/>
  <c r="O113" i="11"/>
  <c r="O114" i="11"/>
  <c r="O115" i="11"/>
  <c r="O116" i="11"/>
  <c r="O117" i="11"/>
  <c r="O118" i="11"/>
  <c r="O119" i="11"/>
  <c r="O120" i="11"/>
  <c r="O121" i="11"/>
  <c r="O122" i="11"/>
  <c r="O123" i="11"/>
  <c r="O124" i="11"/>
  <c r="O125" i="11"/>
  <c r="O126" i="11"/>
  <c r="O127" i="11"/>
  <c r="O128" i="11"/>
  <c r="O129" i="11"/>
  <c r="O130" i="11"/>
  <c r="O131" i="11"/>
  <c r="O132" i="11"/>
  <c r="O133" i="11"/>
  <c r="O134" i="11"/>
  <c r="O135" i="11"/>
  <c r="O136" i="11"/>
  <c r="O137" i="11"/>
  <c r="O138" i="11"/>
  <c r="O139" i="11"/>
  <c r="O140" i="11"/>
  <c r="O141" i="11"/>
  <c r="O142" i="11"/>
  <c r="O143" i="11"/>
  <c r="O144" i="11"/>
  <c r="O145" i="11"/>
  <c r="O146" i="11"/>
  <c r="O147" i="11"/>
  <c r="O148" i="11"/>
  <c r="O149" i="11"/>
  <c r="O150" i="11"/>
  <c r="O151" i="11"/>
  <c r="O152" i="11"/>
  <c r="O153" i="11"/>
  <c r="O154" i="11"/>
  <c r="O155" i="11"/>
  <c r="O156" i="11"/>
  <c r="O157" i="11"/>
  <c r="O158" i="11"/>
  <c r="O159" i="11"/>
  <c r="O160" i="11"/>
  <c r="O161" i="11"/>
  <c r="O162" i="11"/>
  <c r="O163" i="11"/>
  <c r="O164" i="11"/>
  <c r="O165" i="11"/>
  <c r="O166" i="11"/>
  <c r="O167" i="11"/>
  <c r="O168" i="11"/>
  <c r="O169" i="11"/>
  <c r="O170" i="11"/>
  <c r="O171" i="11"/>
  <c r="O172" i="11"/>
  <c r="O173" i="11"/>
  <c r="O174" i="11"/>
  <c r="O175" i="11"/>
  <c r="O176" i="11"/>
  <c r="O177" i="11"/>
  <c r="O178" i="11"/>
  <c r="O179" i="11"/>
  <c r="O180" i="11"/>
  <c r="O181" i="11"/>
  <c r="O182" i="11"/>
  <c r="O183" i="11"/>
  <c r="O184" i="11"/>
  <c r="O185" i="11"/>
  <c r="O186" i="11"/>
  <c r="O187" i="11"/>
  <c r="O188" i="11"/>
  <c r="O189" i="11"/>
  <c r="O190" i="11"/>
  <c r="O191" i="11"/>
  <c r="O192" i="11"/>
  <c r="O193" i="11"/>
  <c r="O194" i="11"/>
  <c r="O195" i="11"/>
  <c r="O196" i="11"/>
  <c r="O197" i="11"/>
  <c r="O198" i="11"/>
  <c r="O199" i="11"/>
  <c r="O200" i="11"/>
  <c r="O201" i="11"/>
  <c r="O202" i="11"/>
  <c r="O203" i="11"/>
  <c r="O204" i="11"/>
  <c r="O205" i="11"/>
  <c r="O206" i="11"/>
  <c r="O207" i="11"/>
  <c r="O208" i="11"/>
  <c r="O209" i="11"/>
  <c r="O210" i="11"/>
  <c r="O211" i="11"/>
  <c r="O212" i="11"/>
  <c r="O213" i="11"/>
  <c r="O214" i="11"/>
  <c r="O215" i="11"/>
  <c r="O216" i="11"/>
  <c r="O217" i="11"/>
  <c r="O218" i="11"/>
  <c r="O219" i="11"/>
  <c r="O220" i="11"/>
  <c r="O221" i="11"/>
  <c r="O222" i="11"/>
  <c r="O223" i="11"/>
  <c r="O224" i="11"/>
  <c r="O225" i="11"/>
  <c r="O226" i="11"/>
  <c r="O227" i="11"/>
  <c r="O228" i="11"/>
  <c r="O229" i="11"/>
  <c r="O230" i="11"/>
  <c r="O231" i="11"/>
  <c r="O232" i="11"/>
  <c r="O233" i="11"/>
  <c r="O234" i="11"/>
  <c r="O235" i="11"/>
  <c r="O236" i="11"/>
  <c r="O237" i="11"/>
  <c r="O238" i="11"/>
  <c r="O239" i="11"/>
  <c r="O240" i="11"/>
  <c r="O241" i="11"/>
  <c r="O242" i="11"/>
  <c r="O243" i="11"/>
  <c r="O244" i="11"/>
  <c r="O245" i="11"/>
  <c r="O246" i="11"/>
  <c r="O247" i="11"/>
  <c r="O248" i="11"/>
  <c r="O249" i="11"/>
  <c r="O250" i="11"/>
  <c r="O251" i="11"/>
  <c r="O252" i="11"/>
  <c r="O253" i="11"/>
  <c r="O254" i="11"/>
  <c r="O255" i="11"/>
  <c r="O256" i="11"/>
  <c r="O257" i="11"/>
  <c r="O258" i="11"/>
  <c r="O259" i="11"/>
  <c r="O260" i="11"/>
  <c r="O261" i="11"/>
  <c r="O262" i="11"/>
  <c r="O263" i="11"/>
  <c r="O264" i="11"/>
  <c r="O265" i="11"/>
  <c r="O266" i="11"/>
  <c r="O267" i="11"/>
  <c r="O268" i="11"/>
  <c r="O269" i="11"/>
  <c r="O270" i="11"/>
  <c r="O271" i="11"/>
  <c r="O272" i="11"/>
  <c r="O273" i="11"/>
  <c r="O274" i="11"/>
  <c r="O275" i="11"/>
  <c r="O276" i="11"/>
  <c r="O277" i="11"/>
  <c r="O278" i="11"/>
  <c r="O279" i="11"/>
  <c r="O280" i="11"/>
  <c r="O281" i="11"/>
  <c r="O282" i="11"/>
  <c r="O283" i="11"/>
  <c r="O284" i="11"/>
  <c r="O285" i="11"/>
  <c r="O286" i="11"/>
  <c r="O287" i="11"/>
  <c r="O288" i="11"/>
  <c r="O289" i="11"/>
  <c r="O290" i="11"/>
  <c r="O291" i="11"/>
  <c r="O292" i="11"/>
  <c r="O293" i="11"/>
  <c r="O294" i="11"/>
  <c r="O295" i="11"/>
  <c r="O296" i="11"/>
  <c r="O297" i="11"/>
  <c r="O298" i="11"/>
  <c r="O299" i="11"/>
  <c r="O300" i="11"/>
  <c r="O301" i="11"/>
  <c r="O302" i="11"/>
  <c r="O303" i="11"/>
  <c r="O304" i="11"/>
  <c r="O305" i="11"/>
  <c r="O306" i="11"/>
  <c r="O307" i="11"/>
  <c r="O308" i="11"/>
  <c r="O309" i="11"/>
  <c r="O310" i="11"/>
  <c r="O311" i="11"/>
  <c r="O312" i="11"/>
  <c r="O313" i="11"/>
  <c r="O314" i="11"/>
  <c r="O315" i="11"/>
  <c r="O316" i="11"/>
  <c r="O317" i="11"/>
  <c r="O318" i="11"/>
  <c r="O319" i="11"/>
  <c r="O320" i="11"/>
  <c r="O321" i="11"/>
  <c r="O322" i="11"/>
  <c r="O323" i="11"/>
  <c r="O324" i="11"/>
  <c r="O325" i="11"/>
  <c r="O326" i="11"/>
  <c r="O327" i="11"/>
  <c r="O328" i="11"/>
  <c r="O329" i="11"/>
  <c r="O330" i="11"/>
  <c r="O331" i="11"/>
  <c r="O332" i="11"/>
  <c r="O333" i="11"/>
  <c r="O334" i="11"/>
  <c r="O335" i="11"/>
  <c r="O336" i="11"/>
  <c r="O337" i="11"/>
  <c r="O338" i="11"/>
  <c r="O339" i="11"/>
  <c r="O340" i="11"/>
  <c r="O341" i="11"/>
  <c r="O342" i="11"/>
  <c r="O343" i="11"/>
  <c r="O344" i="11"/>
  <c r="O345" i="11"/>
  <c r="O346" i="11"/>
  <c r="O347" i="11"/>
  <c r="O348" i="11"/>
  <c r="O349" i="11"/>
  <c r="O350" i="11"/>
  <c r="O351" i="11"/>
  <c r="O352" i="11"/>
  <c r="O353" i="11"/>
  <c r="O354" i="11"/>
  <c r="O355" i="11"/>
  <c r="O356" i="11"/>
  <c r="O357" i="11"/>
  <c r="O358" i="11"/>
  <c r="O359" i="11"/>
  <c r="O360" i="11"/>
  <c r="O361" i="11"/>
  <c r="O362" i="11"/>
  <c r="O363" i="11"/>
  <c r="O364" i="11"/>
  <c r="O365" i="11"/>
  <c r="O366" i="11"/>
  <c r="O367" i="11"/>
  <c r="O368" i="11"/>
  <c r="O369" i="11"/>
  <c r="O370" i="11"/>
  <c r="O371" i="11"/>
  <c r="O372" i="11"/>
  <c r="O373" i="11"/>
  <c r="O374" i="11"/>
  <c r="O375" i="11"/>
  <c r="O376" i="11"/>
  <c r="O377" i="11"/>
  <c r="O378" i="11"/>
  <c r="O379" i="11"/>
  <c r="O380" i="11"/>
  <c r="O381" i="11"/>
  <c r="O382" i="11"/>
  <c r="O383" i="11"/>
  <c r="O384" i="11"/>
  <c r="O385" i="11"/>
  <c r="O386" i="11"/>
  <c r="O387" i="11"/>
  <c r="O388" i="11"/>
  <c r="O389" i="11"/>
  <c r="O390" i="11"/>
  <c r="O391" i="11"/>
  <c r="O392" i="11"/>
  <c r="O393" i="11"/>
  <c r="O394" i="11"/>
  <c r="O395" i="11"/>
  <c r="O396" i="11"/>
  <c r="O397" i="11"/>
  <c r="O398" i="11"/>
  <c r="O399" i="11"/>
  <c r="O400" i="11"/>
  <c r="O401" i="11"/>
  <c r="O402" i="11"/>
  <c r="O403" i="11"/>
  <c r="O404" i="11"/>
  <c r="O405" i="11"/>
  <c r="O406" i="11"/>
  <c r="O407" i="11"/>
  <c r="O408" i="11"/>
  <c r="O409" i="11"/>
  <c r="O410" i="11"/>
  <c r="O411" i="11"/>
  <c r="O412" i="11"/>
  <c r="O413" i="11"/>
  <c r="O414" i="11"/>
  <c r="O415" i="11"/>
  <c r="O416" i="11"/>
  <c r="O417" i="11"/>
  <c r="O418" i="11"/>
  <c r="O419" i="11"/>
  <c r="O420" i="11"/>
  <c r="O421" i="11"/>
  <c r="O422" i="11"/>
  <c r="O423" i="11"/>
  <c r="O424" i="11"/>
  <c r="O425" i="11"/>
  <c r="O426" i="11"/>
  <c r="O427" i="11"/>
  <c r="O428" i="11"/>
  <c r="O429" i="11"/>
  <c r="O430" i="11"/>
  <c r="O431" i="11"/>
  <c r="O432" i="11"/>
  <c r="O433" i="11"/>
  <c r="O434" i="11"/>
  <c r="O435" i="11"/>
  <c r="O436" i="11"/>
  <c r="O437" i="11"/>
  <c r="O438" i="11"/>
  <c r="O439" i="11"/>
  <c r="O440" i="11"/>
  <c r="O441" i="11"/>
  <c r="O442" i="11"/>
  <c r="O443" i="11"/>
  <c r="O444" i="11"/>
  <c r="O445" i="11"/>
  <c r="O446" i="11"/>
  <c r="O447" i="11"/>
  <c r="O448" i="11"/>
  <c r="O449" i="11"/>
  <c r="O450" i="11"/>
  <c r="O451" i="11"/>
  <c r="O452" i="11"/>
  <c r="O453" i="11"/>
  <c r="O454" i="11"/>
  <c r="O455" i="11"/>
  <c r="O456" i="11"/>
  <c r="O457" i="11"/>
  <c r="O458" i="11"/>
  <c r="O459" i="11"/>
  <c r="O460" i="11"/>
  <c r="O461" i="11"/>
  <c r="O462" i="11"/>
  <c r="O463" i="11"/>
  <c r="O464" i="11"/>
  <c r="O465" i="11"/>
  <c r="O466" i="11"/>
  <c r="O467" i="11"/>
  <c r="O468" i="11"/>
  <c r="O469" i="11"/>
  <c r="O470" i="11"/>
  <c r="O471" i="11"/>
  <c r="O472" i="11"/>
  <c r="O473" i="11"/>
  <c r="O474" i="11"/>
  <c r="O475" i="11"/>
  <c r="O476" i="11"/>
  <c r="O477" i="11"/>
  <c r="O478" i="11"/>
  <c r="O479" i="11"/>
  <c r="O480" i="11"/>
  <c r="O481" i="11"/>
  <c r="O482" i="11"/>
  <c r="O483" i="11"/>
  <c r="O484" i="11"/>
  <c r="O485" i="11"/>
  <c r="O486" i="11"/>
  <c r="O487" i="11"/>
  <c r="O488" i="11"/>
  <c r="O489" i="11"/>
  <c r="O490" i="11"/>
  <c r="O491" i="11"/>
  <c r="O492" i="11"/>
  <c r="O493" i="11"/>
  <c r="O494" i="11"/>
  <c r="O495" i="11"/>
  <c r="O496" i="11"/>
  <c r="O497" i="11"/>
  <c r="O498" i="11"/>
  <c r="O499" i="11"/>
  <c r="O500" i="11"/>
  <c r="O501" i="11"/>
  <c r="O502" i="11"/>
  <c r="O503" i="11"/>
  <c r="O504" i="11"/>
  <c r="O505" i="11"/>
  <c r="O506" i="11"/>
  <c r="O507" i="11"/>
  <c r="O508" i="11"/>
  <c r="O509" i="11"/>
  <c r="O510" i="11"/>
  <c r="O511" i="11"/>
  <c r="O512" i="11"/>
  <c r="O513" i="11"/>
  <c r="O514" i="11"/>
  <c r="O515" i="11"/>
  <c r="O516" i="11"/>
  <c r="O517" i="11"/>
  <c r="O518" i="11"/>
  <c r="O519" i="11"/>
  <c r="O520" i="11"/>
  <c r="O521" i="11"/>
  <c r="O522" i="11"/>
  <c r="O523" i="11"/>
  <c r="O524" i="11"/>
  <c r="O525" i="11"/>
  <c r="O526" i="11"/>
  <c r="O527" i="11"/>
  <c r="O528" i="11"/>
  <c r="O529" i="11"/>
  <c r="O530" i="11"/>
  <c r="O531" i="11"/>
  <c r="O532" i="11"/>
  <c r="O533" i="11"/>
  <c r="O534" i="11"/>
  <c r="O535" i="11"/>
  <c r="O536" i="11"/>
  <c r="O537" i="11"/>
  <c r="O538" i="11"/>
  <c r="O539" i="11"/>
  <c r="O540" i="11"/>
  <c r="O541" i="11"/>
  <c r="O542" i="11"/>
  <c r="O543" i="11"/>
  <c r="O544" i="11"/>
  <c r="O545" i="11"/>
  <c r="O546" i="11"/>
  <c r="O547" i="11"/>
  <c r="O548" i="11"/>
  <c r="O549" i="11"/>
  <c r="O550" i="11"/>
  <c r="O551" i="11"/>
  <c r="O552" i="11"/>
  <c r="O553" i="11"/>
  <c r="O554" i="11"/>
  <c r="O555" i="11"/>
  <c r="O556" i="11"/>
  <c r="O557" i="11"/>
  <c r="O558" i="11"/>
  <c r="O559" i="11"/>
  <c r="O560" i="11"/>
  <c r="O561" i="11"/>
  <c r="O562" i="11"/>
  <c r="O563" i="11"/>
  <c r="O564" i="11"/>
  <c r="O565" i="11"/>
  <c r="O566" i="11"/>
  <c r="O567" i="11"/>
  <c r="O568" i="11"/>
  <c r="O569" i="11"/>
  <c r="O570" i="11"/>
  <c r="O571" i="11"/>
  <c r="O572" i="11"/>
  <c r="O573" i="11"/>
  <c r="O574" i="11"/>
  <c r="O575" i="11"/>
  <c r="O576" i="11"/>
  <c r="O577" i="11"/>
  <c r="O578" i="11"/>
  <c r="O579" i="11"/>
  <c r="O580" i="11"/>
  <c r="O581" i="11"/>
  <c r="O582" i="11"/>
  <c r="O583" i="11"/>
  <c r="O584" i="11"/>
  <c r="O585" i="11"/>
  <c r="O586" i="11"/>
  <c r="O587" i="11"/>
  <c r="O588" i="11"/>
  <c r="O589" i="11"/>
  <c r="O590" i="11"/>
  <c r="O591" i="11"/>
  <c r="O592" i="11"/>
  <c r="O593" i="11"/>
  <c r="O594" i="11"/>
  <c r="O595" i="11"/>
  <c r="O596" i="11"/>
  <c r="O597" i="11"/>
  <c r="O598" i="11"/>
  <c r="O599" i="11"/>
  <c r="O600" i="11"/>
  <c r="O601" i="11"/>
  <c r="O602" i="11"/>
  <c r="O603" i="11"/>
  <c r="O604" i="11"/>
  <c r="O605" i="11"/>
  <c r="O606" i="11"/>
  <c r="O607" i="11"/>
  <c r="O608" i="11"/>
  <c r="O609" i="11"/>
  <c r="O610" i="11"/>
  <c r="O611" i="11"/>
  <c r="O612" i="11"/>
  <c r="O613" i="11"/>
  <c r="O614" i="11"/>
  <c r="O615" i="11"/>
  <c r="O616" i="11"/>
  <c r="O617" i="11"/>
  <c r="O618" i="11"/>
  <c r="O619" i="11"/>
  <c r="O620" i="11"/>
  <c r="O621" i="11"/>
  <c r="O622" i="11"/>
  <c r="O623" i="11"/>
  <c r="O624" i="11"/>
  <c r="O625" i="11"/>
  <c r="O626" i="11"/>
  <c r="O627" i="11"/>
  <c r="O628" i="11"/>
  <c r="O629" i="11"/>
  <c r="O630" i="11"/>
  <c r="O631" i="11"/>
  <c r="O632" i="11"/>
  <c r="O633" i="11"/>
  <c r="O634" i="11"/>
  <c r="O635" i="11"/>
  <c r="O636" i="11"/>
  <c r="O637" i="11"/>
  <c r="O638" i="11"/>
  <c r="O639" i="11"/>
  <c r="O640" i="11"/>
  <c r="O641" i="11"/>
  <c r="O642" i="11"/>
  <c r="O643" i="11"/>
  <c r="O644" i="11"/>
  <c r="O645" i="11"/>
  <c r="O646" i="11"/>
  <c r="O647" i="11"/>
  <c r="O648" i="11"/>
  <c r="O649" i="11"/>
  <c r="O650" i="11"/>
  <c r="O651" i="11"/>
  <c r="O652" i="11"/>
  <c r="O653" i="11"/>
  <c r="O654" i="11"/>
  <c r="O655" i="11"/>
  <c r="O656" i="11"/>
  <c r="O657" i="11"/>
  <c r="O658" i="11"/>
  <c r="O659" i="11"/>
  <c r="O660" i="11"/>
  <c r="O661" i="11"/>
  <c r="O662" i="11"/>
  <c r="O663" i="11"/>
  <c r="O664" i="11"/>
  <c r="O665" i="11"/>
  <c r="O666" i="11"/>
  <c r="O667" i="11"/>
  <c r="O668" i="11"/>
  <c r="O669" i="11"/>
  <c r="O670" i="11"/>
  <c r="O671" i="11"/>
  <c r="O672" i="11"/>
  <c r="O673" i="11"/>
  <c r="O674" i="11"/>
  <c r="O675" i="11"/>
  <c r="O676" i="11"/>
  <c r="O677" i="11"/>
  <c r="O678" i="11"/>
  <c r="O679" i="11"/>
  <c r="O680" i="11"/>
  <c r="O681" i="11"/>
  <c r="O682" i="11"/>
  <c r="O683" i="11"/>
  <c r="O684" i="11"/>
  <c r="O685" i="11"/>
  <c r="O686" i="11"/>
  <c r="O687" i="11"/>
  <c r="O688" i="11"/>
  <c r="O689" i="11"/>
  <c r="O690" i="11"/>
  <c r="O691" i="11"/>
  <c r="O692" i="11"/>
  <c r="O693" i="11"/>
  <c r="O694" i="11"/>
  <c r="O695" i="11"/>
  <c r="O696" i="11"/>
  <c r="O697" i="11"/>
  <c r="O698" i="11"/>
  <c r="O699" i="11"/>
  <c r="O700" i="11"/>
  <c r="O701" i="11"/>
  <c r="O702" i="11"/>
  <c r="O703" i="11"/>
  <c r="O704" i="11"/>
  <c r="O705" i="11"/>
  <c r="O706" i="11"/>
  <c r="O707" i="11"/>
  <c r="O708" i="11"/>
  <c r="O709" i="11"/>
  <c r="O710" i="11"/>
  <c r="O711" i="11"/>
  <c r="O712" i="11"/>
  <c r="O713" i="11"/>
  <c r="O714" i="11"/>
  <c r="O715" i="11"/>
  <c r="O716" i="11"/>
  <c r="O717" i="11"/>
  <c r="O718" i="11"/>
  <c r="O719" i="11"/>
  <c r="O720" i="11"/>
  <c r="O721" i="11"/>
  <c r="O722" i="11"/>
  <c r="O723" i="11"/>
  <c r="O724" i="11"/>
  <c r="O725" i="11"/>
  <c r="O726" i="11"/>
  <c r="O727" i="11"/>
  <c r="O728" i="11"/>
  <c r="O729" i="11"/>
  <c r="O730" i="11"/>
  <c r="O731" i="11"/>
  <c r="O732" i="11"/>
  <c r="O733" i="11"/>
  <c r="O734" i="11"/>
  <c r="O735" i="11"/>
  <c r="O736" i="11"/>
  <c r="O737" i="11"/>
  <c r="O738" i="11"/>
  <c r="O739" i="11"/>
  <c r="O740" i="11"/>
  <c r="O741" i="11"/>
  <c r="O742" i="11"/>
  <c r="O743" i="11"/>
  <c r="O744" i="11"/>
  <c r="O745" i="11"/>
  <c r="O746" i="11"/>
  <c r="O747" i="11"/>
  <c r="O748" i="11"/>
  <c r="O749" i="11"/>
  <c r="O750" i="11"/>
  <c r="O751" i="11"/>
  <c r="O752" i="11"/>
  <c r="O753" i="11"/>
  <c r="O754" i="11"/>
  <c r="O755" i="11"/>
  <c r="O756" i="11"/>
  <c r="O757" i="11"/>
  <c r="O758" i="11"/>
  <c r="O759" i="11"/>
  <c r="O760" i="11"/>
  <c r="O761" i="11"/>
  <c r="O762" i="11"/>
  <c r="O763" i="11"/>
  <c r="O764" i="11"/>
  <c r="O765" i="11"/>
  <c r="O766" i="11"/>
  <c r="O767" i="11"/>
  <c r="O768" i="11"/>
  <c r="O769" i="11"/>
  <c r="O770" i="11"/>
  <c r="O771" i="11"/>
  <c r="O772" i="11"/>
  <c r="O773" i="11"/>
  <c r="O774" i="11"/>
  <c r="O775" i="11"/>
  <c r="O776" i="11"/>
  <c r="O777" i="11"/>
  <c r="O778" i="11"/>
  <c r="O779" i="11"/>
  <c r="O780" i="11"/>
  <c r="O781" i="11"/>
  <c r="O782" i="11"/>
  <c r="O783" i="11"/>
  <c r="O784" i="11"/>
  <c r="O785" i="11"/>
  <c r="O786" i="11"/>
  <c r="O787" i="11"/>
  <c r="O788" i="11"/>
  <c r="O789" i="11"/>
  <c r="O790" i="11"/>
  <c r="O791" i="11"/>
  <c r="O792" i="11"/>
  <c r="O793" i="11"/>
  <c r="O794" i="11"/>
  <c r="O795" i="11"/>
  <c r="O796" i="11"/>
  <c r="O797" i="11"/>
  <c r="O798" i="11"/>
  <c r="O799" i="11"/>
  <c r="O800" i="11"/>
  <c r="O801" i="11"/>
  <c r="O802" i="11"/>
  <c r="O803" i="11"/>
  <c r="O804" i="11"/>
  <c r="O805" i="11"/>
  <c r="O806" i="11"/>
  <c r="O807" i="11"/>
  <c r="O808" i="11"/>
  <c r="O809" i="11"/>
  <c r="O810" i="11"/>
  <c r="O811" i="11"/>
  <c r="O812" i="11"/>
  <c r="O813" i="11"/>
  <c r="O814" i="11"/>
  <c r="O815" i="11"/>
  <c r="O816" i="11"/>
  <c r="O817" i="11"/>
  <c r="O818" i="11"/>
  <c r="O819" i="11"/>
  <c r="O820" i="11"/>
  <c r="O821" i="11"/>
  <c r="O822" i="11"/>
  <c r="O823" i="11"/>
  <c r="O824" i="11"/>
  <c r="O825" i="11"/>
  <c r="O826" i="11"/>
  <c r="O827" i="11"/>
  <c r="O828" i="11"/>
  <c r="O829" i="11"/>
  <c r="O830" i="11"/>
  <c r="O831" i="11"/>
  <c r="O832" i="11"/>
  <c r="O833" i="11"/>
  <c r="O834" i="11"/>
  <c r="O835" i="11"/>
  <c r="O836" i="11"/>
  <c r="O837" i="11"/>
  <c r="O838" i="11"/>
  <c r="O839" i="11"/>
  <c r="O840" i="11"/>
  <c r="O841" i="11"/>
  <c r="O842" i="11"/>
  <c r="O843" i="11"/>
  <c r="O844" i="11"/>
  <c r="O845" i="11"/>
  <c r="O846" i="11"/>
  <c r="O847" i="11"/>
  <c r="O848" i="11"/>
  <c r="O849" i="11"/>
  <c r="O850" i="11"/>
  <c r="O851" i="11"/>
  <c r="O852" i="11"/>
  <c r="O853" i="11"/>
  <c r="O854" i="11"/>
  <c r="O855" i="11"/>
  <c r="O856" i="11"/>
  <c r="O857" i="11"/>
  <c r="O858" i="11"/>
  <c r="O859" i="11"/>
  <c r="O860" i="11"/>
  <c r="O861" i="11"/>
  <c r="O862" i="11"/>
  <c r="O863" i="11"/>
  <c r="O864" i="11"/>
  <c r="O865" i="11"/>
  <c r="O866" i="11"/>
  <c r="O867" i="11"/>
  <c r="O868" i="11"/>
  <c r="O869" i="11"/>
  <c r="O870" i="11"/>
  <c r="O871" i="11"/>
  <c r="O872" i="11"/>
  <c r="O873" i="11"/>
  <c r="O874" i="11"/>
  <c r="O875" i="11"/>
  <c r="O876" i="11"/>
  <c r="O877" i="11"/>
  <c r="O878" i="11"/>
  <c r="O879" i="11"/>
  <c r="O880" i="11"/>
  <c r="O881" i="11"/>
  <c r="O882" i="11"/>
  <c r="O883" i="11"/>
  <c r="O884" i="11"/>
  <c r="O885" i="11"/>
  <c r="O886" i="11"/>
  <c r="O887" i="11"/>
  <c r="O888" i="11"/>
  <c r="O889" i="11"/>
  <c r="O890" i="11"/>
  <c r="O891" i="11"/>
  <c r="O892" i="11"/>
  <c r="O893" i="11"/>
  <c r="O894" i="11"/>
  <c r="O895" i="11"/>
  <c r="O896" i="11"/>
  <c r="O897" i="11"/>
  <c r="O898" i="11"/>
  <c r="O899" i="11"/>
  <c r="O900" i="11"/>
  <c r="O901" i="11"/>
  <c r="O902" i="11"/>
  <c r="O903" i="11"/>
  <c r="O904" i="11"/>
  <c r="O905" i="11"/>
  <c r="O906" i="11"/>
  <c r="O907" i="11"/>
  <c r="O908" i="11"/>
  <c r="O909" i="11"/>
  <c r="O910" i="11"/>
  <c r="O911" i="11"/>
  <c r="O912" i="11"/>
  <c r="O913" i="11"/>
  <c r="O914" i="11"/>
  <c r="O915" i="11"/>
  <c r="O916" i="11"/>
  <c r="O917" i="11"/>
  <c r="O918" i="11"/>
  <c r="O919" i="11"/>
  <c r="O920" i="11"/>
  <c r="O921" i="11"/>
  <c r="O922" i="11"/>
  <c r="O923" i="11"/>
  <c r="O924" i="11"/>
  <c r="O925" i="11"/>
  <c r="O926" i="11"/>
  <c r="O927" i="11"/>
  <c r="O928" i="11"/>
  <c r="O929" i="11"/>
  <c r="O930" i="11"/>
  <c r="O931" i="11"/>
  <c r="O932" i="11"/>
  <c r="O933" i="11"/>
  <c r="O934" i="11"/>
  <c r="O935" i="11"/>
  <c r="O936" i="11"/>
  <c r="O937" i="11"/>
  <c r="O938" i="11"/>
  <c r="O939" i="11"/>
  <c r="O940" i="11"/>
  <c r="O941" i="11"/>
  <c r="O942" i="11"/>
  <c r="O943" i="11"/>
  <c r="O944" i="11"/>
  <c r="O945" i="11"/>
  <c r="O946" i="11"/>
  <c r="O947" i="11"/>
  <c r="O948" i="11"/>
  <c r="O949" i="11"/>
  <c r="O950" i="11"/>
  <c r="O951" i="11"/>
  <c r="O952" i="11"/>
  <c r="O953" i="11"/>
  <c r="O954" i="11"/>
  <c r="O955" i="11"/>
  <c r="O956" i="11"/>
  <c r="O957" i="11"/>
  <c r="O958" i="11"/>
  <c r="O959" i="11"/>
  <c r="O960" i="11"/>
  <c r="O961" i="11"/>
  <c r="O962" i="11"/>
  <c r="O963" i="11"/>
  <c r="O964" i="11"/>
  <c r="O965" i="11"/>
  <c r="O966" i="11"/>
  <c r="O967" i="11"/>
  <c r="O968" i="11"/>
  <c r="O969" i="11"/>
  <c r="O970" i="11"/>
  <c r="O971" i="11"/>
  <c r="O972" i="11"/>
  <c r="O973" i="11"/>
  <c r="O974" i="11"/>
  <c r="O975" i="11"/>
  <c r="O976" i="11"/>
  <c r="O977" i="11"/>
  <c r="O978" i="11"/>
  <c r="O979" i="11"/>
  <c r="O980" i="11"/>
  <c r="O981" i="11"/>
  <c r="O982" i="11"/>
  <c r="O983" i="11"/>
  <c r="O984" i="11"/>
  <c r="O985" i="11"/>
  <c r="O986" i="11"/>
  <c r="O987" i="11"/>
  <c r="O988" i="11"/>
  <c r="O989" i="11"/>
  <c r="O990" i="11"/>
  <c r="O991" i="11"/>
  <c r="O992" i="11"/>
  <c r="O993" i="11"/>
  <c r="O994" i="11"/>
  <c r="O995" i="11"/>
  <c r="O996" i="11"/>
  <c r="O997" i="11"/>
  <c r="O998" i="11"/>
  <c r="O999" i="11"/>
  <c r="O1000" i="11"/>
  <c r="O1001" i="11"/>
  <c r="O1002" i="11"/>
  <c r="O1003" i="11"/>
  <c r="O1004" i="11"/>
  <c r="O1005" i="11"/>
  <c r="O1006" i="11"/>
  <c r="O1007" i="11"/>
  <c r="O1008" i="11"/>
  <c r="O1009" i="11"/>
  <c r="O1010" i="11"/>
  <c r="O1011" i="11"/>
  <c r="O1012" i="11"/>
  <c r="O1013" i="11"/>
  <c r="O1014" i="11"/>
  <c r="O1015" i="11"/>
  <c r="O1016" i="11"/>
  <c r="O1017" i="11"/>
  <c r="O1018" i="11"/>
  <c r="O1019" i="11"/>
  <c r="O1020" i="11"/>
  <c r="O1021" i="11"/>
  <c r="O1022" i="11"/>
  <c r="O1023" i="11"/>
  <c r="O1024" i="11"/>
  <c r="O1025" i="11"/>
  <c r="O1026" i="11"/>
  <c r="O1027" i="11"/>
  <c r="O1028" i="11"/>
  <c r="O1029" i="11"/>
  <c r="O1030" i="11"/>
  <c r="O1031" i="11"/>
  <c r="O1032" i="11"/>
  <c r="O1033" i="11"/>
  <c r="O1034" i="11"/>
  <c r="O1035" i="11"/>
  <c r="O1036" i="11"/>
  <c r="O1037" i="11"/>
  <c r="O1038" i="11"/>
  <c r="O1039" i="11"/>
  <c r="O1040" i="11"/>
  <c r="O1041" i="11"/>
  <c r="O1042" i="11"/>
  <c r="O1043" i="11"/>
  <c r="O1044" i="11"/>
  <c r="O1045" i="11"/>
  <c r="O1046" i="11"/>
  <c r="O1047" i="11"/>
  <c r="O1048" i="11"/>
  <c r="O1049" i="11"/>
  <c r="O1050" i="11"/>
  <c r="O1051" i="11"/>
  <c r="O1052" i="11"/>
  <c r="O1053" i="11"/>
  <c r="O1054" i="11"/>
  <c r="O1055" i="11"/>
  <c r="O1056" i="11"/>
  <c r="O1057" i="11"/>
  <c r="O1058" i="11"/>
  <c r="O1059" i="11"/>
  <c r="O1060" i="11"/>
  <c r="O1061" i="11"/>
  <c r="O1062" i="11"/>
  <c r="O1063" i="11"/>
  <c r="O1064" i="11"/>
  <c r="O1065" i="11"/>
  <c r="O1066" i="11"/>
  <c r="O1067" i="11"/>
  <c r="O1068" i="11"/>
  <c r="O1069" i="11"/>
  <c r="O1070" i="11"/>
  <c r="O1071" i="11"/>
  <c r="O1072" i="11"/>
  <c r="O1073" i="11"/>
  <c r="O1074" i="11"/>
  <c r="O1075" i="11"/>
  <c r="O1076" i="11"/>
  <c r="O1077" i="11"/>
  <c r="O1078" i="11"/>
  <c r="O1079" i="11"/>
  <c r="O1080" i="11"/>
  <c r="O1081" i="11"/>
  <c r="O1082" i="11"/>
  <c r="O1083" i="11"/>
  <c r="O1084" i="11"/>
  <c r="O1085" i="11"/>
  <c r="O1086" i="11"/>
  <c r="O1087" i="11"/>
  <c r="O1088" i="11"/>
  <c r="O1089" i="11"/>
  <c r="O1090" i="11"/>
  <c r="O1091" i="11"/>
  <c r="O1092" i="11"/>
  <c r="O1093" i="11"/>
  <c r="O1094" i="11"/>
  <c r="O1095" i="11"/>
  <c r="O1096" i="11"/>
  <c r="O1097" i="11"/>
  <c r="O1098" i="11"/>
  <c r="O1099" i="11"/>
  <c r="O1100" i="11"/>
  <c r="O1101" i="11"/>
  <c r="O1102" i="11"/>
  <c r="O1103" i="11"/>
  <c r="O1104" i="11"/>
  <c r="O1105" i="11"/>
  <c r="O1106" i="11"/>
  <c r="O1107" i="11"/>
  <c r="O1108" i="11"/>
  <c r="O1109" i="11"/>
  <c r="O1110" i="11"/>
  <c r="O1111" i="11"/>
  <c r="O1112" i="11"/>
  <c r="O1113" i="11"/>
  <c r="O1114" i="11"/>
  <c r="O1115" i="11"/>
  <c r="O1116" i="11"/>
  <c r="O1117" i="11"/>
  <c r="O1118" i="11"/>
  <c r="O1119" i="11"/>
  <c r="O1120" i="11"/>
  <c r="O1121" i="11"/>
  <c r="O1122" i="11"/>
  <c r="O1123" i="11"/>
  <c r="O1124" i="11"/>
  <c r="O1125" i="11"/>
  <c r="O1126" i="11"/>
  <c r="O1127" i="11"/>
  <c r="O1128" i="11"/>
  <c r="O1129" i="11"/>
  <c r="O1130" i="11"/>
  <c r="O1131" i="11"/>
  <c r="O1132" i="11"/>
  <c r="O1133" i="11"/>
  <c r="O1134" i="11"/>
  <c r="O1135" i="11"/>
  <c r="O1136" i="11"/>
  <c r="O1137" i="11"/>
  <c r="O1138" i="11"/>
  <c r="O1139" i="11"/>
  <c r="O1140" i="11"/>
  <c r="O1141" i="11"/>
  <c r="O1142" i="11"/>
  <c r="O1143" i="11"/>
  <c r="O1144" i="11"/>
  <c r="O1145" i="11"/>
  <c r="O1146" i="11"/>
  <c r="O1147" i="11"/>
  <c r="O1148" i="11"/>
  <c r="O1149" i="11"/>
  <c r="O1150" i="11"/>
  <c r="O1151" i="11"/>
  <c r="O1152" i="11"/>
  <c r="O1153" i="11"/>
  <c r="O1154" i="11"/>
  <c r="O1155" i="11"/>
  <c r="O1156" i="11"/>
  <c r="O1157" i="11"/>
  <c r="O1158" i="11"/>
  <c r="O1159" i="11"/>
  <c r="O1160" i="11"/>
  <c r="O1161" i="11"/>
  <c r="O1162" i="11"/>
  <c r="O1163" i="11"/>
  <c r="O1164" i="11"/>
  <c r="O1165" i="11"/>
  <c r="O1166" i="11"/>
  <c r="O1167" i="11"/>
  <c r="O1168" i="11"/>
  <c r="O1169" i="11"/>
  <c r="O1170" i="11"/>
  <c r="O1171" i="11"/>
  <c r="O1172" i="11"/>
  <c r="O1173" i="11"/>
  <c r="O1174" i="11"/>
  <c r="O1175" i="11"/>
  <c r="O1176" i="11"/>
  <c r="O1177" i="11"/>
  <c r="O1178" i="11"/>
  <c r="O1179" i="11"/>
  <c r="O1180" i="11"/>
  <c r="O1181" i="11"/>
  <c r="O1182" i="11"/>
  <c r="O1183" i="11"/>
  <c r="O1184" i="11"/>
  <c r="O1185" i="11"/>
  <c r="O1186" i="11"/>
  <c r="O1187" i="11"/>
  <c r="O1188" i="11"/>
  <c r="O1189" i="11"/>
  <c r="O1190" i="11"/>
  <c r="O1191" i="11"/>
  <c r="O1192" i="11"/>
  <c r="O1193" i="11"/>
  <c r="O1194" i="11"/>
  <c r="O1195" i="11"/>
  <c r="O1196" i="11"/>
  <c r="O1197" i="11"/>
  <c r="O1198" i="11"/>
  <c r="O1199" i="11"/>
  <c r="O1200" i="11"/>
  <c r="O1201" i="11"/>
  <c r="O1202" i="11"/>
  <c r="O1203" i="11"/>
  <c r="O1204" i="11"/>
  <c r="O1205" i="11"/>
  <c r="O1206" i="11"/>
  <c r="O1207" i="11"/>
  <c r="O1208" i="11"/>
  <c r="O1209" i="11"/>
  <c r="O1210" i="11"/>
  <c r="O1211" i="11"/>
  <c r="O1212" i="11"/>
  <c r="O1213" i="11"/>
  <c r="O1214" i="11"/>
  <c r="O1215" i="11"/>
  <c r="O1216" i="11"/>
  <c r="O1217" i="11"/>
  <c r="O1218" i="11"/>
  <c r="O1219" i="11"/>
  <c r="O1220" i="11"/>
  <c r="O1221" i="11"/>
  <c r="O1222" i="11"/>
  <c r="O1223" i="11"/>
  <c r="O1224" i="11"/>
  <c r="O1225" i="11"/>
  <c r="O1226" i="11"/>
  <c r="O1227" i="11"/>
  <c r="O1228" i="11"/>
  <c r="O1229" i="11"/>
  <c r="O1230" i="11"/>
  <c r="O1231" i="11"/>
  <c r="O1232" i="11"/>
  <c r="O1233" i="11"/>
  <c r="O1234" i="11"/>
  <c r="O1235" i="11"/>
  <c r="O1236" i="11"/>
  <c r="O1237" i="11"/>
  <c r="O1238" i="11"/>
  <c r="O1239" i="11"/>
  <c r="O1240" i="11"/>
  <c r="O1241" i="11"/>
  <c r="O1242" i="11"/>
  <c r="O1243" i="11"/>
  <c r="O1244" i="11"/>
  <c r="O1245" i="11"/>
  <c r="O1246" i="11"/>
  <c r="O1247" i="11"/>
  <c r="O1248" i="11"/>
  <c r="O1249" i="11"/>
  <c r="O1250" i="11"/>
  <c r="O1251" i="11"/>
  <c r="O1252" i="11"/>
  <c r="O1253" i="11"/>
  <c r="O1254" i="11"/>
  <c r="O1255" i="11"/>
  <c r="O1256" i="11"/>
  <c r="O1257" i="11"/>
  <c r="O1258" i="11"/>
  <c r="O1259" i="11"/>
  <c r="O1260" i="11"/>
  <c r="O1261" i="11"/>
  <c r="O1262" i="11"/>
  <c r="O1263" i="11"/>
  <c r="O1264" i="11"/>
  <c r="O1265" i="11"/>
  <c r="O1266" i="11"/>
  <c r="O1267" i="11"/>
  <c r="O1268" i="11"/>
  <c r="O1269" i="11"/>
  <c r="O1270" i="11"/>
  <c r="O1271" i="11"/>
  <c r="O1272" i="11"/>
  <c r="O1273" i="11"/>
  <c r="O1274" i="11"/>
  <c r="O1275" i="11"/>
  <c r="O1276" i="11"/>
  <c r="O1277" i="11"/>
  <c r="O1278" i="11"/>
  <c r="O1279" i="11"/>
  <c r="O1280" i="11"/>
  <c r="O1281" i="11"/>
  <c r="O1282" i="11"/>
  <c r="O1283" i="11"/>
  <c r="O1284" i="11"/>
  <c r="O1285" i="11"/>
  <c r="O1286" i="11"/>
  <c r="O1287" i="11"/>
  <c r="O1288" i="11"/>
  <c r="O1289" i="11"/>
  <c r="O1290" i="11"/>
  <c r="O1291" i="11"/>
  <c r="O1292" i="11"/>
  <c r="O1293" i="11"/>
  <c r="O1294" i="11"/>
  <c r="O1295" i="11"/>
  <c r="O1296" i="11"/>
  <c r="O1297" i="11"/>
  <c r="O1298" i="11"/>
  <c r="O1299" i="11"/>
  <c r="O1300" i="11"/>
  <c r="O1301" i="11"/>
  <c r="O1302" i="11"/>
  <c r="O1303" i="11"/>
  <c r="O1304" i="11"/>
  <c r="O1305" i="11"/>
  <c r="O1306" i="11"/>
  <c r="O1307" i="11"/>
  <c r="O1308" i="11"/>
  <c r="O1309" i="11"/>
  <c r="O1310" i="11"/>
  <c r="O1311" i="11"/>
  <c r="O1312" i="11"/>
  <c r="O1313" i="11"/>
  <c r="O1314" i="11"/>
  <c r="O1315" i="11"/>
  <c r="O1316" i="11"/>
  <c r="O1317" i="11"/>
  <c r="O1318" i="11"/>
  <c r="O1319" i="11"/>
  <c r="O1320" i="11"/>
  <c r="O1321" i="11"/>
  <c r="O1322" i="11"/>
  <c r="O1323" i="11"/>
  <c r="O1324" i="11"/>
  <c r="O1325" i="11"/>
  <c r="O1326" i="11"/>
  <c r="O1327" i="11"/>
  <c r="O1328" i="11"/>
  <c r="O1329" i="11"/>
  <c r="O1330" i="11"/>
  <c r="O1331" i="11"/>
  <c r="O1332" i="11"/>
  <c r="O1333" i="11"/>
  <c r="O1334" i="11"/>
  <c r="O1335" i="11"/>
  <c r="O1336" i="11"/>
  <c r="O1337" i="11"/>
  <c r="O1338" i="11"/>
  <c r="O1339" i="11"/>
  <c r="O1340" i="11"/>
  <c r="O1341" i="11"/>
  <c r="O1342" i="11"/>
  <c r="O1343" i="11"/>
  <c r="O1344" i="11"/>
  <c r="O1345" i="11"/>
  <c r="O1346" i="11"/>
  <c r="O1347" i="11"/>
  <c r="O1348" i="11"/>
  <c r="O1349" i="11"/>
  <c r="O1350" i="11"/>
  <c r="O1351" i="11"/>
  <c r="O1352" i="11"/>
  <c r="O1353" i="11"/>
  <c r="O1354" i="11"/>
  <c r="O1355" i="11"/>
  <c r="O1356" i="11"/>
  <c r="O1357" i="11"/>
  <c r="O1358" i="11"/>
  <c r="O1359" i="11"/>
  <c r="O1360" i="11"/>
  <c r="O1361" i="11"/>
  <c r="O1362" i="11"/>
  <c r="O1363" i="11"/>
  <c r="O1364" i="11"/>
  <c r="O1365" i="11"/>
  <c r="O1366" i="11"/>
  <c r="O1367" i="11"/>
  <c r="O1368" i="11"/>
  <c r="O1369" i="11"/>
  <c r="O1370" i="11"/>
  <c r="O1371" i="11"/>
  <c r="O1372" i="11"/>
  <c r="O1373" i="11"/>
  <c r="O1374" i="11"/>
  <c r="O1375" i="11"/>
  <c r="O1376" i="11"/>
  <c r="O1377" i="11"/>
  <c r="O1378" i="11"/>
  <c r="O1379" i="11"/>
  <c r="O1380" i="11"/>
  <c r="O1381" i="11"/>
  <c r="O1382" i="11"/>
  <c r="O1383" i="11"/>
  <c r="O1384" i="11"/>
  <c r="O1385" i="11"/>
  <c r="O1386" i="11"/>
  <c r="O1387" i="11"/>
  <c r="O1388" i="11"/>
  <c r="O1389" i="11"/>
  <c r="O1390" i="11"/>
  <c r="O1391" i="11"/>
  <c r="O1392" i="11"/>
  <c r="O1393" i="11"/>
  <c r="O1394" i="11"/>
  <c r="O1395" i="11"/>
  <c r="O1396" i="11"/>
  <c r="O1397" i="11"/>
  <c r="O1398" i="11"/>
  <c r="O1399" i="11"/>
  <c r="O1400" i="11"/>
  <c r="O1401" i="11"/>
  <c r="O1402" i="11"/>
  <c r="O1403" i="11"/>
  <c r="O1404" i="11"/>
  <c r="O1405" i="11"/>
  <c r="O1406" i="11"/>
  <c r="O1407" i="11"/>
  <c r="O1408" i="11"/>
  <c r="O1409" i="11"/>
  <c r="O1410" i="11"/>
  <c r="O1411" i="11"/>
  <c r="O1412" i="11"/>
  <c r="O1413" i="11"/>
  <c r="O1414" i="11"/>
  <c r="O1415" i="11"/>
  <c r="O1416" i="11"/>
  <c r="O1417" i="11"/>
  <c r="O1418" i="11"/>
  <c r="O1419" i="11"/>
  <c r="O1420" i="11"/>
  <c r="O1421" i="11"/>
  <c r="O1422" i="11"/>
  <c r="O1423" i="11"/>
  <c r="O1424" i="11"/>
  <c r="O1425" i="11"/>
  <c r="O1426" i="11"/>
  <c r="O1427" i="11"/>
  <c r="O1428" i="11"/>
  <c r="O1429" i="11"/>
  <c r="O1430" i="11"/>
  <c r="O1431" i="11"/>
  <c r="O1432" i="11"/>
  <c r="O1433" i="11"/>
  <c r="O1434" i="11"/>
  <c r="O1435" i="11"/>
  <c r="O1436" i="11"/>
  <c r="O1437" i="11"/>
  <c r="O1438" i="11"/>
  <c r="O1439" i="11"/>
  <c r="O1440" i="11"/>
  <c r="O1441" i="11"/>
  <c r="O1442" i="11"/>
  <c r="O1443" i="11"/>
  <c r="O1444" i="11"/>
  <c r="O1445" i="11"/>
  <c r="O1446" i="11"/>
  <c r="O1447" i="11"/>
  <c r="O1448" i="11"/>
  <c r="O1449" i="11"/>
  <c r="O1450" i="11"/>
  <c r="O1451" i="11"/>
  <c r="O1452" i="11"/>
  <c r="O1453" i="11"/>
  <c r="O1454" i="11"/>
  <c r="O1455" i="11"/>
  <c r="O1456" i="11"/>
  <c r="O1457" i="11"/>
  <c r="O1458" i="11"/>
  <c r="O1459" i="11"/>
  <c r="O1460" i="11"/>
  <c r="O1461" i="11"/>
  <c r="O1462" i="11"/>
  <c r="O1463" i="11"/>
  <c r="O1464" i="11"/>
  <c r="O1465" i="11"/>
  <c r="O1466" i="11"/>
  <c r="O1467" i="11"/>
  <c r="O1468" i="11"/>
  <c r="O1469" i="11"/>
  <c r="O1470" i="11"/>
  <c r="O1471" i="11"/>
  <c r="O1472" i="11"/>
  <c r="O1473" i="11"/>
  <c r="O1474" i="11"/>
  <c r="O1475" i="11"/>
  <c r="O1476" i="11"/>
  <c r="O1477" i="11"/>
  <c r="O1478" i="11"/>
  <c r="O1479" i="11"/>
  <c r="O1480" i="11"/>
  <c r="O1481" i="11"/>
  <c r="O1482" i="11"/>
  <c r="O1483" i="11"/>
  <c r="O1484" i="11"/>
  <c r="O1485" i="11"/>
  <c r="O1486" i="11"/>
  <c r="O1487" i="11"/>
  <c r="O1488" i="11"/>
  <c r="O1489" i="11"/>
  <c r="O1490" i="11"/>
  <c r="O1491" i="11"/>
  <c r="O1492" i="11"/>
  <c r="O1493" i="11"/>
  <c r="O1494" i="11"/>
  <c r="O1495" i="11"/>
  <c r="O1496" i="11"/>
  <c r="O1497" i="11"/>
  <c r="O1498" i="11"/>
  <c r="O1499" i="11"/>
  <c r="O1500" i="11"/>
  <c r="O1501" i="11"/>
  <c r="O1502" i="11"/>
  <c r="O1503" i="11"/>
  <c r="O1504" i="11"/>
  <c r="O1505" i="11"/>
  <c r="O1506" i="11"/>
  <c r="O1507" i="11"/>
  <c r="O1508" i="11"/>
  <c r="O1509" i="11"/>
  <c r="O1510" i="11"/>
  <c r="O1511" i="11"/>
  <c r="O1512" i="11"/>
  <c r="O1513" i="11"/>
  <c r="O1514" i="11"/>
  <c r="O1515" i="11"/>
  <c r="O1516" i="11"/>
  <c r="O1517" i="11"/>
  <c r="O1518" i="11"/>
  <c r="O1519" i="11"/>
  <c r="O1520" i="11"/>
  <c r="O1521" i="11"/>
  <c r="O1522" i="11"/>
  <c r="O1523" i="11"/>
  <c r="O1524" i="11"/>
  <c r="O1525" i="11"/>
  <c r="O1526" i="11"/>
  <c r="O1527" i="11"/>
  <c r="O1528" i="11"/>
  <c r="O1529" i="11"/>
  <c r="O1530" i="11"/>
  <c r="O1531" i="11"/>
  <c r="O1532" i="11"/>
  <c r="O1533" i="11"/>
  <c r="O1534" i="11"/>
  <c r="O1535" i="11"/>
  <c r="O1536" i="11"/>
  <c r="O1537" i="11"/>
  <c r="O1538" i="11"/>
  <c r="O1539" i="11"/>
  <c r="O1540" i="11"/>
  <c r="O1541" i="11"/>
  <c r="O1542" i="11"/>
  <c r="O1543" i="11"/>
  <c r="O1544" i="11"/>
  <c r="O1545" i="11"/>
  <c r="O1546" i="11"/>
  <c r="O1547" i="11"/>
  <c r="O1548" i="11"/>
  <c r="O1549" i="11"/>
  <c r="O1550" i="11"/>
  <c r="O1551" i="11"/>
  <c r="O1552" i="11"/>
  <c r="O1553" i="11"/>
  <c r="O1554" i="11"/>
  <c r="O1555" i="11"/>
  <c r="O1556" i="11"/>
  <c r="O1557" i="11"/>
  <c r="O1558" i="11"/>
  <c r="O1559" i="11"/>
  <c r="O1560" i="11"/>
  <c r="O1561" i="11"/>
  <c r="O1562" i="11"/>
  <c r="O1563" i="11"/>
  <c r="O1564" i="11"/>
  <c r="O1565" i="11"/>
  <c r="O1566" i="11"/>
  <c r="O1567" i="11"/>
  <c r="O1568" i="11"/>
  <c r="O1569" i="11"/>
  <c r="O1570" i="11"/>
  <c r="O1571" i="11"/>
  <c r="O1572" i="11"/>
  <c r="O1573" i="11"/>
  <c r="O1574" i="11"/>
  <c r="O1575" i="11"/>
  <c r="O1576" i="11"/>
  <c r="O1577" i="11"/>
  <c r="O1578" i="11"/>
  <c r="O1579" i="11"/>
  <c r="O1580" i="11"/>
  <c r="O1581" i="11"/>
  <c r="O1582" i="11"/>
  <c r="O1583" i="11"/>
  <c r="O1584" i="11"/>
  <c r="O1585" i="11"/>
  <c r="O1586" i="11"/>
  <c r="O1587" i="11"/>
  <c r="O1588" i="11"/>
  <c r="O1589" i="11"/>
  <c r="O1590" i="11"/>
  <c r="O1591" i="11"/>
  <c r="O1592" i="11"/>
  <c r="O1593" i="11"/>
  <c r="O1594" i="11"/>
  <c r="O1595" i="11"/>
  <c r="O1596" i="11"/>
  <c r="O1597" i="11"/>
  <c r="O1598" i="11"/>
  <c r="O1599" i="11"/>
  <c r="O1600" i="11"/>
  <c r="O1601" i="11"/>
  <c r="O1602" i="11"/>
  <c r="O1603" i="11"/>
  <c r="O1604" i="11"/>
  <c r="O1605" i="11"/>
  <c r="O1606" i="11"/>
  <c r="O1607" i="11"/>
  <c r="O1608" i="11"/>
  <c r="O1609" i="11"/>
  <c r="O1610" i="11"/>
  <c r="O1611" i="11"/>
  <c r="O1612" i="11"/>
  <c r="O1613" i="11"/>
  <c r="O1614" i="11"/>
  <c r="O1615" i="11"/>
  <c r="O1616" i="11"/>
  <c r="O1617" i="11"/>
  <c r="O1618" i="11"/>
  <c r="O1619" i="11"/>
  <c r="O1620" i="11"/>
  <c r="O1621" i="11"/>
  <c r="O1622" i="11"/>
  <c r="O1623" i="11"/>
  <c r="O1624" i="11"/>
  <c r="O1625" i="11"/>
  <c r="O1626" i="11"/>
  <c r="O1627" i="11"/>
  <c r="O1628" i="11"/>
  <c r="O1629" i="11"/>
  <c r="O1630" i="11"/>
  <c r="O1631" i="11"/>
  <c r="O1632" i="11"/>
  <c r="O1633" i="11"/>
  <c r="O1634" i="11"/>
  <c r="O1635" i="11"/>
  <c r="O1636" i="11"/>
  <c r="O1637" i="11"/>
  <c r="O1638" i="11"/>
  <c r="O1639" i="11"/>
  <c r="O1640" i="11"/>
  <c r="O1641" i="11"/>
  <c r="O1642" i="11"/>
  <c r="O1643" i="11"/>
  <c r="O1644" i="11"/>
  <c r="O1645" i="11"/>
  <c r="O1646" i="11"/>
  <c r="O1647" i="11"/>
  <c r="O1648" i="11"/>
  <c r="O1649" i="11"/>
  <c r="O1650" i="11"/>
  <c r="O1651" i="11"/>
  <c r="O1652" i="11"/>
  <c r="O1653" i="11"/>
  <c r="O1654" i="11"/>
  <c r="O1655" i="11"/>
  <c r="O1656" i="11"/>
  <c r="O1657" i="11"/>
  <c r="O1658" i="11"/>
  <c r="O1659" i="11"/>
  <c r="O1660" i="11"/>
  <c r="O1661" i="11"/>
  <c r="O1662" i="11"/>
  <c r="O1663" i="11"/>
  <c r="O1664" i="11"/>
  <c r="O1665" i="11"/>
  <c r="O1666" i="11"/>
  <c r="O1667" i="11"/>
  <c r="O1668" i="11"/>
  <c r="O1669" i="11"/>
  <c r="O1670" i="11"/>
  <c r="O1671" i="11"/>
  <c r="O1672" i="11"/>
  <c r="O1673" i="11"/>
  <c r="O1674" i="11"/>
  <c r="O1675" i="11"/>
  <c r="O1676" i="11"/>
  <c r="O1677" i="11"/>
  <c r="O1678" i="11"/>
  <c r="O1679" i="11"/>
  <c r="O1680" i="11"/>
  <c r="O1681" i="11"/>
  <c r="O1682" i="11"/>
  <c r="O1683" i="11"/>
  <c r="O1684" i="11"/>
  <c r="O1685" i="11"/>
  <c r="O1686" i="11"/>
  <c r="O1687" i="11"/>
  <c r="O1688" i="11"/>
  <c r="O1689" i="11"/>
  <c r="O1690" i="11"/>
  <c r="O1691" i="11"/>
  <c r="O1692" i="11"/>
  <c r="O1693" i="11"/>
  <c r="O1694" i="11"/>
  <c r="O1695" i="11"/>
  <c r="O1696" i="11"/>
  <c r="O1697" i="11"/>
  <c r="O1698" i="11"/>
  <c r="O1699" i="11"/>
  <c r="O1700" i="11"/>
  <c r="O1701" i="11"/>
  <c r="O1702" i="11"/>
  <c r="O1703" i="11"/>
  <c r="O1704" i="11"/>
  <c r="O1705" i="11"/>
  <c r="O1706" i="11"/>
  <c r="O1707" i="11"/>
  <c r="O1708" i="11"/>
  <c r="O1709" i="11"/>
  <c r="O1710" i="11"/>
  <c r="O1711" i="11"/>
  <c r="O1712" i="11"/>
  <c r="O1713" i="11"/>
  <c r="O1714" i="11"/>
  <c r="O1715" i="11"/>
  <c r="O1716" i="11"/>
  <c r="O1717" i="11"/>
  <c r="O1718" i="11"/>
  <c r="O1719" i="11"/>
  <c r="O1720" i="11"/>
  <c r="O1721" i="11"/>
  <c r="O1722" i="11"/>
  <c r="O1723" i="11"/>
  <c r="O1724" i="11"/>
  <c r="O1725" i="11"/>
  <c r="O1726" i="11"/>
  <c r="O1727" i="11"/>
  <c r="O1728" i="11"/>
  <c r="O1729" i="11"/>
  <c r="O1730" i="11"/>
  <c r="O1731" i="11"/>
  <c r="O1732" i="11"/>
  <c r="O1733" i="11"/>
  <c r="O1734" i="11"/>
  <c r="O1735" i="11"/>
  <c r="O1736" i="11"/>
  <c r="O1737" i="11"/>
  <c r="O1738" i="11"/>
  <c r="O1739" i="11"/>
  <c r="O1740" i="11"/>
  <c r="O1741" i="11"/>
  <c r="O1742" i="11"/>
  <c r="O1743" i="11"/>
  <c r="O1744" i="11"/>
  <c r="O1745" i="11"/>
  <c r="O1746" i="11"/>
  <c r="O1747" i="11"/>
  <c r="O1748" i="11"/>
  <c r="O1749" i="11"/>
  <c r="O1750" i="11"/>
  <c r="O1751" i="11"/>
  <c r="O1752" i="11"/>
  <c r="O1753" i="11"/>
  <c r="O1754" i="11"/>
  <c r="O1755" i="11"/>
  <c r="O1756" i="11"/>
  <c r="O1757" i="11"/>
  <c r="O1758" i="11"/>
  <c r="O1759" i="11"/>
  <c r="O1760" i="11"/>
  <c r="O1761" i="11"/>
  <c r="O1762" i="11"/>
  <c r="O1763" i="11"/>
  <c r="O1764" i="11"/>
  <c r="O1765" i="11"/>
  <c r="O1766" i="11"/>
  <c r="O1767" i="11"/>
  <c r="O1768" i="11"/>
  <c r="O1769" i="11"/>
  <c r="O1770" i="11"/>
  <c r="O1771" i="11"/>
  <c r="O1772" i="11"/>
  <c r="O1773" i="11"/>
  <c r="O1774" i="11"/>
  <c r="O1775" i="11"/>
  <c r="O1776" i="11"/>
  <c r="O1777" i="11"/>
  <c r="O1778" i="11"/>
  <c r="O1779" i="11"/>
  <c r="O1780" i="11"/>
  <c r="O1781" i="11"/>
  <c r="O1782" i="11"/>
  <c r="O1783" i="11"/>
  <c r="O1784" i="11"/>
  <c r="O1785" i="11"/>
  <c r="O1786" i="11"/>
  <c r="O1787" i="11"/>
  <c r="O1788" i="11"/>
  <c r="O1789" i="11"/>
  <c r="O1790" i="11"/>
  <c r="O1791" i="11"/>
  <c r="O1792" i="11"/>
  <c r="O1793" i="11"/>
  <c r="O1794" i="11"/>
  <c r="O1795" i="11"/>
  <c r="O1796" i="11"/>
  <c r="O1797" i="11"/>
  <c r="O1798" i="11"/>
  <c r="O1799" i="11"/>
  <c r="O1800" i="11"/>
  <c r="O1801" i="11"/>
  <c r="O1802" i="11"/>
  <c r="O1803" i="11"/>
  <c r="O1804" i="11"/>
  <c r="O1805" i="11"/>
  <c r="O1806" i="11"/>
  <c r="O1807" i="11"/>
  <c r="O1808" i="11"/>
  <c r="O1809" i="11"/>
  <c r="O1810" i="11"/>
  <c r="O1811" i="11"/>
  <c r="O1812" i="11"/>
  <c r="O1813" i="11"/>
  <c r="O1814" i="11"/>
  <c r="O1815" i="11"/>
  <c r="O1816" i="11"/>
  <c r="O1817" i="11"/>
  <c r="O1818" i="11"/>
  <c r="O1819" i="11"/>
  <c r="O1820" i="11"/>
  <c r="O1821" i="11"/>
  <c r="O1822" i="11"/>
  <c r="O1823" i="11"/>
  <c r="O1824" i="11"/>
  <c r="O1825" i="11"/>
  <c r="O1826" i="11"/>
  <c r="O1827" i="11"/>
  <c r="O1828" i="11"/>
  <c r="O1829" i="11"/>
  <c r="O1830" i="11"/>
  <c r="O1831" i="11"/>
  <c r="O1832" i="11"/>
  <c r="O1833" i="11"/>
  <c r="O1834" i="11"/>
  <c r="O1835" i="11"/>
  <c r="O1836" i="11"/>
  <c r="O1837" i="11"/>
  <c r="O1838" i="11"/>
  <c r="O1839" i="11"/>
  <c r="O1840" i="11"/>
  <c r="O1841" i="11"/>
  <c r="O1842" i="11"/>
  <c r="O1843" i="11"/>
  <c r="O1844" i="11"/>
  <c r="O1845" i="11"/>
  <c r="O1846" i="11"/>
  <c r="O1847" i="11"/>
  <c r="O1848" i="11"/>
  <c r="O1849" i="11"/>
  <c r="O1850" i="11"/>
  <c r="O1851" i="11"/>
  <c r="O1852" i="11"/>
  <c r="O1853" i="11"/>
  <c r="O1854" i="11"/>
  <c r="O1855" i="11"/>
  <c r="O1856" i="11"/>
  <c r="O1857" i="11"/>
  <c r="O1858" i="11"/>
  <c r="O1859" i="11"/>
  <c r="O1860" i="11"/>
  <c r="O1861" i="11"/>
  <c r="O1862" i="11"/>
  <c r="O1863" i="11"/>
  <c r="O1864" i="11"/>
  <c r="O1865" i="11"/>
  <c r="O1866" i="11"/>
  <c r="O1867" i="11"/>
  <c r="O1868" i="11"/>
  <c r="O1869" i="11"/>
  <c r="O1870" i="11"/>
  <c r="O1871" i="11"/>
  <c r="O1872" i="11"/>
  <c r="O1873" i="11"/>
  <c r="O1874" i="11"/>
  <c r="O1875" i="11"/>
  <c r="O1876" i="11"/>
  <c r="O1877" i="11"/>
  <c r="O1878" i="11"/>
  <c r="O1879" i="11"/>
  <c r="O1880" i="11"/>
  <c r="O1881" i="11"/>
  <c r="O1882" i="11"/>
  <c r="O1883" i="11"/>
  <c r="O1884" i="11"/>
  <c r="O1885" i="11"/>
  <c r="O1886" i="11"/>
  <c r="O1887" i="11"/>
  <c r="O1888" i="11"/>
  <c r="O1889" i="11"/>
  <c r="O1890" i="11"/>
  <c r="O1891" i="11"/>
  <c r="O1892" i="11"/>
  <c r="O1893" i="11"/>
  <c r="O1894" i="11"/>
  <c r="O1895" i="11"/>
  <c r="O1896" i="11"/>
  <c r="O1897" i="11"/>
  <c r="O1898" i="11"/>
  <c r="O1899" i="11"/>
  <c r="O1900" i="11"/>
  <c r="O1901" i="11"/>
  <c r="O1902" i="11"/>
  <c r="O1903" i="11"/>
  <c r="O1904" i="11"/>
  <c r="O1905" i="11"/>
  <c r="O1906" i="11"/>
  <c r="O1907" i="11"/>
  <c r="O1908" i="11"/>
  <c r="O1909" i="11"/>
  <c r="O1910" i="11"/>
  <c r="O1911" i="11"/>
  <c r="O1912" i="11"/>
  <c r="O1913" i="11"/>
  <c r="O1914" i="11"/>
  <c r="O1915" i="11"/>
  <c r="O1916" i="11"/>
  <c r="O1917" i="11"/>
  <c r="O1918" i="11"/>
  <c r="O1919" i="11"/>
  <c r="O1920" i="11"/>
  <c r="O1921" i="11"/>
  <c r="O1922" i="11"/>
  <c r="O1923" i="11"/>
  <c r="O1924" i="11"/>
  <c r="O1925" i="11"/>
  <c r="O1926" i="11"/>
  <c r="O1927" i="11"/>
  <c r="O1928" i="11"/>
  <c r="O1929" i="11"/>
  <c r="O1930" i="11"/>
  <c r="O1931" i="11"/>
  <c r="O1932" i="11"/>
  <c r="O1933" i="11"/>
  <c r="O1934" i="11"/>
  <c r="O1935" i="11"/>
  <c r="O1936" i="11"/>
  <c r="O1937" i="11"/>
  <c r="O1938" i="11"/>
  <c r="O1939" i="11"/>
  <c r="O1940" i="11"/>
  <c r="O1941" i="11"/>
  <c r="O1942" i="11"/>
  <c r="O1943" i="11"/>
  <c r="O1944" i="11"/>
  <c r="O1945" i="11"/>
  <c r="O1946" i="11"/>
  <c r="O1947" i="11"/>
  <c r="O1948" i="11"/>
  <c r="O1949" i="11"/>
  <c r="O1950" i="11"/>
  <c r="O1951" i="11"/>
  <c r="O1952" i="11"/>
  <c r="O1953" i="11"/>
  <c r="O1954" i="11"/>
  <c r="O1955" i="11"/>
  <c r="O1956" i="11"/>
  <c r="O1957" i="11"/>
  <c r="O1958" i="11"/>
  <c r="O1959" i="11"/>
  <c r="O1960" i="11"/>
  <c r="O1961" i="11"/>
  <c r="O1962" i="11"/>
  <c r="O1963" i="11"/>
  <c r="O1964" i="11"/>
  <c r="O1965" i="11"/>
  <c r="O1966" i="11"/>
  <c r="O1967" i="11"/>
  <c r="O1968" i="11"/>
  <c r="O1969" i="11"/>
  <c r="O1970" i="11"/>
  <c r="O1971" i="11"/>
  <c r="O1972" i="11"/>
  <c r="O1973" i="11"/>
  <c r="O1974" i="11"/>
  <c r="O1975" i="11"/>
  <c r="O1976" i="11"/>
  <c r="O1977" i="11"/>
  <c r="O1978" i="11"/>
  <c r="O1979" i="11"/>
  <c r="O1980" i="11"/>
  <c r="O1981" i="11"/>
  <c r="O1982" i="11"/>
  <c r="O1983" i="11"/>
  <c r="O1984" i="11"/>
  <c r="O1985" i="11"/>
  <c r="O1986" i="11"/>
  <c r="O1987" i="11"/>
  <c r="O1988" i="11"/>
  <c r="O1989" i="11"/>
  <c r="O1990" i="11"/>
  <c r="O1991" i="11"/>
  <c r="O1992" i="11"/>
  <c r="O1993" i="11"/>
  <c r="O1994" i="11"/>
  <c r="O1995" i="11"/>
  <c r="O1996" i="11"/>
  <c r="O1997" i="11"/>
  <c r="O1998" i="11"/>
  <c r="O1999" i="11"/>
  <c r="O2000" i="11"/>
  <c r="O2001" i="11"/>
  <c r="O2002" i="11"/>
  <c r="O2003" i="11"/>
  <c r="O2004" i="11"/>
  <c r="O2005" i="11"/>
  <c r="O2006" i="11"/>
  <c r="O2007" i="11"/>
  <c r="O2008" i="11"/>
  <c r="O2009" i="11"/>
  <c r="O2010" i="11"/>
  <c r="O2011" i="11"/>
  <c r="O2012" i="11"/>
  <c r="O2013" i="11"/>
  <c r="O2014" i="11"/>
  <c r="O2015" i="11"/>
  <c r="O2016" i="11"/>
  <c r="O2017" i="11"/>
  <c r="O2018" i="11"/>
  <c r="O2019" i="11"/>
  <c r="O2020" i="11"/>
  <c r="O2021" i="11"/>
  <c r="O2022" i="11"/>
  <c r="O2023" i="11"/>
  <c r="O2024" i="11"/>
  <c r="O2025" i="11"/>
  <c r="O2026" i="11"/>
  <c r="O2027" i="11"/>
  <c r="O2028" i="11"/>
  <c r="O2029" i="11"/>
  <c r="O2030" i="11"/>
  <c r="O2031" i="11"/>
  <c r="O2032" i="11"/>
  <c r="O2033" i="11"/>
  <c r="O2034" i="11"/>
  <c r="O2035" i="11"/>
  <c r="O2036" i="11"/>
  <c r="O2037" i="11"/>
  <c r="O2038" i="11"/>
  <c r="O2039" i="11"/>
  <c r="O2040" i="11"/>
  <c r="O2041" i="11"/>
  <c r="O2042" i="11"/>
  <c r="O2043" i="11"/>
  <c r="O2044" i="11"/>
  <c r="O2045" i="11"/>
  <c r="O2046" i="11"/>
  <c r="O2047" i="11"/>
  <c r="O2048" i="11"/>
  <c r="O2049" i="11"/>
  <c r="O2050" i="11"/>
  <c r="O2051" i="11"/>
  <c r="O2052" i="11"/>
  <c r="O2053" i="11"/>
  <c r="O2054" i="11"/>
  <c r="O2055" i="11"/>
  <c r="O2056" i="11"/>
  <c r="O2057" i="11"/>
  <c r="O2058" i="11"/>
  <c r="O2059" i="11"/>
  <c r="O2060" i="11"/>
  <c r="O2061" i="11"/>
  <c r="O2062" i="11"/>
  <c r="O2063" i="11"/>
  <c r="O2064" i="11"/>
  <c r="O2065" i="11"/>
  <c r="O2066" i="11"/>
  <c r="O2067" i="11"/>
  <c r="O2068" i="11"/>
  <c r="O2069" i="11"/>
  <c r="O2070" i="11"/>
  <c r="O2071" i="11"/>
  <c r="O2072" i="11"/>
  <c r="O2073" i="11"/>
  <c r="O2074" i="11"/>
  <c r="O2075" i="11"/>
  <c r="O2076" i="11"/>
  <c r="O2077" i="11"/>
  <c r="O2078" i="11"/>
  <c r="O2079" i="11"/>
  <c r="O2080" i="11"/>
  <c r="O2081" i="11"/>
  <c r="O2082" i="11"/>
  <c r="O2083" i="11"/>
  <c r="O2084" i="11"/>
  <c r="O2085" i="11"/>
  <c r="O2086" i="11"/>
  <c r="O2087" i="11"/>
  <c r="O2088" i="11"/>
  <c r="O2089" i="11"/>
  <c r="O2090" i="11"/>
  <c r="O2091" i="11"/>
  <c r="O2092" i="11"/>
  <c r="O2093" i="11"/>
  <c r="O2094" i="11"/>
  <c r="O2095" i="11"/>
  <c r="O2096" i="11"/>
  <c r="O2097" i="11"/>
  <c r="O2098" i="11"/>
  <c r="O2099" i="11"/>
  <c r="O2100" i="11"/>
  <c r="O2101" i="11"/>
  <c r="O2102" i="11"/>
  <c r="O2103" i="11"/>
  <c r="O2104" i="11"/>
  <c r="O2105" i="11"/>
  <c r="O2106" i="11"/>
  <c r="O2107" i="11"/>
  <c r="O2108" i="11"/>
  <c r="O2109" i="11"/>
  <c r="O2110" i="11"/>
  <c r="O2111" i="11"/>
  <c r="O2112" i="11"/>
  <c r="O2113" i="11"/>
  <c r="O2114" i="11"/>
  <c r="O2115" i="11"/>
  <c r="O2116" i="11"/>
  <c r="O2117" i="11"/>
  <c r="O2118" i="11"/>
  <c r="O2119" i="11"/>
  <c r="O2120" i="11"/>
  <c r="O2121" i="11"/>
  <c r="O2122" i="11"/>
  <c r="O2123" i="11"/>
  <c r="O2124" i="11"/>
  <c r="O2125" i="11"/>
  <c r="O2126" i="11"/>
  <c r="O2127" i="11"/>
  <c r="O2128" i="11"/>
  <c r="O2129" i="11"/>
  <c r="O2130" i="11"/>
  <c r="O2131" i="11"/>
  <c r="O2132" i="11"/>
  <c r="O2133" i="11"/>
  <c r="O2134" i="11"/>
  <c r="O2135" i="11"/>
  <c r="O2136" i="11"/>
  <c r="O2137" i="11"/>
  <c r="O2138" i="11"/>
  <c r="O2139" i="11"/>
  <c r="O2140" i="11"/>
  <c r="O2141" i="11"/>
  <c r="O2142" i="11"/>
  <c r="O2143" i="11"/>
  <c r="O2144" i="11"/>
  <c r="O2145" i="11"/>
  <c r="O2146" i="11"/>
  <c r="O2147" i="11"/>
  <c r="O2148" i="11"/>
  <c r="O2149" i="11"/>
  <c r="O2150" i="11"/>
  <c r="O2151" i="11"/>
  <c r="O2152" i="11"/>
  <c r="O2153" i="11"/>
  <c r="O2154" i="11"/>
  <c r="O2155" i="11"/>
  <c r="O2156" i="11"/>
  <c r="O2157" i="11"/>
  <c r="O2158" i="11"/>
  <c r="O2159" i="11"/>
  <c r="O2160" i="11"/>
  <c r="O2161" i="11"/>
  <c r="O2162" i="11"/>
  <c r="O2163" i="11"/>
  <c r="O2164" i="11"/>
  <c r="O2165" i="11"/>
  <c r="O2166" i="11"/>
  <c r="O2167" i="11"/>
  <c r="O2168" i="11"/>
  <c r="O2169" i="11"/>
  <c r="O2170" i="11"/>
  <c r="O2171" i="11"/>
  <c r="O2172" i="11"/>
  <c r="O2173" i="11"/>
  <c r="O2174" i="11"/>
  <c r="O2175" i="11"/>
  <c r="O2176" i="11"/>
  <c r="O2177" i="11"/>
  <c r="O2178" i="11"/>
  <c r="O2179" i="11"/>
  <c r="O2180" i="11"/>
  <c r="O2181" i="11"/>
  <c r="O2182" i="11"/>
  <c r="O2183" i="11"/>
  <c r="O2184" i="11"/>
  <c r="O2185" i="11"/>
  <c r="O2186" i="11"/>
  <c r="O2187" i="11"/>
  <c r="O2188" i="11"/>
  <c r="O2189" i="11"/>
  <c r="O2190" i="11"/>
  <c r="O2191" i="11"/>
  <c r="O2192" i="11"/>
  <c r="O2193" i="11"/>
  <c r="O2194" i="11"/>
  <c r="O2195" i="11"/>
  <c r="O2196" i="11"/>
  <c r="O2197" i="11"/>
  <c r="O2198" i="11"/>
  <c r="O2199" i="11"/>
  <c r="O2200" i="11"/>
  <c r="O2201" i="11"/>
  <c r="O2202" i="11"/>
  <c r="O2203" i="11"/>
  <c r="O2204" i="11"/>
  <c r="O2205" i="11"/>
  <c r="O2206" i="11"/>
  <c r="O2207" i="11"/>
  <c r="O2208" i="11"/>
  <c r="O2209" i="11"/>
  <c r="O2210" i="11"/>
  <c r="O2211" i="11"/>
  <c r="O2212" i="11"/>
  <c r="O2213" i="11"/>
  <c r="O2214" i="11"/>
  <c r="O2215" i="11"/>
  <c r="O2216" i="11"/>
  <c r="O2217" i="11"/>
  <c r="O2218" i="11"/>
  <c r="O2219" i="11"/>
  <c r="O2220" i="11"/>
  <c r="O2221" i="11"/>
  <c r="O2222" i="11"/>
  <c r="O2223" i="11"/>
  <c r="O2224" i="11"/>
  <c r="O2225" i="11"/>
  <c r="O2226" i="11"/>
  <c r="O2227" i="11"/>
  <c r="O2228" i="11"/>
  <c r="O2229" i="11"/>
  <c r="O2230" i="11"/>
  <c r="O2231" i="11"/>
  <c r="O2232" i="11"/>
  <c r="O2233" i="11"/>
  <c r="O2234" i="11"/>
  <c r="O2235" i="11"/>
  <c r="O2236" i="11"/>
  <c r="O2237" i="11"/>
  <c r="O2238" i="11"/>
  <c r="O2239" i="11"/>
  <c r="O2240" i="11"/>
  <c r="O2241" i="11"/>
  <c r="O2242" i="11"/>
  <c r="O2243" i="11"/>
  <c r="O2244" i="11"/>
  <c r="O2245" i="11"/>
  <c r="O2246" i="11"/>
  <c r="O2247" i="11"/>
  <c r="O2248" i="11"/>
  <c r="O2249" i="11"/>
  <c r="O2250" i="11"/>
  <c r="O2251" i="11"/>
  <c r="O2252" i="11"/>
  <c r="O2253" i="11"/>
  <c r="O2254" i="11"/>
  <c r="O2255" i="11"/>
  <c r="O2256" i="11"/>
  <c r="O2257" i="11"/>
  <c r="O2258" i="11"/>
  <c r="O2259" i="11"/>
  <c r="O2260" i="11"/>
  <c r="O2261" i="11"/>
  <c r="O2262" i="11"/>
  <c r="O2263" i="11"/>
  <c r="O2264" i="11"/>
  <c r="O2265" i="11"/>
  <c r="O2266" i="11"/>
  <c r="O2267" i="11"/>
  <c r="O2268" i="11"/>
  <c r="O2269" i="11"/>
  <c r="O2270" i="11"/>
  <c r="O2271" i="11"/>
  <c r="O2272" i="11"/>
  <c r="O2273" i="11"/>
  <c r="O2274" i="11"/>
  <c r="O2275" i="11"/>
  <c r="O2276" i="11"/>
  <c r="O2277" i="11"/>
  <c r="O2278" i="11"/>
  <c r="O2279" i="11"/>
  <c r="O2280" i="11"/>
  <c r="O2281" i="11"/>
  <c r="O2282" i="11"/>
  <c r="O2283" i="11"/>
  <c r="O2284" i="11"/>
  <c r="O2285" i="11"/>
  <c r="O2286" i="11"/>
  <c r="O2287" i="11"/>
  <c r="O2288" i="11"/>
  <c r="O2289" i="11"/>
  <c r="O2290" i="11"/>
  <c r="O2291" i="11"/>
  <c r="O2292" i="11"/>
  <c r="O2293" i="11"/>
  <c r="O2294" i="11"/>
  <c r="O2295" i="11"/>
  <c r="O2296" i="11"/>
  <c r="O2297" i="11"/>
  <c r="O2298" i="11"/>
  <c r="O2299" i="11"/>
  <c r="O2300" i="11"/>
  <c r="O2301" i="11"/>
  <c r="O2302" i="11"/>
  <c r="O2303" i="11"/>
  <c r="O2304" i="11"/>
  <c r="O2305" i="11"/>
  <c r="O2306" i="11"/>
  <c r="O2307" i="11"/>
  <c r="O2308" i="11"/>
  <c r="O2309" i="11"/>
  <c r="O2310" i="11"/>
  <c r="O2311" i="11"/>
  <c r="O2312" i="11"/>
  <c r="O2313" i="11"/>
  <c r="O2314" i="11"/>
  <c r="O2315" i="11"/>
  <c r="O2316" i="11"/>
  <c r="O2317" i="11"/>
  <c r="O2318" i="11"/>
  <c r="O2319" i="11"/>
  <c r="O2320" i="11"/>
  <c r="O2321" i="11"/>
  <c r="O2322" i="11"/>
  <c r="O2323" i="11"/>
  <c r="O2324" i="11"/>
  <c r="O2325" i="11"/>
  <c r="O2326" i="11"/>
  <c r="O2327" i="11"/>
  <c r="O2328" i="11"/>
  <c r="O2329" i="11"/>
  <c r="O2330" i="11"/>
  <c r="O2331" i="11"/>
  <c r="O2332" i="11"/>
  <c r="O2333" i="11"/>
  <c r="O2334" i="11"/>
  <c r="O2335" i="11"/>
  <c r="O2336" i="11"/>
  <c r="O2337" i="11"/>
  <c r="O2338" i="11"/>
  <c r="O2339" i="11"/>
  <c r="O2340" i="11"/>
  <c r="O2341" i="11"/>
  <c r="O2342" i="11"/>
  <c r="O2343" i="11"/>
  <c r="O2344" i="11"/>
  <c r="O2345" i="11"/>
  <c r="O2346" i="11"/>
  <c r="O2347" i="11"/>
  <c r="O2348" i="11"/>
  <c r="O2349" i="11"/>
  <c r="O2350" i="11"/>
  <c r="O2351" i="11"/>
  <c r="O2352" i="11"/>
  <c r="O2353" i="11"/>
  <c r="O2354" i="11"/>
  <c r="O2355" i="11"/>
  <c r="O2356" i="11"/>
  <c r="O2357" i="11"/>
  <c r="O2358" i="11"/>
  <c r="O2359" i="11"/>
  <c r="O2360" i="11"/>
  <c r="O2361" i="11"/>
  <c r="O2362" i="11"/>
  <c r="O2363" i="11"/>
  <c r="O2364" i="11"/>
  <c r="O2365" i="11"/>
  <c r="O2366" i="11"/>
  <c r="O2367" i="11"/>
  <c r="O2368" i="11"/>
  <c r="O2369" i="11"/>
  <c r="O2370" i="11"/>
  <c r="O2371" i="11"/>
  <c r="O2372" i="11"/>
  <c r="O2373" i="11"/>
  <c r="O2374" i="11"/>
  <c r="O2375" i="11"/>
  <c r="O2376" i="11"/>
  <c r="O2377" i="11"/>
  <c r="O2378" i="11"/>
  <c r="O2379" i="11"/>
  <c r="O2380" i="11"/>
  <c r="O2381" i="11"/>
  <c r="O2382" i="11"/>
  <c r="O2383" i="11"/>
  <c r="O2384" i="11"/>
  <c r="O2385" i="11"/>
  <c r="O2386" i="11"/>
  <c r="O2387" i="11"/>
  <c r="O2388" i="11"/>
  <c r="O2389" i="11"/>
  <c r="O2390" i="11"/>
  <c r="O2391" i="11"/>
  <c r="O2392" i="11"/>
  <c r="O2393" i="11"/>
  <c r="O2394" i="11"/>
  <c r="O2395" i="11"/>
  <c r="O2396" i="11"/>
  <c r="O2397" i="11"/>
  <c r="O2398" i="11"/>
  <c r="O2399" i="11"/>
  <c r="O2400" i="11"/>
  <c r="O2401" i="11"/>
  <c r="O2402" i="11"/>
  <c r="O2403" i="11"/>
  <c r="O2404" i="11"/>
  <c r="O2405" i="11"/>
  <c r="O2406" i="11"/>
  <c r="O2407" i="11"/>
  <c r="O2408" i="11"/>
  <c r="O2409" i="11"/>
  <c r="O2410" i="11"/>
  <c r="O2411" i="11"/>
  <c r="O2412" i="11"/>
  <c r="O2413" i="11"/>
  <c r="O2414" i="11"/>
  <c r="O2415" i="11"/>
  <c r="O2416" i="11"/>
  <c r="O2417" i="11"/>
  <c r="O2418" i="11"/>
  <c r="O2419" i="11"/>
  <c r="O2420" i="11"/>
  <c r="O2421" i="11"/>
  <c r="O2422" i="11"/>
  <c r="O2423" i="11"/>
  <c r="O2424" i="11"/>
  <c r="O2425" i="11"/>
  <c r="O2426" i="11"/>
  <c r="O2427" i="11"/>
  <c r="O2428" i="11"/>
  <c r="O2429" i="11"/>
  <c r="O2430" i="11"/>
  <c r="O2431" i="11"/>
  <c r="O2432" i="11"/>
  <c r="O2433" i="11"/>
  <c r="O2434" i="11"/>
  <c r="O2435" i="11"/>
  <c r="O2436" i="11"/>
  <c r="O2437" i="11"/>
  <c r="O2438" i="11"/>
  <c r="O2439" i="11"/>
  <c r="O2440" i="11"/>
  <c r="O2441" i="11"/>
  <c r="O2442" i="11"/>
  <c r="O2443" i="11"/>
  <c r="O2444" i="11"/>
  <c r="O2445" i="11"/>
  <c r="O2446" i="11"/>
  <c r="O2447" i="11"/>
  <c r="O2448" i="11"/>
  <c r="O2449" i="11"/>
  <c r="O2450" i="11"/>
  <c r="O2451" i="11"/>
  <c r="O2452" i="11"/>
  <c r="O2453" i="11"/>
  <c r="O2454" i="11"/>
  <c r="O2455" i="11"/>
  <c r="O2456" i="11"/>
  <c r="O2457" i="11"/>
  <c r="O2458" i="11"/>
  <c r="O2459" i="11"/>
  <c r="O2460" i="11"/>
  <c r="O2461" i="11"/>
  <c r="O2462" i="11"/>
  <c r="O2463" i="11"/>
  <c r="O2464" i="11"/>
  <c r="O2465" i="11"/>
  <c r="O2466" i="11"/>
  <c r="O2467" i="11"/>
  <c r="O2468" i="11"/>
  <c r="O2469" i="11"/>
  <c r="O2470" i="11"/>
  <c r="O2471" i="11"/>
  <c r="O2472" i="11"/>
  <c r="O2473" i="11"/>
  <c r="O2474" i="11"/>
  <c r="O2475" i="11"/>
  <c r="O2476" i="11"/>
  <c r="O2477" i="11"/>
  <c r="O2478" i="11"/>
  <c r="O2479" i="11"/>
  <c r="O2480" i="11"/>
  <c r="O2481" i="11"/>
  <c r="O2482" i="11"/>
  <c r="O2483" i="11"/>
  <c r="O2484" i="11"/>
  <c r="O2485" i="11"/>
  <c r="O2486" i="11"/>
  <c r="O2487" i="11"/>
  <c r="O2488" i="11"/>
  <c r="O2489" i="11"/>
  <c r="O2490" i="11"/>
  <c r="O2491" i="11"/>
  <c r="O2492" i="11"/>
  <c r="O2493" i="11"/>
  <c r="O2494" i="11"/>
  <c r="O2495" i="11"/>
  <c r="O2496" i="11"/>
  <c r="O2497" i="11"/>
  <c r="O2498" i="11"/>
  <c r="O2499" i="11"/>
  <c r="O2500" i="11"/>
  <c r="O2501" i="11"/>
  <c r="O2502" i="11"/>
  <c r="O2503" i="11"/>
  <c r="O2504" i="11"/>
  <c r="O2505" i="11"/>
  <c r="O2506" i="11"/>
  <c r="O2507" i="11"/>
  <c r="O2508" i="11"/>
  <c r="O2509" i="11"/>
  <c r="O2510" i="11"/>
  <c r="O2511" i="11"/>
  <c r="O2512" i="11"/>
  <c r="O2513" i="11"/>
  <c r="O2514" i="11"/>
  <c r="O2515" i="11"/>
  <c r="O2516" i="11"/>
  <c r="O2517" i="11"/>
  <c r="O2518" i="11"/>
  <c r="O2519" i="11"/>
  <c r="O2520" i="11"/>
  <c r="O2521" i="11"/>
  <c r="O2522" i="11"/>
  <c r="O2523" i="11"/>
  <c r="O2524" i="11"/>
  <c r="O2525" i="11"/>
  <c r="O2526" i="11"/>
  <c r="O2527" i="11"/>
  <c r="O2528" i="11"/>
  <c r="O2529" i="11"/>
  <c r="O2530" i="11"/>
  <c r="O2531" i="11"/>
  <c r="O2532" i="11"/>
  <c r="O2533" i="11"/>
  <c r="O2534" i="11"/>
  <c r="O2535" i="11"/>
  <c r="O2536" i="11"/>
  <c r="O2537" i="11"/>
  <c r="O2538" i="11"/>
  <c r="O2539" i="11"/>
  <c r="O2540" i="11"/>
  <c r="O2541" i="11"/>
  <c r="O2542" i="11"/>
  <c r="O2543" i="11"/>
  <c r="O2544" i="11"/>
  <c r="O2545" i="11"/>
  <c r="O2546" i="11"/>
  <c r="O2547" i="11"/>
  <c r="O2548" i="11"/>
  <c r="O2549" i="11"/>
  <c r="O2550" i="11"/>
  <c r="O2551" i="11"/>
  <c r="O2552" i="11"/>
  <c r="O2553" i="11"/>
  <c r="O2554" i="11"/>
  <c r="O2555" i="11"/>
  <c r="O2556" i="11"/>
  <c r="O2557" i="11"/>
  <c r="O2558" i="11"/>
  <c r="O2559" i="11"/>
  <c r="O2560" i="11"/>
  <c r="O2561" i="11"/>
  <c r="O2562" i="11"/>
  <c r="O2563" i="11"/>
  <c r="O2564" i="11"/>
  <c r="O2565" i="11"/>
  <c r="O2566" i="11"/>
  <c r="O2567" i="11"/>
  <c r="O2568" i="11"/>
  <c r="O2569" i="11"/>
  <c r="O2570" i="11"/>
  <c r="O2571" i="11"/>
  <c r="O2572" i="11"/>
  <c r="O2573" i="11"/>
  <c r="O2574" i="11"/>
  <c r="O2575" i="11"/>
  <c r="O2576" i="11"/>
  <c r="O2577" i="11"/>
  <c r="O2578" i="11"/>
  <c r="O2579" i="11"/>
  <c r="O2580" i="11"/>
  <c r="O2581" i="11"/>
  <c r="O2582" i="11"/>
  <c r="O2583" i="11"/>
  <c r="O2584" i="11"/>
  <c r="O2585" i="11"/>
  <c r="O2586" i="11"/>
  <c r="O2587" i="11"/>
  <c r="O2588" i="11"/>
  <c r="O2589" i="11"/>
  <c r="O2590" i="11"/>
  <c r="O2591" i="11"/>
  <c r="O2592" i="11"/>
  <c r="O2593" i="11"/>
  <c r="O2594" i="11"/>
  <c r="O2595" i="11"/>
  <c r="O2596" i="11"/>
  <c r="O2597" i="11"/>
  <c r="O2598" i="11"/>
  <c r="O2599" i="11"/>
  <c r="O2600" i="11"/>
  <c r="O2601" i="11"/>
  <c r="O2602" i="11"/>
  <c r="O2603" i="11"/>
  <c r="O2604" i="11"/>
  <c r="O2605" i="11"/>
  <c r="O2606" i="11"/>
  <c r="O2607" i="11"/>
  <c r="O2608" i="11"/>
  <c r="O2609" i="11"/>
  <c r="O2610" i="11"/>
  <c r="O2611" i="11"/>
  <c r="O2612" i="11"/>
  <c r="O2613" i="11"/>
  <c r="O2614" i="11"/>
  <c r="O2615" i="11"/>
  <c r="O2616" i="11"/>
  <c r="O2617" i="11"/>
  <c r="O2618" i="11"/>
  <c r="O2619" i="11"/>
  <c r="O2620" i="11"/>
  <c r="O2621" i="11"/>
  <c r="O2622" i="11"/>
  <c r="O2623" i="11"/>
  <c r="O2624" i="11"/>
  <c r="O2625" i="11"/>
  <c r="O2626" i="11"/>
  <c r="O2627" i="11"/>
  <c r="O2628" i="11"/>
  <c r="O2629" i="11"/>
  <c r="O2630" i="11"/>
  <c r="O2631" i="11"/>
  <c r="O2632" i="11"/>
  <c r="O2633" i="11"/>
  <c r="O2634" i="11"/>
  <c r="O2635" i="11"/>
  <c r="O2636" i="11"/>
  <c r="O2637" i="11"/>
  <c r="O2638" i="11"/>
  <c r="O2639" i="11"/>
  <c r="O2640" i="11"/>
  <c r="O2641" i="11"/>
  <c r="O2642" i="11"/>
  <c r="O2643" i="11"/>
  <c r="O2644" i="11"/>
  <c r="O2645" i="11"/>
  <c r="O2646" i="11"/>
  <c r="O2647" i="11"/>
  <c r="O2648" i="11"/>
  <c r="O2649" i="11"/>
  <c r="O2650" i="11"/>
  <c r="O2651" i="11"/>
  <c r="O2652" i="11"/>
  <c r="O2653" i="11"/>
  <c r="O2654" i="11"/>
  <c r="O2655" i="11"/>
  <c r="O2656" i="11"/>
  <c r="O2657" i="11"/>
  <c r="O2658" i="11"/>
  <c r="O2659" i="11"/>
  <c r="O2660" i="11"/>
  <c r="O2661" i="11"/>
  <c r="O2662" i="11"/>
  <c r="O2663" i="11"/>
  <c r="O2664" i="11"/>
  <c r="O2665" i="11"/>
  <c r="O2666" i="11"/>
  <c r="O2667" i="11"/>
  <c r="O2668" i="11"/>
  <c r="O2669" i="11"/>
  <c r="O2670" i="11"/>
  <c r="O2671" i="11"/>
  <c r="O2672" i="11"/>
  <c r="O2673" i="11"/>
  <c r="O2674" i="11"/>
  <c r="O2675" i="11"/>
  <c r="O2676" i="11"/>
  <c r="O2677" i="11"/>
  <c r="O2678" i="11"/>
  <c r="O2679" i="11"/>
  <c r="O2680" i="11"/>
  <c r="O2681" i="11"/>
  <c r="O2682" i="11"/>
  <c r="O2683" i="11"/>
  <c r="O2684" i="11"/>
  <c r="O2685" i="11"/>
  <c r="O2686" i="11"/>
  <c r="O2687" i="11"/>
  <c r="O2688" i="11"/>
  <c r="O2689" i="11"/>
  <c r="O2690" i="11"/>
  <c r="O2691" i="11"/>
  <c r="O2692" i="11"/>
  <c r="O2693" i="11"/>
  <c r="O2694" i="11"/>
  <c r="O2695" i="11"/>
  <c r="O2696" i="11"/>
  <c r="O2697" i="11"/>
  <c r="O2698" i="11"/>
  <c r="O2699" i="11"/>
  <c r="O2700" i="11"/>
  <c r="O2701" i="11"/>
  <c r="O2702" i="11"/>
  <c r="O2703" i="11"/>
  <c r="O2704" i="11"/>
  <c r="O2705" i="11"/>
  <c r="O2706" i="11"/>
  <c r="O2707" i="11"/>
  <c r="O2708" i="11"/>
  <c r="O2709" i="11"/>
  <c r="O2710" i="11"/>
  <c r="O2711" i="11"/>
  <c r="O2712" i="11"/>
  <c r="O2713" i="11"/>
  <c r="O2714" i="11"/>
  <c r="O2715" i="11"/>
  <c r="O2716" i="11"/>
  <c r="O2717" i="11"/>
  <c r="O2718" i="11"/>
  <c r="O2719" i="11"/>
  <c r="O2720" i="11"/>
  <c r="O2721" i="11"/>
  <c r="O2722" i="11"/>
  <c r="O2723" i="11"/>
  <c r="O2724" i="11"/>
  <c r="O2725" i="11"/>
  <c r="O2726" i="11"/>
  <c r="O2727" i="11"/>
  <c r="O2728" i="11"/>
  <c r="O2729" i="11"/>
  <c r="O2730" i="11"/>
  <c r="O2731" i="11"/>
  <c r="O2732" i="11"/>
  <c r="O2733" i="11"/>
  <c r="O2734" i="11"/>
  <c r="O2735" i="11"/>
  <c r="O2736" i="11"/>
  <c r="O2737" i="11"/>
  <c r="O2738" i="11"/>
  <c r="O2739" i="11"/>
  <c r="O2740" i="11"/>
  <c r="O2741" i="11"/>
  <c r="O2742" i="11"/>
  <c r="O2743" i="11"/>
  <c r="O2744" i="11"/>
  <c r="O2745" i="11"/>
  <c r="O2746" i="11"/>
  <c r="O2747" i="11"/>
  <c r="O2748" i="11"/>
  <c r="O2749" i="11"/>
  <c r="O2750" i="11"/>
  <c r="O2751" i="11"/>
  <c r="O2752" i="11"/>
  <c r="O2753" i="11"/>
  <c r="O2754" i="11"/>
  <c r="O2755" i="11"/>
  <c r="O2756" i="11"/>
  <c r="O2757" i="11"/>
  <c r="O2758" i="11"/>
  <c r="O2759" i="11"/>
  <c r="O2760" i="11"/>
  <c r="O2761" i="11"/>
  <c r="O2762" i="11"/>
  <c r="O2763" i="11"/>
  <c r="O2764" i="11"/>
  <c r="O2765" i="11"/>
  <c r="O2766" i="11"/>
  <c r="O2767" i="11"/>
  <c r="O2768" i="11"/>
  <c r="O2769" i="11"/>
  <c r="O2770" i="11"/>
  <c r="O2771" i="11"/>
  <c r="O2772" i="11"/>
  <c r="O2773" i="11"/>
  <c r="O2774" i="11"/>
  <c r="O2775" i="11"/>
  <c r="O2776" i="11"/>
  <c r="O2777" i="11"/>
  <c r="O2778" i="11"/>
  <c r="O2779" i="11"/>
  <c r="O2780" i="11"/>
  <c r="O2781" i="11"/>
  <c r="O2782" i="11"/>
  <c r="O2783" i="11"/>
  <c r="O2784" i="11"/>
  <c r="O2785" i="11"/>
  <c r="O2786" i="11"/>
  <c r="O2787" i="11"/>
  <c r="O2788" i="11"/>
  <c r="O2789" i="11"/>
  <c r="O2790" i="11"/>
  <c r="O2791" i="11"/>
  <c r="O2792" i="11"/>
  <c r="O2793" i="11"/>
  <c r="O2794" i="11"/>
  <c r="O2795" i="11"/>
  <c r="O2796" i="11"/>
  <c r="O2797" i="11"/>
  <c r="O2798" i="11"/>
  <c r="O2799" i="11"/>
  <c r="O2800" i="11"/>
  <c r="O2801" i="11"/>
  <c r="O2802" i="11"/>
  <c r="O2803" i="11"/>
  <c r="O2804" i="11"/>
  <c r="O2805" i="11"/>
  <c r="O2806" i="11"/>
  <c r="O2807" i="11"/>
  <c r="O2808" i="11"/>
  <c r="O2809" i="11"/>
  <c r="O2810" i="11"/>
  <c r="O2811" i="11"/>
  <c r="O2812" i="11"/>
  <c r="O2813" i="11"/>
  <c r="O2814" i="11"/>
  <c r="O2815" i="11"/>
  <c r="O2816" i="11"/>
  <c r="O2817" i="11"/>
  <c r="O2818" i="11"/>
  <c r="O2819" i="11"/>
  <c r="O2820" i="11"/>
  <c r="O2821" i="11"/>
  <c r="O2822" i="11"/>
  <c r="O2823" i="11"/>
  <c r="O2824" i="11"/>
  <c r="O2825" i="11"/>
  <c r="O2826" i="11"/>
  <c r="O2827" i="11"/>
  <c r="O2828" i="11"/>
  <c r="O2829" i="11"/>
  <c r="O2830" i="11"/>
  <c r="O2831" i="11"/>
  <c r="O2832" i="11"/>
  <c r="O2833" i="11"/>
  <c r="O2834" i="11"/>
  <c r="O2835" i="11"/>
  <c r="O2836" i="11"/>
  <c r="O2837" i="11"/>
  <c r="O2838" i="11"/>
  <c r="O2839" i="11"/>
  <c r="O2840" i="11"/>
  <c r="O2841" i="11"/>
  <c r="O2842" i="11"/>
  <c r="O2843" i="11"/>
  <c r="O2844" i="11"/>
  <c r="O2845" i="11"/>
  <c r="O2846" i="11"/>
  <c r="O2847" i="11"/>
  <c r="O2848" i="11"/>
  <c r="O2849" i="11"/>
  <c r="O2850" i="11"/>
  <c r="O2851" i="11"/>
  <c r="O2852" i="11"/>
  <c r="O2853" i="11"/>
  <c r="O2854" i="11"/>
  <c r="O2855" i="11"/>
  <c r="O2856" i="11"/>
  <c r="O2857" i="11"/>
  <c r="O2858" i="11"/>
  <c r="O2859" i="11"/>
  <c r="O2860" i="11"/>
  <c r="O2861" i="11"/>
  <c r="O2862" i="11"/>
  <c r="O2863" i="11"/>
  <c r="O2864" i="11"/>
  <c r="O2865" i="11"/>
  <c r="O2866" i="11"/>
  <c r="O2867" i="11"/>
  <c r="O2868" i="11"/>
  <c r="O2869" i="11"/>
  <c r="O2870" i="11"/>
  <c r="O2871" i="11"/>
  <c r="O2872" i="11"/>
  <c r="O2873" i="11"/>
  <c r="O2874" i="11"/>
  <c r="O2875" i="11"/>
  <c r="O2876" i="11"/>
  <c r="O2877" i="11"/>
  <c r="O2878" i="11"/>
  <c r="O2879" i="11"/>
  <c r="O2880" i="11"/>
  <c r="O2881" i="11"/>
  <c r="O2882" i="11"/>
  <c r="O2883" i="11"/>
  <c r="O2884" i="11"/>
  <c r="O2885" i="11"/>
  <c r="O2886" i="11"/>
  <c r="O2887" i="11"/>
  <c r="O2888" i="11"/>
  <c r="O2889" i="11"/>
  <c r="O2890" i="11"/>
  <c r="O2891" i="11"/>
  <c r="O2892" i="11"/>
  <c r="O2893" i="11"/>
  <c r="O2894" i="11"/>
  <c r="O2895" i="11"/>
  <c r="O2896" i="11"/>
  <c r="O2897" i="11"/>
  <c r="O2898" i="11"/>
  <c r="O2899" i="11"/>
  <c r="O2900" i="11"/>
  <c r="O2901" i="11"/>
  <c r="O2902" i="11"/>
  <c r="O2903" i="11"/>
  <c r="O2904" i="11"/>
  <c r="O2905" i="11"/>
  <c r="O2906" i="11"/>
  <c r="O2907" i="11"/>
  <c r="O2908" i="11"/>
  <c r="O2909" i="11"/>
  <c r="O2910" i="11"/>
  <c r="O2911" i="11"/>
  <c r="O2912" i="11"/>
  <c r="O2913" i="11"/>
  <c r="O2914" i="11"/>
  <c r="O2915" i="11"/>
  <c r="O2916" i="11"/>
  <c r="O2917" i="11"/>
  <c r="O2918" i="11"/>
  <c r="O2919" i="11"/>
  <c r="O2920" i="11"/>
  <c r="O2921" i="11"/>
  <c r="O2922" i="11"/>
  <c r="O2923" i="11"/>
  <c r="O2924" i="11"/>
  <c r="O2925" i="11"/>
  <c r="O2926" i="11"/>
  <c r="O2927" i="11"/>
  <c r="O2928" i="11"/>
  <c r="O2929" i="11"/>
  <c r="O2930" i="11"/>
  <c r="O2931" i="11"/>
  <c r="O2932" i="11"/>
  <c r="O2933" i="11"/>
  <c r="O2934" i="11"/>
  <c r="O2935" i="11"/>
  <c r="O2936" i="11"/>
  <c r="O2937" i="11"/>
  <c r="O2938" i="11"/>
  <c r="O2939" i="11"/>
  <c r="O2940" i="11"/>
  <c r="O2941" i="11"/>
  <c r="O2942" i="11"/>
  <c r="O2943" i="11"/>
  <c r="O2944" i="11"/>
  <c r="O2945" i="11"/>
  <c r="O2946" i="11"/>
  <c r="O2947" i="11"/>
  <c r="O2948" i="11"/>
  <c r="O2949" i="11"/>
  <c r="O2950" i="11"/>
  <c r="O2951" i="11"/>
  <c r="O2952" i="11"/>
  <c r="O2953" i="11"/>
  <c r="O2954" i="11"/>
  <c r="O2955" i="11"/>
  <c r="O2956" i="11"/>
  <c r="O2957" i="11"/>
  <c r="O2958" i="11"/>
  <c r="O2959" i="11"/>
  <c r="O2960" i="11"/>
  <c r="O2961" i="11"/>
  <c r="O2962" i="11"/>
  <c r="O2963" i="11"/>
  <c r="O2964" i="11"/>
  <c r="O2965" i="11"/>
  <c r="O2966" i="11"/>
  <c r="O2967" i="11"/>
  <c r="O2968" i="11"/>
  <c r="O2969" i="11"/>
  <c r="O2970" i="11"/>
  <c r="O2971" i="11"/>
  <c r="O2972" i="11"/>
  <c r="O2973" i="11"/>
  <c r="O2974" i="11"/>
  <c r="O2975" i="11"/>
  <c r="O2976" i="11"/>
  <c r="O2977" i="11"/>
  <c r="O2978" i="11"/>
  <c r="O2979" i="11"/>
  <c r="O2980" i="11"/>
  <c r="O2981" i="11"/>
  <c r="O2982" i="11"/>
  <c r="O2983" i="11"/>
  <c r="O2984" i="11"/>
  <c r="O2985" i="11"/>
  <c r="O2986" i="11"/>
  <c r="O2987" i="11"/>
  <c r="O2988" i="11"/>
  <c r="O2989" i="11"/>
  <c r="O2990" i="11"/>
  <c r="O2991" i="11"/>
  <c r="O2992" i="11"/>
  <c r="O2993" i="11"/>
  <c r="O2994" i="11"/>
  <c r="O2995" i="11"/>
  <c r="O2996" i="11"/>
  <c r="O2997" i="11"/>
  <c r="O2998" i="11"/>
  <c r="O2999" i="11"/>
  <c r="O3000" i="11"/>
  <c r="O3001" i="11"/>
  <c r="O3002" i="11"/>
  <c r="O3003" i="11"/>
  <c r="O3004" i="11"/>
  <c r="O3005" i="11"/>
  <c r="O3006" i="11"/>
  <c r="O3007" i="11"/>
  <c r="O3008" i="11"/>
  <c r="O3009" i="11"/>
  <c r="O3010" i="11"/>
  <c r="O3011" i="11"/>
  <c r="O3012" i="11"/>
  <c r="O3013" i="11"/>
  <c r="O3014" i="11"/>
  <c r="O3015" i="11"/>
  <c r="O3016" i="11"/>
  <c r="O3017" i="11"/>
  <c r="O3018" i="11"/>
  <c r="O3019" i="11"/>
  <c r="O3020" i="11"/>
  <c r="O3021" i="11"/>
  <c r="O3022" i="11"/>
  <c r="O3023" i="11"/>
  <c r="O3024" i="11"/>
  <c r="O3025" i="11"/>
  <c r="O3026" i="11"/>
  <c r="O3027" i="11"/>
  <c r="O3028" i="11"/>
  <c r="O3029" i="11"/>
  <c r="O3030" i="11"/>
  <c r="O3031" i="11"/>
  <c r="O3032" i="11"/>
  <c r="O3033" i="11"/>
  <c r="O3034" i="11"/>
  <c r="O3035" i="11"/>
  <c r="O3036" i="11"/>
  <c r="O3037" i="11"/>
  <c r="O3038" i="11"/>
  <c r="O3039" i="11"/>
  <c r="O3040" i="11"/>
  <c r="O3041" i="11"/>
  <c r="O3042" i="11"/>
  <c r="O3043" i="11"/>
  <c r="O3044" i="11"/>
  <c r="O3045" i="11"/>
  <c r="O3046" i="11"/>
  <c r="O3047" i="11"/>
  <c r="O3048" i="11"/>
  <c r="O3049" i="11"/>
  <c r="O3050" i="11"/>
  <c r="O3051" i="11"/>
  <c r="O3052" i="11"/>
  <c r="O3053" i="11"/>
  <c r="O3054" i="11"/>
  <c r="O3055" i="11"/>
  <c r="O3056" i="11"/>
  <c r="O3057" i="11"/>
  <c r="O3058" i="11"/>
  <c r="O3059" i="11"/>
  <c r="O3060" i="11"/>
  <c r="O3061" i="11"/>
  <c r="O3062" i="11"/>
  <c r="O3063" i="11"/>
  <c r="O3064" i="11"/>
  <c r="O3065" i="11"/>
  <c r="O3066" i="11"/>
  <c r="O3067" i="11"/>
  <c r="O3068" i="11"/>
  <c r="O3069" i="11"/>
  <c r="O3070" i="11"/>
  <c r="O3071" i="11"/>
  <c r="O3072" i="11"/>
  <c r="O3073" i="11"/>
  <c r="O3074" i="11"/>
  <c r="O3075" i="11"/>
  <c r="O3076" i="11"/>
  <c r="O3077" i="11"/>
  <c r="O3078" i="11"/>
  <c r="O3079" i="11"/>
  <c r="O3080" i="11"/>
  <c r="O3081" i="11"/>
  <c r="O3082" i="11"/>
  <c r="O3083" i="11"/>
  <c r="O3084" i="11"/>
  <c r="O3085" i="11"/>
  <c r="O3086" i="11"/>
  <c r="O3087" i="11"/>
  <c r="O3088" i="11"/>
  <c r="O3089" i="11"/>
  <c r="O3090" i="11"/>
  <c r="O3091" i="11"/>
  <c r="O3092" i="11"/>
  <c r="O3093" i="11"/>
  <c r="O3094" i="11"/>
  <c r="O3095" i="11"/>
  <c r="O3096" i="11"/>
  <c r="O3097" i="11"/>
  <c r="O3098" i="11"/>
  <c r="O3099" i="11"/>
  <c r="O3100" i="11"/>
  <c r="O3101" i="11"/>
  <c r="O3102" i="11"/>
  <c r="O3103" i="11"/>
  <c r="O3104" i="11"/>
  <c r="O3105" i="11"/>
  <c r="O3106" i="11"/>
  <c r="O3107" i="11"/>
  <c r="O3108" i="11"/>
  <c r="O3109" i="11"/>
  <c r="O3110" i="11"/>
  <c r="O3111" i="11"/>
  <c r="O3112" i="11"/>
  <c r="O3113" i="11"/>
  <c r="O3114" i="11"/>
  <c r="O3115" i="11"/>
  <c r="O3116" i="11"/>
  <c r="O3117" i="11"/>
  <c r="O3118" i="11"/>
  <c r="O3119" i="11"/>
  <c r="O3120" i="11"/>
  <c r="O3121" i="11"/>
  <c r="O3122" i="11"/>
  <c r="O3123" i="11"/>
  <c r="O3124" i="11"/>
  <c r="O3125" i="11"/>
  <c r="O3126" i="11"/>
  <c r="O3127" i="11"/>
  <c r="O3128" i="11"/>
  <c r="O3129" i="11"/>
  <c r="O3130" i="11"/>
  <c r="O3131" i="11"/>
  <c r="O3132" i="11"/>
  <c r="O3133" i="11"/>
  <c r="O3134" i="11"/>
  <c r="O3135" i="11"/>
  <c r="O3136" i="11"/>
  <c r="O3137" i="11"/>
  <c r="O3138" i="11"/>
  <c r="O3139" i="11"/>
  <c r="O3140" i="11"/>
  <c r="O3141" i="11"/>
  <c r="O3142" i="11"/>
  <c r="O3143" i="11"/>
  <c r="O3144" i="11"/>
  <c r="O3145" i="11"/>
  <c r="O3146" i="11"/>
  <c r="O3147" i="11"/>
  <c r="O3148" i="11"/>
  <c r="O3149" i="11"/>
  <c r="O3150" i="11"/>
  <c r="O3151" i="11"/>
  <c r="O3152" i="11"/>
  <c r="O3153" i="11"/>
  <c r="O3154" i="11"/>
  <c r="O3155" i="11"/>
  <c r="O3156" i="11"/>
  <c r="O3157" i="11"/>
  <c r="O3158" i="11"/>
  <c r="O3159" i="11"/>
  <c r="O3160" i="11"/>
  <c r="O3161" i="11"/>
  <c r="O3162" i="11"/>
  <c r="O3163" i="11"/>
  <c r="O3164" i="11"/>
  <c r="O3165" i="11"/>
  <c r="O3166" i="11"/>
  <c r="O3167" i="11"/>
  <c r="O3168" i="11"/>
  <c r="O3169" i="11"/>
  <c r="O3170" i="11"/>
  <c r="O3171" i="11"/>
  <c r="O3172" i="11"/>
  <c r="O3173" i="11"/>
  <c r="O3174" i="11"/>
  <c r="O3175" i="11"/>
  <c r="O3176" i="11"/>
  <c r="O3177" i="11"/>
  <c r="O3178" i="11"/>
  <c r="O3179" i="11"/>
  <c r="O3180" i="11"/>
  <c r="O3181" i="11"/>
  <c r="O3182" i="11"/>
  <c r="O3183" i="11"/>
  <c r="O3184" i="11"/>
  <c r="O3185" i="11"/>
  <c r="O3186" i="11"/>
  <c r="O3187" i="11"/>
  <c r="O3188" i="11"/>
  <c r="O3189" i="11"/>
  <c r="O3190" i="11"/>
  <c r="O3191" i="11"/>
  <c r="O3192" i="11"/>
  <c r="O3193" i="11"/>
  <c r="O3194" i="11"/>
  <c r="O3195" i="11"/>
  <c r="O3196" i="11"/>
  <c r="O3197" i="11"/>
  <c r="O3198" i="11"/>
  <c r="O3199" i="11"/>
  <c r="O3200" i="11"/>
  <c r="O3201" i="11"/>
  <c r="O3202" i="11"/>
  <c r="O3203" i="11"/>
  <c r="O3204" i="11"/>
  <c r="O3205" i="11"/>
  <c r="O3206" i="11"/>
  <c r="O3207" i="11"/>
  <c r="O3208" i="11"/>
  <c r="O3209" i="11"/>
  <c r="O3210" i="11"/>
  <c r="O3211" i="11"/>
  <c r="O3212" i="11"/>
  <c r="O3213" i="11"/>
  <c r="O3214" i="11"/>
  <c r="O3215" i="11"/>
  <c r="O3216" i="11"/>
  <c r="O3217" i="11"/>
  <c r="O3218" i="11"/>
  <c r="O3219" i="11"/>
  <c r="O3220" i="11"/>
  <c r="O3221" i="11"/>
  <c r="O3222" i="11"/>
  <c r="O3223" i="11"/>
  <c r="O3224" i="11"/>
  <c r="O3225" i="11"/>
  <c r="O3226" i="11"/>
  <c r="O3227" i="11"/>
  <c r="O3228" i="11"/>
  <c r="O3229" i="11"/>
  <c r="O3230" i="11"/>
  <c r="O3231" i="11"/>
  <c r="O3232" i="11"/>
  <c r="O3233" i="11"/>
  <c r="O3234" i="11"/>
  <c r="O3235" i="11"/>
  <c r="O3236" i="11"/>
  <c r="O3237" i="11"/>
  <c r="O3238" i="11"/>
  <c r="O3239" i="11"/>
  <c r="O3240" i="11"/>
  <c r="O3241" i="11"/>
  <c r="O3242" i="11"/>
  <c r="O3243" i="11"/>
  <c r="O3244" i="11"/>
  <c r="O3245" i="11"/>
  <c r="O3246" i="11"/>
  <c r="O3247" i="11"/>
  <c r="O3248" i="11"/>
  <c r="O3249" i="11"/>
  <c r="O3250" i="11"/>
  <c r="O3251" i="11"/>
  <c r="O3252" i="11"/>
  <c r="O3253" i="11"/>
  <c r="O3254" i="11"/>
  <c r="O3255" i="11"/>
  <c r="O3256" i="11"/>
  <c r="O3257" i="11"/>
  <c r="O3258" i="11"/>
  <c r="O3259" i="11"/>
  <c r="O3260" i="11"/>
  <c r="O3261" i="11"/>
  <c r="O3262" i="11"/>
  <c r="O3263" i="11"/>
  <c r="O3264" i="11"/>
  <c r="O3265" i="11"/>
  <c r="O3266" i="11"/>
  <c r="O3267" i="11"/>
  <c r="O3268" i="11"/>
  <c r="O3269" i="11"/>
  <c r="O3270" i="11"/>
  <c r="O3271" i="11"/>
  <c r="O3272" i="11"/>
  <c r="O3273" i="11"/>
  <c r="O3274" i="11"/>
  <c r="O3275" i="11"/>
  <c r="O3276" i="11"/>
  <c r="O3277" i="11"/>
  <c r="O3278" i="11"/>
  <c r="O3279" i="11"/>
  <c r="O3280" i="11"/>
  <c r="O3281" i="11"/>
  <c r="O3282" i="11"/>
  <c r="O3283" i="11"/>
  <c r="O3284" i="11"/>
  <c r="O3285" i="11"/>
  <c r="O3286" i="11"/>
  <c r="O3287" i="11"/>
  <c r="O3288" i="11"/>
  <c r="O3289" i="11"/>
  <c r="O3290" i="11"/>
  <c r="O3291" i="11"/>
  <c r="O3292" i="11"/>
  <c r="O3293" i="11"/>
  <c r="O3294" i="11"/>
  <c r="O3295" i="11"/>
  <c r="O3296" i="11"/>
  <c r="O3297" i="11"/>
  <c r="O3298" i="11"/>
  <c r="O3299" i="11"/>
  <c r="O3300" i="11"/>
  <c r="O3301" i="11"/>
  <c r="O3302" i="11"/>
  <c r="O3303" i="11"/>
  <c r="O3304" i="11"/>
  <c r="O3305" i="11"/>
  <c r="O3306" i="11"/>
  <c r="O3307" i="11"/>
  <c r="O3308" i="11"/>
  <c r="O3309" i="11"/>
  <c r="O3310" i="11"/>
  <c r="O3311" i="11"/>
  <c r="O3312" i="11"/>
  <c r="O3313" i="11"/>
  <c r="O3314" i="11"/>
  <c r="O3315" i="11"/>
  <c r="O3316" i="11"/>
  <c r="O3317" i="11"/>
  <c r="O3318" i="11"/>
  <c r="O3319" i="11"/>
  <c r="O3320" i="11"/>
  <c r="O3321" i="11"/>
  <c r="O3322" i="11"/>
  <c r="O3323" i="11"/>
  <c r="O3324" i="11"/>
  <c r="O3325" i="11"/>
  <c r="O3326" i="11"/>
  <c r="O3327" i="11"/>
  <c r="O3328" i="11"/>
  <c r="O3329" i="11"/>
  <c r="O3330" i="11"/>
  <c r="O3331" i="11"/>
  <c r="O3332" i="11"/>
  <c r="O3333" i="11"/>
  <c r="O3334" i="11"/>
  <c r="O3335" i="11"/>
  <c r="O3336" i="11"/>
  <c r="O3337" i="11"/>
  <c r="O3338" i="11"/>
  <c r="O3339" i="11"/>
  <c r="O3340" i="11"/>
  <c r="O3341" i="11"/>
  <c r="O3342" i="11"/>
  <c r="O3343" i="11"/>
  <c r="O3344" i="11"/>
  <c r="O3345" i="11"/>
  <c r="O3346" i="11"/>
  <c r="O3347" i="11"/>
  <c r="O3348" i="11"/>
  <c r="O3349" i="11"/>
  <c r="O3350" i="11"/>
  <c r="O3351" i="11"/>
  <c r="O3352" i="11"/>
  <c r="O3353" i="11"/>
  <c r="O3354" i="11"/>
  <c r="O3355" i="11"/>
  <c r="O3356" i="11"/>
  <c r="O3357" i="11"/>
  <c r="O3358" i="11"/>
  <c r="O3359" i="11"/>
  <c r="O3360" i="11"/>
  <c r="O3361" i="11"/>
  <c r="O3362" i="11"/>
  <c r="O3363" i="11"/>
  <c r="O3364" i="11"/>
  <c r="O3365" i="11"/>
  <c r="O3366" i="11"/>
  <c r="O3367" i="11"/>
  <c r="O3368" i="11"/>
  <c r="O3369" i="11"/>
  <c r="O3370" i="11"/>
  <c r="O3371" i="11"/>
  <c r="O3372" i="11"/>
  <c r="O3373" i="11"/>
  <c r="O3374" i="11"/>
  <c r="O3375" i="11"/>
  <c r="O3376" i="11"/>
  <c r="O3377" i="11"/>
  <c r="O3378" i="11"/>
  <c r="O3379" i="11"/>
  <c r="O3380" i="11"/>
  <c r="O3381" i="11"/>
  <c r="O3382" i="11"/>
  <c r="O3383" i="11"/>
  <c r="O3384" i="11"/>
  <c r="O3385" i="11"/>
  <c r="O3386" i="11"/>
  <c r="O3387" i="11"/>
  <c r="O3388" i="11"/>
  <c r="O3389" i="11"/>
  <c r="O3390" i="11"/>
  <c r="O3391" i="11"/>
  <c r="O3392" i="11"/>
  <c r="O3393" i="11"/>
  <c r="O3394" i="11"/>
  <c r="O3395" i="11"/>
  <c r="O3396" i="11"/>
  <c r="O3397" i="11"/>
  <c r="O3398" i="11"/>
  <c r="O3399" i="11"/>
  <c r="O3400" i="11"/>
  <c r="O3401" i="11"/>
  <c r="O3402" i="11"/>
  <c r="O3403" i="11"/>
  <c r="O3404" i="11"/>
  <c r="O3405" i="11"/>
  <c r="O3406" i="11"/>
  <c r="O3407" i="11"/>
  <c r="O3408" i="11"/>
  <c r="O3409" i="11"/>
  <c r="O3410" i="11"/>
  <c r="O3411" i="11"/>
  <c r="O3412" i="11"/>
  <c r="O3413" i="11"/>
  <c r="O3414" i="11"/>
  <c r="O3415" i="11"/>
  <c r="O3416" i="11"/>
  <c r="O3417" i="11"/>
  <c r="O3418" i="11"/>
  <c r="O3419" i="11"/>
  <c r="O3420" i="11"/>
  <c r="O3421" i="11"/>
  <c r="O3422" i="11"/>
  <c r="O3423" i="11"/>
  <c r="O3424" i="11"/>
  <c r="O3425" i="11"/>
  <c r="O3426" i="11"/>
  <c r="O3427" i="11"/>
  <c r="O3428" i="11"/>
  <c r="O3429" i="11"/>
  <c r="O3430" i="11"/>
  <c r="O3431" i="11"/>
  <c r="O3432" i="11"/>
  <c r="O3433" i="11"/>
  <c r="O3434" i="11"/>
  <c r="O3435" i="11"/>
  <c r="O3436" i="11"/>
  <c r="O3437" i="11"/>
  <c r="O3438" i="11"/>
  <c r="O3439" i="11"/>
  <c r="O3440" i="11"/>
  <c r="O3441" i="11"/>
  <c r="O3442" i="11"/>
  <c r="O3443" i="11"/>
  <c r="O3444" i="11"/>
  <c r="O3445" i="11"/>
  <c r="O3446" i="11"/>
  <c r="O3447" i="11"/>
  <c r="O3448" i="11"/>
  <c r="O3449" i="11"/>
  <c r="O3450" i="11"/>
  <c r="O3451" i="11"/>
  <c r="O3452" i="11"/>
  <c r="O3453" i="11"/>
  <c r="O3454" i="11"/>
  <c r="O3455" i="11"/>
  <c r="O3456" i="11"/>
  <c r="O3457" i="11"/>
  <c r="O3458" i="11"/>
  <c r="O3459" i="11"/>
  <c r="O3460" i="11"/>
  <c r="O3461" i="11"/>
  <c r="O3462" i="11"/>
  <c r="O3463" i="11"/>
  <c r="O3464" i="11"/>
  <c r="O3465" i="11"/>
  <c r="O3466" i="11"/>
  <c r="O3467" i="11"/>
  <c r="O3468" i="11"/>
  <c r="O3469" i="11"/>
  <c r="O3470" i="11"/>
  <c r="O3471" i="11"/>
  <c r="O3472" i="11"/>
  <c r="O3473" i="11"/>
  <c r="O3474" i="11"/>
  <c r="O3475" i="11"/>
  <c r="O3476" i="11"/>
  <c r="O3477" i="11"/>
  <c r="O3478" i="11"/>
  <c r="O3479" i="11"/>
  <c r="O3480" i="11"/>
  <c r="O3481" i="11"/>
  <c r="O3482" i="11"/>
  <c r="O3483" i="11"/>
  <c r="O3484" i="11"/>
  <c r="O3485" i="11"/>
  <c r="O3486" i="11"/>
  <c r="O3487" i="11"/>
  <c r="O3488" i="11"/>
  <c r="O3489" i="11"/>
  <c r="O3490" i="11"/>
  <c r="O3491" i="11"/>
  <c r="O3492" i="11"/>
  <c r="O3493" i="11"/>
  <c r="O3494" i="11"/>
  <c r="O3495" i="11"/>
  <c r="O3496" i="11"/>
  <c r="O3497" i="11"/>
  <c r="O3498" i="11"/>
  <c r="O3499" i="11"/>
  <c r="O3500" i="11"/>
  <c r="O3501" i="11"/>
  <c r="O3502" i="11"/>
  <c r="O3503" i="11"/>
  <c r="O3504" i="11"/>
  <c r="O3505" i="11"/>
  <c r="O3506" i="11"/>
  <c r="O3507" i="11"/>
  <c r="O3508" i="11"/>
  <c r="O3509" i="11"/>
  <c r="O3510" i="11"/>
  <c r="O3511" i="11"/>
  <c r="O3512" i="11"/>
  <c r="O3513" i="11"/>
  <c r="O3514" i="11"/>
  <c r="O3515" i="11"/>
  <c r="O3516" i="11"/>
  <c r="O3517" i="11"/>
  <c r="O3518" i="11"/>
  <c r="O3519" i="11"/>
  <c r="O3520" i="11"/>
  <c r="O3521" i="11"/>
  <c r="O3522" i="11"/>
  <c r="O3523" i="11"/>
  <c r="O3524" i="11"/>
  <c r="O3525" i="11"/>
  <c r="O3526" i="11"/>
  <c r="O3527" i="11"/>
  <c r="O3528" i="11"/>
  <c r="O3529" i="11"/>
  <c r="O3530" i="11"/>
  <c r="O3531" i="11"/>
  <c r="O3532" i="11"/>
  <c r="O3533" i="11"/>
  <c r="O3534" i="11"/>
  <c r="O3535" i="11"/>
  <c r="O3536" i="11"/>
  <c r="O3537" i="11"/>
  <c r="O3538" i="11"/>
  <c r="O3539" i="11"/>
  <c r="O3540" i="11"/>
  <c r="O3541" i="11"/>
  <c r="O3542" i="11"/>
  <c r="O3543" i="11"/>
  <c r="O3544" i="11"/>
  <c r="O3545" i="11"/>
  <c r="O3546" i="11"/>
  <c r="O3547" i="11"/>
  <c r="O3548" i="11"/>
  <c r="O3549" i="11"/>
  <c r="O3550" i="11"/>
  <c r="O3551" i="11"/>
  <c r="O3552" i="11"/>
  <c r="O3553" i="11"/>
  <c r="O3554" i="11"/>
  <c r="O3555" i="11"/>
  <c r="O3556" i="11"/>
  <c r="O3557" i="11"/>
  <c r="O3558" i="11"/>
  <c r="O3559" i="11"/>
  <c r="O3560" i="11"/>
  <c r="O3561" i="11"/>
  <c r="O3562" i="11"/>
  <c r="O3563" i="11"/>
  <c r="O3564" i="11"/>
  <c r="O3565" i="11"/>
  <c r="O3566" i="11"/>
  <c r="O3567" i="11"/>
  <c r="O3568" i="11"/>
  <c r="O3569" i="11"/>
  <c r="O3570" i="11"/>
  <c r="O3571" i="11"/>
  <c r="O3572" i="11"/>
  <c r="O3573" i="11"/>
  <c r="O3574" i="11"/>
  <c r="O3575" i="11"/>
  <c r="O3576" i="11"/>
  <c r="O3577" i="11"/>
  <c r="O3578" i="11"/>
  <c r="O3579" i="11"/>
  <c r="O3580" i="11"/>
  <c r="O3581" i="11"/>
  <c r="O3582" i="11"/>
  <c r="O3583" i="11"/>
  <c r="O3584" i="11"/>
  <c r="O3585" i="11"/>
  <c r="O3586" i="11"/>
  <c r="O3587" i="11"/>
  <c r="O3588" i="11"/>
  <c r="O3589" i="11"/>
  <c r="O3590" i="11"/>
  <c r="O3591" i="11"/>
  <c r="O3592" i="11"/>
  <c r="O3593" i="11"/>
  <c r="O3594" i="11"/>
  <c r="O3595" i="11"/>
  <c r="O3596" i="11"/>
  <c r="O3597" i="11"/>
  <c r="O3598" i="11"/>
  <c r="O3599" i="11"/>
  <c r="O3600" i="11"/>
  <c r="O3601" i="11"/>
  <c r="O3602" i="11"/>
  <c r="O3603" i="11"/>
  <c r="O3604" i="11"/>
  <c r="O3605" i="11"/>
  <c r="O3606" i="11"/>
  <c r="O3607" i="11"/>
  <c r="O3608" i="11"/>
  <c r="O3609" i="11"/>
  <c r="O3610" i="11"/>
  <c r="O3611" i="11"/>
  <c r="O3612" i="11"/>
  <c r="O3613" i="11"/>
  <c r="O3614" i="11"/>
  <c r="O3615" i="11"/>
  <c r="O3616" i="11"/>
  <c r="O3617" i="11"/>
  <c r="O3618" i="11"/>
  <c r="O3619" i="11"/>
  <c r="O3620" i="11"/>
  <c r="O3621" i="11"/>
  <c r="O3622" i="11"/>
  <c r="O3623" i="11"/>
  <c r="O3624" i="11"/>
  <c r="O3625" i="11"/>
  <c r="O3626" i="11"/>
  <c r="O3627" i="11"/>
  <c r="O3628" i="11"/>
  <c r="O3629" i="11"/>
  <c r="O3630" i="11"/>
  <c r="O3631" i="11"/>
  <c r="O3632" i="11"/>
  <c r="O3633" i="11"/>
  <c r="O3634" i="11"/>
  <c r="O3635" i="11"/>
  <c r="O3636" i="11"/>
  <c r="O3637" i="11"/>
  <c r="O3638" i="11"/>
  <c r="O3639" i="11"/>
  <c r="O3640" i="11"/>
  <c r="O3641" i="11"/>
  <c r="O3642" i="11"/>
  <c r="O3643" i="11"/>
  <c r="O3644" i="11"/>
  <c r="O3645" i="11"/>
  <c r="O3646" i="11"/>
  <c r="O3647" i="11"/>
  <c r="O3648" i="11"/>
  <c r="O3649" i="11"/>
  <c r="O3650" i="11"/>
  <c r="O3651" i="11"/>
  <c r="O3652" i="11"/>
  <c r="O3653" i="11"/>
  <c r="O3654" i="11"/>
  <c r="O3655" i="11"/>
  <c r="O3656" i="11"/>
  <c r="O3657" i="11"/>
  <c r="O3658" i="11"/>
  <c r="O3659" i="11"/>
  <c r="O3660" i="11"/>
  <c r="O3661" i="11"/>
  <c r="O3662" i="11"/>
  <c r="O3663" i="11"/>
  <c r="O3664" i="11"/>
  <c r="O3665" i="11"/>
  <c r="O3666" i="11"/>
  <c r="O3667" i="11"/>
  <c r="O3668" i="11"/>
  <c r="O3669" i="11"/>
  <c r="O3670" i="11"/>
  <c r="O3671" i="11"/>
  <c r="O3672" i="11"/>
  <c r="O3673" i="11"/>
  <c r="O3674" i="11"/>
  <c r="O3675" i="11"/>
  <c r="O3676" i="11"/>
  <c r="O3677" i="11"/>
  <c r="O3678" i="11"/>
  <c r="O3679" i="11"/>
  <c r="O3680" i="11"/>
  <c r="O3681" i="11"/>
  <c r="O3682" i="11"/>
  <c r="O3683" i="11"/>
  <c r="O3684" i="11"/>
  <c r="O3685" i="11"/>
  <c r="O3686" i="11"/>
  <c r="O3687" i="11"/>
  <c r="O3688" i="11"/>
  <c r="O3689" i="11"/>
  <c r="O3690" i="11"/>
  <c r="O3691" i="11"/>
  <c r="O3692" i="11"/>
  <c r="O3693" i="11"/>
  <c r="O3694" i="11"/>
  <c r="O3695" i="11"/>
  <c r="O3696" i="11"/>
  <c r="O3697" i="11"/>
  <c r="O3698" i="11"/>
  <c r="O3699" i="11"/>
  <c r="O3700" i="11"/>
  <c r="O3701" i="11"/>
  <c r="O3702" i="11"/>
  <c r="O3703" i="11"/>
  <c r="O3704" i="11"/>
  <c r="O3705" i="11"/>
  <c r="O3706" i="11"/>
  <c r="O3707" i="11"/>
  <c r="O3708" i="11"/>
  <c r="O3709" i="11"/>
  <c r="O3710" i="11"/>
  <c r="O3711" i="11"/>
  <c r="O3712" i="11"/>
  <c r="O3713" i="11"/>
  <c r="O3714" i="11"/>
  <c r="O3715" i="11"/>
  <c r="O3716" i="11"/>
  <c r="O3717" i="11"/>
  <c r="O3718" i="11"/>
  <c r="O3719" i="11"/>
  <c r="O3720" i="11"/>
  <c r="O3721" i="11"/>
  <c r="O3722" i="11"/>
  <c r="O3723" i="11"/>
  <c r="O3724" i="11"/>
  <c r="O3725" i="11"/>
  <c r="O3726" i="11"/>
  <c r="O3727" i="11"/>
  <c r="O3728" i="11"/>
  <c r="O3729" i="11"/>
  <c r="O3730" i="11"/>
  <c r="O3731" i="11"/>
  <c r="O3732" i="11"/>
  <c r="O3733" i="11"/>
  <c r="O3734" i="11"/>
  <c r="O3735" i="11"/>
  <c r="O3736" i="11"/>
  <c r="O3737" i="11"/>
  <c r="O3738" i="11"/>
  <c r="O3739" i="11"/>
  <c r="O3740" i="11"/>
  <c r="O3741" i="11"/>
  <c r="O3742" i="11"/>
  <c r="O3743" i="11"/>
  <c r="O3744" i="11"/>
  <c r="O3745" i="11"/>
  <c r="O3746" i="11"/>
  <c r="O3747" i="11"/>
  <c r="O3748" i="11"/>
  <c r="O3749" i="11"/>
  <c r="O3750" i="11"/>
  <c r="O3751" i="11"/>
  <c r="O3752" i="11"/>
  <c r="O3753" i="11"/>
  <c r="O3754" i="11"/>
  <c r="O3755" i="11"/>
  <c r="O3756" i="11"/>
  <c r="O3757" i="11"/>
  <c r="O3758" i="11"/>
  <c r="O3759" i="11"/>
  <c r="O3760" i="11"/>
  <c r="O3761" i="11"/>
  <c r="O3762" i="11"/>
  <c r="O3763" i="11"/>
  <c r="O3764" i="11"/>
  <c r="O3765" i="11"/>
  <c r="O3766" i="11"/>
  <c r="O3767" i="11"/>
  <c r="O3768" i="11"/>
  <c r="O3769" i="11"/>
  <c r="O3770" i="11"/>
  <c r="O3771" i="11"/>
  <c r="O3772" i="11"/>
  <c r="O3773" i="11"/>
  <c r="O3774" i="11"/>
  <c r="O3775" i="11"/>
  <c r="O3776" i="11"/>
  <c r="O3777" i="11"/>
  <c r="O3778" i="11"/>
  <c r="O3779" i="11"/>
  <c r="O3780" i="11"/>
  <c r="O3781" i="11"/>
  <c r="O3782" i="11"/>
  <c r="O3783" i="11"/>
  <c r="O3784" i="11"/>
  <c r="O3785" i="11"/>
  <c r="O3786" i="11"/>
  <c r="O3787" i="11"/>
  <c r="O3788" i="11"/>
  <c r="O3789" i="11"/>
  <c r="O3790" i="11"/>
  <c r="O3791" i="11"/>
  <c r="O3792" i="11"/>
  <c r="O3793" i="11"/>
  <c r="O3794" i="11"/>
  <c r="O3795" i="11"/>
  <c r="O3796" i="11"/>
  <c r="O3797" i="11"/>
  <c r="O3798" i="11"/>
  <c r="O3799" i="11"/>
  <c r="O3800" i="11"/>
  <c r="O3801" i="11"/>
  <c r="O3802" i="11"/>
  <c r="O3803" i="11"/>
  <c r="O3804" i="11"/>
  <c r="O3805" i="11"/>
  <c r="O3806" i="11"/>
  <c r="O3807" i="11"/>
  <c r="O3808" i="11"/>
  <c r="O3809" i="11"/>
  <c r="O3810" i="11"/>
  <c r="O3811" i="11"/>
  <c r="O3812" i="11"/>
  <c r="O3813" i="11"/>
  <c r="O3814" i="11"/>
  <c r="O3815" i="11"/>
  <c r="O3816" i="11"/>
  <c r="O3817" i="11"/>
  <c r="O3818" i="11"/>
  <c r="O3819" i="11"/>
  <c r="O3820" i="11"/>
  <c r="O3821" i="11"/>
  <c r="O3822" i="11"/>
  <c r="O3823" i="11"/>
  <c r="O3824" i="11"/>
  <c r="O3825" i="11"/>
  <c r="O3826" i="11"/>
  <c r="O3827" i="11"/>
  <c r="O3828" i="11"/>
  <c r="O3829" i="11"/>
  <c r="O3830" i="11"/>
  <c r="O3831" i="11"/>
  <c r="O3832" i="11"/>
  <c r="O3833" i="11"/>
  <c r="O3834" i="11"/>
  <c r="O3835" i="11"/>
  <c r="O3836" i="11"/>
  <c r="O3837" i="11"/>
  <c r="O3838" i="11"/>
  <c r="O3839" i="11"/>
  <c r="O3840" i="11"/>
  <c r="O3841" i="11"/>
  <c r="O3842" i="11"/>
  <c r="O3843" i="11"/>
  <c r="O3844" i="11"/>
  <c r="O3845" i="11"/>
  <c r="O3846" i="11"/>
  <c r="O3847" i="11"/>
  <c r="O3848" i="11"/>
  <c r="O3849" i="11"/>
  <c r="O3850" i="11"/>
  <c r="O3851" i="11"/>
  <c r="O3852" i="11"/>
  <c r="O3853" i="11"/>
  <c r="O3854" i="11"/>
  <c r="O3855" i="11"/>
  <c r="O3856" i="11"/>
  <c r="O3857" i="11"/>
  <c r="O3858" i="11"/>
  <c r="O3859" i="11"/>
  <c r="O3860" i="11"/>
  <c r="O3861" i="11"/>
  <c r="O3862" i="11"/>
  <c r="O3863" i="11"/>
  <c r="O3864" i="11"/>
  <c r="O3865" i="11"/>
  <c r="O3866" i="11"/>
  <c r="O3867" i="11"/>
  <c r="O3868" i="11"/>
  <c r="O3869" i="11"/>
  <c r="O3870" i="11"/>
  <c r="O3871" i="11"/>
  <c r="O3872" i="11"/>
  <c r="O3873" i="11"/>
  <c r="O3874" i="11"/>
  <c r="O3875" i="11"/>
  <c r="O3876" i="11"/>
  <c r="O3877" i="11"/>
  <c r="O3878" i="11"/>
  <c r="O3879" i="11"/>
  <c r="O3880" i="11"/>
  <c r="O3881" i="11"/>
  <c r="O3882" i="11"/>
  <c r="O3883" i="11"/>
  <c r="O3884" i="11"/>
  <c r="O3885" i="11"/>
  <c r="O3886" i="11"/>
  <c r="O3887" i="11"/>
  <c r="O3888" i="11"/>
  <c r="O3889" i="11"/>
  <c r="O3890" i="11"/>
  <c r="O3891" i="11"/>
  <c r="O3892" i="11"/>
  <c r="O3893" i="11"/>
  <c r="O3894" i="11"/>
  <c r="O3895" i="11"/>
  <c r="O3896" i="11"/>
  <c r="O3897" i="11"/>
  <c r="O3898" i="11"/>
  <c r="O3899" i="11"/>
  <c r="O3900" i="11"/>
  <c r="O3901" i="11"/>
  <c r="O3902" i="11"/>
  <c r="O3903" i="11"/>
  <c r="O3904" i="11"/>
  <c r="O3905" i="11"/>
  <c r="O3906" i="11"/>
  <c r="O3907" i="11"/>
  <c r="O3908" i="11"/>
  <c r="O3909" i="11"/>
  <c r="O3910" i="11"/>
  <c r="O3911" i="11"/>
  <c r="O3912" i="11"/>
  <c r="O3913" i="11"/>
  <c r="O3914" i="11"/>
  <c r="O3915" i="11"/>
  <c r="O3916" i="11"/>
  <c r="O3917" i="11"/>
  <c r="O3918" i="11"/>
  <c r="O3919" i="11"/>
  <c r="O3920" i="11"/>
  <c r="O3921" i="11"/>
  <c r="O3922" i="11"/>
  <c r="O3923" i="11"/>
  <c r="O3924" i="11"/>
  <c r="O3925" i="11"/>
  <c r="O3926" i="11"/>
  <c r="O3927" i="11"/>
  <c r="O3928" i="11"/>
  <c r="O3929" i="11"/>
  <c r="O3930" i="11"/>
  <c r="O3931" i="11"/>
  <c r="O3932" i="11"/>
  <c r="O3933" i="11"/>
  <c r="O3934" i="11"/>
  <c r="O3935" i="11"/>
  <c r="O3936" i="11"/>
  <c r="O3937" i="11"/>
  <c r="O3938" i="11"/>
  <c r="O3939" i="11"/>
  <c r="O3940" i="11"/>
  <c r="O3941" i="11"/>
  <c r="O3942" i="11"/>
  <c r="O3943" i="11"/>
  <c r="O3944" i="11"/>
  <c r="O3945" i="11"/>
  <c r="O3946" i="11"/>
  <c r="O3947" i="11"/>
  <c r="O3948" i="11"/>
  <c r="O3949" i="11"/>
  <c r="O3950" i="11"/>
  <c r="O3951" i="11"/>
  <c r="O3952" i="11"/>
  <c r="O3953" i="11"/>
  <c r="O3954" i="11"/>
  <c r="O3955" i="11"/>
  <c r="O3956" i="11"/>
  <c r="O3957" i="11"/>
  <c r="O3958" i="11"/>
  <c r="O3959" i="11"/>
  <c r="O3960" i="11"/>
  <c r="O3961" i="11"/>
  <c r="O3962" i="11"/>
  <c r="O3963" i="11"/>
  <c r="O3964" i="11"/>
  <c r="O3965" i="11"/>
  <c r="O3966" i="11"/>
  <c r="O3967" i="11"/>
  <c r="O3968" i="11"/>
  <c r="O3969" i="11"/>
  <c r="O3970" i="11"/>
  <c r="O3971" i="11"/>
  <c r="O3972" i="11"/>
  <c r="O3973" i="11"/>
  <c r="O3974" i="11"/>
  <c r="O3975" i="11"/>
  <c r="O3976" i="11"/>
  <c r="O3977" i="11"/>
  <c r="O3978" i="11"/>
  <c r="O3979" i="11"/>
  <c r="O3980" i="11"/>
  <c r="O3981" i="11"/>
  <c r="O3982" i="11"/>
  <c r="O3983" i="11"/>
  <c r="O3984" i="11"/>
  <c r="O3985" i="11"/>
  <c r="O3986" i="11"/>
  <c r="O3987" i="11"/>
  <c r="O3988" i="11"/>
  <c r="O3989" i="11"/>
  <c r="O3990" i="11"/>
  <c r="O3991" i="11"/>
  <c r="O3992" i="11"/>
  <c r="O3993" i="11"/>
  <c r="O3994" i="11"/>
  <c r="O3995" i="11"/>
  <c r="O3996" i="11"/>
  <c r="O3997" i="11"/>
  <c r="O3998" i="11"/>
  <c r="O3999" i="11"/>
  <c r="O4000" i="11"/>
  <c r="O4001" i="11"/>
  <c r="O4002" i="11"/>
  <c r="O4003" i="11"/>
  <c r="O4004" i="11"/>
  <c r="O4005" i="11"/>
  <c r="O4006" i="11"/>
  <c r="O4007" i="11"/>
  <c r="O4008" i="11"/>
  <c r="O4009" i="11"/>
  <c r="O4010" i="11"/>
  <c r="O4011" i="11"/>
  <c r="O4012" i="11"/>
  <c r="O4013" i="11"/>
  <c r="O4014" i="11"/>
  <c r="O4015" i="11"/>
  <c r="O4016" i="11"/>
  <c r="O4017" i="11"/>
  <c r="O4018" i="11"/>
  <c r="O4019" i="11"/>
  <c r="O4020" i="11"/>
  <c r="O4021" i="11"/>
  <c r="O4022" i="11"/>
  <c r="O4023" i="11"/>
  <c r="O4024" i="11"/>
  <c r="O4025" i="11"/>
  <c r="O4026" i="11"/>
  <c r="O4027" i="11"/>
  <c r="O4028" i="11"/>
  <c r="O4029" i="11"/>
  <c r="O4030" i="11"/>
  <c r="O4031" i="11"/>
  <c r="O4032" i="11"/>
  <c r="O4033" i="11"/>
  <c r="O4034" i="11"/>
  <c r="O4035" i="11"/>
  <c r="O4036" i="11"/>
  <c r="O4037" i="11"/>
  <c r="O4038" i="11"/>
  <c r="O4039" i="11"/>
  <c r="O4040" i="11"/>
  <c r="O4041" i="11"/>
  <c r="O4042" i="11"/>
  <c r="O4043" i="11"/>
  <c r="O4044" i="11"/>
  <c r="O4045" i="11"/>
  <c r="O4046" i="11"/>
  <c r="O4047" i="11"/>
  <c r="O4048" i="11"/>
  <c r="O4049" i="11"/>
  <c r="O4050" i="11"/>
  <c r="O4051" i="11"/>
  <c r="O4052" i="11"/>
  <c r="O4053" i="11"/>
  <c r="O4054" i="11"/>
  <c r="O4055" i="11"/>
  <c r="O4056" i="11"/>
  <c r="O4057" i="11"/>
  <c r="O4058" i="11"/>
  <c r="O4059" i="11"/>
  <c r="O4060" i="11"/>
  <c r="O4061" i="11"/>
  <c r="O4062" i="11"/>
  <c r="O4063" i="11"/>
  <c r="O4064" i="11"/>
  <c r="O4065" i="11"/>
  <c r="O4066" i="11"/>
  <c r="O4067" i="11"/>
  <c r="O4068" i="11"/>
  <c r="O4069" i="11"/>
  <c r="O4070" i="11"/>
  <c r="O4071" i="11"/>
  <c r="O4072" i="11"/>
  <c r="O4073" i="11"/>
  <c r="O4074" i="11"/>
  <c r="O4075" i="11"/>
  <c r="O4076" i="11"/>
  <c r="O4077" i="11"/>
  <c r="O4078" i="11"/>
  <c r="O4079" i="11"/>
  <c r="O4080" i="11"/>
  <c r="O4081" i="11"/>
  <c r="O4082" i="11"/>
  <c r="O4083" i="11"/>
  <c r="O4084" i="11"/>
  <c r="O4085" i="11"/>
  <c r="O4086" i="11"/>
  <c r="O4087" i="11"/>
  <c r="O4088" i="11"/>
  <c r="O4089" i="11"/>
  <c r="O4090" i="11"/>
  <c r="O4091" i="11"/>
  <c r="O4092" i="11"/>
  <c r="O4093" i="11"/>
  <c r="O4094" i="11"/>
  <c r="O4095" i="11"/>
  <c r="O4096" i="11"/>
  <c r="O4097" i="11"/>
  <c r="O4098" i="11"/>
  <c r="O4099" i="11"/>
  <c r="O4100" i="11"/>
  <c r="O4101" i="11"/>
  <c r="O4102" i="11"/>
  <c r="O4103" i="11"/>
  <c r="O4104" i="11"/>
  <c r="O4105" i="11"/>
  <c r="O4106" i="11"/>
  <c r="O4107" i="11"/>
  <c r="O4108" i="11"/>
  <c r="O4109" i="11"/>
  <c r="O4110" i="11"/>
  <c r="O4111" i="11"/>
  <c r="O4112" i="11"/>
  <c r="O4113" i="11"/>
  <c r="O4114" i="11"/>
  <c r="O4115" i="11"/>
  <c r="O4116" i="11"/>
  <c r="O4117" i="11"/>
  <c r="O4118" i="11"/>
  <c r="O4119" i="11"/>
  <c r="O4120" i="11"/>
  <c r="O4121" i="11"/>
  <c r="O4122" i="11"/>
  <c r="O4123" i="11"/>
  <c r="O4124" i="11"/>
  <c r="O4125" i="11"/>
  <c r="O4126" i="11"/>
  <c r="O4127" i="11"/>
  <c r="O4128" i="11"/>
  <c r="O4129" i="11"/>
  <c r="O4130" i="11"/>
  <c r="O4131" i="11"/>
  <c r="O4132" i="11"/>
  <c r="O4133" i="11"/>
  <c r="O4134" i="11"/>
  <c r="O4135" i="11"/>
  <c r="O4136" i="11"/>
  <c r="O4137" i="11"/>
  <c r="O4138" i="11"/>
  <c r="O4139" i="11"/>
  <c r="O4140" i="11"/>
  <c r="O4141" i="11"/>
  <c r="O4142" i="11"/>
  <c r="O4143" i="11"/>
  <c r="O4144" i="11"/>
  <c r="O4145" i="11"/>
  <c r="O4146" i="11"/>
  <c r="O4147" i="11"/>
  <c r="O4148" i="11"/>
  <c r="O4149" i="11"/>
  <c r="O4150" i="11"/>
  <c r="O4151" i="11"/>
  <c r="O4152" i="11"/>
  <c r="O4153" i="11"/>
  <c r="O4154" i="11"/>
  <c r="O4155" i="11"/>
  <c r="O4156" i="11"/>
  <c r="O4157" i="11"/>
  <c r="O4158" i="11"/>
  <c r="O4159" i="11"/>
  <c r="O4160" i="11"/>
  <c r="O4161" i="11"/>
  <c r="O4162" i="11"/>
  <c r="O4163" i="11"/>
  <c r="O4164" i="11"/>
  <c r="O4165" i="11"/>
  <c r="O4166" i="11"/>
  <c r="O4167" i="11"/>
  <c r="O4168" i="11"/>
  <c r="O4169" i="11"/>
  <c r="O4170" i="11"/>
  <c r="O4171" i="11"/>
  <c r="O4172" i="11"/>
  <c r="O4173" i="11"/>
  <c r="O4174" i="11"/>
  <c r="O4175" i="11"/>
  <c r="O4176" i="11"/>
  <c r="O4177" i="11"/>
  <c r="O4178" i="11"/>
  <c r="O4179" i="11"/>
  <c r="O4180" i="11"/>
  <c r="O4181" i="11"/>
  <c r="O4182" i="11"/>
  <c r="O4183" i="11"/>
  <c r="O4184" i="11"/>
  <c r="O4185" i="11"/>
  <c r="O4186" i="11"/>
  <c r="O4187" i="11"/>
  <c r="O4188" i="11"/>
  <c r="O4189" i="11"/>
  <c r="O4190" i="11"/>
  <c r="O4191" i="11"/>
  <c r="O4192" i="11"/>
  <c r="O4193" i="11"/>
  <c r="O4194" i="11"/>
  <c r="O4195" i="11"/>
  <c r="O4196" i="11"/>
  <c r="O4197" i="11"/>
  <c r="O4198" i="11"/>
  <c r="O4199" i="11"/>
  <c r="O4200" i="11"/>
  <c r="O4201" i="11"/>
  <c r="O4202" i="11"/>
  <c r="O4203" i="11"/>
  <c r="O4204" i="11"/>
  <c r="O4205" i="11"/>
  <c r="O4206" i="11"/>
  <c r="O4207" i="11"/>
  <c r="O4208" i="11"/>
  <c r="O4209" i="11"/>
  <c r="O4210" i="11"/>
  <c r="O4211" i="11"/>
  <c r="O4212" i="11"/>
  <c r="O4213" i="11"/>
  <c r="O4214" i="11"/>
  <c r="O4215" i="11"/>
  <c r="O4216" i="11"/>
  <c r="O4217" i="11"/>
  <c r="O4218" i="11"/>
  <c r="O4219" i="11"/>
  <c r="O4220" i="11"/>
  <c r="O4221" i="11"/>
  <c r="O4222" i="11"/>
  <c r="O4223" i="11"/>
  <c r="O4224" i="11"/>
  <c r="O4225" i="11"/>
  <c r="O4226" i="11"/>
  <c r="O4227" i="11"/>
  <c r="O4228" i="11"/>
  <c r="O4229" i="11"/>
  <c r="O4230" i="11"/>
  <c r="O4231" i="11"/>
  <c r="O4232" i="11"/>
  <c r="O4233" i="11"/>
  <c r="O4234" i="11"/>
  <c r="O4235" i="11"/>
  <c r="O4236" i="11"/>
  <c r="O4237" i="11"/>
  <c r="O4238" i="11"/>
  <c r="O4239" i="11"/>
  <c r="O4240" i="11"/>
  <c r="O4241" i="11"/>
  <c r="O4242" i="11"/>
  <c r="O4243" i="11"/>
  <c r="O4244" i="11"/>
  <c r="O4245" i="11"/>
  <c r="O4246" i="11"/>
  <c r="O4247" i="11"/>
  <c r="O4248" i="11"/>
  <c r="O4249" i="11"/>
  <c r="O4250" i="11"/>
  <c r="O4251" i="11"/>
  <c r="O4252" i="11"/>
  <c r="O4253" i="11"/>
  <c r="O4254" i="11"/>
  <c r="O4255" i="11"/>
  <c r="O4256" i="11"/>
  <c r="O4257" i="11"/>
  <c r="O4258" i="11"/>
  <c r="O4259" i="11"/>
  <c r="O4260" i="11"/>
  <c r="O4261" i="11"/>
  <c r="O4262" i="11"/>
  <c r="O4263" i="11"/>
  <c r="O4264" i="11"/>
  <c r="O4265" i="11"/>
  <c r="O4266" i="11"/>
  <c r="O4267" i="11"/>
  <c r="O4268" i="11"/>
  <c r="O4269" i="11"/>
  <c r="O4270" i="11"/>
  <c r="O4271" i="11"/>
  <c r="O4272" i="11"/>
  <c r="O4273" i="11"/>
  <c r="O4274" i="11"/>
  <c r="O4275" i="11"/>
  <c r="O4276" i="11"/>
  <c r="O4277" i="11"/>
  <c r="O4278" i="11"/>
  <c r="O4279" i="11"/>
  <c r="O4280" i="11"/>
  <c r="O4281" i="11"/>
  <c r="O4282" i="11"/>
  <c r="O4283" i="11"/>
  <c r="O4284" i="11"/>
  <c r="O4285" i="11"/>
  <c r="O4286" i="11"/>
  <c r="O4287" i="11"/>
  <c r="O4288" i="11"/>
  <c r="O4289" i="11"/>
  <c r="O4290" i="11"/>
  <c r="O4291" i="11"/>
  <c r="O4292" i="11"/>
  <c r="O4293" i="11"/>
  <c r="O4294" i="11"/>
  <c r="O4295" i="11"/>
  <c r="O4296" i="11"/>
  <c r="O4297" i="11"/>
  <c r="O4298" i="11"/>
  <c r="O4299" i="11"/>
  <c r="O4300" i="11"/>
  <c r="O4301" i="11"/>
  <c r="O4302" i="11"/>
  <c r="O4303" i="11"/>
  <c r="O4304" i="11"/>
  <c r="O4305" i="11"/>
  <c r="O4306" i="11"/>
  <c r="O4307" i="11"/>
  <c r="O4308" i="11"/>
  <c r="O4309" i="11"/>
  <c r="O4310" i="11"/>
  <c r="O4311" i="11"/>
  <c r="O4312" i="11"/>
  <c r="O4313" i="11"/>
  <c r="O4314" i="11"/>
  <c r="O4315" i="11"/>
  <c r="O4316" i="11"/>
  <c r="O4317" i="11"/>
  <c r="O4318" i="11"/>
  <c r="O4319" i="11"/>
  <c r="O4320" i="11"/>
  <c r="O4321" i="11"/>
  <c r="O4322" i="11"/>
  <c r="O4323" i="11"/>
  <c r="O4324" i="11"/>
  <c r="O4325" i="11"/>
  <c r="O4326" i="11"/>
  <c r="O4327" i="11"/>
  <c r="O4328" i="11"/>
  <c r="O4329" i="11"/>
  <c r="O4330" i="11"/>
  <c r="O4331" i="11"/>
  <c r="O4332" i="11"/>
  <c r="O4333" i="11"/>
  <c r="O4334" i="11"/>
  <c r="O4335" i="11"/>
  <c r="O4336" i="11"/>
  <c r="O4337" i="11"/>
  <c r="O4338" i="11"/>
  <c r="O4339" i="11"/>
  <c r="O4340" i="11"/>
  <c r="O4341" i="11"/>
  <c r="O4342" i="11"/>
  <c r="O4343" i="11"/>
  <c r="O4344" i="11"/>
  <c r="O4345" i="11"/>
  <c r="O4346" i="11"/>
  <c r="O4347" i="11"/>
  <c r="O4348" i="11"/>
  <c r="O4349" i="11"/>
  <c r="O4350" i="11"/>
  <c r="O4351" i="11"/>
  <c r="O4352" i="11"/>
  <c r="O4353" i="11"/>
  <c r="O4354" i="11"/>
  <c r="O4355" i="11"/>
  <c r="O4356" i="11"/>
  <c r="O4357" i="11"/>
  <c r="O4358" i="11"/>
  <c r="O4359" i="11"/>
  <c r="O4360" i="11"/>
  <c r="O4361" i="11"/>
  <c r="O4362" i="11"/>
  <c r="O4363" i="11"/>
  <c r="O4364" i="11"/>
  <c r="O4365" i="11"/>
  <c r="O4366" i="11"/>
  <c r="O4367" i="11"/>
  <c r="O4368" i="11"/>
  <c r="O4369" i="11"/>
  <c r="O4370" i="11"/>
  <c r="O4371" i="11"/>
  <c r="O4372" i="11"/>
  <c r="O4373" i="11"/>
  <c r="O4374" i="11"/>
  <c r="O4375" i="11"/>
  <c r="O4376" i="11"/>
  <c r="O4377" i="11"/>
  <c r="O4378" i="11"/>
  <c r="O4379" i="11"/>
  <c r="O4380" i="11"/>
  <c r="O4381" i="11"/>
  <c r="O4382" i="11"/>
  <c r="O4383" i="11"/>
  <c r="O4384" i="11"/>
  <c r="O4385" i="11"/>
  <c r="O4386" i="11"/>
  <c r="O4387" i="11"/>
  <c r="O4388" i="11"/>
  <c r="O4389" i="11"/>
  <c r="O4390" i="11"/>
  <c r="O4391" i="11"/>
  <c r="O4392" i="11"/>
  <c r="O4393" i="11"/>
  <c r="O4394" i="11"/>
  <c r="O4395" i="11"/>
  <c r="O4396" i="11"/>
  <c r="O4397" i="11"/>
  <c r="O4398" i="11"/>
  <c r="O4399" i="11"/>
  <c r="O4400" i="11"/>
  <c r="O4401" i="11"/>
  <c r="O4402" i="11"/>
  <c r="O4403" i="11"/>
  <c r="O4404" i="11"/>
  <c r="O4405" i="11"/>
  <c r="O4406" i="11"/>
  <c r="O4407" i="11"/>
  <c r="O4408" i="11"/>
  <c r="O4409" i="11"/>
  <c r="O4410" i="11"/>
  <c r="O4411" i="11"/>
  <c r="O4412" i="11"/>
  <c r="O4413" i="11"/>
  <c r="O4414" i="11"/>
  <c r="O4415" i="11"/>
  <c r="O4416" i="11"/>
  <c r="O4417" i="11"/>
  <c r="O4418" i="11"/>
  <c r="O4419" i="11"/>
  <c r="O4420" i="11"/>
  <c r="O4421" i="11"/>
  <c r="O4422" i="11"/>
  <c r="O4423" i="11"/>
  <c r="O4424" i="11"/>
  <c r="O4425" i="11"/>
  <c r="O4426" i="11"/>
  <c r="O4427" i="11"/>
  <c r="O4428" i="11"/>
  <c r="O4429" i="11"/>
  <c r="O4430" i="11"/>
  <c r="O4431" i="11"/>
  <c r="O4432" i="11"/>
  <c r="O4433" i="11"/>
  <c r="O4434" i="11"/>
  <c r="O4435" i="11"/>
  <c r="O4436" i="11"/>
  <c r="O4437" i="11"/>
  <c r="O4438" i="11"/>
  <c r="O4439" i="11"/>
  <c r="O4440" i="11"/>
  <c r="O4441" i="11"/>
  <c r="O4442" i="11"/>
  <c r="O4443" i="11"/>
  <c r="O4444" i="11"/>
  <c r="O4445" i="11"/>
  <c r="O4446" i="11"/>
  <c r="O4447" i="11"/>
  <c r="O4448" i="11"/>
  <c r="O4449" i="11"/>
  <c r="O4450" i="11"/>
  <c r="O4451" i="11"/>
  <c r="O4452" i="11"/>
  <c r="O4453" i="11"/>
  <c r="O4454" i="11"/>
  <c r="O4455" i="11"/>
  <c r="O4456" i="11"/>
  <c r="O4457" i="11"/>
  <c r="O4458" i="11"/>
  <c r="O4459" i="11"/>
  <c r="O4460" i="11"/>
  <c r="O4461" i="11"/>
  <c r="O4462" i="11"/>
  <c r="O4463" i="11"/>
  <c r="O4464" i="11"/>
  <c r="O4465" i="11"/>
  <c r="O4466" i="11"/>
  <c r="O4467" i="11"/>
  <c r="O4468" i="11"/>
  <c r="O4469" i="11"/>
  <c r="O4470" i="11"/>
  <c r="O4471" i="11"/>
  <c r="O4472" i="11"/>
  <c r="O4473" i="11"/>
  <c r="O4474" i="11"/>
  <c r="O4475" i="11"/>
  <c r="O4476" i="11"/>
  <c r="O4477" i="11"/>
  <c r="O4478" i="11"/>
  <c r="O4479" i="11"/>
  <c r="O4480" i="11"/>
  <c r="O4481" i="11"/>
  <c r="O4482" i="11"/>
  <c r="O4483" i="11"/>
  <c r="O4484" i="11"/>
  <c r="O4485" i="11"/>
  <c r="O4486" i="11"/>
  <c r="O4487" i="11"/>
  <c r="O4488" i="11"/>
  <c r="O4489" i="11"/>
  <c r="O4490" i="11"/>
  <c r="O4491" i="11"/>
  <c r="O4492" i="11"/>
  <c r="O4493" i="11"/>
  <c r="O4494" i="11"/>
  <c r="O4495" i="11"/>
  <c r="O4496" i="11"/>
  <c r="O4497" i="11"/>
  <c r="O4498" i="11"/>
  <c r="O4499" i="11"/>
  <c r="O4500" i="11"/>
  <c r="O4501" i="11"/>
  <c r="O4502" i="11"/>
  <c r="O4503" i="11"/>
  <c r="O4504" i="11"/>
  <c r="O4505" i="11"/>
  <c r="O4506" i="11"/>
  <c r="O4507" i="11"/>
  <c r="O4508" i="11"/>
  <c r="O4509" i="11"/>
  <c r="O4510" i="11"/>
  <c r="O4511" i="11"/>
  <c r="O4512" i="11"/>
  <c r="O4513" i="11"/>
  <c r="O4514" i="11"/>
  <c r="O4515" i="11"/>
  <c r="O4516" i="11"/>
  <c r="O4517" i="11"/>
  <c r="O4518" i="11"/>
  <c r="O4519" i="11"/>
  <c r="O4520" i="11"/>
  <c r="O4521" i="11"/>
  <c r="O4522" i="11"/>
  <c r="O4523" i="11"/>
  <c r="O4524" i="11"/>
  <c r="O4525" i="11"/>
  <c r="O4526" i="11"/>
  <c r="O4527" i="11"/>
  <c r="O4528" i="11"/>
  <c r="O4529" i="11"/>
  <c r="O4530" i="11"/>
  <c r="O4531" i="11"/>
  <c r="O4532" i="11"/>
  <c r="O4533" i="11"/>
  <c r="O4534" i="11"/>
  <c r="O4535" i="11"/>
  <c r="O4536" i="11"/>
  <c r="O4537" i="11"/>
  <c r="O4538" i="11"/>
  <c r="O4539" i="11"/>
  <c r="O4540" i="11"/>
  <c r="O4541" i="11"/>
  <c r="O4542" i="11"/>
  <c r="O4543" i="11"/>
  <c r="O4544" i="11"/>
  <c r="O4545" i="11"/>
  <c r="O4546" i="11"/>
  <c r="O4547" i="11"/>
  <c r="O4548" i="11"/>
  <c r="O4549" i="11"/>
  <c r="O4550" i="11"/>
  <c r="O4551" i="11"/>
  <c r="O4552" i="11"/>
  <c r="O4553" i="11"/>
  <c r="O4554" i="11"/>
  <c r="O4555" i="11"/>
  <c r="O4556" i="11"/>
  <c r="O4557" i="11"/>
  <c r="O4558" i="11"/>
  <c r="O4559" i="11"/>
  <c r="O4560" i="11"/>
  <c r="O4561" i="11"/>
  <c r="O4562" i="11"/>
  <c r="O4563" i="11"/>
  <c r="O4564" i="11"/>
  <c r="O4565" i="11"/>
  <c r="O4566" i="11"/>
  <c r="O4567" i="11"/>
  <c r="O4568" i="11"/>
  <c r="O4569" i="11"/>
  <c r="O4570" i="11"/>
  <c r="O4571" i="11"/>
  <c r="O4572" i="11"/>
  <c r="O4573" i="11"/>
  <c r="O4574" i="11"/>
  <c r="O4575" i="11"/>
  <c r="O4576" i="11"/>
  <c r="O4577" i="11"/>
  <c r="O4578" i="11"/>
  <c r="O4579" i="11"/>
  <c r="O4580" i="11"/>
  <c r="O4581" i="11"/>
  <c r="O4582" i="11"/>
  <c r="O4583" i="11"/>
  <c r="O4584" i="11"/>
  <c r="O4585" i="11"/>
  <c r="O4586" i="11"/>
  <c r="O4587" i="11"/>
  <c r="O4588" i="11"/>
  <c r="O4589" i="11"/>
  <c r="O4590" i="11"/>
  <c r="O4591" i="11"/>
  <c r="O4592" i="11"/>
  <c r="O4593" i="11"/>
  <c r="O4594" i="11"/>
  <c r="O4595" i="11"/>
  <c r="O4596" i="11"/>
  <c r="O4597" i="11"/>
  <c r="O4598" i="11"/>
  <c r="O4599" i="11"/>
  <c r="O4600" i="11"/>
  <c r="O4601" i="11"/>
  <c r="O4602" i="11"/>
  <c r="O4603" i="11"/>
  <c r="O4604" i="11"/>
  <c r="O4605" i="11"/>
  <c r="O4606" i="11"/>
  <c r="O4607" i="11"/>
  <c r="O4608" i="11"/>
  <c r="O4609" i="11"/>
  <c r="O4610" i="11"/>
  <c r="O4611" i="11"/>
  <c r="O4612" i="11"/>
  <c r="O4613" i="11"/>
  <c r="O4614" i="11"/>
  <c r="O4615" i="11"/>
  <c r="O4616" i="11"/>
  <c r="O4617" i="11"/>
  <c r="O4618" i="11"/>
  <c r="O4619" i="11"/>
  <c r="O4620" i="11"/>
  <c r="O4621" i="11"/>
  <c r="O4622" i="11"/>
  <c r="O4623" i="11"/>
  <c r="O4624" i="11"/>
  <c r="O4625" i="11"/>
  <c r="O4626" i="11"/>
  <c r="O4627" i="11"/>
  <c r="O4628" i="11"/>
  <c r="O4629" i="11"/>
  <c r="O4630" i="11"/>
  <c r="O4631" i="11"/>
  <c r="O4632" i="11"/>
  <c r="O4633" i="11"/>
  <c r="O4634" i="11"/>
  <c r="O4635" i="11"/>
  <c r="O4636" i="11"/>
  <c r="O4637" i="11"/>
  <c r="O4638" i="11"/>
  <c r="O4639" i="11"/>
  <c r="O4640" i="11"/>
  <c r="O4641" i="11"/>
  <c r="O4642" i="11"/>
  <c r="O4643" i="11"/>
  <c r="O4644" i="11"/>
  <c r="O4645" i="11"/>
  <c r="O4646" i="11"/>
  <c r="O4647" i="11"/>
  <c r="O4648" i="11"/>
  <c r="O4649" i="11"/>
  <c r="O4650" i="11"/>
  <c r="O4651" i="11"/>
  <c r="O4652" i="11"/>
  <c r="O4653" i="11"/>
  <c r="O4654" i="11"/>
  <c r="O4655" i="11"/>
  <c r="O4656" i="11"/>
  <c r="O4657" i="11"/>
  <c r="O4658" i="11"/>
  <c r="O4659" i="11"/>
  <c r="O4660" i="11"/>
  <c r="O4661" i="11"/>
  <c r="O4662" i="11"/>
  <c r="O4663" i="11"/>
  <c r="O4664" i="11"/>
  <c r="O4665" i="11"/>
  <c r="O4666" i="11"/>
  <c r="O4667" i="11"/>
  <c r="O4668" i="11"/>
  <c r="O4669" i="11"/>
  <c r="O4670" i="11"/>
  <c r="O4671" i="11"/>
  <c r="O4672" i="11"/>
  <c r="O4673" i="11"/>
  <c r="O4674" i="11"/>
  <c r="O4675" i="11"/>
  <c r="O4676" i="11"/>
  <c r="O4677" i="11"/>
  <c r="O4678" i="11"/>
  <c r="O4679" i="11"/>
  <c r="O4680" i="11"/>
  <c r="O4681" i="11"/>
  <c r="O4682" i="11"/>
  <c r="O4683" i="11"/>
  <c r="O4684" i="11"/>
  <c r="O4685" i="11"/>
  <c r="O4686" i="11"/>
  <c r="O4687" i="11"/>
  <c r="O4688" i="11"/>
  <c r="O4689" i="11"/>
  <c r="O4690" i="11"/>
  <c r="O4691" i="11"/>
  <c r="O4692" i="11"/>
  <c r="O4693" i="11"/>
  <c r="O4694" i="11"/>
  <c r="O4695" i="11"/>
  <c r="O4696" i="11"/>
  <c r="O4697" i="11"/>
  <c r="O4698" i="11"/>
  <c r="O4699" i="11"/>
  <c r="O4700" i="11"/>
  <c r="O4701" i="11"/>
  <c r="O4702" i="11"/>
  <c r="O4703" i="11"/>
  <c r="O4704" i="11"/>
  <c r="O4705" i="11"/>
  <c r="O4706" i="11"/>
  <c r="O4707" i="11"/>
  <c r="O4708" i="11"/>
  <c r="O4709" i="11"/>
  <c r="O4710" i="11"/>
  <c r="O4711" i="11"/>
  <c r="O4712" i="11"/>
  <c r="O4713" i="11"/>
  <c r="O4714" i="11"/>
  <c r="O4715" i="11"/>
  <c r="O4716" i="11"/>
  <c r="O4717" i="11"/>
  <c r="O4718" i="11"/>
  <c r="O4719" i="11"/>
  <c r="O4720" i="11"/>
  <c r="O4721" i="11"/>
  <c r="O4722" i="11"/>
  <c r="O4723" i="11"/>
  <c r="O4724" i="11"/>
  <c r="O4725" i="11"/>
  <c r="O4726" i="11"/>
  <c r="O4727" i="11"/>
  <c r="O4728" i="11"/>
  <c r="O4729" i="11"/>
  <c r="O4730" i="11"/>
  <c r="O4731" i="11"/>
  <c r="O4732" i="11"/>
  <c r="O4733" i="11"/>
  <c r="O4734" i="11"/>
  <c r="O4735" i="11"/>
  <c r="O4736" i="11"/>
  <c r="O4737" i="11"/>
  <c r="O4738" i="11"/>
  <c r="O4739" i="11"/>
  <c r="O4740" i="11"/>
  <c r="O4741" i="11"/>
  <c r="O4742" i="11"/>
  <c r="O4743" i="11"/>
  <c r="O4744" i="11"/>
  <c r="O4745" i="11"/>
  <c r="O4746" i="11"/>
  <c r="O4747" i="11"/>
  <c r="O4748" i="11"/>
  <c r="O4749" i="11"/>
  <c r="O4750" i="11"/>
  <c r="O4751" i="11"/>
  <c r="O4752" i="11"/>
  <c r="O4753" i="11"/>
  <c r="O4754" i="11"/>
  <c r="O4755" i="11"/>
  <c r="O4756" i="11"/>
  <c r="O4757" i="11"/>
  <c r="O4758" i="11"/>
  <c r="O4759" i="11"/>
  <c r="O4760" i="11"/>
  <c r="O4761" i="11"/>
  <c r="O4762" i="11"/>
  <c r="O4763" i="11"/>
  <c r="O4764" i="11"/>
  <c r="O4765" i="11"/>
  <c r="O4766" i="11"/>
  <c r="O4767" i="11"/>
  <c r="O4768" i="11"/>
  <c r="O4769" i="11"/>
  <c r="O4770" i="11"/>
  <c r="O4771" i="11"/>
  <c r="O4772" i="11"/>
  <c r="O4773" i="11"/>
  <c r="O4774" i="11"/>
  <c r="O4775" i="11"/>
  <c r="O4776" i="11"/>
  <c r="O4777" i="11"/>
  <c r="O4778" i="11"/>
  <c r="O4779" i="11"/>
  <c r="O4780" i="11"/>
  <c r="O4781" i="11"/>
  <c r="O4782" i="11"/>
  <c r="O4783" i="11"/>
  <c r="O4784" i="11"/>
  <c r="O4785" i="11"/>
  <c r="O4786" i="11"/>
  <c r="O4787" i="11"/>
  <c r="O4788" i="11"/>
  <c r="O4789" i="11"/>
  <c r="O4790" i="11"/>
  <c r="O4791" i="11"/>
  <c r="O4792" i="11"/>
  <c r="O4793" i="11"/>
  <c r="O4794" i="11"/>
  <c r="O4795" i="11"/>
  <c r="O4796" i="11"/>
  <c r="O4797" i="11"/>
  <c r="O4798" i="11"/>
  <c r="O4799" i="11"/>
  <c r="O4800" i="11"/>
  <c r="O4801" i="11"/>
  <c r="O4802" i="11"/>
  <c r="O4803" i="11"/>
  <c r="O4804" i="11"/>
  <c r="O4805" i="11"/>
  <c r="O4806" i="11"/>
  <c r="O4807" i="11"/>
  <c r="O4808" i="11"/>
  <c r="O4809" i="11"/>
  <c r="O4810" i="11"/>
  <c r="O4811" i="11"/>
  <c r="O4812" i="11"/>
  <c r="O4813" i="11"/>
  <c r="O4814" i="11"/>
  <c r="O4815" i="11"/>
  <c r="O4816" i="11"/>
  <c r="O4817" i="11"/>
  <c r="O4818" i="11"/>
  <c r="O4819" i="11"/>
  <c r="O4820" i="11"/>
  <c r="O4821" i="11"/>
  <c r="O4822" i="11"/>
  <c r="O4823" i="11"/>
  <c r="O4824" i="11"/>
  <c r="O4825" i="11"/>
  <c r="O4826" i="11"/>
  <c r="O4827" i="11"/>
  <c r="O4828" i="11"/>
  <c r="O4829" i="11"/>
  <c r="O4830" i="11"/>
  <c r="O4831" i="11"/>
  <c r="O4832" i="11"/>
  <c r="O4833" i="11"/>
  <c r="O4834" i="11"/>
  <c r="O4835" i="11"/>
  <c r="O4836" i="11"/>
  <c r="O4837" i="11"/>
  <c r="O4838" i="11"/>
  <c r="O4839" i="11"/>
  <c r="O4840" i="11"/>
  <c r="O4841" i="11"/>
  <c r="O4842" i="11"/>
  <c r="O4843" i="11"/>
  <c r="O4844" i="11"/>
  <c r="O4845" i="11"/>
  <c r="O4846" i="11"/>
  <c r="O4847" i="11"/>
  <c r="O4848" i="11"/>
  <c r="O4849" i="11"/>
  <c r="O4850" i="11"/>
  <c r="O4851" i="11"/>
  <c r="O4852" i="11"/>
  <c r="O4853" i="11"/>
  <c r="O4854" i="11"/>
  <c r="O4855" i="11"/>
  <c r="O4856" i="11"/>
  <c r="O4857" i="11"/>
  <c r="O4858" i="11"/>
  <c r="O4859" i="11"/>
  <c r="O4860" i="11"/>
  <c r="O4861" i="11"/>
  <c r="O4862" i="11"/>
  <c r="O4863" i="11"/>
  <c r="O4864" i="11"/>
  <c r="O4865" i="11"/>
  <c r="O4866" i="11"/>
  <c r="O4867" i="11"/>
  <c r="O4868" i="11"/>
  <c r="O4869" i="11"/>
  <c r="O4870" i="11"/>
  <c r="O4871" i="11"/>
  <c r="O4872" i="11"/>
  <c r="O4873" i="11"/>
  <c r="O4874" i="11"/>
  <c r="O4875" i="11"/>
  <c r="O4876" i="11"/>
  <c r="O4877" i="11"/>
  <c r="O4878" i="11"/>
  <c r="O4879" i="11"/>
  <c r="O4880" i="11"/>
  <c r="O4881" i="11"/>
  <c r="O4882" i="11"/>
  <c r="O4883" i="11"/>
  <c r="O4884" i="11"/>
  <c r="O4885" i="11"/>
  <c r="O4886" i="11"/>
  <c r="O4887" i="11"/>
  <c r="O4888" i="11"/>
  <c r="O4889" i="11"/>
  <c r="O4890" i="11"/>
  <c r="O4891" i="11"/>
  <c r="O4892" i="11"/>
  <c r="O4893" i="11"/>
  <c r="O4894" i="11"/>
  <c r="O4895" i="11"/>
  <c r="O4896" i="11"/>
  <c r="O4897" i="11"/>
  <c r="O4898" i="11"/>
  <c r="O4899" i="11"/>
  <c r="O4900" i="11"/>
  <c r="O4901" i="11"/>
  <c r="O4902" i="11"/>
  <c r="O4903" i="11"/>
  <c r="O4904" i="11"/>
  <c r="O4905" i="11"/>
  <c r="O4906" i="11"/>
  <c r="O4907" i="11"/>
  <c r="O4908" i="11"/>
  <c r="O4909" i="11"/>
  <c r="O4910" i="11"/>
  <c r="O4911" i="11"/>
  <c r="O4912" i="11"/>
  <c r="O4913" i="11"/>
  <c r="O4914" i="11"/>
  <c r="O4915" i="11"/>
  <c r="O4916" i="11"/>
  <c r="O4917" i="11"/>
  <c r="O4918" i="11"/>
  <c r="O4919" i="11"/>
  <c r="O4920" i="11"/>
  <c r="O4921" i="11"/>
  <c r="O4922" i="11"/>
  <c r="O4923" i="11"/>
  <c r="O4924" i="11"/>
  <c r="O4925" i="11"/>
  <c r="O4926" i="11"/>
  <c r="O4927" i="11"/>
  <c r="O4928" i="11"/>
  <c r="O4929" i="11"/>
  <c r="O4930" i="11"/>
  <c r="O4931" i="11"/>
  <c r="O4932" i="11"/>
  <c r="O4933" i="11"/>
  <c r="O4934" i="11"/>
  <c r="O4935" i="11"/>
  <c r="O4936" i="11"/>
  <c r="O4937" i="11"/>
  <c r="O4938" i="11"/>
  <c r="O4939" i="11"/>
  <c r="O4940" i="11"/>
  <c r="O4941" i="11"/>
  <c r="O4942" i="11"/>
  <c r="O4943" i="11"/>
  <c r="O4944" i="11"/>
  <c r="O4945" i="11"/>
  <c r="O4946" i="11"/>
  <c r="O4947" i="11"/>
  <c r="O4948" i="11"/>
  <c r="O4949" i="11"/>
  <c r="O4950" i="11"/>
  <c r="O4951" i="11"/>
  <c r="O4952" i="11"/>
  <c r="O4953" i="11"/>
  <c r="O4954" i="11"/>
  <c r="O4955" i="11"/>
  <c r="O4956" i="11"/>
  <c r="O4957" i="11"/>
  <c r="O4958" i="11"/>
  <c r="O4959" i="11"/>
  <c r="O4960" i="11"/>
  <c r="O4961" i="11"/>
  <c r="O4962" i="11"/>
  <c r="O4963" i="11"/>
  <c r="O4964" i="11"/>
  <c r="O4965" i="11"/>
  <c r="O4966" i="11"/>
  <c r="O4967" i="11"/>
  <c r="O4968" i="11"/>
  <c r="O4969" i="11"/>
  <c r="O4970" i="11"/>
  <c r="O4971" i="11"/>
  <c r="O4972" i="11"/>
  <c r="O4973" i="11"/>
  <c r="O4974" i="11"/>
  <c r="O4975" i="11"/>
  <c r="O4976" i="11"/>
  <c r="O4977" i="11"/>
  <c r="O4978" i="11"/>
  <c r="O4979" i="11"/>
  <c r="O4980" i="11"/>
  <c r="O4981" i="11"/>
  <c r="O4982" i="11"/>
  <c r="O4983" i="11"/>
  <c r="O4984" i="11"/>
  <c r="O4985" i="11"/>
  <c r="O4986" i="11"/>
  <c r="O4987" i="11"/>
  <c r="O4988" i="11"/>
  <c r="O4989" i="11"/>
  <c r="O4990" i="11"/>
  <c r="O4991" i="11"/>
  <c r="O4992" i="11"/>
  <c r="O4993" i="11"/>
  <c r="O4994" i="11"/>
  <c r="O4995" i="11"/>
  <c r="O4996" i="11"/>
  <c r="O4997" i="11"/>
  <c r="O4998" i="11"/>
  <c r="O4999" i="11"/>
  <c r="O5000" i="11"/>
  <c r="O5001" i="11"/>
  <c r="O5002" i="11"/>
  <c r="O5003" i="11"/>
  <c r="O5004" i="11"/>
  <c r="O5005" i="11"/>
  <c r="O5006" i="11"/>
  <c r="O5007" i="11"/>
  <c r="O5008" i="11"/>
  <c r="O5009" i="11"/>
  <c r="O5010" i="11"/>
  <c r="O5011" i="11"/>
  <c r="O5012" i="11"/>
  <c r="O5013" i="11"/>
  <c r="O5014" i="11"/>
  <c r="O5015" i="11"/>
  <c r="O5016" i="11"/>
  <c r="O5017" i="11"/>
  <c r="O5018" i="11"/>
  <c r="O5019" i="11"/>
  <c r="O5020" i="11"/>
  <c r="O5021" i="11"/>
  <c r="O5022" i="11"/>
  <c r="O5023" i="11"/>
  <c r="O5024" i="11"/>
  <c r="O5025" i="11"/>
  <c r="O5026" i="11"/>
  <c r="O5027" i="11"/>
  <c r="O5028" i="11"/>
  <c r="O5029" i="11"/>
  <c r="O5030" i="11"/>
  <c r="O5031" i="11"/>
  <c r="O5032" i="11"/>
  <c r="O5033" i="11"/>
  <c r="O5034" i="11"/>
  <c r="O5035" i="11"/>
  <c r="O5036" i="11"/>
  <c r="O5037" i="11"/>
  <c r="O5038" i="11"/>
  <c r="O5039" i="11"/>
  <c r="O5040" i="11"/>
  <c r="O5041" i="11"/>
  <c r="O5042" i="11"/>
  <c r="O5043" i="11"/>
  <c r="O5044" i="11"/>
  <c r="O5045" i="11"/>
  <c r="O5046" i="11"/>
  <c r="O5047" i="11"/>
  <c r="O5048" i="11"/>
  <c r="O5049" i="11"/>
  <c r="O5050" i="11"/>
  <c r="O5051" i="11"/>
  <c r="O5052" i="11"/>
  <c r="O5053" i="11"/>
  <c r="O5054" i="11"/>
  <c r="O5055" i="11"/>
  <c r="O5056" i="11"/>
  <c r="O5057" i="11"/>
  <c r="O5058" i="11"/>
  <c r="O5059" i="11"/>
  <c r="O5060" i="11"/>
  <c r="O5061" i="11"/>
  <c r="O5062" i="11"/>
  <c r="O5063" i="11"/>
  <c r="O5064" i="11"/>
  <c r="O5065" i="11"/>
  <c r="O5066" i="11"/>
  <c r="O5067" i="11"/>
  <c r="O5068" i="11"/>
  <c r="O5069" i="11"/>
  <c r="O5070" i="11"/>
  <c r="O5071" i="11"/>
  <c r="O5072" i="11"/>
  <c r="O5073" i="11"/>
  <c r="O5074" i="11"/>
  <c r="O5075" i="11"/>
  <c r="O5076" i="11"/>
  <c r="O5077" i="11"/>
  <c r="O5078" i="11"/>
  <c r="O5079" i="11"/>
  <c r="O5080" i="11"/>
  <c r="O5081" i="11"/>
  <c r="O5082" i="11"/>
  <c r="O5083" i="11"/>
  <c r="O5084" i="11"/>
  <c r="O5085" i="11"/>
  <c r="O5086" i="11"/>
  <c r="O5087" i="11"/>
  <c r="O5088" i="11"/>
  <c r="O5089" i="11"/>
  <c r="O5090" i="11"/>
  <c r="O5091" i="11"/>
  <c r="O5092" i="11"/>
  <c r="O5093" i="11"/>
  <c r="O5094" i="11"/>
  <c r="O5095" i="11"/>
  <c r="O5096" i="11"/>
  <c r="O5097" i="11"/>
  <c r="O5098" i="11"/>
  <c r="O5099" i="11"/>
  <c r="O5100" i="11"/>
  <c r="O5101" i="11"/>
  <c r="O5102" i="11"/>
  <c r="O5103" i="11"/>
  <c r="O5104" i="11"/>
  <c r="O5105" i="11"/>
  <c r="O5106" i="11"/>
  <c r="O5107" i="11"/>
  <c r="O5108" i="11"/>
  <c r="O5109" i="11"/>
  <c r="O5110" i="11"/>
  <c r="O5111" i="11"/>
  <c r="O5112" i="11"/>
  <c r="O5113" i="11"/>
  <c r="O5114" i="11"/>
  <c r="O5115" i="11"/>
  <c r="O5116" i="11"/>
  <c r="O5117" i="11"/>
  <c r="O5118" i="11"/>
  <c r="O5119" i="11"/>
  <c r="O5120" i="11"/>
  <c r="O5121" i="11"/>
  <c r="O5122" i="11"/>
  <c r="O5123" i="11"/>
  <c r="O5124" i="11"/>
  <c r="O5125" i="11"/>
  <c r="O5126" i="11"/>
  <c r="O5127" i="11"/>
  <c r="O5128" i="11"/>
  <c r="O5129" i="11"/>
  <c r="O5130" i="11"/>
  <c r="O5131" i="11"/>
  <c r="O5132" i="11"/>
  <c r="O5133" i="11"/>
  <c r="O5134" i="11"/>
  <c r="O5135" i="11"/>
  <c r="O5136" i="11"/>
  <c r="O5137" i="11"/>
  <c r="O5138" i="11"/>
  <c r="O5139" i="11"/>
  <c r="O5140" i="11"/>
  <c r="O5141" i="11"/>
  <c r="O5142" i="11"/>
  <c r="O5143" i="11"/>
  <c r="O5144" i="11"/>
  <c r="O5145" i="11"/>
  <c r="O5146" i="11"/>
  <c r="O5147" i="11"/>
  <c r="O5148" i="11"/>
  <c r="O5149" i="11"/>
  <c r="O5150" i="11"/>
  <c r="O5151" i="11"/>
  <c r="O5152" i="11"/>
  <c r="O5153" i="11"/>
  <c r="O5154" i="11"/>
  <c r="O5155" i="11"/>
  <c r="O5156" i="11"/>
  <c r="O5157" i="11"/>
  <c r="O5158" i="11"/>
  <c r="O5159" i="11"/>
  <c r="O5160" i="11"/>
  <c r="O5161" i="11"/>
  <c r="O5162" i="11"/>
  <c r="O5163" i="11"/>
  <c r="O5164" i="11"/>
  <c r="O5165" i="11"/>
  <c r="O5166" i="11"/>
  <c r="O5167" i="11"/>
  <c r="O5168" i="11"/>
  <c r="O5169" i="11"/>
  <c r="O5170" i="11"/>
  <c r="O5171" i="11"/>
  <c r="O5172" i="11"/>
  <c r="O5173" i="11"/>
  <c r="O5174" i="11"/>
  <c r="O5175" i="11"/>
  <c r="O5176" i="11"/>
  <c r="O5177" i="11"/>
  <c r="O5178" i="11"/>
  <c r="O5179" i="11"/>
  <c r="O5180" i="11"/>
  <c r="O5181" i="11"/>
  <c r="O5182" i="11"/>
  <c r="O5183" i="11"/>
  <c r="O5184" i="11"/>
  <c r="O5185" i="11"/>
  <c r="O5186" i="11"/>
  <c r="O5187" i="11"/>
  <c r="O5188" i="11"/>
  <c r="O5189" i="11"/>
  <c r="O5190" i="11"/>
  <c r="O5191" i="11"/>
  <c r="O5192" i="11"/>
  <c r="O5193" i="11"/>
  <c r="O5194" i="11"/>
  <c r="O5195" i="11"/>
  <c r="O5196" i="11"/>
  <c r="O5197" i="11"/>
  <c r="O5198" i="11"/>
  <c r="O5199" i="11"/>
  <c r="O5200" i="11"/>
  <c r="O5201" i="11"/>
  <c r="O5202" i="11"/>
  <c r="O5203" i="11"/>
  <c r="O5204" i="11"/>
  <c r="O5205" i="11"/>
  <c r="O5206" i="11"/>
  <c r="O5207" i="11"/>
  <c r="O5208" i="11"/>
  <c r="O5209" i="11"/>
  <c r="O5210" i="11"/>
  <c r="O5211" i="11"/>
  <c r="O5212" i="11"/>
  <c r="O5213" i="11"/>
  <c r="O5214" i="11"/>
  <c r="O5215" i="11"/>
  <c r="O5216" i="11"/>
  <c r="O5217" i="11"/>
  <c r="O5218" i="11"/>
  <c r="O5219" i="11"/>
  <c r="O5220" i="11"/>
  <c r="O5221" i="11"/>
  <c r="O5222" i="11"/>
  <c r="O5223" i="11"/>
  <c r="O5224" i="11"/>
  <c r="O5225" i="11"/>
  <c r="O5226" i="11"/>
  <c r="O5227" i="11"/>
  <c r="O5228" i="11"/>
  <c r="O5229" i="11"/>
  <c r="O5230" i="11"/>
  <c r="O5231" i="11"/>
  <c r="O5232" i="11"/>
  <c r="O5233" i="11"/>
  <c r="O5234" i="11"/>
  <c r="O5235" i="11"/>
  <c r="O5236" i="11"/>
  <c r="O5237" i="11"/>
  <c r="O5238" i="11"/>
  <c r="O5239" i="11"/>
  <c r="O5240" i="11"/>
  <c r="O5241" i="11"/>
  <c r="O5242" i="11"/>
  <c r="O5243" i="11"/>
  <c r="O5244" i="11"/>
  <c r="O5245" i="11"/>
  <c r="O5246" i="11"/>
  <c r="O5247" i="11"/>
  <c r="O5248" i="11"/>
  <c r="O5249" i="11"/>
  <c r="O5250" i="11"/>
  <c r="O5251" i="11"/>
  <c r="O5252" i="11"/>
  <c r="O5253" i="11"/>
  <c r="O5254" i="11"/>
  <c r="O5255" i="11"/>
  <c r="O5256" i="11"/>
  <c r="O5257" i="11"/>
  <c r="O5258" i="11"/>
  <c r="O5259" i="11"/>
  <c r="O5260" i="11"/>
  <c r="O5261" i="11"/>
  <c r="O5262" i="11"/>
  <c r="O5263" i="11"/>
  <c r="O5264" i="11"/>
  <c r="O5265" i="11"/>
  <c r="O5266" i="11"/>
  <c r="O5267" i="11"/>
  <c r="O5268" i="11"/>
  <c r="O5269" i="11"/>
  <c r="O5270" i="11"/>
  <c r="O5271" i="11"/>
  <c r="O5272" i="11"/>
  <c r="O5273" i="11"/>
  <c r="O5274" i="11"/>
  <c r="O5275" i="11"/>
  <c r="O5276" i="11"/>
  <c r="O5277" i="11"/>
  <c r="O5278" i="11"/>
  <c r="O5279" i="11"/>
  <c r="O5280" i="11"/>
  <c r="O5281" i="11"/>
  <c r="O5282" i="11"/>
  <c r="O5283" i="11"/>
  <c r="O5284" i="11"/>
  <c r="O5285" i="11"/>
  <c r="O5286" i="11"/>
  <c r="O5287" i="11"/>
  <c r="O5288" i="11"/>
  <c r="O5289" i="11"/>
  <c r="O5290" i="11"/>
  <c r="O5291" i="11"/>
  <c r="O5292" i="11"/>
  <c r="O5293" i="11"/>
  <c r="O5294" i="11"/>
  <c r="O5295" i="11"/>
  <c r="O5296" i="11"/>
  <c r="O5297" i="11"/>
  <c r="O5298" i="11"/>
  <c r="O5299" i="11"/>
  <c r="O5300" i="11"/>
  <c r="O5301" i="11"/>
  <c r="O5302" i="11"/>
  <c r="O5303" i="11"/>
  <c r="O5304" i="11"/>
  <c r="O5305" i="11"/>
  <c r="O5306" i="11"/>
  <c r="O5307" i="11"/>
  <c r="O5308" i="11"/>
  <c r="O5309" i="11"/>
  <c r="O5310" i="11"/>
  <c r="O5311" i="11"/>
  <c r="O5312" i="11"/>
  <c r="O5313" i="11"/>
  <c r="O5314" i="11"/>
  <c r="O5315" i="11"/>
  <c r="O5316" i="11"/>
  <c r="O5317" i="11"/>
  <c r="O5318" i="11"/>
  <c r="O5319" i="11"/>
  <c r="O5320" i="11"/>
  <c r="O5321" i="11"/>
  <c r="O5322" i="11"/>
  <c r="O5323" i="11"/>
  <c r="O5324" i="11"/>
  <c r="O5325" i="11"/>
  <c r="O5326" i="11"/>
  <c r="O5327" i="11"/>
  <c r="O5328" i="11"/>
  <c r="O5329" i="11"/>
  <c r="O5330" i="11"/>
  <c r="O5331" i="11"/>
  <c r="O5332" i="11"/>
  <c r="O5333" i="11"/>
  <c r="O5334" i="11"/>
  <c r="O5335" i="11"/>
  <c r="O5336" i="11"/>
  <c r="O5337" i="11"/>
  <c r="O5338" i="11"/>
  <c r="O5339" i="11"/>
  <c r="O5340" i="11"/>
  <c r="O5341" i="11"/>
  <c r="O5342" i="11"/>
  <c r="O5343" i="11"/>
  <c r="O5344" i="11"/>
  <c r="O5345" i="11"/>
  <c r="O5346" i="11"/>
  <c r="O5347" i="11"/>
  <c r="O5348" i="11"/>
  <c r="O5349" i="11"/>
  <c r="O5350" i="11"/>
  <c r="O5351" i="11"/>
  <c r="O5352" i="11"/>
  <c r="O5353" i="11"/>
  <c r="O5354" i="11"/>
  <c r="O5355" i="11"/>
  <c r="O5356" i="11"/>
  <c r="O5357" i="11"/>
  <c r="O5358" i="11"/>
  <c r="O5359" i="11"/>
  <c r="O5360" i="11"/>
  <c r="O5361" i="11"/>
  <c r="O5362" i="11"/>
  <c r="O5363" i="11"/>
  <c r="O5364" i="11"/>
  <c r="O5365" i="11"/>
  <c r="O5366" i="11"/>
  <c r="O5367" i="11"/>
  <c r="O5368" i="11"/>
  <c r="O5369" i="11"/>
  <c r="O5370" i="11"/>
  <c r="O5371" i="11"/>
  <c r="O5372" i="11"/>
  <c r="O5373" i="11"/>
  <c r="O5374" i="11"/>
  <c r="O5375" i="11"/>
  <c r="O5376" i="11"/>
  <c r="O5377" i="11"/>
  <c r="O5378" i="11"/>
  <c r="O5379" i="11"/>
  <c r="O5380" i="11"/>
  <c r="O5381" i="11"/>
  <c r="O5382" i="11"/>
  <c r="O5383" i="11"/>
  <c r="O5384" i="11"/>
  <c r="O5385" i="11"/>
  <c r="O5386" i="11"/>
  <c r="O5387" i="11"/>
  <c r="O5388" i="11"/>
  <c r="O5389" i="11"/>
  <c r="O5390" i="11"/>
  <c r="O5391" i="11"/>
  <c r="O5392" i="11"/>
  <c r="O5393" i="11"/>
  <c r="O5394" i="11"/>
  <c r="O5395" i="11"/>
  <c r="O5396" i="11"/>
  <c r="O5397" i="11"/>
  <c r="O5398" i="11"/>
  <c r="O5399" i="11"/>
  <c r="O5400" i="11"/>
  <c r="O5401" i="11"/>
  <c r="O5402" i="11"/>
  <c r="O5403" i="11"/>
  <c r="O5404" i="11"/>
  <c r="O5405" i="11"/>
  <c r="O5406" i="11"/>
  <c r="O5407" i="11"/>
  <c r="O5408" i="11"/>
  <c r="O5409" i="11"/>
  <c r="O5410" i="11"/>
  <c r="O5411" i="11"/>
  <c r="O5412" i="11"/>
  <c r="O5413" i="11"/>
  <c r="O5414" i="11"/>
  <c r="O5415" i="11"/>
  <c r="O5416" i="11"/>
  <c r="O5417" i="11"/>
  <c r="O5418" i="11"/>
  <c r="O5419" i="11"/>
  <c r="O5420" i="11"/>
  <c r="O5421" i="11"/>
  <c r="O5422" i="11"/>
  <c r="O5423" i="11"/>
  <c r="O5424" i="11"/>
  <c r="O5425" i="11"/>
  <c r="O5426" i="11"/>
  <c r="O5427" i="11"/>
  <c r="O5428" i="11"/>
  <c r="O5429" i="11"/>
  <c r="O5430" i="11"/>
  <c r="O5431" i="11"/>
  <c r="O5432" i="11"/>
  <c r="O5433" i="11"/>
  <c r="O5434" i="11"/>
  <c r="O5435" i="11"/>
  <c r="O5436" i="11"/>
  <c r="O5437" i="11"/>
  <c r="O5438" i="11"/>
  <c r="O5439" i="11"/>
  <c r="O5440" i="11"/>
  <c r="O5441" i="11"/>
  <c r="O5442" i="11"/>
  <c r="O5443" i="11"/>
  <c r="O5444" i="11"/>
  <c r="O5445" i="11"/>
  <c r="O5446" i="11"/>
  <c r="O5447" i="11"/>
  <c r="O5448" i="11"/>
  <c r="O5449" i="11"/>
  <c r="O5450" i="11"/>
  <c r="O5451" i="11"/>
  <c r="O5452" i="11"/>
  <c r="O5453" i="11"/>
  <c r="O5454" i="11"/>
  <c r="O5455" i="11"/>
  <c r="O5456" i="11"/>
  <c r="O5457" i="11"/>
  <c r="O5458" i="11"/>
  <c r="O5459" i="11"/>
  <c r="O5460" i="11"/>
  <c r="O5461" i="11"/>
  <c r="O5462" i="11"/>
  <c r="O5463" i="11"/>
  <c r="O5464" i="11"/>
  <c r="O5465" i="11"/>
  <c r="O5466" i="11"/>
  <c r="O5467" i="11"/>
  <c r="O5468" i="11"/>
  <c r="O5469" i="11"/>
  <c r="O5470" i="11"/>
  <c r="O5471" i="11"/>
  <c r="O5472" i="11"/>
  <c r="O5473" i="11"/>
  <c r="O5474" i="11"/>
  <c r="O5475" i="11"/>
  <c r="O5476" i="11"/>
  <c r="O5477" i="11"/>
  <c r="O5478" i="11"/>
  <c r="O5479" i="11"/>
  <c r="O5480" i="11"/>
  <c r="O5481" i="11"/>
  <c r="O5482" i="11"/>
  <c r="O5483" i="11"/>
  <c r="O5484" i="11"/>
  <c r="O5485" i="11"/>
  <c r="O5486" i="11"/>
  <c r="O5487" i="11"/>
  <c r="O5488" i="11"/>
  <c r="O5489" i="11"/>
  <c r="O5490" i="11"/>
  <c r="O5491" i="11"/>
  <c r="O5492" i="11"/>
  <c r="O5493" i="11"/>
  <c r="O5494" i="11"/>
  <c r="O5495" i="11"/>
  <c r="O5496" i="11"/>
  <c r="O5497" i="11"/>
  <c r="O5498" i="11"/>
  <c r="O5499" i="11"/>
  <c r="O5500" i="11"/>
  <c r="O5501" i="11"/>
  <c r="O5502" i="11"/>
  <c r="O5503" i="11"/>
  <c r="O5504" i="11"/>
  <c r="O5505" i="11"/>
  <c r="O5506" i="11"/>
  <c r="O5507" i="11"/>
  <c r="O5508" i="11"/>
  <c r="O5509" i="11"/>
  <c r="O5510" i="11"/>
  <c r="O5511" i="11"/>
  <c r="O5512" i="11"/>
  <c r="O5513" i="11"/>
  <c r="O5514" i="11"/>
  <c r="O5515" i="11"/>
  <c r="O5516" i="11"/>
  <c r="O5517" i="11"/>
  <c r="O5518" i="11"/>
  <c r="O5519" i="11"/>
  <c r="O5520" i="11"/>
  <c r="O5521" i="11"/>
  <c r="O5522" i="11"/>
  <c r="O5523" i="11"/>
  <c r="O5524" i="11"/>
  <c r="O5525" i="11"/>
  <c r="O5526" i="11"/>
  <c r="O5527" i="11"/>
  <c r="O5528" i="11"/>
  <c r="O5529" i="11"/>
  <c r="O5530" i="11"/>
  <c r="O5531" i="11"/>
  <c r="O5532" i="11"/>
  <c r="O5533" i="11"/>
  <c r="O5534" i="11"/>
  <c r="O5535" i="11"/>
  <c r="O5536" i="11"/>
  <c r="O5537" i="11"/>
  <c r="O5538" i="11"/>
  <c r="O5539" i="11"/>
  <c r="O5540" i="11"/>
  <c r="O5541" i="11"/>
  <c r="O5542" i="11"/>
  <c r="O5543" i="11"/>
  <c r="O5544" i="11"/>
  <c r="O5545" i="11"/>
  <c r="O5546" i="11"/>
  <c r="O5547" i="11"/>
  <c r="O5548" i="11"/>
  <c r="O5549" i="11"/>
  <c r="O5550" i="11"/>
  <c r="O5551" i="11"/>
  <c r="O5552" i="11"/>
  <c r="O5553" i="11"/>
  <c r="O5554" i="11"/>
  <c r="O5555" i="11"/>
  <c r="O5556" i="11"/>
  <c r="O5557" i="11"/>
  <c r="O5558" i="11"/>
  <c r="O5559" i="11"/>
  <c r="O5560" i="11"/>
  <c r="O5561" i="11"/>
  <c r="O5562" i="11"/>
  <c r="O5563" i="11"/>
  <c r="O5564" i="11"/>
  <c r="O5565" i="11"/>
  <c r="O5566" i="11"/>
  <c r="O5567" i="11"/>
  <c r="O5568" i="11"/>
  <c r="O5569" i="11"/>
  <c r="O5570" i="11"/>
  <c r="O5571" i="11"/>
  <c r="O5572" i="11"/>
  <c r="O5573" i="11"/>
  <c r="O5574" i="11"/>
  <c r="O5575" i="11"/>
  <c r="O5576" i="11"/>
  <c r="O5577" i="11"/>
  <c r="O5578" i="11"/>
  <c r="O5579" i="11"/>
  <c r="O5580" i="11"/>
  <c r="O5581" i="11"/>
  <c r="O5582" i="11"/>
  <c r="O5583" i="11"/>
  <c r="O5584" i="11"/>
  <c r="O5585" i="11"/>
  <c r="O5586" i="11"/>
  <c r="O5587" i="11"/>
  <c r="O5588" i="11"/>
  <c r="O5589" i="11"/>
  <c r="O5590" i="11"/>
  <c r="O5591" i="11"/>
  <c r="O5592" i="11"/>
  <c r="O5593" i="11"/>
  <c r="O5594" i="11"/>
  <c r="O5595" i="11"/>
  <c r="O5596" i="11"/>
  <c r="O5597" i="11"/>
  <c r="O5598" i="11"/>
  <c r="O5599" i="11"/>
  <c r="O5600" i="11"/>
  <c r="O5601" i="11"/>
  <c r="O5602" i="11"/>
  <c r="O5603" i="11"/>
  <c r="O5604" i="11"/>
  <c r="O5605" i="11"/>
  <c r="O5606" i="11"/>
  <c r="O5607" i="11"/>
  <c r="O5608" i="11"/>
  <c r="O5609" i="11"/>
  <c r="O5610" i="11"/>
  <c r="O5611" i="11"/>
  <c r="O5612" i="11"/>
  <c r="O5613" i="11"/>
  <c r="O5614" i="11"/>
  <c r="O5615" i="11"/>
  <c r="O5616" i="11"/>
  <c r="O5617" i="11"/>
  <c r="O5618" i="11"/>
  <c r="O5619" i="11"/>
  <c r="O5620" i="11"/>
  <c r="O5621" i="11"/>
  <c r="O5622" i="11"/>
  <c r="O5623" i="11"/>
  <c r="O5624" i="11"/>
  <c r="O5625" i="11"/>
  <c r="O5626" i="11"/>
  <c r="O5627" i="11"/>
  <c r="O5628" i="11"/>
  <c r="O5629" i="11"/>
  <c r="O5630" i="11"/>
  <c r="O5631" i="11"/>
  <c r="O5632" i="11"/>
  <c r="O5633" i="11"/>
  <c r="O5634" i="11"/>
  <c r="O5635" i="11"/>
  <c r="O5636" i="11"/>
  <c r="O5637" i="11"/>
  <c r="O5638" i="11"/>
  <c r="O5639" i="11"/>
  <c r="O5640" i="11"/>
  <c r="O5641" i="11"/>
  <c r="O5642" i="11"/>
  <c r="O5643" i="11"/>
  <c r="O5644" i="11"/>
  <c r="O5645" i="11"/>
  <c r="O5646" i="11"/>
  <c r="O5647" i="11"/>
  <c r="O5648" i="11"/>
  <c r="O5649" i="11"/>
  <c r="O5650" i="11"/>
  <c r="O5651" i="11"/>
  <c r="O5652" i="11"/>
  <c r="O5653" i="11"/>
  <c r="O5654" i="11"/>
  <c r="O5655" i="11"/>
  <c r="O5656" i="11"/>
  <c r="O5657" i="11"/>
  <c r="O5658" i="11"/>
  <c r="O5659" i="11"/>
  <c r="O5660" i="11"/>
  <c r="O5661" i="11"/>
  <c r="O5662" i="11"/>
  <c r="O5663" i="11"/>
  <c r="O5664" i="11"/>
  <c r="O5665" i="11"/>
  <c r="O5666" i="11"/>
  <c r="O5667" i="11"/>
  <c r="O5668" i="11"/>
  <c r="O5669" i="11"/>
  <c r="O5670" i="11"/>
  <c r="O5671" i="11"/>
  <c r="O5672" i="11"/>
  <c r="O5673" i="11"/>
  <c r="O5674" i="11"/>
  <c r="O5675" i="11"/>
  <c r="O5676" i="11"/>
  <c r="O5677" i="11"/>
  <c r="O5678" i="11"/>
  <c r="O5679" i="11"/>
  <c r="O5680" i="11"/>
  <c r="O5681" i="11"/>
  <c r="O5682" i="11"/>
  <c r="O5683" i="11"/>
  <c r="O5684" i="11"/>
  <c r="O5685" i="11"/>
  <c r="O5686" i="11"/>
  <c r="O5687" i="11"/>
  <c r="O5688" i="11"/>
  <c r="O5689" i="11"/>
  <c r="O5690" i="11"/>
  <c r="O5691" i="11"/>
  <c r="O5692" i="11"/>
  <c r="O5693" i="11"/>
  <c r="O5694" i="11"/>
  <c r="O5695" i="11"/>
  <c r="O5696" i="11"/>
  <c r="O5697" i="11"/>
  <c r="O5698" i="11"/>
  <c r="O5699" i="11"/>
  <c r="O5700" i="11"/>
  <c r="O5701" i="11"/>
  <c r="O5702" i="11"/>
  <c r="O5703" i="11"/>
  <c r="O5704" i="11"/>
  <c r="O5705" i="11"/>
  <c r="O5706" i="11"/>
  <c r="O5707" i="11"/>
  <c r="O5708" i="11"/>
  <c r="O5709" i="11"/>
  <c r="O5710" i="11"/>
  <c r="O5711" i="11"/>
  <c r="O5712" i="11"/>
  <c r="O5713" i="11"/>
  <c r="O5714" i="11"/>
  <c r="O5715" i="11"/>
  <c r="O5716" i="11"/>
  <c r="O5717" i="11"/>
  <c r="O5718" i="11"/>
  <c r="O5719" i="11"/>
  <c r="O5720" i="11"/>
  <c r="O5721" i="11"/>
  <c r="O5722" i="11"/>
  <c r="O5723" i="11"/>
  <c r="O5724" i="11"/>
  <c r="O5725" i="11"/>
  <c r="O5726" i="11"/>
  <c r="O5727" i="11"/>
  <c r="O5728" i="11"/>
  <c r="O5729" i="11"/>
  <c r="O5730" i="11"/>
  <c r="O5731" i="11"/>
  <c r="O5732" i="11"/>
  <c r="O5733" i="11"/>
  <c r="O5734" i="11"/>
  <c r="O5735" i="11"/>
  <c r="O5736" i="11"/>
  <c r="O5737" i="11"/>
  <c r="O5738" i="11"/>
  <c r="O5739" i="11"/>
  <c r="O5740" i="11"/>
  <c r="O5741" i="11"/>
  <c r="O5742" i="11"/>
  <c r="O5743" i="11"/>
  <c r="O5744" i="11"/>
  <c r="O5745" i="11"/>
  <c r="O5746" i="11"/>
  <c r="O5747" i="11"/>
  <c r="O5748" i="11"/>
  <c r="O5749" i="11"/>
  <c r="O5750" i="11"/>
  <c r="O5751" i="11"/>
  <c r="O5752" i="11"/>
  <c r="O5753" i="11"/>
  <c r="O5754" i="11"/>
  <c r="O5755" i="11"/>
  <c r="O5756" i="11"/>
  <c r="O5757" i="11"/>
  <c r="O5758" i="11"/>
  <c r="O5759" i="11"/>
  <c r="O5760" i="11"/>
  <c r="O5761" i="11"/>
  <c r="O5762" i="11"/>
  <c r="O5763" i="11"/>
  <c r="O5764" i="11"/>
  <c r="O5765" i="11"/>
  <c r="O5766" i="11"/>
  <c r="O5767" i="11"/>
  <c r="O5768" i="11"/>
  <c r="O5769" i="11"/>
  <c r="O5770" i="11"/>
  <c r="O5771" i="11"/>
  <c r="O5772" i="11"/>
  <c r="O5773" i="11"/>
  <c r="O5774" i="11"/>
  <c r="O5775" i="11"/>
  <c r="O5776" i="11"/>
  <c r="O5777" i="11"/>
  <c r="O5778" i="11"/>
  <c r="O5779" i="11"/>
  <c r="O5780" i="11"/>
  <c r="O5781" i="11"/>
  <c r="O5782" i="11"/>
  <c r="O5783" i="11"/>
  <c r="O5784" i="11"/>
  <c r="O5785" i="11"/>
  <c r="O5786" i="11"/>
  <c r="O5787" i="11"/>
  <c r="O5788" i="11"/>
  <c r="O5789" i="11"/>
  <c r="O5790" i="11"/>
  <c r="O5791" i="11"/>
  <c r="O5792" i="11"/>
  <c r="O5793" i="11"/>
  <c r="O5794" i="11"/>
  <c r="O5795" i="11"/>
  <c r="O5796" i="11"/>
  <c r="O5797" i="11"/>
  <c r="O5798" i="11"/>
  <c r="O5799" i="11"/>
  <c r="O5800" i="11"/>
  <c r="O5801" i="11"/>
  <c r="O5802" i="11"/>
  <c r="O5803" i="11"/>
  <c r="O5804" i="11"/>
  <c r="O5805" i="11"/>
  <c r="O5806" i="11"/>
  <c r="O5807" i="11"/>
  <c r="O5808" i="11"/>
  <c r="O5809" i="11"/>
  <c r="O5810" i="11"/>
  <c r="O5811" i="11"/>
  <c r="O5812" i="11"/>
  <c r="O5813" i="11"/>
  <c r="O5814" i="11"/>
  <c r="O5815" i="11"/>
  <c r="O5816" i="11"/>
  <c r="O5817" i="11"/>
  <c r="O5818" i="11"/>
  <c r="O5819" i="11"/>
  <c r="O5820" i="11"/>
  <c r="O5821" i="11"/>
  <c r="O5822" i="11"/>
  <c r="O5823" i="11"/>
  <c r="O5824" i="11"/>
  <c r="O5825" i="11"/>
  <c r="O5826" i="11"/>
  <c r="O5827" i="11"/>
  <c r="O5828" i="11"/>
  <c r="O5829" i="11"/>
  <c r="O5830" i="11"/>
  <c r="O5831" i="11"/>
  <c r="O5832" i="11"/>
  <c r="O5833" i="11"/>
  <c r="O5834" i="11"/>
  <c r="O5835" i="11"/>
  <c r="O5836" i="11"/>
  <c r="O5837" i="11"/>
  <c r="O5838" i="11"/>
  <c r="O5839" i="11"/>
  <c r="O5840" i="11"/>
  <c r="O5841" i="11"/>
  <c r="O5842" i="11"/>
  <c r="O5843" i="11"/>
  <c r="O5844" i="11"/>
  <c r="O5845" i="11"/>
  <c r="O5846" i="11"/>
  <c r="O5847" i="11"/>
  <c r="O5848" i="11"/>
  <c r="O5849" i="11"/>
  <c r="O5850" i="11"/>
  <c r="O5851" i="11"/>
  <c r="O5852" i="11"/>
  <c r="O5853" i="11"/>
  <c r="O5854" i="11"/>
  <c r="O5855" i="11"/>
  <c r="O5856" i="11"/>
  <c r="O5857" i="11"/>
  <c r="O5858" i="11"/>
  <c r="O5859" i="11"/>
  <c r="O5860" i="11"/>
  <c r="O5861" i="11"/>
  <c r="O5862" i="11"/>
  <c r="O5863" i="11"/>
  <c r="O5864" i="11"/>
  <c r="O5865" i="11"/>
  <c r="O5866" i="11"/>
  <c r="O5867" i="11"/>
  <c r="O5868" i="11"/>
  <c r="O5869" i="11"/>
  <c r="O5870" i="11"/>
  <c r="O5871" i="11"/>
  <c r="O5872" i="11"/>
  <c r="O5873" i="11"/>
  <c r="O5874" i="11"/>
  <c r="O5875" i="11"/>
  <c r="O5876" i="11"/>
  <c r="O5877" i="11"/>
  <c r="O5878" i="11"/>
  <c r="O5879" i="11"/>
  <c r="O5880" i="11"/>
  <c r="O5881" i="11"/>
  <c r="O5882" i="11"/>
  <c r="O5883" i="11"/>
  <c r="O5884" i="11"/>
  <c r="O5885" i="11"/>
  <c r="O5886" i="11"/>
  <c r="O5887" i="11"/>
  <c r="O5888" i="11"/>
  <c r="O5889" i="11"/>
  <c r="O5890" i="11"/>
  <c r="O5891" i="11"/>
  <c r="O5892" i="11"/>
  <c r="O5893" i="11"/>
  <c r="O5894" i="11"/>
  <c r="O5895" i="11"/>
  <c r="O5896" i="11"/>
  <c r="O5897" i="11"/>
  <c r="O5898" i="11"/>
  <c r="O5899" i="11"/>
  <c r="O5900" i="11"/>
  <c r="O5901" i="11"/>
  <c r="O5902" i="11"/>
  <c r="O5903" i="11"/>
  <c r="O5904" i="11"/>
  <c r="O5905" i="11"/>
  <c r="O5906" i="11"/>
  <c r="O5907" i="11"/>
  <c r="O5908" i="11"/>
  <c r="O5909" i="11"/>
  <c r="O5910" i="11"/>
  <c r="O5911" i="11"/>
  <c r="O5912" i="11"/>
  <c r="O5913" i="11"/>
  <c r="O5914" i="11"/>
  <c r="O5915" i="11"/>
  <c r="O5916" i="11"/>
  <c r="O5917" i="11"/>
  <c r="O5918" i="11"/>
  <c r="O5919" i="11"/>
  <c r="O5920" i="11"/>
  <c r="O5921" i="11"/>
  <c r="O5922" i="11"/>
  <c r="O5923" i="11"/>
  <c r="O5924" i="11"/>
  <c r="O5925" i="11"/>
  <c r="O5926" i="11"/>
  <c r="O5927" i="11"/>
  <c r="O5928" i="11"/>
  <c r="O5929" i="11"/>
  <c r="O5930" i="11"/>
  <c r="O5931" i="11"/>
  <c r="O5932" i="11"/>
  <c r="O5933" i="11"/>
  <c r="O5934" i="11"/>
  <c r="O5935" i="11"/>
  <c r="O5936" i="11"/>
  <c r="O5937" i="11"/>
  <c r="O5938" i="11"/>
  <c r="O5939" i="11"/>
  <c r="O5940" i="11"/>
  <c r="O5941" i="11"/>
  <c r="O5942" i="11"/>
  <c r="O5943" i="11"/>
  <c r="O5944" i="11"/>
  <c r="O5945" i="11"/>
  <c r="O5946" i="11"/>
  <c r="O5947" i="11"/>
  <c r="O5948" i="11"/>
  <c r="O5949" i="11"/>
  <c r="O5950" i="11"/>
  <c r="O5951" i="11"/>
  <c r="O5952" i="11"/>
  <c r="O5953" i="11"/>
  <c r="O5954" i="11"/>
  <c r="O5955" i="11"/>
  <c r="O5956" i="11"/>
  <c r="O5957" i="11"/>
  <c r="O5958" i="11"/>
  <c r="O5959" i="11"/>
  <c r="O5960" i="11"/>
  <c r="O5961" i="11"/>
  <c r="O5962" i="11"/>
  <c r="O5963" i="11"/>
  <c r="O5964" i="11"/>
  <c r="O5965" i="11"/>
  <c r="O5966" i="11"/>
  <c r="O5967" i="11"/>
  <c r="O5968" i="11"/>
  <c r="O5969" i="11"/>
  <c r="O5970" i="11"/>
  <c r="O5971" i="11"/>
  <c r="O5972" i="11"/>
  <c r="O5973" i="11"/>
  <c r="O5974" i="11"/>
  <c r="O5975" i="11"/>
  <c r="O5976" i="11"/>
  <c r="O5977" i="11"/>
  <c r="O5978" i="11"/>
  <c r="O5979" i="11"/>
  <c r="O5980" i="11"/>
  <c r="O5981" i="11"/>
  <c r="O5982" i="11"/>
  <c r="O5983" i="11"/>
  <c r="O5984" i="11"/>
  <c r="O5985" i="11"/>
  <c r="O5986" i="11"/>
  <c r="O5987" i="11"/>
  <c r="O5988" i="11"/>
  <c r="O5989" i="11"/>
  <c r="O5990" i="11"/>
  <c r="O5991" i="11"/>
  <c r="O5992" i="11"/>
  <c r="O5993" i="11"/>
  <c r="O5994" i="11"/>
  <c r="O5995" i="11"/>
  <c r="O5996" i="11"/>
  <c r="O5997" i="11"/>
  <c r="O5998" i="11"/>
  <c r="O5999" i="11"/>
  <c r="O6000" i="11"/>
  <c r="O6001" i="11"/>
  <c r="O6002" i="11"/>
  <c r="O6003" i="11"/>
  <c r="O6004" i="11"/>
  <c r="O6005" i="11"/>
  <c r="O6006" i="11"/>
  <c r="O6007" i="11"/>
  <c r="O6008" i="11"/>
  <c r="O6009" i="11"/>
  <c r="O6010" i="11"/>
  <c r="O6011" i="11"/>
  <c r="O6012" i="11"/>
  <c r="O6013" i="11"/>
  <c r="O6014" i="11"/>
  <c r="O6015" i="11"/>
  <c r="O6016" i="11"/>
  <c r="O6017" i="11"/>
  <c r="O6018" i="11"/>
  <c r="O6019" i="11"/>
  <c r="O6020" i="11"/>
  <c r="O6021" i="11"/>
  <c r="O6022" i="11"/>
  <c r="O6023" i="11"/>
  <c r="O6024" i="11"/>
  <c r="O6025" i="11"/>
  <c r="O6026" i="11"/>
  <c r="O6027" i="11"/>
  <c r="O6028" i="11"/>
  <c r="O6029" i="11"/>
  <c r="O6030" i="11"/>
  <c r="O6031" i="11"/>
  <c r="O6032" i="11"/>
  <c r="O6033" i="11"/>
  <c r="O6034" i="11"/>
  <c r="O6035" i="11"/>
  <c r="O6036" i="11"/>
  <c r="O6037" i="11"/>
  <c r="O6038" i="11"/>
  <c r="O6039" i="11"/>
  <c r="O6040" i="11"/>
  <c r="O6041" i="11"/>
  <c r="O6042" i="11"/>
  <c r="O6043" i="11"/>
  <c r="O6044" i="11"/>
  <c r="O6045" i="11"/>
  <c r="O6046" i="11"/>
  <c r="O6047" i="11"/>
  <c r="O6048" i="11"/>
  <c r="O6049" i="11"/>
  <c r="O6050" i="11"/>
  <c r="O6051" i="11"/>
  <c r="O6052" i="11"/>
  <c r="O6053" i="11"/>
  <c r="O6054" i="11"/>
  <c r="O6055" i="11"/>
  <c r="O6056" i="11"/>
  <c r="O6057" i="11"/>
  <c r="O6058" i="11"/>
  <c r="O6059" i="11"/>
  <c r="O6060" i="11"/>
  <c r="O6061" i="11"/>
  <c r="O6062" i="11"/>
  <c r="O6063" i="11"/>
  <c r="O6064" i="11"/>
  <c r="O6065" i="11"/>
  <c r="O6066" i="11"/>
  <c r="O6067" i="11"/>
  <c r="O6068" i="11"/>
  <c r="O6069" i="11"/>
  <c r="O6070" i="11"/>
  <c r="O6071" i="11"/>
  <c r="O6072" i="11"/>
  <c r="O6073" i="11"/>
  <c r="O6074" i="11"/>
  <c r="O6075" i="11"/>
  <c r="O6076" i="11"/>
  <c r="O6077" i="11"/>
  <c r="O6078" i="11"/>
  <c r="O6079" i="11"/>
  <c r="O6080" i="11"/>
  <c r="O6081" i="11"/>
  <c r="O6082" i="11"/>
  <c r="O6083" i="11"/>
  <c r="O6084" i="11"/>
  <c r="O6085" i="11"/>
  <c r="O6086" i="11"/>
  <c r="O6087" i="11"/>
  <c r="O6088" i="11"/>
  <c r="O6089" i="11"/>
  <c r="O6090" i="11"/>
  <c r="O6091" i="11"/>
  <c r="O6092" i="11"/>
  <c r="O6093" i="11"/>
  <c r="O6094" i="11"/>
  <c r="O6095" i="11"/>
  <c r="O6096" i="11"/>
  <c r="O6097" i="11"/>
  <c r="O6098" i="11"/>
  <c r="O6099" i="11"/>
  <c r="O6100" i="11"/>
  <c r="O6101" i="11"/>
  <c r="O6102" i="11"/>
  <c r="O6103" i="11"/>
  <c r="O6104" i="11"/>
  <c r="O6105" i="11"/>
  <c r="O6106" i="11"/>
  <c r="O6107" i="11"/>
  <c r="O6108" i="11"/>
  <c r="O6109" i="11"/>
  <c r="O6110" i="11"/>
  <c r="O6111" i="11"/>
  <c r="O6112" i="11"/>
  <c r="O6113" i="11"/>
  <c r="O6114" i="11"/>
  <c r="O6115" i="11"/>
  <c r="O6116" i="11"/>
  <c r="O6117" i="11"/>
  <c r="O6118" i="11"/>
  <c r="O6119" i="11"/>
  <c r="O6120" i="11"/>
  <c r="O6121" i="11"/>
  <c r="O6122" i="11"/>
  <c r="O6123" i="11"/>
  <c r="O6124" i="11"/>
  <c r="O6125" i="11"/>
  <c r="O6126" i="11"/>
  <c r="O6127" i="11"/>
  <c r="O6128" i="11"/>
  <c r="O6129" i="11"/>
  <c r="O6130" i="11"/>
  <c r="O6131" i="11"/>
  <c r="O6132" i="11"/>
  <c r="O6133" i="11"/>
  <c r="O6134" i="11"/>
  <c r="O6135" i="11"/>
  <c r="O6136" i="11"/>
  <c r="O6137" i="11"/>
  <c r="O6138" i="11"/>
  <c r="O6139" i="11"/>
  <c r="O6140" i="11"/>
  <c r="O6141" i="11"/>
  <c r="O6142" i="11"/>
  <c r="O6143" i="11"/>
  <c r="O6144" i="11"/>
  <c r="O6145" i="11"/>
  <c r="O6146" i="11"/>
  <c r="O6147" i="11"/>
  <c r="O6148" i="11"/>
  <c r="O6149" i="11"/>
  <c r="O6150" i="11"/>
  <c r="O6151" i="11"/>
  <c r="O6152" i="11"/>
  <c r="O6153" i="11"/>
  <c r="O6154" i="11"/>
  <c r="O6155" i="11"/>
  <c r="O6156" i="11"/>
  <c r="O6157" i="11"/>
  <c r="O6158" i="11"/>
  <c r="O6159" i="11"/>
  <c r="O6160" i="11"/>
  <c r="O6161" i="11"/>
  <c r="O6162" i="11"/>
  <c r="O6163" i="11"/>
  <c r="O6164" i="11"/>
  <c r="O6165" i="11"/>
  <c r="O6166" i="11"/>
  <c r="O6167" i="11"/>
  <c r="O6168" i="11"/>
  <c r="O6169" i="11"/>
  <c r="O6170" i="11"/>
  <c r="O6171" i="11"/>
  <c r="O6172" i="11"/>
  <c r="O6173" i="11"/>
  <c r="O6174" i="11"/>
  <c r="O6175" i="11"/>
  <c r="O6176" i="11"/>
  <c r="O6177" i="11"/>
  <c r="O6178" i="11"/>
  <c r="O6179" i="11"/>
  <c r="O6180" i="11"/>
  <c r="O6181" i="11"/>
  <c r="O6182" i="11"/>
  <c r="O6183" i="11"/>
  <c r="O6184" i="11"/>
  <c r="O6185" i="11"/>
  <c r="O6186" i="11"/>
  <c r="O6187" i="11"/>
  <c r="O6188" i="11"/>
  <c r="O6189" i="11"/>
  <c r="O6190" i="11"/>
  <c r="O6191" i="11"/>
  <c r="O6192" i="11"/>
  <c r="O6193" i="11"/>
  <c r="O6194" i="11"/>
  <c r="O6195" i="11"/>
  <c r="O6196" i="11"/>
  <c r="O6197" i="11"/>
  <c r="O6198" i="11"/>
  <c r="O6199" i="11"/>
  <c r="O6200" i="11"/>
  <c r="O6201" i="11"/>
  <c r="O6202" i="11"/>
  <c r="O6203" i="11"/>
  <c r="O6204" i="11"/>
  <c r="O6205" i="11"/>
  <c r="O6206" i="11"/>
  <c r="O6207" i="11"/>
  <c r="O6208" i="11"/>
  <c r="O6209" i="11"/>
  <c r="O6210" i="11"/>
  <c r="O6211" i="11"/>
  <c r="O6212" i="11"/>
  <c r="O6213" i="11"/>
  <c r="O6214" i="11"/>
  <c r="O6215" i="11"/>
  <c r="O6216" i="11"/>
  <c r="O6217" i="11"/>
  <c r="O6218" i="11"/>
  <c r="O6219" i="11"/>
  <c r="O6220" i="11"/>
  <c r="O6221" i="11"/>
  <c r="O6222" i="11"/>
  <c r="O6223" i="11"/>
  <c r="O6224" i="11"/>
  <c r="O6225" i="11"/>
  <c r="O6226" i="11"/>
  <c r="O6227" i="11"/>
  <c r="O6228" i="11"/>
  <c r="O6229" i="11"/>
  <c r="O6230" i="11"/>
  <c r="O6231" i="11"/>
  <c r="O6232" i="11"/>
  <c r="O6233" i="11"/>
  <c r="O6234" i="11"/>
  <c r="O6235" i="11"/>
  <c r="O6236" i="11"/>
  <c r="O6237" i="11"/>
  <c r="O6238" i="11"/>
  <c r="O6239" i="11"/>
  <c r="O6240" i="11"/>
  <c r="O6241" i="11"/>
  <c r="O6242" i="11"/>
  <c r="O6243" i="11"/>
  <c r="O6244" i="11"/>
  <c r="O6245" i="11"/>
  <c r="O6246" i="11"/>
  <c r="O6247" i="11"/>
  <c r="O6248" i="11"/>
  <c r="O6249" i="11"/>
  <c r="O6250" i="11"/>
  <c r="O6251" i="11"/>
  <c r="O6252" i="11"/>
  <c r="O6253" i="11"/>
  <c r="O6254" i="11"/>
  <c r="O6255" i="11"/>
  <c r="O6256" i="11"/>
  <c r="O6257" i="11"/>
  <c r="O6258" i="11"/>
  <c r="O6259" i="11"/>
  <c r="O6260" i="11"/>
  <c r="O6261" i="11"/>
  <c r="O6262" i="11"/>
  <c r="O6263" i="11"/>
  <c r="O6264" i="11"/>
  <c r="O6265" i="11"/>
  <c r="O6266" i="11"/>
  <c r="O6267" i="11"/>
  <c r="O6268" i="11"/>
  <c r="O6269" i="11"/>
  <c r="O6270" i="11"/>
  <c r="O6271" i="11"/>
  <c r="O6272" i="11"/>
  <c r="O6273" i="11"/>
  <c r="O6274" i="11"/>
  <c r="O6275" i="11"/>
  <c r="O6276" i="11"/>
  <c r="O6277" i="11"/>
  <c r="O6278" i="11"/>
  <c r="O6279" i="11"/>
  <c r="O6280" i="11"/>
  <c r="O6281" i="11"/>
  <c r="O6282" i="11"/>
  <c r="O6283" i="11"/>
  <c r="O6284" i="11"/>
  <c r="O6285" i="11"/>
  <c r="O6286" i="11"/>
  <c r="O6287" i="11"/>
  <c r="O6288" i="11"/>
  <c r="O6289" i="11"/>
  <c r="O6290" i="11"/>
  <c r="O6291" i="11"/>
  <c r="O6292" i="11"/>
  <c r="O6293" i="11"/>
  <c r="O6294" i="11"/>
  <c r="O6295" i="11"/>
  <c r="O6296" i="11"/>
  <c r="O6297" i="11"/>
  <c r="O6298" i="11"/>
  <c r="O6299" i="11"/>
  <c r="O6300" i="11"/>
  <c r="O6301" i="11"/>
  <c r="O6302" i="11"/>
  <c r="O6303" i="11"/>
  <c r="O6304" i="11"/>
  <c r="O6305" i="11"/>
  <c r="O6306" i="11"/>
  <c r="O6307" i="11"/>
  <c r="O6308" i="11"/>
  <c r="O6309" i="11"/>
  <c r="O6310" i="11"/>
  <c r="O6311" i="11"/>
  <c r="O6312" i="11"/>
  <c r="O6313" i="11"/>
  <c r="O6314" i="11"/>
  <c r="O6315" i="11"/>
  <c r="O6316" i="11"/>
  <c r="O6317" i="11"/>
  <c r="O6318" i="11"/>
  <c r="O6319" i="11"/>
  <c r="O6320" i="11"/>
  <c r="O6321" i="11"/>
  <c r="O6322" i="11"/>
  <c r="O6323" i="11"/>
  <c r="O6324" i="11"/>
  <c r="O6325" i="11"/>
  <c r="O6326" i="11"/>
  <c r="O6327" i="11"/>
  <c r="O6328" i="11"/>
  <c r="O6329" i="11"/>
  <c r="O6330" i="11"/>
  <c r="O6331" i="11"/>
  <c r="O6332" i="11"/>
  <c r="O6333" i="11"/>
  <c r="O6334" i="11"/>
  <c r="O6335" i="11"/>
  <c r="O6336" i="11"/>
  <c r="O6337" i="11"/>
  <c r="O6338" i="11"/>
  <c r="O6339" i="11"/>
  <c r="O6340" i="11"/>
  <c r="O6341" i="11"/>
  <c r="O6342" i="11"/>
  <c r="O6343" i="11"/>
  <c r="O6344" i="11"/>
  <c r="O6345" i="11"/>
  <c r="O6346" i="11"/>
  <c r="O6347" i="11"/>
  <c r="O6348" i="11"/>
  <c r="O6349" i="11"/>
  <c r="O6350" i="11"/>
  <c r="O6351" i="11"/>
  <c r="O6352" i="11"/>
  <c r="O6353" i="11"/>
  <c r="O6354" i="11"/>
  <c r="O6355" i="11"/>
  <c r="O6356" i="11"/>
  <c r="O6357" i="11"/>
  <c r="O6358" i="11"/>
  <c r="O6359" i="11"/>
  <c r="O6360" i="11"/>
  <c r="O6361" i="11"/>
  <c r="O6362" i="11"/>
  <c r="O6363" i="11"/>
  <c r="O6364" i="11"/>
  <c r="O6365" i="11"/>
  <c r="O6366" i="11"/>
  <c r="O6367" i="11"/>
  <c r="O6368" i="11"/>
  <c r="O6369" i="11"/>
  <c r="O6370" i="11"/>
  <c r="O6371" i="11"/>
  <c r="O6372" i="11"/>
  <c r="O6373" i="11"/>
  <c r="O6374" i="11"/>
  <c r="O6375" i="11"/>
  <c r="O6376" i="11"/>
  <c r="O6377" i="11"/>
  <c r="O6378" i="11"/>
  <c r="O6379" i="11"/>
  <c r="O6380" i="11"/>
  <c r="O6381" i="11"/>
  <c r="O6382" i="11"/>
  <c r="O6383" i="11"/>
  <c r="O6384" i="11"/>
  <c r="O6385" i="11"/>
  <c r="O6386" i="11"/>
  <c r="O6387" i="11"/>
  <c r="O6388" i="11"/>
  <c r="O6389" i="11"/>
  <c r="O6390" i="11"/>
  <c r="O6391" i="11"/>
  <c r="O6392" i="11"/>
  <c r="O6393" i="11"/>
  <c r="O6394" i="11"/>
  <c r="O6395" i="11"/>
  <c r="O6396" i="11"/>
  <c r="O6397" i="11"/>
  <c r="O6398" i="11"/>
  <c r="O6399" i="11"/>
  <c r="O6400" i="11"/>
  <c r="O6401" i="11"/>
  <c r="O6402" i="11"/>
  <c r="O6403" i="11"/>
  <c r="O6404" i="11"/>
  <c r="O6405" i="11"/>
  <c r="O6406" i="11"/>
  <c r="O6407" i="11"/>
  <c r="O6408" i="11"/>
  <c r="O6409" i="11"/>
  <c r="O6410" i="11"/>
  <c r="O6411" i="11"/>
  <c r="O6412" i="11"/>
  <c r="O6413" i="11"/>
  <c r="O6414" i="11"/>
  <c r="O6415" i="11"/>
  <c r="O6416" i="11"/>
  <c r="O6417" i="11"/>
  <c r="O6418" i="11"/>
  <c r="O6419" i="11"/>
  <c r="O6420" i="11"/>
  <c r="O6421" i="11"/>
  <c r="O6422" i="11"/>
  <c r="O6423" i="11"/>
  <c r="O6424" i="11"/>
  <c r="O6425" i="11"/>
  <c r="O6426" i="11"/>
  <c r="O6427" i="11"/>
  <c r="O6428" i="11"/>
  <c r="O6429" i="11"/>
  <c r="O6430" i="11"/>
  <c r="O6431" i="11"/>
  <c r="O6432" i="11"/>
  <c r="O6433" i="11"/>
  <c r="O6434" i="11"/>
  <c r="O6435" i="11"/>
  <c r="O6436" i="11"/>
  <c r="O6437" i="11"/>
  <c r="O6438" i="11"/>
  <c r="O6439" i="11"/>
  <c r="O6440" i="11"/>
  <c r="O6441" i="11"/>
  <c r="O6442" i="11"/>
  <c r="O6443" i="11"/>
  <c r="O6444" i="11"/>
  <c r="O6445" i="11"/>
  <c r="O6446" i="11"/>
  <c r="O6447" i="11"/>
  <c r="O6448" i="11"/>
  <c r="O6449" i="11"/>
  <c r="O6450" i="11"/>
  <c r="O6451" i="11"/>
  <c r="O6452" i="11"/>
  <c r="O6453" i="11"/>
  <c r="O6454" i="11"/>
  <c r="O6455" i="11"/>
  <c r="O6456" i="11"/>
  <c r="O6457" i="11"/>
  <c r="O6458" i="11"/>
  <c r="O6459" i="11"/>
  <c r="O6460" i="11"/>
  <c r="O6461" i="11"/>
  <c r="O6462" i="11"/>
  <c r="O6463" i="11"/>
  <c r="O6464" i="11"/>
  <c r="O6465" i="11"/>
  <c r="O6466" i="11"/>
  <c r="O6467" i="11"/>
  <c r="O6468" i="11"/>
  <c r="O6469" i="11"/>
  <c r="O6470" i="11"/>
  <c r="O6471" i="11"/>
  <c r="O6472" i="11"/>
  <c r="O6473" i="11"/>
  <c r="O6474" i="11"/>
  <c r="O6475" i="11"/>
  <c r="O6476" i="11"/>
  <c r="O6477" i="11"/>
  <c r="O6478" i="11"/>
  <c r="O6479" i="11"/>
  <c r="O6480" i="11"/>
  <c r="O6481" i="11"/>
  <c r="O6482" i="11"/>
  <c r="O6483" i="11"/>
  <c r="O6484" i="11"/>
  <c r="O6485" i="11"/>
  <c r="O6486" i="11"/>
  <c r="O6487" i="11"/>
  <c r="O6488" i="11"/>
  <c r="O6489" i="11"/>
  <c r="O6490" i="11"/>
  <c r="O6491" i="11"/>
  <c r="O6492" i="11"/>
  <c r="O6493" i="11"/>
  <c r="O6494" i="11"/>
  <c r="O6495" i="11"/>
  <c r="O6496" i="11"/>
  <c r="O6497" i="11"/>
  <c r="O6498" i="11"/>
  <c r="O6499" i="11"/>
  <c r="O6500" i="11"/>
  <c r="O6501" i="11"/>
  <c r="O6502" i="11"/>
  <c r="O6503" i="11"/>
  <c r="O6504" i="11"/>
  <c r="O6505" i="11"/>
  <c r="O6506" i="11"/>
  <c r="O6507" i="11"/>
  <c r="O6508" i="11"/>
  <c r="O6509" i="11"/>
  <c r="O6510" i="11"/>
  <c r="O6511" i="11"/>
  <c r="O6512" i="11"/>
  <c r="O6513" i="11"/>
  <c r="O6514" i="11"/>
  <c r="O6515" i="11"/>
  <c r="O6516" i="11"/>
  <c r="O6517" i="11"/>
  <c r="O6518" i="11"/>
  <c r="O6519" i="11"/>
  <c r="O6520" i="11"/>
  <c r="O6521" i="11"/>
  <c r="O6522" i="11"/>
  <c r="O6523" i="11"/>
  <c r="O6524" i="11"/>
  <c r="O6525" i="11"/>
  <c r="O6526" i="11"/>
  <c r="O6527" i="11"/>
  <c r="O6528" i="11"/>
  <c r="O6529" i="11"/>
  <c r="O6530" i="11"/>
  <c r="O6531" i="11"/>
  <c r="O6532" i="11"/>
  <c r="O6533" i="11"/>
  <c r="O6534" i="11"/>
  <c r="O6535" i="11"/>
  <c r="O6536" i="11"/>
  <c r="O6537" i="11"/>
  <c r="O6538" i="11"/>
  <c r="O6539" i="11"/>
  <c r="O6540" i="11"/>
  <c r="O6541" i="11"/>
  <c r="O6542" i="11"/>
  <c r="O6543" i="11"/>
  <c r="O6544" i="11"/>
  <c r="O6545" i="11"/>
  <c r="O6546" i="11"/>
  <c r="O6547" i="11"/>
  <c r="O6548" i="11"/>
  <c r="O6549" i="11"/>
  <c r="O6550" i="11"/>
  <c r="O6551" i="11"/>
  <c r="O6552" i="11"/>
  <c r="O6553" i="11"/>
  <c r="O6554" i="11"/>
  <c r="O6555" i="11"/>
  <c r="O6556" i="11"/>
  <c r="O6557" i="11"/>
  <c r="O6558" i="11"/>
  <c r="O6559" i="11"/>
  <c r="O6560" i="11"/>
  <c r="O6561" i="11"/>
  <c r="O6562" i="11"/>
  <c r="O6563" i="11"/>
  <c r="O6564" i="11"/>
  <c r="O6565" i="11"/>
  <c r="O6566" i="11"/>
  <c r="O6567" i="11"/>
  <c r="O6568" i="11"/>
  <c r="O6569" i="11"/>
  <c r="O6570" i="11"/>
  <c r="O6571" i="11"/>
  <c r="O6572" i="11"/>
  <c r="O6573" i="11"/>
  <c r="O6574" i="11"/>
  <c r="O6575" i="11"/>
  <c r="O6576" i="11"/>
  <c r="O6577" i="11"/>
  <c r="O6578" i="11"/>
  <c r="O6579" i="11"/>
  <c r="O6580" i="11"/>
  <c r="O6581" i="11"/>
  <c r="O6582" i="11"/>
  <c r="O6583" i="11"/>
  <c r="O6584" i="11"/>
  <c r="O6585" i="11"/>
  <c r="O6586" i="11"/>
  <c r="O6587" i="11"/>
  <c r="O6588" i="11"/>
  <c r="O6589" i="11"/>
  <c r="O6590" i="11"/>
  <c r="O6591" i="11"/>
  <c r="O6592" i="11"/>
  <c r="O6593" i="11"/>
  <c r="O6594" i="11"/>
  <c r="O6595" i="11"/>
  <c r="O6596" i="11"/>
  <c r="O6597" i="11"/>
  <c r="O6598" i="11"/>
  <c r="O6599" i="11"/>
  <c r="O6600" i="11"/>
  <c r="O6601" i="11"/>
  <c r="O6602" i="11"/>
  <c r="O6603" i="11"/>
  <c r="O6604" i="11"/>
  <c r="O6605" i="11"/>
  <c r="O6606" i="11"/>
  <c r="O6607" i="11"/>
  <c r="O6608" i="11"/>
  <c r="O6609" i="11"/>
  <c r="O6610" i="11"/>
  <c r="O6611" i="11"/>
  <c r="O6612" i="11"/>
  <c r="O6613" i="11"/>
  <c r="O6614" i="11"/>
  <c r="O6615" i="11"/>
  <c r="O6616" i="11"/>
  <c r="O6617" i="11"/>
  <c r="O6618" i="11"/>
  <c r="O6619" i="11"/>
  <c r="O6620" i="11"/>
  <c r="O6621" i="11"/>
  <c r="O6622" i="11"/>
  <c r="O6623" i="11"/>
  <c r="O6624" i="11"/>
  <c r="O6625" i="11"/>
  <c r="O6626" i="11"/>
  <c r="O6627" i="11"/>
  <c r="O6628" i="11"/>
  <c r="O6629" i="11"/>
  <c r="O6630" i="11"/>
  <c r="O6631" i="11"/>
  <c r="O6632" i="11"/>
  <c r="O6633" i="11"/>
  <c r="O6634" i="11"/>
  <c r="O6635" i="11"/>
  <c r="O6636" i="11"/>
  <c r="O6637" i="11"/>
  <c r="O6638" i="11"/>
  <c r="O6639" i="11"/>
  <c r="O6640" i="11"/>
  <c r="O6641" i="11"/>
  <c r="O6642" i="11"/>
  <c r="O6643" i="11"/>
  <c r="O6644" i="11"/>
  <c r="O6645" i="11"/>
  <c r="O6646" i="11"/>
  <c r="O6647" i="11"/>
  <c r="O6648" i="11"/>
  <c r="O6649" i="11"/>
  <c r="O6650" i="11"/>
  <c r="O6651" i="11"/>
  <c r="O6652" i="11"/>
  <c r="O6653" i="11"/>
  <c r="O6654" i="11"/>
  <c r="O6655" i="11"/>
  <c r="O6656" i="11"/>
  <c r="O6657" i="11"/>
  <c r="O6658" i="11"/>
  <c r="O6659" i="11"/>
  <c r="O6660" i="11"/>
  <c r="O6661" i="11"/>
  <c r="O6662" i="11"/>
  <c r="O6663" i="11"/>
  <c r="O6664" i="11"/>
  <c r="O6665" i="11"/>
  <c r="O6666" i="11"/>
  <c r="O6667" i="11"/>
  <c r="O6668" i="11"/>
  <c r="O6669" i="11"/>
  <c r="O6670" i="11"/>
  <c r="O6671" i="11"/>
  <c r="O6672" i="11"/>
  <c r="O6673" i="11"/>
  <c r="O6674" i="11"/>
  <c r="O6675" i="11"/>
  <c r="O6676" i="11"/>
  <c r="O6677" i="11"/>
  <c r="O6678" i="11"/>
  <c r="O6679" i="11"/>
  <c r="O6680" i="11"/>
  <c r="O6681" i="11"/>
  <c r="O6682" i="11"/>
  <c r="O6683" i="11"/>
  <c r="O6684" i="11"/>
  <c r="O6685" i="11"/>
  <c r="O6686" i="11"/>
  <c r="O6687" i="11"/>
  <c r="O6688" i="11"/>
  <c r="O6689" i="11"/>
  <c r="O6690" i="11"/>
  <c r="O6691" i="11"/>
  <c r="O6692" i="11"/>
  <c r="O6693" i="11"/>
  <c r="O6694" i="11"/>
  <c r="O6695" i="11"/>
  <c r="O6696" i="11"/>
  <c r="O6697" i="11"/>
  <c r="O6698" i="11"/>
  <c r="O6699" i="11"/>
  <c r="O6700" i="11"/>
  <c r="O6701" i="11"/>
  <c r="O6702" i="11"/>
  <c r="O6703" i="11"/>
  <c r="O6704" i="11"/>
  <c r="O6705" i="11"/>
  <c r="O6706" i="11"/>
  <c r="O6707" i="11"/>
  <c r="O6708" i="11"/>
  <c r="O6709" i="11"/>
  <c r="O6710" i="11"/>
  <c r="O6711" i="11"/>
  <c r="O6712" i="11"/>
  <c r="O6713" i="11"/>
  <c r="O6714" i="11"/>
  <c r="O6715" i="11"/>
  <c r="O6716" i="11"/>
  <c r="O6717" i="11"/>
  <c r="O6718" i="11"/>
  <c r="O6719" i="11"/>
  <c r="O6720" i="11"/>
  <c r="O6721" i="11"/>
  <c r="O6722" i="11"/>
  <c r="O6723" i="11"/>
  <c r="O6724" i="11"/>
  <c r="O6725" i="11"/>
  <c r="O6726" i="11"/>
  <c r="O6727" i="11"/>
  <c r="O6728" i="11"/>
  <c r="O6729" i="11"/>
  <c r="O6730" i="11"/>
  <c r="O6731" i="11"/>
  <c r="O6732" i="11"/>
  <c r="O6733" i="11"/>
  <c r="O6734" i="11"/>
  <c r="O6735" i="11"/>
  <c r="O6736" i="11"/>
  <c r="O6737" i="11"/>
  <c r="O6738" i="11"/>
  <c r="O6739" i="11"/>
  <c r="O6740" i="11"/>
  <c r="O6741" i="11"/>
  <c r="O6742" i="11"/>
  <c r="O6743" i="11"/>
  <c r="O6744" i="11"/>
  <c r="O6745" i="11"/>
  <c r="O6746" i="11"/>
  <c r="O6747" i="11"/>
  <c r="O6748" i="11"/>
  <c r="O6749" i="11"/>
  <c r="O6750" i="11"/>
  <c r="O6751" i="11"/>
  <c r="O6752" i="11"/>
  <c r="O6753" i="11"/>
  <c r="O6754" i="11"/>
  <c r="O6755" i="11"/>
  <c r="O6756" i="11"/>
  <c r="O6757" i="11"/>
  <c r="O6758" i="11"/>
  <c r="O6759" i="11"/>
  <c r="O6760" i="11"/>
  <c r="O6761" i="11"/>
  <c r="O6762" i="11"/>
  <c r="O6763" i="11"/>
  <c r="O6764" i="11"/>
  <c r="O6765" i="11"/>
  <c r="O6766" i="11"/>
  <c r="O6767" i="11"/>
  <c r="O6768" i="11"/>
  <c r="O6769" i="11"/>
  <c r="O6770" i="11"/>
  <c r="O6771" i="11"/>
  <c r="O6772" i="11"/>
  <c r="O6773" i="11"/>
  <c r="O6774" i="11"/>
  <c r="O6775" i="11"/>
  <c r="O6776" i="11"/>
  <c r="O6777" i="11"/>
  <c r="O6778" i="11"/>
  <c r="O6779" i="11"/>
  <c r="O6780" i="11"/>
  <c r="O6781" i="11"/>
  <c r="O6782" i="11"/>
  <c r="O6783" i="11"/>
  <c r="O6784" i="11"/>
  <c r="O6785" i="11"/>
  <c r="O6786" i="11"/>
  <c r="O6787" i="11"/>
  <c r="O6788" i="11"/>
  <c r="O6789" i="11"/>
  <c r="O6790" i="11"/>
  <c r="O6791" i="11"/>
  <c r="O6792" i="11"/>
  <c r="O6793" i="11"/>
  <c r="O6794" i="11"/>
  <c r="O6795" i="11"/>
  <c r="O6796" i="11"/>
  <c r="O6797" i="11"/>
  <c r="O6798" i="11"/>
  <c r="O6799" i="11"/>
  <c r="O6800" i="11"/>
  <c r="O6801" i="11"/>
  <c r="O6802" i="11"/>
  <c r="O6803" i="11"/>
  <c r="O6804" i="11"/>
  <c r="O6805" i="11"/>
  <c r="O6806" i="11"/>
  <c r="O6807" i="11"/>
  <c r="O6808" i="11"/>
  <c r="O6809" i="11"/>
  <c r="O6810" i="11"/>
  <c r="O6811" i="11"/>
  <c r="O6812" i="11"/>
  <c r="O6813" i="11"/>
  <c r="O6814" i="11"/>
  <c r="O6815" i="11"/>
  <c r="O6816" i="11"/>
  <c r="O6817" i="11"/>
  <c r="O6818" i="11"/>
  <c r="O6819" i="11"/>
  <c r="O6820" i="11"/>
  <c r="O6821" i="11"/>
  <c r="O6822" i="11"/>
  <c r="O6823" i="11"/>
  <c r="O6824" i="11"/>
  <c r="O6825" i="11"/>
  <c r="O6826" i="11"/>
  <c r="O6827" i="11"/>
  <c r="O6828" i="11"/>
  <c r="O6829" i="11"/>
  <c r="O6830" i="11"/>
  <c r="O6831" i="11"/>
  <c r="O6832" i="11"/>
  <c r="O6833" i="11"/>
  <c r="O6834" i="11"/>
  <c r="O6835" i="11"/>
  <c r="O6836" i="11"/>
  <c r="O6837" i="11"/>
  <c r="O6838" i="11"/>
  <c r="O6839" i="11"/>
  <c r="O6840" i="11"/>
  <c r="O6841" i="11"/>
  <c r="O6842" i="11"/>
  <c r="O6843" i="11"/>
  <c r="O6844" i="11"/>
  <c r="O6845" i="11"/>
  <c r="O6846" i="11"/>
  <c r="O6847" i="11"/>
  <c r="O6848" i="11"/>
  <c r="O6849" i="11"/>
  <c r="O6850" i="11"/>
  <c r="O6851" i="11"/>
  <c r="O6852" i="11"/>
  <c r="O6853" i="11"/>
  <c r="O6854" i="11"/>
  <c r="O6855" i="11"/>
  <c r="O6856" i="11"/>
  <c r="O6857" i="11"/>
  <c r="O6858" i="11"/>
  <c r="O6859" i="11"/>
  <c r="O6860" i="11"/>
  <c r="O6861" i="11"/>
  <c r="O6862" i="11"/>
  <c r="O6863" i="11"/>
  <c r="O6864" i="11"/>
  <c r="O6865" i="11"/>
  <c r="O6866" i="11"/>
  <c r="O6867" i="11"/>
  <c r="O6868" i="11"/>
  <c r="O6869" i="11"/>
  <c r="O6870" i="11"/>
  <c r="O6871" i="11"/>
  <c r="O6872" i="11"/>
  <c r="O6873" i="11"/>
  <c r="O6874" i="11"/>
  <c r="O6875" i="11"/>
  <c r="O6876" i="11"/>
  <c r="O6877" i="11"/>
  <c r="O6878" i="11"/>
  <c r="O6879" i="11"/>
  <c r="O6880" i="11"/>
  <c r="O6881" i="11"/>
  <c r="O6882" i="11"/>
  <c r="O6883" i="11"/>
  <c r="O6884" i="11"/>
  <c r="O6885" i="11"/>
  <c r="O6886" i="11"/>
  <c r="O6887" i="11"/>
  <c r="O6888" i="11"/>
  <c r="O6889" i="11"/>
  <c r="O6890" i="11"/>
  <c r="O6891" i="11"/>
  <c r="O6892" i="11"/>
  <c r="O6893" i="11"/>
  <c r="O6894" i="11"/>
  <c r="O6895" i="11"/>
  <c r="O6896" i="11"/>
  <c r="O6897" i="11"/>
  <c r="O6898" i="11"/>
  <c r="O6899" i="11"/>
  <c r="O6900" i="11"/>
  <c r="O6901" i="11"/>
  <c r="O6902" i="11"/>
  <c r="O6903" i="11"/>
  <c r="O6904" i="11"/>
  <c r="O6905" i="11"/>
  <c r="O6906" i="11"/>
  <c r="O6907" i="11"/>
  <c r="O6908" i="11"/>
  <c r="O6909" i="11"/>
  <c r="O6910" i="11"/>
  <c r="O6911" i="11"/>
  <c r="O6912" i="11"/>
  <c r="O6913" i="11"/>
  <c r="O6914" i="11"/>
  <c r="O6915" i="11"/>
  <c r="O6916" i="11"/>
  <c r="O6917" i="11"/>
  <c r="O6918" i="11"/>
  <c r="O6919" i="11"/>
  <c r="O6920" i="11"/>
  <c r="O6921" i="11"/>
  <c r="O6922" i="11"/>
  <c r="O6923" i="11"/>
  <c r="O6924" i="11"/>
  <c r="O6925" i="11"/>
  <c r="O6926" i="11"/>
  <c r="O6927" i="11"/>
  <c r="O6928" i="11"/>
  <c r="O6929" i="11"/>
  <c r="O6930" i="11"/>
  <c r="O6931" i="11"/>
  <c r="O6932" i="11"/>
  <c r="O6933" i="11"/>
  <c r="O6934" i="11"/>
  <c r="O6935" i="11"/>
  <c r="O6936" i="11"/>
  <c r="O6937" i="11"/>
  <c r="O6938" i="11"/>
  <c r="O6939" i="11"/>
  <c r="O6940" i="11"/>
  <c r="O6941" i="11"/>
  <c r="O6942" i="11"/>
  <c r="O6943" i="11"/>
  <c r="O6944" i="11"/>
  <c r="O6945" i="11"/>
  <c r="O6946" i="11"/>
  <c r="O6947" i="11"/>
  <c r="O6948" i="11"/>
  <c r="O6949" i="11"/>
  <c r="O6950" i="11"/>
  <c r="O6951" i="11"/>
  <c r="O6952" i="11"/>
  <c r="O6953" i="11"/>
  <c r="O6954" i="11"/>
  <c r="O6955" i="11"/>
  <c r="O6956" i="11"/>
  <c r="O6957" i="11"/>
  <c r="O6958" i="11"/>
  <c r="O6959" i="11"/>
  <c r="O6960" i="11"/>
  <c r="O6961" i="11"/>
  <c r="O6962" i="11"/>
  <c r="O6963" i="11"/>
  <c r="O6964" i="11"/>
  <c r="O6965" i="11"/>
  <c r="O6966" i="11"/>
  <c r="O6967" i="11"/>
  <c r="O6968" i="11"/>
  <c r="O6969" i="11"/>
  <c r="O6970" i="11"/>
  <c r="O6971" i="11"/>
  <c r="O6972" i="11"/>
  <c r="O6973" i="11"/>
  <c r="O6974" i="11"/>
  <c r="O6975" i="11"/>
  <c r="O6976" i="11"/>
  <c r="O6977" i="11"/>
  <c r="O6978" i="11"/>
  <c r="O6979" i="11"/>
  <c r="O6980" i="11"/>
  <c r="O6981" i="11"/>
  <c r="O6982" i="11"/>
  <c r="O6983" i="11"/>
  <c r="O6984" i="11"/>
  <c r="O6985" i="11"/>
  <c r="O6986" i="11"/>
  <c r="O6987" i="11"/>
  <c r="O6988" i="11"/>
  <c r="O6989" i="11"/>
  <c r="O6990" i="11"/>
  <c r="O6991" i="11"/>
  <c r="O6992" i="11"/>
  <c r="O6993" i="11"/>
  <c r="O6994" i="11"/>
  <c r="O6995" i="11"/>
  <c r="O6996" i="11"/>
  <c r="O6997" i="11"/>
  <c r="O6998" i="11"/>
  <c r="O6999" i="11"/>
  <c r="O7000" i="11"/>
  <c r="O7001" i="11"/>
  <c r="O7002" i="11"/>
  <c r="O7003" i="11"/>
  <c r="O7004" i="11"/>
  <c r="O7005" i="11"/>
  <c r="O7006" i="11"/>
  <c r="O7007" i="11"/>
  <c r="O7008" i="11"/>
  <c r="O7009" i="11"/>
  <c r="O7010" i="11"/>
  <c r="O7011" i="11"/>
  <c r="O7012" i="11"/>
  <c r="O7013" i="11"/>
  <c r="O7014" i="11"/>
  <c r="O7015" i="11"/>
  <c r="O7016" i="11"/>
  <c r="O7017" i="11"/>
  <c r="O7018" i="11"/>
  <c r="O7019" i="11"/>
  <c r="O7020" i="11"/>
  <c r="O7021" i="11"/>
  <c r="O7022" i="11"/>
  <c r="O7023" i="11"/>
  <c r="O7024" i="11"/>
  <c r="O7025" i="11"/>
  <c r="O7026" i="11"/>
  <c r="O7027" i="11"/>
  <c r="O7028" i="11"/>
  <c r="O7029" i="11"/>
  <c r="O7030" i="11"/>
  <c r="O7031" i="11"/>
  <c r="O7032" i="11"/>
  <c r="O7033" i="11"/>
  <c r="O7034" i="11"/>
  <c r="O7035" i="11"/>
  <c r="O7036" i="11"/>
  <c r="O7037" i="11"/>
  <c r="O7038" i="11"/>
  <c r="O7039" i="11"/>
  <c r="O7040" i="11"/>
  <c r="O7041" i="11"/>
  <c r="O7042" i="11"/>
  <c r="O7043" i="11"/>
  <c r="O7044" i="11"/>
  <c r="O7045" i="11"/>
  <c r="O7046" i="11"/>
  <c r="O7047" i="11"/>
  <c r="O7048" i="11"/>
  <c r="O7049" i="11"/>
  <c r="O7050" i="11"/>
  <c r="O7051" i="11"/>
  <c r="O7052" i="11"/>
  <c r="O7053" i="11"/>
  <c r="O7054" i="11"/>
  <c r="O7055" i="11"/>
  <c r="O7056" i="11"/>
  <c r="O7057" i="11"/>
  <c r="O7058" i="11"/>
  <c r="O7059" i="11"/>
  <c r="O7060" i="11"/>
  <c r="O7061" i="11"/>
  <c r="O7062" i="11"/>
  <c r="O7063" i="11"/>
  <c r="O7064" i="11"/>
  <c r="O7065" i="11"/>
  <c r="O7066" i="11"/>
  <c r="O7067" i="11"/>
  <c r="O7068" i="11"/>
  <c r="O7069" i="11"/>
  <c r="O7070" i="11"/>
  <c r="O7071" i="11"/>
  <c r="O7072" i="11"/>
  <c r="O7073" i="11"/>
  <c r="O7074" i="11"/>
  <c r="O7075" i="11"/>
  <c r="O7076" i="11"/>
  <c r="O7077" i="11"/>
  <c r="O7078" i="11"/>
  <c r="O7079" i="11"/>
  <c r="O7080" i="11"/>
  <c r="O7081" i="11"/>
  <c r="O7082" i="11"/>
  <c r="O7083" i="11"/>
  <c r="O7084" i="11"/>
  <c r="O7085" i="11"/>
  <c r="O7086" i="11"/>
  <c r="O7087" i="11"/>
  <c r="O7088" i="11"/>
  <c r="O7089" i="11"/>
  <c r="O7090" i="11"/>
  <c r="O7091" i="11"/>
  <c r="O7092" i="11"/>
  <c r="O7093" i="11"/>
  <c r="O7094" i="11"/>
  <c r="O7095" i="11"/>
  <c r="O7096" i="11"/>
  <c r="O7097" i="11"/>
  <c r="O7098" i="11"/>
  <c r="O7099" i="11"/>
  <c r="O7100" i="11"/>
  <c r="O7101" i="11"/>
  <c r="O7102" i="11"/>
  <c r="O7103" i="11"/>
  <c r="O7104" i="11"/>
  <c r="O7105" i="11"/>
  <c r="O7106" i="11"/>
  <c r="O7107" i="11"/>
  <c r="O7108" i="11"/>
  <c r="O7109" i="11"/>
  <c r="O7110" i="11"/>
  <c r="O7111" i="11"/>
  <c r="O7112" i="11"/>
  <c r="O7113" i="11"/>
  <c r="O7114" i="11"/>
  <c r="O7115" i="11"/>
  <c r="O7116" i="11"/>
  <c r="O7117" i="11"/>
  <c r="O7118" i="11"/>
  <c r="O7119" i="11"/>
  <c r="O7120" i="11"/>
  <c r="O7121" i="11"/>
  <c r="O7122" i="11"/>
  <c r="O7123" i="11"/>
  <c r="O7124" i="11"/>
  <c r="O7125" i="11"/>
  <c r="O7126" i="11"/>
  <c r="O7127" i="11"/>
  <c r="O7128" i="11"/>
  <c r="O7129" i="11"/>
  <c r="O7130" i="11"/>
  <c r="O7131" i="11"/>
  <c r="O7132" i="11"/>
  <c r="O7133" i="11"/>
  <c r="O7134" i="11"/>
  <c r="O7135" i="11"/>
  <c r="O7136" i="11"/>
  <c r="O7137" i="11"/>
  <c r="O7138" i="11"/>
  <c r="O7139" i="11"/>
  <c r="O7140" i="11"/>
  <c r="O7141" i="11"/>
  <c r="O7142" i="11"/>
  <c r="O7143" i="11"/>
  <c r="O7144" i="11"/>
  <c r="O7145" i="11"/>
  <c r="O7146" i="11"/>
  <c r="O7147" i="11"/>
  <c r="O7148" i="11"/>
  <c r="O7149" i="11"/>
  <c r="O7150" i="11"/>
  <c r="O7151" i="11"/>
  <c r="O7152" i="11"/>
  <c r="O7153" i="11"/>
  <c r="O7154" i="11"/>
  <c r="O7155" i="11"/>
  <c r="O7156" i="11"/>
  <c r="O7157" i="11"/>
  <c r="O7158" i="11"/>
  <c r="O7159" i="11"/>
  <c r="O7160" i="11"/>
  <c r="O7161" i="11"/>
  <c r="O7162" i="11"/>
  <c r="O7163" i="11"/>
  <c r="O7164" i="11"/>
  <c r="O7165" i="11"/>
  <c r="O7166" i="11"/>
  <c r="O7167" i="11"/>
  <c r="O7168" i="11"/>
  <c r="O7169" i="11"/>
  <c r="O7170" i="11"/>
  <c r="O7171" i="11"/>
  <c r="O7172" i="11"/>
  <c r="O7173" i="11"/>
  <c r="O7174" i="11"/>
  <c r="O7175" i="11"/>
  <c r="O7176" i="11"/>
  <c r="O7177" i="11"/>
  <c r="O7178" i="11"/>
  <c r="O7179" i="11"/>
  <c r="O7180" i="11"/>
  <c r="O7181" i="11"/>
  <c r="O7182" i="11"/>
  <c r="O7183" i="11"/>
  <c r="O7184" i="11"/>
  <c r="O7185" i="11"/>
  <c r="O7186" i="11"/>
  <c r="O7187" i="11"/>
  <c r="O7188" i="11"/>
  <c r="O7189" i="11"/>
  <c r="O7190" i="11"/>
  <c r="O7191" i="11"/>
  <c r="O7192" i="11"/>
  <c r="O7193" i="11"/>
  <c r="O7194" i="11"/>
  <c r="O7195" i="11"/>
  <c r="O7196" i="11"/>
  <c r="O7197" i="11"/>
  <c r="O7198" i="11"/>
  <c r="O7199" i="11"/>
  <c r="O7200" i="11"/>
  <c r="O7201" i="11"/>
  <c r="O7202" i="11"/>
  <c r="O7203" i="11"/>
  <c r="O7204" i="11"/>
  <c r="O7205" i="11"/>
  <c r="O7206" i="11"/>
  <c r="O7207" i="11"/>
  <c r="O7208" i="11"/>
  <c r="O7209" i="11"/>
  <c r="O7210" i="11"/>
  <c r="O7211" i="11"/>
  <c r="O7212" i="11"/>
  <c r="O7213" i="11"/>
  <c r="O7214" i="11"/>
  <c r="O7215" i="11"/>
  <c r="O7216" i="11"/>
  <c r="O7217" i="11"/>
  <c r="O7218" i="11"/>
  <c r="O7219" i="11"/>
  <c r="O7220" i="11"/>
  <c r="O7221" i="11"/>
  <c r="O7222" i="11"/>
  <c r="O7223" i="11"/>
  <c r="O7224" i="11"/>
  <c r="O7225" i="11"/>
  <c r="O7226" i="11"/>
  <c r="O7227" i="11"/>
  <c r="O7228" i="11"/>
  <c r="O7229" i="11"/>
  <c r="O7230" i="11"/>
  <c r="O7231" i="11"/>
  <c r="O7232" i="11"/>
  <c r="O7233" i="11"/>
  <c r="O7234" i="11"/>
  <c r="O7235" i="11"/>
  <c r="O7236" i="11"/>
  <c r="O7237" i="11"/>
  <c r="O7238" i="11"/>
  <c r="O7239" i="11"/>
  <c r="O7240" i="11"/>
  <c r="O7241" i="11"/>
  <c r="O7242" i="11"/>
  <c r="O7243" i="11"/>
  <c r="O7244" i="11"/>
  <c r="O7245" i="11"/>
  <c r="O7246" i="11"/>
  <c r="O7247" i="11"/>
  <c r="O7248" i="11"/>
  <c r="O7249" i="11"/>
  <c r="O7250" i="11"/>
  <c r="O7251" i="11"/>
  <c r="O7252" i="11"/>
  <c r="O7253" i="11"/>
  <c r="O7254" i="11"/>
  <c r="O7255" i="11"/>
  <c r="O7256" i="11"/>
  <c r="O7257" i="11"/>
  <c r="O7258" i="11"/>
  <c r="O7259" i="11"/>
  <c r="O7260" i="11"/>
  <c r="O7261" i="11"/>
  <c r="O7262" i="11"/>
  <c r="O7263" i="11"/>
  <c r="O7264" i="11"/>
  <c r="O7265" i="11"/>
  <c r="O7266" i="11"/>
  <c r="O7267" i="11"/>
  <c r="O7268" i="11"/>
  <c r="O7269" i="11"/>
  <c r="O7270" i="11"/>
  <c r="O7271" i="11"/>
  <c r="O7272" i="11"/>
  <c r="O7273" i="11"/>
  <c r="O7274" i="11"/>
  <c r="O7275" i="11"/>
  <c r="O7276" i="11"/>
  <c r="O7277" i="11"/>
  <c r="O7278" i="11"/>
  <c r="O7279" i="11"/>
  <c r="O7280" i="11"/>
  <c r="O7281" i="11"/>
  <c r="O7282" i="11"/>
  <c r="O7283" i="11"/>
  <c r="O7284" i="11"/>
  <c r="O7285" i="11"/>
  <c r="O7286" i="11"/>
  <c r="O7287" i="11"/>
  <c r="O7288" i="11"/>
  <c r="O7289" i="11"/>
  <c r="O7290" i="11"/>
  <c r="O7291" i="11"/>
  <c r="O7292" i="11"/>
  <c r="O7293" i="11"/>
  <c r="O7294" i="11"/>
  <c r="O7295" i="11"/>
  <c r="O7296" i="11"/>
  <c r="O7297" i="11"/>
  <c r="O7298" i="11"/>
  <c r="O7299" i="11"/>
  <c r="O7300" i="11"/>
  <c r="O7301" i="11"/>
  <c r="O7302" i="11"/>
  <c r="O7303" i="11"/>
  <c r="O7304" i="11"/>
  <c r="O7305" i="11"/>
  <c r="O7306" i="11"/>
  <c r="O7307" i="11"/>
  <c r="O7308" i="11"/>
  <c r="O7309" i="11"/>
  <c r="O7310" i="11"/>
  <c r="O7311" i="11"/>
  <c r="O7312" i="11"/>
  <c r="O7313" i="11"/>
  <c r="O7314" i="11"/>
  <c r="O7315" i="11"/>
  <c r="O7316" i="11"/>
  <c r="O7317" i="11"/>
  <c r="O7318" i="11"/>
  <c r="O7319" i="11"/>
  <c r="O7320" i="11"/>
  <c r="O7321" i="11"/>
  <c r="O7322" i="11"/>
  <c r="O7323" i="11"/>
  <c r="O7324" i="11"/>
  <c r="O7325" i="11"/>
  <c r="O7326" i="11"/>
  <c r="O7327" i="11"/>
  <c r="O7328" i="11"/>
  <c r="O7329" i="11"/>
  <c r="O7330" i="11"/>
  <c r="O7331" i="11"/>
  <c r="O7332" i="11"/>
  <c r="O7333" i="11"/>
  <c r="O7334" i="11"/>
  <c r="O7335" i="11"/>
  <c r="O7336" i="11"/>
  <c r="O7337" i="11"/>
  <c r="O7338" i="11"/>
  <c r="O7339" i="11"/>
  <c r="O7340" i="11"/>
  <c r="O7341" i="11"/>
  <c r="O7342" i="11"/>
  <c r="O7343" i="11"/>
  <c r="O7344" i="11"/>
  <c r="O7345" i="11"/>
  <c r="O7346" i="11"/>
  <c r="O7347" i="11"/>
  <c r="O7348" i="11"/>
  <c r="O7349" i="11"/>
  <c r="O7350" i="11"/>
  <c r="O7351" i="11"/>
  <c r="O7352" i="11"/>
  <c r="O7353" i="11"/>
  <c r="O7354" i="11"/>
  <c r="O7355" i="11"/>
  <c r="O7356" i="11"/>
  <c r="O7357" i="11"/>
  <c r="O7358" i="11"/>
  <c r="O7359" i="11"/>
  <c r="O7360" i="11"/>
  <c r="O7361" i="11"/>
  <c r="O7362" i="11"/>
  <c r="O7363" i="11"/>
  <c r="O7364" i="11"/>
  <c r="O7365" i="11"/>
  <c r="O7366" i="11"/>
  <c r="O7367" i="11"/>
  <c r="O7368" i="11"/>
  <c r="O7369" i="11"/>
  <c r="O7370" i="11"/>
  <c r="O7371" i="11"/>
  <c r="O7372" i="11"/>
  <c r="O7373" i="11"/>
  <c r="O7374" i="11"/>
  <c r="O7375" i="11"/>
  <c r="O7376" i="11"/>
  <c r="O7377" i="11"/>
  <c r="O7378" i="11"/>
  <c r="O7379" i="11"/>
  <c r="O7380" i="11"/>
  <c r="O7381" i="11"/>
  <c r="O7382" i="11"/>
  <c r="O7383" i="11"/>
  <c r="O7384" i="11"/>
  <c r="O7385" i="11"/>
  <c r="O7386" i="11"/>
  <c r="O7387" i="11"/>
  <c r="O7388" i="11"/>
  <c r="O7389" i="11"/>
  <c r="O7390" i="11"/>
  <c r="O7391" i="11"/>
  <c r="O7392" i="11"/>
  <c r="O7393" i="11"/>
  <c r="O7394" i="11"/>
  <c r="O7395" i="11"/>
  <c r="O7396" i="11"/>
  <c r="O7397" i="11"/>
  <c r="O7398" i="11"/>
  <c r="O7399" i="11"/>
  <c r="O7400" i="11"/>
  <c r="O7401" i="11"/>
  <c r="O7402" i="11"/>
  <c r="O7403" i="11"/>
  <c r="O7404" i="11"/>
  <c r="O7405" i="11"/>
  <c r="O7406" i="11"/>
  <c r="O7407" i="11"/>
  <c r="O7408" i="11"/>
  <c r="O7409" i="11"/>
  <c r="O7410" i="11"/>
  <c r="O7411" i="11"/>
  <c r="O7412" i="11"/>
  <c r="O7413" i="11"/>
  <c r="O7414" i="11"/>
  <c r="O7415" i="11"/>
  <c r="O7416" i="11"/>
  <c r="O7417" i="11"/>
  <c r="O7418" i="11"/>
  <c r="O7419" i="11"/>
  <c r="O7420" i="11"/>
  <c r="O7421" i="11"/>
  <c r="O7422" i="11"/>
  <c r="O7423" i="11"/>
  <c r="O7424" i="11"/>
  <c r="O7425" i="11"/>
  <c r="O7426" i="11"/>
  <c r="O7427" i="11"/>
  <c r="O7428" i="11"/>
  <c r="O7429" i="11"/>
  <c r="O7430" i="11"/>
  <c r="O7431" i="11"/>
  <c r="O7432" i="11"/>
  <c r="O7433" i="11"/>
  <c r="O7434" i="11"/>
  <c r="O7435" i="11"/>
  <c r="O7436" i="11"/>
  <c r="O7437" i="11"/>
  <c r="O7438" i="11"/>
  <c r="O7439" i="11"/>
  <c r="O7440" i="11"/>
  <c r="O7441" i="11"/>
  <c r="O7442" i="11"/>
  <c r="O7443" i="11"/>
  <c r="O7444" i="11"/>
  <c r="O7445" i="11"/>
  <c r="O7446" i="11"/>
  <c r="O7447" i="11"/>
  <c r="O7448" i="11"/>
  <c r="O7449" i="11"/>
  <c r="O7450" i="11"/>
  <c r="O7451" i="11"/>
  <c r="O7452" i="11"/>
  <c r="O7453" i="11"/>
  <c r="O7454" i="11"/>
  <c r="O7455" i="11"/>
  <c r="O7456" i="11"/>
  <c r="O7457" i="11"/>
  <c r="O7458" i="11"/>
  <c r="O7459" i="11"/>
  <c r="O7460" i="11"/>
  <c r="O7461" i="11"/>
  <c r="O7462" i="11"/>
  <c r="O7463" i="11"/>
  <c r="O7464" i="11"/>
  <c r="O7465" i="11"/>
  <c r="O7466" i="11"/>
  <c r="O7467" i="11"/>
  <c r="O7468" i="11"/>
  <c r="O7469" i="11"/>
  <c r="O7470" i="11"/>
  <c r="O7471" i="11"/>
  <c r="O7472" i="11"/>
  <c r="O7473" i="11"/>
  <c r="O7474" i="11"/>
  <c r="O7475" i="11"/>
  <c r="O7476" i="11"/>
  <c r="O7477" i="11"/>
  <c r="O7478" i="11"/>
  <c r="O7479" i="11"/>
  <c r="O7480" i="11"/>
  <c r="O7481" i="11"/>
  <c r="O7482" i="11"/>
  <c r="O7483" i="11"/>
  <c r="O7484" i="11"/>
  <c r="O7485" i="11"/>
  <c r="O7486" i="11"/>
  <c r="O7487" i="11"/>
  <c r="O7488" i="11"/>
  <c r="O7489" i="11"/>
  <c r="O7490" i="11"/>
  <c r="O7491" i="11"/>
  <c r="O7492" i="11"/>
  <c r="O7493" i="11"/>
  <c r="O7494" i="11"/>
  <c r="O7495" i="11"/>
  <c r="O7496" i="11"/>
  <c r="O7497" i="11"/>
  <c r="O7498" i="11"/>
  <c r="O7499" i="11"/>
  <c r="O7500" i="11"/>
  <c r="O7501" i="11"/>
  <c r="O7502" i="11"/>
  <c r="O7503" i="11"/>
  <c r="O7504" i="11"/>
  <c r="O7505" i="11"/>
  <c r="O7506" i="11"/>
  <c r="O7507" i="11"/>
  <c r="O7508" i="11"/>
  <c r="O7509" i="11"/>
  <c r="O7510" i="11"/>
  <c r="O7511" i="11"/>
  <c r="O7512" i="11"/>
  <c r="O7513" i="11"/>
  <c r="O7514" i="11"/>
  <c r="O7515" i="11"/>
  <c r="O7516" i="11"/>
  <c r="O7517" i="11"/>
  <c r="O7518" i="11"/>
  <c r="O7519" i="11"/>
  <c r="O7520" i="11"/>
  <c r="O7521" i="11"/>
  <c r="O7522" i="11"/>
  <c r="O7523" i="11"/>
  <c r="O7524" i="11"/>
  <c r="O7525" i="11"/>
  <c r="O7526" i="11"/>
  <c r="O7527" i="11"/>
  <c r="O7528" i="11"/>
  <c r="O7529" i="11"/>
  <c r="O7530" i="11"/>
  <c r="O7531" i="11"/>
  <c r="O7532" i="11"/>
  <c r="O7533" i="11"/>
  <c r="O7534" i="11"/>
  <c r="O7535" i="11"/>
  <c r="O7536" i="11"/>
  <c r="O7537" i="11"/>
  <c r="O7538" i="11"/>
  <c r="O7539" i="11"/>
  <c r="O7540" i="11"/>
  <c r="O7541" i="11"/>
  <c r="O7542" i="11"/>
  <c r="O7543" i="11"/>
  <c r="O7544" i="11"/>
  <c r="O7545" i="11"/>
  <c r="O7546" i="11"/>
  <c r="O7547" i="11"/>
  <c r="O7548" i="11"/>
  <c r="O7549" i="11"/>
  <c r="O7550" i="11"/>
  <c r="O7551" i="11"/>
  <c r="O7552" i="11"/>
  <c r="O7553" i="11"/>
  <c r="O7554" i="11"/>
  <c r="O7555" i="11"/>
  <c r="O7556" i="11"/>
  <c r="O7557" i="11"/>
  <c r="O7558" i="11"/>
  <c r="O7559" i="11"/>
  <c r="O7560" i="11"/>
  <c r="O7561" i="11"/>
  <c r="O7562" i="11"/>
  <c r="O7563" i="11"/>
  <c r="O7564" i="11"/>
  <c r="O7565" i="11"/>
  <c r="O7566" i="11"/>
  <c r="O7567" i="11"/>
  <c r="O7568" i="11"/>
  <c r="O7569" i="11"/>
  <c r="O7570" i="11"/>
  <c r="O7571" i="11"/>
  <c r="O7572" i="11"/>
  <c r="O7573" i="11"/>
  <c r="O7574" i="11"/>
  <c r="O7575" i="11"/>
  <c r="O7576" i="11"/>
  <c r="O7577" i="11"/>
  <c r="O7578" i="11"/>
  <c r="O7579" i="11"/>
  <c r="O7580" i="11"/>
  <c r="O7581" i="11"/>
  <c r="O7582" i="11"/>
  <c r="O7583" i="11"/>
  <c r="O7584" i="11"/>
  <c r="O7585" i="11"/>
  <c r="O7586" i="11"/>
  <c r="O7587" i="11"/>
  <c r="O7588" i="11"/>
  <c r="O7589" i="11"/>
  <c r="O7590" i="11"/>
  <c r="O7591" i="11"/>
  <c r="O7592" i="11"/>
  <c r="O7593" i="11"/>
  <c r="O7594" i="11"/>
  <c r="O7595" i="11"/>
  <c r="O7596" i="11"/>
  <c r="O7597" i="11"/>
  <c r="O7598" i="11"/>
  <c r="O7599" i="11"/>
  <c r="O7600" i="11"/>
  <c r="O7601" i="11"/>
  <c r="O7602" i="11"/>
  <c r="O7603" i="11"/>
  <c r="O7604" i="11"/>
  <c r="O7605" i="11"/>
  <c r="O7606" i="11"/>
  <c r="O7607" i="11"/>
  <c r="O7608" i="11"/>
  <c r="O7609" i="11"/>
  <c r="O7610" i="11"/>
  <c r="O7611" i="11"/>
  <c r="O7612" i="11"/>
  <c r="O7613" i="11"/>
  <c r="O7614" i="11"/>
  <c r="O7615" i="11"/>
  <c r="O7616" i="11"/>
  <c r="O7617" i="11"/>
  <c r="O7618" i="11"/>
  <c r="O7619" i="11"/>
  <c r="O7620" i="11"/>
  <c r="O7621" i="11"/>
  <c r="O7622" i="11"/>
  <c r="O7623" i="11"/>
  <c r="O7624" i="11"/>
  <c r="O7625" i="11"/>
  <c r="O7626" i="11"/>
  <c r="O7627" i="11"/>
  <c r="O7628" i="11"/>
  <c r="O7629" i="11"/>
  <c r="O7630" i="11"/>
  <c r="O7631" i="11"/>
  <c r="O7632" i="11"/>
  <c r="O7633" i="11"/>
  <c r="O7634" i="11"/>
  <c r="O7635" i="11"/>
  <c r="O7636" i="11"/>
  <c r="O7637" i="11"/>
  <c r="O7638" i="11"/>
  <c r="O7639" i="11"/>
  <c r="O7640" i="11"/>
  <c r="O7641" i="11"/>
  <c r="O7642" i="11"/>
  <c r="O7643" i="11"/>
  <c r="O7644" i="11"/>
  <c r="O7645" i="11"/>
  <c r="O7646" i="11"/>
  <c r="O7647" i="11"/>
  <c r="O7648" i="11"/>
  <c r="O7649" i="11"/>
  <c r="O7650" i="11"/>
  <c r="O7651" i="11"/>
  <c r="O7652" i="11"/>
  <c r="O7653" i="11"/>
  <c r="O7654" i="11"/>
  <c r="O7655" i="11"/>
  <c r="O7656" i="11"/>
  <c r="O7657" i="11"/>
  <c r="O7658" i="11"/>
  <c r="O7659" i="11"/>
  <c r="O7660" i="11"/>
  <c r="O7661" i="11"/>
  <c r="O7662" i="11"/>
  <c r="O7663" i="11"/>
  <c r="O7664" i="11"/>
  <c r="O7665" i="11"/>
  <c r="O7666" i="11"/>
  <c r="O7667" i="11"/>
  <c r="O7668" i="11"/>
  <c r="O7669" i="11"/>
  <c r="O7670" i="11"/>
  <c r="O7671" i="11"/>
  <c r="O7672" i="11"/>
  <c r="O7673" i="11"/>
  <c r="O7674" i="11"/>
  <c r="O7675" i="11"/>
  <c r="O7676" i="11"/>
  <c r="O7677" i="11"/>
  <c r="O7678" i="11"/>
  <c r="O7679" i="11"/>
  <c r="O7680" i="11"/>
  <c r="O7681" i="11"/>
  <c r="O7682" i="11"/>
  <c r="O7683" i="11"/>
  <c r="O7684" i="11"/>
  <c r="O7685" i="11"/>
  <c r="O7686" i="11"/>
  <c r="O7687" i="11"/>
  <c r="O7688" i="11"/>
  <c r="O7689" i="11"/>
  <c r="O7690" i="11"/>
  <c r="O7691" i="11"/>
  <c r="O7692" i="11"/>
  <c r="O7693" i="11"/>
  <c r="O7694" i="11"/>
  <c r="O7695" i="11"/>
  <c r="O7696" i="11"/>
  <c r="O7697" i="11"/>
  <c r="O7698" i="11"/>
  <c r="O7699" i="11"/>
  <c r="O7700" i="11"/>
  <c r="O7701" i="11"/>
  <c r="O7702" i="11"/>
  <c r="O7703" i="11"/>
  <c r="O7704" i="11"/>
  <c r="O7705" i="11"/>
  <c r="O7706" i="11"/>
  <c r="O7707" i="11"/>
  <c r="O7708" i="11"/>
  <c r="O7709" i="11"/>
  <c r="O7710" i="11"/>
  <c r="O7711" i="11"/>
  <c r="O7712" i="11"/>
  <c r="O7713" i="11"/>
  <c r="O7714" i="11"/>
  <c r="O7715" i="11"/>
  <c r="O7716" i="11"/>
  <c r="O7717" i="11"/>
  <c r="O7718" i="11"/>
  <c r="O7719" i="11"/>
  <c r="O7720" i="11"/>
  <c r="O7721" i="11"/>
  <c r="O7722" i="11"/>
  <c r="O7723" i="11"/>
  <c r="O7724" i="11"/>
  <c r="O7725" i="11"/>
  <c r="O7726" i="11"/>
  <c r="O7727" i="11"/>
  <c r="O7728" i="11"/>
  <c r="O7729" i="11"/>
  <c r="O7730" i="11"/>
  <c r="O7731" i="11"/>
  <c r="O7732" i="11"/>
  <c r="O7733" i="11"/>
  <c r="O7734" i="11"/>
  <c r="O7735" i="11"/>
  <c r="O7736" i="11"/>
  <c r="O7737" i="11"/>
  <c r="O7738" i="11"/>
  <c r="O7739" i="11"/>
  <c r="O7740" i="11"/>
  <c r="O7741" i="11"/>
  <c r="O7742" i="11"/>
  <c r="O7743" i="11"/>
  <c r="O7744" i="11"/>
  <c r="O7745" i="11"/>
  <c r="O7746" i="11"/>
  <c r="O7747" i="11"/>
  <c r="O7748" i="11"/>
  <c r="O7749" i="11"/>
  <c r="O7750" i="11"/>
  <c r="O7751" i="11"/>
  <c r="O7752" i="11"/>
  <c r="O7753" i="11"/>
  <c r="O7754" i="11"/>
  <c r="O7755" i="11"/>
  <c r="O7756" i="11"/>
  <c r="O7757" i="11"/>
  <c r="O7758" i="11"/>
  <c r="O7759" i="11"/>
  <c r="O7760" i="11"/>
  <c r="O7761" i="11"/>
  <c r="O7762" i="11"/>
  <c r="O7763" i="11"/>
  <c r="O7764" i="11"/>
  <c r="O7765" i="11"/>
  <c r="O7766" i="11"/>
  <c r="O7767" i="11"/>
  <c r="O7768" i="11"/>
  <c r="O7769" i="11"/>
  <c r="O7770" i="11"/>
  <c r="O7771" i="11"/>
  <c r="O7772" i="11"/>
  <c r="O7773" i="11"/>
  <c r="O7774" i="11"/>
  <c r="O7775" i="11"/>
  <c r="O7776" i="11"/>
  <c r="O7777" i="11"/>
  <c r="O7778" i="11"/>
  <c r="O7779" i="11"/>
  <c r="O7780" i="11"/>
  <c r="O7781" i="11"/>
  <c r="O7782" i="11"/>
  <c r="O7783" i="11"/>
  <c r="O7784" i="11"/>
  <c r="O7785" i="11"/>
  <c r="O7786" i="11"/>
  <c r="O7787" i="11"/>
  <c r="O7788" i="11"/>
  <c r="O7789" i="11"/>
  <c r="O7790" i="11"/>
  <c r="O7791" i="11"/>
  <c r="O7792" i="11"/>
  <c r="O7793" i="11"/>
  <c r="O7794" i="11"/>
  <c r="O7795" i="11"/>
  <c r="O7796" i="11"/>
  <c r="O7797" i="11"/>
  <c r="O7798" i="11"/>
  <c r="O7799" i="11"/>
  <c r="O7800" i="11"/>
  <c r="O7801" i="11"/>
  <c r="O7802" i="11"/>
  <c r="O7803" i="11"/>
  <c r="O7804" i="11"/>
  <c r="O7805" i="11"/>
  <c r="O7806" i="11"/>
  <c r="O7807" i="11"/>
  <c r="O7808" i="11"/>
  <c r="O7809" i="11"/>
  <c r="O7810" i="11"/>
  <c r="O7811" i="11"/>
  <c r="O7812" i="11"/>
  <c r="O7813" i="11"/>
  <c r="O7814" i="11"/>
  <c r="O7815" i="11"/>
  <c r="O7816" i="11"/>
  <c r="O7817" i="11"/>
  <c r="O7818" i="11"/>
  <c r="O7819" i="11"/>
  <c r="O7820" i="11"/>
  <c r="O7821" i="11"/>
  <c r="O7822" i="11"/>
  <c r="O7823" i="11"/>
  <c r="O7824" i="11"/>
  <c r="O7825" i="11"/>
  <c r="O7826" i="11"/>
  <c r="O7827" i="11"/>
  <c r="O7828" i="11"/>
  <c r="O7829" i="11"/>
  <c r="O7830" i="11"/>
  <c r="O7831" i="11"/>
  <c r="O7832" i="11"/>
  <c r="O7833" i="11"/>
  <c r="O7834" i="11"/>
  <c r="O7835" i="11"/>
  <c r="O7836" i="11"/>
  <c r="O7837" i="11"/>
  <c r="O7838" i="11"/>
  <c r="O7839" i="11"/>
  <c r="O7840" i="11"/>
  <c r="O7841" i="11"/>
  <c r="O7842" i="11"/>
  <c r="O7843" i="11"/>
  <c r="O7844" i="11"/>
  <c r="O7845" i="11"/>
  <c r="O7846" i="11"/>
  <c r="O7847" i="11"/>
  <c r="O7848" i="11"/>
  <c r="O7849" i="11"/>
  <c r="O7850" i="11"/>
  <c r="O7851" i="11"/>
  <c r="O7852" i="11"/>
  <c r="O7853" i="11"/>
  <c r="O7854" i="11"/>
  <c r="O7855" i="11"/>
  <c r="O7856" i="11"/>
  <c r="O7857" i="11"/>
  <c r="O7858" i="11"/>
  <c r="O7859" i="11"/>
  <c r="O7860" i="11"/>
  <c r="O7861" i="11"/>
  <c r="O7862" i="11"/>
  <c r="O7863" i="11"/>
  <c r="O7864" i="11"/>
  <c r="O7865" i="11"/>
  <c r="O7866" i="11"/>
  <c r="O7867" i="11"/>
  <c r="O7868" i="11"/>
  <c r="O7869" i="11"/>
  <c r="O7870" i="11"/>
  <c r="O7871" i="11"/>
  <c r="O7872" i="11"/>
  <c r="O7873" i="11"/>
  <c r="O7874" i="11"/>
  <c r="O7875" i="11"/>
  <c r="O7876" i="11"/>
  <c r="O7877" i="11"/>
  <c r="O7878" i="11"/>
  <c r="O7879" i="11"/>
  <c r="O7880" i="11"/>
  <c r="O7881" i="11"/>
  <c r="O7882" i="11"/>
  <c r="O7883" i="11"/>
  <c r="O7884" i="11"/>
  <c r="O7885" i="11"/>
  <c r="O7886" i="11"/>
  <c r="O7887" i="11"/>
  <c r="O7888" i="11"/>
  <c r="O7889" i="11"/>
  <c r="O7890" i="11"/>
  <c r="O7891" i="11"/>
  <c r="O7892" i="11"/>
  <c r="O7893" i="11"/>
  <c r="O7894" i="11"/>
  <c r="O7895" i="11"/>
  <c r="O7896" i="11"/>
  <c r="O7897" i="11"/>
  <c r="O7898" i="11"/>
  <c r="O7899" i="11"/>
  <c r="O7900" i="11"/>
  <c r="O7901" i="11"/>
  <c r="O7902" i="11"/>
  <c r="O7903" i="11"/>
  <c r="O7904" i="11"/>
  <c r="O7905" i="11"/>
  <c r="O7906" i="11"/>
  <c r="O7907" i="11"/>
  <c r="O7908" i="11"/>
  <c r="O7909" i="11"/>
  <c r="O7910" i="11"/>
  <c r="O7911" i="11"/>
  <c r="O7912" i="11"/>
  <c r="O7913" i="11"/>
  <c r="O7914" i="11"/>
  <c r="O7915" i="11"/>
  <c r="O7916" i="11"/>
  <c r="O7917" i="11"/>
  <c r="O7918" i="11"/>
  <c r="O7919" i="11"/>
  <c r="O7920" i="11"/>
  <c r="O7921" i="11"/>
  <c r="O7922" i="11"/>
  <c r="O7923" i="11"/>
  <c r="O7924" i="11"/>
  <c r="O7925" i="11"/>
  <c r="O7926" i="11"/>
  <c r="O7927" i="11"/>
  <c r="O7928" i="11"/>
  <c r="O7929" i="11"/>
  <c r="O7930" i="11"/>
  <c r="O7931" i="11"/>
  <c r="O7932" i="11"/>
  <c r="O7933" i="11"/>
  <c r="O7934" i="11"/>
  <c r="O7935" i="11"/>
  <c r="O7936" i="11"/>
  <c r="O7937" i="11"/>
  <c r="O7938" i="11"/>
  <c r="O7939" i="11"/>
  <c r="O7940" i="11"/>
  <c r="O7941" i="11"/>
  <c r="O7942" i="11"/>
  <c r="O7943" i="11"/>
  <c r="O7944" i="11"/>
  <c r="O7945" i="11"/>
  <c r="O7946" i="11"/>
  <c r="O7947" i="11"/>
  <c r="O7948" i="11"/>
  <c r="O7949" i="11"/>
  <c r="O7950" i="11"/>
  <c r="O7951" i="11"/>
  <c r="O7952" i="11"/>
  <c r="O7953" i="11"/>
  <c r="O7954" i="11"/>
  <c r="O7955" i="11"/>
  <c r="O7956" i="11"/>
  <c r="O7957" i="11"/>
  <c r="O7958" i="11"/>
  <c r="O7959" i="11"/>
  <c r="O7960" i="11"/>
  <c r="O7961" i="11"/>
  <c r="O7962" i="11"/>
  <c r="O7963" i="11"/>
  <c r="O7964" i="11"/>
  <c r="O7965" i="11"/>
  <c r="O7966" i="11"/>
  <c r="O7967" i="11"/>
  <c r="O7968" i="11"/>
  <c r="O7969" i="11"/>
  <c r="O7970" i="11"/>
  <c r="O7971" i="11"/>
  <c r="O7972" i="11"/>
  <c r="O7973" i="11"/>
  <c r="O7974" i="11"/>
  <c r="O7975" i="11"/>
  <c r="O7976" i="11"/>
  <c r="O7977" i="11"/>
  <c r="O7978" i="11"/>
  <c r="O7979" i="11"/>
  <c r="O7980" i="11"/>
  <c r="O7981" i="11"/>
  <c r="O7982" i="11"/>
  <c r="O7983" i="11"/>
  <c r="O7984" i="11"/>
  <c r="O7985" i="11"/>
  <c r="O7986" i="11"/>
  <c r="O7987" i="11"/>
  <c r="O7988" i="11"/>
  <c r="O7989" i="11"/>
  <c r="O7990" i="11"/>
  <c r="O7991" i="11"/>
  <c r="O7992" i="11"/>
  <c r="O7993" i="11"/>
  <c r="O7994" i="11"/>
  <c r="O7995" i="11"/>
  <c r="O7996" i="11"/>
  <c r="O7997" i="11"/>
  <c r="O7998" i="11"/>
  <c r="O7999" i="11"/>
  <c r="O8000" i="11"/>
  <c r="O8001" i="11"/>
  <c r="O8002" i="11"/>
  <c r="O8003" i="11"/>
  <c r="O8004" i="11"/>
  <c r="O8005" i="11"/>
  <c r="O8006" i="11"/>
  <c r="O8007" i="11"/>
  <c r="O8008" i="11"/>
  <c r="O8009" i="11"/>
  <c r="O8010" i="11"/>
  <c r="O8011" i="11"/>
  <c r="O8012" i="11"/>
  <c r="O8013" i="11"/>
  <c r="O8014" i="11"/>
  <c r="O8015" i="11"/>
  <c r="O8016" i="11"/>
  <c r="O8017" i="11"/>
  <c r="O8018" i="11"/>
  <c r="O8019" i="11"/>
  <c r="O8020" i="11"/>
  <c r="O8021" i="11"/>
  <c r="O8022" i="11"/>
  <c r="O8023" i="11"/>
  <c r="O8024" i="11"/>
  <c r="O8025" i="11"/>
  <c r="O8026" i="11"/>
  <c r="O8027" i="11"/>
  <c r="O8028" i="11"/>
  <c r="O8029" i="11"/>
  <c r="O8030" i="11"/>
  <c r="O8031" i="11"/>
  <c r="O8032" i="11"/>
  <c r="O8033" i="11"/>
  <c r="O8034" i="11"/>
  <c r="O8035" i="11"/>
  <c r="O8036" i="11"/>
  <c r="O8037" i="11"/>
  <c r="O8038" i="11"/>
  <c r="O8039" i="11"/>
  <c r="O8040" i="11"/>
  <c r="O8041" i="11"/>
  <c r="O8042" i="11"/>
  <c r="O8043" i="11"/>
  <c r="O8044" i="11"/>
  <c r="O8045" i="11"/>
  <c r="O8046" i="11"/>
  <c r="O8047" i="11"/>
  <c r="O8048" i="11"/>
  <c r="O8049" i="11"/>
  <c r="O8050" i="11"/>
  <c r="O8051" i="11"/>
  <c r="O8052" i="11"/>
  <c r="O8053" i="11"/>
  <c r="O8054" i="11"/>
  <c r="O8055" i="11"/>
  <c r="O8056" i="11"/>
  <c r="O8057" i="11"/>
  <c r="O8058" i="11"/>
  <c r="O8059" i="11"/>
  <c r="O8060" i="11"/>
  <c r="O8061" i="11"/>
  <c r="O8062" i="11"/>
  <c r="O8063" i="11"/>
  <c r="O8064" i="11"/>
  <c r="O8065" i="11"/>
  <c r="O8066" i="11"/>
  <c r="O8067" i="11"/>
  <c r="O8068" i="11"/>
  <c r="O8069" i="11"/>
  <c r="O8070" i="11"/>
  <c r="O8071" i="11"/>
  <c r="O8072" i="11"/>
  <c r="O8073" i="11"/>
  <c r="O8074" i="11"/>
  <c r="O8075" i="11"/>
  <c r="O8076" i="11"/>
  <c r="O8077" i="11"/>
  <c r="O8078" i="11"/>
  <c r="O8079" i="11"/>
  <c r="O8080" i="11"/>
  <c r="O8081" i="11"/>
  <c r="O8082" i="11"/>
  <c r="O8083" i="11"/>
  <c r="O8084" i="11"/>
  <c r="O8085" i="11"/>
  <c r="O8086" i="11"/>
  <c r="O8087" i="11"/>
  <c r="O8088" i="11"/>
  <c r="O8089" i="11"/>
  <c r="O8090" i="11"/>
  <c r="O8091" i="11"/>
  <c r="O8092" i="11"/>
  <c r="O8093" i="11"/>
  <c r="O8094" i="11"/>
  <c r="O8095" i="11"/>
  <c r="O8096" i="11"/>
  <c r="O8097" i="11"/>
  <c r="O8098" i="11"/>
  <c r="O8099" i="11"/>
  <c r="O8100" i="11"/>
  <c r="O8101" i="11"/>
  <c r="O8102" i="11"/>
  <c r="O8103" i="11"/>
  <c r="O8104" i="11"/>
  <c r="O8105" i="11"/>
  <c r="O8106" i="11"/>
  <c r="O8107" i="11"/>
  <c r="O8108" i="11"/>
  <c r="O8109" i="11"/>
  <c r="O8110" i="11"/>
  <c r="O8111" i="11"/>
  <c r="O8112" i="11"/>
  <c r="O8113" i="11"/>
  <c r="O8114" i="11"/>
  <c r="O8115" i="11"/>
  <c r="O8116" i="11"/>
  <c r="O8117" i="11"/>
  <c r="O8118" i="11"/>
  <c r="O8119" i="11"/>
  <c r="O8120" i="11"/>
  <c r="O8121" i="11"/>
  <c r="O8122" i="11"/>
  <c r="O8123" i="11"/>
  <c r="O8124" i="11"/>
  <c r="O8125" i="11"/>
  <c r="O8126" i="11"/>
  <c r="O8127" i="11"/>
  <c r="O8128" i="11"/>
  <c r="O8129" i="11"/>
  <c r="O8130" i="11"/>
  <c r="O8131" i="11"/>
  <c r="O8132" i="11"/>
  <c r="O8133" i="11"/>
  <c r="O8134" i="11"/>
  <c r="O8135" i="11"/>
  <c r="O8136" i="11"/>
  <c r="O8137" i="11"/>
  <c r="O8138" i="11"/>
  <c r="O8139" i="11"/>
  <c r="O8140" i="11"/>
  <c r="O8141" i="11"/>
  <c r="O8142" i="11"/>
  <c r="O8143" i="11"/>
  <c r="O8144" i="11"/>
  <c r="O8145" i="11"/>
  <c r="O8146" i="11"/>
  <c r="O8147" i="11"/>
  <c r="O8148" i="11"/>
  <c r="O8149" i="11"/>
  <c r="O8150" i="11"/>
  <c r="O8151" i="11"/>
  <c r="O8152" i="11"/>
  <c r="O8153" i="11"/>
  <c r="O8154" i="11"/>
  <c r="O8155" i="11"/>
  <c r="O8156" i="11"/>
  <c r="O8157" i="11"/>
  <c r="O8158" i="11"/>
  <c r="O8159" i="11"/>
  <c r="O8160" i="11"/>
  <c r="O8161" i="11"/>
  <c r="O8162" i="11"/>
  <c r="O8163" i="11"/>
  <c r="O8164" i="11"/>
  <c r="O8165" i="11"/>
  <c r="O8166" i="11"/>
  <c r="O8167" i="11"/>
  <c r="O8168" i="11"/>
  <c r="O8169" i="11"/>
  <c r="O8170" i="11"/>
  <c r="O8171" i="11"/>
  <c r="O8172" i="11"/>
  <c r="O8173" i="11"/>
  <c r="O8174" i="11"/>
  <c r="O8175" i="11"/>
  <c r="O8176" i="11"/>
  <c r="O8177" i="11"/>
  <c r="O8178" i="11"/>
  <c r="O8179" i="11"/>
  <c r="O8180" i="11"/>
  <c r="O8181" i="11"/>
  <c r="O8182" i="11"/>
  <c r="O8183" i="11"/>
  <c r="O8184" i="11"/>
  <c r="O8185" i="11"/>
  <c r="O8186" i="11"/>
  <c r="O8187" i="11"/>
  <c r="O8188" i="11"/>
  <c r="O8189" i="11"/>
  <c r="O8190" i="11"/>
  <c r="O8191" i="11"/>
  <c r="O8192" i="11"/>
  <c r="O8193" i="11"/>
  <c r="O8194" i="11"/>
  <c r="O8195" i="11"/>
  <c r="O8196" i="11"/>
  <c r="O8197" i="11"/>
  <c r="O8198" i="11"/>
  <c r="O8199" i="11"/>
  <c r="O8200" i="11"/>
  <c r="O8201" i="11"/>
  <c r="O8202" i="11"/>
  <c r="O8203" i="11"/>
  <c r="O8204" i="11"/>
  <c r="O8205" i="11"/>
  <c r="O8206" i="11"/>
  <c r="O8207" i="11"/>
  <c r="O8208" i="11"/>
  <c r="O8209" i="11"/>
  <c r="O8210" i="11"/>
  <c r="O8211" i="11"/>
  <c r="O8212" i="11"/>
  <c r="O8213" i="11"/>
  <c r="O8214" i="11"/>
  <c r="O8215" i="11"/>
  <c r="O8216" i="11"/>
  <c r="O8217" i="11"/>
  <c r="O8218" i="11"/>
  <c r="O8219" i="11"/>
  <c r="O8220" i="11"/>
  <c r="O8221" i="11"/>
  <c r="O8222" i="11"/>
  <c r="O8223" i="11"/>
  <c r="O8224" i="11"/>
  <c r="O8225" i="11"/>
  <c r="O8226" i="11"/>
  <c r="O8227" i="11"/>
  <c r="O8228" i="11"/>
  <c r="O8229" i="11"/>
  <c r="O8230" i="11"/>
  <c r="O8231" i="11"/>
  <c r="O8232" i="11"/>
  <c r="O8233" i="11"/>
  <c r="O8234" i="11"/>
  <c r="O8235" i="11"/>
  <c r="O8236" i="11"/>
  <c r="O8237" i="11"/>
  <c r="O8238" i="11"/>
  <c r="O8239" i="11"/>
  <c r="O8240" i="11"/>
  <c r="O8241" i="11"/>
  <c r="O8242" i="11"/>
  <c r="O8243" i="11"/>
  <c r="O8244" i="11"/>
  <c r="O8245" i="11"/>
  <c r="O8246" i="11"/>
  <c r="O8247" i="11"/>
  <c r="O8248" i="11"/>
  <c r="O8249" i="11"/>
  <c r="O8250" i="11"/>
  <c r="O8251" i="11"/>
  <c r="O8252" i="11"/>
  <c r="O8253" i="11"/>
  <c r="O8254" i="11"/>
  <c r="O8255" i="11"/>
  <c r="O8256" i="11"/>
  <c r="O8257" i="11"/>
  <c r="O8258" i="11"/>
  <c r="O8259" i="11"/>
  <c r="O8260" i="11"/>
  <c r="O8261" i="11"/>
  <c r="O8262" i="11"/>
  <c r="O8263" i="11"/>
  <c r="O8264" i="11"/>
  <c r="O8265" i="11"/>
  <c r="O8266" i="11"/>
  <c r="O8267" i="11"/>
  <c r="O8268" i="11"/>
  <c r="O8269" i="11"/>
  <c r="O8270" i="11"/>
  <c r="O8271" i="11"/>
  <c r="O8272" i="11"/>
  <c r="O8273" i="11"/>
  <c r="O8274" i="11"/>
  <c r="O8275" i="11"/>
  <c r="O8276" i="11"/>
  <c r="O8277" i="11"/>
  <c r="O8278" i="11"/>
  <c r="O8279" i="11"/>
  <c r="O8280" i="11"/>
  <c r="O8281" i="11"/>
  <c r="O8282" i="11"/>
  <c r="O8283" i="11"/>
  <c r="O8284" i="11"/>
  <c r="O8285" i="11"/>
  <c r="O8286" i="11"/>
  <c r="O8287" i="11"/>
  <c r="O8288" i="11"/>
  <c r="O8289" i="11"/>
  <c r="O8290" i="11"/>
  <c r="O8291" i="11"/>
  <c r="O8292" i="11"/>
  <c r="O8293" i="11"/>
  <c r="O8294" i="11"/>
  <c r="O8295" i="11"/>
  <c r="O8296" i="11"/>
  <c r="O8297" i="11"/>
  <c r="O8298" i="11"/>
  <c r="O8299" i="11"/>
  <c r="O8300" i="11"/>
  <c r="O8301" i="11"/>
  <c r="O8302" i="11"/>
  <c r="O8303" i="11"/>
  <c r="O8304" i="11"/>
  <c r="O8305" i="11"/>
  <c r="O8306" i="11"/>
  <c r="O8307" i="11"/>
  <c r="O8308" i="11"/>
  <c r="O8309" i="11"/>
  <c r="O8310" i="11"/>
  <c r="O8311" i="11"/>
  <c r="O8312" i="11"/>
  <c r="O8313" i="11"/>
  <c r="O8314" i="11"/>
  <c r="O8315" i="11"/>
  <c r="O8316" i="11"/>
  <c r="O8317" i="11"/>
  <c r="O8318" i="11"/>
  <c r="O8319" i="11"/>
  <c r="O8320" i="11"/>
  <c r="O8321" i="11"/>
  <c r="O8322" i="11"/>
  <c r="O8323" i="11"/>
  <c r="O8324" i="11"/>
  <c r="O8325" i="11"/>
  <c r="O8326" i="11"/>
  <c r="O8327" i="11"/>
  <c r="O8328" i="11"/>
  <c r="O8329" i="11"/>
  <c r="O8330" i="11"/>
  <c r="O8331" i="11"/>
  <c r="O8332" i="11"/>
  <c r="O8333" i="11"/>
  <c r="O8334" i="11"/>
  <c r="O8335" i="11"/>
  <c r="O8336" i="11"/>
  <c r="O8337" i="11"/>
  <c r="O8338" i="11"/>
  <c r="O8339" i="11"/>
  <c r="O8340" i="11"/>
  <c r="O8341" i="11"/>
  <c r="O8342" i="11"/>
  <c r="O8343" i="11"/>
  <c r="O8344" i="11"/>
  <c r="O8345" i="11"/>
  <c r="O8346" i="11"/>
  <c r="O8347" i="11"/>
  <c r="O8348" i="11"/>
  <c r="O8349" i="11"/>
  <c r="O8350" i="11"/>
  <c r="O8351" i="11"/>
  <c r="O8352" i="11"/>
  <c r="O8353" i="11"/>
  <c r="O8354" i="11"/>
  <c r="O8355" i="11"/>
  <c r="O8356" i="11"/>
  <c r="O8357" i="11"/>
  <c r="O8358" i="11"/>
  <c r="O8359" i="11"/>
  <c r="O8360" i="11"/>
  <c r="O8361" i="11"/>
  <c r="O8362" i="11"/>
  <c r="O8363" i="11"/>
  <c r="O8364" i="11"/>
  <c r="O8365" i="11"/>
  <c r="O8366" i="11"/>
  <c r="O8367" i="11"/>
  <c r="O8368" i="11"/>
  <c r="O8369" i="11"/>
  <c r="O8370" i="11"/>
  <c r="O8371" i="11"/>
  <c r="O8372" i="11"/>
  <c r="O8373" i="11"/>
  <c r="O8374" i="11"/>
  <c r="O8375" i="11"/>
  <c r="O8376" i="11"/>
  <c r="O8377" i="11"/>
  <c r="O8378" i="11"/>
  <c r="O8379" i="11"/>
  <c r="O8380" i="11"/>
  <c r="O8381" i="11"/>
  <c r="O8382" i="11"/>
  <c r="O8383" i="11"/>
  <c r="O8384" i="11"/>
  <c r="O8385" i="11"/>
  <c r="O8386" i="11"/>
  <c r="O8387" i="11"/>
  <c r="O8388" i="11"/>
  <c r="O8389" i="11"/>
  <c r="O8390" i="11"/>
  <c r="O8391" i="11"/>
  <c r="O8392" i="11"/>
  <c r="O8393" i="11"/>
  <c r="O8394" i="11"/>
  <c r="O8395" i="11"/>
  <c r="O8396" i="11"/>
  <c r="O8397" i="11"/>
  <c r="O8398" i="11"/>
  <c r="O8399" i="11"/>
  <c r="O8400" i="11"/>
  <c r="O8401" i="11"/>
  <c r="O8402" i="11"/>
  <c r="O8403" i="11"/>
  <c r="O8404" i="11"/>
  <c r="O8405" i="11"/>
  <c r="O8406" i="11"/>
  <c r="O8407" i="11"/>
  <c r="O8408" i="11"/>
  <c r="O8409" i="11"/>
  <c r="O8410" i="11"/>
  <c r="O8411" i="11"/>
  <c r="O8412" i="11"/>
  <c r="O8413" i="11"/>
  <c r="O8414" i="11"/>
  <c r="O8415" i="11"/>
  <c r="O8416" i="11"/>
  <c r="O8417" i="11"/>
  <c r="O8418" i="11"/>
  <c r="O8419" i="11"/>
  <c r="O8420" i="11"/>
  <c r="O8421" i="11"/>
  <c r="O8422" i="11"/>
  <c r="O8423" i="11"/>
  <c r="O8424" i="11"/>
  <c r="O8425" i="11"/>
  <c r="O8426" i="11"/>
  <c r="O8427" i="11"/>
  <c r="O8428" i="11"/>
  <c r="O8429" i="11"/>
  <c r="O8430" i="11"/>
  <c r="O8431" i="11"/>
  <c r="O8432" i="11"/>
  <c r="O8433" i="11"/>
  <c r="O8434" i="11"/>
  <c r="O8435" i="11"/>
  <c r="O8436" i="11"/>
  <c r="O8437" i="11"/>
  <c r="O8438" i="11"/>
  <c r="O8439" i="11"/>
  <c r="O8440" i="11"/>
  <c r="O8441" i="11"/>
  <c r="O8442" i="11"/>
  <c r="O8443" i="11"/>
  <c r="O8444" i="11"/>
  <c r="O8445" i="11"/>
  <c r="O8446" i="11"/>
  <c r="O8447" i="11"/>
  <c r="O8448" i="11"/>
  <c r="O8449" i="11"/>
  <c r="O8450" i="11"/>
  <c r="O8451" i="11"/>
  <c r="O8452" i="11"/>
  <c r="O8453" i="11"/>
  <c r="O8454" i="11"/>
  <c r="O8455" i="11"/>
  <c r="O8456" i="11"/>
  <c r="O8457" i="11"/>
  <c r="O8458" i="11"/>
  <c r="O8459" i="11"/>
  <c r="O8460" i="11"/>
  <c r="O8461" i="11"/>
  <c r="O8462" i="11"/>
  <c r="O8463" i="11"/>
  <c r="O8464" i="11"/>
  <c r="O8465" i="11"/>
  <c r="O8466" i="11"/>
  <c r="O8467" i="11"/>
  <c r="O8468" i="11"/>
  <c r="O8469" i="11"/>
  <c r="O8470" i="11"/>
  <c r="O8471" i="11"/>
  <c r="O8472" i="11"/>
  <c r="O8473" i="11"/>
  <c r="O8474" i="11"/>
  <c r="O8475" i="11"/>
  <c r="O8476" i="11"/>
  <c r="O8477" i="11"/>
  <c r="O8478" i="11"/>
  <c r="O8479" i="11"/>
  <c r="O8480" i="11"/>
  <c r="O8481" i="11"/>
  <c r="O8482" i="11"/>
  <c r="O8483" i="11"/>
  <c r="O8484" i="11"/>
  <c r="O8485" i="11"/>
  <c r="O8486" i="11"/>
  <c r="O8487" i="11"/>
  <c r="O8488" i="11"/>
  <c r="O8489" i="11"/>
  <c r="O8490" i="11"/>
  <c r="O8491" i="11"/>
  <c r="O8492" i="11"/>
  <c r="O8493" i="11"/>
  <c r="O8494" i="11"/>
  <c r="O8495" i="11"/>
  <c r="O8496" i="11"/>
  <c r="O8497" i="11"/>
  <c r="O8498" i="11"/>
  <c r="O8499" i="11"/>
  <c r="O8500" i="11"/>
  <c r="O8501" i="11"/>
  <c r="O8502" i="11"/>
  <c r="O8503" i="11"/>
  <c r="O8504" i="11"/>
  <c r="O8505" i="11"/>
  <c r="O8506" i="11"/>
  <c r="O8507" i="11"/>
  <c r="O8508" i="11"/>
  <c r="O8509" i="11"/>
  <c r="O8510" i="11"/>
  <c r="O8511" i="11"/>
  <c r="O8512" i="11"/>
  <c r="O8513" i="11"/>
  <c r="O8514" i="11"/>
  <c r="O8515" i="11"/>
  <c r="O8516" i="11"/>
  <c r="O8517" i="11"/>
  <c r="O8518" i="11"/>
  <c r="O8519" i="11"/>
  <c r="O8520" i="11"/>
  <c r="O8521" i="11"/>
  <c r="O8522" i="11"/>
  <c r="O8523" i="11"/>
  <c r="O8524" i="11"/>
  <c r="O8525" i="11"/>
  <c r="O8526" i="11"/>
  <c r="O8527" i="11"/>
  <c r="O8528" i="11"/>
  <c r="O8529" i="11"/>
  <c r="O8530" i="11"/>
  <c r="O8531" i="11"/>
  <c r="O8532" i="11"/>
  <c r="O8533" i="11"/>
  <c r="O8534" i="11"/>
  <c r="O8535" i="11"/>
  <c r="O8536" i="11"/>
  <c r="O8537" i="11"/>
  <c r="O8538" i="11"/>
  <c r="O8539" i="11"/>
  <c r="O8540" i="11"/>
  <c r="O8541" i="11"/>
  <c r="O8542" i="11"/>
  <c r="O8543" i="11"/>
  <c r="O8544" i="11"/>
  <c r="O8545" i="11"/>
  <c r="O8546" i="11"/>
  <c r="O8547" i="11"/>
  <c r="O8548" i="11"/>
  <c r="O8549" i="11"/>
  <c r="O8550" i="11"/>
  <c r="O8551" i="11"/>
  <c r="O8552" i="11"/>
  <c r="O8553" i="11"/>
  <c r="O8554" i="11"/>
  <c r="O8555" i="11"/>
  <c r="O8556" i="11"/>
  <c r="O8557" i="11"/>
  <c r="O8558" i="11"/>
  <c r="O8559" i="11"/>
  <c r="O8560" i="11"/>
  <c r="O8561" i="11"/>
  <c r="O8562" i="11"/>
  <c r="O8563" i="11"/>
  <c r="O8564" i="11"/>
  <c r="O8565" i="11"/>
  <c r="O8566" i="11"/>
  <c r="O8567" i="11"/>
  <c r="O8568" i="11"/>
  <c r="O8569" i="11"/>
  <c r="O8570" i="11"/>
  <c r="O8571" i="11"/>
  <c r="O8572" i="11"/>
  <c r="O8573" i="11"/>
  <c r="O8574" i="11"/>
  <c r="O8575" i="11"/>
  <c r="O8576" i="11"/>
  <c r="O8577" i="11"/>
  <c r="O8578" i="11"/>
  <c r="O8579" i="11"/>
  <c r="O8580" i="11"/>
  <c r="O8581" i="11"/>
  <c r="O8582" i="11"/>
  <c r="O8583" i="11"/>
  <c r="O8584" i="11"/>
  <c r="O8585" i="11"/>
  <c r="O8586" i="11"/>
  <c r="O8587" i="11"/>
  <c r="O8588" i="11"/>
  <c r="O8589" i="11"/>
  <c r="O8590" i="11"/>
  <c r="O8591" i="11"/>
  <c r="O8592" i="11"/>
  <c r="O8593" i="11"/>
  <c r="O8594" i="11"/>
  <c r="O8595" i="11"/>
  <c r="O8596" i="11"/>
  <c r="O8597" i="11"/>
  <c r="O8598" i="11"/>
  <c r="O8599" i="11"/>
  <c r="O8600" i="11"/>
  <c r="O8601" i="11"/>
  <c r="O8602" i="11"/>
  <c r="O8603" i="11"/>
  <c r="O8604" i="11"/>
  <c r="O8605" i="11"/>
  <c r="O8606" i="11"/>
  <c r="O8607" i="11"/>
  <c r="O8608" i="11"/>
  <c r="O8609" i="11"/>
  <c r="O8610" i="11"/>
  <c r="O8611" i="11"/>
  <c r="O8612" i="11"/>
  <c r="O8613" i="11"/>
  <c r="O8614" i="11"/>
  <c r="O8615" i="11"/>
  <c r="O8616" i="11"/>
  <c r="O8617" i="11"/>
  <c r="O8618" i="11"/>
  <c r="O8619" i="11"/>
  <c r="O8620" i="11"/>
  <c r="O8621" i="11"/>
  <c r="O8622" i="11"/>
  <c r="O8623" i="11"/>
  <c r="O8624" i="11"/>
  <c r="O8625" i="11"/>
  <c r="O8626" i="11"/>
  <c r="O8627" i="11"/>
  <c r="O8628" i="11"/>
  <c r="O8629" i="11"/>
  <c r="O8630" i="11"/>
  <c r="O8631" i="11"/>
  <c r="O8632" i="11"/>
  <c r="O8633" i="11"/>
  <c r="O8634" i="11"/>
  <c r="O8635" i="11"/>
  <c r="O8636" i="11"/>
  <c r="O8637" i="11"/>
  <c r="O8638" i="11"/>
  <c r="O8639" i="11"/>
  <c r="O8640" i="11"/>
  <c r="O8641" i="11"/>
  <c r="O8642" i="11"/>
  <c r="O8643" i="11"/>
  <c r="O8644" i="11"/>
  <c r="O8645" i="11"/>
  <c r="O8646" i="11"/>
  <c r="O8647" i="11"/>
  <c r="O8648" i="11"/>
  <c r="O8649" i="11"/>
  <c r="O8650" i="11"/>
  <c r="O8651" i="11"/>
  <c r="O8652" i="11"/>
  <c r="O8653" i="11"/>
  <c r="O8654" i="11"/>
  <c r="O8655" i="11"/>
  <c r="O8656" i="11"/>
  <c r="O8657" i="11"/>
  <c r="O8658" i="11"/>
  <c r="O8659" i="11"/>
  <c r="O8660" i="11"/>
  <c r="O8661" i="11"/>
  <c r="O8662" i="11"/>
  <c r="O8663" i="11"/>
  <c r="O8664" i="11"/>
  <c r="O8665" i="11"/>
  <c r="O8666" i="11"/>
  <c r="O8667" i="11"/>
  <c r="O8668" i="11"/>
  <c r="O8669" i="11"/>
  <c r="O8670" i="11"/>
  <c r="O8671" i="11"/>
  <c r="O8672" i="11"/>
  <c r="O8673" i="11"/>
  <c r="O8674" i="11"/>
  <c r="O8675" i="11"/>
  <c r="O8676" i="11"/>
  <c r="O8677" i="11"/>
  <c r="O8678" i="11"/>
  <c r="O8679" i="11"/>
  <c r="O8680" i="11"/>
  <c r="O8681" i="11"/>
  <c r="O8682" i="11"/>
  <c r="O8683" i="11"/>
  <c r="O8684" i="11"/>
  <c r="O8685" i="11"/>
  <c r="O8686" i="11"/>
  <c r="O8687" i="11"/>
  <c r="O8688" i="11"/>
  <c r="O8689" i="11"/>
  <c r="O8690" i="11"/>
  <c r="O8691" i="11"/>
  <c r="O8692" i="11"/>
  <c r="O8693" i="11"/>
  <c r="O8694" i="11"/>
  <c r="O8695" i="11"/>
  <c r="O8696" i="11"/>
  <c r="O8697" i="11"/>
  <c r="O8698" i="11"/>
  <c r="O8699" i="11"/>
  <c r="O8700" i="11"/>
  <c r="O8701" i="11"/>
  <c r="O8702" i="11"/>
  <c r="O8703" i="11"/>
  <c r="O8704" i="11"/>
  <c r="O8705" i="11"/>
  <c r="O8706" i="11"/>
  <c r="O8707" i="11"/>
  <c r="O8708" i="11"/>
  <c r="O8709" i="11"/>
  <c r="O8710" i="11"/>
  <c r="O8711" i="11"/>
  <c r="O8712" i="11"/>
  <c r="O8713" i="11"/>
  <c r="O8714" i="11"/>
  <c r="O8715" i="11"/>
  <c r="O8716" i="11"/>
  <c r="O8717" i="11"/>
  <c r="O8718" i="11"/>
  <c r="O8719" i="11"/>
  <c r="O8720" i="11"/>
  <c r="O8721" i="11"/>
  <c r="O8722" i="11"/>
  <c r="O8723" i="11"/>
  <c r="O8724" i="11"/>
  <c r="O8725" i="11"/>
  <c r="O8726" i="11"/>
  <c r="O8727" i="11"/>
  <c r="O8728" i="11"/>
  <c r="O8729" i="11"/>
  <c r="O8730" i="11"/>
  <c r="O8731" i="11"/>
  <c r="O8732" i="11"/>
  <c r="O8733" i="11"/>
  <c r="O8734" i="11"/>
  <c r="O8735" i="11"/>
  <c r="O8736" i="11"/>
  <c r="O8737" i="11"/>
  <c r="O8738" i="11"/>
  <c r="O8739" i="11"/>
  <c r="O8740" i="11"/>
  <c r="O8741" i="11"/>
  <c r="O8742" i="11"/>
  <c r="O8743" i="11"/>
  <c r="O8744" i="11"/>
  <c r="O8745" i="11"/>
  <c r="O8746" i="11"/>
  <c r="O8747" i="11"/>
  <c r="O8748" i="11"/>
  <c r="O8749" i="11"/>
  <c r="O8750" i="11"/>
  <c r="O8751" i="11"/>
  <c r="O8752" i="11"/>
  <c r="O8753" i="11"/>
  <c r="O8754" i="11"/>
  <c r="O8755" i="11"/>
  <c r="O8756" i="11"/>
  <c r="O8757" i="11"/>
  <c r="O8758" i="11"/>
  <c r="O8759" i="11"/>
  <c r="O8760" i="11"/>
  <c r="O8761" i="11"/>
  <c r="O8762" i="11"/>
  <c r="O8763" i="11"/>
  <c r="O8764" i="11"/>
  <c r="O8765" i="11"/>
  <c r="O8766" i="11"/>
  <c r="O8767" i="11"/>
  <c r="O8768" i="11"/>
  <c r="O8769" i="11"/>
  <c r="O8770" i="11"/>
  <c r="O8771" i="11"/>
  <c r="O8772" i="11"/>
  <c r="O8773" i="11"/>
  <c r="O8774" i="11"/>
  <c r="O8775" i="11"/>
  <c r="O8776" i="11"/>
  <c r="O8777" i="11"/>
  <c r="O8778" i="11"/>
  <c r="O8779" i="11"/>
  <c r="O8780" i="11"/>
  <c r="O8781" i="11"/>
  <c r="O8782" i="11"/>
  <c r="O8783" i="11"/>
  <c r="O8784" i="11"/>
  <c r="O8785" i="11"/>
  <c r="O8786" i="11"/>
  <c r="O8787" i="11"/>
  <c r="O8788" i="11"/>
  <c r="O8789" i="11"/>
  <c r="O8790" i="11"/>
  <c r="O8791" i="11"/>
  <c r="O8792" i="11"/>
  <c r="O8793" i="11"/>
  <c r="O8794" i="11"/>
  <c r="O8795" i="11"/>
  <c r="O8796" i="11"/>
  <c r="O8797" i="11"/>
  <c r="O8798" i="11"/>
  <c r="O8799" i="11"/>
  <c r="O8800" i="11"/>
  <c r="O8801" i="11"/>
  <c r="O8802" i="11"/>
  <c r="O8803" i="11"/>
  <c r="O8804" i="11"/>
  <c r="O8805" i="11"/>
  <c r="O8806" i="11"/>
  <c r="O8807" i="11"/>
  <c r="O8808" i="11"/>
  <c r="O8809" i="11"/>
  <c r="O8810" i="11"/>
  <c r="O8811" i="11"/>
  <c r="O8812" i="11"/>
  <c r="O8813" i="11"/>
  <c r="O8814" i="11"/>
  <c r="O8815" i="11"/>
  <c r="O8816" i="11"/>
  <c r="O8817" i="11"/>
  <c r="O8818" i="11"/>
  <c r="O8819" i="11"/>
  <c r="O8820" i="11"/>
  <c r="O8821" i="11"/>
  <c r="O8822" i="11"/>
  <c r="O8823" i="11"/>
  <c r="O8824" i="11"/>
  <c r="O8825" i="11"/>
  <c r="O8826" i="11"/>
  <c r="O8827" i="11"/>
  <c r="O8828" i="11"/>
  <c r="O8829" i="11"/>
  <c r="O8830" i="11"/>
  <c r="O8831" i="11"/>
  <c r="O8832" i="11"/>
  <c r="O8833" i="11"/>
  <c r="O8834" i="11"/>
  <c r="O8835" i="11"/>
  <c r="O8836" i="11"/>
  <c r="O8837" i="11"/>
  <c r="O8838" i="11"/>
  <c r="O8839" i="11"/>
  <c r="O8840" i="11"/>
  <c r="O8841" i="11"/>
  <c r="O8842" i="11"/>
  <c r="O8843" i="11"/>
  <c r="O8844" i="11"/>
  <c r="O8845" i="11"/>
  <c r="O8846" i="11"/>
  <c r="O8847" i="11"/>
  <c r="O8848" i="11"/>
  <c r="O8849" i="11"/>
  <c r="O8850" i="11"/>
  <c r="O8851" i="11"/>
  <c r="O8852" i="11"/>
  <c r="O8853" i="11"/>
  <c r="O8854" i="11"/>
  <c r="O8855" i="11"/>
  <c r="O8856" i="11"/>
  <c r="O8857" i="11"/>
  <c r="O8858" i="11"/>
  <c r="O8859" i="11"/>
  <c r="O8860" i="11"/>
  <c r="O8861" i="11"/>
  <c r="O8862" i="11"/>
  <c r="O8863" i="11"/>
  <c r="O8864" i="11"/>
  <c r="O8865" i="11"/>
  <c r="O8866" i="11"/>
  <c r="O8867" i="11"/>
  <c r="O8868" i="11"/>
  <c r="O8869" i="11"/>
  <c r="O8870" i="11"/>
  <c r="O8871" i="11"/>
  <c r="O8872" i="11"/>
  <c r="O8873" i="11"/>
  <c r="O8874" i="11"/>
  <c r="O8875" i="11"/>
  <c r="O8876" i="11"/>
  <c r="O8877" i="11"/>
  <c r="O8878" i="11"/>
  <c r="O8879" i="11"/>
  <c r="O8880" i="11"/>
  <c r="O8881" i="11"/>
  <c r="O8882" i="11"/>
  <c r="O8883" i="11"/>
  <c r="O8884" i="11"/>
  <c r="O8885" i="11"/>
  <c r="O8886" i="11"/>
  <c r="O8887" i="11"/>
  <c r="O8888" i="11"/>
  <c r="O8889" i="11"/>
  <c r="O8890" i="11"/>
  <c r="O8891" i="11"/>
  <c r="O8892" i="11"/>
  <c r="O8893" i="11"/>
  <c r="O8894" i="11"/>
  <c r="O8895" i="11"/>
  <c r="O8896" i="11"/>
  <c r="O8897" i="11"/>
  <c r="O8898" i="11"/>
  <c r="O8899" i="11"/>
  <c r="O8900" i="11"/>
  <c r="O8901" i="11"/>
  <c r="O8902" i="11"/>
  <c r="O8903" i="11"/>
  <c r="O8904" i="11"/>
  <c r="O8905" i="11"/>
  <c r="O8906" i="11"/>
  <c r="O8907" i="11"/>
  <c r="O8908" i="11"/>
  <c r="O8909" i="11"/>
  <c r="O8910" i="11"/>
  <c r="O8911" i="11"/>
  <c r="O8912" i="11"/>
  <c r="O8913" i="11"/>
  <c r="O8914" i="11"/>
  <c r="O8915" i="11"/>
  <c r="O8916" i="11"/>
  <c r="O8917" i="11"/>
  <c r="O8918" i="11"/>
  <c r="O8919" i="11"/>
  <c r="O8920" i="11"/>
  <c r="O8921" i="11"/>
  <c r="O8922" i="11"/>
  <c r="O8923" i="11"/>
  <c r="O8924" i="11"/>
  <c r="O8925" i="11"/>
  <c r="O8926" i="11"/>
  <c r="O8927" i="11"/>
  <c r="O8928" i="11"/>
  <c r="O8929" i="11"/>
  <c r="O8930" i="11"/>
  <c r="O8931" i="11"/>
  <c r="O8932" i="11"/>
  <c r="O8933" i="11"/>
  <c r="O8934" i="11"/>
  <c r="O8935" i="11"/>
  <c r="O8936" i="11"/>
  <c r="O8937" i="11"/>
  <c r="O8938" i="11"/>
  <c r="O8939" i="11"/>
  <c r="O8940" i="11"/>
  <c r="O8941" i="11"/>
  <c r="O8942" i="11"/>
  <c r="O8943" i="11"/>
  <c r="O8944" i="11"/>
  <c r="O8945" i="11"/>
  <c r="O8946" i="11"/>
  <c r="O8947" i="11"/>
  <c r="O8948" i="11"/>
  <c r="O8949" i="11"/>
  <c r="O8950" i="11"/>
  <c r="O8951" i="11"/>
  <c r="O8952" i="11"/>
  <c r="O8953" i="11"/>
  <c r="O8954" i="11"/>
  <c r="O8955" i="11"/>
  <c r="O8956" i="11"/>
  <c r="O8957" i="11"/>
  <c r="O8958" i="11"/>
  <c r="O8959" i="11"/>
  <c r="O8960" i="11"/>
  <c r="O8961" i="11"/>
  <c r="O8962" i="11"/>
  <c r="O8963" i="11"/>
  <c r="O8964" i="11"/>
  <c r="O8965" i="11"/>
  <c r="O8966" i="11"/>
  <c r="O8967" i="11"/>
  <c r="O8968" i="11"/>
  <c r="O8969" i="11"/>
  <c r="O8970" i="11"/>
  <c r="O8971" i="11"/>
  <c r="O8972" i="11"/>
  <c r="O8973" i="11"/>
  <c r="O8974" i="11"/>
  <c r="O8975" i="11"/>
  <c r="O8976" i="11"/>
  <c r="O8977" i="11"/>
  <c r="O8978" i="11"/>
  <c r="O8979" i="11"/>
  <c r="O8980" i="11"/>
  <c r="O8981" i="11"/>
  <c r="O8982" i="11"/>
  <c r="O8983" i="11"/>
  <c r="O8984" i="11"/>
  <c r="O8985" i="11"/>
  <c r="O8986" i="11"/>
  <c r="O8987" i="11"/>
  <c r="O8988" i="11"/>
  <c r="O8989" i="11"/>
  <c r="O8990" i="11"/>
  <c r="O8991" i="11"/>
  <c r="O8992" i="11"/>
  <c r="O8993" i="11"/>
  <c r="O8994" i="11"/>
  <c r="O8995" i="11"/>
  <c r="O8996" i="11"/>
  <c r="O8997" i="11"/>
  <c r="O8998" i="11"/>
  <c r="O8999" i="11"/>
  <c r="O9000" i="11"/>
  <c r="O9001" i="11"/>
  <c r="O9002" i="11"/>
  <c r="O9003" i="11"/>
  <c r="O9004" i="11"/>
  <c r="O9005" i="11"/>
  <c r="O9006" i="11"/>
  <c r="O9007" i="11"/>
  <c r="O9008" i="11"/>
  <c r="O9009" i="11"/>
  <c r="O9010" i="11"/>
  <c r="O9011" i="11"/>
  <c r="O9012" i="11"/>
  <c r="O9013" i="11"/>
  <c r="O9014" i="11"/>
  <c r="O9015" i="11"/>
  <c r="O9016" i="11"/>
  <c r="O9017" i="11"/>
  <c r="O9018" i="11"/>
  <c r="O9019" i="11"/>
  <c r="O9020" i="11"/>
  <c r="O9021" i="11"/>
  <c r="O9022" i="11"/>
  <c r="O9023" i="11"/>
  <c r="O9024" i="11"/>
  <c r="O9025" i="11"/>
  <c r="O9026" i="11"/>
  <c r="O9027" i="11"/>
  <c r="O9028" i="11"/>
  <c r="O9029" i="11"/>
  <c r="O9030" i="11"/>
  <c r="O9031" i="11"/>
  <c r="O9032" i="11"/>
  <c r="O9033" i="11"/>
  <c r="O9034" i="11"/>
  <c r="O9035" i="11"/>
  <c r="O9036" i="11"/>
  <c r="O9037" i="11"/>
  <c r="O9038" i="11"/>
  <c r="O9039" i="11"/>
  <c r="O9040" i="11"/>
  <c r="O9041" i="11"/>
  <c r="O9042" i="11"/>
  <c r="O9043" i="11"/>
  <c r="O9044" i="11"/>
  <c r="O9045" i="11"/>
  <c r="O9046" i="11"/>
  <c r="O9047" i="11"/>
  <c r="O9048" i="11"/>
  <c r="O9049" i="11"/>
  <c r="O9050" i="11"/>
  <c r="O9051" i="11"/>
  <c r="O9052" i="11"/>
  <c r="O9053" i="11"/>
  <c r="O9054" i="11"/>
  <c r="O9055" i="11"/>
  <c r="O9056" i="11"/>
  <c r="O9057" i="11"/>
  <c r="O9058" i="11"/>
  <c r="O9059" i="11"/>
  <c r="O9060" i="11"/>
  <c r="O9061" i="11"/>
  <c r="O9062" i="11"/>
  <c r="O9063" i="11"/>
  <c r="O9064" i="11"/>
  <c r="O9065" i="11"/>
  <c r="O9066" i="11"/>
  <c r="O9067" i="11"/>
  <c r="O9068" i="11"/>
  <c r="O9069" i="11"/>
  <c r="O9070" i="11"/>
  <c r="O9071" i="11"/>
  <c r="O9072" i="11"/>
  <c r="O9073" i="11"/>
  <c r="O9074" i="11"/>
  <c r="O9075" i="11"/>
  <c r="O9076" i="11"/>
  <c r="O9077" i="11"/>
  <c r="O9078" i="11"/>
  <c r="O9079" i="11"/>
  <c r="O9080" i="11"/>
  <c r="O9081" i="11"/>
  <c r="O9082" i="11"/>
  <c r="O9083" i="11"/>
  <c r="O9084" i="11"/>
  <c r="O9085" i="11"/>
  <c r="O9086" i="11"/>
  <c r="O9087" i="11"/>
  <c r="O9088" i="11"/>
  <c r="O9089" i="11"/>
  <c r="O9090" i="11"/>
  <c r="O9091" i="11"/>
  <c r="O9092" i="11"/>
  <c r="O9093" i="11"/>
  <c r="O9094" i="11"/>
  <c r="O9095" i="11"/>
  <c r="O9096" i="11"/>
  <c r="O9097" i="11"/>
  <c r="O9098" i="11"/>
  <c r="O9099" i="11"/>
  <c r="O9100" i="11"/>
  <c r="O9101" i="11"/>
  <c r="O9102" i="11"/>
  <c r="O9103" i="11"/>
  <c r="O9104" i="11"/>
  <c r="O9105" i="11"/>
  <c r="O9106" i="11"/>
  <c r="O9107" i="11"/>
  <c r="O9108" i="11"/>
  <c r="O9109" i="11"/>
  <c r="O9110" i="11"/>
  <c r="O9111" i="11"/>
  <c r="O9112" i="11"/>
  <c r="O9113" i="11"/>
  <c r="O9114" i="11"/>
  <c r="O9115" i="11"/>
  <c r="O9116" i="11"/>
  <c r="O9117" i="11"/>
  <c r="O9118" i="11"/>
  <c r="O9119" i="11"/>
  <c r="O9120" i="11"/>
  <c r="O9121" i="11"/>
  <c r="O9122" i="11"/>
  <c r="O9123" i="11"/>
  <c r="O9124" i="11"/>
  <c r="O9125" i="11"/>
  <c r="O9126" i="11"/>
  <c r="O9127" i="11"/>
  <c r="O9128" i="11"/>
  <c r="O9129" i="11"/>
  <c r="O9130" i="11"/>
  <c r="O9131" i="11"/>
  <c r="O9132" i="11"/>
  <c r="O9133" i="11"/>
  <c r="O9134" i="11"/>
  <c r="O9135" i="11"/>
  <c r="O9136" i="11"/>
  <c r="O9137" i="11"/>
  <c r="O9138" i="11"/>
  <c r="O9139" i="11"/>
  <c r="O9140" i="11"/>
  <c r="O9141" i="11"/>
  <c r="O9142" i="11"/>
  <c r="O9143" i="11"/>
  <c r="O9144" i="11"/>
  <c r="O9145" i="11"/>
  <c r="O9146" i="11"/>
  <c r="O9147" i="11"/>
  <c r="O9148" i="11"/>
  <c r="O9149" i="11"/>
  <c r="O9150" i="11"/>
  <c r="O9151" i="11"/>
  <c r="O9152" i="11"/>
  <c r="O9153" i="11"/>
  <c r="O9154" i="11"/>
  <c r="O9155" i="11"/>
  <c r="O9156" i="11"/>
  <c r="O9157" i="11"/>
  <c r="O9158" i="11"/>
  <c r="O9159" i="11"/>
  <c r="O9160" i="11"/>
  <c r="O9161" i="11"/>
  <c r="O9162" i="11"/>
  <c r="O9163" i="11"/>
  <c r="O9164" i="11"/>
  <c r="O9165" i="11"/>
  <c r="O9166" i="11"/>
  <c r="O9167" i="11"/>
  <c r="O9168" i="11"/>
  <c r="O9169" i="11"/>
  <c r="O9170" i="11"/>
  <c r="O9171" i="11"/>
  <c r="O9172" i="11"/>
  <c r="O9173" i="11"/>
  <c r="O9174" i="11"/>
  <c r="O9175" i="11"/>
  <c r="O9176" i="11"/>
  <c r="O9177" i="11"/>
  <c r="O9178" i="11"/>
  <c r="O9179" i="11"/>
  <c r="O9180" i="11"/>
  <c r="O9181" i="11"/>
  <c r="O9182" i="11"/>
  <c r="O9183" i="11"/>
  <c r="O9184" i="11"/>
  <c r="O9185" i="11"/>
  <c r="O9186" i="11"/>
  <c r="O9187" i="11"/>
  <c r="O9188" i="11"/>
  <c r="O9189" i="11"/>
  <c r="O9190" i="11"/>
  <c r="O9191" i="11"/>
  <c r="O9192" i="11"/>
  <c r="O9193" i="11"/>
  <c r="O9194" i="11"/>
  <c r="O9195" i="11"/>
  <c r="O9196" i="11"/>
  <c r="O9197" i="11"/>
  <c r="O9198" i="11"/>
  <c r="O9199" i="11"/>
  <c r="O9200" i="11"/>
  <c r="O9201" i="11"/>
  <c r="O9202" i="11"/>
  <c r="O9203" i="11"/>
  <c r="O9204" i="11"/>
  <c r="O9205" i="11"/>
  <c r="O9206" i="11"/>
  <c r="O9207" i="11"/>
  <c r="O9208" i="11"/>
  <c r="O9209" i="11"/>
  <c r="O9210" i="11"/>
  <c r="O9211" i="11"/>
  <c r="O9212" i="11"/>
  <c r="O9213" i="11"/>
  <c r="O9214" i="11"/>
  <c r="O9215" i="11"/>
  <c r="O9216" i="11"/>
  <c r="O9217" i="11"/>
  <c r="O9218" i="11"/>
  <c r="O9219" i="11"/>
  <c r="O9220" i="11"/>
  <c r="O9221" i="11"/>
  <c r="O9222" i="11"/>
  <c r="O9223" i="11"/>
  <c r="O9224" i="11"/>
  <c r="O9225" i="11"/>
  <c r="O9226" i="11"/>
  <c r="O9227" i="11"/>
  <c r="O9228" i="11"/>
  <c r="O9229" i="11"/>
  <c r="O9230" i="11"/>
  <c r="O9231" i="11"/>
  <c r="O9232" i="11"/>
  <c r="O9233" i="11"/>
  <c r="O9234" i="11"/>
  <c r="O9235" i="11"/>
  <c r="O9236" i="11"/>
  <c r="O9237" i="11"/>
  <c r="O9238" i="11"/>
  <c r="O9239" i="11"/>
  <c r="O9240" i="11"/>
  <c r="O9241" i="11"/>
  <c r="O9242" i="11"/>
  <c r="O9243" i="11"/>
  <c r="O9244" i="11"/>
  <c r="O9245" i="11"/>
  <c r="O9246" i="11"/>
  <c r="O9247" i="11"/>
  <c r="O9248" i="11"/>
  <c r="O9249" i="11"/>
  <c r="O9250" i="11"/>
  <c r="O9251" i="11"/>
  <c r="O9252" i="11"/>
  <c r="O9253" i="11"/>
  <c r="O9254" i="11"/>
  <c r="O9255" i="11"/>
  <c r="O9256" i="11"/>
  <c r="O9257" i="11"/>
  <c r="O9258" i="11"/>
  <c r="O9259" i="11"/>
  <c r="O9260" i="11"/>
  <c r="O9261" i="11"/>
  <c r="O9262" i="11"/>
  <c r="O9263" i="11"/>
  <c r="O9264" i="11"/>
  <c r="O9265" i="11"/>
  <c r="O9266" i="11"/>
  <c r="O9267" i="11"/>
  <c r="O9268" i="11"/>
  <c r="O9269" i="11"/>
  <c r="O9270" i="11"/>
  <c r="O9271" i="11"/>
  <c r="O9272" i="11"/>
  <c r="O9273" i="11"/>
  <c r="O9274" i="11"/>
  <c r="O9275" i="11"/>
  <c r="O9276" i="11"/>
  <c r="O9277" i="11"/>
  <c r="O9278" i="11"/>
  <c r="O9279" i="11"/>
  <c r="O9280" i="11"/>
  <c r="O9281" i="11"/>
  <c r="O9282" i="11"/>
  <c r="O9283" i="11"/>
  <c r="O9284" i="11"/>
  <c r="O9285" i="11"/>
  <c r="O9286" i="11"/>
  <c r="O9287" i="11"/>
  <c r="O9288" i="11"/>
  <c r="O9289" i="11"/>
  <c r="O9290" i="11"/>
  <c r="O9291" i="11"/>
  <c r="O9292" i="11"/>
  <c r="O9293" i="11"/>
  <c r="O9294" i="11"/>
  <c r="O9295" i="11"/>
  <c r="O9296" i="11"/>
  <c r="O9297" i="11"/>
  <c r="O9298" i="11"/>
  <c r="O9299" i="11"/>
  <c r="O9300" i="11"/>
  <c r="O9301" i="11"/>
  <c r="O9302" i="11"/>
  <c r="O9303" i="11"/>
  <c r="O9304" i="11"/>
  <c r="O9305" i="11"/>
  <c r="O9306" i="11"/>
  <c r="O9307" i="11"/>
  <c r="O9308" i="11"/>
  <c r="O9309" i="11"/>
  <c r="O9310" i="11"/>
  <c r="O9311" i="11"/>
  <c r="O9312" i="11"/>
  <c r="O9313" i="11"/>
  <c r="O9314" i="11"/>
  <c r="O9315" i="11"/>
  <c r="O9316" i="11"/>
  <c r="O9317" i="11"/>
  <c r="O9318" i="11"/>
  <c r="O9319" i="11"/>
  <c r="O9320" i="11"/>
  <c r="O9321" i="11"/>
  <c r="O9322" i="11"/>
  <c r="O9323" i="11"/>
  <c r="O9324" i="11"/>
  <c r="O9325" i="11"/>
  <c r="O9326" i="11"/>
  <c r="O9327" i="11"/>
  <c r="O9328" i="11"/>
  <c r="O9329" i="11"/>
  <c r="O9330" i="11"/>
  <c r="O9331" i="11"/>
  <c r="O9332" i="11"/>
  <c r="O9333" i="11"/>
  <c r="O9334" i="11"/>
  <c r="O9335" i="11"/>
  <c r="O9336" i="11"/>
  <c r="O9337" i="11"/>
  <c r="O9338" i="11"/>
  <c r="O9339" i="11"/>
  <c r="O9340" i="11"/>
  <c r="O9341" i="11"/>
  <c r="O9342" i="11"/>
  <c r="O9343" i="11"/>
  <c r="O9344" i="11"/>
  <c r="O9345" i="11"/>
  <c r="O9346" i="11"/>
  <c r="O9347" i="11"/>
  <c r="O9348" i="11"/>
  <c r="O9349" i="11"/>
  <c r="O9350" i="11"/>
  <c r="O9351" i="11"/>
  <c r="O9352" i="11"/>
  <c r="O9353" i="11"/>
  <c r="O9354" i="11"/>
  <c r="O9355" i="11"/>
  <c r="O9356" i="11"/>
  <c r="O9357" i="11"/>
  <c r="O9358" i="11"/>
  <c r="O9359" i="11"/>
  <c r="O9360" i="11"/>
  <c r="O9361" i="11"/>
  <c r="O9362" i="11"/>
  <c r="O9363" i="11"/>
  <c r="O9364" i="11"/>
  <c r="O9365" i="11"/>
  <c r="O9366" i="11"/>
  <c r="O9367" i="11"/>
  <c r="O9368" i="11"/>
  <c r="O9369" i="11"/>
  <c r="O9370" i="11"/>
  <c r="O9371" i="11"/>
  <c r="O9372" i="11"/>
  <c r="O9373" i="11"/>
  <c r="O9374" i="11"/>
  <c r="O9375" i="11"/>
  <c r="O9376" i="11"/>
  <c r="O9377" i="11"/>
  <c r="O9378" i="11"/>
  <c r="O9379" i="11"/>
  <c r="O9380" i="11"/>
  <c r="O9381" i="11"/>
  <c r="O9382" i="11"/>
  <c r="O9383" i="11"/>
  <c r="O9384" i="11"/>
  <c r="O9385" i="11"/>
  <c r="O9386" i="11"/>
  <c r="O9387" i="11"/>
  <c r="O9388" i="11"/>
  <c r="O9389" i="11"/>
  <c r="O9390" i="11"/>
  <c r="O9391" i="11"/>
  <c r="O9392" i="11"/>
  <c r="O9393" i="11"/>
  <c r="O9394" i="11"/>
  <c r="O9395" i="11"/>
  <c r="O9396" i="11"/>
  <c r="O9397" i="11"/>
  <c r="O9398" i="11"/>
  <c r="O9399" i="11"/>
  <c r="O9400" i="11"/>
  <c r="O9401" i="11"/>
  <c r="O9402" i="11"/>
  <c r="O9403" i="11"/>
  <c r="O9404" i="11"/>
  <c r="O9405" i="11"/>
  <c r="O9406" i="11"/>
  <c r="O9407" i="11"/>
  <c r="O9408" i="11"/>
  <c r="O9409" i="11"/>
  <c r="O9410" i="11"/>
  <c r="O9411" i="11"/>
  <c r="O9412" i="11"/>
  <c r="O9413" i="11"/>
  <c r="O9414" i="11"/>
  <c r="O9415" i="11"/>
  <c r="O9416" i="11"/>
  <c r="O9417" i="11"/>
  <c r="O9418" i="11"/>
  <c r="O9419" i="11"/>
  <c r="O9420" i="11"/>
  <c r="O9421" i="11"/>
  <c r="O9422" i="11"/>
  <c r="O9423" i="11"/>
  <c r="O9424" i="11"/>
  <c r="O9425" i="11"/>
  <c r="O9426" i="11"/>
  <c r="O9427" i="11"/>
  <c r="O9428" i="11"/>
  <c r="O9429" i="11"/>
  <c r="O9430" i="11"/>
  <c r="O9431" i="11"/>
  <c r="O9432" i="11"/>
  <c r="O9433" i="11"/>
  <c r="O9434" i="11"/>
  <c r="O9435" i="11"/>
  <c r="O9436" i="11"/>
  <c r="O9437" i="11"/>
  <c r="O9438" i="11"/>
  <c r="O9439" i="11"/>
  <c r="O9440" i="11"/>
  <c r="O9441" i="11"/>
  <c r="O9442" i="11"/>
  <c r="O9443" i="11"/>
  <c r="O9444" i="11"/>
  <c r="O9445" i="11"/>
  <c r="O9446" i="11"/>
  <c r="O9447" i="11"/>
  <c r="O9448" i="11"/>
  <c r="O9449" i="11"/>
  <c r="O9450" i="11"/>
  <c r="O9451" i="11"/>
  <c r="O9452" i="11"/>
  <c r="O9453" i="11"/>
  <c r="O9454" i="11"/>
  <c r="O9455" i="11"/>
  <c r="O9456" i="11"/>
  <c r="O9457" i="11"/>
  <c r="O9458" i="11"/>
  <c r="O9459" i="11"/>
  <c r="O9460" i="11"/>
  <c r="O9461" i="11"/>
  <c r="O9462" i="11"/>
  <c r="O9463" i="11"/>
  <c r="O9464" i="11"/>
  <c r="O9465" i="11"/>
  <c r="O9466" i="11"/>
  <c r="O9467" i="11"/>
  <c r="O9468" i="11"/>
  <c r="O9469" i="11"/>
  <c r="O9470" i="11"/>
  <c r="O9471" i="11"/>
  <c r="O9472" i="11"/>
  <c r="O9473" i="11"/>
  <c r="O9474" i="11"/>
  <c r="O9475" i="11"/>
  <c r="O9476" i="11"/>
  <c r="O9477" i="11"/>
  <c r="O9478" i="11"/>
  <c r="O9479" i="11"/>
  <c r="O9480" i="11"/>
  <c r="O9481" i="11"/>
  <c r="O9482" i="11"/>
  <c r="O9483" i="11"/>
  <c r="O9484" i="11"/>
  <c r="O9485" i="11"/>
  <c r="O9486" i="11"/>
  <c r="O9487" i="11"/>
  <c r="O9488" i="11"/>
  <c r="O9489" i="11"/>
  <c r="O9490" i="11"/>
  <c r="O9491" i="11"/>
  <c r="O9492" i="11"/>
  <c r="O9493" i="11"/>
  <c r="O9494" i="11"/>
  <c r="O9495" i="11"/>
  <c r="O9496" i="11"/>
  <c r="O9497" i="11"/>
  <c r="O9498" i="11"/>
  <c r="O9499" i="11"/>
  <c r="O9500" i="11"/>
  <c r="O9501" i="11"/>
  <c r="O9502" i="11"/>
  <c r="O9503" i="11"/>
  <c r="O9504" i="11"/>
  <c r="O9505" i="11"/>
  <c r="O9506" i="11"/>
  <c r="O9507" i="11"/>
  <c r="O9508" i="11"/>
  <c r="O9509" i="11"/>
  <c r="O9510" i="11"/>
  <c r="O9511" i="11"/>
  <c r="O9512" i="11"/>
  <c r="O9513" i="11"/>
  <c r="O9514" i="11"/>
  <c r="O9515" i="11"/>
  <c r="O9516" i="11"/>
  <c r="O9517" i="11"/>
  <c r="O9518" i="11"/>
  <c r="O9519" i="11"/>
  <c r="O9520" i="11"/>
  <c r="O9521" i="11"/>
  <c r="O9522" i="11"/>
  <c r="O9523" i="11"/>
  <c r="O9524" i="11"/>
  <c r="O9525" i="11"/>
  <c r="O9526" i="11"/>
  <c r="O9527" i="11"/>
  <c r="O9528" i="11"/>
  <c r="O9529" i="11"/>
  <c r="O9530" i="11"/>
  <c r="O9531" i="11"/>
  <c r="O9532" i="11"/>
  <c r="O9533" i="11"/>
  <c r="O9534" i="11"/>
  <c r="O9535" i="11"/>
  <c r="O9536" i="11"/>
  <c r="O9537" i="11"/>
  <c r="O9538" i="11"/>
  <c r="O9539" i="11"/>
  <c r="O9540" i="11"/>
  <c r="O9541" i="11"/>
  <c r="O9542" i="11"/>
  <c r="O9543" i="11"/>
  <c r="O9544" i="11"/>
  <c r="O9545" i="11"/>
  <c r="O9546" i="11"/>
  <c r="O9547" i="11"/>
  <c r="O9548" i="11"/>
  <c r="O9549" i="11"/>
  <c r="O9550" i="11"/>
  <c r="O9551" i="11"/>
  <c r="O9552" i="11"/>
  <c r="O9553" i="11"/>
  <c r="O9554" i="11"/>
  <c r="O9555" i="11"/>
  <c r="O9556" i="11"/>
  <c r="O9557" i="11"/>
  <c r="O9558" i="11"/>
  <c r="O9559" i="11"/>
  <c r="O9560" i="11"/>
  <c r="O9561" i="11"/>
  <c r="O9562" i="11"/>
  <c r="O9563" i="11"/>
  <c r="O9564" i="11"/>
  <c r="O9565" i="11"/>
  <c r="O9566" i="11"/>
  <c r="O9567" i="11"/>
  <c r="O9568" i="11"/>
  <c r="O9569" i="11"/>
  <c r="O9570" i="11"/>
  <c r="O9571" i="11"/>
  <c r="O9572" i="11"/>
  <c r="O9573" i="11"/>
  <c r="O9574" i="11"/>
  <c r="O9575" i="11"/>
  <c r="O9576" i="11"/>
  <c r="O9577" i="11"/>
  <c r="O9578" i="11"/>
  <c r="O9579" i="11"/>
  <c r="O9580" i="11"/>
  <c r="O9581" i="11"/>
  <c r="O9582" i="11"/>
  <c r="O9583" i="11"/>
  <c r="O9584" i="11"/>
  <c r="O9585" i="11"/>
  <c r="O9586" i="11"/>
  <c r="O9587" i="11"/>
  <c r="O9588" i="11"/>
  <c r="O9589" i="11"/>
  <c r="O9590" i="11"/>
  <c r="O9591" i="11"/>
  <c r="O9592" i="11"/>
  <c r="O9593" i="11"/>
  <c r="O9594" i="11"/>
  <c r="O9595" i="11"/>
  <c r="O9596" i="11"/>
  <c r="O9597" i="11"/>
  <c r="O9598" i="11"/>
  <c r="O9599" i="11"/>
  <c r="O9600" i="11"/>
  <c r="O9601" i="11"/>
  <c r="O9602" i="11"/>
  <c r="O9603" i="11"/>
  <c r="O9604" i="11"/>
  <c r="O9605" i="11"/>
  <c r="O9606" i="11"/>
  <c r="O9607" i="11"/>
  <c r="O9608" i="11"/>
  <c r="O9609" i="11"/>
  <c r="O9610" i="11"/>
  <c r="O9611" i="11"/>
  <c r="O9612" i="11"/>
  <c r="O9613" i="11"/>
  <c r="O9614" i="11"/>
  <c r="O9615" i="11"/>
  <c r="O9616" i="11"/>
  <c r="O9617" i="11"/>
  <c r="O9618" i="11"/>
  <c r="O9619" i="11"/>
  <c r="O9620" i="11"/>
  <c r="O9621" i="11"/>
  <c r="O9622" i="11"/>
  <c r="O9623" i="11"/>
  <c r="O9624" i="11"/>
  <c r="O9625" i="11"/>
  <c r="O9626" i="11"/>
  <c r="O9627" i="11"/>
  <c r="O9628" i="11"/>
  <c r="O9629" i="11"/>
  <c r="O9630" i="11"/>
  <c r="O9631" i="11"/>
  <c r="O9632" i="11"/>
  <c r="O9633" i="11"/>
  <c r="O9634" i="11"/>
  <c r="O9635" i="11"/>
  <c r="O9636" i="11"/>
  <c r="O9637" i="11"/>
  <c r="O9638" i="11"/>
  <c r="O9639" i="11"/>
  <c r="O9640" i="11"/>
  <c r="O9641" i="11"/>
  <c r="O9642" i="11"/>
  <c r="O9643" i="11"/>
  <c r="O9644" i="11"/>
  <c r="O9645" i="11"/>
  <c r="O9646" i="11"/>
  <c r="O9647" i="11"/>
  <c r="O9648" i="11"/>
  <c r="O9649" i="11"/>
  <c r="O9650" i="11"/>
  <c r="O9651" i="11"/>
  <c r="O9652" i="11"/>
  <c r="O9653" i="11"/>
  <c r="O9654" i="11"/>
  <c r="O9655" i="11"/>
  <c r="O9656" i="11"/>
  <c r="O9657" i="11"/>
  <c r="O9658" i="11"/>
  <c r="O9659" i="11"/>
  <c r="O9660" i="11"/>
  <c r="O9661" i="11"/>
  <c r="O9662" i="11"/>
  <c r="O9663" i="11"/>
  <c r="O9664" i="11"/>
  <c r="O9665" i="11"/>
  <c r="O9666" i="11"/>
  <c r="O9667" i="11"/>
  <c r="O9668" i="11"/>
  <c r="O9669" i="11"/>
  <c r="O9670" i="11"/>
  <c r="O9671" i="11"/>
  <c r="O9672" i="11"/>
  <c r="O9673" i="11"/>
  <c r="O9674" i="11"/>
  <c r="O9675" i="11"/>
  <c r="O9676" i="11"/>
  <c r="O9677" i="11"/>
  <c r="O9678" i="11"/>
  <c r="O9679" i="11"/>
  <c r="O9680" i="11"/>
  <c r="O9681" i="11"/>
  <c r="O9682" i="11"/>
  <c r="O9683" i="11"/>
  <c r="O9684" i="11"/>
  <c r="O9685" i="11"/>
  <c r="O9686" i="11"/>
  <c r="O9687" i="11"/>
  <c r="O9688" i="11"/>
  <c r="O9689" i="11"/>
  <c r="O9690" i="11"/>
  <c r="O9691" i="11"/>
  <c r="O9692" i="11"/>
  <c r="O9693" i="11"/>
  <c r="O9694" i="11"/>
  <c r="O9695" i="11"/>
  <c r="O9696" i="11"/>
  <c r="O9697" i="11"/>
  <c r="O9698" i="11"/>
  <c r="O9699" i="11"/>
  <c r="O9700" i="11"/>
  <c r="O9701" i="11"/>
  <c r="O9702" i="11"/>
  <c r="O9703" i="11"/>
  <c r="O9704" i="11"/>
  <c r="O9705" i="11"/>
  <c r="O9706" i="11"/>
  <c r="O9707" i="11"/>
  <c r="O9708" i="11"/>
  <c r="O9709" i="11"/>
  <c r="O9710" i="11"/>
  <c r="O9711" i="11"/>
  <c r="O9712" i="11"/>
  <c r="O9713" i="11"/>
  <c r="O9714" i="11"/>
  <c r="O9715" i="11"/>
  <c r="O9716" i="11"/>
  <c r="O9717" i="11"/>
  <c r="O9718" i="11"/>
  <c r="O9719" i="11"/>
  <c r="O9720" i="11"/>
  <c r="O9721" i="11"/>
  <c r="O9722" i="11"/>
  <c r="O9723" i="11"/>
  <c r="O9724" i="11"/>
  <c r="O9725" i="11"/>
  <c r="O9726" i="11"/>
  <c r="O9727" i="11"/>
  <c r="O9728" i="11"/>
  <c r="O9729" i="11"/>
  <c r="O9730" i="11"/>
  <c r="O9731" i="11"/>
  <c r="O9732" i="11"/>
  <c r="O9733" i="11"/>
  <c r="O9734" i="11"/>
  <c r="O9735" i="11"/>
  <c r="O9736" i="11"/>
  <c r="O9737" i="11"/>
  <c r="O9738" i="11"/>
  <c r="O9739" i="11"/>
  <c r="O9740" i="11"/>
  <c r="O9741" i="11"/>
  <c r="O9742" i="11"/>
  <c r="O9743" i="11"/>
  <c r="O9744" i="11"/>
  <c r="O9745" i="11"/>
  <c r="O9746" i="11"/>
  <c r="O9747" i="11"/>
  <c r="O9748" i="11"/>
  <c r="O9749" i="11"/>
  <c r="O9750" i="11"/>
  <c r="O9751" i="11"/>
  <c r="O9752" i="11"/>
  <c r="O9753" i="11"/>
  <c r="O9754" i="11"/>
  <c r="O9755" i="11"/>
  <c r="O9756" i="11"/>
  <c r="O9757" i="11"/>
  <c r="O9758" i="11"/>
  <c r="O9759" i="11"/>
  <c r="O9760" i="11"/>
  <c r="O9761" i="11"/>
  <c r="O9762" i="11"/>
  <c r="O9763" i="11"/>
  <c r="O9764" i="11"/>
  <c r="O9765" i="11"/>
  <c r="O9766" i="11"/>
  <c r="O9767" i="11"/>
  <c r="O9768" i="11"/>
  <c r="O9769" i="11"/>
  <c r="O9770" i="11"/>
  <c r="O9771" i="11"/>
  <c r="O9772" i="11"/>
  <c r="O9773" i="11"/>
  <c r="O9774" i="11"/>
  <c r="O9775" i="11"/>
  <c r="O9776" i="11"/>
  <c r="O9777" i="11"/>
  <c r="O9778" i="11"/>
  <c r="O9779" i="11"/>
  <c r="O9780" i="11"/>
  <c r="O9781" i="11"/>
  <c r="O9782" i="11"/>
  <c r="O9783" i="11"/>
  <c r="O9784" i="11"/>
  <c r="O9785" i="11"/>
  <c r="O9786" i="11"/>
  <c r="O9787" i="11"/>
  <c r="O9788" i="11"/>
  <c r="O9789" i="11"/>
  <c r="O9790" i="11"/>
  <c r="O9791" i="11"/>
  <c r="O9792" i="11"/>
  <c r="O9793" i="11"/>
  <c r="O9794" i="11"/>
  <c r="O9795" i="11"/>
  <c r="O9796" i="11"/>
  <c r="O9797" i="11"/>
  <c r="O9798" i="11"/>
  <c r="O9799" i="11"/>
  <c r="O9800" i="11"/>
  <c r="O9801" i="11"/>
  <c r="O9802" i="11"/>
  <c r="O9803" i="11"/>
  <c r="O9804" i="11"/>
  <c r="O9805" i="11"/>
  <c r="O9806" i="11"/>
  <c r="O9807" i="11"/>
  <c r="O9808" i="11"/>
  <c r="O9809" i="11"/>
  <c r="O9810" i="11"/>
  <c r="O9811" i="11"/>
  <c r="O9812" i="11"/>
  <c r="O9813" i="11"/>
  <c r="O9814" i="11"/>
  <c r="O9815" i="11"/>
  <c r="O9816" i="11"/>
  <c r="O9817" i="11"/>
  <c r="O9818" i="11"/>
  <c r="O9819" i="11"/>
  <c r="O9820" i="11"/>
  <c r="O9821" i="11"/>
  <c r="O9822" i="11"/>
  <c r="O9823" i="11"/>
  <c r="O9824" i="11"/>
  <c r="O9825" i="11"/>
  <c r="O9826" i="11"/>
  <c r="O9827" i="11"/>
  <c r="O9828" i="11"/>
  <c r="O9829" i="11"/>
  <c r="O9830" i="11"/>
  <c r="O9831" i="11"/>
  <c r="O9832" i="11"/>
  <c r="O9833" i="11"/>
  <c r="O9834" i="11"/>
  <c r="O9835" i="11"/>
  <c r="O9836" i="11"/>
  <c r="O9837" i="11"/>
  <c r="O9838" i="11"/>
  <c r="O9839" i="11"/>
  <c r="O9840" i="11"/>
  <c r="O9841" i="11"/>
  <c r="O9842" i="11"/>
  <c r="O9843" i="11"/>
  <c r="O9844" i="11"/>
  <c r="O9845" i="11"/>
  <c r="O9846" i="11"/>
  <c r="O9847" i="11"/>
  <c r="O9848" i="11"/>
  <c r="O9849" i="11"/>
  <c r="O9850" i="11"/>
  <c r="O9851" i="11"/>
  <c r="O9852" i="11"/>
  <c r="O9853" i="11"/>
  <c r="O9854" i="11"/>
  <c r="O9855" i="11"/>
  <c r="O9856" i="11"/>
  <c r="O9857" i="11"/>
  <c r="O9858" i="11"/>
  <c r="O9859" i="11"/>
  <c r="O9860" i="11"/>
  <c r="O9861" i="11"/>
  <c r="O9862" i="11"/>
  <c r="O9863" i="11"/>
  <c r="O9864" i="11"/>
  <c r="O9865" i="11"/>
  <c r="O9866" i="11"/>
  <c r="O9867" i="11"/>
  <c r="O9868" i="11"/>
  <c r="O9869" i="11"/>
  <c r="O9870" i="11"/>
  <c r="O9871" i="11"/>
  <c r="O9872" i="11"/>
  <c r="O9873" i="11"/>
  <c r="O9874" i="11"/>
  <c r="O9875" i="11"/>
  <c r="O9876" i="11"/>
  <c r="O9877" i="11"/>
  <c r="O9878" i="11"/>
  <c r="O9879" i="11"/>
  <c r="O9880" i="11"/>
  <c r="O9881" i="11"/>
  <c r="O9882" i="11"/>
  <c r="O9883" i="11"/>
  <c r="O9884" i="11"/>
  <c r="O9885" i="11"/>
  <c r="O9886" i="11"/>
  <c r="O9887" i="11"/>
  <c r="O9888" i="11"/>
  <c r="O9889" i="11"/>
  <c r="O9890" i="11"/>
  <c r="O9891" i="11"/>
  <c r="O9892" i="11"/>
  <c r="O9893" i="11"/>
  <c r="O9894" i="11"/>
  <c r="O9895" i="11"/>
  <c r="O9896" i="11"/>
  <c r="O9897" i="11"/>
  <c r="O9898" i="11"/>
  <c r="O9899" i="11"/>
  <c r="O9900" i="11"/>
  <c r="O9901" i="11"/>
  <c r="O9902" i="11"/>
  <c r="O9903" i="11"/>
  <c r="O9904" i="11"/>
  <c r="O9905" i="11"/>
  <c r="O9906" i="11"/>
  <c r="O9907" i="11"/>
  <c r="O9908" i="11"/>
  <c r="O9909" i="11"/>
  <c r="O9910" i="11"/>
  <c r="O9911" i="11"/>
  <c r="O9912" i="11"/>
  <c r="O9913" i="11"/>
  <c r="O9914" i="11"/>
  <c r="O9915" i="11"/>
  <c r="O9916" i="11"/>
  <c r="O9917" i="11"/>
  <c r="O9918" i="11"/>
  <c r="O9919" i="11"/>
  <c r="O9920" i="11"/>
  <c r="O9921" i="11"/>
  <c r="O9922" i="11"/>
  <c r="O9923" i="11"/>
  <c r="O9924" i="11"/>
  <c r="O9925" i="11"/>
  <c r="O9926" i="11"/>
  <c r="O9927" i="11"/>
  <c r="O9928" i="11"/>
  <c r="O9929" i="11"/>
  <c r="O9930" i="11"/>
  <c r="O9931" i="11"/>
  <c r="O9932" i="11"/>
  <c r="O9933" i="11"/>
  <c r="O9934" i="11"/>
  <c r="O9935" i="11"/>
  <c r="O9936" i="11"/>
  <c r="O9937" i="11"/>
  <c r="O9938" i="11"/>
  <c r="O9939" i="11"/>
  <c r="O9940" i="11"/>
  <c r="O9941" i="11"/>
  <c r="O9942" i="11"/>
  <c r="O9943" i="11"/>
  <c r="O9944" i="11"/>
  <c r="O9945" i="11"/>
  <c r="O9946" i="11"/>
  <c r="O9947" i="11"/>
  <c r="O9948" i="11"/>
  <c r="O9949" i="11"/>
  <c r="O9950" i="11"/>
  <c r="O9951" i="11"/>
  <c r="O9952" i="11"/>
  <c r="O9953" i="11"/>
  <c r="O9954" i="11"/>
  <c r="O9955" i="11"/>
  <c r="O9956" i="11"/>
  <c r="O9957" i="11"/>
  <c r="O9958" i="11"/>
  <c r="O9959" i="11"/>
  <c r="O9960" i="11"/>
  <c r="O9961" i="11"/>
  <c r="O9962" i="11"/>
  <c r="O9963" i="11"/>
  <c r="O9964" i="11"/>
  <c r="O9965" i="11"/>
  <c r="O9966" i="11"/>
  <c r="O9967" i="11"/>
  <c r="O9968" i="11"/>
  <c r="O9969" i="11"/>
  <c r="O9970" i="11"/>
  <c r="O9971" i="11"/>
  <c r="O9972" i="11"/>
  <c r="O9973" i="11"/>
  <c r="O9974" i="11"/>
  <c r="O9975" i="11"/>
  <c r="O9976" i="11"/>
  <c r="O9977" i="11"/>
  <c r="O9978" i="11"/>
  <c r="O9979" i="11"/>
  <c r="O9980" i="11"/>
  <c r="O9981" i="11"/>
  <c r="O9982" i="11"/>
  <c r="O9983" i="11"/>
  <c r="O9984" i="11"/>
  <c r="O9985" i="11"/>
  <c r="O9986" i="11"/>
  <c r="O9987" i="11"/>
  <c r="O9988" i="11"/>
  <c r="O9989" i="11"/>
  <c r="O9990" i="11"/>
  <c r="O9991" i="11"/>
  <c r="O9992" i="11"/>
  <c r="O9993" i="11"/>
  <c r="O9994" i="11"/>
  <c r="O9995" i="11"/>
  <c r="O9996" i="11"/>
  <c r="O9997" i="11"/>
  <c r="O9998" i="11"/>
  <c r="O9999" i="11"/>
  <c r="O10000" i="11"/>
  <c r="O10001" i="11"/>
  <c r="P3" i="11"/>
  <c r="P4" i="11"/>
  <c r="P5" i="11"/>
  <c r="P6" i="11"/>
  <c r="P7" i="11"/>
  <c r="P8" i="11"/>
  <c r="P9" i="11"/>
  <c r="P10" i="11"/>
  <c r="P11" i="11"/>
  <c r="P12" i="11"/>
  <c r="P13" i="11"/>
  <c r="P14" i="11"/>
  <c r="P15" i="11"/>
  <c r="P16" i="11"/>
  <c r="P17" i="11"/>
  <c r="P18" i="11"/>
  <c r="P19" i="11"/>
  <c r="P20" i="11"/>
  <c r="P21" i="11"/>
  <c r="P22" i="11"/>
  <c r="P23" i="11"/>
  <c r="P24" i="11"/>
  <c r="P25" i="11"/>
  <c r="P26" i="11"/>
  <c r="P27" i="11"/>
  <c r="P28" i="11"/>
  <c r="P29" i="11"/>
  <c r="P30" i="11"/>
  <c r="P31" i="11"/>
  <c r="P32" i="11"/>
  <c r="P33" i="11"/>
  <c r="P34" i="11"/>
  <c r="P35" i="11"/>
  <c r="P36" i="11"/>
  <c r="P37" i="11"/>
  <c r="P38" i="11"/>
  <c r="P39" i="11"/>
  <c r="P40" i="11"/>
  <c r="P41" i="11"/>
  <c r="P42" i="11"/>
  <c r="P43" i="11"/>
  <c r="P44" i="11"/>
  <c r="P45" i="11"/>
  <c r="P46" i="11"/>
  <c r="P47" i="11"/>
  <c r="P48" i="11"/>
  <c r="P49" i="11"/>
  <c r="P50" i="11"/>
  <c r="P51" i="11"/>
  <c r="P52" i="11"/>
  <c r="P53" i="11"/>
  <c r="P54" i="11"/>
  <c r="P55" i="11"/>
  <c r="P56" i="11"/>
  <c r="P57" i="11"/>
  <c r="P58" i="11"/>
  <c r="P59" i="11"/>
  <c r="P60" i="11"/>
  <c r="P61" i="11"/>
  <c r="P62" i="11"/>
  <c r="P63" i="11"/>
  <c r="P64" i="11"/>
  <c r="P65" i="11"/>
  <c r="P66" i="11"/>
  <c r="P67" i="11"/>
  <c r="P68" i="11"/>
  <c r="P69" i="11"/>
  <c r="P70" i="11"/>
  <c r="P71" i="11"/>
  <c r="P72" i="11"/>
  <c r="P73" i="11"/>
  <c r="P74" i="11"/>
  <c r="P75" i="11"/>
  <c r="P76" i="11"/>
  <c r="P77" i="11"/>
  <c r="P78" i="11"/>
  <c r="P79" i="11"/>
  <c r="P80" i="11"/>
  <c r="P81" i="11"/>
  <c r="P82" i="11"/>
  <c r="P83" i="11"/>
  <c r="P84" i="11"/>
  <c r="P85" i="11"/>
  <c r="P86" i="11"/>
  <c r="P87" i="11"/>
  <c r="P88" i="11"/>
  <c r="P89" i="11"/>
  <c r="P90" i="11"/>
  <c r="P91" i="11"/>
  <c r="P92" i="11"/>
  <c r="P93" i="11"/>
  <c r="P94" i="11"/>
  <c r="P95" i="11"/>
  <c r="P96" i="11"/>
  <c r="P97" i="11"/>
  <c r="P98" i="11"/>
  <c r="P99" i="11"/>
  <c r="P100" i="11"/>
  <c r="P101" i="11"/>
  <c r="P102" i="11"/>
  <c r="P103" i="11"/>
  <c r="P104" i="11"/>
  <c r="P105" i="11"/>
  <c r="P106" i="11"/>
  <c r="P107" i="11"/>
  <c r="P108" i="11"/>
  <c r="P109" i="11"/>
  <c r="P110" i="11"/>
  <c r="P111" i="11"/>
  <c r="P112" i="11"/>
  <c r="P113" i="11"/>
  <c r="P114" i="11"/>
  <c r="P115" i="11"/>
  <c r="P116" i="11"/>
  <c r="P117" i="11"/>
  <c r="P118" i="11"/>
  <c r="P119" i="11"/>
  <c r="P120" i="11"/>
  <c r="P121" i="11"/>
  <c r="P122" i="11"/>
  <c r="P123" i="11"/>
  <c r="P124" i="11"/>
  <c r="P125" i="11"/>
  <c r="P126" i="11"/>
  <c r="P127" i="11"/>
  <c r="P128" i="11"/>
  <c r="P129" i="11"/>
  <c r="P130" i="11"/>
  <c r="P131" i="11"/>
  <c r="P132" i="11"/>
  <c r="P133" i="11"/>
  <c r="P134" i="11"/>
  <c r="P135" i="11"/>
  <c r="P136" i="11"/>
  <c r="P137" i="11"/>
  <c r="P138" i="11"/>
  <c r="P139" i="11"/>
  <c r="P140" i="11"/>
  <c r="P141" i="11"/>
  <c r="P142" i="11"/>
  <c r="P143" i="11"/>
  <c r="P144" i="11"/>
  <c r="P145" i="11"/>
  <c r="P146" i="11"/>
  <c r="P147" i="11"/>
  <c r="P148" i="11"/>
  <c r="P149" i="11"/>
  <c r="P150" i="11"/>
  <c r="P151" i="11"/>
  <c r="P152" i="11"/>
  <c r="P153" i="11"/>
  <c r="P154" i="11"/>
  <c r="P155" i="11"/>
  <c r="P156" i="11"/>
  <c r="P157" i="11"/>
  <c r="P158" i="11"/>
  <c r="P159" i="11"/>
  <c r="P160" i="11"/>
  <c r="P161" i="11"/>
  <c r="P162" i="11"/>
  <c r="P163" i="11"/>
  <c r="P164" i="11"/>
  <c r="P165" i="11"/>
  <c r="P166" i="11"/>
  <c r="P167" i="11"/>
  <c r="P168" i="11"/>
  <c r="P169" i="11"/>
  <c r="P170" i="11"/>
  <c r="P171" i="11"/>
  <c r="P172" i="11"/>
  <c r="P173" i="11"/>
  <c r="P174" i="11"/>
  <c r="P175" i="11"/>
  <c r="P176" i="11"/>
  <c r="P177" i="11"/>
  <c r="P178" i="11"/>
  <c r="P179" i="11"/>
  <c r="P180" i="11"/>
  <c r="P181" i="11"/>
  <c r="P182" i="11"/>
  <c r="P183" i="11"/>
  <c r="P184" i="11"/>
  <c r="P185" i="11"/>
  <c r="P186" i="11"/>
  <c r="P187" i="11"/>
  <c r="P188" i="11"/>
  <c r="P189" i="11"/>
  <c r="P190" i="11"/>
  <c r="P191" i="11"/>
  <c r="P192" i="11"/>
  <c r="P193" i="11"/>
  <c r="P194" i="11"/>
  <c r="P195" i="11"/>
  <c r="P196" i="11"/>
  <c r="P197" i="11"/>
  <c r="P198" i="11"/>
  <c r="P199" i="11"/>
  <c r="P200" i="11"/>
  <c r="P201" i="11"/>
  <c r="P202" i="11"/>
  <c r="P203" i="11"/>
  <c r="P204" i="11"/>
  <c r="P205" i="11"/>
  <c r="P206" i="11"/>
  <c r="P207" i="11"/>
  <c r="P208" i="11"/>
  <c r="P209" i="11"/>
  <c r="P210" i="11"/>
  <c r="P211" i="11"/>
  <c r="P212" i="11"/>
  <c r="P213" i="11"/>
  <c r="P214" i="11"/>
  <c r="P215" i="11"/>
  <c r="P216" i="11"/>
  <c r="P217" i="11"/>
  <c r="P218" i="11"/>
  <c r="P219" i="11"/>
  <c r="P220" i="11"/>
  <c r="P221" i="11"/>
  <c r="P222" i="11"/>
  <c r="P223" i="11"/>
  <c r="P224" i="11"/>
  <c r="P225" i="11"/>
  <c r="P226" i="11"/>
  <c r="P227" i="11"/>
  <c r="P228" i="11"/>
  <c r="P229" i="11"/>
  <c r="P230" i="11"/>
  <c r="P231" i="11"/>
  <c r="P232" i="11"/>
  <c r="P233" i="11"/>
  <c r="P234" i="11"/>
  <c r="P235" i="11"/>
  <c r="P236" i="11"/>
  <c r="P237" i="11"/>
  <c r="P238" i="11"/>
  <c r="P239" i="11"/>
  <c r="P240" i="11"/>
  <c r="P241" i="11"/>
  <c r="P242" i="11"/>
  <c r="P243" i="11"/>
  <c r="P244" i="11"/>
  <c r="P245" i="11"/>
  <c r="P246" i="11"/>
  <c r="P247" i="11"/>
  <c r="P248" i="11"/>
  <c r="P249" i="11"/>
  <c r="P250" i="11"/>
  <c r="P251" i="11"/>
  <c r="P252" i="11"/>
  <c r="P253" i="11"/>
  <c r="P254" i="11"/>
  <c r="P255" i="11"/>
  <c r="P256" i="11"/>
  <c r="P257" i="11"/>
  <c r="P258" i="11"/>
  <c r="P259" i="11"/>
  <c r="P260" i="11"/>
  <c r="P261" i="11"/>
  <c r="P262" i="11"/>
  <c r="P263" i="11"/>
  <c r="P264" i="11"/>
  <c r="P265" i="11"/>
  <c r="P266" i="11"/>
  <c r="P267" i="11"/>
  <c r="P268" i="11"/>
  <c r="P269" i="11"/>
  <c r="P270" i="11"/>
  <c r="P271" i="11"/>
  <c r="P272" i="11"/>
  <c r="P273" i="11"/>
  <c r="P274" i="11"/>
  <c r="P275" i="11"/>
  <c r="P276" i="11"/>
  <c r="P277" i="11"/>
  <c r="P278" i="11"/>
  <c r="P279" i="11"/>
  <c r="P280" i="11"/>
  <c r="P281" i="11"/>
  <c r="P282" i="11"/>
  <c r="P283" i="11"/>
  <c r="P284" i="11"/>
  <c r="P285" i="11"/>
  <c r="P286" i="11"/>
  <c r="P287" i="11"/>
  <c r="P288" i="11"/>
  <c r="P289" i="11"/>
  <c r="P290" i="11"/>
  <c r="P291" i="11"/>
  <c r="P292" i="11"/>
  <c r="P293" i="11"/>
  <c r="P294" i="11"/>
  <c r="P295" i="11"/>
  <c r="P296" i="11"/>
  <c r="P297" i="11"/>
  <c r="P298" i="11"/>
  <c r="P299" i="11"/>
  <c r="P300" i="11"/>
  <c r="P301" i="11"/>
  <c r="P302" i="11"/>
  <c r="P303" i="11"/>
  <c r="P304" i="11"/>
  <c r="P305" i="11"/>
  <c r="P306" i="11"/>
  <c r="P307" i="11"/>
  <c r="P308" i="11"/>
  <c r="P309" i="11"/>
  <c r="P310" i="11"/>
  <c r="P311" i="11"/>
  <c r="P312" i="11"/>
  <c r="P313" i="11"/>
  <c r="P314" i="11"/>
  <c r="P315" i="11"/>
  <c r="P316" i="11"/>
  <c r="P317" i="11"/>
  <c r="P318" i="11"/>
  <c r="P319" i="11"/>
  <c r="P320" i="11"/>
  <c r="P321" i="11"/>
  <c r="P322" i="11"/>
  <c r="P323" i="11"/>
  <c r="P324" i="11"/>
  <c r="P325" i="11"/>
  <c r="P326" i="11"/>
  <c r="P327" i="11"/>
  <c r="P328" i="11"/>
  <c r="P329" i="11"/>
  <c r="P330" i="11"/>
  <c r="P331" i="11"/>
  <c r="P332" i="11"/>
  <c r="P333" i="11"/>
  <c r="P334" i="11"/>
  <c r="P335" i="11"/>
  <c r="P336" i="11"/>
  <c r="P337" i="11"/>
  <c r="P338" i="11"/>
  <c r="P339" i="11"/>
  <c r="P340" i="11"/>
  <c r="P341" i="11"/>
  <c r="P342" i="11"/>
  <c r="P343" i="11"/>
  <c r="P344" i="11"/>
  <c r="P345" i="11"/>
  <c r="P346" i="11"/>
  <c r="P347" i="11"/>
  <c r="P348" i="11"/>
  <c r="P349" i="11"/>
  <c r="P350" i="11"/>
  <c r="P351" i="11"/>
  <c r="P352" i="11"/>
  <c r="P353" i="11"/>
  <c r="P354" i="11"/>
  <c r="P355" i="11"/>
  <c r="P356" i="11"/>
  <c r="P357" i="11"/>
  <c r="P358" i="11"/>
  <c r="P359" i="11"/>
  <c r="P360" i="11"/>
  <c r="P361" i="11"/>
  <c r="P362" i="11"/>
  <c r="P363" i="11"/>
  <c r="P364" i="11"/>
  <c r="P365" i="11"/>
  <c r="P366" i="11"/>
  <c r="P367" i="11"/>
  <c r="P368" i="11"/>
  <c r="P369" i="11"/>
  <c r="P370" i="11"/>
  <c r="P371" i="11"/>
  <c r="P372" i="11"/>
  <c r="P373" i="11"/>
  <c r="P374" i="11"/>
  <c r="P375" i="11"/>
  <c r="P376" i="11"/>
  <c r="P377" i="11"/>
  <c r="P378" i="11"/>
  <c r="P379" i="11"/>
  <c r="P380" i="11"/>
  <c r="P381" i="11"/>
  <c r="P382" i="11"/>
  <c r="P383" i="11"/>
  <c r="P384" i="11"/>
  <c r="P385" i="11"/>
  <c r="P386" i="11"/>
  <c r="P387" i="11"/>
  <c r="P388" i="11"/>
  <c r="P389" i="11"/>
  <c r="P390" i="11"/>
  <c r="P391" i="11"/>
  <c r="P392" i="11"/>
  <c r="P393" i="11"/>
  <c r="P394" i="11"/>
  <c r="P395" i="11"/>
  <c r="P396" i="11"/>
  <c r="P397" i="11"/>
  <c r="P398" i="11"/>
  <c r="P399" i="11"/>
  <c r="P400" i="11"/>
  <c r="P401" i="11"/>
  <c r="P402" i="11"/>
  <c r="P403" i="11"/>
  <c r="P404" i="11"/>
  <c r="P405" i="11"/>
  <c r="P406" i="11"/>
  <c r="P407" i="11"/>
  <c r="P408" i="11"/>
  <c r="P409" i="11"/>
  <c r="P410" i="11"/>
  <c r="P411" i="11"/>
  <c r="P412" i="11"/>
  <c r="P413" i="11"/>
  <c r="P414" i="11"/>
  <c r="P415" i="11"/>
  <c r="P416" i="11"/>
  <c r="P417" i="11"/>
  <c r="P418" i="11"/>
  <c r="P419" i="11"/>
  <c r="P420" i="11"/>
  <c r="P421" i="11"/>
  <c r="P422" i="11"/>
  <c r="P423" i="11"/>
  <c r="P424" i="11"/>
  <c r="P425" i="11"/>
  <c r="P426" i="11"/>
  <c r="P427" i="11"/>
  <c r="P428" i="11"/>
  <c r="P429" i="11"/>
  <c r="P430" i="11"/>
  <c r="P431" i="11"/>
  <c r="P432" i="11"/>
  <c r="P433" i="11"/>
  <c r="P434" i="11"/>
  <c r="P435" i="11"/>
  <c r="P436" i="11"/>
  <c r="P437" i="11"/>
  <c r="P438" i="11"/>
  <c r="P439" i="11"/>
  <c r="P440" i="11"/>
  <c r="P441" i="11"/>
  <c r="P442" i="11"/>
  <c r="P443" i="11"/>
  <c r="P444" i="11"/>
  <c r="P445" i="11"/>
  <c r="P446" i="11"/>
  <c r="P447" i="11"/>
  <c r="P448" i="11"/>
  <c r="P449" i="11"/>
  <c r="P450" i="11"/>
  <c r="P451" i="11"/>
  <c r="P452" i="11"/>
  <c r="P453" i="11"/>
  <c r="P454" i="11"/>
  <c r="P455" i="11"/>
  <c r="P456" i="11"/>
  <c r="P457" i="11"/>
  <c r="P458" i="11"/>
  <c r="P459" i="11"/>
  <c r="P460" i="11"/>
  <c r="P461" i="11"/>
  <c r="P462" i="11"/>
  <c r="P463" i="11"/>
  <c r="P464" i="11"/>
  <c r="P465" i="11"/>
  <c r="P466" i="11"/>
  <c r="P467" i="11"/>
  <c r="P468" i="11"/>
  <c r="P469" i="11"/>
  <c r="P470" i="11"/>
  <c r="P471" i="11"/>
  <c r="P472" i="11"/>
  <c r="P473" i="11"/>
  <c r="P474" i="11"/>
  <c r="P475" i="11"/>
  <c r="P476" i="11"/>
  <c r="P477" i="11"/>
  <c r="P478" i="11"/>
  <c r="P479" i="11"/>
  <c r="P480" i="11"/>
  <c r="P481" i="11"/>
  <c r="P482" i="11"/>
  <c r="P483" i="11"/>
  <c r="P484" i="11"/>
  <c r="P485" i="11"/>
  <c r="P486" i="11"/>
  <c r="P487" i="11"/>
  <c r="P488" i="11"/>
  <c r="P489" i="11"/>
  <c r="P490" i="11"/>
  <c r="P491" i="11"/>
  <c r="P492" i="11"/>
  <c r="P493" i="11"/>
  <c r="P494" i="11"/>
  <c r="P495" i="11"/>
  <c r="P496" i="11"/>
  <c r="P497" i="11"/>
  <c r="P498" i="11"/>
  <c r="P499" i="11"/>
  <c r="P500" i="11"/>
  <c r="P501" i="11"/>
  <c r="P502" i="11"/>
  <c r="P503" i="11"/>
  <c r="P504" i="11"/>
  <c r="P505" i="11"/>
  <c r="P506" i="11"/>
  <c r="P507" i="11"/>
  <c r="P508" i="11"/>
  <c r="P509" i="11"/>
  <c r="P510" i="11"/>
  <c r="P511" i="11"/>
  <c r="P512" i="11"/>
  <c r="P513" i="11"/>
  <c r="P514" i="11"/>
  <c r="P515" i="11"/>
  <c r="P516" i="11"/>
  <c r="P517" i="11"/>
  <c r="P518" i="11"/>
  <c r="P519" i="11"/>
  <c r="P520" i="11"/>
  <c r="P521" i="11"/>
  <c r="P522" i="11"/>
  <c r="P523" i="11"/>
  <c r="P524" i="11"/>
  <c r="P525" i="11"/>
  <c r="P526" i="11"/>
  <c r="P527" i="11"/>
  <c r="P528" i="11"/>
  <c r="P529" i="11"/>
  <c r="P530" i="11"/>
  <c r="P531" i="11"/>
  <c r="P532" i="11"/>
  <c r="P533" i="11"/>
  <c r="P534" i="11"/>
  <c r="P535" i="11"/>
  <c r="P536" i="11"/>
  <c r="P537" i="11"/>
  <c r="P538" i="11"/>
  <c r="P539" i="11"/>
  <c r="P540" i="11"/>
  <c r="P541" i="11"/>
  <c r="P542" i="11"/>
  <c r="P543" i="11"/>
  <c r="P544" i="11"/>
  <c r="P545" i="11"/>
  <c r="P546" i="11"/>
  <c r="P547" i="11"/>
  <c r="P548" i="11"/>
  <c r="P549" i="11"/>
  <c r="P550" i="11"/>
  <c r="P551" i="11"/>
  <c r="P552" i="11"/>
  <c r="P553" i="11"/>
  <c r="P554" i="11"/>
  <c r="P555" i="11"/>
  <c r="P556" i="11"/>
  <c r="P557" i="11"/>
  <c r="P558" i="11"/>
  <c r="P559" i="11"/>
  <c r="P560" i="11"/>
  <c r="P561" i="11"/>
  <c r="P562" i="11"/>
  <c r="P563" i="11"/>
  <c r="P564" i="11"/>
  <c r="P565" i="11"/>
  <c r="P566" i="11"/>
  <c r="P567" i="11"/>
  <c r="P568" i="11"/>
  <c r="P569" i="11"/>
  <c r="P570" i="11"/>
  <c r="P571" i="11"/>
  <c r="P572" i="11"/>
  <c r="P573" i="11"/>
  <c r="P574" i="11"/>
  <c r="P575" i="11"/>
  <c r="P576" i="11"/>
  <c r="P577" i="11"/>
  <c r="P578" i="11"/>
  <c r="P579" i="11"/>
  <c r="P580" i="11"/>
  <c r="P581" i="11"/>
  <c r="P582" i="11"/>
  <c r="P583" i="11"/>
  <c r="P584" i="11"/>
  <c r="P585" i="11"/>
  <c r="P586" i="11"/>
  <c r="P587" i="11"/>
  <c r="P588" i="11"/>
  <c r="P589" i="11"/>
  <c r="P590" i="11"/>
  <c r="P591" i="11"/>
  <c r="P592" i="11"/>
  <c r="P593" i="11"/>
  <c r="P594" i="11"/>
  <c r="P595" i="11"/>
  <c r="P596" i="11"/>
  <c r="P597" i="11"/>
  <c r="P598" i="11"/>
  <c r="P599" i="11"/>
  <c r="P600" i="11"/>
  <c r="P601" i="11"/>
  <c r="P602" i="11"/>
  <c r="P603" i="11"/>
  <c r="P604" i="11"/>
  <c r="P605" i="11"/>
  <c r="P606" i="11"/>
  <c r="P607" i="11"/>
  <c r="P608" i="11"/>
  <c r="P609" i="11"/>
  <c r="P610" i="11"/>
  <c r="P611" i="11"/>
  <c r="P612" i="11"/>
  <c r="P613" i="11"/>
  <c r="P614" i="11"/>
  <c r="P615" i="11"/>
  <c r="P616" i="11"/>
  <c r="P617" i="11"/>
  <c r="P618" i="11"/>
  <c r="P619" i="11"/>
  <c r="P620" i="11"/>
  <c r="P621" i="11"/>
  <c r="P622" i="11"/>
  <c r="P623" i="11"/>
  <c r="P624" i="11"/>
  <c r="P625" i="11"/>
  <c r="P626" i="11"/>
  <c r="P627" i="11"/>
  <c r="P628" i="11"/>
  <c r="P629" i="11"/>
  <c r="P630" i="11"/>
  <c r="P631" i="11"/>
  <c r="P632" i="11"/>
  <c r="P633" i="11"/>
  <c r="P634" i="11"/>
  <c r="P635" i="11"/>
  <c r="P636" i="11"/>
  <c r="P637" i="11"/>
  <c r="P638" i="11"/>
  <c r="P639" i="11"/>
  <c r="P640" i="11"/>
  <c r="P641" i="11"/>
  <c r="P642" i="11"/>
  <c r="P643" i="11"/>
  <c r="P644" i="11"/>
  <c r="P645" i="11"/>
  <c r="P646" i="11"/>
  <c r="P647" i="11"/>
  <c r="P648" i="11"/>
  <c r="P649" i="11"/>
  <c r="P650" i="11"/>
  <c r="P651" i="11"/>
  <c r="P652" i="11"/>
  <c r="P653" i="11"/>
  <c r="P654" i="11"/>
  <c r="P655" i="11"/>
  <c r="P656" i="11"/>
  <c r="P657" i="11"/>
  <c r="P658" i="11"/>
  <c r="P659" i="11"/>
  <c r="P660" i="11"/>
  <c r="P661" i="11"/>
  <c r="P662" i="11"/>
  <c r="P663" i="11"/>
  <c r="P664" i="11"/>
  <c r="P665" i="11"/>
  <c r="P666" i="11"/>
  <c r="P667" i="11"/>
  <c r="P668" i="11"/>
  <c r="P669" i="11"/>
  <c r="P670" i="11"/>
  <c r="P671" i="11"/>
  <c r="P672" i="11"/>
  <c r="P673" i="11"/>
  <c r="P674" i="11"/>
  <c r="P675" i="11"/>
  <c r="P676" i="11"/>
  <c r="P677" i="11"/>
  <c r="P678" i="11"/>
  <c r="P679" i="11"/>
  <c r="P680" i="11"/>
  <c r="P681" i="11"/>
  <c r="P682" i="11"/>
  <c r="P683" i="11"/>
  <c r="P684" i="11"/>
  <c r="P685" i="11"/>
  <c r="P686" i="11"/>
  <c r="P687" i="11"/>
  <c r="P688" i="11"/>
  <c r="P689" i="11"/>
  <c r="P690" i="11"/>
  <c r="P691" i="11"/>
  <c r="P692" i="11"/>
  <c r="P693" i="11"/>
  <c r="P694" i="11"/>
  <c r="P695" i="11"/>
  <c r="P696" i="11"/>
  <c r="P697" i="11"/>
  <c r="P698" i="11"/>
  <c r="P699" i="11"/>
  <c r="P700" i="11"/>
  <c r="P701" i="11"/>
  <c r="P702" i="11"/>
  <c r="P703" i="11"/>
  <c r="P704" i="11"/>
  <c r="P705" i="11"/>
  <c r="P706" i="11"/>
  <c r="P707" i="11"/>
  <c r="P708" i="11"/>
  <c r="P709" i="11"/>
  <c r="P710" i="11"/>
  <c r="P711" i="11"/>
  <c r="P712" i="11"/>
  <c r="P713" i="11"/>
  <c r="P714" i="11"/>
  <c r="P715" i="11"/>
  <c r="P716" i="11"/>
  <c r="P717" i="11"/>
  <c r="P718" i="11"/>
  <c r="P719" i="11"/>
  <c r="P720" i="11"/>
  <c r="P721" i="11"/>
  <c r="P722" i="11"/>
  <c r="P723" i="11"/>
  <c r="P724" i="11"/>
  <c r="P725" i="11"/>
  <c r="P726" i="11"/>
  <c r="P727" i="11"/>
  <c r="P728" i="11"/>
  <c r="P729" i="11"/>
  <c r="P730" i="11"/>
  <c r="P731" i="11"/>
  <c r="P732" i="11"/>
  <c r="P733" i="11"/>
  <c r="P734" i="11"/>
  <c r="P735" i="11"/>
  <c r="P736" i="11"/>
  <c r="P737" i="11"/>
  <c r="P738" i="11"/>
  <c r="P739" i="11"/>
  <c r="P740" i="11"/>
  <c r="P741" i="11"/>
  <c r="P742" i="11"/>
  <c r="P743" i="11"/>
  <c r="P744" i="11"/>
  <c r="P745" i="11"/>
  <c r="P746" i="11"/>
  <c r="P747" i="11"/>
  <c r="P748" i="11"/>
  <c r="P749" i="11"/>
  <c r="P750" i="11"/>
  <c r="P751" i="11"/>
  <c r="P752" i="11"/>
  <c r="P753" i="11"/>
  <c r="P754" i="11"/>
  <c r="P755" i="11"/>
  <c r="P756" i="11"/>
  <c r="P757" i="11"/>
  <c r="P758" i="11"/>
  <c r="P759" i="11"/>
  <c r="P760" i="11"/>
  <c r="P761" i="11"/>
  <c r="P762" i="11"/>
  <c r="P763" i="11"/>
  <c r="P764" i="11"/>
  <c r="P765" i="11"/>
  <c r="P766" i="11"/>
  <c r="P767" i="11"/>
  <c r="P768" i="11"/>
  <c r="P769" i="11"/>
  <c r="P770" i="11"/>
  <c r="P771" i="11"/>
  <c r="P772" i="11"/>
  <c r="P773" i="11"/>
  <c r="P774" i="11"/>
  <c r="P775" i="11"/>
  <c r="P776" i="11"/>
  <c r="P777" i="11"/>
  <c r="P778" i="11"/>
  <c r="P779" i="11"/>
  <c r="P780" i="11"/>
  <c r="P781" i="11"/>
  <c r="P782" i="11"/>
  <c r="P783" i="11"/>
  <c r="P784" i="11"/>
  <c r="P785" i="11"/>
  <c r="P786" i="11"/>
  <c r="P787" i="11"/>
  <c r="P788" i="11"/>
  <c r="P789" i="11"/>
  <c r="P790" i="11"/>
  <c r="P791" i="11"/>
  <c r="P792" i="11"/>
  <c r="P793" i="11"/>
  <c r="P794" i="11"/>
  <c r="P795" i="11"/>
  <c r="P796" i="11"/>
  <c r="P797" i="11"/>
  <c r="P798" i="11"/>
  <c r="P799" i="11"/>
  <c r="P800" i="11"/>
  <c r="P801" i="11"/>
  <c r="P802" i="11"/>
  <c r="P803" i="11"/>
  <c r="P804" i="11"/>
  <c r="P805" i="11"/>
  <c r="P806" i="11"/>
  <c r="P807" i="11"/>
  <c r="P808" i="11"/>
  <c r="P809" i="11"/>
  <c r="P810" i="11"/>
  <c r="P811" i="11"/>
  <c r="P812" i="11"/>
  <c r="P813" i="11"/>
  <c r="P814" i="11"/>
  <c r="P815" i="11"/>
  <c r="P816" i="11"/>
  <c r="P817" i="11"/>
  <c r="P818" i="11"/>
  <c r="P819" i="11"/>
  <c r="P820" i="11"/>
  <c r="P821" i="11"/>
  <c r="P822" i="11"/>
  <c r="P823" i="11"/>
  <c r="P824" i="11"/>
  <c r="P825" i="11"/>
  <c r="P826" i="11"/>
  <c r="P827" i="11"/>
  <c r="P828" i="11"/>
  <c r="P829" i="11"/>
  <c r="P830" i="11"/>
  <c r="P831" i="11"/>
  <c r="P832" i="11"/>
  <c r="P833" i="11"/>
  <c r="P834" i="11"/>
  <c r="P835" i="11"/>
  <c r="P836" i="11"/>
  <c r="P837" i="11"/>
  <c r="P838" i="11"/>
  <c r="P839" i="11"/>
  <c r="P840" i="11"/>
  <c r="P841" i="11"/>
  <c r="P842" i="11"/>
  <c r="P843" i="11"/>
  <c r="P844" i="11"/>
  <c r="P845" i="11"/>
  <c r="P846" i="11"/>
  <c r="P847" i="11"/>
  <c r="P848" i="11"/>
  <c r="P849" i="11"/>
  <c r="P850" i="11"/>
  <c r="P851" i="11"/>
  <c r="P852" i="11"/>
  <c r="P853" i="11"/>
  <c r="P854" i="11"/>
  <c r="P855" i="11"/>
  <c r="P856" i="11"/>
  <c r="P857" i="11"/>
  <c r="P858" i="11"/>
  <c r="P859" i="11"/>
  <c r="P860" i="11"/>
  <c r="P861" i="11"/>
  <c r="P862" i="11"/>
  <c r="P863" i="11"/>
  <c r="P864" i="11"/>
  <c r="P865" i="11"/>
  <c r="P866" i="11"/>
  <c r="P867" i="11"/>
  <c r="P868" i="11"/>
  <c r="P869" i="11"/>
  <c r="P870" i="11"/>
  <c r="P871" i="11"/>
  <c r="P872" i="11"/>
  <c r="P873" i="11"/>
  <c r="P874" i="11"/>
  <c r="P875" i="11"/>
  <c r="P876" i="11"/>
  <c r="P877" i="11"/>
  <c r="P878" i="11"/>
  <c r="P879" i="11"/>
  <c r="P880" i="11"/>
  <c r="P881" i="11"/>
  <c r="P882" i="11"/>
  <c r="P883" i="11"/>
  <c r="P884" i="11"/>
  <c r="P885" i="11"/>
  <c r="P886" i="11"/>
  <c r="P887" i="11"/>
  <c r="P888" i="11"/>
  <c r="P889" i="11"/>
  <c r="P890" i="11"/>
  <c r="P891" i="11"/>
  <c r="P892" i="11"/>
  <c r="P893" i="11"/>
  <c r="P894" i="11"/>
  <c r="P895" i="11"/>
  <c r="P896" i="11"/>
  <c r="P897" i="11"/>
  <c r="P898" i="11"/>
  <c r="P899" i="11"/>
  <c r="P900" i="11"/>
  <c r="P901" i="11"/>
  <c r="P902" i="11"/>
  <c r="P903" i="11"/>
  <c r="P904" i="11"/>
  <c r="P905" i="11"/>
  <c r="P906" i="11"/>
  <c r="P907" i="11"/>
  <c r="P908" i="11"/>
  <c r="P909" i="11"/>
  <c r="P910" i="11"/>
  <c r="P911" i="11"/>
  <c r="P912" i="11"/>
  <c r="P913" i="11"/>
  <c r="P914" i="11"/>
  <c r="P915" i="11"/>
  <c r="P916" i="11"/>
  <c r="P917" i="11"/>
  <c r="P918" i="11"/>
  <c r="P919" i="11"/>
  <c r="P920" i="11"/>
  <c r="P921" i="11"/>
  <c r="P922" i="11"/>
  <c r="P923" i="11"/>
  <c r="P924" i="11"/>
  <c r="P925" i="11"/>
  <c r="P926" i="11"/>
  <c r="P927" i="11"/>
  <c r="P928" i="11"/>
  <c r="P929" i="11"/>
  <c r="P930" i="11"/>
  <c r="P931" i="11"/>
  <c r="P932" i="11"/>
  <c r="P933" i="11"/>
  <c r="P934" i="11"/>
  <c r="P935" i="11"/>
  <c r="P936" i="11"/>
  <c r="P937" i="11"/>
  <c r="P938" i="11"/>
  <c r="P939" i="11"/>
  <c r="P940" i="11"/>
  <c r="P941" i="11"/>
  <c r="P942" i="11"/>
  <c r="P943" i="11"/>
  <c r="P944" i="11"/>
  <c r="P945" i="11"/>
  <c r="P946" i="11"/>
  <c r="P947" i="11"/>
  <c r="P948" i="11"/>
  <c r="P949" i="11"/>
  <c r="P950" i="11"/>
  <c r="P951" i="11"/>
  <c r="P952" i="11"/>
  <c r="P953" i="11"/>
  <c r="P954" i="11"/>
  <c r="P955" i="11"/>
  <c r="P956" i="11"/>
  <c r="P957" i="11"/>
  <c r="P958" i="11"/>
  <c r="P959" i="11"/>
  <c r="P960" i="11"/>
  <c r="P961" i="11"/>
  <c r="P962" i="11"/>
  <c r="P963" i="11"/>
  <c r="P964" i="11"/>
  <c r="P965" i="11"/>
  <c r="P966" i="11"/>
  <c r="P967" i="11"/>
  <c r="P968" i="11"/>
  <c r="P969" i="11"/>
  <c r="P970" i="11"/>
  <c r="P971" i="11"/>
  <c r="P972" i="11"/>
  <c r="P973" i="11"/>
  <c r="P974" i="11"/>
  <c r="P975" i="11"/>
  <c r="P976" i="11"/>
  <c r="P977" i="11"/>
  <c r="P978" i="11"/>
  <c r="P979" i="11"/>
  <c r="P980" i="11"/>
  <c r="P981" i="11"/>
  <c r="P982" i="11"/>
  <c r="P983" i="11"/>
  <c r="P984" i="11"/>
  <c r="P985" i="11"/>
  <c r="P986" i="11"/>
  <c r="P987" i="11"/>
  <c r="P988" i="11"/>
  <c r="P989" i="11"/>
  <c r="P990" i="11"/>
  <c r="P991" i="11"/>
  <c r="P992" i="11"/>
  <c r="P993" i="11"/>
  <c r="P994" i="11"/>
  <c r="P995" i="11"/>
  <c r="P996" i="11"/>
  <c r="P997" i="11"/>
  <c r="P998" i="11"/>
  <c r="P999" i="11"/>
  <c r="P1000" i="11"/>
  <c r="P1001" i="11"/>
  <c r="P1002" i="11"/>
  <c r="P1003" i="11"/>
  <c r="P1004" i="11"/>
  <c r="P1005" i="11"/>
  <c r="P1006" i="11"/>
  <c r="P1007" i="11"/>
  <c r="P1008" i="11"/>
  <c r="P1009" i="11"/>
  <c r="P1010" i="11"/>
  <c r="P1011" i="11"/>
  <c r="P1012" i="11"/>
  <c r="P1013" i="11"/>
  <c r="P1014" i="11"/>
  <c r="P1015" i="11"/>
  <c r="P1016" i="11"/>
  <c r="P1017" i="11"/>
  <c r="P1018" i="11"/>
  <c r="P1019" i="11"/>
  <c r="P1020" i="11"/>
  <c r="P1021" i="11"/>
  <c r="P1022" i="11"/>
  <c r="P1023" i="11"/>
  <c r="P1024" i="11"/>
  <c r="P1025" i="11"/>
  <c r="P1026" i="11"/>
  <c r="P1027" i="11"/>
  <c r="P1028" i="11"/>
  <c r="P1029" i="11"/>
  <c r="P1030" i="11"/>
  <c r="P1031" i="11"/>
  <c r="P1032" i="11"/>
  <c r="P1033" i="11"/>
  <c r="P1034" i="11"/>
  <c r="P1035" i="11"/>
  <c r="P1036" i="11"/>
  <c r="P1037" i="11"/>
  <c r="P1038" i="11"/>
  <c r="P1039" i="11"/>
  <c r="P1040" i="11"/>
  <c r="P1041" i="11"/>
  <c r="P1042" i="11"/>
  <c r="P1043" i="11"/>
  <c r="P1044" i="11"/>
  <c r="P1045" i="11"/>
  <c r="P1046" i="11"/>
  <c r="P1047" i="11"/>
  <c r="P1048" i="11"/>
  <c r="P1049" i="11"/>
  <c r="P1050" i="11"/>
  <c r="P1051" i="11"/>
  <c r="P1052" i="11"/>
  <c r="P1053" i="11"/>
  <c r="P1054" i="11"/>
  <c r="P1055" i="11"/>
  <c r="P1056" i="11"/>
  <c r="P1057" i="11"/>
  <c r="P1058" i="11"/>
  <c r="P1059" i="11"/>
  <c r="P1060" i="11"/>
  <c r="P1061" i="11"/>
  <c r="P1062" i="11"/>
  <c r="P1063" i="11"/>
  <c r="P1064" i="11"/>
  <c r="P1065" i="11"/>
  <c r="P1066" i="11"/>
  <c r="P1067" i="11"/>
  <c r="P1068" i="11"/>
  <c r="P1069" i="11"/>
  <c r="P1070" i="11"/>
  <c r="P1071" i="11"/>
  <c r="P1072" i="11"/>
  <c r="P1073" i="11"/>
  <c r="P1074" i="11"/>
  <c r="P1075" i="11"/>
  <c r="P1076" i="11"/>
  <c r="P1077" i="11"/>
  <c r="P1078" i="11"/>
  <c r="P1079" i="11"/>
  <c r="P1080" i="11"/>
  <c r="P1081" i="11"/>
  <c r="P1082" i="11"/>
  <c r="P1083" i="11"/>
  <c r="P1084" i="11"/>
  <c r="P1085" i="11"/>
  <c r="P1086" i="11"/>
  <c r="P1087" i="11"/>
  <c r="P1088" i="11"/>
  <c r="P1089" i="11"/>
  <c r="P1090" i="11"/>
  <c r="P1091" i="11"/>
  <c r="P1092" i="11"/>
  <c r="P1093" i="11"/>
  <c r="P1094" i="11"/>
  <c r="P1095" i="11"/>
  <c r="P1096" i="11"/>
  <c r="P1097" i="11"/>
  <c r="P1098" i="11"/>
  <c r="P1099" i="11"/>
  <c r="P1100" i="11"/>
  <c r="P1101" i="11"/>
  <c r="P1102" i="11"/>
  <c r="P1103" i="11"/>
  <c r="P1104" i="11"/>
  <c r="P1105" i="11"/>
  <c r="P1106" i="11"/>
  <c r="P1107" i="11"/>
  <c r="P1108" i="11"/>
  <c r="P1109" i="11"/>
  <c r="P1110" i="11"/>
  <c r="P1111" i="11"/>
  <c r="P1112" i="11"/>
  <c r="P1113" i="11"/>
  <c r="P1114" i="11"/>
  <c r="P1115" i="11"/>
  <c r="P1116" i="11"/>
  <c r="P1117" i="11"/>
  <c r="P1118" i="11"/>
  <c r="P1119" i="11"/>
  <c r="P1120" i="11"/>
  <c r="P1121" i="11"/>
  <c r="P1122" i="11"/>
  <c r="P1123" i="11"/>
  <c r="P1124" i="11"/>
  <c r="P1125" i="11"/>
  <c r="P1126" i="11"/>
  <c r="P1127" i="11"/>
  <c r="P1128" i="11"/>
  <c r="P1129" i="11"/>
  <c r="P1130" i="11"/>
  <c r="P1131" i="11"/>
  <c r="P1132" i="11"/>
  <c r="P1133" i="11"/>
  <c r="P1134" i="11"/>
  <c r="P1135" i="11"/>
  <c r="P1136" i="11"/>
  <c r="P1137" i="11"/>
  <c r="P1138" i="11"/>
  <c r="P1139" i="11"/>
  <c r="P1140" i="11"/>
  <c r="P1141" i="11"/>
  <c r="P1142" i="11"/>
  <c r="P1143" i="11"/>
  <c r="P1144" i="11"/>
  <c r="P1145" i="11"/>
  <c r="P1146" i="11"/>
  <c r="P1147" i="11"/>
  <c r="P1148" i="11"/>
  <c r="P1149" i="11"/>
  <c r="P1150" i="11"/>
  <c r="P1151" i="11"/>
  <c r="P1152" i="11"/>
  <c r="P1153" i="11"/>
  <c r="P1154" i="11"/>
  <c r="P1155" i="11"/>
  <c r="P1156" i="11"/>
  <c r="P1157" i="11"/>
  <c r="P1158" i="11"/>
  <c r="P1159" i="11"/>
  <c r="P1160" i="11"/>
  <c r="P1161" i="11"/>
  <c r="P1162" i="11"/>
  <c r="P1163" i="11"/>
  <c r="P1164" i="11"/>
  <c r="P1165" i="11"/>
  <c r="P1166" i="11"/>
  <c r="P1167" i="11"/>
  <c r="P1168" i="11"/>
  <c r="P1169" i="11"/>
  <c r="P1170" i="11"/>
  <c r="P1171" i="11"/>
  <c r="P1172" i="11"/>
  <c r="P1173" i="11"/>
  <c r="P1174" i="11"/>
  <c r="P1175" i="11"/>
  <c r="P1176" i="11"/>
  <c r="P1177" i="11"/>
  <c r="P1178" i="11"/>
  <c r="P1179" i="11"/>
  <c r="P1180" i="11"/>
  <c r="P1181" i="11"/>
  <c r="P1182" i="11"/>
  <c r="P1183" i="11"/>
  <c r="P1184" i="11"/>
  <c r="P1185" i="11"/>
  <c r="P1186" i="11"/>
  <c r="P1187" i="11"/>
  <c r="P1188" i="11"/>
  <c r="P1189" i="11"/>
  <c r="P1190" i="11"/>
  <c r="P1191" i="11"/>
  <c r="P1192" i="11"/>
  <c r="P1193" i="11"/>
  <c r="P1194" i="11"/>
  <c r="P1195" i="11"/>
  <c r="P1196" i="11"/>
  <c r="P1197" i="11"/>
  <c r="P1198" i="11"/>
  <c r="P1199" i="11"/>
  <c r="P1200" i="11"/>
  <c r="P1201" i="11"/>
  <c r="P1202" i="11"/>
  <c r="P1203" i="11"/>
  <c r="P1204" i="11"/>
  <c r="P1205" i="11"/>
  <c r="P1206" i="11"/>
  <c r="P1207" i="11"/>
  <c r="P1208" i="11"/>
  <c r="P1209" i="11"/>
  <c r="P1210" i="11"/>
  <c r="P1211" i="11"/>
  <c r="P1212" i="11"/>
  <c r="P1213" i="11"/>
  <c r="P1214" i="11"/>
  <c r="P1215" i="11"/>
  <c r="P1216" i="11"/>
  <c r="P1217" i="11"/>
  <c r="P1218" i="11"/>
  <c r="P1219" i="11"/>
  <c r="P1220" i="11"/>
  <c r="P1221" i="11"/>
  <c r="P1222" i="11"/>
  <c r="P1223" i="11"/>
  <c r="P1224" i="11"/>
  <c r="P1225" i="11"/>
  <c r="P1226" i="11"/>
  <c r="P1227" i="11"/>
  <c r="P1228" i="11"/>
  <c r="P1229" i="11"/>
  <c r="P1230" i="11"/>
  <c r="P1231" i="11"/>
  <c r="P1232" i="11"/>
  <c r="P1233" i="11"/>
  <c r="P1234" i="11"/>
  <c r="P1235" i="11"/>
  <c r="P1236" i="11"/>
  <c r="P1237" i="11"/>
  <c r="P1238" i="11"/>
  <c r="P1239" i="11"/>
  <c r="P1240" i="11"/>
  <c r="P1241" i="11"/>
  <c r="P1242" i="11"/>
  <c r="P1243" i="11"/>
  <c r="P1244" i="11"/>
  <c r="P1245" i="11"/>
  <c r="P1246" i="11"/>
  <c r="P1247" i="11"/>
  <c r="P1248" i="11"/>
  <c r="P1249" i="11"/>
  <c r="P1250" i="11"/>
  <c r="P1251" i="11"/>
  <c r="P1252" i="11"/>
  <c r="P1253" i="11"/>
  <c r="P1254" i="11"/>
  <c r="P1255" i="11"/>
  <c r="P1256" i="11"/>
  <c r="P1257" i="11"/>
  <c r="P1258" i="11"/>
  <c r="P1259" i="11"/>
  <c r="P1260" i="11"/>
  <c r="P1261" i="11"/>
  <c r="P1262" i="11"/>
  <c r="P1263" i="11"/>
  <c r="P1264" i="11"/>
  <c r="P1265" i="11"/>
  <c r="P1266" i="11"/>
  <c r="P1267" i="11"/>
  <c r="P1268" i="11"/>
  <c r="P1269" i="11"/>
  <c r="P1270" i="11"/>
  <c r="P1271" i="11"/>
  <c r="P1272" i="11"/>
  <c r="P1273" i="11"/>
  <c r="P1274" i="11"/>
  <c r="P1275" i="11"/>
  <c r="P1276" i="11"/>
  <c r="P1277" i="11"/>
  <c r="P1278" i="11"/>
  <c r="P1279" i="11"/>
  <c r="P1280" i="11"/>
  <c r="P1281" i="11"/>
  <c r="P1282" i="11"/>
  <c r="P1283" i="11"/>
  <c r="P1284" i="11"/>
  <c r="P1285" i="11"/>
  <c r="P1286" i="11"/>
  <c r="P1287" i="11"/>
  <c r="P1288" i="11"/>
  <c r="P1289" i="11"/>
  <c r="P1290" i="11"/>
  <c r="P1291" i="11"/>
  <c r="P1292" i="11"/>
  <c r="P1293" i="11"/>
  <c r="P1294" i="11"/>
  <c r="P1295" i="11"/>
  <c r="P1296" i="11"/>
  <c r="P1297" i="11"/>
  <c r="P1298" i="11"/>
  <c r="P1299" i="11"/>
  <c r="P1300" i="11"/>
  <c r="P1301" i="11"/>
  <c r="P1302" i="11"/>
  <c r="P1303" i="11"/>
  <c r="P1304" i="11"/>
  <c r="P1305" i="11"/>
  <c r="P1306" i="11"/>
  <c r="P1307" i="11"/>
  <c r="P1308" i="11"/>
  <c r="P1309" i="11"/>
  <c r="P1310" i="11"/>
  <c r="P1311" i="11"/>
  <c r="P1312" i="11"/>
  <c r="P1313" i="11"/>
  <c r="P1314" i="11"/>
  <c r="P1315" i="11"/>
  <c r="P1316" i="11"/>
  <c r="P1317" i="11"/>
  <c r="P1318" i="11"/>
  <c r="P1319" i="11"/>
  <c r="P1320" i="11"/>
  <c r="P1321" i="11"/>
  <c r="P1322" i="11"/>
  <c r="P1323" i="11"/>
  <c r="P1324" i="11"/>
  <c r="P1325" i="11"/>
  <c r="P1326" i="11"/>
  <c r="P1327" i="11"/>
  <c r="P1328" i="11"/>
  <c r="P1329" i="11"/>
  <c r="P1330" i="11"/>
  <c r="P1331" i="11"/>
  <c r="P1332" i="11"/>
  <c r="P1333" i="11"/>
  <c r="P1334" i="11"/>
  <c r="P1335" i="11"/>
  <c r="P1336" i="11"/>
  <c r="P1337" i="11"/>
  <c r="P1338" i="11"/>
  <c r="P1339" i="11"/>
  <c r="P1340" i="11"/>
  <c r="P1341" i="11"/>
  <c r="P1342" i="11"/>
  <c r="P1343" i="11"/>
  <c r="P1344" i="11"/>
  <c r="P1345" i="11"/>
  <c r="P1346" i="11"/>
  <c r="P1347" i="11"/>
  <c r="P1348" i="11"/>
  <c r="P1349" i="11"/>
  <c r="P1350" i="11"/>
  <c r="P1351" i="11"/>
  <c r="P1352" i="11"/>
  <c r="P1353" i="11"/>
  <c r="P1354" i="11"/>
  <c r="P1355" i="11"/>
  <c r="P1356" i="11"/>
  <c r="P1357" i="11"/>
  <c r="P1358" i="11"/>
  <c r="P1359" i="11"/>
  <c r="P1360" i="11"/>
  <c r="P1361" i="11"/>
  <c r="P1362" i="11"/>
  <c r="P1363" i="11"/>
  <c r="P1364" i="11"/>
  <c r="P1365" i="11"/>
  <c r="P1366" i="11"/>
  <c r="P1367" i="11"/>
  <c r="P1368" i="11"/>
  <c r="P1369" i="11"/>
  <c r="P1370" i="11"/>
  <c r="P1371" i="11"/>
  <c r="P1372" i="11"/>
  <c r="P1373" i="11"/>
  <c r="P1374" i="11"/>
  <c r="P1375" i="11"/>
  <c r="P1376" i="11"/>
  <c r="P1377" i="11"/>
  <c r="P1378" i="11"/>
  <c r="P1379" i="11"/>
  <c r="P1380" i="11"/>
  <c r="P1381" i="11"/>
  <c r="P1382" i="11"/>
  <c r="P1383" i="11"/>
  <c r="P1384" i="11"/>
  <c r="P1385" i="11"/>
  <c r="P1386" i="11"/>
  <c r="P1387" i="11"/>
  <c r="P1388" i="11"/>
  <c r="P1389" i="11"/>
  <c r="P1390" i="11"/>
  <c r="P1391" i="11"/>
  <c r="P1392" i="11"/>
  <c r="P1393" i="11"/>
  <c r="P1394" i="11"/>
  <c r="P1395" i="11"/>
  <c r="P1396" i="11"/>
  <c r="P1397" i="11"/>
  <c r="P1398" i="11"/>
  <c r="P1399" i="11"/>
  <c r="P1400" i="11"/>
  <c r="P1401" i="11"/>
  <c r="P1402" i="11"/>
  <c r="P1403" i="11"/>
  <c r="P1404" i="11"/>
  <c r="P1405" i="11"/>
  <c r="P1406" i="11"/>
  <c r="P1407" i="11"/>
  <c r="P1408" i="11"/>
  <c r="P1409" i="11"/>
  <c r="P1410" i="11"/>
  <c r="P1411" i="11"/>
  <c r="P1412" i="11"/>
  <c r="P1413" i="11"/>
  <c r="P1414" i="11"/>
  <c r="P1415" i="11"/>
  <c r="P1416" i="11"/>
  <c r="P1417" i="11"/>
  <c r="P1418" i="11"/>
  <c r="P1419" i="11"/>
  <c r="P1420" i="11"/>
  <c r="P1421" i="11"/>
  <c r="P1422" i="11"/>
  <c r="P1423" i="11"/>
  <c r="P1424" i="11"/>
  <c r="P1425" i="11"/>
  <c r="P1426" i="11"/>
  <c r="P1427" i="11"/>
  <c r="P1428" i="11"/>
  <c r="P1429" i="11"/>
  <c r="P1430" i="11"/>
  <c r="P1431" i="11"/>
  <c r="P1432" i="11"/>
  <c r="P1433" i="11"/>
  <c r="P1434" i="11"/>
  <c r="P1435" i="11"/>
  <c r="P1436" i="11"/>
  <c r="P1437" i="11"/>
  <c r="P1438" i="11"/>
  <c r="P1439" i="11"/>
  <c r="P1440" i="11"/>
  <c r="P1441" i="11"/>
  <c r="P1442" i="11"/>
  <c r="P1443" i="11"/>
  <c r="P1444" i="11"/>
  <c r="P1445" i="11"/>
  <c r="P1446" i="11"/>
  <c r="P1447" i="11"/>
  <c r="P1448" i="11"/>
  <c r="P1449" i="11"/>
  <c r="P1450" i="11"/>
  <c r="P1451" i="11"/>
  <c r="P1452" i="11"/>
  <c r="P1453" i="11"/>
  <c r="P1454" i="11"/>
  <c r="P1455" i="11"/>
  <c r="P1456" i="11"/>
  <c r="P1457" i="11"/>
  <c r="P1458" i="11"/>
  <c r="P1459" i="11"/>
  <c r="P1460" i="11"/>
  <c r="P1461" i="11"/>
  <c r="P1462" i="11"/>
  <c r="P1463" i="11"/>
  <c r="P1464" i="11"/>
  <c r="P1465" i="11"/>
  <c r="P1466" i="11"/>
  <c r="P1467" i="11"/>
  <c r="P1468" i="11"/>
  <c r="P1469" i="11"/>
  <c r="P1470" i="11"/>
  <c r="P1471" i="11"/>
  <c r="P1472" i="11"/>
  <c r="P1473" i="11"/>
  <c r="P1474" i="11"/>
  <c r="P1475" i="11"/>
  <c r="P1476" i="11"/>
  <c r="P1477" i="11"/>
  <c r="P1478" i="11"/>
  <c r="P1479" i="11"/>
  <c r="P1480" i="11"/>
  <c r="P1481" i="11"/>
  <c r="P1482" i="11"/>
  <c r="P1483" i="11"/>
  <c r="P1484" i="11"/>
  <c r="P1485" i="11"/>
  <c r="P1486" i="11"/>
  <c r="P1487" i="11"/>
  <c r="P1488" i="11"/>
  <c r="P1489" i="11"/>
  <c r="P1490" i="11"/>
  <c r="P1491" i="11"/>
  <c r="P1492" i="11"/>
  <c r="P1493" i="11"/>
  <c r="P1494" i="11"/>
  <c r="P1495" i="11"/>
  <c r="P1496" i="11"/>
  <c r="P1497" i="11"/>
  <c r="P1498" i="11"/>
  <c r="P1499" i="11"/>
  <c r="P1500" i="11"/>
  <c r="P1501" i="11"/>
  <c r="P1502" i="11"/>
  <c r="P1503" i="11"/>
  <c r="P1504" i="11"/>
  <c r="P1505" i="11"/>
  <c r="P1506" i="11"/>
  <c r="P1507" i="11"/>
  <c r="P1508" i="11"/>
  <c r="P1509" i="11"/>
  <c r="P1510" i="11"/>
  <c r="P1511" i="11"/>
  <c r="P1512" i="11"/>
  <c r="P1513" i="11"/>
  <c r="P1514" i="11"/>
  <c r="P1515" i="11"/>
  <c r="P1516" i="11"/>
  <c r="P1517" i="11"/>
  <c r="P1518" i="11"/>
  <c r="P1519" i="11"/>
  <c r="P1520" i="11"/>
  <c r="P1521" i="11"/>
  <c r="P1522" i="11"/>
  <c r="P1523" i="11"/>
  <c r="P1524" i="11"/>
  <c r="P1525" i="11"/>
  <c r="P1526" i="11"/>
  <c r="P1527" i="11"/>
  <c r="P1528" i="11"/>
  <c r="P1529" i="11"/>
  <c r="P1530" i="11"/>
  <c r="P1531" i="11"/>
  <c r="P1532" i="11"/>
  <c r="P1533" i="11"/>
  <c r="P1534" i="11"/>
  <c r="P1535" i="11"/>
  <c r="P1536" i="11"/>
  <c r="P1537" i="11"/>
  <c r="P1538" i="11"/>
  <c r="P1539" i="11"/>
  <c r="P1540" i="11"/>
  <c r="P1541" i="11"/>
  <c r="P1542" i="11"/>
  <c r="P1543" i="11"/>
  <c r="P1544" i="11"/>
  <c r="P1545" i="11"/>
  <c r="P1546" i="11"/>
  <c r="P1547" i="11"/>
  <c r="P1548" i="11"/>
  <c r="P1549" i="11"/>
  <c r="P1550" i="11"/>
  <c r="P1551" i="11"/>
  <c r="P1552" i="11"/>
  <c r="P1553" i="11"/>
  <c r="P1554" i="11"/>
  <c r="P1555" i="11"/>
  <c r="P1556" i="11"/>
  <c r="P1557" i="11"/>
  <c r="P1558" i="11"/>
  <c r="P1559" i="11"/>
  <c r="P1560" i="11"/>
  <c r="P1561" i="11"/>
  <c r="P1562" i="11"/>
  <c r="P1563" i="11"/>
  <c r="P1564" i="11"/>
  <c r="P1565" i="11"/>
  <c r="P1566" i="11"/>
  <c r="P1567" i="11"/>
  <c r="P1568" i="11"/>
  <c r="P1569" i="11"/>
  <c r="P1570" i="11"/>
  <c r="P1571" i="11"/>
  <c r="P1572" i="11"/>
  <c r="P1573" i="11"/>
  <c r="P1574" i="11"/>
  <c r="P1575" i="11"/>
  <c r="P1576" i="11"/>
  <c r="P1577" i="11"/>
  <c r="P1578" i="11"/>
  <c r="P1579" i="11"/>
  <c r="P1580" i="11"/>
  <c r="P1581" i="11"/>
  <c r="P1582" i="11"/>
  <c r="P1583" i="11"/>
  <c r="P1584" i="11"/>
  <c r="P1585" i="11"/>
  <c r="P1586" i="11"/>
  <c r="P1587" i="11"/>
  <c r="P1588" i="11"/>
  <c r="P1589" i="11"/>
  <c r="P1590" i="11"/>
  <c r="P1591" i="11"/>
  <c r="P1592" i="11"/>
  <c r="P1593" i="11"/>
  <c r="P1594" i="11"/>
  <c r="P1595" i="11"/>
  <c r="P1596" i="11"/>
  <c r="P1597" i="11"/>
  <c r="P1598" i="11"/>
  <c r="P1599" i="11"/>
  <c r="P1600" i="11"/>
  <c r="P1601" i="11"/>
  <c r="P1602" i="11"/>
  <c r="P1603" i="11"/>
  <c r="P1604" i="11"/>
  <c r="P1605" i="11"/>
  <c r="P1606" i="11"/>
  <c r="P1607" i="11"/>
  <c r="P1608" i="11"/>
  <c r="P1609" i="11"/>
  <c r="P1610" i="11"/>
  <c r="P1611" i="11"/>
  <c r="P1612" i="11"/>
  <c r="P1613" i="11"/>
  <c r="P1614" i="11"/>
  <c r="P1615" i="11"/>
  <c r="P1616" i="11"/>
  <c r="P1617" i="11"/>
  <c r="P1618" i="11"/>
  <c r="P1619" i="11"/>
  <c r="P1620" i="11"/>
  <c r="P1621" i="11"/>
  <c r="P1622" i="11"/>
  <c r="P1623" i="11"/>
  <c r="P1624" i="11"/>
  <c r="P1625" i="11"/>
  <c r="P1626" i="11"/>
  <c r="P1627" i="11"/>
  <c r="P1628" i="11"/>
  <c r="P1629" i="11"/>
  <c r="P1630" i="11"/>
  <c r="P1631" i="11"/>
  <c r="P1632" i="11"/>
  <c r="P1633" i="11"/>
  <c r="P1634" i="11"/>
  <c r="P1635" i="11"/>
  <c r="P1636" i="11"/>
  <c r="P1637" i="11"/>
  <c r="P1638" i="11"/>
  <c r="P1639" i="11"/>
  <c r="P1640" i="11"/>
  <c r="P1641" i="11"/>
  <c r="P1642" i="11"/>
  <c r="P1643" i="11"/>
  <c r="P1644" i="11"/>
  <c r="P1645" i="11"/>
  <c r="P1646" i="11"/>
  <c r="P1647" i="11"/>
  <c r="P1648" i="11"/>
  <c r="P1649" i="11"/>
  <c r="P1650" i="11"/>
  <c r="P1651" i="11"/>
  <c r="P1652" i="11"/>
  <c r="P1653" i="11"/>
  <c r="P1654" i="11"/>
  <c r="P1655" i="11"/>
  <c r="P1656" i="11"/>
  <c r="P1657" i="11"/>
  <c r="P1658" i="11"/>
  <c r="P1659" i="11"/>
  <c r="P1660" i="11"/>
  <c r="P1661" i="11"/>
  <c r="P1662" i="11"/>
  <c r="P1663" i="11"/>
  <c r="P1664" i="11"/>
  <c r="P1665" i="11"/>
  <c r="P1666" i="11"/>
  <c r="P1667" i="11"/>
  <c r="P1668" i="11"/>
  <c r="P1669" i="11"/>
  <c r="P1670" i="11"/>
  <c r="P1671" i="11"/>
  <c r="P1672" i="11"/>
  <c r="P1673" i="11"/>
  <c r="P1674" i="11"/>
  <c r="P1675" i="11"/>
  <c r="P1676" i="11"/>
  <c r="P1677" i="11"/>
  <c r="P1678" i="11"/>
  <c r="P1679" i="11"/>
  <c r="P1680" i="11"/>
  <c r="P1681" i="11"/>
  <c r="P1682" i="11"/>
  <c r="P1683" i="11"/>
  <c r="P1684" i="11"/>
  <c r="P1685" i="11"/>
  <c r="P1686" i="11"/>
  <c r="P1687" i="11"/>
  <c r="P1688" i="11"/>
  <c r="P1689" i="11"/>
  <c r="P1690" i="11"/>
  <c r="P1691" i="11"/>
  <c r="P1692" i="11"/>
  <c r="P1693" i="11"/>
  <c r="P1694" i="11"/>
  <c r="P1695" i="11"/>
  <c r="P1696" i="11"/>
  <c r="P1697" i="11"/>
  <c r="P1698" i="11"/>
  <c r="P1699" i="11"/>
  <c r="P1700" i="11"/>
  <c r="P1701" i="11"/>
  <c r="P1702" i="11"/>
  <c r="P1703" i="11"/>
  <c r="P1704" i="11"/>
  <c r="P1705" i="11"/>
  <c r="P1706" i="11"/>
  <c r="P1707" i="11"/>
  <c r="P1708" i="11"/>
  <c r="P1709" i="11"/>
  <c r="P1710" i="11"/>
  <c r="P1711" i="11"/>
  <c r="P1712" i="11"/>
  <c r="P1713" i="11"/>
  <c r="P1714" i="11"/>
  <c r="P1715" i="11"/>
  <c r="P1716" i="11"/>
  <c r="P1717" i="11"/>
  <c r="P1718" i="11"/>
  <c r="P1719" i="11"/>
  <c r="P1720" i="11"/>
  <c r="P1721" i="11"/>
  <c r="P1722" i="11"/>
  <c r="P1723" i="11"/>
  <c r="P1724" i="11"/>
  <c r="P1725" i="11"/>
  <c r="P1726" i="11"/>
  <c r="P1727" i="11"/>
  <c r="P1728" i="11"/>
  <c r="P1729" i="11"/>
  <c r="P1730" i="11"/>
  <c r="P1731" i="11"/>
  <c r="P1732" i="11"/>
  <c r="P1733" i="11"/>
  <c r="P1734" i="11"/>
  <c r="P1735" i="11"/>
  <c r="P1736" i="11"/>
  <c r="P1737" i="11"/>
  <c r="P1738" i="11"/>
  <c r="P1739" i="11"/>
  <c r="P1740" i="11"/>
  <c r="P1741" i="11"/>
  <c r="P1742" i="11"/>
  <c r="P1743" i="11"/>
  <c r="P1744" i="11"/>
  <c r="P1745" i="11"/>
  <c r="P1746" i="11"/>
  <c r="P1747" i="11"/>
  <c r="P1748" i="11"/>
  <c r="P1749" i="11"/>
  <c r="P1750" i="11"/>
  <c r="P1751" i="11"/>
  <c r="P1752" i="11"/>
  <c r="P1753" i="11"/>
  <c r="P1754" i="11"/>
  <c r="P1755" i="11"/>
  <c r="P1756" i="11"/>
  <c r="P1757" i="11"/>
  <c r="P1758" i="11"/>
  <c r="P1759" i="11"/>
  <c r="P1760" i="11"/>
  <c r="P1761" i="11"/>
  <c r="P1762" i="11"/>
  <c r="P1763" i="11"/>
  <c r="P1764" i="11"/>
  <c r="P1765" i="11"/>
  <c r="P1766" i="11"/>
  <c r="P1767" i="11"/>
  <c r="P1768" i="11"/>
  <c r="P1769" i="11"/>
  <c r="P1770" i="11"/>
  <c r="P1771" i="11"/>
  <c r="P1772" i="11"/>
  <c r="P1773" i="11"/>
  <c r="P1774" i="11"/>
  <c r="P1775" i="11"/>
  <c r="P1776" i="11"/>
  <c r="P1777" i="11"/>
  <c r="P1778" i="11"/>
  <c r="P1779" i="11"/>
  <c r="P1780" i="11"/>
  <c r="P1781" i="11"/>
  <c r="P1782" i="11"/>
  <c r="P1783" i="11"/>
  <c r="P1784" i="11"/>
  <c r="P1785" i="11"/>
  <c r="P1786" i="11"/>
  <c r="P1787" i="11"/>
  <c r="P1788" i="11"/>
  <c r="P1789" i="11"/>
  <c r="P1790" i="11"/>
  <c r="P1791" i="11"/>
  <c r="P1792" i="11"/>
  <c r="P1793" i="11"/>
  <c r="P1794" i="11"/>
  <c r="P1795" i="11"/>
  <c r="P1796" i="11"/>
  <c r="P1797" i="11"/>
  <c r="P1798" i="11"/>
  <c r="P1799" i="11"/>
  <c r="P1800" i="11"/>
  <c r="P1801" i="11"/>
  <c r="P1802" i="11"/>
  <c r="P1803" i="11"/>
  <c r="P1804" i="11"/>
  <c r="P1805" i="11"/>
  <c r="P1806" i="11"/>
  <c r="P1807" i="11"/>
  <c r="P1808" i="11"/>
  <c r="P1809" i="11"/>
  <c r="P1810" i="11"/>
  <c r="P1811" i="11"/>
  <c r="P1812" i="11"/>
  <c r="P1813" i="11"/>
  <c r="P1814" i="11"/>
  <c r="P1815" i="11"/>
  <c r="P1816" i="11"/>
  <c r="P1817" i="11"/>
  <c r="P1818" i="11"/>
  <c r="P1819" i="11"/>
  <c r="P1820" i="11"/>
  <c r="P1821" i="11"/>
  <c r="P1822" i="11"/>
  <c r="P1823" i="11"/>
  <c r="P1824" i="11"/>
  <c r="P1825" i="11"/>
  <c r="P1826" i="11"/>
  <c r="P1827" i="11"/>
  <c r="P1828" i="11"/>
  <c r="P1829" i="11"/>
  <c r="P1830" i="11"/>
  <c r="P1831" i="11"/>
  <c r="P1832" i="11"/>
  <c r="P1833" i="11"/>
  <c r="P1834" i="11"/>
  <c r="P1835" i="11"/>
  <c r="P1836" i="11"/>
  <c r="P1837" i="11"/>
  <c r="P1838" i="11"/>
  <c r="P1839" i="11"/>
  <c r="P1840" i="11"/>
  <c r="P1841" i="11"/>
  <c r="P1842" i="11"/>
  <c r="P1843" i="11"/>
  <c r="P1844" i="11"/>
  <c r="P1845" i="11"/>
  <c r="P1846" i="11"/>
  <c r="P1847" i="11"/>
  <c r="P1848" i="11"/>
  <c r="P1849" i="11"/>
  <c r="P1850" i="11"/>
  <c r="P1851" i="11"/>
  <c r="P1852" i="11"/>
  <c r="P1853" i="11"/>
  <c r="P1854" i="11"/>
  <c r="P1855" i="11"/>
  <c r="P1856" i="11"/>
  <c r="P1857" i="11"/>
  <c r="P1858" i="11"/>
  <c r="P1859" i="11"/>
  <c r="P1860" i="11"/>
  <c r="P1861" i="11"/>
  <c r="P1862" i="11"/>
  <c r="P1863" i="11"/>
  <c r="P1864" i="11"/>
  <c r="P1865" i="11"/>
  <c r="P1866" i="11"/>
  <c r="P1867" i="11"/>
  <c r="P1868" i="11"/>
  <c r="P1869" i="11"/>
  <c r="P1870" i="11"/>
  <c r="P1871" i="11"/>
  <c r="P1872" i="11"/>
  <c r="P1873" i="11"/>
  <c r="P1874" i="11"/>
  <c r="P1875" i="11"/>
  <c r="P1876" i="11"/>
  <c r="P1877" i="11"/>
  <c r="P1878" i="11"/>
  <c r="P1879" i="11"/>
  <c r="P1880" i="11"/>
  <c r="P1881" i="11"/>
  <c r="P1882" i="11"/>
  <c r="P1883" i="11"/>
  <c r="P1884" i="11"/>
  <c r="P1885" i="11"/>
  <c r="P1886" i="11"/>
  <c r="P1887" i="11"/>
  <c r="P1888" i="11"/>
  <c r="P1889" i="11"/>
  <c r="P1890" i="11"/>
  <c r="P1891" i="11"/>
  <c r="P1892" i="11"/>
  <c r="P1893" i="11"/>
  <c r="P1894" i="11"/>
  <c r="P1895" i="11"/>
  <c r="P1896" i="11"/>
  <c r="P1897" i="11"/>
  <c r="P1898" i="11"/>
  <c r="P1899" i="11"/>
  <c r="P1900" i="11"/>
  <c r="P1901" i="11"/>
  <c r="P1902" i="11"/>
  <c r="P1903" i="11"/>
  <c r="P1904" i="11"/>
  <c r="P1905" i="11"/>
  <c r="P1906" i="11"/>
  <c r="P1907" i="11"/>
  <c r="P1908" i="11"/>
  <c r="P1909" i="11"/>
  <c r="P1910" i="11"/>
  <c r="P1911" i="11"/>
  <c r="P1912" i="11"/>
  <c r="P1913" i="11"/>
  <c r="P1914" i="11"/>
  <c r="P1915" i="11"/>
  <c r="P1916" i="11"/>
  <c r="P1917" i="11"/>
  <c r="P1918" i="11"/>
  <c r="P1919" i="11"/>
  <c r="P1920" i="11"/>
  <c r="P1921" i="11"/>
  <c r="P1922" i="11"/>
  <c r="P1923" i="11"/>
  <c r="P1924" i="11"/>
  <c r="P1925" i="11"/>
  <c r="P1926" i="11"/>
  <c r="P1927" i="11"/>
  <c r="P1928" i="11"/>
  <c r="P1929" i="11"/>
  <c r="P1930" i="11"/>
  <c r="P1931" i="11"/>
  <c r="P1932" i="11"/>
  <c r="P1933" i="11"/>
  <c r="P1934" i="11"/>
  <c r="P1935" i="11"/>
  <c r="P1936" i="11"/>
  <c r="P1937" i="11"/>
  <c r="P1938" i="11"/>
  <c r="P1939" i="11"/>
  <c r="P1940" i="11"/>
  <c r="P1941" i="11"/>
  <c r="P1942" i="11"/>
  <c r="P1943" i="11"/>
  <c r="P1944" i="11"/>
  <c r="P1945" i="11"/>
  <c r="P1946" i="11"/>
  <c r="P1947" i="11"/>
  <c r="P1948" i="11"/>
  <c r="P1949" i="11"/>
  <c r="P1950" i="11"/>
  <c r="P1951" i="11"/>
  <c r="P1952" i="11"/>
  <c r="P1953" i="11"/>
  <c r="P1954" i="11"/>
  <c r="P1955" i="11"/>
  <c r="P1956" i="11"/>
  <c r="P1957" i="11"/>
  <c r="P1958" i="11"/>
  <c r="P1959" i="11"/>
  <c r="P1960" i="11"/>
  <c r="P1961" i="11"/>
  <c r="P1962" i="11"/>
  <c r="P1963" i="11"/>
  <c r="P1964" i="11"/>
  <c r="P1965" i="11"/>
  <c r="P1966" i="11"/>
  <c r="P1967" i="11"/>
  <c r="P1968" i="11"/>
  <c r="P1969" i="11"/>
  <c r="P1970" i="11"/>
  <c r="P1971" i="11"/>
  <c r="P1972" i="11"/>
  <c r="P1973" i="11"/>
  <c r="P1974" i="11"/>
  <c r="P1975" i="11"/>
  <c r="P1976" i="11"/>
  <c r="P1977" i="11"/>
  <c r="P1978" i="11"/>
  <c r="P1979" i="11"/>
  <c r="P1980" i="11"/>
  <c r="P1981" i="11"/>
  <c r="P1982" i="11"/>
  <c r="P1983" i="11"/>
  <c r="P1984" i="11"/>
  <c r="P1985" i="11"/>
  <c r="P1986" i="11"/>
  <c r="P1987" i="11"/>
  <c r="P1988" i="11"/>
  <c r="P1989" i="11"/>
  <c r="P1990" i="11"/>
  <c r="P1991" i="11"/>
  <c r="P1992" i="11"/>
  <c r="P1993" i="11"/>
  <c r="P1994" i="11"/>
  <c r="P1995" i="11"/>
  <c r="P1996" i="11"/>
  <c r="P1997" i="11"/>
  <c r="P1998" i="11"/>
  <c r="P1999" i="11"/>
  <c r="P2000" i="11"/>
  <c r="P2001" i="11"/>
  <c r="P2002" i="11"/>
  <c r="P2003" i="11"/>
  <c r="P2004" i="11"/>
  <c r="P2005" i="11"/>
  <c r="P2006" i="11"/>
  <c r="P2007" i="11"/>
  <c r="P2008" i="11"/>
  <c r="P2009" i="11"/>
  <c r="P2010" i="11"/>
  <c r="P2011" i="11"/>
  <c r="P2012" i="11"/>
  <c r="P2013" i="11"/>
  <c r="P2014" i="11"/>
  <c r="P2015" i="11"/>
  <c r="P2016" i="11"/>
  <c r="P2017" i="11"/>
  <c r="P2018" i="11"/>
  <c r="P2019" i="11"/>
  <c r="P2020" i="11"/>
  <c r="P2021" i="11"/>
  <c r="P2022" i="11"/>
  <c r="P2023" i="11"/>
  <c r="P2024" i="11"/>
  <c r="P2025" i="11"/>
  <c r="P2026" i="11"/>
  <c r="P2027" i="11"/>
  <c r="P2028" i="11"/>
  <c r="P2029" i="11"/>
  <c r="P2030" i="11"/>
  <c r="P2031" i="11"/>
  <c r="P2032" i="11"/>
  <c r="P2033" i="11"/>
  <c r="P2034" i="11"/>
  <c r="P2035" i="11"/>
  <c r="P2036" i="11"/>
  <c r="P2037" i="11"/>
  <c r="P2038" i="11"/>
  <c r="P2039" i="11"/>
  <c r="P2040" i="11"/>
  <c r="P2041" i="11"/>
  <c r="P2042" i="11"/>
  <c r="P2043" i="11"/>
  <c r="P2044" i="11"/>
  <c r="P2045" i="11"/>
  <c r="P2046" i="11"/>
  <c r="P2047" i="11"/>
  <c r="P2048" i="11"/>
  <c r="P2049" i="11"/>
  <c r="P2050" i="11"/>
  <c r="P2051" i="11"/>
  <c r="P2052" i="11"/>
  <c r="P2053" i="11"/>
  <c r="P2054" i="11"/>
  <c r="P2055" i="11"/>
  <c r="P2056" i="11"/>
  <c r="P2057" i="11"/>
  <c r="P2058" i="11"/>
  <c r="P2059" i="11"/>
  <c r="P2060" i="11"/>
  <c r="P2061" i="11"/>
  <c r="P2062" i="11"/>
  <c r="P2063" i="11"/>
  <c r="P2064" i="11"/>
  <c r="P2065" i="11"/>
  <c r="P2066" i="11"/>
  <c r="P2067" i="11"/>
  <c r="P2068" i="11"/>
  <c r="P2069" i="11"/>
  <c r="P2070" i="11"/>
  <c r="P2071" i="11"/>
  <c r="P2072" i="11"/>
  <c r="P2073" i="11"/>
  <c r="P2074" i="11"/>
  <c r="P2075" i="11"/>
  <c r="P2076" i="11"/>
  <c r="P2077" i="11"/>
  <c r="P2078" i="11"/>
  <c r="P2079" i="11"/>
  <c r="P2080" i="11"/>
  <c r="P2081" i="11"/>
  <c r="P2082" i="11"/>
  <c r="P2083" i="11"/>
  <c r="P2084" i="11"/>
  <c r="P2085" i="11"/>
  <c r="P2086" i="11"/>
  <c r="P2087" i="11"/>
  <c r="P2088" i="11"/>
  <c r="P2089" i="11"/>
  <c r="P2090" i="11"/>
  <c r="P2091" i="11"/>
  <c r="P2092" i="11"/>
  <c r="P2093" i="11"/>
  <c r="P2094" i="11"/>
  <c r="P2095" i="11"/>
  <c r="P2096" i="11"/>
  <c r="P2097" i="11"/>
  <c r="P2098" i="11"/>
  <c r="P2099" i="11"/>
  <c r="P2100" i="11"/>
  <c r="P2101" i="11"/>
  <c r="P2102" i="11"/>
  <c r="P2103" i="11"/>
  <c r="P2104" i="11"/>
  <c r="P2105" i="11"/>
  <c r="P2106" i="11"/>
  <c r="P2107" i="11"/>
  <c r="P2108" i="11"/>
  <c r="P2109" i="11"/>
  <c r="P2110" i="11"/>
  <c r="P2111" i="11"/>
  <c r="P2112" i="11"/>
  <c r="P2113" i="11"/>
  <c r="P2114" i="11"/>
  <c r="P2115" i="11"/>
  <c r="P2116" i="11"/>
  <c r="P2117" i="11"/>
  <c r="P2118" i="11"/>
  <c r="P2119" i="11"/>
  <c r="P2120" i="11"/>
  <c r="P2121" i="11"/>
  <c r="P2122" i="11"/>
  <c r="P2123" i="11"/>
  <c r="P2124" i="11"/>
  <c r="P2125" i="11"/>
  <c r="P2126" i="11"/>
  <c r="P2127" i="11"/>
  <c r="P2128" i="11"/>
  <c r="P2129" i="11"/>
  <c r="P2130" i="11"/>
  <c r="P2131" i="11"/>
  <c r="P2132" i="11"/>
  <c r="P2133" i="11"/>
  <c r="P2134" i="11"/>
  <c r="P2135" i="11"/>
  <c r="P2136" i="11"/>
  <c r="P2137" i="11"/>
  <c r="P2138" i="11"/>
  <c r="P2139" i="11"/>
  <c r="P2140" i="11"/>
  <c r="P2141" i="11"/>
  <c r="P2142" i="11"/>
  <c r="P2143" i="11"/>
  <c r="P2144" i="11"/>
  <c r="P2145" i="11"/>
  <c r="P2146" i="11"/>
  <c r="P2147" i="11"/>
  <c r="P2148" i="11"/>
  <c r="P2149" i="11"/>
  <c r="P2150" i="11"/>
  <c r="P2151" i="11"/>
  <c r="P2152" i="11"/>
  <c r="P2153" i="11"/>
  <c r="P2154" i="11"/>
  <c r="P2155" i="11"/>
  <c r="P2156" i="11"/>
  <c r="P2157" i="11"/>
  <c r="P2158" i="11"/>
  <c r="P2159" i="11"/>
  <c r="P2160" i="11"/>
  <c r="P2161" i="11"/>
  <c r="P2162" i="11"/>
  <c r="P2163" i="11"/>
  <c r="P2164" i="11"/>
  <c r="P2165" i="11"/>
  <c r="P2166" i="11"/>
  <c r="P2167" i="11"/>
  <c r="P2168" i="11"/>
  <c r="P2169" i="11"/>
  <c r="P2170" i="11"/>
  <c r="P2171" i="11"/>
  <c r="P2172" i="11"/>
  <c r="P2173" i="11"/>
  <c r="P2174" i="11"/>
  <c r="P2175" i="11"/>
  <c r="P2176" i="11"/>
  <c r="P2177" i="11"/>
  <c r="P2178" i="11"/>
  <c r="P2179" i="11"/>
  <c r="P2180" i="11"/>
  <c r="P2181" i="11"/>
  <c r="P2182" i="11"/>
  <c r="P2183" i="11"/>
  <c r="P2184" i="11"/>
  <c r="P2185" i="11"/>
  <c r="P2186" i="11"/>
  <c r="P2187" i="11"/>
  <c r="P2188" i="11"/>
  <c r="P2189" i="11"/>
  <c r="P2190" i="11"/>
  <c r="P2191" i="11"/>
  <c r="P2192" i="11"/>
  <c r="P2193" i="11"/>
  <c r="P2194" i="11"/>
  <c r="P2195" i="11"/>
  <c r="P2196" i="11"/>
  <c r="P2197" i="11"/>
  <c r="P2198" i="11"/>
  <c r="P2199" i="11"/>
  <c r="P2200" i="11"/>
  <c r="P2201" i="11"/>
  <c r="P2202" i="11"/>
  <c r="P2203" i="11"/>
  <c r="P2204" i="11"/>
  <c r="P2205" i="11"/>
  <c r="P2206" i="11"/>
  <c r="P2207" i="11"/>
  <c r="P2208" i="11"/>
  <c r="P2209" i="11"/>
  <c r="P2210" i="11"/>
  <c r="P2211" i="11"/>
  <c r="P2212" i="11"/>
  <c r="P2213" i="11"/>
  <c r="P2214" i="11"/>
  <c r="P2215" i="11"/>
  <c r="P2216" i="11"/>
  <c r="P2217" i="11"/>
  <c r="P2218" i="11"/>
  <c r="P2219" i="11"/>
  <c r="P2220" i="11"/>
  <c r="P2221" i="11"/>
  <c r="P2222" i="11"/>
  <c r="P2223" i="11"/>
  <c r="P2224" i="11"/>
  <c r="P2225" i="11"/>
  <c r="P2226" i="11"/>
  <c r="P2227" i="11"/>
  <c r="P2228" i="11"/>
  <c r="P2229" i="11"/>
  <c r="P2230" i="11"/>
  <c r="P2231" i="11"/>
  <c r="P2232" i="11"/>
  <c r="P2233" i="11"/>
  <c r="P2234" i="11"/>
  <c r="P2235" i="11"/>
  <c r="P2236" i="11"/>
  <c r="P2237" i="11"/>
  <c r="P2238" i="11"/>
  <c r="P2239" i="11"/>
  <c r="P2240" i="11"/>
  <c r="P2241" i="11"/>
  <c r="P2242" i="11"/>
  <c r="P2243" i="11"/>
  <c r="P2244" i="11"/>
  <c r="P2245" i="11"/>
  <c r="P2246" i="11"/>
  <c r="P2247" i="11"/>
  <c r="P2248" i="11"/>
  <c r="P2249" i="11"/>
  <c r="P2250" i="11"/>
  <c r="P2251" i="11"/>
  <c r="P2252" i="11"/>
  <c r="P2253" i="11"/>
  <c r="P2254" i="11"/>
  <c r="P2255" i="11"/>
  <c r="P2256" i="11"/>
  <c r="P2257" i="11"/>
  <c r="P2258" i="11"/>
  <c r="P2259" i="11"/>
  <c r="P2260" i="11"/>
  <c r="P2261" i="11"/>
  <c r="P2262" i="11"/>
  <c r="P2263" i="11"/>
  <c r="P2264" i="11"/>
  <c r="P2265" i="11"/>
  <c r="P2266" i="11"/>
  <c r="P2267" i="11"/>
  <c r="P2268" i="11"/>
  <c r="P2269" i="11"/>
  <c r="P2270" i="11"/>
  <c r="P2271" i="11"/>
  <c r="P2272" i="11"/>
  <c r="P2273" i="11"/>
  <c r="P2274" i="11"/>
  <c r="P2275" i="11"/>
  <c r="P2276" i="11"/>
  <c r="P2277" i="11"/>
  <c r="P2278" i="11"/>
  <c r="P2279" i="11"/>
  <c r="P2280" i="11"/>
  <c r="P2281" i="11"/>
  <c r="P2282" i="11"/>
  <c r="P2283" i="11"/>
  <c r="P2284" i="11"/>
  <c r="P2285" i="11"/>
  <c r="P2286" i="11"/>
  <c r="P2287" i="11"/>
  <c r="P2288" i="11"/>
  <c r="P2289" i="11"/>
  <c r="P2290" i="11"/>
  <c r="P2291" i="11"/>
  <c r="P2292" i="11"/>
  <c r="P2293" i="11"/>
  <c r="P2294" i="11"/>
  <c r="P2295" i="11"/>
  <c r="P2296" i="11"/>
  <c r="P2297" i="11"/>
  <c r="P2298" i="11"/>
  <c r="P2299" i="11"/>
  <c r="P2300" i="11"/>
  <c r="P2301" i="11"/>
  <c r="P2302" i="11"/>
  <c r="P2303" i="11"/>
  <c r="P2304" i="11"/>
  <c r="P2305" i="11"/>
  <c r="P2306" i="11"/>
  <c r="P2307" i="11"/>
  <c r="P2308" i="11"/>
  <c r="P2309" i="11"/>
  <c r="P2310" i="11"/>
  <c r="P2311" i="11"/>
  <c r="P2312" i="11"/>
  <c r="P2313" i="11"/>
  <c r="P2314" i="11"/>
  <c r="P2315" i="11"/>
  <c r="P2316" i="11"/>
  <c r="P2317" i="11"/>
  <c r="P2318" i="11"/>
  <c r="P2319" i="11"/>
  <c r="P2320" i="11"/>
  <c r="P2321" i="11"/>
  <c r="P2322" i="11"/>
  <c r="P2323" i="11"/>
  <c r="P2324" i="11"/>
  <c r="P2325" i="11"/>
  <c r="P2326" i="11"/>
  <c r="P2327" i="11"/>
  <c r="P2328" i="11"/>
  <c r="P2329" i="11"/>
  <c r="P2330" i="11"/>
  <c r="P2331" i="11"/>
  <c r="P2332" i="11"/>
  <c r="P2333" i="11"/>
  <c r="P2334" i="11"/>
  <c r="P2335" i="11"/>
  <c r="P2336" i="11"/>
  <c r="P2337" i="11"/>
  <c r="P2338" i="11"/>
  <c r="P2339" i="11"/>
  <c r="P2340" i="11"/>
  <c r="P2341" i="11"/>
  <c r="P2342" i="11"/>
  <c r="P2343" i="11"/>
  <c r="P2344" i="11"/>
  <c r="P2345" i="11"/>
  <c r="P2346" i="11"/>
  <c r="P2347" i="11"/>
  <c r="P2348" i="11"/>
  <c r="P2349" i="11"/>
  <c r="P2350" i="11"/>
  <c r="P2351" i="11"/>
  <c r="P2352" i="11"/>
  <c r="P2353" i="11"/>
  <c r="P2354" i="11"/>
  <c r="P2355" i="11"/>
  <c r="P2356" i="11"/>
  <c r="P2357" i="11"/>
  <c r="P2358" i="11"/>
  <c r="P2359" i="11"/>
  <c r="P2360" i="11"/>
  <c r="P2361" i="11"/>
  <c r="P2362" i="11"/>
  <c r="P2363" i="11"/>
  <c r="P2364" i="11"/>
  <c r="P2365" i="11"/>
  <c r="P2366" i="11"/>
  <c r="P2367" i="11"/>
  <c r="P2368" i="11"/>
  <c r="P2369" i="11"/>
  <c r="P2370" i="11"/>
  <c r="P2371" i="11"/>
  <c r="P2372" i="11"/>
  <c r="P2373" i="11"/>
  <c r="P2374" i="11"/>
  <c r="P2375" i="11"/>
  <c r="P2376" i="11"/>
  <c r="P2377" i="11"/>
  <c r="P2378" i="11"/>
  <c r="P2379" i="11"/>
  <c r="P2380" i="11"/>
  <c r="P2381" i="11"/>
  <c r="P2382" i="11"/>
  <c r="P2383" i="11"/>
  <c r="P2384" i="11"/>
  <c r="P2385" i="11"/>
  <c r="P2386" i="11"/>
  <c r="P2387" i="11"/>
  <c r="P2388" i="11"/>
  <c r="P2389" i="11"/>
  <c r="P2390" i="11"/>
  <c r="P2391" i="11"/>
  <c r="P2392" i="11"/>
  <c r="P2393" i="11"/>
  <c r="P2394" i="11"/>
  <c r="P2395" i="11"/>
  <c r="P2396" i="11"/>
  <c r="P2397" i="11"/>
  <c r="P2398" i="11"/>
  <c r="P2399" i="11"/>
  <c r="P2400" i="11"/>
  <c r="P2401" i="11"/>
  <c r="P2402" i="11"/>
  <c r="P2403" i="11"/>
  <c r="P2404" i="11"/>
  <c r="P2405" i="11"/>
  <c r="P2406" i="11"/>
  <c r="P2407" i="11"/>
  <c r="P2408" i="11"/>
  <c r="P2409" i="11"/>
  <c r="P2410" i="11"/>
  <c r="P2411" i="11"/>
  <c r="P2412" i="11"/>
  <c r="P2413" i="11"/>
  <c r="P2414" i="11"/>
  <c r="P2415" i="11"/>
  <c r="P2416" i="11"/>
  <c r="P2417" i="11"/>
  <c r="P2418" i="11"/>
  <c r="P2419" i="11"/>
  <c r="P2420" i="11"/>
  <c r="P2421" i="11"/>
  <c r="P2422" i="11"/>
  <c r="P2423" i="11"/>
  <c r="P2424" i="11"/>
  <c r="P2425" i="11"/>
  <c r="P2426" i="11"/>
  <c r="P2427" i="11"/>
  <c r="P2428" i="11"/>
  <c r="P2429" i="11"/>
  <c r="P2430" i="11"/>
  <c r="P2431" i="11"/>
  <c r="P2432" i="11"/>
  <c r="P2433" i="11"/>
  <c r="P2434" i="11"/>
  <c r="P2435" i="11"/>
  <c r="P2436" i="11"/>
  <c r="P2437" i="11"/>
  <c r="P2438" i="11"/>
  <c r="P2439" i="11"/>
  <c r="P2440" i="11"/>
  <c r="P2441" i="11"/>
  <c r="P2442" i="11"/>
  <c r="P2443" i="11"/>
  <c r="P2444" i="11"/>
  <c r="P2445" i="11"/>
  <c r="P2446" i="11"/>
  <c r="P2447" i="11"/>
  <c r="P2448" i="11"/>
  <c r="P2449" i="11"/>
  <c r="P2450" i="11"/>
  <c r="P2451" i="11"/>
  <c r="P2452" i="11"/>
  <c r="P2453" i="11"/>
  <c r="P2454" i="11"/>
  <c r="P2455" i="11"/>
  <c r="P2456" i="11"/>
  <c r="P2457" i="11"/>
  <c r="P2458" i="11"/>
  <c r="P2459" i="11"/>
  <c r="P2460" i="11"/>
  <c r="P2461" i="11"/>
  <c r="P2462" i="11"/>
  <c r="P2463" i="11"/>
  <c r="P2464" i="11"/>
  <c r="P2465" i="11"/>
  <c r="P2466" i="11"/>
  <c r="P2467" i="11"/>
  <c r="P2468" i="11"/>
  <c r="P2469" i="11"/>
  <c r="P2470" i="11"/>
  <c r="P2471" i="11"/>
  <c r="P2472" i="11"/>
  <c r="P2473" i="11"/>
  <c r="P2474" i="11"/>
  <c r="P2475" i="11"/>
  <c r="P2476" i="11"/>
  <c r="P2477" i="11"/>
  <c r="P2478" i="11"/>
  <c r="P2479" i="11"/>
  <c r="P2480" i="11"/>
  <c r="P2481" i="11"/>
  <c r="P2482" i="11"/>
  <c r="P2483" i="11"/>
  <c r="P2484" i="11"/>
  <c r="P2485" i="11"/>
  <c r="P2486" i="11"/>
  <c r="P2487" i="11"/>
  <c r="P2488" i="11"/>
  <c r="P2489" i="11"/>
  <c r="P2490" i="11"/>
  <c r="P2491" i="11"/>
  <c r="P2492" i="11"/>
  <c r="P2493" i="11"/>
  <c r="P2494" i="11"/>
  <c r="P2495" i="11"/>
  <c r="P2496" i="11"/>
  <c r="P2497" i="11"/>
  <c r="P2498" i="11"/>
  <c r="P2499" i="11"/>
  <c r="P2500" i="11"/>
  <c r="P2501" i="11"/>
  <c r="P2502" i="11"/>
  <c r="P2503" i="11"/>
  <c r="P2504" i="11"/>
  <c r="P2505" i="11"/>
  <c r="P2506" i="11"/>
  <c r="P2507" i="11"/>
  <c r="P2508" i="11"/>
  <c r="P2509" i="11"/>
  <c r="P2510" i="11"/>
  <c r="P2511" i="11"/>
  <c r="P2512" i="11"/>
  <c r="P2513" i="11"/>
  <c r="P2514" i="11"/>
  <c r="P2515" i="11"/>
  <c r="P2516" i="11"/>
  <c r="P2517" i="11"/>
  <c r="P2518" i="11"/>
  <c r="P2519" i="11"/>
  <c r="P2520" i="11"/>
  <c r="P2521" i="11"/>
  <c r="P2522" i="11"/>
  <c r="P2523" i="11"/>
  <c r="P2524" i="11"/>
  <c r="P2525" i="11"/>
  <c r="P2526" i="11"/>
  <c r="P2527" i="11"/>
  <c r="P2528" i="11"/>
  <c r="P2529" i="11"/>
  <c r="P2530" i="11"/>
  <c r="P2531" i="11"/>
  <c r="P2532" i="11"/>
  <c r="P2533" i="11"/>
  <c r="P2534" i="11"/>
  <c r="P2535" i="11"/>
  <c r="P2536" i="11"/>
  <c r="P2537" i="11"/>
  <c r="P2538" i="11"/>
  <c r="P2539" i="11"/>
  <c r="P2540" i="11"/>
  <c r="P2541" i="11"/>
  <c r="P2542" i="11"/>
  <c r="P2543" i="11"/>
  <c r="P2544" i="11"/>
  <c r="P2545" i="11"/>
  <c r="P2546" i="11"/>
  <c r="P2547" i="11"/>
  <c r="P2548" i="11"/>
  <c r="P2549" i="11"/>
  <c r="P2550" i="11"/>
  <c r="P2551" i="11"/>
  <c r="P2552" i="11"/>
  <c r="P2553" i="11"/>
  <c r="P2554" i="11"/>
  <c r="P2555" i="11"/>
  <c r="P2556" i="11"/>
  <c r="P2557" i="11"/>
  <c r="P2558" i="11"/>
  <c r="P2559" i="11"/>
  <c r="P2560" i="11"/>
  <c r="P2561" i="11"/>
  <c r="P2562" i="11"/>
  <c r="P2563" i="11"/>
  <c r="P2564" i="11"/>
  <c r="P2565" i="11"/>
  <c r="P2566" i="11"/>
  <c r="P2567" i="11"/>
  <c r="P2568" i="11"/>
  <c r="P2569" i="11"/>
  <c r="P2570" i="11"/>
  <c r="P2571" i="11"/>
  <c r="P2572" i="11"/>
  <c r="P2573" i="11"/>
  <c r="P2574" i="11"/>
  <c r="P2575" i="11"/>
  <c r="P2576" i="11"/>
  <c r="P2577" i="11"/>
  <c r="P2578" i="11"/>
  <c r="P2579" i="11"/>
  <c r="P2580" i="11"/>
  <c r="P2581" i="11"/>
  <c r="P2582" i="11"/>
  <c r="P2583" i="11"/>
  <c r="P2584" i="11"/>
  <c r="P2585" i="11"/>
  <c r="P2586" i="11"/>
  <c r="P2587" i="11"/>
  <c r="P2588" i="11"/>
  <c r="P2589" i="11"/>
  <c r="P2590" i="11"/>
  <c r="P2591" i="11"/>
  <c r="P2592" i="11"/>
  <c r="P2593" i="11"/>
  <c r="P2594" i="11"/>
  <c r="P2595" i="11"/>
  <c r="P2596" i="11"/>
  <c r="P2597" i="11"/>
  <c r="P2598" i="11"/>
  <c r="P2599" i="11"/>
  <c r="P2600" i="11"/>
  <c r="P2601" i="11"/>
  <c r="P2602" i="11"/>
  <c r="P2603" i="11"/>
  <c r="P2604" i="11"/>
  <c r="P2605" i="11"/>
  <c r="P2606" i="11"/>
  <c r="P2607" i="11"/>
  <c r="P2608" i="11"/>
  <c r="P2609" i="11"/>
  <c r="P2610" i="11"/>
  <c r="P2611" i="11"/>
  <c r="P2612" i="11"/>
  <c r="P2613" i="11"/>
  <c r="P2614" i="11"/>
  <c r="P2615" i="11"/>
  <c r="P2616" i="11"/>
  <c r="P2617" i="11"/>
  <c r="P2618" i="11"/>
  <c r="P2619" i="11"/>
  <c r="P2620" i="11"/>
  <c r="P2621" i="11"/>
  <c r="P2622" i="11"/>
  <c r="P2623" i="11"/>
  <c r="P2624" i="11"/>
  <c r="P2625" i="11"/>
  <c r="P2626" i="11"/>
  <c r="P2627" i="11"/>
  <c r="P2628" i="11"/>
  <c r="P2629" i="11"/>
  <c r="P2630" i="11"/>
  <c r="P2631" i="11"/>
  <c r="P2632" i="11"/>
  <c r="P2633" i="11"/>
  <c r="P2634" i="11"/>
  <c r="P2635" i="11"/>
  <c r="P2636" i="11"/>
  <c r="P2637" i="11"/>
  <c r="P2638" i="11"/>
  <c r="P2639" i="11"/>
  <c r="P2640" i="11"/>
  <c r="P2641" i="11"/>
  <c r="P2642" i="11"/>
  <c r="P2643" i="11"/>
  <c r="P2644" i="11"/>
  <c r="P2645" i="11"/>
  <c r="P2646" i="11"/>
  <c r="P2647" i="11"/>
  <c r="P2648" i="11"/>
  <c r="P2649" i="11"/>
  <c r="P2650" i="11"/>
  <c r="P2651" i="11"/>
  <c r="P2652" i="11"/>
  <c r="P2653" i="11"/>
  <c r="P2654" i="11"/>
  <c r="P2655" i="11"/>
  <c r="P2656" i="11"/>
  <c r="P2657" i="11"/>
  <c r="P2658" i="11"/>
  <c r="P2659" i="11"/>
  <c r="P2660" i="11"/>
  <c r="P2661" i="11"/>
  <c r="P2662" i="11"/>
  <c r="P2663" i="11"/>
  <c r="P2664" i="11"/>
  <c r="P2665" i="11"/>
  <c r="P2666" i="11"/>
  <c r="P2667" i="11"/>
  <c r="P2668" i="11"/>
  <c r="P2669" i="11"/>
  <c r="P2670" i="11"/>
  <c r="P2671" i="11"/>
  <c r="P2672" i="11"/>
  <c r="P2673" i="11"/>
  <c r="P2674" i="11"/>
  <c r="P2675" i="11"/>
  <c r="P2676" i="11"/>
  <c r="P2677" i="11"/>
  <c r="P2678" i="11"/>
  <c r="P2679" i="11"/>
  <c r="P2680" i="11"/>
  <c r="P2681" i="11"/>
  <c r="P2682" i="11"/>
  <c r="P2683" i="11"/>
  <c r="P2684" i="11"/>
  <c r="P2685" i="11"/>
  <c r="P2686" i="11"/>
  <c r="P2687" i="11"/>
  <c r="P2688" i="11"/>
  <c r="P2689" i="11"/>
  <c r="P2690" i="11"/>
  <c r="P2691" i="11"/>
  <c r="P2692" i="11"/>
  <c r="P2693" i="11"/>
  <c r="P2694" i="11"/>
  <c r="P2695" i="11"/>
  <c r="P2696" i="11"/>
  <c r="P2697" i="11"/>
  <c r="P2698" i="11"/>
  <c r="P2699" i="11"/>
  <c r="P2700" i="11"/>
  <c r="P2701" i="11"/>
  <c r="P2702" i="11"/>
  <c r="P2703" i="11"/>
  <c r="P2704" i="11"/>
  <c r="P2705" i="11"/>
  <c r="P2706" i="11"/>
  <c r="P2707" i="11"/>
  <c r="P2708" i="11"/>
  <c r="P2709" i="11"/>
  <c r="P2710" i="11"/>
  <c r="P2711" i="11"/>
  <c r="P2712" i="11"/>
  <c r="P2713" i="11"/>
  <c r="P2714" i="11"/>
  <c r="P2715" i="11"/>
  <c r="P2716" i="11"/>
  <c r="P2717" i="11"/>
  <c r="P2718" i="11"/>
  <c r="P2719" i="11"/>
  <c r="P2720" i="11"/>
  <c r="P2721" i="11"/>
  <c r="P2722" i="11"/>
  <c r="P2723" i="11"/>
  <c r="P2724" i="11"/>
  <c r="P2725" i="11"/>
  <c r="P2726" i="11"/>
  <c r="P2727" i="11"/>
  <c r="P2728" i="11"/>
  <c r="P2729" i="11"/>
  <c r="P2730" i="11"/>
  <c r="P2731" i="11"/>
  <c r="P2732" i="11"/>
  <c r="P2733" i="11"/>
  <c r="P2734" i="11"/>
  <c r="P2735" i="11"/>
  <c r="P2736" i="11"/>
  <c r="P2737" i="11"/>
  <c r="P2738" i="11"/>
  <c r="P2739" i="11"/>
  <c r="P2740" i="11"/>
  <c r="P2741" i="11"/>
  <c r="P2742" i="11"/>
  <c r="P2743" i="11"/>
  <c r="P2744" i="11"/>
  <c r="P2745" i="11"/>
  <c r="P2746" i="11"/>
  <c r="P2747" i="11"/>
  <c r="P2748" i="11"/>
  <c r="P2749" i="11"/>
  <c r="P2750" i="11"/>
  <c r="P2751" i="11"/>
  <c r="P2752" i="11"/>
  <c r="P2753" i="11"/>
  <c r="P2754" i="11"/>
  <c r="P2755" i="11"/>
  <c r="P2756" i="11"/>
  <c r="P2757" i="11"/>
  <c r="P2758" i="11"/>
  <c r="P2759" i="11"/>
  <c r="P2760" i="11"/>
  <c r="P2761" i="11"/>
  <c r="P2762" i="11"/>
  <c r="P2763" i="11"/>
  <c r="P2764" i="11"/>
  <c r="P2765" i="11"/>
  <c r="P2766" i="11"/>
  <c r="P2767" i="11"/>
  <c r="P2768" i="11"/>
  <c r="P2769" i="11"/>
  <c r="P2770" i="11"/>
  <c r="P2771" i="11"/>
  <c r="P2772" i="11"/>
  <c r="P2773" i="11"/>
  <c r="P2774" i="11"/>
  <c r="P2775" i="11"/>
  <c r="P2776" i="11"/>
  <c r="P2777" i="11"/>
  <c r="P2778" i="11"/>
  <c r="P2779" i="11"/>
  <c r="P2780" i="11"/>
  <c r="P2781" i="11"/>
  <c r="P2782" i="11"/>
  <c r="P2783" i="11"/>
  <c r="P2784" i="11"/>
  <c r="P2785" i="11"/>
  <c r="P2786" i="11"/>
  <c r="P2787" i="11"/>
  <c r="P2788" i="11"/>
  <c r="P2789" i="11"/>
  <c r="P2790" i="11"/>
  <c r="P2791" i="11"/>
  <c r="P2792" i="11"/>
  <c r="P2793" i="11"/>
  <c r="P2794" i="11"/>
  <c r="P2795" i="11"/>
  <c r="P2796" i="11"/>
  <c r="P2797" i="11"/>
  <c r="P2798" i="11"/>
  <c r="P2799" i="11"/>
  <c r="P2800" i="11"/>
  <c r="P2801" i="11"/>
  <c r="P2802" i="11"/>
  <c r="P2803" i="11"/>
  <c r="P2804" i="11"/>
  <c r="P2805" i="11"/>
  <c r="P2806" i="11"/>
  <c r="P2807" i="11"/>
  <c r="P2808" i="11"/>
  <c r="P2809" i="11"/>
  <c r="P2810" i="11"/>
  <c r="P2811" i="11"/>
  <c r="P2812" i="11"/>
  <c r="P2813" i="11"/>
  <c r="P2814" i="11"/>
  <c r="P2815" i="11"/>
  <c r="P2816" i="11"/>
  <c r="P2817" i="11"/>
  <c r="P2818" i="11"/>
  <c r="P2819" i="11"/>
  <c r="P2820" i="11"/>
  <c r="P2821" i="11"/>
  <c r="P2822" i="11"/>
  <c r="P2823" i="11"/>
  <c r="P2824" i="11"/>
  <c r="P2825" i="11"/>
  <c r="P2826" i="11"/>
  <c r="P2827" i="11"/>
  <c r="P2828" i="11"/>
  <c r="P2829" i="11"/>
  <c r="P2830" i="11"/>
  <c r="P2831" i="11"/>
  <c r="P2832" i="11"/>
  <c r="P2833" i="11"/>
  <c r="P2834" i="11"/>
  <c r="P2835" i="11"/>
  <c r="P2836" i="11"/>
  <c r="P2837" i="11"/>
  <c r="P2838" i="11"/>
  <c r="P2839" i="11"/>
  <c r="P2840" i="11"/>
  <c r="P2841" i="11"/>
  <c r="P2842" i="11"/>
  <c r="P2843" i="11"/>
  <c r="P2844" i="11"/>
  <c r="P2845" i="11"/>
  <c r="P2846" i="11"/>
  <c r="P2847" i="11"/>
  <c r="P2848" i="11"/>
  <c r="P2849" i="11"/>
  <c r="P2850" i="11"/>
  <c r="P2851" i="11"/>
  <c r="P2852" i="11"/>
  <c r="P2853" i="11"/>
  <c r="P2854" i="11"/>
  <c r="P2855" i="11"/>
  <c r="P2856" i="11"/>
  <c r="P2857" i="11"/>
  <c r="P2858" i="11"/>
  <c r="P2859" i="11"/>
  <c r="P2860" i="11"/>
  <c r="P2861" i="11"/>
  <c r="P2862" i="11"/>
  <c r="P2863" i="11"/>
  <c r="P2864" i="11"/>
  <c r="P2865" i="11"/>
  <c r="P2866" i="11"/>
  <c r="P2867" i="11"/>
  <c r="P2868" i="11"/>
  <c r="P2869" i="11"/>
  <c r="P2870" i="11"/>
  <c r="P2871" i="11"/>
  <c r="P2872" i="11"/>
  <c r="P2873" i="11"/>
  <c r="P2874" i="11"/>
  <c r="P2875" i="11"/>
  <c r="P2876" i="11"/>
  <c r="P2877" i="11"/>
  <c r="P2878" i="11"/>
  <c r="P2879" i="11"/>
  <c r="P2880" i="11"/>
  <c r="P2881" i="11"/>
  <c r="P2882" i="11"/>
  <c r="P2883" i="11"/>
  <c r="P2884" i="11"/>
  <c r="P2885" i="11"/>
  <c r="P2886" i="11"/>
  <c r="P2887" i="11"/>
  <c r="P2888" i="11"/>
  <c r="P2889" i="11"/>
  <c r="P2890" i="11"/>
  <c r="P2891" i="11"/>
  <c r="P2892" i="11"/>
  <c r="P2893" i="11"/>
  <c r="P2894" i="11"/>
  <c r="P2895" i="11"/>
  <c r="P2896" i="11"/>
  <c r="P2897" i="11"/>
  <c r="P2898" i="11"/>
  <c r="P2899" i="11"/>
  <c r="P2900" i="11"/>
  <c r="P2901" i="11"/>
  <c r="P2902" i="11"/>
  <c r="P2903" i="11"/>
  <c r="P2904" i="11"/>
  <c r="P2905" i="11"/>
  <c r="P2906" i="11"/>
  <c r="P2907" i="11"/>
  <c r="P2908" i="11"/>
  <c r="P2909" i="11"/>
  <c r="P2910" i="11"/>
  <c r="P2911" i="11"/>
  <c r="P2912" i="11"/>
  <c r="P2913" i="11"/>
  <c r="P2914" i="11"/>
  <c r="P2915" i="11"/>
  <c r="P2916" i="11"/>
  <c r="P2917" i="11"/>
  <c r="P2918" i="11"/>
  <c r="P2919" i="11"/>
  <c r="P2920" i="11"/>
  <c r="P2921" i="11"/>
  <c r="P2922" i="11"/>
  <c r="P2923" i="11"/>
  <c r="P2924" i="11"/>
  <c r="P2925" i="11"/>
  <c r="P2926" i="11"/>
  <c r="P2927" i="11"/>
  <c r="P2928" i="11"/>
  <c r="P2929" i="11"/>
  <c r="P2930" i="11"/>
  <c r="P2931" i="11"/>
  <c r="P2932" i="11"/>
  <c r="P2933" i="11"/>
  <c r="P2934" i="11"/>
  <c r="P2935" i="11"/>
  <c r="P2936" i="11"/>
  <c r="P2937" i="11"/>
  <c r="P2938" i="11"/>
  <c r="P2939" i="11"/>
  <c r="P2940" i="11"/>
  <c r="P2941" i="11"/>
  <c r="P2942" i="11"/>
  <c r="P2943" i="11"/>
  <c r="P2944" i="11"/>
  <c r="P2945" i="11"/>
  <c r="P2946" i="11"/>
  <c r="P2947" i="11"/>
  <c r="P2948" i="11"/>
  <c r="P2949" i="11"/>
  <c r="P2950" i="11"/>
  <c r="P2951" i="11"/>
  <c r="P2952" i="11"/>
  <c r="P2953" i="11"/>
  <c r="P2954" i="11"/>
  <c r="P2955" i="11"/>
  <c r="P2956" i="11"/>
  <c r="P2957" i="11"/>
  <c r="P2958" i="11"/>
  <c r="P2959" i="11"/>
  <c r="P2960" i="11"/>
  <c r="P2961" i="11"/>
  <c r="P2962" i="11"/>
  <c r="P2963" i="11"/>
  <c r="P2964" i="11"/>
  <c r="P2965" i="11"/>
  <c r="P2966" i="11"/>
  <c r="P2967" i="11"/>
  <c r="P2968" i="11"/>
  <c r="P2969" i="11"/>
  <c r="P2970" i="11"/>
  <c r="P2971" i="11"/>
  <c r="P2972" i="11"/>
  <c r="P2973" i="11"/>
  <c r="P2974" i="11"/>
  <c r="P2975" i="11"/>
  <c r="P2976" i="11"/>
  <c r="P2977" i="11"/>
  <c r="P2978" i="11"/>
  <c r="P2979" i="11"/>
  <c r="P2980" i="11"/>
  <c r="P2981" i="11"/>
  <c r="P2982" i="11"/>
  <c r="P2983" i="11"/>
  <c r="P2984" i="11"/>
  <c r="P2985" i="11"/>
  <c r="P2986" i="11"/>
  <c r="P2987" i="11"/>
  <c r="P2988" i="11"/>
  <c r="P2989" i="11"/>
  <c r="P2990" i="11"/>
  <c r="P2991" i="11"/>
  <c r="P2992" i="11"/>
  <c r="P2993" i="11"/>
  <c r="P2994" i="11"/>
  <c r="P2995" i="11"/>
  <c r="P2996" i="11"/>
  <c r="P2997" i="11"/>
  <c r="P2998" i="11"/>
  <c r="P2999" i="11"/>
  <c r="P3000" i="11"/>
  <c r="P3001" i="11"/>
  <c r="P3002" i="11"/>
  <c r="P3003" i="11"/>
  <c r="P3004" i="11"/>
  <c r="P3005" i="11"/>
  <c r="P3006" i="11"/>
  <c r="P3007" i="11"/>
  <c r="P3008" i="11"/>
  <c r="P3009" i="11"/>
  <c r="P3010" i="11"/>
  <c r="P3011" i="11"/>
  <c r="P3012" i="11"/>
  <c r="P3013" i="11"/>
  <c r="P3014" i="11"/>
  <c r="P3015" i="11"/>
  <c r="P3016" i="11"/>
  <c r="P3017" i="11"/>
  <c r="P3018" i="11"/>
  <c r="P3019" i="11"/>
  <c r="P3020" i="11"/>
  <c r="P3021" i="11"/>
  <c r="P3022" i="11"/>
  <c r="P3023" i="11"/>
  <c r="P3024" i="11"/>
  <c r="P3025" i="11"/>
  <c r="P3026" i="11"/>
  <c r="P3027" i="11"/>
  <c r="P3028" i="11"/>
  <c r="P3029" i="11"/>
  <c r="P3030" i="11"/>
  <c r="P3031" i="11"/>
  <c r="P3032" i="11"/>
  <c r="P3033" i="11"/>
  <c r="P3034" i="11"/>
  <c r="P3035" i="11"/>
  <c r="P3036" i="11"/>
  <c r="P3037" i="11"/>
  <c r="P3038" i="11"/>
  <c r="P3039" i="11"/>
  <c r="P3040" i="11"/>
  <c r="P3041" i="11"/>
  <c r="P3042" i="11"/>
  <c r="P3043" i="11"/>
  <c r="P3044" i="11"/>
  <c r="P3045" i="11"/>
  <c r="P3046" i="11"/>
  <c r="P3047" i="11"/>
  <c r="P3048" i="11"/>
  <c r="P3049" i="11"/>
  <c r="P3050" i="11"/>
  <c r="P3051" i="11"/>
  <c r="P3052" i="11"/>
  <c r="P3053" i="11"/>
  <c r="P3054" i="11"/>
  <c r="P3055" i="11"/>
  <c r="P3056" i="11"/>
  <c r="P3057" i="11"/>
  <c r="P3058" i="11"/>
  <c r="P3059" i="11"/>
  <c r="P3060" i="11"/>
  <c r="P3061" i="11"/>
  <c r="P3062" i="11"/>
  <c r="P3063" i="11"/>
  <c r="P3064" i="11"/>
  <c r="P3065" i="11"/>
  <c r="P3066" i="11"/>
  <c r="P3067" i="11"/>
  <c r="P3068" i="11"/>
  <c r="P3069" i="11"/>
  <c r="P3070" i="11"/>
  <c r="P3071" i="11"/>
  <c r="P3072" i="11"/>
  <c r="P3073" i="11"/>
  <c r="P3074" i="11"/>
  <c r="P3075" i="11"/>
  <c r="P3076" i="11"/>
  <c r="P3077" i="11"/>
  <c r="P3078" i="11"/>
  <c r="P3079" i="11"/>
  <c r="P3080" i="11"/>
  <c r="P3081" i="11"/>
  <c r="P3082" i="11"/>
  <c r="P3083" i="11"/>
  <c r="P3084" i="11"/>
  <c r="P3085" i="11"/>
  <c r="P3086" i="11"/>
  <c r="P3087" i="11"/>
  <c r="P3088" i="11"/>
  <c r="P3089" i="11"/>
  <c r="P3090" i="11"/>
  <c r="P3091" i="11"/>
  <c r="P3092" i="11"/>
  <c r="P3093" i="11"/>
  <c r="P3094" i="11"/>
  <c r="P3095" i="11"/>
  <c r="P3096" i="11"/>
  <c r="P3097" i="11"/>
  <c r="P3098" i="11"/>
  <c r="P3099" i="11"/>
  <c r="P3100" i="11"/>
  <c r="P3101" i="11"/>
  <c r="P3102" i="11"/>
  <c r="P3103" i="11"/>
  <c r="P3104" i="11"/>
  <c r="P3105" i="11"/>
  <c r="P3106" i="11"/>
  <c r="P3107" i="11"/>
  <c r="P3108" i="11"/>
  <c r="P3109" i="11"/>
  <c r="P3110" i="11"/>
  <c r="P3111" i="11"/>
  <c r="P3112" i="11"/>
  <c r="P3113" i="11"/>
  <c r="P3114" i="11"/>
  <c r="P3115" i="11"/>
  <c r="P3116" i="11"/>
  <c r="P3117" i="11"/>
  <c r="P3118" i="11"/>
  <c r="P3119" i="11"/>
  <c r="P3120" i="11"/>
  <c r="P3121" i="11"/>
  <c r="P3122" i="11"/>
  <c r="P3123" i="11"/>
  <c r="P3124" i="11"/>
  <c r="P3125" i="11"/>
  <c r="P3126" i="11"/>
  <c r="P3127" i="11"/>
  <c r="P3128" i="11"/>
  <c r="P3129" i="11"/>
  <c r="P3130" i="11"/>
  <c r="P3131" i="11"/>
  <c r="P3132" i="11"/>
  <c r="P3133" i="11"/>
  <c r="P3134" i="11"/>
  <c r="P3135" i="11"/>
  <c r="P3136" i="11"/>
  <c r="P3137" i="11"/>
  <c r="P3138" i="11"/>
  <c r="P3139" i="11"/>
  <c r="P3140" i="11"/>
  <c r="P3141" i="11"/>
  <c r="P3142" i="11"/>
  <c r="P3143" i="11"/>
  <c r="P3144" i="11"/>
  <c r="P3145" i="11"/>
  <c r="P3146" i="11"/>
  <c r="P3147" i="11"/>
  <c r="P3148" i="11"/>
  <c r="P3149" i="11"/>
  <c r="P3150" i="11"/>
  <c r="P3151" i="11"/>
  <c r="P3152" i="11"/>
  <c r="P3153" i="11"/>
  <c r="P3154" i="11"/>
  <c r="P3155" i="11"/>
  <c r="P3156" i="11"/>
  <c r="P3157" i="11"/>
  <c r="P3158" i="11"/>
  <c r="P3159" i="11"/>
  <c r="P3160" i="11"/>
  <c r="P3161" i="11"/>
  <c r="P3162" i="11"/>
  <c r="P3163" i="11"/>
  <c r="P3164" i="11"/>
  <c r="P3165" i="11"/>
  <c r="P3166" i="11"/>
  <c r="P3167" i="11"/>
  <c r="P3168" i="11"/>
  <c r="P3169" i="11"/>
  <c r="P3170" i="11"/>
  <c r="P3171" i="11"/>
  <c r="P3172" i="11"/>
  <c r="P3173" i="11"/>
  <c r="P3174" i="11"/>
  <c r="P3175" i="11"/>
  <c r="P3176" i="11"/>
  <c r="P3177" i="11"/>
  <c r="P3178" i="11"/>
  <c r="P3179" i="11"/>
  <c r="P3180" i="11"/>
  <c r="P3181" i="11"/>
  <c r="P3182" i="11"/>
  <c r="P3183" i="11"/>
  <c r="P3184" i="11"/>
  <c r="P3185" i="11"/>
  <c r="P3186" i="11"/>
  <c r="P3187" i="11"/>
  <c r="P3188" i="11"/>
  <c r="P3189" i="11"/>
  <c r="P3190" i="11"/>
  <c r="P3191" i="11"/>
  <c r="P3192" i="11"/>
  <c r="P3193" i="11"/>
  <c r="P3194" i="11"/>
  <c r="P3195" i="11"/>
  <c r="P3196" i="11"/>
  <c r="P3197" i="11"/>
  <c r="P3198" i="11"/>
  <c r="P3199" i="11"/>
  <c r="P3200" i="11"/>
  <c r="P3201" i="11"/>
  <c r="P3202" i="11"/>
  <c r="P3203" i="11"/>
  <c r="P3204" i="11"/>
  <c r="P3205" i="11"/>
  <c r="P3206" i="11"/>
  <c r="P3207" i="11"/>
  <c r="P3208" i="11"/>
  <c r="P3209" i="11"/>
  <c r="P3210" i="11"/>
  <c r="P3211" i="11"/>
  <c r="P3212" i="11"/>
  <c r="P3213" i="11"/>
  <c r="P3214" i="11"/>
  <c r="P3215" i="11"/>
  <c r="P3216" i="11"/>
  <c r="P3217" i="11"/>
  <c r="P3218" i="11"/>
  <c r="P3219" i="11"/>
  <c r="P3220" i="11"/>
  <c r="P3221" i="11"/>
  <c r="P3222" i="11"/>
  <c r="P3223" i="11"/>
  <c r="P3224" i="11"/>
  <c r="P3225" i="11"/>
  <c r="P3226" i="11"/>
  <c r="P3227" i="11"/>
  <c r="P3228" i="11"/>
  <c r="P3229" i="11"/>
  <c r="P3230" i="11"/>
  <c r="P3231" i="11"/>
  <c r="P3232" i="11"/>
  <c r="P3233" i="11"/>
  <c r="P3234" i="11"/>
  <c r="P3235" i="11"/>
  <c r="P3236" i="11"/>
  <c r="P3237" i="11"/>
  <c r="P3238" i="11"/>
  <c r="P3239" i="11"/>
  <c r="P3240" i="11"/>
  <c r="P3241" i="11"/>
  <c r="P3242" i="11"/>
  <c r="P3243" i="11"/>
  <c r="P3244" i="11"/>
  <c r="P3245" i="11"/>
  <c r="P3246" i="11"/>
  <c r="P3247" i="11"/>
  <c r="P3248" i="11"/>
  <c r="P3249" i="11"/>
  <c r="P3250" i="11"/>
  <c r="P3251" i="11"/>
  <c r="P3252" i="11"/>
  <c r="P3253" i="11"/>
  <c r="P3254" i="11"/>
  <c r="P3255" i="11"/>
  <c r="P3256" i="11"/>
  <c r="P3257" i="11"/>
  <c r="P3258" i="11"/>
  <c r="P3259" i="11"/>
  <c r="P3260" i="11"/>
  <c r="P3261" i="11"/>
  <c r="P3262" i="11"/>
  <c r="P3263" i="11"/>
  <c r="P3264" i="11"/>
  <c r="P3265" i="11"/>
  <c r="P3266" i="11"/>
  <c r="P3267" i="11"/>
  <c r="P3268" i="11"/>
  <c r="P3269" i="11"/>
  <c r="P3270" i="11"/>
  <c r="P3271" i="11"/>
  <c r="P3272" i="11"/>
  <c r="P3273" i="11"/>
  <c r="P3274" i="11"/>
  <c r="P3275" i="11"/>
  <c r="P3276" i="11"/>
  <c r="P3277" i="11"/>
  <c r="P3278" i="11"/>
  <c r="P3279" i="11"/>
  <c r="P3280" i="11"/>
  <c r="P3281" i="11"/>
  <c r="P3282" i="11"/>
  <c r="P3283" i="11"/>
  <c r="P3284" i="11"/>
  <c r="P3285" i="11"/>
  <c r="P3286" i="11"/>
  <c r="P3287" i="11"/>
  <c r="P3288" i="11"/>
  <c r="P3289" i="11"/>
  <c r="P3290" i="11"/>
  <c r="P3291" i="11"/>
  <c r="P3292" i="11"/>
  <c r="P3293" i="11"/>
  <c r="P3294" i="11"/>
  <c r="P3295" i="11"/>
  <c r="P3296" i="11"/>
  <c r="P3297" i="11"/>
  <c r="P3298" i="11"/>
  <c r="P3299" i="11"/>
  <c r="P3300" i="11"/>
  <c r="P3301" i="11"/>
  <c r="P3302" i="11"/>
  <c r="P3303" i="11"/>
  <c r="P3304" i="11"/>
  <c r="P3305" i="11"/>
  <c r="P3306" i="11"/>
  <c r="P3307" i="11"/>
  <c r="P3308" i="11"/>
  <c r="P3309" i="11"/>
  <c r="P3310" i="11"/>
  <c r="P3311" i="11"/>
  <c r="P3312" i="11"/>
  <c r="P3313" i="11"/>
  <c r="P3314" i="11"/>
  <c r="P3315" i="11"/>
  <c r="P3316" i="11"/>
  <c r="P3317" i="11"/>
  <c r="P3318" i="11"/>
  <c r="P3319" i="11"/>
  <c r="P3320" i="11"/>
  <c r="P3321" i="11"/>
  <c r="P3322" i="11"/>
  <c r="P3323" i="11"/>
  <c r="P3324" i="11"/>
  <c r="P3325" i="11"/>
  <c r="P3326" i="11"/>
  <c r="P3327" i="11"/>
  <c r="P3328" i="11"/>
  <c r="P3329" i="11"/>
  <c r="P3330" i="11"/>
  <c r="P3331" i="11"/>
  <c r="P3332" i="11"/>
  <c r="P3333" i="11"/>
  <c r="P3334" i="11"/>
  <c r="P3335" i="11"/>
  <c r="P3336" i="11"/>
  <c r="P3337" i="11"/>
  <c r="P3338" i="11"/>
  <c r="P3339" i="11"/>
  <c r="P3340" i="11"/>
  <c r="P3341" i="11"/>
  <c r="P3342" i="11"/>
  <c r="P3343" i="11"/>
  <c r="P3344" i="11"/>
  <c r="P3345" i="11"/>
  <c r="P3346" i="11"/>
  <c r="P3347" i="11"/>
  <c r="P3348" i="11"/>
  <c r="P3349" i="11"/>
  <c r="P3350" i="11"/>
  <c r="P3351" i="11"/>
  <c r="P3352" i="11"/>
  <c r="P3353" i="11"/>
  <c r="P3354" i="11"/>
  <c r="P3355" i="11"/>
  <c r="P3356" i="11"/>
  <c r="P3357" i="11"/>
  <c r="P3358" i="11"/>
  <c r="P3359" i="11"/>
  <c r="P3360" i="11"/>
  <c r="P3361" i="11"/>
  <c r="P3362" i="11"/>
  <c r="P3363" i="11"/>
  <c r="P3364" i="11"/>
  <c r="P3365" i="11"/>
  <c r="P3366" i="11"/>
  <c r="P3367" i="11"/>
  <c r="P3368" i="11"/>
  <c r="P3369" i="11"/>
  <c r="P3370" i="11"/>
  <c r="P3371" i="11"/>
  <c r="P3372" i="11"/>
  <c r="P3373" i="11"/>
  <c r="P3374" i="11"/>
  <c r="P3375" i="11"/>
  <c r="P3376" i="11"/>
  <c r="P3377" i="11"/>
  <c r="P3378" i="11"/>
  <c r="P3379" i="11"/>
  <c r="P3380" i="11"/>
  <c r="P3381" i="11"/>
  <c r="P3382" i="11"/>
  <c r="P3383" i="11"/>
  <c r="P3384" i="11"/>
  <c r="P3385" i="11"/>
  <c r="P3386" i="11"/>
  <c r="P3387" i="11"/>
  <c r="P3388" i="11"/>
  <c r="P3389" i="11"/>
  <c r="P3390" i="11"/>
  <c r="P3391" i="11"/>
  <c r="P3392" i="11"/>
  <c r="P3393" i="11"/>
  <c r="P3394" i="11"/>
  <c r="P3395" i="11"/>
  <c r="P3396" i="11"/>
  <c r="P3397" i="11"/>
  <c r="P3398" i="11"/>
  <c r="P3399" i="11"/>
  <c r="P3400" i="11"/>
  <c r="P3401" i="11"/>
  <c r="P3402" i="11"/>
  <c r="P3403" i="11"/>
  <c r="P3404" i="11"/>
  <c r="P3405" i="11"/>
  <c r="P3406" i="11"/>
  <c r="P3407" i="11"/>
  <c r="P3408" i="11"/>
  <c r="P3409" i="11"/>
  <c r="P3410" i="11"/>
  <c r="P3411" i="11"/>
  <c r="P3412" i="11"/>
  <c r="P3413" i="11"/>
  <c r="P3414" i="11"/>
  <c r="P3415" i="11"/>
  <c r="P3416" i="11"/>
  <c r="P3417" i="11"/>
  <c r="P3418" i="11"/>
  <c r="P3419" i="11"/>
  <c r="P3420" i="11"/>
  <c r="P3421" i="11"/>
  <c r="P3422" i="11"/>
  <c r="P3423" i="11"/>
  <c r="P3424" i="11"/>
  <c r="P3425" i="11"/>
  <c r="P3426" i="11"/>
  <c r="P3427" i="11"/>
  <c r="P3428" i="11"/>
  <c r="P3429" i="11"/>
  <c r="P3430" i="11"/>
  <c r="P3431" i="11"/>
  <c r="P3432" i="11"/>
  <c r="P3433" i="11"/>
  <c r="P3434" i="11"/>
  <c r="P3435" i="11"/>
  <c r="P3436" i="11"/>
  <c r="P3437" i="11"/>
  <c r="P3438" i="11"/>
  <c r="P3439" i="11"/>
  <c r="P3440" i="11"/>
  <c r="P3441" i="11"/>
  <c r="P3442" i="11"/>
  <c r="P3443" i="11"/>
  <c r="P3444" i="11"/>
  <c r="P3445" i="11"/>
  <c r="P3446" i="11"/>
  <c r="P3447" i="11"/>
  <c r="P3448" i="11"/>
  <c r="P3449" i="11"/>
  <c r="P3450" i="11"/>
  <c r="P3451" i="11"/>
  <c r="P3452" i="11"/>
  <c r="P3453" i="11"/>
  <c r="P3454" i="11"/>
  <c r="P3455" i="11"/>
  <c r="P3456" i="11"/>
  <c r="P3457" i="11"/>
  <c r="P3458" i="11"/>
  <c r="P3459" i="11"/>
  <c r="P3460" i="11"/>
  <c r="P3461" i="11"/>
  <c r="P3462" i="11"/>
  <c r="P3463" i="11"/>
  <c r="P3464" i="11"/>
  <c r="P3465" i="11"/>
  <c r="P3466" i="11"/>
  <c r="P3467" i="11"/>
  <c r="P3468" i="11"/>
  <c r="P3469" i="11"/>
  <c r="P3470" i="11"/>
  <c r="P3471" i="11"/>
  <c r="P3472" i="11"/>
  <c r="P3473" i="11"/>
  <c r="P3474" i="11"/>
  <c r="P3475" i="11"/>
  <c r="P3476" i="11"/>
  <c r="P3477" i="11"/>
  <c r="P3478" i="11"/>
  <c r="P3479" i="11"/>
  <c r="P3480" i="11"/>
  <c r="P3481" i="11"/>
  <c r="P3482" i="11"/>
  <c r="P3483" i="11"/>
  <c r="P3484" i="11"/>
  <c r="P3485" i="11"/>
  <c r="P3486" i="11"/>
  <c r="P3487" i="11"/>
  <c r="P3488" i="11"/>
  <c r="P3489" i="11"/>
  <c r="P3490" i="11"/>
  <c r="P3491" i="11"/>
  <c r="P3492" i="11"/>
  <c r="P3493" i="11"/>
  <c r="P3494" i="11"/>
  <c r="P3495" i="11"/>
  <c r="P3496" i="11"/>
  <c r="P3497" i="11"/>
  <c r="P3498" i="11"/>
  <c r="P3499" i="11"/>
  <c r="P3500" i="11"/>
  <c r="P3501" i="11"/>
  <c r="P3502" i="11"/>
  <c r="P3503" i="11"/>
  <c r="P3504" i="11"/>
  <c r="P3505" i="11"/>
  <c r="P3506" i="11"/>
  <c r="P3507" i="11"/>
  <c r="P3508" i="11"/>
  <c r="P3509" i="11"/>
  <c r="P3510" i="11"/>
  <c r="P3511" i="11"/>
  <c r="P3512" i="11"/>
  <c r="P3513" i="11"/>
  <c r="P3514" i="11"/>
  <c r="P3515" i="11"/>
  <c r="P3516" i="11"/>
  <c r="P3517" i="11"/>
  <c r="P3518" i="11"/>
  <c r="P3519" i="11"/>
  <c r="P3520" i="11"/>
  <c r="P3521" i="11"/>
  <c r="P3522" i="11"/>
  <c r="P3523" i="11"/>
  <c r="P3524" i="11"/>
  <c r="P3525" i="11"/>
  <c r="P3526" i="11"/>
  <c r="P3527" i="11"/>
  <c r="P3528" i="11"/>
  <c r="P3529" i="11"/>
  <c r="P3530" i="11"/>
  <c r="P3531" i="11"/>
  <c r="P3532" i="11"/>
  <c r="P3533" i="11"/>
  <c r="P3534" i="11"/>
  <c r="P3535" i="11"/>
  <c r="P3536" i="11"/>
  <c r="P3537" i="11"/>
  <c r="P3538" i="11"/>
  <c r="P3539" i="11"/>
  <c r="P3540" i="11"/>
  <c r="P3541" i="11"/>
  <c r="P3542" i="11"/>
  <c r="P3543" i="11"/>
  <c r="P3544" i="11"/>
  <c r="P3545" i="11"/>
  <c r="P3546" i="11"/>
  <c r="P3547" i="11"/>
  <c r="P3548" i="11"/>
  <c r="P3549" i="11"/>
  <c r="P3550" i="11"/>
  <c r="P3551" i="11"/>
  <c r="P3552" i="11"/>
  <c r="P3553" i="11"/>
  <c r="P3554" i="11"/>
  <c r="P3555" i="11"/>
  <c r="P3556" i="11"/>
  <c r="P3557" i="11"/>
  <c r="P3558" i="11"/>
  <c r="P3559" i="11"/>
  <c r="P3560" i="11"/>
  <c r="P3561" i="11"/>
  <c r="P3562" i="11"/>
  <c r="P3563" i="11"/>
  <c r="P3564" i="11"/>
  <c r="P3565" i="11"/>
  <c r="P3566" i="11"/>
  <c r="P3567" i="11"/>
  <c r="P3568" i="11"/>
  <c r="P3569" i="11"/>
  <c r="P3570" i="11"/>
  <c r="P3571" i="11"/>
  <c r="P3572" i="11"/>
  <c r="P3573" i="11"/>
  <c r="P3574" i="11"/>
  <c r="P3575" i="11"/>
  <c r="P3576" i="11"/>
  <c r="P3577" i="11"/>
  <c r="P3578" i="11"/>
  <c r="P3579" i="11"/>
  <c r="P3580" i="11"/>
  <c r="P3581" i="11"/>
  <c r="P3582" i="11"/>
  <c r="P3583" i="11"/>
  <c r="P3584" i="11"/>
  <c r="P3585" i="11"/>
  <c r="P3586" i="11"/>
  <c r="P3587" i="11"/>
  <c r="P3588" i="11"/>
  <c r="P3589" i="11"/>
  <c r="P3590" i="11"/>
  <c r="P3591" i="11"/>
  <c r="P3592" i="11"/>
  <c r="P3593" i="11"/>
  <c r="P3594" i="11"/>
  <c r="P3595" i="11"/>
  <c r="P3596" i="11"/>
  <c r="P3597" i="11"/>
  <c r="P3598" i="11"/>
  <c r="P3599" i="11"/>
  <c r="P3600" i="11"/>
  <c r="P3601" i="11"/>
  <c r="P3602" i="11"/>
  <c r="P3603" i="11"/>
  <c r="P3604" i="11"/>
  <c r="P3605" i="11"/>
  <c r="P3606" i="11"/>
  <c r="P3607" i="11"/>
  <c r="P3608" i="11"/>
  <c r="P3609" i="11"/>
  <c r="P3610" i="11"/>
  <c r="P3611" i="11"/>
  <c r="P3612" i="11"/>
  <c r="P3613" i="11"/>
  <c r="P3614" i="11"/>
  <c r="P3615" i="11"/>
  <c r="P3616" i="11"/>
  <c r="P3617" i="11"/>
  <c r="P3618" i="11"/>
  <c r="P3619" i="11"/>
  <c r="P3620" i="11"/>
  <c r="P3621" i="11"/>
  <c r="P3622" i="11"/>
  <c r="P3623" i="11"/>
  <c r="P3624" i="11"/>
  <c r="P3625" i="11"/>
  <c r="P3626" i="11"/>
  <c r="P3627" i="11"/>
  <c r="P3628" i="11"/>
  <c r="P3629" i="11"/>
  <c r="P3630" i="11"/>
  <c r="P3631" i="11"/>
  <c r="P3632" i="11"/>
  <c r="P3633" i="11"/>
  <c r="P3634" i="11"/>
  <c r="P3635" i="11"/>
  <c r="P3636" i="11"/>
  <c r="P3637" i="11"/>
  <c r="P3638" i="11"/>
  <c r="P3639" i="11"/>
  <c r="P3640" i="11"/>
  <c r="P3641" i="11"/>
  <c r="P3642" i="11"/>
  <c r="P3643" i="11"/>
  <c r="P3644" i="11"/>
  <c r="P3645" i="11"/>
  <c r="P3646" i="11"/>
  <c r="P3647" i="11"/>
  <c r="P3648" i="11"/>
  <c r="P3649" i="11"/>
  <c r="P3650" i="11"/>
  <c r="P3651" i="11"/>
  <c r="P3652" i="11"/>
  <c r="P3653" i="11"/>
  <c r="P3654" i="11"/>
  <c r="P3655" i="11"/>
  <c r="P3656" i="11"/>
  <c r="P3657" i="11"/>
  <c r="P3658" i="11"/>
  <c r="P3659" i="11"/>
  <c r="P3660" i="11"/>
  <c r="P3661" i="11"/>
  <c r="P3662" i="11"/>
  <c r="P3663" i="11"/>
  <c r="P3664" i="11"/>
  <c r="P3665" i="11"/>
  <c r="P3666" i="11"/>
  <c r="P3667" i="11"/>
  <c r="P3668" i="11"/>
  <c r="P3669" i="11"/>
  <c r="P3670" i="11"/>
  <c r="P3671" i="11"/>
  <c r="P3672" i="11"/>
  <c r="P3673" i="11"/>
  <c r="P3674" i="11"/>
  <c r="P3675" i="11"/>
  <c r="P3676" i="11"/>
  <c r="P3677" i="11"/>
  <c r="P3678" i="11"/>
  <c r="P3679" i="11"/>
  <c r="P3680" i="11"/>
  <c r="P3681" i="11"/>
  <c r="P3682" i="11"/>
  <c r="P3683" i="11"/>
  <c r="P3684" i="11"/>
  <c r="P3685" i="11"/>
  <c r="P3686" i="11"/>
  <c r="P3687" i="11"/>
  <c r="P3688" i="11"/>
  <c r="P3689" i="11"/>
  <c r="P3690" i="11"/>
  <c r="P3691" i="11"/>
  <c r="P3692" i="11"/>
  <c r="P3693" i="11"/>
  <c r="P3694" i="11"/>
  <c r="P3695" i="11"/>
  <c r="P3696" i="11"/>
  <c r="P3697" i="11"/>
  <c r="P3698" i="11"/>
  <c r="P3699" i="11"/>
  <c r="P3700" i="11"/>
  <c r="P3701" i="11"/>
  <c r="P3702" i="11"/>
  <c r="P3703" i="11"/>
  <c r="P3704" i="11"/>
  <c r="P3705" i="11"/>
  <c r="P3706" i="11"/>
  <c r="P3707" i="11"/>
  <c r="P3708" i="11"/>
  <c r="P3709" i="11"/>
  <c r="P3710" i="11"/>
  <c r="P3711" i="11"/>
  <c r="P3712" i="11"/>
  <c r="P3713" i="11"/>
  <c r="P3714" i="11"/>
  <c r="P3715" i="11"/>
  <c r="P3716" i="11"/>
  <c r="P3717" i="11"/>
  <c r="P3718" i="11"/>
  <c r="P3719" i="11"/>
  <c r="P3720" i="11"/>
  <c r="P3721" i="11"/>
  <c r="P3722" i="11"/>
  <c r="P3723" i="11"/>
  <c r="P3724" i="11"/>
  <c r="P3725" i="11"/>
  <c r="P3726" i="11"/>
  <c r="P3727" i="11"/>
  <c r="P3728" i="11"/>
  <c r="P3729" i="11"/>
  <c r="P3730" i="11"/>
  <c r="P3731" i="11"/>
  <c r="P3732" i="11"/>
  <c r="P3733" i="11"/>
  <c r="P3734" i="11"/>
  <c r="P3735" i="11"/>
  <c r="P3736" i="11"/>
  <c r="P3737" i="11"/>
  <c r="P3738" i="11"/>
  <c r="P3739" i="11"/>
  <c r="P3740" i="11"/>
  <c r="P3741" i="11"/>
  <c r="P3742" i="11"/>
  <c r="P3743" i="11"/>
  <c r="P3744" i="11"/>
  <c r="P3745" i="11"/>
  <c r="P3746" i="11"/>
  <c r="P3747" i="11"/>
  <c r="P3748" i="11"/>
  <c r="P3749" i="11"/>
  <c r="P3750" i="11"/>
  <c r="P3751" i="11"/>
  <c r="P3752" i="11"/>
  <c r="P3753" i="11"/>
  <c r="P3754" i="11"/>
  <c r="P3755" i="11"/>
  <c r="P3756" i="11"/>
  <c r="P3757" i="11"/>
  <c r="P3758" i="11"/>
  <c r="P3759" i="11"/>
  <c r="P3760" i="11"/>
  <c r="P3761" i="11"/>
  <c r="P3762" i="11"/>
  <c r="P3763" i="11"/>
  <c r="P3764" i="11"/>
  <c r="P3765" i="11"/>
  <c r="P3766" i="11"/>
  <c r="P3767" i="11"/>
  <c r="P3768" i="11"/>
  <c r="P3769" i="11"/>
  <c r="P3770" i="11"/>
  <c r="P3771" i="11"/>
  <c r="P3772" i="11"/>
  <c r="P3773" i="11"/>
  <c r="P3774" i="11"/>
  <c r="P3775" i="11"/>
  <c r="P3776" i="11"/>
  <c r="P3777" i="11"/>
  <c r="P3778" i="11"/>
  <c r="P3779" i="11"/>
  <c r="P3780" i="11"/>
  <c r="P3781" i="11"/>
  <c r="P3782" i="11"/>
  <c r="P3783" i="11"/>
  <c r="P3784" i="11"/>
  <c r="P3785" i="11"/>
  <c r="P3786" i="11"/>
  <c r="P3787" i="11"/>
  <c r="P3788" i="11"/>
  <c r="P3789" i="11"/>
  <c r="P3790" i="11"/>
  <c r="P3791" i="11"/>
  <c r="P3792" i="11"/>
  <c r="P3793" i="11"/>
  <c r="P3794" i="11"/>
  <c r="P3795" i="11"/>
  <c r="P3796" i="11"/>
  <c r="P3797" i="11"/>
  <c r="P3798" i="11"/>
  <c r="P3799" i="11"/>
  <c r="P3800" i="11"/>
  <c r="P3801" i="11"/>
  <c r="P3802" i="11"/>
  <c r="P3803" i="11"/>
  <c r="P3804" i="11"/>
  <c r="P3805" i="11"/>
  <c r="P3806" i="11"/>
  <c r="P3807" i="11"/>
  <c r="P3808" i="11"/>
  <c r="P3809" i="11"/>
  <c r="P3810" i="11"/>
  <c r="P3811" i="11"/>
  <c r="P3812" i="11"/>
  <c r="P3813" i="11"/>
  <c r="P3814" i="11"/>
  <c r="P3815" i="11"/>
  <c r="P3816" i="11"/>
  <c r="P3817" i="11"/>
  <c r="P3818" i="11"/>
  <c r="P3819" i="11"/>
  <c r="P3820" i="11"/>
  <c r="P3821" i="11"/>
  <c r="P3822" i="11"/>
  <c r="P3823" i="11"/>
  <c r="P3824" i="11"/>
  <c r="P3825" i="11"/>
  <c r="P3826" i="11"/>
  <c r="P3827" i="11"/>
  <c r="P3828" i="11"/>
  <c r="P3829" i="11"/>
  <c r="P3830" i="11"/>
  <c r="P3831" i="11"/>
  <c r="P3832" i="11"/>
  <c r="P3833" i="11"/>
  <c r="P3834" i="11"/>
  <c r="P3835" i="11"/>
  <c r="P3836" i="11"/>
  <c r="P3837" i="11"/>
  <c r="P3838" i="11"/>
  <c r="P3839" i="11"/>
  <c r="P3840" i="11"/>
  <c r="P3841" i="11"/>
  <c r="P3842" i="11"/>
  <c r="P3843" i="11"/>
  <c r="P3844" i="11"/>
  <c r="P3845" i="11"/>
  <c r="P3846" i="11"/>
  <c r="P3847" i="11"/>
  <c r="P3848" i="11"/>
  <c r="P3849" i="11"/>
  <c r="P3850" i="11"/>
  <c r="P3851" i="11"/>
  <c r="P3852" i="11"/>
  <c r="P3853" i="11"/>
  <c r="P3854" i="11"/>
  <c r="P3855" i="11"/>
  <c r="P3856" i="11"/>
  <c r="P3857" i="11"/>
  <c r="P3858" i="11"/>
  <c r="P3859" i="11"/>
  <c r="P3860" i="11"/>
  <c r="P3861" i="11"/>
  <c r="P3862" i="11"/>
  <c r="P3863" i="11"/>
  <c r="P3864" i="11"/>
  <c r="P3865" i="11"/>
  <c r="P3866" i="11"/>
  <c r="P3867" i="11"/>
  <c r="P3868" i="11"/>
  <c r="P3869" i="11"/>
  <c r="P3870" i="11"/>
  <c r="P3871" i="11"/>
  <c r="P3872" i="11"/>
  <c r="P3873" i="11"/>
  <c r="P3874" i="11"/>
  <c r="P3875" i="11"/>
  <c r="P3876" i="11"/>
  <c r="P3877" i="11"/>
  <c r="P3878" i="11"/>
  <c r="P3879" i="11"/>
  <c r="P3880" i="11"/>
  <c r="P3881" i="11"/>
  <c r="P3882" i="11"/>
  <c r="P3883" i="11"/>
  <c r="P3884" i="11"/>
  <c r="P3885" i="11"/>
  <c r="P3886" i="11"/>
  <c r="P3887" i="11"/>
  <c r="P3888" i="11"/>
  <c r="P3889" i="11"/>
  <c r="P3890" i="11"/>
  <c r="P3891" i="11"/>
  <c r="P3892" i="11"/>
  <c r="P3893" i="11"/>
  <c r="P3894" i="11"/>
  <c r="P3895" i="11"/>
  <c r="P3896" i="11"/>
  <c r="P3897" i="11"/>
  <c r="P3898" i="11"/>
  <c r="P3899" i="11"/>
  <c r="P3900" i="11"/>
  <c r="P3901" i="11"/>
  <c r="P3902" i="11"/>
  <c r="P3903" i="11"/>
  <c r="P3904" i="11"/>
  <c r="P3905" i="11"/>
  <c r="P3906" i="11"/>
  <c r="P3907" i="11"/>
  <c r="P3908" i="11"/>
  <c r="P3909" i="11"/>
  <c r="P3910" i="11"/>
  <c r="P3911" i="11"/>
  <c r="P3912" i="11"/>
  <c r="P3913" i="11"/>
  <c r="P3914" i="11"/>
  <c r="P3915" i="11"/>
  <c r="P3916" i="11"/>
  <c r="P3917" i="11"/>
  <c r="P3918" i="11"/>
  <c r="P3919" i="11"/>
  <c r="P3920" i="11"/>
  <c r="P3921" i="11"/>
  <c r="P3922" i="11"/>
  <c r="P3923" i="11"/>
  <c r="P3924" i="11"/>
  <c r="P3925" i="11"/>
  <c r="P3926" i="11"/>
  <c r="P3927" i="11"/>
  <c r="P3928" i="11"/>
  <c r="P3929" i="11"/>
  <c r="P3930" i="11"/>
  <c r="P3931" i="11"/>
  <c r="P3932" i="11"/>
  <c r="P3933" i="11"/>
  <c r="P3934" i="11"/>
  <c r="P3935" i="11"/>
  <c r="P3936" i="11"/>
  <c r="P3937" i="11"/>
  <c r="P3938" i="11"/>
  <c r="P3939" i="11"/>
  <c r="P3940" i="11"/>
  <c r="P3941" i="11"/>
  <c r="P3942" i="11"/>
  <c r="P3943" i="11"/>
  <c r="P3944" i="11"/>
  <c r="P3945" i="11"/>
  <c r="P3946" i="11"/>
  <c r="P3947" i="11"/>
  <c r="P3948" i="11"/>
  <c r="P3949" i="11"/>
  <c r="P3950" i="11"/>
  <c r="P3951" i="11"/>
  <c r="P3952" i="11"/>
  <c r="P3953" i="11"/>
  <c r="P3954" i="11"/>
  <c r="P3955" i="11"/>
  <c r="P3956" i="11"/>
  <c r="P3957" i="11"/>
  <c r="P3958" i="11"/>
  <c r="P3959" i="11"/>
  <c r="P3960" i="11"/>
  <c r="P3961" i="11"/>
  <c r="P3962" i="11"/>
  <c r="P3963" i="11"/>
  <c r="P3964" i="11"/>
  <c r="P3965" i="11"/>
  <c r="P3966" i="11"/>
  <c r="P3967" i="11"/>
  <c r="P3968" i="11"/>
  <c r="P3969" i="11"/>
  <c r="P3970" i="11"/>
  <c r="P3971" i="11"/>
  <c r="P3972" i="11"/>
  <c r="P3973" i="11"/>
  <c r="P3974" i="11"/>
  <c r="P3975" i="11"/>
  <c r="P3976" i="11"/>
  <c r="P3977" i="11"/>
  <c r="P3978" i="11"/>
  <c r="P3979" i="11"/>
  <c r="P3980" i="11"/>
  <c r="P3981" i="11"/>
  <c r="P3982" i="11"/>
  <c r="P3983" i="11"/>
  <c r="P3984" i="11"/>
  <c r="P3985" i="11"/>
  <c r="P3986" i="11"/>
  <c r="P3987" i="11"/>
  <c r="P3988" i="11"/>
  <c r="P3989" i="11"/>
  <c r="P3990" i="11"/>
  <c r="P3991" i="11"/>
  <c r="P3992" i="11"/>
  <c r="P3993" i="11"/>
  <c r="P3994" i="11"/>
  <c r="P3995" i="11"/>
  <c r="P3996" i="11"/>
  <c r="P3997" i="11"/>
  <c r="P3998" i="11"/>
  <c r="P3999" i="11"/>
  <c r="P4000" i="11"/>
  <c r="P4001" i="11"/>
  <c r="P4002" i="11"/>
  <c r="P4003" i="11"/>
  <c r="P4004" i="11"/>
  <c r="P4005" i="11"/>
  <c r="P4006" i="11"/>
  <c r="P4007" i="11"/>
  <c r="P4008" i="11"/>
  <c r="P4009" i="11"/>
  <c r="P4010" i="11"/>
  <c r="P4011" i="11"/>
  <c r="P4012" i="11"/>
  <c r="P4013" i="11"/>
  <c r="P4014" i="11"/>
  <c r="P4015" i="11"/>
  <c r="P4016" i="11"/>
  <c r="P4017" i="11"/>
  <c r="P4018" i="11"/>
  <c r="P4019" i="11"/>
  <c r="P4020" i="11"/>
  <c r="P4021" i="11"/>
  <c r="P4022" i="11"/>
  <c r="P4023" i="11"/>
  <c r="P4024" i="11"/>
  <c r="P4025" i="11"/>
  <c r="P4026" i="11"/>
  <c r="P4027" i="11"/>
  <c r="P4028" i="11"/>
  <c r="P4029" i="11"/>
  <c r="P4030" i="11"/>
  <c r="P4031" i="11"/>
  <c r="P4032" i="11"/>
  <c r="P4033" i="11"/>
  <c r="P4034" i="11"/>
  <c r="P4035" i="11"/>
  <c r="P4036" i="11"/>
  <c r="P4037" i="11"/>
  <c r="P4038" i="11"/>
  <c r="P4039" i="11"/>
  <c r="P4040" i="11"/>
  <c r="P4041" i="11"/>
  <c r="P4042" i="11"/>
  <c r="P4043" i="11"/>
  <c r="P4044" i="11"/>
  <c r="P4045" i="11"/>
  <c r="P4046" i="11"/>
  <c r="P4047" i="11"/>
  <c r="P4048" i="11"/>
  <c r="P4049" i="11"/>
  <c r="P4050" i="11"/>
  <c r="P4051" i="11"/>
  <c r="P4052" i="11"/>
  <c r="P4053" i="11"/>
  <c r="P4054" i="11"/>
  <c r="P4055" i="11"/>
  <c r="P4056" i="11"/>
  <c r="P4057" i="11"/>
  <c r="P4058" i="11"/>
  <c r="P4059" i="11"/>
  <c r="P4060" i="11"/>
  <c r="P4061" i="11"/>
  <c r="P4062" i="11"/>
  <c r="P4063" i="11"/>
  <c r="P4064" i="11"/>
  <c r="P4065" i="11"/>
  <c r="P4066" i="11"/>
  <c r="P4067" i="11"/>
  <c r="P4068" i="11"/>
  <c r="P4069" i="11"/>
  <c r="P4070" i="11"/>
  <c r="P4071" i="11"/>
  <c r="P4072" i="11"/>
  <c r="P4073" i="11"/>
  <c r="P4074" i="11"/>
  <c r="P4075" i="11"/>
  <c r="P4076" i="11"/>
  <c r="P4077" i="11"/>
  <c r="P4078" i="11"/>
  <c r="P4079" i="11"/>
  <c r="P4080" i="11"/>
  <c r="P4081" i="11"/>
  <c r="P4082" i="11"/>
  <c r="P4083" i="11"/>
  <c r="P4084" i="11"/>
  <c r="P4085" i="11"/>
  <c r="P4086" i="11"/>
  <c r="P4087" i="11"/>
  <c r="P4088" i="11"/>
  <c r="P4089" i="11"/>
  <c r="P4090" i="11"/>
  <c r="P4091" i="11"/>
  <c r="P4092" i="11"/>
  <c r="P4093" i="11"/>
  <c r="P4094" i="11"/>
  <c r="P4095" i="11"/>
  <c r="P4096" i="11"/>
  <c r="P4097" i="11"/>
  <c r="P4098" i="11"/>
  <c r="P4099" i="11"/>
  <c r="P4100" i="11"/>
  <c r="P4101" i="11"/>
  <c r="P4102" i="11"/>
  <c r="P4103" i="11"/>
  <c r="P4104" i="11"/>
  <c r="P4105" i="11"/>
  <c r="P4106" i="11"/>
  <c r="P4107" i="11"/>
  <c r="P4108" i="11"/>
  <c r="P4109" i="11"/>
  <c r="P4110" i="11"/>
  <c r="P4111" i="11"/>
  <c r="P4112" i="11"/>
  <c r="P4113" i="11"/>
  <c r="P4114" i="11"/>
  <c r="P4115" i="11"/>
  <c r="P4116" i="11"/>
  <c r="P4117" i="11"/>
  <c r="P4118" i="11"/>
  <c r="P4119" i="11"/>
  <c r="P4120" i="11"/>
  <c r="P4121" i="11"/>
  <c r="P4122" i="11"/>
  <c r="P4123" i="11"/>
  <c r="P4124" i="11"/>
  <c r="P4125" i="11"/>
  <c r="P4126" i="11"/>
  <c r="P4127" i="11"/>
  <c r="P4128" i="11"/>
  <c r="P4129" i="11"/>
  <c r="P4130" i="11"/>
  <c r="P4131" i="11"/>
  <c r="P4132" i="11"/>
  <c r="P4133" i="11"/>
  <c r="P4134" i="11"/>
  <c r="P4135" i="11"/>
  <c r="P4136" i="11"/>
  <c r="P4137" i="11"/>
  <c r="P4138" i="11"/>
  <c r="P4139" i="11"/>
  <c r="P4140" i="11"/>
  <c r="P4141" i="11"/>
  <c r="P4142" i="11"/>
  <c r="P4143" i="11"/>
  <c r="P4144" i="11"/>
  <c r="P4145" i="11"/>
  <c r="P4146" i="11"/>
  <c r="P4147" i="11"/>
  <c r="P4148" i="11"/>
  <c r="P4149" i="11"/>
  <c r="P4150" i="11"/>
  <c r="P4151" i="11"/>
  <c r="P4152" i="11"/>
  <c r="P4153" i="11"/>
  <c r="P4154" i="11"/>
  <c r="P4155" i="11"/>
  <c r="P4156" i="11"/>
  <c r="P4157" i="11"/>
  <c r="P4158" i="11"/>
  <c r="P4159" i="11"/>
  <c r="P4160" i="11"/>
  <c r="P4161" i="11"/>
  <c r="P4162" i="11"/>
  <c r="P4163" i="11"/>
  <c r="P4164" i="11"/>
  <c r="P4165" i="11"/>
  <c r="P4166" i="11"/>
  <c r="P4167" i="11"/>
  <c r="P4168" i="11"/>
  <c r="P4169" i="11"/>
  <c r="P4170" i="11"/>
  <c r="P4171" i="11"/>
  <c r="P4172" i="11"/>
  <c r="P4173" i="11"/>
  <c r="P4174" i="11"/>
  <c r="P4175" i="11"/>
  <c r="P4176" i="11"/>
  <c r="P4177" i="11"/>
  <c r="P4178" i="11"/>
  <c r="P4179" i="11"/>
  <c r="P4180" i="11"/>
  <c r="P4181" i="11"/>
  <c r="P4182" i="11"/>
  <c r="P4183" i="11"/>
  <c r="P4184" i="11"/>
  <c r="P4185" i="11"/>
  <c r="P4186" i="11"/>
  <c r="P4187" i="11"/>
  <c r="P4188" i="11"/>
  <c r="P4189" i="11"/>
  <c r="P4190" i="11"/>
  <c r="P4191" i="11"/>
  <c r="P4192" i="11"/>
  <c r="P4193" i="11"/>
  <c r="P4194" i="11"/>
  <c r="P4195" i="11"/>
  <c r="P4196" i="11"/>
  <c r="P4197" i="11"/>
  <c r="P4198" i="11"/>
  <c r="P4199" i="11"/>
  <c r="P4200" i="11"/>
  <c r="P4201" i="11"/>
  <c r="P4202" i="11"/>
  <c r="P4203" i="11"/>
  <c r="P4204" i="11"/>
  <c r="P4205" i="11"/>
  <c r="P4206" i="11"/>
  <c r="P4207" i="11"/>
  <c r="P4208" i="11"/>
  <c r="P4209" i="11"/>
  <c r="P4210" i="11"/>
  <c r="P4211" i="11"/>
  <c r="P4212" i="11"/>
  <c r="P4213" i="11"/>
  <c r="P4214" i="11"/>
  <c r="P4215" i="11"/>
  <c r="P4216" i="11"/>
  <c r="P4217" i="11"/>
  <c r="P4218" i="11"/>
  <c r="P4219" i="11"/>
  <c r="P4220" i="11"/>
  <c r="P4221" i="11"/>
  <c r="P4222" i="11"/>
  <c r="P4223" i="11"/>
  <c r="P4224" i="11"/>
  <c r="P4225" i="11"/>
  <c r="P4226" i="11"/>
  <c r="P4227" i="11"/>
  <c r="P4228" i="11"/>
  <c r="P4229" i="11"/>
  <c r="P4230" i="11"/>
  <c r="P4231" i="11"/>
  <c r="P4232" i="11"/>
  <c r="P4233" i="11"/>
  <c r="P4234" i="11"/>
  <c r="P4235" i="11"/>
  <c r="P4236" i="11"/>
  <c r="P4237" i="11"/>
  <c r="P4238" i="11"/>
  <c r="P4239" i="11"/>
  <c r="P4240" i="11"/>
  <c r="P4241" i="11"/>
  <c r="P4242" i="11"/>
  <c r="P4243" i="11"/>
  <c r="P4244" i="11"/>
  <c r="P4245" i="11"/>
  <c r="P4246" i="11"/>
  <c r="P4247" i="11"/>
  <c r="P4248" i="11"/>
  <c r="P4249" i="11"/>
  <c r="P4250" i="11"/>
  <c r="P4251" i="11"/>
  <c r="P4252" i="11"/>
  <c r="P4253" i="11"/>
  <c r="P4254" i="11"/>
  <c r="P4255" i="11"/>
  <c r="P4256" i="11"/>
  <c r="P4257" i="11"/>
  <c r="P4258" i="11"/>
  <c r="P4259" i="11"/>
  <c r="P4260" i="11"/>
  <c r="P4261" i="11"/>
  <c r="P4262" i="11"/>
  <c r="P4263" i="11"/>
  <c r="P4264" i="11"/>
  <c r="P4265" i="11"/>
  <c r="P4266" i="11"/>
  <c r="P4267" i="11"/>
  <c r="P4268" i="11"/>
  <c r="P4269" i="11"/>
  <c r="P4270" i="11"/>
  <c r="P4271" i="11"/>
  <c r="P4272" i="11"/>
  <c r="P4273" i="11"/>
  <c r="P4274" i="11"/>
  <c r="P4275" i="11"/>
  <c r="P4276" i="11"/>
  <c r="P4277" i="11"/>
  <c r="P4278" i="11"/>
  <c r="P4279" i="11"/>
  <c r="P4280" i="11"/>
  <c r="P4281" i="11"/>
  <c r="P4282" i="11"/>
  <c r="P4283" i="11"/>
  <c r="P4284" i="11"/>
  <c r="P4285" i="11"/>
  <c r="P4286" i="11"/>
  <c r="P4287" i="11"/>
  <c r="P4288" i="11"/>
  <c r="P4289" i="11"/>
  <c r="P4290" i="11"/>
  <c r="P4291" i="11"/>
  <c r="P4292" i="11"/>
  <c r="P4293" i="11"/>
  <c r="P4294" i="11"/>
  <c r="P4295" i="11"/>
  <c r="P4296" i="11"/>
  <c r="P4297" i="11"/>
  <c r="P4298" i="11"/>
  <c r="P4299" i="11"/>
  <c r="P4300" i="11"/>
  <c r="P4301" i="11"/>
  <c r="P4302" i="11"/>
  <c r="P4303" i="11"/>
  <c r="P4304" i="11"/>
  <c r="P4305" i="11"/>
  <c r="P4306" i="11"/>
  <c r="P4307" i="11"/>
  <c r="P4308" i="11"/>
  <c r="P4309" i="11"/>
  <c r="P4310" i="11"/>
  <c r="P4311" i="11"/>
  <c r="P4312" i="11"/>
  <c r="P4313" i="11"/>
  <c r="P4314" i="11"/>
  <c r="P4315" i="11"/>
  <c r="P4316" i="11"/>
  <c r="P4317" i="11"/>
  <c r="P4318" i="11"/>
  <c r="P4319" i="11"/>
  <c r="P4320" i="11"/>
  <c r="P4321" i="11"/>
  <c r="P4322" i="11"/>
  <c r="P4323" i="11"/>
  <c r="P4324" i="11"/>
  <c r="P4325" i="11"/>
  <c r="P4326" i="11"/>
  <c r="P4327" i="11"/>
  <c r="P4328" i="11"/>
  <c r="P4329" i="11"/>
  <c r="P4330" i="11"/>
  <c r="P4331" i="11"/>
  <c r="P4332" i="11"/>
  <c r="P4333" i="11"/>
  <c r="P4334" i="11"/>
  <c r="P4335" i="11"/>
  <c r="P4336" i="11"/>
  <c r="P4337" i="11"/>
  <c r="P4338" i="11"/>
  <c r="P4339" i="11"/>
  <c r="P4340" i="11"/>
  <c r="P4341" i="11"/>
  <c r="P4342" i="11"/>
  <c r="P4343" i="11"/>
  <c r="P4344" i="11"/>
  <c r="P4345" i="11"/>
  <c r="P4346" i="11"/>
  <c r="P4347" i="11"/>
  <c r="P4348" i="11"/>
  <c r="P4349" i="11"/>
  <c r="P4350" i="11"/>
  <c r="P4351" i="11"/>
  <c r="P4352" i="11"/>
  <c r="P4353" i="11"/>
  <c r="P4354" i="11"/>
  <c r="P4355" i="11"/>
  <c r="P4356" i="11"/>
  <c r="P4357" i="11"/>
  <c r="P4358" i="11"/>
  <c r="P4359" i="11"/>
  <c r="P4360" i="11"/>
  <c r="P4361" i="11"/>
  <c r="P4362" i="11"/>
  <c r="P4363" i="11"/>
  <c r="P4364" i="11"/>
  <c r="P4365" i="11"/>
  <c r="P4366" i="11"/>
  <c r="P4367" i="11"/>
  <c r="P4368" i="11"/>
  <c r="P4369" i="11"/>
  <c r="P4370" i="11"/>
  <c r="P4371" i="11"/>
  <c r="P4372" i="11"/>
  <c r="P4373" i="11"/>
  <c r="P4374" i="11"/>
  <c r="P4375" i="11"/>
  <c r="P4376" i="11"/>
  <c r="P4377" i="11"/>
  <c r="P4378" i="11"/>
  <c r="P4379" i="11"/>
  <c r="P4380" i="11"/>
  <c r="P4381" i="11"/>
  <c r="P4382" i="11"/>
  <c r="P4383" i="11"/>
  <c r="P4384" i="11"/>
  <c r="P4385" i="11"/>
  <c r="P4386" i="11"/>
  <c r="P4387" i="11"/>
  <c r="P4388" i="11"/>
  <c r="P4389" i="11"/>
  <c r="P4390" i="11"/>
  <c r="P4391" i="11"/>
  <c r="P4392" i="11"/>
  <c r="P4393" i="11"/>
  <c r="P4394" i="11"/>
  <c r="P4395" i="11"/>
  <c r="P4396" i="11"/>
  <c r="P4397" i="11"/>
  <c r="P4398" i="11"/>
  <c r="P4399" i="11"/>
  <c r="P4400" i="11"/>
  <c r="P4401" i="11"/>
  <c r="P4402" i="11"/>
  <c r="P4403" i="11"/>
  <c r="P4404" i="11"/>
  <c r="P4405" i="11"/>
  <c r="P4406" i="11"/>
  <c r="P4407" i="11"/>
  <c r="P4408" i="11"/>
  <c r="P4409" i="11"/>
  <c r="P4410" i="11"/>
  <c r="P4411" i="11"/>
  <c r="P4412" i="11"/>
  <c r="P4413" i="11"/>
  <c r="P4414" i="11"/>
  <c r="P4415" i="11"/>
  <c r="P4416" i="11"/>
  <c r="P4417" i="11"/>
  <c r="P4418" i="11"/>
  <c r="P4419" i="11"/>
  <c r="P4420" i="11"/>
  <c r="P4421" i="11"/>
  <c r="P4422" i="11"/>
  <c r="P4423" i="11"/>
  <c r="P4424" i="11"/>
  <c r="P4425" i="11"/>
  <c r="P4426" i="11"/>
  <c r="P4427" i="11"/>
  <c r="P4428" i="11"/>
  <c r="P4429" i="11"/>
  <c r="P4430" i="11"/>
  <c r="P4431" i="11"/>
  <c r="P4432" i="11"/>
  <c r="P4433" i="11"/>
  <c r="P4434" i="11"/>
  <c r="P4435" i="11"/>
  <c r="P4436" i="11"/>
  <c r="P4437" i="11"/>
  <c r="P4438" i="11"/>
  <c r="P4439" i="11"/>
  <c r="P4440" i="11"/>
  <c r="P4441" i="11"/>
  <c r="P4442" i="11"/>
  <c r="P4443" i="11"/>
  <c r="P4444" i="11"/>
  <c r="P4445" i="11"/>
  <c r="P4446" i="11"/>
  <c r="P4447" i="11"/>
  <c r="P4448" i="11"/>
  <c r="P4449" i="11"/>
  <c r="P4450" i="11"/>
  <c r="P4451" i="11"/>
  <c r="P4452" i="11"/>
  <c r="P4453" i="11"/>
  <c r="P4454" i="11"/>
  <c r="P4455" i="11"/>
  <c r="P4456" i="11"/>
  <c r="P4457" i="11"/>
  <c r="P4458" i="11"/>
  <c r="P4459" i="11"/>
  <c r="P4460" i="11"/>
  <c r="P4461" i="11"/>
  <c r="P4462" i="11"/>
  <c r="P4463" i="11"/>
  <c r="P4464" i="11"/>
  <c r="P4465" i="11"/>
  <c r="P4466" i="11"/>
  <c r="P4467" i="11"/>
  <c r="P4468" i="11"/>
  <c r="P4469" i="11"/>
  <c r="P4470" i="11"/>
  <c r="P4471" i="11"/>
  <c r="P4472" i="11"/>
  <c r="P4473" i="11"/>
  <c r="P4474" i="11"/>
  <c r="P4475" i="11"/>
  <c r="P4476" i="11"/>
  <c r="P4477" i="11"/>
  <c r="P4478" i="11"/>
  <c r="P4479" i="11"/>
  <c r="P4480" i="11"/>
  <c r="P4481" i="11"/>
  <c r="P4482" i="11"/>
  <c r="P4483" i="11"/>
  <c r="P4484" i="11"/>
  <c r="P4485" i="11"/>
  <c r="P4486" i="11"/>
  <c r="P4487" i="11"/>
  <c r="P4488" i="11"/>
  <c r="P4489" i="11"/>
  <c r="P4490" i="11"/>
  <c r="P4491" i="11"/>
  <c r="P4492" i="11"/>
  <c r="P4493" i="11"/>
  <c r="P4494" i="11"/>
  <c r="P4495" i="11"/>
  <c r="P4496" i="11"/>
  <c r="P4497" i="11"/>
  <c r="P4498" i="11"/>
  <c r="P4499" i="11"/>
  <c r="P4500" i="11"/>
  <c r="P4501" i="11"/>
  <c r="P4502" i="11"/>
  <c r="P4503" i="11"/>
  <c r="P4504" i="11"/>
  <c r="P4505" i="11"/>
  <c r="P4506" i="11"/>
  <c r="P4507" i="11"/>
  <c r="P4508" i="11"/>
  <c r="P4509" i="11"/>
  <c r="P4510" i="11"/>
  <c r="P4511" i="11"/>
  <c r="P4512" i="11"/>
  <c r="P4513" i="11"/>
  <c r="P4514" i="11"/>
  <c r="P4515" i="11"/>
  <c r="P4516" i="11"/>
  <c r="P4517" i="11"/>
  <c r="P4518" i="11"/>
  <c r="P4519" i="11"/>
  <c r="P4520" i="11"/>
  <c r="P4521" i="11"/>
  <c r="P4522" i="11"/>
  <c r="P4523" i="11"/>
  <c r="P4524" i="11"/>
  <c r="P4525" i="11"/>
  <c r="P4526" i="11"/>
  <c r="P4527" i="11"/>
  <c r="P4528" i="11"/>
  <c r="P4529" i="11"/>
  <c r="P4530" i="11"/>
  <c r="P4531" i="11"/>
  <c r="P4532" i="11"/>
  <c r="P4533" i="11"/>
  <c r="P4534" i="11"/>
  <c r="P4535" i="11"/>
  <c r="P4536" i="11"/>
  <c r="P4537" i="11"/>
  <c r="P4538" i="11"/>
  <c r="P4539" i="11"/>
  <c r="P4540" i="11"/>
  <c r="P4541" i="11"/>
  <c r="P4542" i="11"/>
  <c r="P4543" i="11"/>
  <c r="P4544" i="11"/>
  <c r="P4545" i="11"/>
  <c r="P4546" i="11"/>
  <c r="P4547" i="11"/>
  <c r="P4548" i="11"/>
  <c r="P4549" i="11"/>
  <c r="P4550" i="11"/>
  <c r="P4551" i="11"/>
  <c r="P4552" i="11"/>
  <c r="P4553" i="11"/>
  <c r="P4554" i="11"/>
  <c r="P4555" i="11"/>
  <c r="P4556" i="11"/>
  <c r="P4557" i="11"/>
  <c r="P4558" i="11"/>
  <c r="P4559" i="11"/>
  <c r="P4560" i="11"/>
  <c r="P4561" i="11"/>
  <c r="P4562" i="11"/>
  <c r="P4563" i="11"/>
  <c r="P4564" i="11"/>
  <c r="P4565" i="11"/>
  <c r="P4566" i="11"/>
  <c r="P4567" i="11"/>
  <c r="P4568" i="11"/>
  <c r="P4569" i="11"/>
  <c r="P4570" i="11"/>
  <c r="P4571" i="11"/>
  <c r="P4572" i="11"/>
  <c r="P4573" i="11"/>
  <c r="P4574" i="11"/>
  <c r="P4575" i="11"/>
  <c r="P4576" i="11"/>
  <c r="P4577" i="11"/>
  <c r="P4578" i="11"/>
  <c r="P4579" i="11"/>
  <c r="P4580" i="11"/>
  <c r="P4581" i="11"/>
  <c r="P4582" i="11"/>
  <c r="P4583" i="11"/>
  <c r="P4584" i="11"/>
  <c r="P4585" i="11"/>
  <c r="P4586" i="11"/>
  <c r="P4587" i="11"/>
  <c r="P4588" i="11"/>
  <c r="P4589" i="11"/>
  <c r="P4590" i="11"/>
  <c r="P4591" i="11"/>
  <c r="P4592" i="11"/>
  <c r="P4593" i="11"/>
  <c r="P4594" i="11"/>
  <c r="P4595" i="11"/>
  <c r="P4596" i="11"/>
  <c r="P4597" i="11"/>
  <c r="P4598" i="11"/>
  <c r="P4599" i="11"/>
  <c r="P4600" i="11"/>
  <c r="P4601" i="11"/>
  <c r="P4602" i="11"/>
  <c r="P4603" i="11"/>
  <c r="P4604" i="11"/>
  <c r="P4605" i="11"/>
  <c r="P4606" i="11"/>
  <c r="P4607" i="11"/>
  <c r="P4608" i="11"/>
  <c r="P4609" i="11"/>
  <c r="P4610" i="11"/>
  <c r="P4611" i="11"/>
  <c r="P4612" i="11"/>
  <c r="P4613" i="11"/>
  <c r="P4614" i="11"/>
  <c r="P4615" i="11"/>
  <c r="P4616" i="11"/>
  <c r="P4617" i="11"/>
  <c r="P4618" i="11"/>
  <c r="P4619" i="11"/>
  <c r="P4620" i="11"/>
  <c r="P4621" i="11"/>
  <c r="P4622" i="11"/>
  <c r="P4623" i="11"/>
  <c r="P4624" i="11"/>
  <c r="P4625" i="11"/>
  <c r="P4626" i="11"/>
  <c r="P4627" i="11"/>
  <c r="P4628" i="11"/>
  <c r="P4629" i="11"/>
  <c r="P4630" i="11"/>
  <c r="P4631" i="11"/>
  <c r="P4632" i="11"/>
  <c r="P4633" i="11"/>
  <c r="P4634" i="11"/>
  <c r="P4635" i="11"/>
  <c r="P4636" i="11"/>
  <c r="P4637" i="11"/>
  <c r="P4638" i="11"/>
  <c r="P4639" i="11"/>
  <c r="P4640" i="11"/>
  <c r="P4641" i="11"/>
  <c r="P4642" i="11"/>
  <c r="P4643" i="11"/>
  <c r="P4644" i="11"/>
  <c r="P4645" i="11"/>
  <c r="P4646" i="11"/>
  <c r="P4647" i="11"/>
  <c r="P4648" i="11"/>
  <c r="P4649" i="11"/>
  <c r="P4650" i="11"/>
  <c r="P4651" i="11"/>
  <c r="P4652" i="11"/>
  <c r="P4653" i="11"/>
  <c r="P4654" i="11"/>
  <c r="P4655" i="11"/>
  <c r="P4656" i="11"/>
  <c r="P4657" i="11"/>
  <c r="P4658" i="11"/>
  <c r="P4659" i="11"/>
  <c r="P4660" i="11"/>
  <c r="P4661" i="11"/>
  <c r="P4662" i="11"/>
  <c r="P4663" i="11"/>
  <c r="P4664" i="11"/>
  <c r="P4665" i="11"/>
  <c r="P4666" i="11"/>
  <c r="P4667" i="11"/>
  <c r="P4668" i="11"/>
  <c r="P4669" i="11"/>
  <c r="P4670" i="11"/>
  <c r="P4671" i="11"/>
  <c r="P4672" i="11"/>
  <c r="P4673" i="11"/>
  <c r="P4674" i="11"/>
  <c r="P4675" i="11"/>
  <c r="P4676" i="11"/>
  <c r="P4677" i="11"/>
  <c r="P4678" i="11"/>
  <c r="P4679" i="11"/>
  <c r="P4680" i="11"/>
  <c r="P4681" i="11"/>
  <c r="P4682" i="11"/>
  <c r="P4683" i="11"/>
  <c r="P4684" i="11"/>
  <c r="P4685" i="11"/>
  <c r="P4686" i="11"/>
  <c r="P4687" i="11"/>
  <c r="P4688" i="11"/>
  <c r="P4689" i="11"/>
  <c r="P4690" i="11"/>
  <c r="P4691" i="11"/>
  <c r="P4692" i="11"/>
  <c r="P4693" i="11"/>
  <c r="P4694" i="11"/>
  <c r="P4695" i="11"/>
  <c r="P4696" i="11"/>
  <c r="P4697" i="11"/>
  <c r="P4698" i="11"/>
  <c r="P4699" i="11"/>
  <c r="P4700" i="11"/>
  <c r="P4701" i="11"/>
  <c r="P4702" i="11"/>
  <c r="P4703" i="11"/>
  <c r="P4704" i="11"/>
  <c r="P4705" i="11"/>
  <c r="P4706" i="11"/>
  <c r="P4707" i="11"/>
  <c r="P4708" i="11"/>
  <c r="P4709" i="11"/>
  <c r="P4710" i="11"/>
  <c r="P4711" i="11"/>
  <c r="P4712" i="11"/>
  <c r="P4713" i="11"/>
  <c r="P4714" i="11"/>
  <c r="P4715" i="11"/>
  <c r="P4716" i="11"/>
  <c r="P4717" i="11"/>
  <c r="P4718" i="11"/>
  <c r="P4719" i="11"/>
  <c r="P4720" i="11"/>
  <c r="P4721" i="11"/>
  <c r="P4722" i="11"/>
  <c r="P4723" i="11"/>
  <c r="P4724" i="11"/>
  <c r="P4725" i="11"/>
  <c r="P4726" i="11"/>
  <c r="P4727" i="11"/>
  <c r="P4728" i="11"/>
  <c r="P4729" i="11"/>
  <c r="P4730" i="11"/>
  <c r="P4731" i="11"/>
  <c r="P4732" i="11"/>
  <c r="P4733" i="11"/>
  <c r="P4734" i="11"/>
  <c r="P4735" i="11"/>
  <c r="P4736" i="11"/>
  <c r="P4737" i="11"/>
  <c r="P4738" i="11"/>
  <c r="P4739" i="11"/>
  <c r="P4740" i="11"/>
  <c r="P4741" i="11"/>
  <c r="P4742" i="11"/>
  <c r="P4743" i="11"/>
  <c r="P4744" i="11"/>
  <c r="P4745" i="11"/>
  <c r="P4746" i="11"/>
  <c r="P4747" i="11"/>
  <c r="P4748" i="11"/>
  <c r="P4749" i="11"/>
  <c r="P4750" i="11"/>
  <c r="P4751" i="11"/>
  <c r="P4752" i="11"/>
  <c r="P4753" i="11"/>
  <c r="P4754" i="11"/>
  <c r="P4755" i="11"/>
  <c r="P4756" i="11"/>
  <c r="P4757" i="11"/>
  <c r="P4758" i="11"/>
  <c r="P4759" i="11"/>
  <c r="P4760" i="11"/>
  <c r="P4761" i="11"/>
  <c r="P4762" i="11"/>
  <c r="P4763" i="11"/>
  <c r="P4764" i="11"/>
  <c r="P4765" i="11"/>
  <c r="P4766" i="11"/>
  <c r="P4767" i="11"/>
  <c r="P4768" i="11"/>
  <c r="P4769" i="11"/>
  <c r="P4770" i="11"/>
  <c r="P4771" i="11"/>
  <c r="P4772" i="11"/>
  <c r="P4773" i="11"/>
  <c r="P4774" i="11"/>
  <c r="P4775" i="11"/>
  <c r="P4776" i="11"/>
  <c r="P4777" i="11"/>
  <c r="P4778" i="11"/>
  <c r="P4779" i="11"/>
  <c r="P4780" i="11"/>
  <c r="P4781" i="11"/>
  <c r="P4782" i="11"/>
  <c r="P4783" i="11"/>
  <c r="P4784" i="11"/>
  <c r="P4785" i="11"/>
  <c r="P4786" i="11"/>
  <c r="P4787" i="11"/>
  <c r="P4788" i="11"/>
  <c r="P4789" i="11"/>
  <c r="P4790" i="11"/>
  <c r="P4791" i="11"/>
  <c r="P4792" i="11"/>
  <c r="P4793" i="11"/>
  <c r="P4794" i="11"/>
  <c r="P4795" i="11"/>
  <c r="P4796" i="11"/>
  <c r="P4797" i="11"/>
  <c r="P4798" i="11"/>
  <c r="P4799" i="11"/>
  <c r="P4800" i="11"/>
  <c r="P4801" i="11"/>
  <c r="P4802" i="11"/>
  <c r="P4803" i="11"/>
  <c r="P4804" i="11"/>
  <c r="P4805" i="11"/>
  <c r="P4806" i="11"/>
  <c r="P4807" i="11"/>
  <c r="P4808" i="11"/>
  <c r="P4809" i="11"/>
  <c r="P4810" i="11"/>
  <c r="P4811" i="11"/>
  <c r="P4812" i="11"/>
  <c r="P4813" i="11"/>
  <c r="P4814" i="11"/>
  <c r="P4815" i="11"/>
  <c r="P4816" i="11"/>
  <c r="P4817" i="11"/>
  <c r="P4818" i="11"/>
  <c r="P4819" i="11"/>
  <c r="P4820" i="11"/>
  <c r="P4821" i="11"/>
  <c r="P4822" i="11"/>
  <c r="P4823" i="11"/>
  <c r="P4824" i="11"/>
  <c r="P4825" i="11"/>
  <c r="P4826" i="11"/>
  <c r="P4827" i="11"/>
  <c r="P4828" i="11"/>
  <c r="P4829" i="11"/>
  <c r="P4830" i="11"/>
  <c r="P4831" i="11"/>
  <c r="P4832" i="11"/>
  <c r="P4833" i="11"/>
  <c r="P4834" i="11"/>
  <c r="P4835" i="11"/>
  <c r="P4836" i="11"/>
  <c r="P4837" i="11"/>
  <c r="P4838" i="11"/>
  <c r="P4839" i="11"/>
  <c r="P4840" i="11"/>
  <c r="P4841" i="11"/>
  <c r="P4842" i="11"/>
  <c r="P4843" i="11"/>
  <c r="P4844" i="11"/>
  <c r="P4845" i="11"/>
  <c r="P4846" i="11"/>
  <c r="P4847" i="11"/>
  <c r="P4848" i="11"/>
  <c r="P4849" i="11"/>
  <c r="P4850" i="11"/>
  <c r="P4851" i="11"/>
  <c r="P4852" i="11"/>
  <c r="P4853" i="11"/>
  <c r="P4854" i="11"/>
  <c r="P4855" i="11"/>
  <c r="P4856" i="11"/>
  <c r="P4857" i="11"/>
  <c r="P4858" i="11"/>
  <c r="P4859" i="11"/>
  <c r="P4860" i="11"/>
  <c r="P4861" i="11"/>
  <c r="P4862" i="11"/>
  <c r="P4863" i="11"/>
  <c r="P4864" i="11"/>
  <c r="P4865" i="11"/>
  <c r="P4866" i="11"/>
  <c r="P4867" i="11"/>
  <c r="P4868" i="11"/>
  <c r="P4869" i="11"/>
  <c r="P4870" i="11"/>
  <c r="P4871" i="11"/>
  <c r="P4872" i="11"/>
  <c r="P4873" i="11"/>
  <c r="P4874" i="11"/>
  <c r="P4875" i="11"/>
  <c r="P4876" i="11"/>
  <c r="P4877" i="11"/>
  <c r="P4878" i="11"/>
  <c r="P4879" i="11"/>
  <c r="P4880" i="11"/>
  <c r="P4881" i="11"/>
  <c r="P4882" i="11"/>
  <c r="P4883" i="11"/>
  <c r="P4884" i="11"/>
  <c r="P4885" i="11"/>
  <c r="P4886" i="11"/>
  <c r="P4887" i="11"/>
  <c r="P4888" i="11"/>
  <c r="P4889" i="11"/>
  <c r="P4890" i="11"/>
  <c r="P4891" i="11"/>
  <c r="P4892" i="11"/>
  <c r="P4893" i="11"/>
  <c r="P4894" i="11"/>
  <c r="P4895" i="11"/>
  <c r="P4896" i="11"/>
  <c r="P4897" i="11"/>
  <c r="P4898" i="11"/>
  <c r="P4899" i="11"/>
  <c r="P4900" i="11"/>
  <c r="P4901" i="11"/>
  <c r="P4902" i="11"/>
  <c r="P4903" i="11"/>
  <c r="P4904" i="11"/>
  <c r="P4905" i="11"/>
  <c r="P4906" i="11"/>
  <c r="P4907" i="11"/>
  <c r="P4908" i="11"/>
  <c r="P4909" i="11"/>
  <c r="P4910" i="11"/>
  <c r="P4911" i="11"/>
  <c r="P4912" i="11"/>
  <c r="P4913" i="11"/>
  <c r="P4914" i="11"/>
  <c r="P4915" i="11"/>
  <c r="P4916" i="11"/>
  <c r="P4917" i="11"/>
  <c r="P4918" i="11"/>
  <c r="P4919" i="11"/>
  <c r="P4920" i="11"/>
  <c r="P4921" i="11"/>
  <c r="P4922" i="11"/>
  <c r="P4923" i="11"/>
  <c r="P4924" i="11"/>
  <c r="P4925" i="11"/>
  <c r="P4926" i="11"/>
  <c r="P4927" i="11"/>
  <c r="P4928" i="11"/>
  <c r="P4929" i="11"/>
  <c r="P4930" i="11"/>
  <c r="P4931" i="11"/>
  <c r="P4932" i="11"/>
  <c r="P4933" i="11"/>
  <c r="P4934" i="11"/>
  <c r="P4935" i="11"/>
  <c r="P4936" i="11"/>
  <c r="P4937" i="11"/>
  <c r="P4938" i="11"/>
  <c r="P4939" i="11"/>
  <c r="P4940" i="11"/>
  <c r="P4941" i="11"/>
  <c r="P4942" i="11"/>
  <c r="P4943" i="11"/>
  <c r="P4944" i="11"/>
  <c r="P4945" i="11"/>
  <c r="P4946" i="11"/>
  <c r="P4947" i="11"/>
  <c r="P4948" i="11"/>
  <c r="P4949" i="11"/>
  <c r="P4950" i="11"/>
  <c r="P4951" i="11"/>
  <c r="P4952" i="11"/>
  <c r="P4953" i="11"/>
  <c r="P4954" i="11"/>
  <c r="P4955" i="11"/>
  <c r="P4956" i="11"/>
  <c r="P4957" i="11"/>
  <c r="P4958" i="11"/>
  <c r="P4959" i="11"/>
  <c r="P4960" i="11"/>
  <c r="P4961" i="11"/>
  <c r="P4962" i="11"/>
  <c r="P4963" i="11"/>
  <c r="P4964" i="11"/>
  <c r="P4965" i="11"/>
  <c r="P4966" i="11"/>
  <c r="P4967" i="11"/>
  <c r="P4968" i="11"/>
  <c r="P4969" i="11"/>
  <c r="P4970" i="11"/>
  <c r="P4971" i="11"/>
  <c r="P4972" i="11"/>
  <c r="P4973" i="11"/>
  <c r="P4974" i="11"/>
  <c r="P4975" i="11"/>
  <c r="P4976" i="11"/>
  <c r="P4977" i="11"/>
  <c r="P4978" i="11"/>
  <c r="P4979" i="11"/>
  <c r="P4980" i="11"/>
  <c r="P4981" i="11"/>
  <c r="P4982" i="11"/>
  <c r="P4983" i="11"/>
  <c r="P4984" i="11"/>
  <c r="P4985" i="11"/>
  <c r="P4986" i="11"/>
  <c r="P4987" i="11"/>
  <c r="P4988" i="11"/>
  <c r="P4989" i="11"/>
  <c r="P4990" i="11"/>
  <c r="P4991" i="11"/>
  <c r="P4992" i="11"/>
  <c r="P4993" i="11"/>
  <c r="P4994" i="11"/>
  <c r="P4995" i="11"/>
  <c r="P4996" i="11"/>
  <c r="P4997" i="11"/>
  <c r="P4998" i="11"/>
  <c r="P4999" i="11"/>
  <c r="P5000" i="11"/>
  <c r="P5001" i="11"/>
  <c r="P5002" i="11"/>
  <c r="P5003" i="11"/>
  <c r="P5004" i="11"/>
  <c r="P5005" i="11"/>
  <c r="P5006" i="11"/>
  <c r="P5007" i="11"/>
  <c r="P5008" i="11"/>
  <c r="P5009" i="11"/>
  <c r="P5010" i="11"/>
  <c r="P5011" i="11"/>
  <c r="P5012" i="11"/>
  <c r="P5013" i="11"/>
  <c r="P5014" i="11"/>
  <c r="P5015" i="11"/>
  <c r="P5016" i="11"/>
  <c r="P5017" i="11"/>
  <c r="P5018" i="11"/>
  <c r="P5019" i="11"/>
  <c r="P5020" i="11"/>
  <c r="P5021" i="11"/>
  <c r="P5022" i="11"/>
  <c r="P5023" i="11"/>
  <c r="P5024" i="11"/>
  <c r="P5025" i="11"/>
  <c r="P5026" i="11"/>
  <c r="P5027" i="11"/>
  <c r="P5028" i="11"/>
  <c r="P5029" i="11"/>
  <c r="P5030" i="11"/>
  <c r="P5031" i="11"/>
  <c r="P5032" i="11"/>
  <c r="P5033" i="11"/>
  <c r="P5034" i="11"/>
  <c r="P5035" i="11"/>
  <c r="P5036" i="11"/>
  <c r="P5037" i="11"/>
  <c r="P5038" i="11"/>
  <c r="P5039" i="11"/>
  <c r="P5040" i="11"/>
  <c r="P5041" i="11"/>
  <c r="P5042" i="11"/>
  <c r="P5043" i="11"/>
  <c r="P5044" i="11"/>
  <c r="P5045" i="11"/>
  <c r="P5046" i="11"/>
  <c r="P5047" i="11"/>
  <c r="P5048" i="11"/>
  <c r="P5049" i="11"/>
  <c r="P5050" i="11"/>
  <c r="P5051" i="11"/>
  <c r="P5052" i="11"/>
  <c r="P5053" i="11"/>
  <c r="P5054" i="11"/>
  <c r="P5055" i="11"/>
  <c r="P5056" i="11"/>
  <c r="P5057" i="11"/>
  <c r="P5058" i="11"/>
  <c r="P5059" i="11"/>
  <c r="P5060" i="11"/>
  <c r="P5061" i="11"/>
  <c r="P5062" i="11"/>
  <c r="P5063" i="11"/>
  <c r="P5064" i="11"/>
  <c r="P5065" i="11"/>
  <c r="P5066" i="11"/>
  <c r="P5067" i="11"/>
  <c r="P5068" i="11"/>
  <c r="P5069" i="11"/>
  <c r="P5070" i="11"/>
  <c r="P5071" i="11"/>
  <c r="P5072" i="11"/>
  <c r="P5073" i="11"/>
  <c r="P5074" i="11"/>
  <c r="P5075" i="11"/>
  <c r="P5076" i="11"/>
  <c r="P5077" i="11"/>
  <c r="P5078" i="11"/>
  <c r="P5079" i="11"/>
  <c r="P5080" i="11"/>
  <c r="P5081" i="11"/>
  <c r="P5082" i="11"/>
  <c r="P5083" i="11"/>
  <c r="P5084" i="11"/>
  <c r="P5085" i="11"/>
  <c r="P5086" i="11"/>
  <c r="P5087" i="11"/>
  <c r="P5088" i="11"/>
  <c r="P5089" i="11"/>
  <c r="P5090" i="11"/>
  <c r="P5091" i="11"/>
  <c r="P5092" i="11"/>
  <c r="P5093" i="11"/>
  <c r="P5094" i="11"/>
  <c r="P5095" i="11"/>
  <c r="P5096" i="11"/>
  <c r="P5097" i="11"/>
  <c r="P5098" i="11"/>
  <c r="P5099" i="11"/>
  <c r="P5100" i="11"/>
  <c r="P5101" i="11"/>
  <c r="P5102" i="11"/>
  <c r="P5103" i="11"/>
  <c r="P5104" i="11"/>
  <c r="P5105" i="11"/>
  <c r="P5106" i="11"/>
  <c r="P5107" i="11"/>
  <c r="P5108" i="11"/>
  <c r="P5109" i="11"/>
  <c r="P5110" i="11"/>
  <c r="P5111" i="11"/>
  <c r="P5112" i="11"/>
  <c r="P5113" i="11"/>
  <c r="P5114" i="11"/>
  <c r="P5115" i="11"/>
  <c r="P5116" i="11"/>
  <c r="P5117" i="11"/>
  <c r="P5118" i="11"/>
  <c r="P5119" i="11"/>
  <c r="P5120" i="11"/>
  <c r="P5121" i="11"/>
  <c r="P5122" i="11"/>
  <c r="P5123" i="11"/>
  <c r="P5124" i="11"/>
  <c r="P5125" i="11"/>
  <c r="P5126" i="11"/>
  <c r="P5127" i="11"/>
  <c r="P5128" i="11"/>
  <c r="P5129" i="11"/>
  <c r="P5130" i="11"/>
  <c r="P5131" i="11"/>
  <c r="P5132" i="11"/>
  <c r="P5133" i="11"/>
  <c r="P5134" i="11"/>
  <c r="P5135" i="11"/>
  <c r="P5136" i="11"/>
  <c r="P5137" i="11"/>
  <c r="P5138" i="11"/>
  <c r="P5139" i="11"/>
  <c r="P5140" i="11"/>
  <c r="P5141" i="11"/>
  <c r="P5142" i="11"/>
  <c r="P5143" i="11"/>
  <c r="P5144" i="11"/>
  <c r="P5145" i="11"/>
  <c r="P5146" i="11"/>
  <c r="P5147" i="11"/>
  <c r="P5148" i="11"/>
  <c r="P5149" i="11"/>
  <c r="P5150" i="11"/>
  <c r="P5151" i="11"/>
  <c r="P5152" i="11"/>
  <c r="P5153" i="11"/>
  <c r="P5154" i="11"/>
  <c r="P5155" i="11"/>
  <c r="P5156" i="11"/>
  <c r="P5157" i="11"/>
  <c r="P5158" i="11"/>
  <c r="P5159" i="11"/>
  <c r="P5160" i="11"/>
  <c r="P5161" i="11"/>
  <c r="P5162" i="11"/>
  <c r="P5163" i="11"/>
  <c r="P5164" i="11"/>
  <c r="P5165" i="11"/>
  <c r="P5166" i="11"/>
  <c r="P5167" i="11"/>
  <c r="P5168" i="11"/>
  <c r="P5169" i="11"/>
  <c r="P5170" i="11"/>
  <c r="P5171" i="11"/>
  <c r="P5172" i="11"/>
  <c r="P5173" i="11"/>
  <c r="P5174" i="11"/>
  <c r="P5175" i="11"/>
  <c r="P5176" i="11"/>
  <c r="P5177" i="11"/>
  <c r="P5178" i="11"/>
  <c r="P5179" i="11"/>
  <c r="P5180" i="11"/>
  <c r="P5181" i="11"/>
  <c r="P5182" i="11"/>
  <c r="P5183" i="11"/>
  <c r="P5184" i="11"/>
  <c r="P5185" i="11"/>
  <c r="P5186" i="11"/>
  <c r="P5187" i="11"/>
  <c r="P5188" i="11"/>
  <c r="P5189" i="11"/>
  <c r="P5190" i="11"/>
  <c r="P5191" i="11"/>
  <c r="P5192" i="11"/>
  <c r="P5193" i="11"/>
  <c r="P5194" i="11"/>
  <c r="P5195" i="11"/>
  <c r="P5196" i="11"/>
  <c r="P5197" i="11"/>
  <c r="P5198" i="11"/>
  <c r="P5199" i="11"/>
  <c r="P5200" i="11"/>
  <c r="P5201" i="11"/>
  <c r="P5202" i="11"/>
  <c r="P5203" i="11"/>
  <c r="P5204" i="11"/>
  <c r="P5205" i="11"/>
  <c r="P5206" i="11"/>
  <c r="P5207" i="11"/>
  <c r="P5208" i="11"/>
  <c r="P5209" i="11"/>
  <c r="P5210" i="11"/>
  <c r="P5211" i="11"/>
  <c r="P5212" i="11"/>
  <c r="P5213" i="11"/>
  <c r="P5214" i="11"/>
  <c r="P5215" i="11"/>
  <c r="P5216" i="11"/>
  <c r="P5217" i="11"/>
  <c r="P5218" i="11"/>
  <c r="P5219" i="11"/>
  <c r="P5220" i="11"/>
  <c r="P5221" i="11"/>
  <c r="P5222" i="11"/>
  <c r="P5223" i="11"/>
  <c r="P5224" i="11"/>
  <c r="P5225" i="11"/>
  <c r="P5226" i="11"/>
  <c r="P5227" i="11"/>
  <c r="P5228" i="11"/>
  <c r="P5229" i="11"/>
  <c r="P5230" i="11"/>
  <c r="P5231" i="11"/>
  <c r="P5232" i="11"/>
  <c r="P5233" i="11"/>
  <c r="P5234" i="11"/>
  <c r="P5235" i="11"/>
  <c r="P5236" i="11"/>
  <c r="P5237" i="11"/>
  <c r="P5238" i="11"/>
  <c r="P5239" i="11"/>
  <c r="P5240" i="11"/>
  <c r="P5241" i="11"/>
  <c r="P5242" i="11"/>
  <c r="P5243" i="11"/>
  <c r="P5244" i="11"/>
  <c r="P5245" i="11"/>
  <c r="P5246" i="11"/>
  <c r="P5247" i="11"/>
  <c r="P5248" i="11"/>
  <c r="P5249" i="11"/>
  <c r="P5250" i="11"/>
  <c r="P5251" i="11"/>
  <c r="P5252" i="11"/>
  <c r="P5253" i="11"/>
  <c r="P5254" i="11"/>
  <c r="P5255" i="11"/>
  <c r="P5256" i="11"/>
  <c r="P5257" i="11"/>
  <c r="P5258" i="11"/>
  <c r="P5259" i="11"/>
  <c r="P5260" i="11"/>
  <c r="P5261" i="11"/>
  <c r="P5262" i="11"/>
  <c r="P5263" i="11"/>
  <c r="P5264" i="11"/>
  <c r="P5265" i="11"/>
  <c r="P5266" i="11"/>
  <c r="P5267" i="11"/>
  <c r="P5268" i="11"/>
  <c r="P5269" i="11"/>
  <c r="P5270" i="11"/>
  <c r="P5271" i="11"/>
  <c r="P5272" i="11"/>
  <c r="P5273" i="11"/>
  <c r="P5274" i="11"/>
  <c r="P5275" i="11"/>
  <c r="P5276" i="11"/>
  <c r="P5277" i="11"/>
  <c r="P5278" i="11"/>
  <c r="P5279" i="11"/>
  <c r="P5280" i="11"/>
  <c r="P5281" i="11"/>
  <c r="P5282" i="11"/>
  <c r="P5283" i="11"/>
  <c r="P5284" i="11"/>
  <c r="P5285" i="11"/>
  <c r="P5286" i="11"/>
  <c r="P5287" i="11"/>
  <c r="P5288" i="11"/>
  <c r="P5289" i="11"/>
  <c r="P5290" i="11"/>
  <c r="P5291" i="11"/>
  <c r="P5292" i="11"/>
  <c r="P5293" i="11"/>
  <c r="P5294" i="11"/>
  <c r="P5295" i="11"/>
  <c r="P5296" i="11"/>
  <c r="P5297" i="11"/>
  <c r="P5298" i="11"/>
  <c r="P5299" i="11"/>
  <c r="P5300" i="11"/>
  <c r="P5301" i="11"/>
  <c r="P5302" i="11"/>
  <c r="P5303" i="11"/>
  <c r="P5304" i="11"/>
  <c r="P5305" i="11"/>
  <c r="P5306" i="11"/>
  <c r="P5307" i="11"/>
  <c r="P5308" i="11"/>
  <c r="P5309" i="11"/>
  <c r="P5310" i="11"/>
  <c r="P5311" i="11"/>
  <c r="P5312" i="11"/>
  <c r="P5313" i="11"/>
  <c r="P5314" i="11"/>
  <c r="P5315" i="11"/>
  <c r="P5316" i="11"/>
  <c r="P5317" i="11"/>
  <c r="P5318" i="11"/>
  <c r="P5319" i="11"/>
  <c r="P5320" i="11"/>
  <c r="P5321" i="11"/>
  <c r="P5322" i="11"/>
  <c r="P5323" i="11"/>
  <c r="P5324" i="11"/>
  <c r="P5325" i="11"/>
  <c r="P5326" i="11"/>
  <c r="P5327" i="11"/>
  <c r="P5328" i="11"/>
  <c r="P5329" i="11"/>
  <c r="P5330" i="11"/>
  <c r="P5331" i="11"/>
  <c r="P5332" i="11"/>
  <c r="P5333" i="11"/>
  <c r="P5334" i="11"/>
  <c r="P5335" i="11"/>
  <c r="P5336" i="11"/>
  <c r="P5337" i="11"/>
  <c r="P5338" i="11"/>
  <c r="P5339" i="11"/>
  <c r="P5340" i="11"/>
  <c r="P5341" i="11"/>
  <c r="P5342" i="11"/>
  <c r="P5343" i="11"/>
  <c r="P5344" i="11"/>
  <c r="P5345" i="11"/>
  <c r="P5346" i="11"/>
  <c r="P5347" i="11"/>
  <c r="P5348" i="11"/>
  <c r="P5349" i="11"/>
  <c r="P5350" i="11"/>
  <c r="P5351" i="11"/>
  <c r="P5352" i="11"/>
  <c r="P5353" i="11"/>
  <c r="P5354" i="11"/>
  <c r="P5355" i="11"/>
  <c r="P5356" i="11"/>
  <c r="P5357" i="11"/>
  <c r="P5358" i="11"/>
  <c r="P5359" i="11"/>
  <c r="P5360" i="11"/>
  <c r="P5361" i="11"/>
  <c r="P5362" i="11"/>
  <c r="P5363" i="11"/>
  <c r="P5364" i="11"/>
  <c r="P5365" i="11"/>
  <c r="P5366" i="11"/>
  <c r="P5367" i="11"/>
  <c r="P5368" i="11"/>
  <c r="P5369" i="11"/>
  <c r="P5370" i="11"/>
  <c r="P5371" i="11"/>
  <c r="P5372" i="11"/>
  <c r="P5373" i="11"/>
  <c r="P5374" i="11"/>
  <c r="P5375" i="11"/>
  <c r="P5376" i="11"/>
  <c r="P5377" i="11"/>
  <c r="P5378" i="11"/>
  <c r="P5379" i="11"/>
  <c r="P5380" i="11"/>
  <c r="P5381" i="11"/>
  <c r="P5382" i="11"/>
  <c r="P5383" i="11"/>
  <c r="P5384" i="11"/>
  <c r="P5385" i="11"/>
  <c r="P5386" i="11"/>
  <c r="P5387" i="11"/>
  <c r="P5388" i="11"/>
  <c r="P5389" i="11"/>
  <c r="P5390" i="11"/>
  <c r="P5391" i="11"/>
  <c r="P5392" i="11"/>
  <c r="P5393" i="11"/>
  <c r="P5394" i="11"/>
  <c r="P5395" i="11"/>
  <c r="P5396" i="11"/>
  <c r="P5397" i="11"/>
  <c r="P5398" i="11"/>
  <c r="P5399" i="11"/>
  <c r="P5400" i="11"/>
  <c r="P5401" i="11"/>
  <c r="P5402" i="11"/>
  <c r="P5403" i="11"/>
  <c r="P5404" i="11"/>
  <c r="P5405" i="11"/>
  <c r="P5406" i="11"/>
  <c r="P5407" i="11"/>
  <c r="P5408" i="11"/>
  <c r="P5409" i="11"/>
  <c r="P5410" i="11"/>
  <c r="P5411" i="11"/>
  <c r="P5412" i="11"/>
  <c r="P5413" i="11"/>
  <c r="P5414" i="11"/>
  <c r="P5415" i="11"/>
  <c r="P5416" i="11"/>
  <c r="P5417" i="11"/>
  <c r="P5418" i="11"/>
  <c r="P5419" i="11"/>
  <c r="P5420" i="11"/>
  <c r="P5421" i="11"/>
  <c r="P5422" i="11"/>
  <c r="P5423" i="11"/>
  <c r="P5424" i="11"/>
  <c r="P5425" i="11"/>
  <c r="P5426" i="11"/>
  <c r="P5427" i="11"/>
  <c r="P5428" i="11"/>
  <c r="P5429" i="11"/>
  <c r="P5430" i="11"/>
  <c r="P5431" i="11"/>
  <c r="P5432" i="11"/>
  <c r="P5433" i="11"/>
  <c r="P5434" i="11"/>
  <c r="P5435" i="11"/>
  <c r="P5436" i="11"/>
  <c r="P5437" i="11"/>
  <c r="P5438" i="11"/>
  <c r="P5439" i="11"/>
  <c r="P5440" i="11"/>
  <c r="P5441" i="11"/>
  <c r="P5442" i="11"/>
  <c r="P5443" i="11"/>
  <c r="P5444" i="11"/>
  <c r="P5445" i="11"/>
  <c r="P5446" i="11"/>
  <c r="P5447" i="11"/>
  <c r="P5448" i="11"/>
  <c r="P5449" i="11"/>
  <c r="P5450" i="11"/>
  <c r="P5451" i="11"/>
  <c r="P5452" i="11"/>
  <c r="P5453" i="11"/>
  <c r="P5454" i="11"/>
  <c r="P5455" i="11"/>
  <c r="P5456" i="11"/>
  <c r="P5457" i="11"/>
  <c r="P5458" i="11"/>
  <c r="P5459" i="11"/>
  <c r="P5460" i="11"/>
  <c r="P5461" i="11"/>
  <c r="P5462" i="11"/>
  <c r="P5463" i="11"/>
  <c r="P5464" i="11"/>
  <c r="P5465" i="11"/>
  <c r="P5466" i="11"/>
  <c r="P5467" i="11"/>
  <c r="P5468" i="11"/>
  <c r="P5469" i="11"/>
  <c r="P5470" i="11"/>
  <c r="P5471" i="11"/>
  <c r="P5472" i="11"/>
  <c r="P5473" i="11"/>
  <c r="P5474" i="11"/>
  <c r="P5475" i="11"/>
  <c r="P5476" i="11"/>
  <c r="P5477" i="11"/>
  <c r="P5478" i="11"/>
  <c r="P5479" i="11"/>
  <c r="P5480" i="11"/>
  <c r="P5481" i="11"/>
  <c r="P5482" i="11"/>
  <c r="P5483" i="11"/>
  <c r="P5484" i="11"/>
  <c r="P5485" i="11"/>
  <c r="P5486" i="11"/>
  <c r="P5487" i="11"/>
  <c r="P5488" i="11"/>
  <c r="P5489" i="11"/>
  <c r="P5490" i="11"/>
  <c r="P5491" i="11"/>
  <c r="P5492" i="11"/>
  <c r="P5493" i="11"/>
  <c r="P5494" i="11"/>
  <c r="P5495" i="11"/>
  <c r="P5496" i="11"/>
  <c r="P5497" i="11"/>
  <c r="P5498" i="11"/>
  <c r="P5499" i="11"/>
  <c r="P5500" i="11"/>
  <c r="P5501" i="11"/>
  <c r="P5502" i="11"/>
  <c r="P5503" i="11"/>
  <c r="P5504" i="11"/>
  <c r="P5505" i="11"/>
  <c r="P5506" i="11"/>
  <c r="P5507" i="11"/>
  <c r="P5508" i="11"/>
  <c r="P5509" i="11"/>
  <c r="P5510" i="11"/>
  <c r="P5511" i="11"/>
  <c r="P5512" i="11"/>
  <c r="P5513" i="11"/>
  <c r="P5514" i="11"/>
  <c r="P5515" i="11"/>
  <c r="P5516" i="11"/>
  <c r="P5517" i="11"/>
  <c r="P5518" i="11"/>
  <c r="P5519" i="11"/>
  <c r="P5520" i="11"/>
  <c r="P5521" i="11"/>
  <c r="P5522" i="11"/>
  <c r="P5523" i="11"/>
  <c r="P5524" i="11"/>
  <c r="P5525" i="11"/>
  <c r="P5526" i="11"/>
  <c r="P5527" i="11"/>
  <c r="P5528" i="11"/>
  <c r="P5529" i="11"/>
  <c r="P5530" i="11"/>
  <c r="P5531" i="11"/>
  <c r="P5532" i="11"/>
  <c r="P5533" i="11"/>
  <c r="P5534" i="11"/>
  <c r="P5535" i="11"/>
  <c r="P5536" i="11"/>
  <c r="P5537" i="11"/>
  <c r="P5538" i="11"/>
  <c r="P5539" i="11"/>
  <c r="P5540" i="11"/>
  <c r="P5541" i="11"/>
  <c r="P5542" i="11"/>
  <c r="P5543" i="11"/>
  <c r="P5544" i="11"/>
  <c r="P5545" i="11"/>
  <c r="P5546" i="11"/>
  <c r="P5547" i="11"/>
  <c r="P5548" i="11"/>
  <c r="P5549" i="11"/>
  <c r="P5550" i="11"/>
  <c r="P5551" i="11"/>
  <c r="P5552" i="11"/>
  <c r="P5553" i="11"/>
  <c r="P5554" i="11"/>
  <c r="P5555" i="11"/>
  <c r="P5556" i="11"/>
  <c r="P5557" i="11"/>
  <c r="P5558" i="11"/>
  <c r="P5559" i="11"/>
  <c r="P5560" i="11"/>
  <c r="P5561" i="11"/>
  <c r="P5562" i="11"/>
  <c r="P5563" i="11"/>
  <c r="P5564" i="11"/>
  <c r="P5565" i="11"/>
  <c r="P5566" i="11"/>
  <c r="P5567" i="11"/>
  <c r="P5568" i="11"/>
  <c r="P5569" i="11"/>
  <c r="P5570" i="11"/>
  <c r="P5571" i="11"/>
  <c r="P5572" i="11"/>
  <c r="P5573" i="11"/>
  <c r="P5574" i="11"/>
  <c r="P5575" i="11"/>
  <c r="P5576" i="11"/>
  <c r="P5577" i="11"/>
  <c r="P5578" i="11"/>
  <c r="P5579" i="11"/>
  <c r="P5580" i="11"/>
  <c r="P5581" i="11"/>
  <c r="P5582" i="11"/>
  <c r="P5583" i="11"/>
  <c r="P5584" i="11"/>
  <c r="P5585" i="11"/>
  <c r="P5586" i="11"/>
  <c r="P5587" i="11"/>
  <c r="P5588" i="11"/>
  <c r="P5589" i="11"/>
  <c r="P5590" i="11"/>
  <c r="P5591" i="11"/>
  <c r="P5592" i="11"/>
  <c r="P5593" i="11"/>
  <c r="P5594" i="11"/>
  <c r="P5595" i="11"/>
  <c r="P5596" i="11"/>
  <c r="P5597" i="11"/>
  <c r="P5598" i="11"/>
  <c r="P5599" i="11"/>
  <c r="P5600" i="11"/>
  <c r="P5601" i="11"/>
  <c r="P5602" i="11"/>
  <c r="P5603" i="11"/>
  <c r="P5604" i="11"/>
  <c r="P5605" i="11"/>
  <c r="P5606" i="11"/>
  <c r="P5607" i="11"/>
  <c r="P5608" i="11"/>
  <c r="P5609" i="11"/>
  <c r="P5610" i="11"/>
  <c r="P5611" i="11"/>
  <c r="P5612" i="11"/>
  <c r="P5613" i="11"/>
  <c r="P5614" i="11"/>
  <c r="P5615" i="11"/>
  <c r="P5616" i="11"/>
  <c r="P5617" i="11"/>
  <c r="P5618" i="11"/>
  <c r="P5619" i="11"/>
  <c r="P5620" i="11"/>
  <c r="P5621" i="11"/>
  <c r="P5622" i="11"/>
  <c r="P5623" i="11"/>
  <c r="P5624" i="11"/>
  <c r="P5625" i="11"/>
  <c r="P5626" i="11"/>
  <c r="P5627" i="11"/>
  <c r="P5628" i="11"/>
  <c r="P5629" i="11"/>
  <c r="P5630" i="11"/>
  <c r="P5631" i="11"/>
  <c r="P5632" i="11"/>
  <c r="P5633" i="11"/>
  <c r="P5634" i="11"/>
  <c r="P5635" i="11"/>
  <c r="P5636" i="11"/>
  <c r="P5637" i="11"/>
  <c r="P5638" i="11"/>
  <c r="P5639" i="11"/>
  <c r="P5640" i="11"/>
  <c r="P5641" i="11"/>
  <c r="P5642" i="11"/>
  <c r="P5643" i="11"/>
  <c r="P5644" i="11"/>
  <c r="P5645" i="11"/>
  <c r="P5646" i="11"/>
  <c r="P5647" i="11"/>
  <c r="P5648" i="11"/>
  <c r="P5649" i="11"/>
  <c r="P5650" i="11"/>
  <c r="P5651" i="11"/>
  <c r="P5652" i="11"/>
  <c r="P5653" i="11"/>
  <c r="P5654" i="11"/>
  <c r="P5655" i="11"/>
  <c r="P5656" i="11"/>
  <c r="P5657" i="11"/>
  <c r="P5658" i="11"/>
  <c r="P5659" i="11"/>
  <c r="P5660" i="11"/>
  <c r="P5661" i="11"/>
  <c r="P5662" i="11"/>
  <c r="P5663" i="11"/>
  <c r="P5664" i="11"/>
  <c r="P5665" i="11"/>
  <c r="P5666" i="11"/>
  <c r="P5667" i="11"/>
  <c r="P5668" i="11"/>
  <c r="P5669" i="11"/>
  <c r="P5670" i="11"/>
  <c r="P5671" i="11"/>
  <c r="P5672" i="11"/>
  <c r="P5673" i="11"/>
  <c r="P5674" i="11"/>
  <c r="P5675" i="11"/>
  <c r="P5676" i="11"/>
  <c r="P5677" i="11"/>
  <c r="P5678" i="11"/>
  <c r="P5679" i="11"/>
  <c r="P5680" i="11"/>
  <c r="P5681" i="11"/>
  <c r="P5682" i="11"/>
  <c r="P5683" i="11"/>
  <c r="P5684" i="11"/>
  <c r="P5685" i="11"/>
  <c r="P5686" i="11"/>
  <c r="P5687" i="11"/>
  <c r="P5688" i="11"/>
  <c r="P5689" i="11"/>
  <c r="P5690" i="11"/>
  <c r="P5691" i="11"/>
  <c r="P5692" i="11"/>
  <c r="P5693" i="11"/>
  <c r="P5694" i="11"/>
  <c r="P5695" i="11"/>
  <c r="P5696" i="11"/>
  <c r="P5697" i="11"/>
  <c r="P5698" i="11"/>
  <c r="P5699" i="11"/>
  <c r="P5700" i="11"/>
  <c r="P5701" i="11"/>
  <c r="P5702" i="11"/>
  <c r="P5703" i="11"/>
  <c r="P5704" i="11"/>
  <c r="P5705" i="11"/>
  <c r="P5706" i="11"/>
  <c r="P5707" i="11"/>
  <c r="P5708" i="11"/>
  <c r="P5709" i="11"/>
  <c r="P5710" i="11"/>
  <c r="P5711" i="11"/>
  <c r="P5712" i="11"/>
  <c r="P5713" i="11"/>
  <c r="P5714" i="11"/>
  <c r="P5715" i="11"/>
  <c r="P5716" i="11"/>
  <c r="P5717" i="11"/>
  <c r="P5718" i="11"/>
  <c r="P5719" i="11"/>
  <c r="P5720" i="11"/>
  <c r="P5721" i="11"/>
  <c r="P5722" i="11"/>
  <c r="P5723" i="11"/>
  <c r="P5724" i="11"/>
  <c r="P5725" i="11"/>
  <c r="P5726" i="11"/>
  <c r="P5727" i="11"/>
  <c r="P5728" i="11"/>
  <c r="P5729" i="11"/>
  <c r="P5730" i="11"/>
  <c r="P5731" i="11"/>
  <c r="P5732" i="11"/>
  <c r="P5733" i="11"/>
  <c r="P5734" i="11"/>
  <c r="P5735" i="11"/>
  <c r="P5736" i="11"/>
  <c r="P5737" i="11"/>
  <c r="P5738" i="11"/>
  <c r="P5739" i="11"/>
  <c r="P5740" i="11"/>
  <c r="P5741" i="11"/>
  <c r="P5742" i="11"/>
  <c r="P5743" i="11"/>
  <c r="P5744" i="11"/>
  <c r="P5745" i="11"/>
  <c r="P5746" i="11"/>
  <c r="P5747" i="11"/>
  <c r="P5748" i="11"/>
  <c r="P5749" i="11"/>
  <c r="P5750" i="11"/>
  <c r="P5751" i="11"/>
  <c r="P5752" i="11"/>
  <c r="P5753" i="11"/>
  <c r="P5754" i="11"/>
  <c r="P5755" i="11"/>
  <c r="P5756" i="11"/>
  <c r="P5757" i="11"/>
  <c r="P5758" i="11"/>
  <c r="P5759" i="11"/>
  <c r="P5760" i="11"/>
  <c r="P5761" i="11"/>
  <c r="P5762" i="11"/>
  <c r="P5763" i="11"/>
  <c r="P5764" i="11"/>
  <c r="P5765" i="11"/>
  <c r="P5766" i="11"/>
  <c r="P5767" i="11"/>
  <c r="P5768" i="11"/>
  <c r="P5769" i="11"/>
  <c r="P5770" i="11"/>
  <c r="P5771" i="11"/>
  <c r="P5772" i="11"/>
  <c r="P5773" i="11"/>
  <c r="P5774" i="11"/>
  <c r="P5775" i="11"/>
  <c r="P5776" i="11"/>
  <c r="P5777" i="11"/>
  <c r="P5778" i="11"/>
  <c r="P5779" i="11"/>
  <c r="P5780" i="11"/>
  <c r="P5781" i="11"/>
  <c r="P5782" i="11"/>
  <c r="P5783" i="11"/>
  <c r="P5784" i="11"/>
  <c r="P5785" i="11"/>
  <c r="P5786" i="11"/>
  <c r="P5787" i="11"/>
  <c r="P5788" i="11"/>
  <c r="P5789" i="11"/>
  <c r="P5790" i="11"/>
  <c r="P5791" i="11"/>
  <c r="P5792" i="11"/>
  <c r="P5793" i="11"/>
  <c r="P5794" i="11"/>
  <c r="P5795" i="11"/>
  <c r="P5796" i="11"/>
  <c r="P5797" i="11"/>
  <c r="P5798" i="11"/>
  <c r="P5799" i="11"/>
  <c r="P5800" i="11"/>
  <c r="P5801" i="11"/>
  <c r="P5802" i="11"/>
  <c r="P5803" i="11"/>
  <c r="P5804" i="11"/>
  <c r="P5805" i="11"/>
  <c r="P5806" i="11"/>
  <c r="P5807" i="11"/>
  <c r="P5808" i="11"/>
  <c r="P5809" i="11"/>
  <c r="P5810" i="11"/>
  <c r="P5811" i="11"/>
  <c r="P5812" i="11"/>
  <c r="P5813" i="11"/>
  <c r="P5814" i="11"/>
  <c r="P5815" i="11"/>
  <c r="P5816" i="11"/>
  <c r="P5817" i="11"/>
  <c r="P5818" i="11"/>
  <c r="P5819" i="11"/>
  <c r="P5820" i="11"/>
  <c r="P5821" i="11"/>
  <c r="P5822" i="11"/>
  <c r="P5823" i="11"/>
  <c r="P5824" i="11"/>
  <c r="P5825" i="11"/>
  <c r="P5826" i="11"/>
  <c r="P5827" i="11"/>
  <c r="P5828" i="11"/>
  <c r="P5829" i="11"/>
  <c r="P5830" i="11"/>
  <c r="P5831" i="11"/>
  <c r="P5832" i="11"/>
  <c r="P5833" i="11"/>
  <c r="P5834" i="11"/>
  <c r="P5835" i="11"/>
  <c r="P5836" i="11"/>
  <c r="P5837" i="11"/>
  <c r="P5838" i="11"/>
  <c r="P5839" i="11"/>
  <c r="P5840" i="11"/>
  <c r="P5841" i="11"/>
  <c r="P5842" i="11"/>
  <c r="P5843" i="11"/>
  <c r="P5844" i="11"/>
  <c r="P5845" i="11"/>
  <c r="P5846" i="11"/>
  <c r="P5847" i="11"/>
  <c r="P5848" i="11"/>
  <c r="P5849" i="11"/>
  <c r="P5850" i="11"/>
  <c r="P5851" i="11"/>
  <c r="P5852" i="11"/>
  <c r="P5853" i="11"/>
  <c r="P5854" i="11"/>
  <c r="P5855" i="11"/>
  <c r="P5856" i="11"/>
  <c r="P5857" i="11"/>
  <c r="P5858" i="11"/>
  <c r="P5859" i="11"/>
  <c r="P5860" i="11"/>
  <c r="P5861" i="11"/>
  <c r="P5862" i="11"/>
  <c r="P5863" i="11"/>
  <c r="P5864" i="11"/>
  <c r="P5865" i="11"/>
  <c r="P5866" i="11"/>
  <c r="P5867" i="11"/>
  <c r="P5868" i="11"/>
  <c r="P5869" i="11"/>
  <c r="P5870" i="11"/>
  <c r="P5871" i="11"/>
  <c r="P5872" i="11"/>
  <c r="P5873" i="11"/>
  <c r="P5874" i="11"/>
  <c r="P5875" i="11"/>
  <c r="P5876" i="11"/>
  <c r="P5877" i="11"/>
  <c r="P5878" i="11"/>
  <c r="P5879" i="11"/>
  <c r="P5880" i="11"/>
  <c r="P5881" i="11"/>
  <c r="P5882" i="11"/>
  <c r="P5883" i="11"/>
  <c r="P5884" i="11"/>
  <c r="P5885" i="11"/>
  <c r="P5886" i="11"/>
  <c r="P5887" i="11"/>
  <c r="P5888" i="11"/>
  <c r="P5889" i="11"/>
  <c r="P5890" i="11"/>
  <c r="P5891" i="11"/>
  <c r="P5892" i="11"/>
  <c r="P5893" i="11"/>
  <c r="P5894" i="11"/>
  <c r="P5895" i="11"/>
  <c r="P5896" i="11"/>
  <c r="P5897" i="11"/>
  <c r="P5898" i="11"/>
  <c r="P5899" i="11"/>
  <c r="P5900" i="11"/>
  <c r="P5901" i="11"/>
  <c r="P5902" i="11"/>
  <c r="P5903" i="11"/>
  <c r="P5904" i="11"/>
  <c r="P5905" i="11"/>
  <c r="P5906" i="11"/>
  <c r="P5907" i="11"/>
  <c r="P5908" i="11"/>
  <c r="P5909" i="11"/>
  <c r="P5910" i="11"/>
  <c r="P5911" i="11"/>
  <c r="P5912" i="11"/>
  <c r="P5913" i="11"/>
  <c r="P5914" i="11"/>
  <c r="P5915" i="11"/>
  <c r="P5916" i="11"/>
  <c r="P5917" i="11"/>
  <c r="P5918" i="11"/>
  <c r="P5919" i="11"/>
  <c r="P5920" i="11"/>
  <c r="P5921" i="11"/>
  <c r="P5922" i="11"/>
  <c r="P5923" i="11"/>
  <c r="P5924" i="11"/>
  <c r="P5925" i="11"/>
  <c r="P5926" i="11"/>
  <c r="P5927" i="11"/>
  <c r="P5928" i="11"/>
  <c r="P5929" i="11"/>
  <c r="P5930" i="11"/>
  <c r="P5931" i="11"/>
  <c r="P5932" i="11"/>
  <c r="P5933" i="11"/>
  <c r="P5934" i="11"/>
  <c r="P5935" i="11"/>
  <c r="P5936" i="11"/>
  <c r="P5937" i="11"/>
  <c r="P5938" i="11"/>
  <c r="P5939" i="11"/>
  <c r="P5940" i="11"/>
  <c r="P5941" i="11"/>
  <c r="P5942" i="11"/>
  <c r="P5943" i="11"/>
  <c r="P5944" i="11"/>
  <c r="P5945" i="11"/>
  <c r="P5946" i="11"/>
  <c r="P5947" i="11"/>
  <c r="P5948" i="11"/>
  <c r="P5949" i="11"/>
  <c r="P5950" i="11"/>
  <c r="P5951" i="11"/>
  <c r="P5952" i="11"/>
  <c r="P5953" i="11"/>
  <c r="P5954" i="11"/>
  <c r="P5955" i="11"/>
  <c r="P5956" i="11"/>
  <c r="P5957" i="11"/>
  <c r="P5958" i="11"/>
  <c r="P5959" i="11"/>
  <c r="P5960" i="11"/>
  <c r="P5961" i="11"/>
  <c r="P5962" i="11"/>
  <c r="P5963" i="11"/>
  <c r="P5964" i="11"/>
  <c r="P5965" i="11"/>
  <c r="P5966" i="11"/>
  <c r="P5967" i="11"/>
  <c r="P5968" i="11"/>
  <c r="P5969" i="11"/>
  <c r="P5970" i="11"/>
  <c r="P5971" i="11"/>
  <c r="P5972" i="11"/>
  <c r="P5973" i="11"/>
  <c r="P5974" i="11"/>
  <c r="P5975" i="11"/>
  <c r="P5976" i="11"/>
  <c r="P5977" i="11"/>
  <c r="P5978" i="11"/>
  <c r="P5979" i="11"/>
  <c r="P5980" i="11"/>
  <c r="P5981" i="11"/>
  <c r="P5982" i="11"/>
  <c r="P5983" i="11"/>
  <c r="P5984" i="11"/>
  <c r="P5985" i="11"/>
  <c r="P5986" i="11"/>
  <c r="P5987" i="11"/>
  <c r="P5988" i="11"/>
  <c r="P5989" i="11"/>
  <c r="P5990" i="11"/>
  <c r="P5991" i="11"/>
  <c r="P5992" i="11"/>
  <c r="P5993" i="11"/>
  <c r="P5994" i="11"/>
  <c r="P5995" i="11"/>
  <c r="P5996" i="11"/>
  <c r="P5997" i="11"/>
  <c r="P5998" i="11"/>
  <c r="P5999" i="11"/>
  <c r="P6000" i="11"/>
  <c r="P6001" i="11"/>
  <c r="P6002" i="11"/>
  <c r="P6003" i="11"/>
  <c r="P6004" i="11"/>
  <c r="P6005" i="11"/>
  <c r="P6006" i="11"/>
  <c r="P6007" i="11"/>
  <c r="P6008" i="11"/>
  <c r="P6009" i="11"/>
  <c r="P6010" i="11"/>
  <c r="P6011" i="11"/>
  <c r="P6012" i="11"/>
  <c r="P6013" i="11"/>
  <c r="P6014" i="11"/>
  <c r="P6015" i="11"/>
  <c r="P6016" i="11"/>
  <c r="P6017" i="11"/>
  <c r="P6018" i="11"/>
  <c r="P6019" i="11"/>
  <c r="P6020" i="11"/>
  <c r="P6021" i="11"/>
  <c r="P6022" i="11"/>
  <c r="P6023" i="11"/>
  <c r="P6024" i="11"/>
  <c r="P6025" i="11"/>
  <c r="P6026" i="11"/>
  <c r="P6027" i="11"/>
  <c r="P6028" i="11"/>
  <c r="P6029" i="11"/>
  <c r="P6030" i="11"/>
  <c r="P6031" i="11"/>
  <c r="P6032" i="11"/>
  <c r="P6033" i="11"/>
  <c r="P6034" i="11"/>
  <c r="P6035" i="11"/>
  <c r="P6036" i="11"/>
  <c r="P6037" i="11"/>
  <c r="P6038" i="11"/>
  <c r="P6039" i="11"/>
  <c r="P6040" i="11"/>
  <c r="P6041" i="11"/>
  <c r="P6042" i="11"/>
  <c r="P6043" i="11"/>
  <c r="P6044" i="11"/>
  <c r="P6045" i="11"/>
  <c r="P6046" i="11"/>
  <c r="P6047" i="11"/>
  <c r="P6048" i="11"/>
  <c r="P6049" i="11"/>
  <c r="P6050" i="11"/>
  <c r="P6051" i="11"/>
  <c r="P6052" i="11"/>
  <c r="P6053" i="11"/>
  <c r="P6054" i="11"/>
  <c r="P6055" i="11"/>
  <c r="P6056" i="11"/>
  <c r="P6057" i="11"/>
  <c r="P6058" i="11"/>
  <c r="P6059" i="11"/>
  <c r="P6060" i="11"/>
  <c r="P6061" i="11"/>
  <c r="P6062" i="11"/>
  <c r="P6063" i="11"/>
  <c r="P6064" i="11"/>
  <c r="P6065" i="11"/>
  <c r="P6066" i="11"/>
  <c r="P6067" i="11"/>
  <c r="P6068" i="11"/>
  <c r="P6069" i="11"/>
  <c r="P6070" i="11"/>
  <c r="P6071" i="11"/>
  <c r="P6072" i="11"/>
  <c r="P6073" i="11"/>
  <c r="P6074" i="11"/>
  <c r="P6075" i="11"/>
  <c r="P6076" i="11"/>
  <c r="P6077" i="11"/>
  <c r="P6078" i="11"/>
  <c r="P6079" i="11"/>
  <c r="P6080" i="11"/>
  <c r="P6081" i="11"/>
  <c r="P6082" i="11"/>
  <c r="P6083" i="11"/>
  <c r="P6084" i="11"/>
  <c r="P6085" i="11"/>
  <c r="P6086" i="11"/>
  <c r="P6087" i="11"/>
  <c r="P6088" i="11"/>
  <c r="P6089" i="11"/>
  <c r="P6090" i="11"/>
  <c r="P6091" i="11"/>
  <c r="P6092" i="11"/>
  <c r="P6093" i="11"/>
  <c r="P6094" i="11"/>
  <c r="P6095" i="11"/>
  <c r="P6096" i="11"/>
  <c r="P6097" i="11"/>
  <c r="P6098" i="11"/>
  <c r="P6099" i="11"/>
  <c r="P6100" i="11"/>
  <c r="P6101" i="11"/>
  <c r="P6102" i="11"/>
  <c r="P6103" i="11"/>
  <c r="P6104" i="11"/>
  <c r="P6105" i="11"/>
  <c r="P6106" i="11"/>
  <c r="P6107" i="11"/>
  <c r="P6108" i="11"/>
  <c r="P6109" i="11"/>
  <c r="P6110" i="11"/>
  <c r="P6111" i="11"/>
  <c r="P6112" i="11"/>
  <c r="P6113" i="11"/>
  <c r="P6114" i="11"/>
  <c r="P6115" i="11"/>
  <c r="P6116" i="11"/>
  <c r="P6117" i="11"/>
  <c r="P6118" i="11"/>
  <c r="P6119" i="11"/>
  <c r="P6120" i="11"/>
  <c r="P6121" i="11"/>
  <c r="P6122" i="11"/>
  <c r="P6123" i="11"/>
  <c r="P6124" i="11"/>
  <c r="P6125" i="11"/>
  <c r="P6126" i="11"/>
  <c r="P6127" i="11"/>
  <c r="P6128" i="11"/>
  <c r="P6129" i="11"/>
  <c r="P6130" i="11"/>
  <c r="P6131" i="11"/>
  <c r="P6132" i="11"/>
  <c r="P6133" i="11"/>
  <c r="P6134" i="11"/>
  <c r="P6135" i="11"/>
  <c r="P6136" i="11"/>
  <c r="P6137" i="11"/>
  <c r="P6138" i="11"/>
  <c r="P6139" i="11"/>
  <c r="P6140" i="11"/>
  <c r="P6141" i="11"/>
  <c r="P6142" i="11"/>
  <c r="P6143" i="11"/>
  <c r="P6144" i="11"/>
  <c r="P6145" i="11"/>
  <c r="P6146" i="11"/>
  <c r="P6147" i="11"/>
  <c r="P6148" i="11"/>
  <c r="P6149" i="11"/>
  <c r="P6150" i="11"/>
  <c r="P6151" i="11"/>
  <c r="P6152" i="11"/>
  <c r="P6153" i="11"/>
  <c r="P6154" i="11"/>
  <c r="P6155" i="11"/>
  <c r="P6156" i="11"/>
  <c r="P6157" i="11"/>
  <c r="P6158" i="11"/>
  <c r="P6159" i="11"/>
  <c r="P6160" i="11"/>
  <c r="P6161" i="11"/>
  <c r="P6162" i="11"/>
  <c r="P6163" i="11"/>
  <c r="P6164" i="11"/>
  <c r="P6165" i="11"/>
  <c r="P6166" i="11"/>
  <c r="P6167" i="11"/>
  <c r="P6168" i="11"/>
  <c r="P6169" i="11"/>
  <c r="P6170" i="11"/>
  <c r="P6171" i="11"/>
  <c r="P6172" i="11"/>
  <c r="P6173" i="11"/>
  <c r="P6174" i="11"/>
  <c r="P6175" i="11"/>
  <c r="P6176" i="11"/>
  <c r="P6177" i="11"/>
  <c r="P6178" i="11"/>
  <c r="P6179" i="11"/>
  <c r="P6180" i="11"/>
  <c r="P6181" i="11"/>
  <c r="P6182" i="11"/>
  <c r="P6183" i="11"/>
  <c r="P6184" i="11"/>
  <c r="P6185" i="11"/>
  <c r="P6186" i="11"/>
  <c r="P6187" i="11"/>
  <c r="P6188" i="11"/>
  <c r="P6189" i="11"/>
  <c r="P6190" i="11"/>
  <c r="P6191" i="11"/>
  <c r="P6192" i="11"/>
  <c r="P6193" i="11"/>
  <c r="P6194" i="11"/>
  <c r="P6195" i="11"/>
  <c r="P6196" i="11"/>
  <c r="P6197" i="11"/>
  <c r="P6198" i="11"/>
  <c r="P6199" i="11"/>
  <c r="P6200" i="11"/>
  <c r="P6201" i="11"/>
  <c r="P6202" i="11"/>
  <c r="P6203" i="11"/>
  <c r="P6204" i="11"/>
  <c r="P6205" i="11"/>
  <c r="P6206" i="11"/>
  <c r="P6207" i="11"/>
  <c r="P6208" i="11"/>
  <c r="P6209" i="11"/>
  <c r="P6210" i="11"/>
  <c r="P6211" i="11"/>
  <c r="P6212" i="11"/>
  <c r="P6213" i="11"/>
  <c r="P6214" i="11"/>
  <c r="P6215" i="11"/>
  <c r="P6216" i="11"/>
  <c r="P6217" i="11"/>
  <c r="P6218" i="11"/>
  <c r="P6219" i="11"/>
  <c r="P6220" i="11"/>
  <c r="P6221" i="11"/>
  <c r="P6222" i="11"/>
  <c r="P6223" i="11"/>
  <c r="P6224" i="11"/>
  <c r="P6225" i="11"/>
  <c r="P6226" i="11"/>
  <c r="P6227" i="11"/>
  <c r="P6228" i="11"/>
  <c r="P6229" i="11"/>
  <c r="P6230" i="11"/>
  <c r="P6231" i="11"/>
  <c r="P6232" i="11"/>
  <c r="P6233" i="11"/>
  <c r="P6234" i="11"/>
  <c r="P6235" i="11"/>
  <c r="P6236" i="11"/>
  <c r="P6237" i="11"/>
  <c r="P6238" i="11"/>
  <c r="P6239" i="11"/>
  <c r="P6240" i="11"/>
  <c r="P6241" i="11"/>
  <c r="P6242" i="11"/>
  <c r="P6243" i="11"/>
  <c r="P6244" i="11"/>
  <c r="P6245" i="11"/>
  <c r="P6246" i="11"/>
  <c r="P6247" i="11"/>
  <c r="P6248" i="11"/>
  <c r="P6249" i="11"/>
  <c r="P6250" i="11"/>
  <c r="P6251" i="11"/>
  <c r="P6252" i="11"/>
  <c r="P6253" i="11"/>
  <c r="P6254" i="11"/>
  <c r="P6255" i="11"/>
  <c r="P6256" i="11"/>
  <c r="P6257" i="11"/>
  <c r="P6258" i="11"/>
  <c r="P6259" i="11"/>
  <c r="P6260" i="11"/>
  <c r="P6261" i="11"/>
  <c r="P6262" i="11"/>
  <c r="P6263" i="11"/>
  <c r="P6264" i="11"/>
  <c r="P6265" i="11"/>
  <c r="P6266" i="11"/>
  <c r="P6267" i="11"/>
  <c r="P6268" i="11"/>
  <c r="P6269" i="11"/>
  <c r="P6270" i="11"/>
  <c r="P6271" i="11"/>
  <c r="P6272" i="11"/>
  <c r="P6273" i="11"/>
  <c r="P6274" i="11"/>
  <c r="P6275" i="11"/>
  <c r="P6276" i="11"/>
  <c r="P6277" i="11"/>
  <c r="P6278" i="11"/>
  <c r="P6279" i="11"/>
  <c r="P6280" i="11"/>
  <c r="P6281" i="11"/>
  <c r="P6282" i="11"/>
  <c r="P6283" i="11"/>
  <c r="P6284" i="11"/>
  <c r="P6285" i="11"/>
  <c r="P6286" i="11"/>
  <c r="P6287" i="11"/>
  <c r="P6288" i="11"/>
  <c r="P6289" i="11"/>
  <c r="P6290" i="11"/>
  <c r="P6291" i="11"/>
  <c r="P6292" i="11"/>
  <c r="P6293" i="11"/>
  <c r="P6294" i="11"/>
  <c r="P6295" i="11"/>
  <c r="P6296" i="11"/>
  <c r="P6297" i="11"/>
  <c r="P6298" i="11"/>
  <c r="P6299" i="11"/>
  <c r="P6300" i="11"/>
  <c r="P6301" i="11"/>
  <c r="P6302" i="11"/>
  <c r="P6303" i="11"/>
  <c r="P6304" i="11"/>
  <c r="P6305" i="11"/>
  <c r="P6306" i="11"/>
  <c r="P6307" i="11"/>
  <c r="P6308" i="11"/>
  <c r="P6309" i="11"/>
  <c r="P6310" i="11"/>
  <c r="P6311" i="11"/>
  <c r="P6312" i="11"/>
  <c r="P6313" i="11"/>
  <c r="P6314" i="11"/>
  <c r="P6315" i="11"/>
  <c r="P6316" i="11"/>
  <c r="P6317" i="11"/>
  <c r="P6318" i="11"/>
  <c r="P6319" i="11"/>
  <c r="P6320" i="11"/>
  <c r="P6321" i="11"/>
  <c r="P6322" i="11"/>
  <c r="P6323" i="11"/>
  <c r="P6324" i="11"/>
  <c r="P6325" i="11"/>
  <c r="P6326" i="11"/>
  <c r="P6327" i="11"/>
  <c r="P6328" i="11"/>
  <c r="P6329" i="11"/>
  <c r="P6330" i="11"/>
  <c r="P6331" i="11"/>
  <c r="P6332" i="11"/>
  <c r="P6333" i="11"/>
  <c r="P6334" i="11"/>
  <c r="P6335" i="11"/>
  <c r="P6336" i="11"/>
  <c r="P6337" i="11"/>
  <c r="P6338" i="11"/>
  <c r="P6339" i="11"/>
  <c r="P6340" i="11"/>
  <c r="P6341" i="11"/>
  <c r="P6342" i="11"/>
  <c r="P6343" i="11"/>
  <c r="P6344" i="11"/>
  <c r="P6345" i="11"/>
  <c r="P6346" i="11"/>
  <c r="P6347" i="11"/>
  <c r="P6348" i="11"/>
  <c r="P6349" i="11"/>
  <c r="P6350" i="11"/>
  <c r="P6351" i="11"/>
  <c r="P6352" i="11"/>
  <c r="P6353" i="11"/>
  <c r="P6354" i="11"/>
  <c r="P6355" i="11"/>
  <c r="P6356" i="11"/>
  <c r="P6357" i="11"/>
  <c r="P6358" i="11"/>
  <c r="P6359" i="11"/>
  <c r="P6360" i="11"/>
  <c r="P6361" i="11"/>
  <c r="P6362" i="11"/>
  <c r="P6363" i="11"/>
  <c r="P6364" i="11"/>
  <c r="P6365" i="11"/>
  <c r="P6366" i="11"/>
  <c r="P6367" i="11"/>
  <c r="P6368" i="11"/>
  <c r="P6369" i="11"/>
  <c r="P6370" i="11"/>
  <c r="P6371" i="11"/>
  <c r="P6372" i="11"/>
  <c r="P6373" i="11"/>
  <c r="P6374" i="11"/>
  <c r="P6375" i="11"/>
  <c r="P6376" i="11"/>
  <c r="P6377" i="11"/>
  <c r="P6378" i="11"/>
  <c r="P6379" i="11"/>
  <c r="P6380" i="11"/>
  <c r="P6381" i="11"/>
  <c r="P6382" i="11"/>
  <c r="P6383" i="11"/>
  <c r="P6384" i="11"/>
  <c r="P6385" i="11"/>
  <c r="P6386" i="11"/>
  <c r="P6387" i="11"/>
  <c r="P6388" i="11"/>
  <c r="P6389" i="11"/>
  <c r="P6390" i="11"/>
  <c r="P6391" i="11"/>
  <c r="P6392" i="11"/>
  <c r="P6393" i="11"/>
  <c r="P6394" i="11"/>
  <c r="P6395" i="11"/>
  <c r="P6396" i="11"/>
  <c r="P6397" i="11"/>
  <c r="P6398" i="11"/>
  <c r="P6399" i="11"/>
  <c r="P6400" i="11"/>
  <c r="P6401" i="11"/>
  <c r="P6402" i="11"/>
  <c r="P6403" i="11"/>
  <c r="P6404" i="11"/>
  <c r="P6405" i="11"/>
  <c r="P6406" i="11"/>
  <c r="P6407" i="11"/>
  <c r="P6408" i="11"/>
  <c r="P6409" i="11"/>
  <c r="P6410" i="11"/>
  <c r="P6411" i="11"/>
  <c r="P6412" i="11"/>
  <c r="P6413" i="11"/>
  <c r="P6414" i="11"/>
  <c r="P6415" i="11"/>
  <c r="P6416" i="11"/>
  <c r="P6417" i="11"/>
  <c r="P6418" i="11"/>
  <c r="P6419" i="11"/>
  <c r="P6420" i="11"/>
  <c r="P6421" i="11"/>
  <c r="P6422" i="11"/>
  <c r="P6423" i="11"/>
  <c r="P6424" i="11"/>
  <c r="P6425" i="11"/>
  <c r="P6426" i="11"/>
  <c r="P6427" i="11"/>
  <c r="P6428" i="11"/>
  <c r="P6429" i="11"/>
  <c r="P6430" i="11"/>
  <c r="P6431" i="11"/>
  <c r="P6432" i="11"/>
  <c r="P6433" i="11"/>
  <c r="P6434" i="11"/>
  <c r="P6435" i="11"/>
  <c r="P6436" i="11"/>
  <c r="P6437" i="11"/>
  <c r="P6438" i="11"/>
  <c r="P6439" i="11"/>
  <c r="P6440" i="11"/>
  <c r="P6441" i="11"/>
  <c r="P6442" i="11"/>
  <c r="P6443" i="11"/>
  <c r="P6444" i="11"/>
  <c r="P6445" i="11"/>
  <c r="P6446" i="11"/>
  <c r="P6447" i="11"/>
  <c r="P6448" i="11"/>
  <c r="P6449" i="11"/>
  <c r="P6450" i="11"/>
  <c r="P6451" i="11"/>
  <c r="P6452" i="11"/>
  <c r="P6453" i="11"/>
  <c r="P6454" i="11"/>
  <c r="P6455" i="11"/>
  <c r="P6456" i="11"/>
  <c r="P6457" i="11"/>
  <c r="P6458" i="11"/>
  <c r="P6459" i="11"/>
  <c r="P6460" i="11"/>
  <c r="P6461" i="11"/>
  <c r="P6462" i="11"/>
  <c r="P6463" i="11"/>
  <c r="P6464" i="11"/>
  <c r="P6465" i="11"/>
  <c r="P6466" i="11"/>
  <c r="P6467" i="11"/>
  <c r="P6468" i="11"/>
  <c r="P6469" i="11"/>
  <c r="P6470" i="11"/>
  <c r="P6471" i="11"/>
  <c r="P6472" i="11"/>
  <c r="P6473" i="11"/>
  <c r="P6474" i="11"/>
  <c r="P6475" i="11"/>
  <c r="P6476" i="11"/>
  <c r="P6477" i="11"/>
  <c r="P6478" i="11"/>
  <c r="P6479" i="11"/>
  <c r="P6480" i="11"/>
  <c r="P6481" i="11"/>
  <c r="P6482" i="11"/>
  <c r="P6483" i="11"/>
  <c r="P6484" i="11"/>
  <c r="P6485" i="11"/>
  <c r="P6486" i="11"/>
  <c r="P6487" i="11"/>
  <c r="P6488" i="11"/>
  <c r="P6489" i="11"/>
  <c r="P6490" i="11"/>
  <c r="P6491" i="11"/>
  <c r="P6492" i="11"/>
  <c r="P6493" i="11"/>
  <c r="P6494" i="11"/>
  <c r="P6495" i="11"/>
  <c r="P6496" i="11"/>
  <c r="P6497" i="11"/>
  <c r="P6498" i="11"/>
  <c r="P6499" i="11"/>
  <c r="P6500" i="11"/>
  <c r="P6501" i="11"/>
  <c r="P6502" i="11"/>
  <c r="P6503" i="11"/>
  <c r="P6504" i="11"/>
  <c r="P6505" i="11"/>
  <c r="P6506" i="11"/>
  <c r="P6507" i="11"/>
  <c r="P6508" i="11"/>
  <c r="P6509" i="11"/>
  <c r="P6510" i="11"/>
  <c r="P6511" i="11"/>
  <c r="P6512" i="11"/>
  <c r="P6513" i="11"/>
  <c r="P6514" i="11"/>
  <c r="P6515" i="11"/>
  <c r="P6516" i="11"/>
  <c r="P6517" i="11"/>
  <c r="P6518" i="11"/>
  <c r="P6519" i="11"/>
  <c r="P6520" i="11"/>
  <c r="P6521" i="11"/>
  <c r="P6522" i="11"/>
  <c r="P6523" i="11"/>
  <c r="P6524" i="11"/>
  <c r="P6525" i="11"/>
  <c r="P6526" i="11"/>
  <c r="P6527" i="11"/>
  <c r="P6528" i="11"/>
  <c r="P6529" i="11"/>
  <c r="P6530" i="11"/>
  <c r="P6531" i="11"/>
  <c r="P6532" i="11"/>
  <c r="P6533" i="11"/>
  <c r="P6534" i="11"/>
  <c r="P6535" i="11"/>
  <c r="P6536" i="11"/>
  <c r="P6537" i="11"/>
  <c r="P6538" i="11"/>
  <c r="P6539" i="11"/>
  <c r="P6540" i="11"/>
  <c r="P6541" i="11"/>
  <c r="P6542" i="11"/>
  <c r="P6543" i="11"/>
  <c r="P6544" i="11"/>
  <c r="P6545" i="11"/>
  <c r="P6546" i="11"/>
  <c r="P6547" i="11"/>
  <c r="P6548" i="11"/>
  <c r="P6549" i="11"/>
  <c r="P6550" i="11"/>
  <c r="P6551" i="11"/>
  <c r="P6552" i="11"/>
  <c r="P6553" i="11"/>
  <c r="P6554" i="11"/>
  <c r="P6555" i="11"/>
  <c r="P6556" i="11"/>
  <c r="P6557" i="11"/>
  <c r="P6558" i="11"/>
  <c r="P6559" i="11"/>
  <c r="P6560" i="11"/>
  <c r="P6561" i="11"/>
  <c r="P6562" i="11"/>
  <c r="P6563" i="11"/>
  <c r="P6564" i="11"/>
  <c r="P6565" i="11"/>
  <c r="P6566" i="11"/>
  <c r="P6567" i="11"/>
  <c r="P6568" i="11"/>
  <c r="P6569" i="11"/>
  <c r="P6570" i="11"/>
  <c r="P6571" i="11"/>
  <c r="P6572" i="11"/>
  <c r="P6573" i="11"/>
  <c r="P6574" i="11"/>
  <c r="P6575" i="11"/>
  <c r="P6576" i="11"/>
  <c r="P6577" i="11"/>
  <c r="P6578" i="11"/>
  <c r="P6579" i="11"/>
  <c r="P6580" i="11"/>
  <c r="P6581" i="11"/>
  <c r="P6582" i="11"/>
  <c r="P6583" i="11"/>
  <c r="P6584" i="11"/>
  <c r="P6585" i="11"/>
  <c r="P6586" i="11"/>
  <c r="P6587" i="11"/>
  <c r="P6588" i="11"/>
  <c r="P6589" i="11"/>
  <c r="P6590" i="11"/>
  <c r="P6591" i="11"/>
  <c r="P6592" i="11"/>
  <c r="P6593" i="11"/>
  <c r="P6594" i="11"/>
  <c r="P6595" i="11"/>
  <c r="P6596" i="11"/>
  <c r="P6597" i="11"/>
  <c r="P6598" i="11"/>
  <c r="P6599" i="11"/>
  <c r="P6600" i="11"/>
  <c r="P6601" i="11"/>
  <c r="P6602" i="11"/>
  <c r="P6603" i="11"/>
  <c r="P6604" i="11"/>
  <c r="P6605" i="11"/>
  <c r="P6606" i="11"/>
  <c r="P6607" i="11"/>
  <c r="P6608" i="11"/>
  <c r="P6609" i="11"/>
  <c r="P6610" i="11"/>
  <c r="P6611" i="11"/>
  <c r="P6612" i="11"/>
  <c r="P6613" i="11"/>
  <c r="P6614" i="11"/>
  <c r="P6615" i="11"/>
  <c r="P6616" i="11"/>
  <c r="P6617" i="11"/>
  <c r="P6618" i="11"/>
  <c r="P6619" i="11"/>
  <c r="P6620" i="11"/>
  <c r="P6621" i="11"/>
  <c r="P6622" i="11"/>
  <c r="P6623" i="11"/>
  <c r="P6624" i="11"/>
  <c r="P6625" i="11"/>
  <c r="P6626" i="11"/>
  <c r="P6627" i="11"/>
  <c r="P6628" i="11"/>
  <c r="P6629" i="11"/>
  <c r="P6630" i="11"/>
  <c r="P6631" i="11"/>
  <c r="P6632" i="11"/>
  <c r="P6633" i="11"/>
  <c r="P6634" i="11"/>
  <c r="P6635" i="11"/>
  <c r="P6636" i="11"/>
  <c r="P6637" i="11"/>
  <c r="P6638" i="11"/>
  <c r="P6639" i="11"/>
  <c r="P6640" i="11"/>
  <c r="P6641" i="11"/>
  <c r="P6642" i="11"/>
  <c r="P6643" i="11"/>
  <c r="P6644" i="11"/>
  <c r="P6645" i="11"/>
  <c r="P6646" i="11"/>
  <c r="P6647" i="11"/>
  <c r="P6648" i="11"/>
  <c r="P6649" i="11"/>
  <c r="P6650" i="11"/>
  <c r="P6651" i="11"/>
  <c r="P6652" i="11"/>
  <c r="P6653" i="11"/>
  <c r="P6654" i="11"/>
  <c r="P6655" i="11"/>
  <c r="P6656" i="11"/>
  <c r="P6657" i="11"/>
  <c r="P6658" i="11"/>
  <c r="P6659" i="11"/>
  <c r="P6660" i="11"/>
  <c r="P6661" i="11"/>
  <c r="P6662" i="11"/>
  <c r="P6663" i="11"/>
  <c r="P6664" i="11"/>
  <c r="P6665" i="11"/>
  <c r="P6666" i="11"/>
  <c r="P6667" i="11"/>
  <c r="P6668" i="11"/>
  <c r="P6669" i="11"/>
  <c r="P6670" i="11"/>
  <c r="P6671" i="11"/>
  <c r="P6672" i="11"/>
  <c r="P6673" i="11"/>
  <c r="P6674" i="11"/>
  <c r="P6675" i="11"/>
  <c r="P6676" i="11"/>
  <c r="P6677" i="11"/>
  <c r="P6678" i="11"/>
  <c r="P6679" i="11"/>
  <c r="P6680" i="11"/>
  <c r="P6681" i="11"/>
  <c r="P6682" i="11"/>
  <c r="P6683" i="11"/>
  <c r="P6684" i="11"/>
  <c r="P6685" i="11"/>
  <c r="P6686" i="11"/>
  <c r="P6687" i="11"/>
  <c r="P6688" i="11"/>
  <c r="P6689" i="11"/>
  <c r="P6690" i="11"/>
  <c r="P6691" i="11"/>
  <c r="P6692" i="11"/>
  <c r="P6693" i="11"/>
  <c r="P6694" i="11"/>
  <c r="P6695" i="11"/>
  <c r="P6696" i="11"/>
  <c r="P6697" i="11"/>
  <c r="P6698" i="11"/>
  <c r="P6699" i="11"/>
  <c r="P6700" i="11"/>
  <c r="P6701" i="11"/>
  <c r="P6702" i="11"/>
  <c r="P6703" i="11"/>
  <c r="P6704" i="11"/>
  <c r="P6705" i="11"/>
  <c r="P6706" i="11"/>
  <c r="P6707" i="11"/>
  <c r="P6708" i="11"/>
  <c r="P6709" i="11"/>
  <c r="P6710" i="11"/>
  <c r="P6711" i="11"/>
  <c r="P6712" i="11"/>
  <c r="P6713" i="11"/>
  <c r="P6714" i="11"/>
  <c r="P6715" i="11"/>
  <c r="P6716" i="11"/>
  <c r="P6717" i="11"/>
  <c r="P6718" i="11"/>
  <c r="P6719" i="11"/>
  <c r="P6720" i="11"/>
  <c r="P6721" i="11"/>
  <c r="P6722" i="11"/>
  <c r="P6723" i="11"/>
  <c r="P6724" i="11"/>
  <c r="P6725" i="11"/>
  <c r="P6726" i="11"/>
  <c r="P6727" i="11"/>
  <c r="P6728" i="11"/>
  <c r="P6729" i="11"/>
  <c r="P6730" i="11"/>
  <c r="P6731" i="11"/>
  <c r="P6732" i="11"/>
  <c r="P6733" i="11"/>
  <c r="P6734" i="11"/>
  <c r="P6735" i="11"/>
  <c r="P6736" i="11"/>
  <c r="P6737" i="11"/>
  <c r="P6738" i="11"/>
  <c r="P6739" i="11"/>
  <c r="P6740" i="11"/>
  <c r="P6741" i="11"/>
  <c r="P6742" i="11"/>
  <c r="P6743" i="11"/>
  <c r="P6744" i="11"/>
  <c r="P6745" i="11"/>
  <c r="P6746" i="11"/>
  <c r="P6747" i="11"/>
  <c r="P6748" i="11"/>
  <c r="P6749" i="11"/>
  <c r="P6750" i="11"/>
  <c r="P6751" i="11"/>
  <c r="P6752" i="11"/>
  <c r="P6753" i="11"/>
  <c r="P6754" i="11"/>
  <c r="P6755" i="11"/>
  <c r="P6756" i="11"/>
  <c r="P6757" i="11"/>
  <c r="P6758" i="11"/>
  <c r="P6759" i="11"/>
  <c r="P6760" i="11"/>
  <c r="P6761" i="11"/>
  <c r="P6762" i="11"/>
  <c r="P6763" i="11"/>
  <c r="P6764" i="11"/>
  <c r="P6765" i="11"/>
  <c r="P6766" i="11"/>
  <c r="P6767" i="11"/>
  <c r="P6768" i="11"/>
  <c r="P6769" i="11"/>
  <c r="P6770" i="11"/>
  <c r="P6771" i="11"/>
  <c r="P6772" i="11"/>
  <c r="P6773" i="11"/>
  <c r="P6774" i="11"/>
  <c r="P6775" i="11"/>
  <c r="P6776" i="11"/>
  <c r="P6777" i="11"/>
  <c r="P6778" i="11"/>
  <c r="P6779" i="11"/>
  <c r="P6780" i="11"/>
  <c r="P6781" i="11"/>
  <c r="P6782" i="11"/>
  <c r="P6783" i="11"/>
  <c r="P6784" i="11"/>
  <c r="P6785" i="11"/>
  <c r="P6786" i="11"/>
  <c r="P6787" i="11"/>
  <c r="P6788" i="11"/>
  <c r="P6789" i="11"/>
  <c r="P6790" i="11"/>
  <c r="P6791" i="11"/>
  <c r="P6792" i="11"/>
  <c r="P6793" i="11"/>
  <c r="P6794" i="11"/>
  <c r="P6795" i="11"/>
  <c r="P6796" i="11"/>
  <c r="P6797" i="11"/>
  <c r="P6798" i="11"/>
  <c r="P6799" i="11"/>
  <c r="P6800" i="11"/>
  <c r="P6801" i="11"/>
  <c r="P6802" i="11"/>
  <c r="P6803" i="11"/>
  <c r="P6804" i="11"/>
  <c r="P6805" i="11"/>
  <c r="P6806" i="11"/>
  <c r="P6807" i="11"/>
  <c r="P6808" i="11"/>
  <c r="P6809" i="11"/>
  <c r="P6810" i="11"/>
  <c r="P6811" i="11"/>
  <c r="P6812" i="11"/>
  <c r="P6813" i="11"/>
  <c r="P6814" i="11"/>
  <c r="P6815" i="11"/>
  <c r="P6816" i="11"/>
  <c r="P6817" i="11"/>
  <c r="P6818" i="11"/>
  <c r="P6819" i="11"/>
  <c r="P6820" i="11"/>
  <c r="P6821" i="11"/>
  <c r="P6822" i="11"/>
  <c r="P6823" i="11"/>
  <c r="P6824" i="11"/>
  <c r="P6825" i="11"/>
  <c r="P6826" i="11"/>
  <c r="P6827" i="11"/>
  <c r="P6828" i="11"/>
  <c r="P6829" i="11"/>
  <c r="P6830" i="11"/>
  <c r="P6831" i="11"/>
  <c r="P6832" i="11"/>
  <c r="P6833" i="11"/>
  <c r="P6834" i="11"/>
  <c r="P6835" i="11"/>
  <c r="P6836" i="11"/>
  <c r="P6837" i="11"/>
  <c r="P6838" i="11"/>
  <c r="P6839" i="11"/>
  <c r="P6840" i="11"/>
  <c r="P6841" i="11"/>
  <c r="P6842" i="11"/>
  <c r="P6843" i="11"/>
  <c r="P6844" i="11"/>
  <c r="P6845" i="11"/>
  <c r="P6846" i="11"/>
  <c r="P6847" i="11"/>
  <c r="P6848" i="11"/>
  <c r="P6849" i="11"/>
  <c r="P6850" i="11"/>
  <c r="P6851" i="11"/>
  <c r="P6852" i="11"/>
  <c r="P6853" i="11"/>
  <c r="P6854" i="11"/>
  <c r="P6855" i="11"/>
  <c r="P6856" i="11"/>
  <c r="P6857" i="11"/>
  <c r="P6858" i="11"/>
  <c r="P6859" i="11"/>
  <c r="P6860" i="11"/>
  <c r="P6861" i="11"/>
  <c r="P6862" i="11"/>
  <c r="P6863" i="11"/>
  <c r="P6864" i="11"/>
  <c r="P6865" i="11"/>
  <c r="P6866" i="11"/>
  <c r="P6867" i="11"/>
  <c r="P6868" i="11"/>
  <c r="P6869" i="11"/>
  <c r="P6870" i="11"/>
  <c r="P6871" i="11"/>
  <c r="P6872" i="11"/>
  <c r="P6873" i="11"/>
  <c r="P6874" i="11"/>
  <c r="P6875" i="11"/>
  <c r="P6876" i="11"/>
  <c r="P6877" i="11"/>
  <c r="P6878" i="11"/>
  <c r="P6879" i="11"/>
  <c r="P6880" i="11"/>
  <c r="P6881" i="11"/>
  <c r="P6882" i="11"/>
  <c r="P6883" i="11"/>
  <c r="P6884" i="11"/>
  <c r="P6885" i="11"/>
  <c r="P6886" i="11"/>
  <c r="P6887" i="11"/>
  <c r="P6888" i="11"/>
  <c r="P6889" i="11"/>
  <c r="P6890" i="11"/>
  <c r="P6891" i="11"/>
  <c r="P6892" i="11"/>
  <c r="P6893" i="11"/>
  <c r="P6894" i="11"/>
  <c r="P6895" i="11"/>
  <c r="P6896" i="11"/>
  <c r="P6897" i="11"/>
  <c r="P6898" i="11"/>
  <c r="P6899" i="11"/>
  <c r="P6900" i="11"/>
  <c r="P6901" i="11"/>
  <c r="P6902" i="11"/>
  <c r="P6903" i="11"/>
  <c r="P6904" i="11"/>
  <c r="P6905" i="11"/>
  <c r="P6906" i="11"/>
  <c r="P6907" i="11"/>
  <c r="P6908" i="11"/>
  <c r="P6909" i="11"/>
  <c r="P6910" i="11"/>
  <c r="P6911" i="11"/>
  <c r="P6912" i="11"/>
  <c r="P6913" i="11"/>
  <c r="P6914" i="11"/>
  <c r="P6915" i="11"/>
  <c r="P6916" i="11"/>
  <c r="P6917" i="11"/>
  <c r="P6918" i="11"/>
  <c r="P6919" i="11"/>
  <c r="P6920" i="11"/>
  <c r="P6921" i="11"/>
  <c r="P6922" i="11"/>
  <c r="P6923" i="11"/>
  <c r="P6924" i="11"/>
  <c r="P6925" i="11"/>
  <c r="P6926" i="11"/>
  <c r="P6927" i="11"/>
  <c r="P6928" i="11"/>
  <c r="P6929" i="11"/>
  <c r="P6930" i="11"/>
  <c r="P6931" i="11"/>
  <c r="P6932" i="11"/>
  <c r="P6933" i="11"/>
  <c r="P6934" i="11"/>
  <c r="P6935" i="11"/>
  <c r="P6936" i="11"/>
  <c r="P6937" i="11"/>
  <c r="P6938" i="11"/>
  <c r="P6939" i="11"/>
  <c r="P6940" i="11"/>
  <c r="P6941" i="11"/>
  <c r="P6942" i="11"/>
  <c r="P6943" i="11"/>
  <c r="P6944" i="11"/>
  <c r="P6945" i="11"/>
  <c r="P6946" i="11"/>
  <c r="P6947" i="11"/>
  <c r="P6948" i="11"/>
  <c r="P6949" i="11"/>
  <c r="P6950" i="11"/>
  <c r="P6951" i="11"/>
  <c r="P6952" i="11"/>
  <c r="P6953" i="11"/>
  <c r="P6954" i="11"/>
  <c r="P6955" i="11"/>
  <c r="P6956" i="11"/>
  <c r="P6957" i="11"/>
  <c r="P6958" i="11"/>
  <c r="P6959" i="11"/>
  <c r="P6960" i="11"/>
  <c r="P6961" i="11"/>
  <c r="P6962" i="11"/>
  <c r="P6963" i="11"/>
  <c r="P6964" i="11"/>
  <c r="P6965" i="11"/>
  <c r="P6966" i="11"/>
  <c r="P6967" i="11"/>
  <c r="P6968" i="11"/>
  <c r="P6969" i="11"/>
  <c r="P6970" i="11"/>
  <c r="P6971" i="11"/>
  <c r="P6972" i="11"/>
  <c r="P6973" i="11"/>
  <c r="P6974" i="11"/>
  <c r="P6975" i="11"/>
  <c r="P6976" i="11"/>
  <c r="P6977" i="11"/>
  <c r="P6978" i="11"/>
  <c r="P6979" i="11"/>
  <c r="P6980" i="11"/>
  <c r="P6981" i="11"/>
  <c r="P6982" i="11"/>
  <c r="P6983" i="11"/>
  <c r="P6984" i="11"/>
  <c r="P6985" i="11"/>
  <c r="P6986" i="11"/>
  <c r="P6987" i="11"/>
  <c r="P6988" i="11"/>
  <c r="P6989" i="11"/>
  <c r="P6990" i="11"/>
  <c r="P6991" i="11"/>
  <c r="P6992" i="11"/>
  <c r="P6993" i="11"/>
  <c r="P6994" i="11"/>
  <c r="P6995" i="11"/>
  <c r="P6996" i="11"/>
  <c r="P6997" i="11"/>
  <c r="P6998" i="11"/>
  <c r="P6999" i="11"/>
  <c r="P7000" i="11"/>
  <c r="P7001" i="11"/>
  <c r="P7002" i="11"/>
  <c r="P7003" i="11"/>
  <c r="P7004" i="11"/>
  <c r="P7005" i="11"/>
  <c r="P7006" i="11"/>
  <c r="P7007" i="11"/>
  <c r="P7008" i="11"/>
  <c r="P7009" i="11"/>
  <c r="P7010" i="11"/>
  <c r="P7011" i="11"/>
  <c r="P7012" i="11"/>
  <c r="P7013" i="11"/>
  <c r="P7014" i="11"/>
  <c r="P7015" i="11"/>
  <c r="P7016" i="11"/>
  <c r="P7017" i="11"/>
  <c r="P7018" i="11"/>
  <c r="P7019" i="11"/>
  <c r="P7020" i="11"/>
  <c r="P7021" i="11"/>
  <c r="P7022" i="11"/>
  <c r="P7023" i="11"/>
  <c r="P7024" i="11"/>
  <c r="P7025" i="11"/>
  <c r="P7026" i="11"/>
  <c r="P7027" i="11"/>
  <c r="P7028" i="11"/>
  <c r="P7029" i="11"/>
  <c r="P7030" i="11"/>
  <c r="P7031" i="11"/>
  <c r="P7032" i="11"/>
  <c r="P7033" i="11"/>
  <c r="P7034" i="11"/>
  <c r="P7035" i="11"/>
  <c r="P7036" i="11"/>
  <c r="P7037" i="11"/>
  <c r="P7038" i="11"/>
  <c r="P7039" i="11"/>
  <c r="P7040" i="11"/>
  <c r="P7041" i="11"/>
  <c r="P7042" i="11"/>
  <c r="P7043" i="11"/>
  <c r="P7044" i="11"/>
  <c r="P7045" i="11"/>
  <c r="P7046" i="11"/>
  <c r="P7047" i="11"/>
  <c r="P7048" i="11"/>
  <c r="P7049" i="11"/>
  <c r="P7050" i="11"/>
  <c r="P7051" i="11"/>
  <c r="P7052" i="11"/>
  <c r="P7053" i="11"/>
  <c r="P7054" i="11"/>
  <c r="P7055" i="11"/>
  <c r="P7056" i="11"/>
  <c r="P7057" i="11"/>
  <c r="P7058" i="11"/>
  <c r="P7059" i="11"/>
  <c r="P7060" i="11"/>
  <c r="P7061" i="11"/>
  <c r="P7062" i="11"/>
  <c r="P7063" i="11"/>
  <c r="P7064" i="11"/>
  <c r="P7065" i="11"/>
  <c r="P7066" i="11"/>
  <c r="P7067" i="11"/>
  <c r="P7068" i="11"/>
  <c r="P7069" i="11"/>
  <c r="P7070" i="11"/>
  <c r="P7071" i="11"/>
  <c r="P7072" i="11"/>
  <c r="P7073" i="11"/>
  <c r="P7074" i="11"/>
  <c r="P7075" i="11"/>
  <c r="P7076" i="11"/>
  <c r="P7077" i="11"/>
  <c r="P7078" i="11"/>
  <c r="P7079" i="11"/>
  <c r="P7080" i="11"/>
  <c r="P7081" i="11"/>
  <c r="P7082" i="11"/>
  <c r="P7083" i="11"/>
  <c r="P7084" i="11"/>
  <c r="P7085" i="11"/>
  <c r="P7086" i="11"/>
  <c r="P7087" i="11"/>
  <c r="P7088" i="11"/>
  <c r="P7089" i="11"/>
  <c r="P7090" i="11"/>
  <c r="P7091" i="11"/>
  <c r="P7092" i="11"/>
  <c r="P7093" i="11"/>
  <c r="P7094" i="11"/>
  <c r="P7095" i="11"/>
  <c r="P7096" i="11"/>
  <c r="P7097" i="11"/>
  <c r="P7098" i="11"/>
  <c r="P7099" i="11"/>
  <c r="P7100" i="11"/>
  <c r="P7101" i="11"/>
  <c r="P7102" i="11"/>
  <c r="P7103" i="11"/>
  <c r="P7104" i="11"/>
  <c r="P7105" i="11"/>
  <c r="P7106" i="11"/>
  <c r="P7107" i="11"/>
  <c r="P7108" i="11"/>
  <c r="P7109" i="11"/>
  <c r="P7110" i="11"/>
  <c r="P7111" i="11"/>
  <c r="P7112" i="11"/>
  <c r="P7113" i="11"/>
  <c r="P7114" i="11"/>
  <c r="P7115" i="11"/>
  <c r="P7116" i="11"/>
  <c r="P7117" i="11"/>
  <c r="P7118" i="11"/>
  <c r="P7119" i="11"/>
  <c r="P7120" i="11"/>
  <c r="P7121" i="11"/>
  <c r="P7122" i="11"/>
  <c r="P7123" i="11"/>
  <c r="P7124" i="11"/>
  <c r="P7125" i="11"/>
  <c r="P7126" i="11"/>
  <c r="P7127" i="11"/>
  <c r="P7128" i="11"/>
  <c r="P7129" i="11"/>
  <c r="P7130" i="11"/>
  <c r="P7131" i="11"/>
  <c r="P7132" i="11"/>
  <c r="P7133" i="11"/>
  <c r="P7134" i="11"/>
  <c r="P7135" i="11"/>
  <c r="P7136" i="11"/>
  <c r="P7137" i="11"/>
  <c r="P7138" i="11"/>
  <c r="P7139" i="11"/>
  <c r="P7140" i="11"/>
  <c r="P7141" i="11"/>
  <c r="P7142" i="11"/>
  <c r="P7143" i="11"/>
  <c r="P7144" i="11"/>
  <c r="P7145" i="11"/>
  <c r="P7146" i="11"/>
  <c r="P7147" i="11"/>
  <c r="P7148" i="11"/>
  <c r="P7149" i="11"/>
  <c r="P7150" i="11"/>
  <c r="P7151" i="11"/>
  <c r="P7152" i="11"/>
  <c r="P7153" i="11"/>
  <c r="P7154" i="11"/>
  <c r="P7155" i="11"/>
  <c r="P7156" i="11"/>
  <c r="P7157" i="11"/>
  <c r="P7158" i="11"/>
  <c r="P7159" i="11"/>
  <c r="P7160" i="11"/>
  <c r="P7161" i="11"/>
  <c r="P7162" i="11"/>
  <c r="P7163" i="11"/>
  <c r="P7164" i="11"/>
  <c r="P7165" i="11"/>
  <c r="P7166" i="11"/>
  <c r="P7167" i="11"/>
  <c r="P7168" i="11"/>
  <c r="P7169" i="11"/>
  <c r="P7170" i="11"/>
  <c r="P7171" i="11"/>
  <c r="P7172" i="11"/>
  <c r="P7173" i="11"/>
  <c r="P7174" i="11"/>
  <c r="P7175" i="11"/>
  <c r="P7176" i="11"/>
  <c r="P7177" i="11"/>
  <c r="P7178" i="11"/>
  <c r="P7179" i="11"/>
  <c r="P7180" i="11"/>
  <c r="P7181" i="11"/>
  <c r="P7182" i="11"/>
  <c r="P7183" i="11"/>
  <c r="P7184" i="11"/>
  <c r="P7185" i="11"/>
  <c r="P7186" i="11"/>
  <c r="P7187" i="11"/>
  <c r="P7188" i="11"/>
  <c r="P7189" i="11"/>
  <c r="P7190" i="11"/>
  <c r="P7191" i="11"/>
  <c r="P7192" i="11"/>
  <c r="P7193" i="11"/>
  <c r="P7194" i="11"/>
  <c r="P7195" i="11"/>
  <c r="P7196" i="11"/>
  <c r="P7197" i="11"/>
  <c r="P7198" i="11"/>
  <c r="P7199" i="11"/>
  <c r="P7200" i="11"/>
  <c r="P7201" i="11"/>
  <c r="P7202" i="11"/>
  <c r="P7203" i="11"/>
  <c r="P7204" i="11"/>
  <c r="P7205" i="11"/>
  <c r="P7206" i="11"/>
  <c r="P7207" i="11"/>
  <c r="P7208" i="11"/>
  <c r="P7209" i="11"/>
  <c r="P7210" i="11"/>
  <c r="P7211" i="11"/>
  <c r="P7212" i="11"/>
  <c r="P7213" i="11"/>
  <c r="P7214" i="11"/>
  <c r="P7215" i="11"/>
  <c r="P7216" i="11"/>
  <c r="P7217" i="11"/>
  <c r="P7218" i="11"/>
  <c r="P7219" i="11"/>
  <c r="P7220" i="11"/>
  <c r="P7221" i="11"/>
  <c r="P7222" i="11"/>
  <c r="P7223" i="11"/>
  <c r="P7224" i="11"/>
  <c r="P7225" i="11"/>
  <c r="P7226" i="11"/>
  <c r="P7227" i="11"/>
  <c r="P7228" i="11"/>
  <c r="P7229" i="11"/>
  <c r="P7230" i="11"/>
  <c r="P7231" i="11"/>
  <c r="P7232" i="11"/>
  <c r="P7233" i="11"/>
  <c r="P7234" i="11"/>
  <c r="P7235" i="11"/>
  <c r="P7236" i="11"/>
  <c r="P7237" i="11"/>
  <c r="P7238" i="11"/>
  <c r="P7239" i="11"/>
  <c r="P7240" i="11"/>
  <c r="P7241" i="11"/>
  <c r="P7242" i="11"/>
  <c r="P7243" i="11"/>
  <c r="P7244" i="11"/>
  <c r="P7245" i="11"/>
  <c r="P7246" i="11"/>
  <c r="P7247" i="11"/>
  <c r="P7248" i="11"/>
  <c r="P7249" i="11"/>
  <c r="P7250" i="11"/>
  <c r="P7251" i="11"/>
  <c r="P7252" i="11"/>
  <c r="P7253" i="11"/>
  <c r="P7254" i="11"/>
  <c r="P7255" i="11"/>
  <c r="P7256" i="11"/>
  <c r="P7257" i="11"/>
  <c r="P7258" i="11"/>
  <c r="P7259" i="11"/>
  <c r="P7260" i="11"/>
  <c r="P7261" i="11"/>
  <c r="P7262" i="11"/>
  <c r="P7263" i="11"/>
  <c r="P7264" i="11"/>
  <c r="P7265" i="11"/>
  <c r="P7266" i="11"/>
  <c r="P7267" i="11"/>
  <c r="P7268" i="11"/>
  <c r="P7269" i="11"/>
  <c r="P7270" i="11"/>
  <c r="P7271" i="11"/>
  <c r="P7272" i="11"/>
  <c r="P7273" i="11"/>
  <c r="P7274" i="11"/>
  <c r="P7275" i="11"/>
  <c r="P7276" i="11"/>
  <c r="P7277" i="11"/>
  <c r="P7278" i="11"/>
  <c r="P7279" i="11"/>
  <c r="P7280" i="11"/>
  <c r="P7281" i="11"/>
  <c r="P7282" i="11"/>
  <c r="P7283" i="11"/>
  <c r="P7284" i="11"/>
  <c r="P7285" i="11"/>
  <c r="P7286" i="11"/>
  <c r="P7287" i="11"/>
  <c r="P7288" i="11"/>
  <c r="P7289" i="11"/>
  <c r="P7290" i="11"/>
  <c r="P7291" i="11"/>
  <c r="P7292" i="11"/>
  <c r="P7293" i="11"/>
  <c r="P7294" i="11"/>
  <c r="P7295" i="11"/>
  <c r="P7296" i="11"/>
  <c r="P7297" i="11"/>
  <c r="P7298" i="11"/>
  <c r="P7299" i="11"/>
  <c r="P7300" i="11"/>
  <c r="P7301" i="11"/>
  <c r="P7302" i="11"/>
  <c r="P7303" i="11"/>
  <c r="P7304" i="11"/>
  <c r="P7305" i="11"/>
  <c r="P7306" i="11"/>
  <c r="P7307" i="11"/>
  <c r="P7308" i="11"/>
  <c r="P7309" i="11"/>
  <c r="P7310" i="11"/>
  <c r="P7311" i="11"/>
  <c r="P7312" i="11"/>
  <c r="P7313" i="11"/>
  <c r="P7314" i="11"/>
  <c r="P7315" i="11"/>
  <c r="P7316" i="11"/>
  <c r="P7317" i="11"/>
  <c r="P7318" i="11"/>
  <c r="P7319" i="11"/>
  <c r="P7320" i="11"/>
  <c r="P7321" i="11"/>
  <c r="P7322" i="11"/>
  <c r="P7323" i="11"/>
  <c r="P7324" i="11"/>
  <c r="P7325" i="11"/>
  <c r="P7326" i="11"/>
  <c r="P7327" i="11"/>
  <c r="P7328" i="11"/>
  <c r="P7329" i="11"/>
  <c r="P7330" i="11"/>
  <c r="P7331" i="11"/>
  <c r="P7332" i="11"/>
  <c r="P7333" i="11"/>
  <c r="P7334" i="11"/>
  <c r="P7335" i="11"/>
  <c r="P7336" i="11"/>
  <c r="P7337" i="11"/>
  <c r="P7338" i="11"/>
  <c r="P7339" i="11"/>
  <c r="P7340" i="11"/>
  <c r="P7341" i="11"/>
  <c r="P7342" i="11"/>
  <c r="P7343" i="11"/>
  <c r="P7344" i="11"/>
  <c r="P7345" i="11"/>
  <c r="P7346" i="11"/>
  <c r="P7347" i="11"/>
  <c r="P7348" i="11"/>
  <c r="P7349" i="11"/>
  <c r="P7350" i="11"/>
  <c r="P7351" i="11"/>
  <c r="P7352" i="11"/>
  <c r="P7353" i="11"/>
  <c r="P7354" i="11"/>
  <c r="P7355" i="11"/>
  <c r="P7356" i="11"/>
  <c r="P7357" i="11"/>
  <c r="P7358" i="11"/>
  <c r="P7359" i="11"/>
  <c r="P7360" i="11"/>
  <c r="P7361" i="11"/>
  <c r="P7362" i="11"/>
  <c r="P7363" i="11"/>
  <c r="P7364" i="11"/>
  <c r="P7365" i="11"/>
  <c r="P7366" i="11"/>
  <c r="P7367" i="11"/>
  <c r="P7368" i="11"/>
  <c r="P7369" i="11"/>
  <c r="P7370" i="11"/>
  <c r="P7371" i="11"/>
  <c r="P7372" i="11"/>
  <c r="P7373" i="11"/>
  <c r="P7374" i="11"/>
  <c r="P7375" i="11"/>
  <c r="P7376" i="11"/>
  <c r="P7377" i="11"/>
  <c r="P7378" i="11"/>
  <c r="P7379" i="11"/>
  <c r="P7380" i="11"/>
  <c r="P7381" i="11"/>
  <c r="P7382" i="11"/>
  <c r="P7383" i="11"/>
  <c r="P7384" i="11"/>
  <c r="P7385" i="11"/>
  <c r="P7386" i="11"/>
  <c r="P7387" i="11"/>
  <c r="P7388" i="11"/>
  <c r="P7389" i="11"/>
  <c r="P7390" i="11"/>
  <c r="P7391" i="11"/>
  <c r="P7392" i="11"/>
  <c r="P7393" i="11"/>
  <c r="P7394" i="11"/>
  <c r="P7395" i="11"/>
  <c r="P7396" i="11"/>
  <c r="P7397" i="11"/>
  <c r="P7398" i="11"/>
  <c r="P7399" i="11"/>
  <c r="P7400" i="11"/>
  <c r="P7401" i="11"/>
  <c r="P7402" i="11"/>
  <c r="P7403" i="11"/>
  <c r="P7404" i="11"/>
  <c r="P7405" i="11"/>
  <c r="P7406" i="11"/>
  <c r="P7407" i="11"/>
  <c r="P7408" i="11"/>
  <c r="P7409" i="11"/>
  <c r="P7410" i="11"/>
  <c r="P7411" i="11"/>
  <c r="P7412" i="11"/>
  <c r="P7413" i="11"/>
  <c r="P7414" i="11"/>
  <c r="P7415" i="11"/>
  <c r="P7416" i="11"/>
  <c r="P7417" i="11"/>
  <c r="P7418" i="11"/>
  <c r="P7419" i="11"/>
  <c r="P7420" i="11"/>
  <c r="P7421" i="11"/>
  <c r="P7422" i="11"/>
  <c r="P7423" i="11"/>
  <c r="P7424" i="11"/>
  <c r="P7425" i="11"/>
  <c r="P7426" i="11"/>
  <c r="P7427" i="11"/>
  <c r="P7428" i="11"/>
  <c r="P7429" i="11"/>
  <c r="P7430" i="11"/>
  <c r="P7431" i="11"/>
  <c r="P7432" i="11"/>
  <c r="P7433" i="11"/>
  <c r="P7434" i="11"/>
  <c r="P7435" i="11"/>
  <c r="P7436" i="11"/>
  <c r="P7437" i="11"/>
  <c r="P7438" i="11"/>
  <c r="P7439" i="11"/>
  <c r="P7440" i="11"/>
  <c r="P7441" i="11"/>
  <c r="P7442" i="11"/>
  <c r="P7443" i="11"/>
  <c r="P7444" i="11"/>
  <c r="P7445" i="11"/>
  <c r="P7446" i="11"/>
  <c r="P7447" i="11"/>
  <c r="P7448" i="11"/>
  <c r="P7449" i="11"/>
  <c r="P7450" i="11"/>
  <c r="P7451" i="11"/>
  <c r="P7452" i="11"/>
  <c r="P7453" i="11"/>
  <c r="P7454" i="11"/>
  <c r="P7455" i="11"/>
  <c r="P7456" i="11"/>
  <c r="P7457" i="11"/>
  <c r="P7458" i="11"/>
  <c r="P7459" i="11"/>
  <c r="P7460" i="11"/>
  <c r="P7461" i="11"/>
  <c r="P7462" i="11"/>
  <c r="P7463" i="11"/>
  <c r="P7464" i="11"/>
  <c r="P7465" i="11"/>
  <c r="P7466" i="11"/>
  <c r="P7467" i="11"/>
  <c r="P7468" i="11"/>
  <c r="P7469" i="11"/>
  <c r="P7470" i="11"/>
  <c r="P7471" i="11"/>
  <c r="P7472" i="11"/>
  <c r="P7473" i="11"/>
  <c r="P7474" i="11"/>
  <c r="P7475" i="11"/>
  <c r="P7476" i="11"/>
  <c r="P7477" i="11"/>
  <c r="P7478" i="11"/>
  <c r="P7479" i="11"/>
  <c r="P7480" i="11"/>
  <c r="P7481" i="11"/>
  <c r="P7482" i="11"/>
  <c r="P7483" i="11"/>
  <c r="P7484" i="11"/>
  <c r="P7485" i="11"/>
  <c r="P7486" i="11"/>
  <c r="P7487" i="11"/>
  <c r="P7488" i="11"/>
  <c r="P7489" i="11"/>
  <c r="P7490" i="11"/>
  <c r="P7491" i="11"/>
  <c r="P7492" i="11"/>
  <c r="P7493" i="11"/>
  <c r="P7494" i="11"/>
  <c r="P7495" i="11"/>
  <c r="P7496" i="11"/>
  <c r="P7497" i="11"/>
  <c r="P7498" i="11"/>
  <c r="P7499" i="11"/>
  <c r="P7500" i="11"/>
  <c r="P7501" i="11"/>
  <c r="P7502" i="11"/>
  <c r="P7503" i="11"/>
  <c r="P7504" i="11"/>
  <c r="P7505" i="11"/>
  <c r="P7506" i="11"/>
  <c r="P7507" i="11"/>
  <c r="P7508" i="11"/>
  <c r="P7509" i="11"/>
  <c r="P7510" i="11"/>
  <c r="P7511" i="11"/>
  <c r="P7512" i="11"/>
  <c r="P7513" i="11"/>
  <c r="P7514" i="11"/>
  <c r="P7515" i="11"/>
  <c r="P7516" i="11"/>
  <c r="P7517" i="11"/>
  <c r="P7518" i="11"/>
  <c r="P7519" i="11"/>
  <c r="P7520" i="11"/>
  <c r="P7521" i="11"/>
  <c r="P7522" i="11"/>
  <c r="P7523" i="11"/>
  <c r="P7524" i="11"/>
  <c r="P7525" i="11"/>
  <c r="P7526" i="11"/>
  <c r="P7527" i="11"/>
  <c r="P7528" i="11"/>
  <c r="P7529" i="11"/>
  <c r="P7530" i="11"/>
  <c r="P7531" i="11"/>
  <c r="P7532" i="11"/>
  <c r="P7533" i="11"/>
  <c r="P7534" i="11"/>
  <c r="P7535" i="11"/>
  <c r="P7536" i="11"/>
  <c r="P7537" i="11"/>
  <c r="P7538" i="11"/>
  <c r="P7539" i="11"/>
  <c r="P7540" i="11"/>
  <c r="P7541" i="11"/>
  <c r="P7542" i="11"/>
  <c r="P7543" i="11"/>
  <c r="P7544" i="11"/>
  <c r="P7545" i="11"/>
  <c r="P7546" i="11"/>
  <c r="P7547" i="11"/>
  <c r="P7548" i="11"/>
  <c r="P7549" i="11"/>
  <c r="P7550" i="11"/>
  <c r="P7551" i="11"/>
  <c r="P7552" i="11"/>
  <c r="P7553" i="11"/>
  <c r="P7554" i="11"/>
  <c r="P7555" i="11"/>
  <c r="P7556" i="11"/>
  <c r="P7557" i="11"/>
  <c r="P7558" i="11"/>
  <c r="P7559" i="11"/>
  <c r="P7560" i="11"/>
  <c r="P7561" i="11"/>
  <c r="P7562" i="11"/>
  <c r="P7563" i="11"/>
  <c r="P7564" i="11"/>
  <c r="P7565" i="11"/>
  <c r="P7566" i="11"/>
  <c r="P7567" i="11"/>
  <c r="P7568" i="11"/>
  <c r="P7569" i="11"/>
  <c r="P7570" i="11"/>
  <c r="P7571" i="11"/>
  <c r="P7572" i="11"/>
  <c r="P7573" i="11"/>
  <c r="P7574" i="11"/>
  <c r="P7575" i="11"/>
  <c r="P7576" i="11"/>
  <c r="P7577" i="11"/>
  <c r="P7578" i="11"/>
  <c r="P7579" i="11"/>
  <c r="P7580" i="11"/>
  <c r="P7581" i="11"/>
  <c r="P7582" i="11"/>
  <c r="P7583" i="11"/>
  <c r="P7584" i="11"/>
  <c r="P7585" i="11"/>
  <c r="P7586" i="11"/>
  <c r="P7587" i="11"/>
  <c r="P7588" i="11"/>
  <c r="P7589" i="11"/>
  <c r="P7590" i="11"/>
  <c r="P7591" i="11"/>
  <c r="P7592" i="11"/>
  <c r="P7593" i="11"/>
  <c r="P7594" i="11"/>
  <c r="P7595" i="11"/>
  <c r="P7596" i="11"/>
  <c r="P7597" i="11"/>
  <c r="P7598" i="11"/>
  <c r="P7599" i="11"/>
  <c r="P7600" i="11"/>
  <c r="P7601" i="11"/>
  <c r="P7602" i="11"/>
  <c r="P7603" i="11"/>
  <c r="P7604" i="11"/>
  <c r="P7605" i="11"/>
  <c r="P7606" i="11"/>
  <c r="P7607" i="11"/>
  <c r="P7608" i="11"/>
  <c r="P7609" i="11"/>
  <c r="P7610" i="11"/>
  <c r="P7611" i="11"/>
  <c r="P7612" i="11"/>
  <c r="P7613" i="11"/>
  <c r="P7614" i="11"/>
  <c r="P7615" i="11"/>
  <c r="P7616" i="11"/>
  <c r="P7617" i="11"/>
  <c r="P7618" i="11"/>
  <c r="P7619" i="11"/>
  <c r="P7620" i="11"/>
  <c r="P7621" i="11"/>
  <c r="P7622" i="11"/>
  <c r="P7623" i="11"/>
  <c r="P7624" i="11"/>
  <c r="P7625" i="11"/>
  <c r="P7626" i="11"/>
  <c r="P7627" i="11"/>
  <c r="P7628" i="11"/>
  <c r="P7629" i="11"/>
  <c r="P7630" i="11"/>
  <c r="P7631" i="11"/>
  <c r="P7632" i="11"/>
  <c r="P7633" i="11"/>
  <c r="P7634" i="11"/>
  <c r="P7635" i="11"/>
  <c r="P7636" i="11"/>
  <c r="P7637" i="11"/>
  <c r="P7638" i="11"/>
  <c r="P7639" i="11"/>
  <c r="P7640" i="11"/>
  <c r="P7641" i="11"/>
  <c r="P7642" i="11"/>
  <c r="P7643" i="11"/>
  <c r="P7644" i="11"/>
  <c r="P7645" i="11"/>
  <c r="P7646" i="11"/>
  <c r="P7647" i="11"/>
  <c r="P7648" i="11"/>
  <c r="P7649" i="11"/>
  <c r="P7650" i="11"/>
  <c r="P7651" i="11"/>
  <c r="P7652" i="11"/>
  <c r="P7653" i="11"/>
  <c r="P7654" i="11"/>
  <c r="P7655" i="11"/>
  <c r="P7656" i="11"/>
  <c r="P7657" i="11"/>
  <c r="P7658" i="11"/>
  <c r="P7659" i="11"/>
  <c r="P7660" i="11"/>
  <c r="P7661" i="11"/>
  <c r="P7662" i="11"/>
  <c r="P7663" i="11"/>
  <c r="P7664" i="11"/>
  <c r="P7665" i="11"/>
  <c r="P7666" i="11"/>
  <c r="P7667" i="11"/>
  <c r="P7668" i="11"/>
  <c r="P7669" i="11"/>
  <c r="P7670" i="11"/>
  <c r="P7671" i="11"/>
  <c r="P7672" i="11"/>
  <c r="P7673" i="11"/>
  <c r="P7674" i="11"/>
  <c r="P7675" i="11"/>
  <c r="P7676" i="11"/>
  <c r="P7677" i="11"/>
  <c r="P7678" i="11"/>
  <c r="P7679" i="11"/>
  <c r="P7680" i="11"/>
  <c r="P7681" i="11"/>
  <c r="P7682" i="11"/>
  <c r="P7683" i="11"/>
  <c r="P7684" i="11"/>
  <c r="P7685" i="11"/>
  <c r="P7686" i="11"/>
  <c r="P7687" i="11"/>
  <c r="P7688" i="11"/>
  <c r="P7689" i="11"/>
  <c r="P7690" i="11"/>
  <c r="P7691" i="11"/>
  <c r="P7692" i="11"/>
  <c r="P7693" i="11"/>
  <c r="P7694" i="11"/>
  <c r="P7695" i="11"/>
  <c r="P7696" i="11"/>
  <c r="P7697" i="11"/>
  <c r="P7698" i="11"/>
  <c r="P7699" i="11"/>
  <c r="P7700" i="11"/>
  <c r="P7701" i="11"/>
  <c r="P7702" i="11"/>
  <c r="P7703" i="11"/>
  <c r="P7704" i="11"/>
  <c r="P7705" i="11"/>
  <c r="P7706" i="11"/>
  <c r="P7707" i="11"/>
  <c r="P7708" i="11"/>
  <c r="P7709" i="11"/>
  <c r="P7710" i="11"/>
  <c r="P7711" i="11"/>
  <c r="P7712" i="11"/>
  <c r="P7713" i="11"/>
  <c r="P7714" i="11"/>
  <c r="P7715" i="11"/>
  <c r="P7716" i="11"/>
  <c r="P7717" i="11"/>
  <c r="P7718" i="11"/>
  <c r="P7719" i="11"/>
  <c r="P7720" i="11"/>
  <c r="P7721" i="11"/>
  <c r="P7722" i="11"/>
  <c r="P7723" i="11"/>
  <c r="P7724" i="11"/>
  <c r="P7725" i="11"/>
  <c r="P7726" i="11"/>
  <c r="P7727" i="11"/>
  <c r="P7728" i="11"/>
  <c r="P7729" i="11"/>
  <c r="P7730" i="11"/>
  <c r="P7731" i="11"/>
  <c r="P7732" i="11"/>
  <c r="P7733" i="11"/>
  <c r="P7734" i="11"/>
  <c r="P7735" i="11"/>
  <c r="P7736" i="11"/>
  <c r="P7737" i="11"/>
  <c r="P7738" i="11"/>
  <c r="P7739" i="11"/>
  <c r="P7740" i="11"/>
  <c r="P7741" i="11"/>
  <c r="P7742" i="11"/>
  <c r="P7743" i="11"/>
  <c r="P7744" i="11"/>
  <c r="P7745" i="11"/>
  <c r="P7746" i="11"/>
  <c r="P7747" i="11"/>
  <c r="P7748" i="11"/>
  <c r="P7749" i="11"/>
  <c r="P7750" i="11"/>
  <c r="P7751" i="11"/>
  <c r="P7752" i="11"/>
  <c r="P7753" i="11"/>
  <c r="P7754" i="11"/>
  <c r="P7755" i="11"/>
  <c r="P7756" i="11"/>
  <c r="P7757" i="11"/>
  <c r="P7758" i="11"/>
  <c r="P7759" i="11"/>
  <c r="P7760" i="11"/>
  <c r="P7761" i="11"/>
  <c r="P7762" i="11"/>
  <c r="P7763" i="11"/>
  <c r="P7764" i="11"/>
  <c r="P7765" i="11"/>
  <c r="P7766" i="11"/>
  <c r="P7767" i="11"/>
  <c r="P7768" i="11"/>
  <c r="P7769" i="11"/>
  <c r="P7770" i="11"/>
  <c r="P7771" i="11"/>
  <c r="P7772" i="11"/>
  <c r="P7773" i="11"/>
  <c r="P7774" i="11"/>
  <c r="P7775" i="11"/>
  <c r="P7776" i="11"/>
  <c r="P7777" i="11"/>
  <c r="P7778" i="11"/>
  <c r="P7779" i="11"/>
  <c r="P7780" i="11"/>
  <c r="P7781" i="11"/>
  <c r="P7782" i="11"/>
  <c r="P7783" i="11"/>
  <c r="P7784" i="11"/>
  <c r="P7785" i="11"/>
  <c r="P7786" i="11"/>
  <c r="P7787" i="11"/>
  <c r="P7788" i="11"/>
  <c r="P7789" i="11"/>
  <c r="P7790" i="11"/>
  <c r="P7791" i="11"/>
  <c r="P7792" i="11"/>
  <c r="P7793" i="11"/>
  <c r="P7794" i="11"/>
  <c r="P7795" i="11"/>
  <c r="P7796" i="11"/>
  <c r="P7797" i="11"/>
  <c r="P7798" i="11"/>
  <c r="P7799" i="11"/>
  <c r="P7800" i="11"/>
  <c r="P7801" i="11"/>
  <c r="P7802" i="11"/>
  <c r="P7803" i="11"/>
  <c r="P7804" i="11"/>
  <c r="P7805" i="11"/>
  <c r="P7806" i="11"/>
  <c r="P7807" i="11"/>
  <c r="P7808" i="11"/>
  <c r="P7809" i="11"/>
  <c r="P7810" i="11"/>
  <c r="P7811" i="11"/>
  <c r="P7812" i="11"/>
  <c r="P7813" i="11"/>
  <c r="P7814" i="11"/>
  <c r="P7815" i="11"/>
  <c r="P7816" i="11"/>
  <c r="P7817" i="11"/>
  <c r="P7818" i="11"/>
  <c r="P7819" i="11"/>
  <c r="P7820" i="11"/>
  <c r="P7821" i="11"/>
  <c r="P7822" i="11"/>
  <c r="P7823" i="11"/>
  <c r="P7824" i="11"/>
  <c r="P7825" i="11"/>
  <c r="P7826" i="11"/>
  <c r="P7827" i="11"/>
  <c r="P7828" i="11"/>
  <c r="P7829" i="11"/>
  <c r="P7830" i="11"/>
  <c r="P7831" i="11"/>
  <c r="P7832" i="11"/>
  <c r="P7833" i="11"/>
  <c r="P7834" i="11"/>
  <c r="P7835" i="11"/>
  <c r="P7836" i="11"/>
  <c r="P7837" i="11"/>
  <c r="P7838" i="11"/>
  <c r="P7839" i="11"/>
  <c r="P7840" i="11"/>
  <c r="P7841" i="11"/>
  <c r="P7842" i="11"/>
  <c r="P7843" i="11"/>
  <c r="P7844" i="11"/>
  <c r="P7845" i="11"/>
  <c r="P7846" i="11"/>
  <c r="P7847" i="11"/>
  <c r="P7848" i="11"/>
  <c r="P7849" i="11"/>
  <c r="P7850" i="11"/>
  <c r="P7851" i="11"/>
  <c r="P7852" i="11"/>
  <c r="P7853" i="11"/>
  <c r="P7854" i="11"/>
  <c r="P7855" i="11"/>
  <c r="P7856" i="11"/>
  <c r="P7857" i="11"/>
  <c r="P7858" i="11"/>
  <c r="P7859" i="11"/>
  <c r="P7860" i="11"/>
  <c r="P7861" i="11"/>
  <c r="P7862" i="11"/>
  <c r="P7863" i="11"/>
  <c r="P7864" i="11"/>
  <c r="P7865" i="11"/>
  <c r="P7866" i="11"/>
  <c r="P7867" i="11"/>
  <c r="P7868" i="11"/>
  <c r="P7869" i="11"/>
  <c r="P7870" i="11"/>
  <c r="P7871" i="11"/>
  <c r="P7872" i="11"/>
  <c r="P7873" i="11"/>
  <c r="P7874" i="11"/>
  <c r="P7875" i="11"/>
  <c r="P7876" i="11"/>
  <c r="P7877" i="11"/>
  <c r="P7878" i="11"/>
  <c r="P7879" i="11"/>
  <c r="P7880" i="11"/>
  <c r="P7881" i="11"/>
  <c r="P7882" i="11"/>
  <c r="P7883" i="11"/>
  <c r="P7884" i="11"/>
  <c r="P7885" i="11"/>
  <c r="P7886" i="11"/>
  <c r="P7887" i="11"/>
  <c r="P7888" i="11"/>
  <c r="P7889" i="11"/>
  <c r="P7890" i="11"/>
  <c r="P7891" i="11"/>
  <c r="P7892" i="11"/>
  <c r="P7893" i="11"/>
  <c r="P7894" i="11"/>
  <c r="P7895" i="11"/>
  <c r="P7896" i="11"/>
  <c r="P7897" i="11"/>
  <c r="P7898" i="11"/>
  <c r="P7899" i="11"/>
  <c r="P7900" i="11"/>
  <c r="P7901" i="11"/>
  <c r="P7902" i="11"/>
  <c r="P7903" i="11"/>
  <c r="P7904" i="11"/>
  <c r="P7905" i="11"/>
  <c r="P7906" i="11"/>
  <c r="P7907" i="11"/>
  <c r="P7908" i="11"/>
  <c r="P7909" i="11"/>
  <c r="P7910" i="11"/>
  <c r="P7911" i="11"/>
  <c r="P7912" i="11"/>
  <c r="P7913" i="11"/>
  <c r="P7914" i="11"/>
  <c r="P7915" i="11"/>
  <c r="P7916" i="11"/>
  <c r="P7917" i="11"/>
  <c r="P7918" i="11"/>
  <c r="P7919" i="11"/>
  <c r="P7920" i="11"/>
  <c r="P7921" i="11"/>
  <c r="P7922" i="11"/>
  <c r="P7923" i="11"/>
  <c r="P7924" i="11"/>
  <c r="P7925" i="11"/>
  <c r="P7926" i="11"/>
  <c r="P7927" i="11"/>
  <c r="P7928" i="11"/>
  <c r="P7929" i="11"/>
  <c r="P7930" i="11"/>
  <c r="P7931" i="11"/>
  <c r="P7932" i="11"/>
  <c r="P7933" i="11"/>
  <c r="P7934" i="11"/>
  <c r="P7935" i="11"/>
  <c r="P7936" i="11"/>
  <c r="P7937" i="11"/>
  <c r="P7938" i="11"/>
  <c r="P7939" i="11"/>
  <c r="P7940" i="11"/>
  <c r="P7941" i="11"/>
  <c r="P7942" i="11"/>
  <c r="P7943" i="11"/>
  <c r="P7944" i="11"/>
  <c r="P7945" i="11"/>
  <c r="P7946" i="11"/>
  <c r="P7947" i="11"/>
  <c r="P7948" i="11"/>
  <c r="P7949" i="11"/>
  <c r="P7950" i="11"/>
  <c r="P7951" i="11"/>
  <c r="P7952" i="11"/>
  <c r="P7953" i="11"/>
  <c r="P7954" i="11"/>
  <c r="P7955" i="11"/>
  <c r="P7956" i="11"/>
  <c r="P7957" i="11"/>
  <c r="P7958" i="11"/>
  <c r="P7959" i="11"/>
  <c r="P7960" i="11"/>
  <c r="P7961" i="11"/>
  <c r="P7962" i="11"/>
  <c r="P7963" i="11"/>
  <c r="P7964" i="11"/>
  <c r="P7965" i="11"/>
  <c r="P7966" i="11"/>
  <c r="P7967" i="11"/>
  <c r="P7968" i="11"/>
  <c r="P7969" i="11"/>
  <c r="P7970" i="11"/>
  <c r="P7971" i="11"/>
  <c r="P7972" i="11"/>
  <c r="P7973" i="11"/>
  <c r="P7974" i="11"/>
  <c r="P7975" i="11"/>
  <c r="P7976" i="11"/>
  <c r="P7977" i="11"/>
  <c r="P7978" i="11"/>
  <c r="P7979" i="11"/>
  <c r="P7980" i="11"/>
  <c r="P7981" i="11"/>
  <c r="P7982" i="11"/>
  <c r="P7983" i="11"/>
  <c r="P7984" i="11"/>
  <c r="P7985" i="11"/>
  <c r="P7986" i="11"/>
  <c r="P7987" i="11"/>
  <c r="P7988" i="11"/>
  <c r="P7989" i="11"/>
  <c r="P7990" i="11"/>
  <c r="P7991" i="11"/>
  <c r="P7992" i="11"/>
  <c r="P7993" i="11"/>
  <c r="P7994" i="11"/>
  <c r="P7995" i="11"/>
  <c r="P7996" i="11"/>
  <c r="P7997" i="11"/>
  <c r="P7998" i="11"/>
  <c r="P7999" i="11"/>
  <c r="P8000" i="11"/>
  <c r="P8001" i="11"/>
  <c r="P8002" i="11"/>
  <c r="P8003" i="11"/>
  <c r="P8004" i="11"/>
  <c r="P8005" i="11"/>
  <c r="P8006" i="11"/>
  <c r="P8007" i="11"/>
  <c r="P8008" i="11"/>
  <c r="P8009" i="11"/>
  <c r="P8010" i="11"/>
  <c r="P8011" i="11"/>
  <c r="P8012" i="11"/>
  <c r="P8013" i="11"/>
  <c r="P8014" i="11"/>
  <c r="P8015" i="11"/>
  <c r="P8016" i="11"/>
  <c r="P8017" i="11"/>
  <c r="P8018" i="11"/>
  <c r="P8019" i="11"/>
  <c r="P8020" i="11"/>
  <c r="P8021" i="11"/>
  <c r="P8022" i="11"/>
  <c r="P8023" i="11"/>
  <c r="P8024" i="11"/>
  <c r="P8025" i="11"/>
  <c r="P8026" i="11"/>
  <c r="P8027" i="11"/>
  <c r="P8028" i="11"/>
  <c r="P8029" i="11"/>
  <c r="P8030" i="11"/>
  <c r="P8031" i="11"/>
  <c r="P8032" i="11"/>
  <c r="P8033" i="11"/>
  <c r="P8034" i="11"/>
  <c r="P8035" i="11"/>
  <c r="P8036" i="11"/>
  <c r="P8037" i="11"/>
  <c r="P8038" i="11"/>
  <c r="P8039" i="11"/>
  <c r="P8040" i="11"/>
  <c r="P8041" i="11"/>
  <c r="P8042" i="11"/>
  <c r="P8043" i="11"/>
  <c r="P8044" i="11"/>
  <c r="P8045" i="11"/>
  <c r="P8046" i="11"/>
  <c r="P8047" i="11"/>
  <c r="P8048" i="11"/>
  <c r="P8049" i="11"/>
  <c r="P8050" i="11"/>
  <c r="P8051" i="11"/>
  <c r="P8052" i="11"/>
  <c r="P8053" i="11"/>
  <c r="P8054" i="11"/>
  <c r="P8055" i="11"/>
  <c r="P8056" i="11"/>
  <c r="P8057" i="11"/>
  <c r="P8058" i="11"/>
  <c r="P8059" i="11"/>
  <c r="P8060" i="11"/>
  <c r="P8061" i="11"/>
  <c r="P8062" i="11"/>
  <c r="P8063" i="11"/>
  <c r="P8064" i="11"/>
  <c r="P8065" i="11"/>
  <c r="P8066" i="11"/>
  <c r="P8067" i="11"/>
  <c r="P8068" i="11"/>
  <c r="P8069" i="11"/>
  <c r="P8070" i="11"/>
  <c r="P8071" i="11"/>
  <c r="P8072" i="11"/>
  <c r="P8073" i="11"/>
  <c r="P8074" i="11"/>
  <c r="P8075" i="11"/>
  <c r="P8076" i="11"/>
  <c r="P8077" i="11"/>
  <c r="P8078" i="11"/>
  <c r="P8079" i="11"/>
  <c r="P8080" i="11"/>
  <c r="P8081" i="11"/>
  <c r="P8082" i="11"/>
  <c r="P8083" i="11"/>
  <c r="P8084" i="11"/>
  <c r="P8085" i="11"/>
  <c r="P8086" i="11"/>
  <c r="P8087" i="11"/>
  <c r="P8088" i="11"/>
  <c r="P8089" i="11"/>
  <c r="P8090" i="11"/>
  <c r="P8091" i="11"/>
  <c r="P8092" i="11"/>
  <c r="P8093" i="11"/>
  <c r="P8094" i="11"/>
  <c r="P8095" i="11"/>
  <c r="P8096" i="11"/>
  <c r="P8097" i="11"/>
  <c r="P8098" i="11"/>
  <c r="P8099" i="11"/>
  <c r="P8100" i="11"/>
  <c r="P8101" i="11"/>
  <c r="P8102" i="11"/>
  <c r="P8103" i="11"/>
  <c r="P8104" i="11"/>
  <c r="P8105" i="11"/>
  <c r="P8106" i="11"/>
  <c r="P8107" i="11"/>
  <c r="P8108" i="11"/>
  <c r="P8109" i="11"/>
  <c r="P8110" i="11"/>
  <c r="P8111" i="11"/>
  <c r="P8112" i="11"/>
  <c r="P8113" i="11"/>
  <c r="P8114" i="11"/>
  <c r="P8115" i="11"/>
  <c r="P8116" i="11"/>
  <c r="P8117" i="11"/>
  <c r="P8118" i="11"/>
  <c r="P8119" i="11"/>
  <c r="P8120" i="11"/>
  <c r="P8121" i="11"/>
  <c r="P8122" i="11"/>
  <c r="P8123" i="11"/>
  <c r="P8124" i="11"/>
  <c r="P8125" i="11"/>
  <c r="P8126" i="11"/>
  <c r="P8127" i="11"/>
  <c r="P8128" i="11"/>
  <c r="P8129" i="11"/>
  <c r="P8130" i="11"/>
  <c r="P8131" i="11"/>
  <c r="P8132" i="11"/>
  <c r="P8133" i="11"/>
  <c r="P8134" i="11"/>
  <c r="P8135" i="11"/>
  <c r="P8136" i="11"/>
  <c r="P8137" i="11"/>
  <c r="P8138" i="11"/>
  <c r="P8139" i="11"/>
  <c r="P8140" i="11"/>
  <c r="P8141" i="11"/>
  <c r="P8142" i="11"/>
  <c r="P8143" i="11"/>
  <c r="P8144" i="11"/>
  <c r="P8145" i="11"/>
  <c r="P8146" i="11"/>
  <c r="P8147" i="11"/>
  <c r="P8148" i="11"/>
  <c r="P8149" i="11"/>
  <c r="P8150" i="11"/>
  <c r="P8151" i="11"/>
  <c r="P8152" i="11"/>
  <c r="P8153" i="11"/>
  <c r="P8154" i="11"/>
  <c r="P8155" i="11"/>
  <c r="P8156" i="11"/>
  <c r="P8157" i="11"/>
  <c r="P8158" i="11"/>
  <c r="P8159" i="11"/>
  <c r="P8160" i="11"/>
  <c r="P8161" i="11"/>
  <c r="P8162" i="11"/>
  <c r="P8163" i="11"/>
  <c r="P8164" i="11"/>
  <c r="P8165" i="11"/>
  <c r="P8166" i="11"/>
  <c r="P8167" i="11"/>
  <c r="P8168" i="11"/>
  <c r="P8169" i="11"/>
  <c r="P8170" i="11"/>
  <c r="P8171" i="11"/>
  <c r="P8172" i="11"/>
  <c r="P8173" i="11"/>
  <c r="P8174" i="11"/>
  <c r="P8175" i="11"/>
  <c r="P8176" i="11"/>
  <c r="P8177" i="11"/>
  <c r="P8178" i="11"/>
  <c r="P8179" i="11"/>
  <c r="P8180" i="11"/>
  <c r="P8181" i="11"/>
  <c r="P8182" i="11"/>
  <c r="P8183" i="11"/>
  <c r="P8184" i="11"/>
  <c r="P8185" i="11"/>
  <c r="P8186" i="11"/>
  <c r="P8187" i="11"/>
  <c r="P8188" i="11"/>
  <c r="P8189" i="11"/>
  <c r="P8190" i="11"/>
  <c r="P8191" i="11"/>
  <c r="P8192" i="11"/>
  <c r="P8193" i="11"/>
  <c r="P8194" i="11"/>
  <c r="P8195" i="11"/>
  <c r="P8196" i="11"/>
  <c r="P8197" i="11"/>
  <c r="P8198" i="11"/>
  <c r="P8199" i="11"/>
  <c r="P8200" i="11"/>
  <c r="P8201" i="11"/>
  <c r="P8202" i="11"/>
  <c r="P8203" i="11"/>
  <c r="P8204" i="11"/>
  <c r="P8205" i="11"/>
  <c r="P8206" i="11"/>
  <c r="P8207" i="11"/>
  <c r="P8208" i="11"/>
  <c r="P8209" i="11"/>
  <c r="P8210" i="11"/>
  <c r="P8211" i="11"/>
  <c r="P8212" i="11"/>
  <c r="P8213" i="11"/>
  <c r="P8214" i="11"/>
  <c r="P8215" i="11"/>
  <c r="P8216" i="11"/>
  <c r="P8217" i="11"/>
  <c r="P8218" i="11"/>
  <c r="P8219" i="11"/>
  <c r="P8220" i="11"/>
  <c r="P8221" i="11"/>
  <c r="P8222" i="11"/>
  <c r="P8223" i="11"/>
  <c r="P8224" i="11"/>
  <c r="P8225" i="11"/>
  <c r="P8226" i="11"/>
  <c r="P8227" i="11"/>
  <c r="P8228" i="11"/>
  <c r="P8229" i="11"/>
  <c r="P8230" i="11"/>
  <c r="P8231" i="11"/>
  <c r="P8232" i="11"/>
  <c r="P8233" i="11"/>
  <c r="P8234" i="11"/>
  <c r="P8235" i="11"/>
  <c r="P8236" i="11"/>
  <c r="P8237" i="11"/>
  <c r="P8238" i="11"/>
  <c r="P8239" i="11"/>
  <c r="P8240" i="11"/>
  <c r="P8241" i="11"/>
  <c r="P8242" i="11"/>
  <c r="P8243" i="11"/>
  <c r="P8244" i="11"/>
  <c r="P8245" i="11"/>
  <c r="P8246" i="11"/>
  <c r="P8247" i="11"/>
  <c r="P8248" i="11"/>
  <c r="P8249" i="11"/>
  <c r="P8250" i="11"/>
  <c r="P8251" i="11"/>
  <c r="P8252" i="11"/>
  <c r="P8253" i="11"/>
  <c r="P8254" i="11"/>
  <c r="P8255" i="11"/>
  <c r="P8256" i="11"/>
  <c r="P8257" i="11"/>
  <c r="P8258" i="11"/>
  <c r="P8259" i="11"/>
  <c r="P8260" i="11"/>
  <c r="P8261" i="11"/>
  <c r="P8262" i="11"/>
  <c r="P8263" i="11"/>
  <c r="P8264" i="11"/>
  <c r="P8265" i="11"/>
  <c r="P8266" i="11"/>
  <c r="P8267" i="11"/>
  <c r="P8268" i="11"/>
  <c r="P8269" i="11"/>
  <c r="P8270" i="11"/>
  <c r="P8271" i="11"/>
  <c r="P8272" i="11"/>
  <c r="P8273" i="11"/>
  <c r="P8274" i="11"/>
  <c r="P8275" i="11"/>
  <c r="P8276" i="11"/>
  <c r="P8277" i="11"/>
  <c r="P8278" i="11"/>
  <c r="P8279" i="11"/>
  <c r="P8280" i="11"/>
  <c r="P8281" i="11"/>
  <c r="P8282" i="11"/>
  <c r="P8283" i="11"/>
  <c r="P8284" i="11"/>
  <c r="P8285" i="11"/>
  <c r="P8286" i="11"/>
  <c r="P8287" i="11"/>
  <c r="P8288" i="11"/>
  <c r="P8289" i="11"/>
  <c r="P8290" i="11"/>
  <c r="P8291" i="11"/>
  <c r="P8292" i="11"/>
  <c r="P8293" i="11"/>
  <c r="P8294" i="11"/>
  <c r="P8295" i="11"/>
  <c r="P8296" i="11"/>
  <c r="P8297" i="11"/>
  <c r="P8298" i="11"/>
  <c r="P8299" i="11"/>
  <c r="P8300" i="11"/>
  <c r="P8301" i="11"/>
  <c r="P8302" i="11"/>
  <c r="P8303" i="11"/>
  <c r="P8304" i="11"/>
  <c r="P8305" i="11"/>
  <c r="P8306" i="11"/>
  <c r="P8307" i="11"/>
  <c r="P8308" i="11"/>
  <c r="P8309" i="11"/>
  <c r="P8310" i="11"/>
  <c r="P8311" i="11"/>
  <c r="P8312" i="11"/>
  <c r="P8313" i="11"/>
  <c r="P8314" i="11"/>
  <c r="P8315" i="11"/>
  <c r="P8316" i="11"/>
  <c r="P8317" i="11"/>
  <c r="P8318" i="11"/>
  <c r="P8319" i="11"/>
  <c r="P8320" i="11"/>
  <c r="P8321" i="11"/>
  <c r="P8322" i="11"/>
  <c r="P8323" i="11"/>
  <c r="P8324" i="11"/>
  <c r="P8325" i="11"/>
  <c r="P8326" i="11"/>
  <c r="P8327" i="11"/>
  <c r="P8328" i="11"/>
  <c r="P8329" i="11"/>
  <c r="P8330" i="11"/>
  <c r="P8331" i="11"/>
  <c r="P8332" i="11"/>
  <c r="P8333" i="11"/>
  <c r="P8334" i="11"/>
  <c r="P8335" i="11"/>
  <c r="P8336" i="11"/>
  <c r="P8337" i="11"/>
  <c r="P8338" i="11"/>
  <c r="P8339" i="11"/>
  <c r="P8340" i="11"/>
  <c r="P8341" i="11"/>
  <c r="P8342" i="11"/>
  <c r="P8343" i="11"/>
  <c r="P8344" i="11"/>
  <c r="P8345" i="11"/>
  <c r="P8346" i="11"/>
  <c r="P8347" i="11"/>
  <c r="P8348" i="11"/>
  <c r="P8349" i="11"/>
  <c r="P8350" i="11"/>
  <c r="P8351" i="11"/>
  <c r="P8352" i="11"/>
  <c r="P8353" i="11"/>
  <c r="P8354" i="11"/>
  <c r="P8355" i="11"/>
  <c r="P8356" i="11"/>
  <c r="P8357" i="11"/>
  <c r="P8358" i="11"/>
  <c r="P8359" i="11"/>
  <c r="P8360" i="11"/>
  <c r="P8361" i="11"/>
  <c r="P8362" i="11"/>
  <c r="P8363" i="11"/>
  <c r="P8364" i="11"/>
  <c r="P8365" i="11"/>
  <c r="P8366" i="11"/>
  <c r="P8367" i="11"/>
  <c r="P8368" i="11"/>
  <c r="P8369" i="11"/>
  <c r="P8370" i="11"/>
  <c r="P8371" i="11"/>
  <c r="P8372" i="11"/>
  <c r="P8373" i="11"/>
  <c r="P8374" i="11"/>
  <c r="P8375" i="11"/>
  <c r="P8376" i="11"/>
  <c r="P8377" i="11"/>
  <c r="P8378" i="11"/>
  <c r="P8379" i="11"/>
  <c r="P8380" i="11"/>
  <c r="P8381" i="11"/>
  <c r="P8382" i="11"/>
  <c r="P8383" i="11"/>
  <c r="P8384" i="11"/>
  <c r="P8385" i="11"/>
  <c r="P8386" i="11"/>
  <c r="P8387" i="11"/>
  <c r="P8388" i="11"/>
  <c r="P8389" i="11"/>
  <c r="P8390" i="11"/>
  <c r="P8391" i="11"/>
  <c r="P8392" i="11"/>
  <c r="P8393" i="11"/>
  <c r="P8394" i="11"/>
  <c r="P8395" i="11"/>
  <c r="P8396" i="11"/>
  <c r="P8397" i="11"/>
  <c r="P8398" i="11"/>
  <c r="P8399" i="11"/>
  <c r="P8400" i="11"/>
  <c r="P8401" i="11"/>
  <c r="P8402" i="11"/>
  <c r="P8403" i="11"/>
  <c r="P8404" i="11"/>
  <c r="P8405" i="11"/>
  <c r="P8406" i="11"/>
  <c r="P8407" i="11"/>
  <c r="P8408" i="11"/>
  <c r="P8409" i="11"/>
  <c r="P8410" i="11"/>
  <c r="P8411" i="11"/>
  <c r="P8412" i="11"/>
  <c r="P8413" i="11"/>
  <c r="P8414" i="11"/>
  <c r="P8415" i="11"/>
  <c r="P8416" i="11"/>
  <c r="P8417" i="11"/>
  <c r="P8418" i="11"/>
  <c r="P8419" i="11"/>
  <c r="P8420" i="11"/>
  <c r="P8421" i="11"/>
  <c r="P8422" i="11"/>
  <c r="P8423" i="11"/>
  <c r="P8424" i="11"/>
  <c r="P8425" i="11"/>
  <c r="P8426" i="11"/>
  <c r="P8427" i="11"/>
  <c r="P8428" i="11"/>
  <c r="P8429" i="11"/>
  <c r="P8430" i="11"/>
  <c r="P8431" i="11"/>
  <c r="P8432" i="11"/>
  <c r="P8433" i="11"/>
  <c r="P8434" i="11"/>
  <c r="P8435" i="11"/>
  <c r="P8436" i="11"/>
  <c r="P8437" i="11"/>
  <c r="P8438" i="11"/>
  <c r="P8439" i="11"/>
  <c r="P8440" i="11"/>
  <c r="P8441" i="11"/>
  <c r="P8442" i="11"/>
  <c r="P8443" i="11"/>
  <c r="P8444" i="11"/>
  <c r="P8445" i="11"/>
  <c r="P8446" i="11"/>
  <c r="P8447" i="11"/>
  <c r="P8448" i="11"/>
  <c r="P8449" i="11"/>
  <c r="P8450" i="11"/>
  <c r="P8451" i="11"/>
  <c r="P8452" i="11"/>
  <c r="P8453" i="11"/>
  <c r="P8454" i="11"/>
  <c r="P8455" i="11"/>
  <c r="P8456" i="11"/>
  <c r="P8457" i="11"/>
  <c r="P8458" i="11"/>
  <c r="P8459" i="11"/>
  <c r="P8460" i="11"/>
  <c r="P8461" i="11"/>
  <c r="P8462" i="11"/>
  <c r="P8463" i="11"/>
  <c r="P8464" i="11"/>
  <c r="P8465" i="11"/>
  <c r="P8466" i="11"/>
  <c r="P8467" i="11"/>
  <c r="P8468" i="11"/>
  <c r="P8469" i="11"/>
  <c r="P8470" i="11"/>
  <c r="P8471" i="11"/>
  <c r="P8472" i="11"/>
  <c r="P8473" i="11"/>
  <c r="P8474" i="11"/>
  <c r="P8475" i="11"/>
  <c r="P8476" i="11"/>
  <c r="P8477" i="11"/>
  <c r="P8478" i="11"/>
  <c r="P8479" i="11"/>
  <c r="P8480" i="11"/>
  <c r="P8481" i="11"/>
  <c r="P8482" i="11"/>
  <c r="P8483" i="11"/>
  <c r="P8484" i="11"/>
  <c r="P8485" i="11"/>
  <c r="P8486" i="11"/>
  <c r="P8487" i="11"/>
  <c r="P8488" i="11"/>
  <c r="P8489" i="11"/>
  <c r="P8490" i="11"/>
  <c r="P8491" i="11"/>
  <c r="P8492" i="11"/>
  <c r="P8493" i="11"/>
  <c r="P8494" i="11"/>
  <c r="P8495" i="11"/>
  <c r="P8496" i="11"/>
  <c r="P8497" i="11"/>
  <c r="P8498" i="11"/>
  <c r="P8499" i="11"/>
  <c r="P8500" i="11"/>
  <c r="P8501" i="11"/>
  <c r="P8502" i="11"/>
  <c r="P8503" i="11"/>
  <c r="P8504" i="11"/>
  <c r="P8505" i="11"/>
  <c r="P8506" i="11"/>
  <c r="P8507" i="11"/>
  <c r="P8508" i="11"/>
  <c r="P8509" i="11"/>
  <c r="P8510" i="11"/>
  <c r="P8511" i="11"/>
  <c r="P8512" i="11"/>
  <c r="P8513" i="11"/>
  <c r="P8514" i="11"/>
  <c r="P8515" i="11"/>
  <c r="P8516" i="11"/>
  <c r="P8517" i="11"/>
  <c r="P8518" i="11"/>
  <c r="P8519" i="11"/>
  <c r="P8520" i="11"/>
  <c r="P8521" i="11"/>
  <c r="P8522" i="11"/>
  <c r="P8523" i="11"/>
  <c r="P8524" i="11"/>
  <c r="P8525" i="11"/>
  <c r="P8526" i="11"/>
  <c r="P8527" i="11"/>
  <c r="P8528" i="11"/>
  <c r="P8529" i="11"/>
  <c r="P8530" i="11"/>
  <c r="P8531" i="11"/>
  <c r="P8532" i="11"/>
  <c r="P8533" i="11"/>
  <c r="P8534" i="11"/>
  <c r="P8535" i="11"/>
  <c r="P8536" i="11"/>
  <c r="P8537" i="11"/>
  <c r="P8538" i="11"/>
  <c r="P8539" i="11"/>
  <c r="P8540" i="11"/>
  <c r="P8541" i="11"/>
  <c r="P8542" i="11"/>
  <c r="P8543" i="11"/>
  <c r="P8544" i="11"/>
  <c r="P8545" i="11"/>
  <c r="P8546" i="11"/>
  <c r="P8547" i="11"/>
  <c r="P8548" i="11"/>
  <c r="P8549" i="11"/>
  <c r="P8550" i="11"/>
  <c r="P8551" i="11"/>
  <c r="P8552" i="11"/>
  <c r="P8553" i="11"/>
  <c r="P8554" i="11"/>
  <c r="P8555" i="11"/>
  <c r="P8556" i="11"/>
  <c r="P8557" i="11"/>
  <c r="P8558" i="11"/>
  <c r="P8559" i="11"/>
  <c r="P8560" i="11"/>
  <c r="P8561" i="11"/>
  <c r="P8562" i="11"/>
  <c r="P8563" i="11"/>
  <c r="P8564" i="11"/>
  <c r="P8565" i="11"/>
  <c r="P8566" i="11"/>
  <c r="P8567" i="11"/>
  <c r="P8568" i="11"/>
  <c r="P8569" i="11"/>
  <c r="P8570" i="11"/>
  <c r="P8571" i="11"/>
  <c r="P8572" i="11"/>
  <c r="P8573" i="11"/>
  <c r="P8574" i="11"/>
  <c r="P8575" i="11"/>
  <c r="P8576" i="11"/>
  <c r="P8577" i="11"/>
  <c r="P8578" i="11"/>
  <c r="P8579" i="11"/>
  <c r="P8580" i="11"/>
  <c r="P8581" i="11"/>
  <c r="P8582" i="11"/>
  <c r="P8583" i="11"/>
  <c r="P8584" i="11"/>
  <c r="P8585" i="11"/>
  <c r="P8586" i="11"/>
  <c r="P8587" i="11"/>
  <c r="P8588" i="11"/>
  <c r="P8589" i="11"/>
  <c r="P8590" i="11"/>
  <c r="P8591" i="11"/>
  <c r="P8592" i="11"/>
  <c r="P8593" i="11"/>
  <c r="P8594" i="11"/>
  <c r="P8595" i="11"/>
  <c r="P8596" i="11"/>
  <c r="P8597" i="11"/>
  <c r="P8598" i="11"/>
  <c r="P8599" i="11"/>
  <c r="P8600" i="11"/>
  <c r="P8601" i="11"/>
  <c r="P8602" i="11"/>
  <c r="P8603" i="11"/>
  <c r="P8604" i="11"/>
  <c r="P8605" i="11"/>
  <c r="P8606" i="11"/>
  <c r="P8607" i="11"/>
  <c r="P8608" i="11"/>
  <c r="P8609" i="11"/>
  <c r="P8610" i="11"/>
  <c r="P8611" i="11"/>
  <c r="P8612" i="11"/>
  <c r="P8613" i="11"/>
  <c r="P8614" i="11"/>
  <c r="P8615" i="11"/>
  <c r="P8616" i="11"/>
  <c r="P8617" i="11"/>
  <c r="P8618" i="11"/>
  <c r="P8619" i="11"/>
  <c r="P8620" i="11"/>
  <c r="P8621" i="11"/>
  <c r="P8622" i="11"/>
  <c r="P8623" i="11"/>
  <c r="P8624" i="11"/>
  <c r="P8625" i="11"/>
  <c r="P8626" i="11"/>
  <c r="P8627" i="11"/>
  <c r="P8628" i="11"/>
  <c r="P8629" i="11"/>
  <c r="P8630" i="11"/>
  <c r="P8631" i="11"/>
  <c r="P8632" i="11"/>
  <c r="P8633" i="11"/>
  <c r="P8634" i="11"/>
  <c r="P8635" i="11"/>
  <c r="P8636" i="11"/>
  <c r="P8637" i="11"/>
  <c r="P8638" i="11"/>
  <c r="P8639" i="11"/>
  <c r="P8640" i="11"/>
  <c r="P8641" i="11"/>
  <c r="P8642" i="11"/>
  <c r="P8643" i="11"/>
  <c r="P8644" i="11"/>
  <c r="P8645" i="11"/>
  <c r="P8646" i="11"/>
  <c r="P8647" i="11"/>
  <c r="P8648" i="11"/>
  <c r="P8649" i="11"/>
  <c r="P8650" i="11"/>
  <c r="P8651" i="11"/>
  <c r="P8652" i="11"/>
  <c r="P8653" i="11"/>
  <c r="P8654" i="11"/>
  <c r="P8655" i="11"/>
  <c r="P8656" i="11"/>
  <c r="P8657" i="11"/>
  <c r="P8658" i="11"/>
  <c r="P8659" i="11"/>
  <c r="P8660" i="11"/>
  <c r="P8661" i="11"/>
  <c r="P8662" i="11"/>
  <c r="P8663" i="11"/>
  <c r="P8664" i="11"/>
  <c r="P8665" i="11"/>
  <c r="P8666" i="11"/>
  <c r="P8667" i="11"/>
  <c r="P8668" i="11"/>
  <c r="P8669" i="11"/>
  <c r="P8670" i="11"/>
  <c r="P8671" i="11"/>
  <c r="P8672" i="11"/>
  <c r="P8673" i="11"/>
  <c r="P8674" i="11"/>
  <c r="P8675" i="11"/>
  <c r="P8676" i="11"/>
  <c r="P8677" i="11"/>
  <c r="P8678" i="11"/>
  <c r="P8679" i="11"/>
  <c r="P8680" i="11"/>
  <c r="P8681" i="11"/>
  <c r="P8682" i="11"/>
  <c r="P8683" i="11"/>
  <c r="P8684" i="11"/>
  <c r="P8685" i="11"/>
  <c r="P8686" i="11"/>
  <c r="P8687" i="11"/>
  <c r="P8688" i="11"/>
  <c r="P8689" i="11"/>
  <c r="P8690" i="11"/>
  <c r="P8691" i="11"/>
  <c r="P8692" i="11"/>
  <c r="P8693" i="11"/>
  <c r="P8694" i="11"/>
  <c r="P8695" i="11"/>
  <c r="P8696" i="11"/>
  <c r="P8697" i="11"/>
  <c r="P8698" i="11"/>
  <c r="P8699" i="11"/>
  <c r="P8700" i="11"/>
  <c r="P8701" i="11"/>
  <c r="P8702" i="11"/>
  <c r="P8703" i="11"/>
  <c r="P8704" i="11"/>
  <c r="P8705" i="11"/>
  <c r="P8706" i="11"/>
  <c r="P8707" i="11"/>
  <c r="P8708" i="11"/>
  <c r="P8709" i="11"/>
  <c r="P8710" i="11"/>
  <c r="P8711" i="11"/>
  <c r="P8712" i="11"/>
  <c r="P8713" i="11"/>
  <c r="P8714" i="11"/>
  <c r="P8715" i="11"/>
  <c r="P8716" i="11"/>
  <c r="P8717" i="11"/>
  <c r="P8718" i="11"/>
  <c r="P8719" i="11"/>
  <c r="P8720" i="11"/>
  <c r="P8721" i="11"/>
  <c r="P8722" i="11"/>
  <c r="P8723" i="11"/>
  <c r="P8724" i="11"/>
  <c r="P8725" i="11"/>
  <c r="P8726" i="11"/>
  <c r="P8727" i="11"/>
  <c r="P8728" i="11"/>
  <c r="P8729" i="11"/>
  <c r="P8730" i="11"/>
  <c r="P8731" i="11"/>
  <c r="P8732" i="11"/>
  <c r="P8733" i="11"/>
  <c r="P8734" i="11"/>
  <c r="P8735" i="11"/>
  <c r="P8736" i="11"/>
  <c r="P8737" i="11"/>
  <c r="P8738" i="11"/>
  <c r="P8739" i="11"/>
  <c r="P8740" i="11"/>
  <c r="P8741" i="11"/>
  <c r="P8742" i="11"/>
  <c r="P8743" i="11"/>
  <c r="P8744" i="11"/>
  <c r="P8745" i="11"/>
  <c r="P8746" i="11"/>
  <c r="P8747" i="11"/>
  <c r="P8748" i="11"/>
  <c r="P8749" i="11"/>
  <c r="P8750" i="11"/>
  <c r="P8751" i="11"/>
  <c r="P8752" i="11"/>
  <c r="P8753" i="11"/>
  <c r="P8754" i="11"/>
  <c r="P8755" i="11"/>
  <c r="P8756" i="11"/>
  <c r="P8757" i="11"/>
  <c r="P8758" i="11"/>
  <c r="P8759" i="11"/>
  <c r="P8760" i="11"/>
  <c r="P8761" i="11"/>
  <c r="P8762" i="11"/>
  <c r="P8763" i="11"/>
  <c r="P8764" i="11"/>
  <c r="P8765" i="11"/>
  <c r="P8766" i="11"/>
  <c r="P8767" i="11"/>
  <c r="P8768" i="11"/>
  <c r="P8769" i="11"/>
  <c r="P8770" i="11"/>
  <c r="P8771" i="11"/>
  <c r="P8772" i="11"/>
  <c r="P8773" i="11"/>
  <c r="P8774" i="11"/>
  <c r="P8775" i="11"/>
  <c r="P8776" i="11"/>
  <c r="P8777" i="11"/>
  <c r="P8778" i="11"/>
  <c r="P8779" i="11"/>
  <c r="P8780" i="11"/>
  <c r="P8781" i="11"/>
  <c r="P8782" i="11"/>
  <c r="P8783" i="11"/>
  <c r="P8784" i="11"/>
  <c r="P8785" i="11"/>
  <c r="P8786" i="11"/>
  <c r="P8787" i="11"/>
  <c r="P8788" i="11"/>
  <c r="P8789" i="11"/>
  <c r="P8790" i="11"/>
  <c r="P8791" i="11"/>
  <c r="P8792" i="11"/>
  <c r="P8793" i="11"/>
  <c r="P8794" i="11"/>
  <c r="P8795" i="11"/>
  <c r="P8796" i="11"/>
  <c r="P8797" i="11"/>
  <c r="P8798" i="11"/>
  <c r="P8799" i="11"/>
  <c r="P8800" i="11"/>
  <c r="P8801" i="11"/>
  <c r="P8802" i="11"/>
  <c r="P8803" i="11"/>
  <c r="P8804" i="11"/>
  <c r="P8805" i="11"/>
  <c r="P8806" i="11"/>
  <c r="P8807" i="11"/>
  <c r="P8808" i="11"/>
  <c r="P8809" i="11"/>
  <c r="P8810" i="11"/>
  <c r="P8811" i="11"/>
  <c r="P8812" i="11"/>
  <c r="P8813" i="11"/>
  <c r="P8814" i="11"/>
  <c r="P8815" i="11"/>
  <c r="P8816" i="11"/>
  <c r="P8817" i="11"/>
  <c r="P8818" i="11"/>
  <c r="P8819" i="11"/>
  <c r="P8820" i="11"/>
  <c r="P8821" i="11"/>
  <c r="P8822" i="11"/>
  <c r="P8823" i="11"/>
  <c r="P8824" i="11"/>
  <c r="P8825" i="11"/>
  <c r="P8826" i="11"/>
  <c r="P8827" i="11"/>
  <c r="P8828" i="11"/>
  <c r="P8829" i="11"/>
  <c r="P8830" i="11"/>
  <c r="P8831" i="11"/>
  <c r="P8832" i="11"/>
  <c r="P8833" i="11"/>
  <c r="P8834" i="11"/>
  <c r="P8835" i="11"/>
  <c r="P8836" i="11"/>
  <c r="P8837" i="11"/>
  <c r="P8838" i="11"/>
  <c r="P8839" i="11"/>
  <c r="P8840" i="11"/>
  <c r="P8841" i="11"/>
  <c r="P8842" i="11"/>
  <c r="P8843" i="11"/>
  <c r="P8844" i="11"/>
  <c r="P8845" i="11"/>
  <c r="P8846" i="11"/>
  <c r="P8847" i="11"/>
  <c r="P8848" i="11"/>
  <c r="P8849" i="11"/>
  <c r="P8850" i="11"/>
  <c r="P8851" i="11"/>
  <c r="P8852" i="11"/>
  <c r="P8853" i="11"/>
  <c r="P8854" i="11"/>
  <c r="P8855" i="11"/>
  <c r="P8856" i="11"/>
  <c r="P8857" i="11"/>
  <c r="P8858" i="11"/>
  <c r="P8859" i="11"/>
  <c r="P8860" i="11"/>
  <c r="P8861" i="11"/>
  <c r="P8862" i="11"/>
  <c r="P8863" i="11"/>
  <c r="P8864" i="11"/>
  <c r="P8865" i="11"/>
  <c r="P8866" i="11"/>
  <c r="P8867" i="11"/>
  <c r="P8868" i="11"/>
  <c r="P8869" i="11"/>
  <c r="P8870" i="11"/>
  <c r="P8871" i="11"/>
  <c r="P8872" i="11"/>
  <c r="P8873" i="11"/>
  <c r="P8874" i="11"/>
  <c r="P8875" i="11"/>
  <c r="P8876" i="11"/>
  <c r="P8877" i="11"/>
  <c r="P8878" i="11"/>
  <c r="P8879" i="11"/>
  <c r="P8880" i="11"/>
  <c r="P8881" i="11"/>
  <c r="P8882" i="11"/>
  <c r="P8883" i="11"/>
  <c r="P8884" i="11"/>
  <c r="P8885" i="11"/>
  <c r="P8886" i="11"/>
  <c r="P8887" i="11"/>
  <c r="P8888" i="11"/>
  <c r="P8889" i="11"/>
  <c r="P8890" i="11"/>
  <c r="P8891" i="11"/>
  <c r="P8892" i="11"/>
  <c r="P8893" i="11"/>
  <c r="P8894" i="11"/>
  <c r="P8895" i="11"/>
  <c r="P8896" i="11"/>
  <c r="P8897" i="11"/>
  <c r="P8898" i="11"/>
  <c r="P8899" i="11"/>
  <c r="P8900" i="11"/>
  <c r="P8901" i="11"/>
  <c r="P8902" i="11"/>
  <c r="P8903" i="11"/>
  <c r="P8904" i="11"/>
  <c r="P8905" i="11"/>
  <c r="P8906" i="11"/>
  <c r="P8907" i="11"/>
  <c r="P8908" i="11"/>
  <c r="P8909" i="11"/>
  <c r="P8910" i="11"/>
  <c r="P8911" i="11"/>
  <c r="P8912" i="11"/>
  <c r="P8913" i="11"/>
  <c r="P8914" i="11"/>
  <c r="P8915" i="11"/>
  <c r="P8916" i="11"/>
  <c r="P8917" i="11"/>
  <c r="P8918" i="11"/>
  <c r="P8919" i="11"/>
  <c r="P8920" i="11"/>
  <c r="P8921" i="11"/>
  <c r="P8922" i="11"/>
  <c r="P8923" i="11"/>
  <c r="P8924" i="11"/>
  <c r="P8925" i="11"/>
  <c r="P8926" i="11"/>
  <c r="P8927" i="11"/>
  <c r="P8928" i="11"/>
  <c r="P8929" i="11"/>
  <c r="P8930" i="11"/>
  <c r="P8931" i="11"/>
  <c r="P8932" i="11"/>
  <c r="P8933" i="11"/>
  <c r="P8934" i="11"/>
  <c r="P8935" i="11"/>
  <c r="P8936" i="11"/>
  <c r="P8937" i="11"/>
  <c r="P8938" i="11"/>
  <c r="P8939" i="11"/>
  <c r="P8940" i="11"/>
  <c r="P8941" i="11"/>
  <c r="P8942" i="11"/>
  <c r="P8943" i="11"/>
  <c r="P8944" i="11"/>
  <c r="P8945" i="11"/>
  <c r="P8946" i="11"/>
  <c r="P8947" i="11"/>
  <c r="P8948" i="11"/>
  <c r="P8949" i="11"/>
  <c r="P8950" i="11"/>
  <c r="P8951" i="11"/>
  <c r="P8952" i="11"/>
  <c r="P8953" i="11"/>
  <c r="P8954" i="11"/>
  <c r="P8955" i="11"/>
  <c r="P8956" i="11"/>
  <c r="P8957" i="11"/>
  <c r="P8958" i="11"/>
  <c r="P8959" i="11"/>
  <c r="P8960" i="11"/>
  <c r="P8961" i="11"/>
  <c r="P8962" i="11"/>
  <c r="P8963" i="11"/>
  <c r="P8964" i="11"/>
  <c r="P8965" i="11"/>
  <c r="P8966" i="11"/>
  <c r="P8967" i="11"/>
  <c r="P8968" i="11"/>
  <c r="P8969" i="11"/>
  <c r="P8970" i="11"/>
  <c r="P8971" i="11"/>
  <c r="P8972" i="11"/>
  <c r="P8973" i="11"/>
  <c r="P8974" i="11"/>
  <c r="P8975" i="11"/>
  <c r="P8976" i="11"/>
  <c r="P8977" i="11"/>
  <c r="P8978" i="11"/>
  <c r="P8979" i="11"/>
  <c r="P8980" i="11"/>
  <c r="P8981" i="11"/>
  <c r="P8982" i="11"/>
  <c r="P8983" i="11"/>
  <c r="P8984" i="11"/>
  <c r="P8985" i="11"/>
  <c r="P8986" i="11"/>
  <c r="P8987" i="11"/>
  <c r="P8988" i="11"/>
  <c r="P8989" i="11"/>
  <c r="P8990" i="11"/>
  <c r="P8991" i="11"/>
  <c r="P8992" i="11"/>
  <c r="P8993" i="11"/>
  <c r="P8994" i="11"/>
  <c r="P8995" i="11"/>
  <c r="P8996" i="11"/>
  <c r="P8997" i="11"/>
  <c r="P8998" i="11"/>
  <c r="P8999" i="11"/>
  <c r="P9000" i="11"/>
  <c r="P9001" i="11"/>
  <c r="P9002" i="11"/>
  <c r="P9003" i="11"/>
  <c r="P9004" i="11"/>
  <c r="P9005" i="11"/>
  <c r="P9006" i="11"/>
  <c r="P9007" i="11"/>
  <c r="P9008" i="11"/>
  <c r="P9009" i="11"/>
  <c r="P9010" i="11"/>
  <c r="P9011" i="11"/>
  <c r="P9012" i="11"/>
  <c r="P9013" i="11"/>
  <c r="P9014" i="11"/>
  <c r="P9015" i="11"/>
  <c r="P9016" i="11"/>
  <c r="P9017" i="11"/>
  <c r="P9018" i="11"/>
  <c r="P9019" i="11"/>
  <c r="P9020" i="11"/>
  <c r="P9021" i="11"/>
  <c r="P9022" i="11"/>
  <c r="P9023" i="11"/>
  <c r="P9024" i="11"/>
  <c r="P9025" i="11"/>
  <c r="P9026" i="11"/>
  <c r="P9027" i="11"/>
  <c r="P9028" i="11"/>
  <c r="P9029" i="11"/>
  <c r="P9030" i="11"/>
  <c r="P9031" i="11"/>
  <c r="P9032" i="11"/>
  <c r="P9033" i="11"/>
  <c r="P9034" i="11"/>
  <c r="P9035" i="11"/>
  <c r="P9036" i="11"/>
  <c r="P9037" i="11"/>
  <c r="P9038" i="11"/>
  <c r="P9039" i="11"/>
  <c r="P9040" i="11"/>
  <c r="P9041" i="11"/>
  <c r="P9042" i="11"/>
  <c r="P9043" i="11"/>
  <c r="P9044" i="11"/>
  <c r="P9045" i="11"/>
  <c r="P9046" i="11"/>
  <c r="P9047" i="11"/>
  <c r="P9048" i="11"/>
  <c r="P9049" i="11"/>
  <c r="P9050" i="11"/>
  <c r="P9051" i="11"/>
  <c r="P9052" i="11"/>
  <c r="P9053" i="11"/>
  <c r="P9054" i="11"/>
  <c r="P9055" i="11"/>
  <c r="P9056" i="11"/>
  <c r="P9057" i="11"/>
  <c r="P9058" i="11"/>
  <c r="P9059" i="11"/>
  <c r="P9060" i="11"/>
  <c r="P9061" i="11"/>
  <c r="P9062" i="11"/>
  <c r="P9063" i="11"/>
  <c r="P9064" i="11"/>
  <c r="P9065" i="11"/>
  <c r="P9066" i="11"/>
  <c r="P9067" i="11"/>
  <c r="P9068" i="11"/>
  <c r="P9069" i="11"/>
  <c r="P9070" i="11"/>
  <c r="P9071" i="11"/>
  <c r="P9072" i="11"/>
  <c r="P9073" i="11"/>
  <c r="P9074" i="11"/>
  <c r="P9075" i="11"/>
  <c r="P9076" i="11"/>
  <c r="P9077" i="11"/>
  <c r="P9078" i="11"/>
  <c r="P9079" i="11"/>
  <c r="P9080" i="11"/>
  <c r="P9081" i="11"/>
  <c r="P9082" i="11"/>
  <c r="P9083" i="11"/>
  <c r="P9084" i="11"/>
  <c r="P9085" i="11"/>
  <c r="P9086" i="11"/>
  <c r="P9087" i="11"/>
  <c r="P9088" i="11"/>
  <c r="P9089" i="11"/>
  <c r="P9090" i="11"/>
  <c r="P9091" i="11"/>
  <c r="P9092" i="11"/>
  <c r="P9093" i="11"/>
  <c r="P9094" i="11"/>
  <c r="P9095" i="11"/>
  <c r="P9096" i="11"/>
  <c r="P9097" i="11"/>
  <c r="P9098" i="11"/>
  <c r="P9099" i="11"/>
  <c r="P9100" i="11"/>
  <c r="P9101" i="11"/>
  <c r="P9102" i="11"/>
  <c r="P9103" i="11"/>
  <c r="P9104" i="11"/>
  <c r="P9105" i="11"/>
  <c r="P9106" i="11"/>
  <c r="P9107" i="11"/>
  <c r="P9108" i="11"/>
  <c r="P9109" i="11"/>
  <c r="P9110" i="11"/>
  <c r="P9111" i="11"/>
  <c r="P9112" i="11"/>
  <c r="P9113" i="11"/>
  <c r="P9114" i="11"/>
  <c r="P9115" i="11"/>
  <c r="P9116" i="11"/>
  <c r="P9117" i="11"/>
  <c r="P9118" i="11"/>
  <c r="P9119" i="11"/>
  <c r="P9120" i="11"/>
  <c r="P9121" i="11"/>
  <c r="P9122" i="11"/>
  <c r="P9123" i="11"/>
  <c r="P9124" i="11"/>
  <c r="P9125" i="11"/>
  <c r="P9126" i="11"/>
  <c r="P9127" i="11"/>
  <c r="P9128" i="11"/>
  <c r="P9129" i="11"/>
  <c r="P9130" i="11"/>
  <c r="P9131" i="11"/>
  <c r="P9132" i="11"/>
  <c r="P9133" i="11"/>
  <c r="P9134" i="11"/>
  <c r="P9135" i="11"/>
  <c r="P9136" i="11"/>
  <c r="P9137" i="11"/>
  <c r="P9138" i="11"/>
  <c r="P9139" i="11"/>
  <c r="P9140" i="11"/>
  <c r="P9141" i="11"/>
  <c r="P9142" i="11"/>
  <c r="P9143" i="11"/>
  <c r="P9144" i="11"/>
  <c r="P9145" i="11"/>
  <c r="P9146" i="11"/>
  <c r="P9147" i="11"/>
  <c r="P9148" i="11"/>
  <c r="P9149" i="11"/>
  <c r="P9150" i="11"/>
  <c r="P9151" i="11"/>
  <c r="P9152" i="11"/>
  <c r="P9153" i="11"/>
  <c r="P9154" i="11"/>
  <c r="P9155" i="11"/>
  <c r="P9156" i="11"/>
  <c r="P9157" i="11"/>
  <c r="P9158" i="11"/>
  <c r="P9159" i="11"/>
  <c r="P9160" i="11"/>
  <c r="P9161" i="11"/>
  <c r="P9162" i="11"/>
  <c r="P9163" i="11"/>
  <c r="P9164" i="11"/>
  <c r="P9165" i="11"/>
  <c r="P9166" i="11"/>
  <c r="P9167" i="11"/>
  <c r="P9168" i="11"/>
  <c r="P9169" i="11"/>
  <c r="P9170" i="11"/>
  <c r="P9171" i="11"/>
  <c r="P9172" i="11"/>
  <c r="P9173" i="11"/>
  <c r="P9174" i="11"/>
  <c r="P9175" i="11"/>
  <c r="P9176" i="11"/>
  <c r="P9177" i="11"/>
  <c r="P9178" i="11"/>
  <c r="P9179" i="11"/>
  <c r="P9180" i="11"/>
  <c r="P9181" i="11"/>
  <c r="P9182" i="11"/>
  <c r="P9183" i="11"/>
  <c r="P9184" i="11"/>
  <c r="P9185" i="11"/>
  <c r="P9186" i="11"/>
  <c r="P9187" i="11"/>
  <c r="P9188" i="11"/>
  <c r="P9189" i="11"/>
  <c r="P9190" i="11"/>
  <c r="P9191" i="11"/>
  <c r="P9192" i="11"/>
  <c r="P9193" i="11"/>
  <c r="P9194" i="11"/>
  <c r="P9195" i="11"/>
  <c r="P9196" i="11"/>
  <c r="P9197" i="11"/>
  <c r="P9198" i="11"/>
  <c r="P9199" i="11"/>
  <c r="P9200" i="11"/>
  <c r="P9201" i="11"/>
  <c r="P9202" i="11"/>
  <c r="P9203" i="11"/>
  <c r="P9204" i="11"/>
  <c r="P9205" i="11"/>
  <c r="P9206" i="11"/>
  <c r="P9207" i="11"/>
  <c r="P9208" i="11"/>
  <c r="P9209" i="11"/>
  <c r="P9210" i="11"/>
  <c r="P9211" i="11"/>
  <c r="P9212" i="11"/>
  <c r="P9213" i="11"/>
  <c r="P9214" i="11"/>
  <c r="P9215" i="11"/>
  <c r="P9216" i="11"/>
  <c r="P9217" i="11"/>
  <c r="P9218" i="11"/>
  <c r="P9219" i="11"/>
  <c r="P9220" i="11"/>
  <c r="P9221" i="11"/>
  <c r="P9222" i="11"/>
  <c r="P9223" i="11"/>
  <c r="P9224" i="11"/>
  <c r="P9225" i="11"/>
  <c r="P9226" i="11"/>
  <c r="P9227" i="11"/>
  <c r="P9228" i="11"/>
  <c r="P9229" i="11"/>
  <c r="P9230" i="11"/>
  <c r="P9231" i="11"/>
  <c r="P9232" i="11"/>
  <c r="P9233" i="11"/>
  <c r="P9234" i="11"/>
  <c r="P9235" i="11"/>
  <c r="P9236" i="11"/>
  <c r="P9237" i="11"/>
  <c r="P9238" i="11"/>
  <c r="P9239" i="11"/>
  <c r="P9240" i="11"/>
  <c r="P9241" i="11"/>
  <c r="P9242" i="11"/>
  <c r="P9243" i="11"/>
  <c r="P9244" i="11"/>
  <c r="P9245" i="11"/>
  <c r="P9246" i="11"/>
  <c r="P9247" i="11"/>
  <c r="P9248" i="11"/>
  <c r="P9249" i="11"/>
  <c r="P9250" i="11"/>
  <c r="P9251" i="11"/>
  <c r="P9252" i="11"/>
  <c r="P9253" i="11"/>
  <c r="P9254" i="11"/>
  <c r="P9255" i="11"/>
  <c r="P9256" i="11"/>
  <c r="P9257" i="11"/>
  <c r="P9258" i="11"/>
  <c r="P9259" i="11"/>
  <c r="P9260" i="11"/>
  <c r="P9261" i="11"/>
  <c r="P9262" i="11"/>
  <c r="P9263" i="11"/>
  <c r="P9264" i="11"/>
  <c r="P9265" i="11"/>
  <c r="P9266" i="11"/>
  <c r="P9267" i="11"/>
  <c r="P9268" i="11"/>
  <c r="P9269" i="11"/>
  <c r="P9270" i="11"/>
  <c r="P9271" i="11"/>
  <c r="P9272" i="11"/>
  <c r="P9273" i="11"/>
  <c r="P9274" i="11"/>
  <c r="P9275" i="11"/>
  <c r="P9276" i="11"/>
  <c r="P9277" i="11"/>
  <c r="P9278" i="11"/>
  <c r="P9279" i="11"/>
  <c r="P9280" i="11"/>
  <c r="P9281" i="11"/>
  <c r="P9282" i="11"/>
  <c r="P9283" i="11"/>
  <c r="P9284" i="11"/>
  <c r="P9285" i="11"/>
  <c r="P9286" i="11"/>
  <c r="P9287" i="11"/>
  <c r="P9288" i="11"/>
  <c r="P9289" i="11"/>
  <c r="P9290" i="11"/>
  <c r="P9291" i="11"/>
  <c r="P9292" i="11"/>
  <c r="P9293" i="11"/>
  <c r="P9294" i="11"/>
  <c r="P9295" i="11"/>
  <c r="P9296" i="11"/>
  <c r="P9297" i="11"/>
  <c r="P9298" i="11"/>
  <c r="P9299" i="11"/>
  <c r="P9300" i="11"/>
  <c r="P9301" i="11"/>
  <c r="P9302" i="11"/>
  <c r="P9303" i="11"/>
  <c r="P9304" i="11"/>
  <c r="P9305" i="11"/>
  <c r="P9306" i="11"/>
  <c r="P9307" i="11"/>
  <c r="P9308" i="11"/>
  <c r="P9309" i="11"/>
  <c r="P9310" i="11"/>
  <c r="P9311" i="11"/>
  <c r="P9312" i="11"/>
  <c r="P9313" i="11"/>
  <c r="P9314" i="11"/>
  <c r="P9315" i="11"/>
  <c r="P9316" i="11"/>
  <c r="P9317" i="11"/>
  <c r="P9318" i="11"/>
  <c r="P9319" i="11"/>
  <c r="P9320" i="11"/>
  <c r="P9321" i="11"/>
  <c r="P9322" i="11"/>
  <c r="P9323" i="11"/>
  <c r="P9324" i="11"/>
  <c r="P9325" i="11"/>
  <c r="P9326" i="11"/>
  <c r="P9327" i="11"/>
  <c r="P9328" i="11"/>
  <c r="P9329" i="11"/>
  <c r="P9330" i="11"/>
  <c r="P9331" i="11"/>
  <c r="P9332" i="11"/>
  <c r="P9333" i="11"/>
  <c r="P9334" i="11"/>
  <c r="P9335" i="11"/>
  <c r="P9336" i="11"/>
  <c r="P9337" i="11"/>
  <c r="P9338" i="11"/>
  <c r="P9339" i="11"/>
  <c r="P9340" i="11"/>
  <c r="P9341" i="11"/>
  <c r="P9342" i="11"/>
  <c r="P9343" i="11"/>
  <c r="P9344" i="11"/>
  <c r="P9345" i="11"/>
  <c r="P9346" i="11"/>
  <c r="P9347" i="11"/>
  <c r="P9348" i="11"/>
  <c r="P9349" i="11"/>
  <c r="P9350" i="11"/>
  <c r="P9351" i="11"/>
  <c r="P9352" i="11"/>
  <c r="P9353" i="11"/>
  <c r="P9354" i="11"/>
  <c r="P9355" i="11"/>
  <c r="P9356" i="11"/>
  <c r="P9357" i="11"/>
  <c r="P9358" i="11"/>
  <c r="P9359" i="11"/>
  <c r="P9360" i="11"/>
  <c r="P9361" i="11"/>
  <c r="P9362" i="11"/>
  <c r="P9363" i="11"/>
  <c r="P9364" i="11"/>
  <c r="P9365" i="11"/>
  <c r="P9366" i="11"/>
  <c r="P9367" i="11"/>
  <c r="P9368" i="11"/>
  <c r="P9369" i="11"/>
  <c r="P9370" i="11"/>
  <c r="P9371" i="11"/>
  <c r="P9372" i="11"/>
  <c r="P9373" i="11"/>
  <c r="P9374" i="11"/>
  <c r="P9375" i="11"/>
  <c r="P9376" i="11"/>
  <c r="P9377" i="11"/>
  <c r="P9378" i="11"/>
  <c r="P9379" i="11"/>
  <c r="P9380" i="11"/>
  <c r="P9381" i="11"/>
  <c r="P9382" i="11"/>
  <c r="P9383" i="11"/>
  <c r="P9384" i="11"/>
  <c r="P9385" i="11"/>
  <c r="P9386" i="11"/>
  <c r="P9387" i="11"/>
  <c r="P9388" i="11"/>
  <c r="P9389" i="11"/>
  <c r="P9390" i="11"/>
  <c r="P9391" i="11"/>
  <c r="P9392" i="11"/>
  <c r="P9393" i="11"/>
  <c r="P9394" i="11"/>
  <c r="P9395" i="11"/>
  <c r="P9396" i="11"/>
  <c r="P9397" i="11"/>
  <c r="P9398" i="11"/>
  <c r="P9399" i="11"/>
  <c r="P9400" i="11"/>
  <c r="P9401" i="11"/>
  <c r="P9402" i="11"/>
  <c r="P9403" i="11"/>
  <c r="P9404" i="11"/>
  <c r="P9405" i="11"/>
  <c r="P9406" i="11"/>
  <c r="P9407" i="11"/>
  <c r="P9408" i="11"/>
  <c r="P9409" i="11"/>
  <c r="P9410" i="11"/>
  <c r="P9411" i="11"/>
  <c r="P9412" i="11"/>
  <c r="P9413" i="11"/>
  <c r="P9414" i="11"/>
  <c r="P9415" i="11"/>
  <c r="P9416" i="11"/>
  <c r="P9417" i="11"/>
  <c r="P9418" i="11"/>
  <c r="P9419" i="11"/>
  <c r="P9420" i="11"/>
  <c r="P9421" i="11"/>
  <c r="P9422" i="11"/>
  <c r="P9423" i="11"/>
  <c r="P9424" i="11"/>
  <c r="P9425" i="11"/>
  <c r="P9426" i="11"/>
  <c r="P9427" i="11"/>
  <c r="P9428" i="11"/>
  <c r="P9429" i="11"/>
  <c r="P9430" i="11"/>
  <c r="P9431" i="11"/>
  <c r="P9432" i="11"/>
  <c r="P9433" i="11"/>
  <c r="P9434" i="11"/>
  <c r="P9435" i="11"/>
  <c r="P9436" i="11"/>
  <c r="P9437" i="11"/>
  <c r="P9438" i="11"/>
  <c r="P9439" i="11"/>
  <c r="P9440" i="11"/>
  <c r="P9441" i="11"/>
  <c r="P9442" i="11"/>
  <c r="P9443" i="11"/>
  <c r="P9444" i="11"/>
  <c r="P9445" i="11"/>
  <c r="P9446" i="11"/>
  <c r="P9447" i="11"/>
  <c r="P9448" i="11"/>
  <c r="P9449" i="11"/>
  <c r="P9450" i="11"/>
  <c r="P9451" i="11"/>
  <c r="P9452" i="11"/>
  <c r="P9453" i="11"/>
  <c r="P9454" i="11"/>
  <c r="P9455" i="11"/>
  <c r="P9456" i="11"/>
  <c r="P9457" i="11"/>
  <c r="P9458" i="11"/>
  <c r="P9459" i="11"/>
  <c r="P9460" i="11"/>
  <c r="P9461" i="11"/>
  <c r="P9462" i="11"/>
  <c r="P9463" i="11"/>
  <c r="P9464" i="11"/>
  <c r="P9465" i="11"/>
  <c r="P9466" i="11"/>
  <c r="P9467" i="11"/>
  <c r="P9468" i="11"/>
  <c r="P9469" i="11"/>
  <c r="P9470" i="11"/>
  <c r="P9471" i="11"/>
  <c r="P9472" i="11"/>
  <c r="P9473" i="11"/>
  <c r="P9474" i="11"/>
  <c r="P9475" i="11"/>
  <c r="P9476" i="11"/>
  <c r="P9477" i="11"/>
  <c r="P9478" i="11"/>
  <c r="P9479" i="11"/>
  <c r="P9480" i="11"/>
  <c r="P9481" i="11"/>
  <c r="P9482" i="11"/>
  <c r="P9483" i="11"/>
  <c r="P9484" i="11"/>
  <c r="P9485" i="11"/>
  <c r="P9486" i="11"/>
  <c r="P9487" i="11"/>
  <c r="P9488" i="11"/>
  <c r="P9489" i="11"/>
  <c r="P9490" i="11"/>
  <c r="P9491" i="11"/>
  <c r="P9492" i="11"/>
  <c r="P9493" i="11"/>
  <c r="P9494" i="11"/>
  <c r="P9495" i="11"/>
  <c r="P9496" i="11"/>
  <c r="P9497" i="11"/>
  <c r="P9498" i="11"/>
  <c r="P9499" i="11"/>
  <c r="P9500" i="11"/>
  <c r="P9501" i="11"/>
  <c r="P9502" i="11"/>
  <c r="P9503" i="11"/>
  <c r="P9504" i="11"/>
  <c r="P9505" i="11"/>
  <c r="P9506" i="11"/>
  <c r="P9507" i="11"/>
  <c r="P9508" i="11"/>
  <c r="P9509" i="11"/>
  <c r="P9510" i="11"/>
  <c r="P9511" i="11"/>
  <c r="P9512" i="11"/>
  <c r="P9513" i="11"/>
  <c r="P9514" i="11"/>
  <c r="P9515" i="11"/>
  <c r="P9516" i="11"/>
  <c r="P9517" i="11"/>
  <c r="P9518" i="11"/>
  <c r="P9519" i="11"/>
  <c r="P9520" i="11"/>
  <c r="P9521" i="11"/>
  <c r="P9522" i="11"/>
  <c r="P9523" i="11"/>
  <c r="P9524" i="11"/>
  <c r="P9525" i="11"/>
  <c r="P9526" i="11"/>
  <c r="P9527" i="11"/>
  <c r="P9528" i="11"/>
  <c r="P9529" i="11"/>
  <c r="P9530" i="11"/>
  <c r="P9531" i="11"/>
  <c r="P9532" i="11"/>
  <c r="P9533" i="11"/>
  <c r="P9534" i="11"/>
  <c r="P9535" i="11"/>
  <c r="P9536" i="11"/>
  <c r="P9537" i="11"/>
  <c r="P9538" i="11"/>
  <c r="P9539" i="11"/>
  <c r="P9540" i="11"/>
  <c r="P9541" i="11"/>
  <c r="P9542" i="11"/>
  <c r="P9543" i="11"/>
  <c r="P9544" i="11"/>
  <c r="P9545" i="11"/>
  <c r="P9546" i="11"/>
  <c r="P9547" i="11"/>
  <c r="P9548" i="11"/>
  <c r="P9549" i="11"/>
  <c r="P9550" i="11"/>
  <c r="P9551" i="11"/>
  <c r="P9552" i="11"/>
  <c r="P9553" i="11"/>
  <c r="P9554" i="11"/>
  <c r="P9555" i="11"/>
  <c r="P9556" i="11"/>
  <c r="P9557" i="11"/>
  <c r="P9558" i="11"/>
  <c r="P9559" i="11"/>
  <c r="P9560" i="11"/>
  <c r="P9561" i="11"/>
  <c r="P9562" i="11"/>
  <c r="P9563" i="11"/>
  <c r="P9564" i="11"/>
  <c r="P9565" i="11"/>
  <c r="P9566" i="11"/>
  <c r="P9567" i="11"/>
  <c r="P9568" i="11"/>
  <c r="P9569" i="11"/>
  <c r="P9570" i="11"/>
  <c r="P9571" i="11"/>
  <c r="P9572" i="11"/>
  <c r="P9573" i="11"/>
  <c r="P9574" i="11"/>
  <c r="P9575" i="11"/>
  <c r="P9576" i="11"/>
  <c r="P9577" i="11"/>
  <c r="P9578" i="11"/>
  <c r="P9579" i="11"/>
  <c r="P9580" i="11"/>
  <c r="P9581" i="11"/>
  <c r="P9582" i="11"/>
  <c r="P9583" i="11"/>
  <c r="P9584" i="11"/>
  <c r="P9585" i="11"/>
  <c r="P9586" i="11"/>
  <c r="P9587" i="11"/>
  <c r="P9588" i="11"/>
  <c r="P9589" i="11"/>
  <c r="P9590" i="11"/>
  <c r="P9591" i="11"/>
  <c r="P9592" i="11"/>
  <c r="P9593" i="11"/>
  <c r="P9594" i="11"/>
  <c r="P9595" i="11"/>
  <c r="P9596" i="11"/>
  <c r="P9597" i="11"/>
  <c r="P9598" i="11"/>
  <c r="P9599" i="11"/>
  <c r="P9600" i="11"/>
  <c r="P9601" i="11"/>
  <c r="P9602" i="11"/>
  <c r="P9603" i="11"/>
  <c r="P9604" i="11"/>
  <c r="P9605" i="11"/>
  <c r="P9606" i="11"/>
  <c r="P9607" i="11"/>
  <c r="P9608" i="11"/>
  <c r="P9609" i="11"/>
  <c r="P9610" i="11"/>
  <c r="P9611" i="11"/>
  <c r="P9612" i="11"/>
  <c r="P9613" i="11"/>
  <c r="P9614" i="11"/>
  <c r="P9615" i="11"/>
  <c r="P9616" i="11"/>
  <c r="P9617" i="11"/>
  <c r="P9618" i="11"/>
  <c r="P9619" i="11"/>
  <c r="P9620" i="11"/>
  <c r="P9621" i="11"/>
  <c r="P9622" i="11"/>
  <c r="P9623" i="11"/>
  <c r="P9624" i="11"/>
  <c r="P9625" i="11"/>
  <c r="P9626" i="11"/>
  <c r="P9627" i="11"/>
  <c r="P9628" i="11"/>
  <c r="P9629" i="11"/>
  <c r="P9630" i="11"/>
  <c r="P9631" i="11"/>
  <c r="P9632" i="11"/>
  <c r="P9633" i="11"/>
  <c r="P9634" i="11"/>
  <c r="P9635" i="11"/>
  <c r="P9636" i="11"/>
  <c r="P9637" i="11"/>
  <c r="P9638" i="11"/>
  <c r="P9639" i="11"/>
  <c r="P9640" i="11"/>
  <c r="P9641" i="11"/>
  <c r="P9642" i="11"/>
  <c r="P9643" i="11"/>
  <c r="P9644" i="11"/>
  <c r="P9645" i="11"/>
  <c r="P9646" i="11"/>
  <c r="P9647" i="11"/>
  <c r="P9648" i="11"/>
  <c r="P9649" i="11"/>
  <c r="P9650" i="11"/>
  <c r="P9651" i="11"/>
  <c r="P9652" i="11"/>
  <c r="P9653" i="11"/>
  <c r="P9654" i="11"/>
  <c r="P9655" i="11"/>
  <c r="P9656" i="11"/>
  <c r="P9657" i="11"/>
  <c r="P9658" i="11"/>
  <c r="P9659" i="11"/>
  <c r="P9660" i="11"/>
  <c r="P9661" i="11"/>
  <c r="P9662" i="11"/>
  <c r="P9663" i="11"/>
  <c r="P9664" i="11"/>
  <c r="P9665" i="11"/>
  <c r="P9666" i="11"/>
  <c r="P9667" i="11"/>
  <c r="P9668" i="11"/>
  <c r="P9669" i="11"/>
  <c r="P9670" i="11"/>
  <c r="P9671" i="11"/>
  <c r="P9672" i="11"/>
  <c r="P9673" i="11"/>
  <c r="P9674" i="11"/>
  <c r="P9675" i="11"/>
  <c r="P9676" i="11"/>
  <c r="P9677" i="11"/>
  <c r="P9678" i="11"/>
  <c r="P9679" i="11"/>
  <c r="P9680" i="11"/>
  <c r="P9681" i="11"/>
  <c r="P9682" i="11"/>
  <c r="P9683" i="11"/>
  <c r="P9684" i="11"/>
  <c r="P9685" i="11"/>
  <c r="P9686" i="11"/>
  <c r="P9687" i="11"/>
  <c r="P9688" i="11"/>
  <c r="P9689" i="11"/>
  <c r="P9690" i="11"/>
  <c r="P9691" i="11"/>
  <c r="P9692" i="11"/>
  <c r="P9693" i="11"/>
  <c r="P9694" i="11"/>
  <c r="P9695" i="11"/>
  <c r="P9696" i="11"/>
  <c r="P9697" i="11"/>
  <c r="P9698" i="11"/>
  <c r="P9699" i="11"/>
  <c r="P9700" i="11"/>
  <c r="P9701" i="11"/>
  <c r="P9702" i="11"/>
  <c r="P9703" i="11"/>
  <c r="P9704" i="11"/>
  <c r="P9705" i="11"/>
  <c r="P9706" i="11"/>
  <c r="P9707" i="11"/>
  <c r="P9708" i="11"/>
  <c r="P9709" i="11"/>
  <c r="P9710" i="11"/>
  <c r="P9711" i="11"/>
  <c r="P9712" i="11"/>
  <c r="P9713" i="11"/>
  <c r="P9714" i="11"/>
  <c r="P9715" i="11"/>
  <c r="P9716" i="11"/>
  <c r="P9717" i="11"/>
  <c r="P9718" i="11"/>
  <c r="P9719" i="11"/>
  <c r="P9720" i="11"/>
  <c r="P9721" i="11"/>
  <c r="P9722" i="11"/>
  <c r="P9723" i="11"/>
  <c r="P9724" i="11"/>
  <c r="P9725" i="11"/>
  <c r="P9726" i="11"/>
  <c r="P9727" i="11"/>
  <c r="P9728" i="11"/>
  <c r="P9729" i="11"/>
  <c r="P9730" i="11"/>
  <c r="P9731" i="11"/>
  <c r="P9732" i="11"/>
  <c r="P9733" i="11"/>
  <c r="P9734" i="11"/>
  <c r="P9735" i="11"/>
  <c r="P9736" i="11"/>
  <c r="P9737" i="11"/>
  <c r="P9738" i="11"/>
  <c r="P9739" i="11"/>
  <c r="P9740" i="11"/>
  <c r="P9741" i="11"/>
  <c r="P9742" i="11"/>
  <c r="P9743" i="11"/>
  <c r="P9744" i="11"/>
  <c r="P9745" i="11"/>
  <c r="P9746" i="11"/>
  <c r="P9747" i="11"/>
  <c r="P9748" i="11"/>
  <c r="P9749" i="11"/>
  <c r="P9750" i="11"/>
  <c r="P9751" i="11"/>
  <c r="P9752" i="11"/>
  <c r="P9753" i="11"/>
  <c r="P9754" i="11"/>
  <c r="P9755" i="11"/>
  <c r="P9756" i="11"/>
  <c r="P9757" i="11"/>
  <c r="P9758" i="11"/>
  <c r="P9759" i="11"/>
  <c r="P9760" i="11"/>
  <c r="P9761" i="11"/>
  <c r="P9762" i="11"/>
  <c r="P9763" i="11"/>
  <c r="P9764" i="11"/>
  <c r="P9765" i="11"/>
  <c r="P9766" i="11"/>
  <c r="P9767" i="11"/>
  <c r="P9768" i="11"/>
  <c r="P9769" i="11"/>
  <c r="P9770" i="11"/>
  <c r="P9771" i="11"/>
  <c r="P9772" i="11"/>
  <c r="P9773" i="11"/>
  <c r="P9774" i="11"/>
  <c r="P9775" i="11"/>
  <c r="P9776" i="11"/>
  <c r="P9777" i="11"/>
  <c r="P9778" i="11"/>
  <c r="P9779" i="11"/>
  <c r="P9780" i="11"/>
  <c r="P9781" i="11"/>
  <c r="P9782" i="11"/>
  <c r="P9783" i="11"/>
  <c r="P9784" i="11"/>
  <c r="P9785" i="11"/>
  <c r="P9786" i="11"/>
  <c r="P9787" i="11"/>
  <c r="P9788" i="11"/>
  <c r="P9789" i="11"/>
  <c r="P9790" i="11"/>
  <c r="P9791" i="11"/>
  <c r="P9792" i="11"/>
  <c r="P9793" i="11"/>
  <c r="P9794" i="11"/>
  <c r="P9795" i="11"/>
  <c r="P9796" i="11"/>
  <c r="P9797" i="11"/>
  <c r="P9798" i="11"/>
  <c r="P9799" i="11"/>
  <c r="P9800" i="11"/>
  <c r="P9801" i="11"/>
  <c r="P9802" i="11"/>
  <c r="P9803" i="11"/>
  <c r="P9804" i="11"/>
  <c r="P9805" i="11"/>
  <c r="P9806" i="11"/>
  <c r="P9807" i="11"/>
  <c r="P9808" i="11"/>
  <c r="P9809" i="11"/>
  <c r="P9810" i="11"/>
  <c r="P9811" i="11"/>
  <c r="P9812" i="11"/>
  <c r="P9813" i="11"/>
  <c r="P9814" i="11"/>
  <c r="P9815" i="11"/>
  <c r="P9816" i="11"/>
  <c r="P9817" i="11"/>
  <c r="P9818" i="11"/>
  <c r="P9819" i="11"/>
  <c r="P9820" i="11"/>
  <c r="P9821" i="11"/>
  <c r="P9822" i="11"/>
  <c r="P9823" i="11"/>
  <c r="P9824" i="11"/>
  <c r="P9825" i="11"/>
  <c r="P9826" i="11"/>
  <c r="P9827" i="11"/>
  <c r="P9828" i="11"/>
  <c r="P9829" i="11"/>
  <c r="P9830" i="11"/>
  <c r="P9831" i="11"/>
  <c r="P9832" i="11"/>
  <c r="P9833" i="11"/>
  <c r="P9834" i="11"/>
  <c r="P9835" i="11"/>
  <c r="P9836" i="11"/>
  <c r="P9837" i="11"/>
  <c r="P9838" i="11"/>
  <c r="P9839" i="11"/>
  <c r="P9840" i="11"/>
  <c r="P9841" i="11"/>
  <c r="P9842" i="11"/>
  <c r="P9843" i="11"/>
  <c r="P9844" i="11"/>
  <c r="P9845" i="11"/>
  <c r="P9846" i="11"/>
  <c r="P9847" i="11"/>
  <c r="P9848" i="11"/>
  <c r="P9849" i="11"/>
  <c r="P9850" i="11"/>
  <c r="P9851" i="11"/>
  <c r="P9852" i="11"/>
  <c r="P9853" i="11"/>
  <c r="P9854" i="11"/>
  <c r="P9855" i="11"/>
  <c r="P9856" i="11"/>
  <c r="P9857" i="11"/>
  <c r="P9858" i="11"/>
  <c r="P9859" i="11"/>
  <c r="P9860" i="11"/>
  <c r="P9861" i="11"/>
  <c r="P9862" i="11"/>
  <c r="P9863" i="11"/>
  <c r="P9864" i="11"/>
  <c r="P9865" i="11"/>
  <c r="P9866" i="11"/>
  <c r="P9867" i="11"/>
  <c r="P9868" i="11"/>
  <c r="P9869" i="11"/>
  <c r="P9870" i="11"/>
  <c r="P9871" i="11"/>
  <c r="P9872" i="11"/>
  <c r="P9873" i="11"/>
  <c r="P9874" i="11"/>
  <c r="P9875" i="11"/>
  <c r="P9876" i="11"/>
  <c r="P9877" i="11"/>
  <c r="P9878" i="11"/>
  <c r="P9879" i="11"/>
  <c r="P9880" i="11"/>
  <c r="P9881" i="11"/>
  <c r="P9882" i="11"/>
  <c r="P9883" i="11"/>
  <c r="P9884" i="11"/>
  <c r="P9885" i="11"/>
  <c r="P9886" i="11"/>
  <c r="P9887" i="11"/>
  <c r="P9888" i="11"/>
  <c r="P9889" i="11"/>
  <c r="P9890" i="11"/>
  <c r="P9891" i="11"/>
  <c r="P9892" i="11"/>
  <c r="P9893" i="11"/>
  <c r="P9894" i="11"/>
  <c r="P9895" i="11"/>
  <c r="P9896" i="11"/>
  <c r="P9897" i="11"/>
  <c r="P9898" i="11"/>
  <c r="P9899" i="11"/>
  <c r="P9900" i="11"/>
  <c r="P9901" i="11"/>
  <c r="P9902" i="11"/>
  <c r="P9903" i="11"/>
  <c r="P9904" i="11"/>
  <c r="P9905" i="11"/>
  <c r="P9906" i="11"/>
  <c r="P9907" i="11"/>
  <c r="P9908" i="11"/>
  <c r="P9909" i="11"/>
  <c r="P9910" i="11"/>
  <c r="P9911" i="11"/>
  <c r="P9912" i="11"/>
  <c r="P9913" i="11"/>
  <c r="P9914" i="11"/>
  <c r="P9915" i="11"/>
  <c r="P9916" i="11"/>
  <c r="P9917" i="11"/>
  <c r="P9918" i="11"/>
  <c r="P9919" i="11"/>
  <c r="P9920" i="11"/>
  <c r="P9921" i="11"/>
  <c r="P9922" i="11"/>
  <c r="P9923" i="11"/>
  <c r="P9924" i="11"/>
  <c r="P9925" i="11"/>
  <c r="P9926" i="11"/>
  <c r="P9927" i="11"/>
  <c r="P9928" i="11"/>
  <c r="P9929" i="11"/>
  <c r="P9930" i="11"/>
  <c r="P9931" i="11"/>
  <c r="P9932" i="11"/>
  <c r="P9933" i="11"/>
  <c r="P9934" i="11"/>
  <c r="P9935" i="11"/>
  <c r="P9936" i="11"/>
  <c r="P9937" i="11"/>
  <c r="P9938" i="11"/>
  <c r="P9939" i="11"/>
  <c r="P9940" i="11"/>
  <c r="P9941" i="11"/>
  <c r="P9942" i="11"/>
  <c r="P9943" i="11"/>
  <c r="P9944" i="11"/>
  <c r="P9945" i="11"/>
  <c r="P9946" i="11"/>
  <c r="P9947" i="11"/>
  <c r="P9948" i="11"/>
  <c r="P9949" i="11"/>
  <c r="P9950" i="11"/>
  <c r="P9951" i="11"/>
  <c r="P9952" i="11"/>
  <c r="P9953" i="11"/>
  <c r="P9954" i="11"/>
  <c r="P9955" i="11"/>
  <c r="P9956" i="11"/>
  <c r="P9957" i="11"/>
  <c r="P9958" i="11"/>
  <c r="P9959" i="11"/>
  <c r="P9960" i="11"/>
  <c r="P9961" i="11"/>
  <c r="P9962" i="11"/>
  <c r="P9963" i="11"/>
  <c r="P9964" i="11"/>
  <c r="P9965" i="11"/>
  <c r="P9966" i="11"/>
  <c r="P9967" i="11"/>
  <c r="P9968" i="11"/>
  <c r="P9969" i="11"/>
  <c r="P9970" i="11"/>
  <c r="P9971" i="11"/>
  <c r="P9972" i="11"/>
  <c r="P9973" i="11"/>
  <c r="P9974" i="11"/>
  <c r="P9975" i="11"/>
  <c r="P9976" i="11"/>
  <c r="P9977" i="11"/>
  <c r="P9978" i="11"/>
  <c r="P9979" i="11"/>
  <c r="P9980" i="11"/>
  <c r="P9981" i="11"/>
  <c r="P9982" i="11"/>
  <c r="P9983" i="11"/>
  <c r="P9984" i="11"/>
  <c r="P9985" i="11"/>
  <c r="P9986" i="11"/>
  <c r="P9987" i="11"/>
  <c r="P9988" i="11"/>
  <c r="P9989" i="11"/>
  <c r="P9990" i="11"/>
  <c r="P9991" i="11"/>
  <c r="P9992" i="11"/>
  <c r="P9993" i="11"/>
  <c r="P9994" i="11"/>
  <c r="P9995" i="11"/>
  <c r="P9996" i="11"/>
  <c r="P9997" i="11"/>
  <c r="P9998" i="11"/>
  <c r="P9999" i="11"/>
  <c r="P10000" i="11"/>
  <c r="P10001" i="11"/>
  <c r="R12" i="11"/>
  <c r="R14" i="11"/>
  <c r="R15" i="11"/>
  <c r="R16" i="11"/>
  <c r="R17" i="11"/>
  <c r="R18" i="11"/>
  <c r="R19" i="11"/>
  <c r="R20" i="11"/>
  <c r="R21" i="11"/>
  <c r="R22" i="11"/>
  <c r="R23" i="11"/>
  <c r="R24" i="11"/>
  <c r="R25" i="11"/>
  <c r="R26" i="11"/>
  <c r="R27" i="11"/>
  <c r="R28" i="11"/>
  <c r="R29" i="11"/>
  <c r="R30" i="11"/>
  <c r="R31" i="11"/>
  <c r="R32" i="11"/>
  <c r="R33" i="11"/>
  <c r="R34" i="11"/>
  <c r="R35" i="11"/>
  <c r="R36" i="11"/>
  <c r="R37" i="11"/>
  <c r="R38" i="11"/>
  <c r="R39" i="11"/>
  <c r="R40" i="11"/>
  <c r="R41" i="11"/>
  <c r="R42" i="11"/>
  <c r="R43" i="11"/>
  <c r="R44" i="11"/>
  <c r="R45" i="11"/>
  <c r="R46" i="11"/>
  <c r="R47" i="11"/>
  <c r="R48" i="11"/>
  <c r="R49" i="11"/>
  <c r="R50" i="11"/>
  <c r="R51" i="11"/>
  <c r="R52" i="11"/>
  <c r="R53" i="11"/>
  <c r="R54" i="11"/>
  <c r="R55" i="11"/>
  <c r="R56" i="11"/>
  <c r="R57" i="11"/>
  <c r="R58" i="11"/>
  <c r="R59" i="11"/>
  <c r="R60" i="11"/>
  <c r="R61" i="11"/>
  <c r="R62" i="11"/>
  <c r="R63" i="11"/>
  <c r="R64" i="11"/>
  <c r="R65" i="11"/>
  <c r="R66" i="11"/>
  <c r="R67" i="11"/>
  <c r="R68" i="11"/>
  <c r="R69" i="11"/>
  <c r="R70" i="11"/>
  <c r="R71" i="11"/>
  <c r="R72" i="11"/>
  <c r="R73" i="11"/>
  <c r="R74" i="11"/>
  <c r="R75" i="11"/>
  <c r="R76" i="11"/>
  <c r="R77" i="11"/>
  <c r="R78" i="11"/>
  <c r="R79" i="11"/>
  <c r="R80" i="11"/>
  <c r="R81" i="11"/>
  <c r="R82" i="11"/>
  <c r="R83" i="11"/>
  <c r="R84" i="11"/>
  <c r="R85" i="11"/>
  <c r="R86" i="11"/>
  <c r="R87" i="11"/>
  <c r="R88" i="11"/>
  <c r="R89" i="11"/>
  <c r="R90" i="11"/>
  <c r="R91" i="11"/>
  <c r="R92" i="11"/>
  <c r="R93" i="11"/>
  <c r="R94" i="11"/>
  <c r="R95" i="11"/>
  <c r="R96" i="11"/>
  <c r="R97" i="11"/>
  <c r="R98" i="11"/>
  <c r="R99" i="11"/>
  <c r="R100" i="11"/>
  <c r="R101" i="11"/>
  <c r="R102" i="11"/>
  <c r="R103" i="11"/>
  <c r="R104" i="11"/>
  <c r="R105" i="11"/>
  <c r="R106" i="11"/>
  <c r="R107" i="11"/>
  <c r="R108" i="11"/>
  <c r="R109" i="11"/>
  <c r="R110" i="11"/>
  <c r="R111" i="11"/>
  <c r="R112" i="11"/>
  <c r="R113" i="11"/>
  <c r="R114" i="11"/>
  <c r="R115" i="11"/>
  <c r="R116" i="11"/>
  <c r="R117" i="11"/>
  <c r="R118" i="11"/>
  <c r="R119" i="11"/>
  <c r="R120" i="11"/>
  <c r="R121" i="11"/>
  <c r="R122" i="11"/>
  <c r="R123" i="11"/>
  <c r="R124" i="11"/>
  <c r="R125" i="11"/>
  <c r="R126" i="11"/>
  <c r="R127" i="11"/>
  <c r="R128" i="11"/>
  <c r="R129" i="11"/>
  <c r="R130" i="11"/>
  <c r="R131" i="11"/>
  <c r="R132" i="11"/>
  <c r="R133" i="11"/>
  <c r="R134" i="11"/>
  <c r="R135" i="11"/>
  <c r="R136" i="11"/>
  <c r="R137" i="11"/>
  <c r="R138" i="11"/>
  <c r="R139" i="11"/>
  <c r="R140" i="11"/>
  <c r="R141" i="11"/>
  <c r="R142" i="11"/>
  <c r="R143" i="11"/>
  <c r="R144" i="11"/>
  <c r="R145" i="11"/>
  <c r="R146" i="11"/>
  <c r="R147" i="11"/>
  <c r="R148" i="11"/>
  <c r="R149" i="11"/>
  <c r="R150" i="11"/>
  <c r="R151" i="11"/>
  <c r="R152" i="11"/>
  <c r="R153" i="11"/>
  <c r="R154" i="11"/>
  <c r="R155" i="11"/>
  <c r="R156" i="11"/>
  <c r="R157" i="11"/>
  <c r="R158" i="11"/>
  <c r="R159" i="11"/>
  <c r="R160" i="11"/>
  <c r="R161" i="11"/>
  <c r="R162" i="11"/>
  <c r="R163" i="11"/>
  <c r="R164" i="11"/>
  <c r="R165" i="11"/>
  <c r="R166" i="11"/>
  <c r="R167" i="11"/>
  <c r="R168" i="11"/>
  <c r="R169" i="11"/>
  <c r="R170" i="11"/>
  <c r="R171" i="11"/>
  <c r="R172" i="11"/>
  <c r="R173" i="11"/>
  <c r="R174" i="11"/>
  <c r="R175" i="11"/>
  <c r="R176" i="11"/>
  <c r="R177" i="11"/>
  <c r="R178" i="11"/>
  <c r="R179" i="11"/>
  <c r="R180" i="11"/>
  <c r="R181" i="11"/>
  <c r="R182" i="11"/>
  <c r="R183" i="11"/>
  <c r="R184" i="11"/>
  <c r="R185" i="11"/>
  <c r="R186" i="11"/>
  <c r="R187" i="11"/>
  <c r="R188" i="11"/>
  <c r="R189" i="11"/>
  <c r="R190" i="11"/>
  <c r="R191" i="11"/>
  <c r="R192" i="11"/>
  <c r="R193" i="11"/>
  <c r="R194" i="11"/>
  <c r="R195" i="11"/>
  <c r="R196" i="11"/>
  <c r="R197" i="11"/>
  <c r="R198" i="11"/>
  <c r="R199" i="11"/>
  <c r="R200" i="11"/>
  <c r="R201" i="11"/>
  <c r="R202" i="11"/>
  <c r="R203" i="11"/>
  <c r="R204" i="11"/>
  <c r="R205" i="11"/>
  <c r="R206" i="11"/>
  <c r="R207" i="11"/>
  <c r="R208" i="11"/>
  <c r="R209" i="11"/>
  <c r="R210" i="11"/>
  <c r="R211" i="11"/>
  <c r="R212" i="11"/>
  <c r="R213" i="11"/>
  <c r="R214" i="11"/>
  <c r="R215" i="11"/>
  <c r="R216" i="11"/>
  <c r="R217" i="11"/>
  <c r="R218" i="11"/>
  <c r="R219" i="11"/>
  <c r="R220" i="11"/>
  <c r="R221" i="11"/>
  <c r="R222" i="11"/>
  <c r="R223" i="11"/>
  <c r="R224" i="11"/>
  <c r="R225" i="11"/>
  <c r="R226" i="11"/>
  <c r="R227" i="11"/>
  <c r="R228" i="11"/>
  <c r="R229" i="11"/>
  <c r="R230" i="11"/>
  <c r="R231" i="11"/>
  <c r="R232" i="11"/>
  <c r="R233" i="11"/>
  <c r="R234" i="11"/>
  <c r="R235" i="11"/>
  <c r="R236" i="11"/>
  <c r="R237" i="11"/>
  <c r="R238" i="11"/>
  <c r="R239" i="11"/>
  <c r="R240" i="11"/>
  <c r="R241" i="11"/>
  <c r="R242" i="11"/>
  <c r="R243" i="11"/>
  <c r="R244" i="11"/>
  <c r="R245" i="11"/>
  <c r="R246" i="11"/>
  <c r="R247" i="11"/>
  <c r="R248" i="11"/>
  <c r="R249" i="11"/>
  <c r="R250" i="11"/>
  <c r="R251" i="11"/>
  <c r="R252" i="11"/>
  <c r="R253" i="11"/>
  <c r="R254" i="11"/>
  <c r="R255" i="11"/>
  <c r="R256" i="11"/>
  <c r="R257" i="11"/>
  <c r="R258" i="11"/>
  <c r="R259" i="11"/>
  <c r="R260" i="11"/>
  <c r="R261" i="11"/>
  <c r="R262" i="11"/>
  <c r="R263" i="11"/>
  <c r="R264" i="11"/>
  <c r="R265" i="11"/>
  <c r="R266" i="11"/>
  <c r="R267" i="11"/>
  <c r="R268" i="11"/>
  <c r="R269" i="11"/>
  <c r="R270" i="11"/>
  <c r="R271" i="11"/>
  <c r="R272" i="11"/>
  <c r="R273" i="11"/>
  <c r="R274" i="11"/>
  <c r="R275" i="11"/>
  <c r="R276" i="11"/>
  <c r="R277" i="11"/>
  <c r="R278" i="11"/>
  <c r="R279" i="11"/>
  <c r="R280" i="11"/>
  <c r="R281" i="11"/>
  <c r="R282" i="11"/>
  <c r="R283" i="11"/>
  <c r="R284" i="11"/>
  <c r="R285" i="11"/>
  <c r="R286" i="11"/>
  <c r="R287" i="11"/>
  <c r="R288" i="11"/>
  <c r="R289" i="11"/>
  <c r="R290" i="11"/>
  <c r="R291" i="11"/>
  <c r="R292" i="11"/>
  <c r="R293" i="11"/>
  <c r="R294" i="11"/>
  <c r="R295" i="11"/>
  <c r="R296" i="11"/>
  <c r="R297" i="11"/>
  <c r="R298" i="11"/>
  <c r="R299" i="11"/>
  <c r="R300" i="11"/>
  <c r="R301" i="11"/>
  <c r="R302" i="11"/>
  <c r="R303" i="11"/>
  <c r="R304" i="11"/>
  <c r="R305" i="11"/>
  <c r="R306" i="11"/>
  <c r="R307" i="11"/>
  <c r="R308" i="11"/>
  <c r="R309" i="11"/>
  <c r="R310" i="11"/>
  <c r="R311" i="11"/>
  <c r="R312" i="11"/>
  <c r="R313" i="11"/>
  <c r="R314" i="11"/>
  <c r="R315" i="11"/>
  <c r="R316" i="11"/>
  <c r="R317" i="11"/>
  <c r="R318" i="11"/>
  <c r="R319" i="11"/>
  <c r="R320" i="11"/>
  <c r="R321" i="11"/>
  <c r="R322" i="11"/>
  <c r="R323" i="11"/>
  <c r="R324" i="11"/>
  <c r="R325" i="11"/>
  <c r="R326" i="11"/>
  <c r="R327" i="11"/>
  <c r="R328" i="11"/>
  <c r="R329" i="11"/>
  <c r="R330" i="11"/>
  <c r="R331" i="11"/>
  <c r="R332" i="11"/>
  <c r="R333" i="11"/>
  <c r="R334" i="11"/>
  <c r="R335" i="11"/>
  <c r="R336" i="11"/>
  <c r="R337" i="11"/>
  <c r="R338" i="11"/>
  <c r="R339" i="11"/>
  <c r="R340" i="11"/>
  <c r="R341" i="11"/>
  <c r="R342" i="11"/>
  <c r="R343" i="11"/>
  <c r="R344" i="11"/>
  <c r="R345" i="11"/>
  <c r="R346" i="11"/>
  <c r="R347" i="11"/>
  <c r="R348" i="11"/>
  <c r="R349" i="11"/>
  <c r="R350" i="11"/>
  <c r="R351" i="11"/>
  <c r="R352" i="11"/>
  <c r="R353" i="11"/>
  <c r="R354" i="11"/>
  <c r="R355" i="11"/>
  <c r="R356" i="11"/>
  <c r="R357" i="11"/>
  <c r="R358" i="11"/>
  <c r="R359" i="11"/>
  <c r="R360" i="11"/>
  <c r="R361" i="11"/>
  <c r="R362" i="11"/>
  <c r="R363" i="11"/>
  <c r="R364" i="11"/>
  <c r="R365" i="11"/>
  <c r="R366" i="11"/>
  <c r="R367" i="11"/>
  <c r="R368" i="11"/>
  <c r="R369" i="11"/>
  <c r="R370" i="11"/>
  <c r="R371" i="11"/>
  <c r="R372" i="11"/>
  <c r="R373" i="11"/>
  <c r="R374" i="11"/>
  <c r="R375" i="11"/>
  <c r="R376" i="11"/>
  <c r="R377" i="11"/>
  <c r="R378" i="11"/>
  <c r="R379" i="11"/>
  <c r="R380" i="11"/>
  <c r="R381" i="11"/>
  <c r="R382" i="11"/>
  <c r="R383" i="11"/>
  <c r="R384" i="11"/>
  <c r="R385" i="11"/>
  <c r="R386" i="11"/>
  <c r="R387" i="11"/>
  <c r="R388" i="11"/>
  <c r="R389" i="11"/>
  <c r="R390" i="11"/>
  <c r="R391" i="11"/>
  <c r="R392" i="11"/>
  <c r="R393" i="11"/>
  <c r="R394" i="11"/>
  <c r="R395" i="11"/>
  <c r="R396" i="11"/>
  <c r="R397" i="11"/>
  <c r="R398" i="11"/>
  <c r="R399" i="11"/>
  <c r="R400" i="11"/>
  <c r="R401" i="11"/>
  <c r="R402" i="11"/>
  <c r="R403" i="11"/>
  <c r="R404" i="11"/>
  <c r="R405" i="11"/>
  <c r="R406" i="11"/>
  <c r="R407" i="11"/>
  <c r="R408" i="11"/>
  <c r="R409" i="11"/>
  <c r="R410" i="11"/>
  <c r="R411" i="11"/>
  <c r="R412" i="11"/>
  <c r="R413" i="11"/>
  <c r="R414" i="11"/>
  <c r="R415" i="11"/>
  <c r="R416" i="11"/>
  <c r="R417" i="11"/>
  <c r="R418" i="11"/>
  <c r="R419" i="11"/>
  <c r="R420" i="11"/>
  <c r="R421" i="11"/>
  <c r="R422" i="11"/>
  <c r="R423" i="11"/>
  <c r="R424" i="11"/>
  <c r="R425" i="11"/>
  <c r="R426" i="11"/>
  <c r="R427" i="11"/>
  <c r="R428" i="11"/>
  <c r="R429" i="11"/>
  <c r="R430" i="11"/>
  <c r="R431" i="11"/>
  <c r="R432" i="11"/>
  <c r="R433" i="11"/>
  <c r="R434" i="11"/>
  <c r="R435" i="11"/>
  <c r="R436" i="11"/>
  <c r="R437" i="11"/>
  <c r="R438" i="11"/>
  <c r="R439" i="11"/>
  <c r="R440" i="11"/>
  <c r="R441" i="11"/>
  <c r="R442" i="11"/>
  <c r="R443" i="11"/>
  <c r="R444" i="11"/>
  <c r="R445" i="11"/>
  <c r="R446" i="11"/>
  <c r="R447" i="11"/>
  <c r="R448" i="11"/>
  <c r="R449" i="11"/>
  <c r="R450" i="11"/>
  <c r="R451" i="11"/>
  <c r="R452" i="11"/>
  <c r="R453" i="11"/>
  <c r="R454" i="11"/>
  <c r="R455" i="11"/>
  <c r="R456" i="11"/>
  <c r="R457" i="11"/>
  <c r="R458" i="11"/>
  <c r="R459" i="11"/>
  <c r="R460" i="11"/>
  <c r="R461" i="11"/>
  <c r="R462" i="11"/>
  <c r="R463" i="11"/>
  <c r="R464" i="11"/>
  <c r="R465" i="11"/>
  <c r="R466" i="11"/>
  <c r="R467" i="11"/>
  <c r="R468" i="11"/>
  <c r="R469" i="11"/>
  <c r="R470" i="11"/>
  <c r="R471" i="11"/>
  <c r="R472" i="11"/>
  <c r="R473" i="11"/>
  <c r="R474" i="11"/>
  <c r="R475" i="11"/>
  <c r="R476" i="11"/>
  <c r="R477" i="11"/>
  <c r="R478" i="11"/>
  <c r="R479" i="11"/>
  <c r="R480" i="11"/>
  <c r="R481" i="11"/>
  <c r="R482" i="11"/>
  <c r="R483" i="11"/>
  <c r="R484" i="11"/>
  <c r="R485" i="11"/>
  <c r="R486" i="11"/>
  <c r="R487" i="11"/>
  <c r="R488" i="11"/>
  <c r="R489" i="11"/>
  <c r="R490" i="11"/>
  <c r="R491" i="11"/>
  <c r="R492" i="11"/>
  <c r="R493" i="11"/>
  <c r="R494" i="11"/>
  <c r="R495" i="11"/>
  <c r="R496" i="11"/>
  <c r="R497" i="11"/>
  <c r="R498" i="11"/>
  <c r="R499" i="11"/>
  <c r="R500" i="11"/>
  <c r="R501" i="11"/>
  <c r="R502" i="11"/>
  <c r="R503" i="11"/>
  <c r="R504" i="11"/>
  <c r="R505" i="11"/>
  <c r="R506" i="11"/>
  <c r="R507" i="11"/>
  <c r="R508" i="11"/>
  <c r="R509" i="11"/>
  <c r="R510" i="11"/>
  <c r="R511" i="11"/>
  <c r="R512" i="11"/>
  <c r="R513" i="11"/>
  <c r="R514" i="11"/>
  <c r="R515" i="11"/>
  <c r="R516" i="11"/>
  <c r="R517" i="11"/>
  <c r="R518" i="11"/>
  <c r="R519" i="11"/>
  <c r="R520" i="11"/>
  <c r="R521" i="11"/>
  <c r="R522" i="11"/>
  <c r="R523" i="11"/>
  <c r="R524" i="11"/>
  <c r="R525" i="11"/>
  <c r="R526" i="11"/>
  <c r="R527" i="11"/>
  <c r="R528" i="11"/>
  <c r="R529" i="11"/>
  <c r="R530" i="11"/>
  <c r="R531" i="11"/>
  <c r="R532" i="11"/>
  <c r="R533" i="11"/>
  <c r="R534" i="11"/>
  <c r="R535" i="11"/>
  <c r="R536" i="11"/>
  <c r="R537" i="11"/>
  <c r="R538" i="11"/>
  <c r="R539" i="11"/>
  <c r="R540" i="11"/>
  <c r="R541" i="11"/>
  <c r="R542" i="11"/>
  <c r="R543" i="11"/>
  <c r="R544" i="11"/>
  <c r="R545" i="11"/>
  <c r="R546" i="11"/>
  <c r="R547" i="11"/>
  <c r="R548" i="11"/>
  <c r="R549" i="11"/>
  <c r="R550" i="11"/>
  <c r="R551" i="11"/>
  <c r="R552" i="11"/>
  <c r="R553" i="11"/>
  <c r="R554" i="11"/>
  <c r="R555" i="11"/>
  <c r="R556" i="11"/>
  <c r="R557" i="11"/>
  <c r="R558" i="11"/>
  <c r="R559" i="11"/>
  <c r="R560" i="11"/>
  <c r="R561" i="11"/>
  <c r="R562" i="11"/>
  <c r="R563" i="11"/>
  <c r="R564" i="11"/>
  <c r="R565" i="11"/>
  <c r="R566" i="11"/>
  <c r="R567" i="11"/>
  <c r="R568" i="11"/>
  <c r="R569" i="11"/>
  <c r="R570" i="11"/>
  <c r="R571" i="11"/>
  <c r="R572" i="11"/>
  <c r="R573" i="11"/>
  <c r="R574" i="11"/>
  <c r="R575" i="11"/>
  <c r="R576" i="11"/>
  <c r="R577" i="11"/>
  <c r="R578" i="11"/>
  <c r="R579" i="11"/>
  <c r="R580" i="11"/>
  <c r="R581" i="11"/>
  <c r="R582" i="11"/>
  <c r="R583" i="11"/>
  <c r="R584" i="11"/>
  <c r="R585" i="11"/>
  <c r="R586" i="11"/>
  <c r="R587" i="11"/>
  <c r="R588" i="11"/>
  <c r="R589" i="11"/>
  <c r="R590" i="11"/>
  <c r="R591" i="11"/>
  <c r="R592" i="11"/>
  <c r="R593" i="11"/>
  <c r="R594" i="11"/>
  <c r="R595" i="11"/>
  <c r="R596" i="11"/>
  <c r="R597" i="11"/>
  <c r="R598" i="11"/>
  <c r="R599" i="11"/>
  <c r="R600" i="11"/>
  <c r="R601" i="11"/>
  <c r="R602" i="11"/>
  <c r="R603" i="11"/>
  <c r="R604" i="11"/>
  <c r="R605" i="11"/>
  <c r="R606" i="11"/>
  <c r="R607" i="11"/>
  <c r="R608" i="11"/>
  <c r="R609" i="11"/>
  <c r="R610" i="11"/>
  <c r="R611" i="11"/>
  <c r="R612" i="11"/>
  <c r="R613" i="11"/>
  <c r="R614" i="11"/>
  <c r="R615" i="11"/>
  <c r="R616" i="11"/>
  <c r="R617" i="11"/>
  <c r="R618" i="11"/>
  <c r="R619" i="11"/>
  <c r="R620" i="11"/>
  <c r="R621" i="11"/>
  <c r="R622" i="11"/>
  <c r="R623" i="11"/>
  <c r="R624" i="11"/>
  <c r="R625" i="11"/>
  <c r="R626" i="11"/>
  <c r="R627" i="11"/>
  <c r="R628" i="11"/>
  <c r="R629" i="11"/>
  <c r="R630" i="11"/>
  <c r="R631" i="11"/>
  <c r="R632" i="11"/>
  <c r="R633" i="11"/>
  <c r="R634" i="11"/>
  <c r="R635" i="11"/>
  <c r="R636" i="11"/>
  <c r="R637" i="11"/>
  <c r="R638" i="11"/>
  <c r="R639" i="11"/>
  <c r="R640" i="11"/>
  <c r="R641" i="11"/>
  <c r="R642" i="11"/>
  <c r="R643" i="11"/>
  <c r="R644" i="11"/>
  <c r="R645" i="11"/>
  <c r="R646" i="11"/>
  <c r="R647" i="11"/>
  <c r="R648" i="11"/>
  <c r="R649" i="11"/>
  <c r="R650" i="11"/>
  <c r="R651" i="11"/>
  <c r="R652" i="11"/>
  <c r="R653" i="11"/>
  <c r="R654" i="11"/>
  <c r="R655" i="11"/>
  <c r="R656" i="11"/>
  <c r="R657" i="11"/>
  <c r="R658" i="11"/>
  <c r="R659" i="11"/>
  <c r="R660" i="11"/>
  <c r="R661" i="11"/>
  <c r="R662" i="11"/>
  <c r="R663" i="11"/>
  <c r="R664" i="11"/>
  <c r="R665" i="11"/>
  <c r="R666" i="11"/>
  <c r="R667" i="11"/>
  <c r="R668" i="11"/>
  <c r="R669" i="11"/>
  <c r="R670" i="11"/>
  <c r="R671" i="11"/>
  <c r="R672" i="11"/>
  <c r="R673" i="11"/>
  <c r="R674" i="11"/>
  <c r="R675" i="11"/>
  <c r="R676" i="11"/>
  <c r="R677" i="11"/>
  <c r="R678" i="11"/>
  <c r="R679" i="11"/>
  <c r="R680" i="11"/>
  <c r="R681" i="11"/>
  <c r="R682" i="11"/>
  <c r="R683" i="11"/>
  <c r="R684" i="11"/>
  <c r="R685" i="11"/>
  <c r="R686" i="11"/>
  <c r="R687" i="11"/>
  <c r="R688" i="11"/>
  <c r="R689" i="11"/>
  <c r="R690" i="11"/>
  <c r="R691" i="11"/>
  <c r="R692" i="11"/>
  <c r="R693" i="11"/>
  <c r="R694" i="11"/>
  <c r="R695" i="11"/>
  <c r="R696" i="11"/>
  <c r="R697" i="11"/>
  <c r="R698" i="11"/>
  <c r="R699" i="11"/>
  <c r="R700" i="11"/>
  <c r="R701" i="11"/>
  <c r="R702" i="11"/>
  <c r="R703" i="11"/>
  <c r="R704" i="11"/>
  <c r="R705" i="11"/>
  <c r="R706" i="11"/>
  <c r="R707" i="11"/>
  <c r="R708" i="11"/>
  <c r="R709" i="11"/>
  <c r="R710" i="11"/>
  <c r="R711" i="11"/>
  <c r="R712" i="11"/>
  <c r="R713" i="11"/>
  <c r="R714" i="11"/>
  <c r="R715" i="11"/>
  <c r="R716" i="11"/>
  <c r="R717" i="11"/>
  <c r="R718" i="11"/>
  <c r="R719" i="11"/>
  <c r="R720" i="11"/>
  <c r="R721" i="11"/>
  <c r="R722" i="11"/>
  <c r="R723" i="11"/>
  <c r="R724" i="11"/>
  <c r="R725" i="11"/>
  <c r="R726" i="11"/>
  <c r="R727" i="11"/>
  <c r="R728" i="11"/>
  <c r="R729" i="11"/>
  <c r="R730" i="11"/>
  <c r="R731" i="11"/>
  <c r="R732" i="11"/>
  <c r="R733" i="11"/>
  <c r="R734" i="11"/>
  <c r="R735" i="11"/>
  <c r="R736" i="11"/>
  <c r="R737" i="11"/>
  <c r="R738" i="11"/>
  <c r="R739" i="11"/>
  <c r="R740" i="11"/>
  <c r="R741" i="11"/>
  <c r="R742" i="11"/>
  <c r="R743" i="11"/>
  <c r="R744" i="11"/>
  <c r="R745" i="11"/>
  <c r="R746" i="11"/>
  <c r="R747" i="11"/>
  <c r="R748" i="11"/>
  <c r="R749" i="11"/>
  <c r="R750" i="11"/>
  <c r="R751" i="11"/>
  <c r="R752" i="11"/>
  <c r="R753" i="11"/>
  <c r="R754" i="11"/>
  <c r="R755" i="11"/>
  <c r="R756" i="11"/>
  <c r="R757" i="11"/>
  <c r="R758" i="11"/>
  <c r="R759" i="11"/>
  <c r="R760" i="11"/>
  <c r="R761" i="11"/>
  <c r="R762" i="11"/>
  <c r="R763" i="11"/>
  <c r="R764" i="11"/>
  <c r="R765" i="11"/>
  <c r="R766" i="11"/>
  <c r="R767" i="11"/>
  <c r="R768" i="11"/>
  <c r="R769" i="11"/>
  <c r="R770" i="11"/>
  <c r="R771" i="11"/>
  <c r="R772" i="11"/>
  <c r="R773" i="11"/>
  <c r="R774" i="11"/>
  <c r="R775" i="11"/>
  <c r="R776" i="11"/>
  <c r="R777" i="11"/>
  <c r="R778" i="11"/>
  <c r="R779" i="11"/>
  <c r="R780" i="11"/>
  <c r="R781" i="11"/>
  <c r="R782" i="11"/>
  <c r="R783" i="11"/>
  <c r="R784" i="11"/>
  <c r="R785" i="11"/>
  <c r="R786" i="11"/>
  <c r="R787" i="11"/>
  <c r="R788" i="11"/>
  <c r="R789" i="11"/>
  <c r="R790" i="11"/>
  <c r="R791" i="11"/>
  <c r="R792" i="11"/>
  <c r="R793" i="11"/>
  <c r="R794" i="11"/>
  <c r="R795" i="11"/>
  <c r="R796" i="11"/>
  <c r="R797" i="11"/>
  <c r="R798" i="11"/>
  <c r="R799" i="11"/>
  <c r="R800" i="11"/>
  <c r="R801" i="11"/>
  <c r="R802" i="11"/>
  <c r="R803" i="11"/>
  <c r="R804" i="11"/>
  <c r="R805" i="11"/>
  <c r="R806" i="11"/>
  <c r="R807" i="11"/>
  <c r="R808" i="11"/>
  <c r="R809" i="11"/>
  <c r="R810" i="11"/>
  <c r="R811" i="11"/>
  <c r="R812" i="11"/>
  <c r="R813" i="11"/>
  <c r="R814" i="11"/>
  <c r="R815" i="11"/>
  <c r="R816" i="11"/>
  <c r="R817" i="11"/>
  <c r="R818" i="11"/>
  <c r="R819" i="11"/>
  <c r="R820" i="11"/>
  <c r="R821" i="11"/>
  <c r="R822" i="11"/>
  <c r="R823" i="11"/>
  <c r="R824" i="11"/>
  <c r="R825" i="11"/>
  <c r="R826" i="11"/>
  <c r="R827" i="11"/>
  <c r="R828" i="11"/>
  <c r="R829" i="11"/>
  <c r="R830" i="11"/>
  <c r="R831" i="11"/>
  <c r="R832" i="11"/>
  <c r="R833" i="11"/>
  <c r="R834" i="11"/>
  <c r="R835" i="11"/>
  <c r="R836" i="11"/>
  <c r="R837" i="11"/>
  <c r="R838" i="11"/>
  <c r="R839" i="11"/>
  <c r="R840" i="11"/>
  <c r="R841" i="11"/>
  <c r="R842" i="11"/>
  <c r="R843" i="11"/>
  <c r="R844" i="11"/>
  <c r="R845" i="11"/>
  <c r="R846" i="11"/>
  <c r="R847" i="11"/>
  <c r="R848" i="11"/>
  <c r="R849" i="11"/>
  <c r="R850" i="11"/>
  <c r="R851" i="11"/>
  <c r="R852" i="11"/>
  <c r="R853" i="11"/>
  <c r="R854" i="11"/>
  <c r="R855" i="11"/>
  <c r="R856" i="11"/>
  <c r="R857" i="11"/>
  <c r="R858" i="11"/>
  <c r="R859" i="11"/>
  <c r="R860" i="11"/>
  <c r="R861" i="11"/>
  <c r="R862" i="11"/>
  <c r="R863" i="11"/>
  <c r="R864" i="11"/>
  <c r="R865" i="11"/>
  <c r="R866" i="11"/>
  <c r="R867" i="11"/>
  <c r="R868" i="11"/>
  <c r="R869" i="11"/>
  <c r="R870" i="11"/>
  <c r="R871" i="11"/>
  <c r="R872" i="11"/>
  <c r="R873" i="11"/>
  <c r="R874" i="11"/>
  <c r="R875" i="11"/>
  <c r="R876" i="11"/>
  <c r="R877" i="11"/>
  <c r="R878" i="11"/>
  <c r="R879" i="11"/>
  <c r="R880" i="11"/>
  <c r="R881" i="11"/>
  <c r="R882" i="11"/>
  <c r="R883" i="11"/>
  <c r="R884" i="11"/>
  <c r="R885" i="11"/>
  <c r="R886" i="11"/>
  <c r="R887" i="11"/>
  <c r="R888" i="11"/>
  <c r="R889" i="11"/>
  <c r="R890" i="11"/>
  <c r="R891" i="11"/>
  <c r="R892" i="11"/>
  <c r="R893" i="11"/>
  <c r="R894" i="11"/>
  <c r="R895" i="11"/>
  <c r="R896" i="11"/>
  <c r="R897" i="11"/>
  <c r="R898" i="11"/>
  <c r="R899" i="11"/>
  <c r="R900" i="11"/>
  <c r="R901" i="11"/>
  <c r="R902" i="11"/>
  <c r="R903" i="11"/>
  <c r="R904" i="11"/>
  <c r="R905" i="11"/>
  <c r="R906" i="11"/>
  <c r="R907" i="11"/>
  <c r="R908" i="11"/>
  <c r="R909" i="11"/>
  <c r="R910" i="11"/>
  <c r="R911" i="11"/>
  <c r="R912" i="11"/>
  <c r="R913" i="11"/>
  <c r="R914" i="11"/>
  <c r="R915" i="11"/>
  <c r="R916" i="11"/>
  <c r="R917" i="11"/>
  <c r="R918" i="11"/>
  <c r="R919" i="11"/>
  <c r="R920" i="11"/>
  <c r="R921" i="11"/>
  <c r="R922" i="11"/>
  <c r="R923" i="11"/>
  <c r="R924" i="11"/>
  <c r="R925" i="11"/>
  <c r="R926" i="11"/>
  <c r="R927" i="11"/>
  <c r="R928" i="11"/>
  <c r="R929" i="11"/>
  <c r="R930" i="11"/>
  <c r="R931" i="11"/>
  <c r="R932" i="11"/>
  <c r="R933" i="11"/>
  <c r="R934" i="11"/>
  <c r="R935" i="11"/>
  <c r="R936" i="11"/>
  <c r="R937" i="11"/>
  <c r="R938" i="11"/>
  <c r="R939" i="11"/>
  <c r="R940" i="11"/>
  <c r="R941" i="11"/>
  <c r="R942" i="11"/>
  <c r="R943" i="11"/>
  <c r="R944" i="11"/>
  <c r="R945" i="11"/>
  <c r="R946" i="11"/>
  <c r="R947" i="11"/>
  <c r="R948" i="11"/>
  <c r="R949" i="11"/>
  <c r="R950" i="11"/>
  <c r="R951" i="11"/>
  <c r="R952" i="11"/>
  <c r="R953" i="11"/>
  <c r="R954" i="11"/>
  <c r="R955" i="11"/>
  <c r="R956" i="11"/>
  <c r="R957" i="11"/>
  <c r="R958" i="11"/>
  <c r="R959" i="11"/>
  <c r="R960" i="11"/>
  <c r="R961" i="11"/>
  <c r="R962" i="11"/>
  <c r="R963" i="11"/>
  <c r="R964" i="11"/>
  <c r="R965" i="11"/>
  <c r="R966" i="11"/>
  <c r="R967" i="11"/>
  <c r="R968" i="11"/>
  <c r="R969" i="11"/>
  <c r="R970" i="11"/>
  <c r="R971" i="11"/>
  <c r="R972" i="11"/>
  <c r="R973" i="11"/>
  <c r="R974" i="11"/>
  <c r="R975" i="11"/>
  <c r="R976" i="11"/>
  <c r="R977" i="11"/>
  <c r="R978" i="11"/>
  <c r="R979" i="11"/>
  <c r="R980" i="11"/>
  <c r="R981" i="11"/>
  <c r="R982" i="11"/>
  <c r="R983" i="11"/>
  <c r="R984" i="11"/>
  <c r="R985" i="11"/>
  <c r="R986" i="11"/>
  <c r="R987" i="11"/>
  <c r="R988" i="11"/>
  <c r="R989" i="11"/>
  <c r="R990" i="11"/>
  <c r="R991" i="11"/>
  <c r="R992" i="11"/>
  <c r="R993" i="11"/>
  <c r="R994" i="11"/>
  <c r="R995" i="11"/>
  <c r="R996" i="11"/>
  <c r="R997" i="11"/>
  <c r="R998" i="11"/>
  <c r="R999" i="11"/>
  <c r="R1000" i="11"/>
  <c r="R1001" i="11"/>
  <c r="R1002" i="11"/>
  <c r="R1003" i="11"/>
  <c r="R1004" i="11"/>
  <c r="R1005" i="11"/>
  <c r="R1006" i="11"/>
  <c r="R1007" i="11"/>
  <c r="R1008" i="11"/>
  <c r="R1009" i="11"/>
  <c r="R1010" i="11"/>
  <c r="R1011" i="11"/>
  <c r="R1012" i="11"/>
  <c r="R1013" i="11"/>
  <c r="R1014" i="11"/>
  <c r="R1015" i="11"/>
  <c r="R1016" i="11"/>
  <c r="R1017" i="11"/>
  <c r="R1018" i="11"/>
  <c r="R1019" i="11"/>
  <c r="R1020" i="11"/>
  <c r="R1021" i="11"/>
  <c r="R1022" i="11"/>
  <c r="R1023" i="11"/>
  <c r="R1024" i="11"/>
  <c r="R1025" i="11"/>
  <c r="R1026" i="11"/>
  <c r="R1027" i="11"/>
  <c r="R1028" i="11"/>
  <c r="R1029" i="11"/>
  <c r="R1030" i="11"/>
  <c r="R1031" i="11"/>
  <c r="R1032" i="11"/>
  <c r="R1033" i="11"/>
  <c r="R1034" i="11"/>
  <c r="R1035" i="11"/>
  <c r="R1036" i="11"/>
  <c r="R1037" i="11"/>
  <c r="R1038" i="11"/>
  <c r="R1039" i="11"/>
  <c r="R1040" i="11"/>
  <c r="R1041" i="11"/>
  <c r="R1042" i="11"/>
  <c r="R1043" i="11"/>
  <c r="R1044" i="11"/>
  <c r="R1045" i="11"/>
  <c r="R1046" i="11"/>
  <c r="R1047" i="11"/>
  <c r="R1048" i="11"/>
  <c r="R1049" i="11"/>
  <c r="R1050" i="11"/>
  <c r="R1051" i="11"/>
  <c r="R1052" i="11"/>
  <c r="R1053" i="11"/>
  <c r="R1054" i="11"/>
  <c r="R1055" i="11"/>
  <c r="R1056" i="11"/>
  <c r="R1057" i="11"/>
  <c r="R1058" i="11"/>
  <c r="R1059" i="11"/>
  <c r="R1060" i="11"/>
  <c r="R1061" i="11"/>
  <c r="R1062" i="11"/>
  <c r="R1063" i="11"/>
  <c r="R1064" i="11"/>
  <c r="R1065" i="11"/>
  <c r="R1066" i="11"/>
  <c r="R1067" i="11"/>
  <c r="R1068" i="11"/>
  <c r="R1069" i="11"/>
  <c r="R1070" i="11"/>
  <c r="R1071" i="11"/>
  <c r="R1072" i="11"/>
  <c r="R1073" i="11"/>
  <c r="R1074" i="11"/>
  <c r="R1075" i="11"/>
  <c r="R1076" i="11"/>
  <c r="R1077" i="11"/>
  <c r="R1078" i="11"/>
  <c r="R1079" i="11"/>
  <c r="R1080" i="11"/>
  <c r="R1081" i="11"/>
  <c r="R1082" i="11"/>
  <c r="R1083" i="11"/>
  <c r="R1084" i="11"/>
  <c r="R1085" i="11"/>
  <c r="R1086" i="11"/>
  <c r="R1087" i="11"/>
  <c r="R1088" i="11"/>
  <c r="R1089" i="11"/>
  <c r="R1090" i="11"/>
  <c r="R1091" i="11"/>
  <c r="R1092" i="11"/>
  <c r="R1093" i="11"/>
  <c r="R1094" i="11"/>
  <c r="R1095" i="11"/>
  <c r="R1096" i="11"/>
  <c r="R1097" i="11"/>
  <c r="R1098" i="11"/>
  <c r="R1099" i="11"/>
  <c r="R1100" i="11"/>
  <c r="R1101" i="11"/>
  <c r="R1102" i="11"/>
  <c r="R1103" i="11"/>
  <c r="R1104" i="11"/>
  <c r="R1105" i="11"/>
  <c r="R1106" i="11"/>
  <c r="R1107" i="11"/>
  <c r="R1108" i="11"/>
  <c r="R1109" i="11"/>
  <c r="R1110" i="11"/>
  <c r="R1111" i="11"/>
  <c r="R1112" i="11"/>
  <c r="R1113" i="11"/>
  <c r="R1114" i="11"/>
  <c r="R1115" i="11"/>
  <c r="R1116" i="11"/>
  <c r="R1117" i="11"/>
  <c r="R1118" i="11"/>
  <c r="R1119" i="11"/>
  <c r="R1120" i="11"/>
  <c r="R1121" i="11"/>
  <c r="R1122" i="11"/>
  <c r="R1123" i="11"/>
  <c r="R1124" i="11"/>
  <c r="R1125" i="11"/>
  <c r="R1126" i="11"/>
  <c r="R1127" i="11"/>
  <c r="R1128" i="11"/>
  <c r="R1129" i="11"/>
  <c r="R1130" i="11"/>
  <c r="R1131" i="11"/>
  <c r="R1132" i="11"/>
  <c r="R1133" i="11"/>
  <c r="R1134" i="11"/>
  <c r="R1135" i="11"/>
  <c r="R1136" i="11"/>
  <c r="R1137" i="11"/>
  <c r="R1138" i="11"/>
  <c r="R1139" i="11"/>
  <c r="R1140" i="11"/>
  <c r="R1141" i="11"/>
  <c r="R1142" i="11"/>
  <c r="R1143" i="11"/>
  <c r="R1144" i="11"/>
  <c r="R1145" i="11"/>
  <c r="R1146" i="11"/>
  <c r="R1147" i="11"/>
  <c r="R1148" i="11"/>
  <c r="R1149" i="11"/>
  <c r="R1150" i="11"/>
  <c r="R1151" i="11"/>
  <c r="R1152" i="11"/>
  <c r="R1153" i="11"/>
  <c r="R1154" i="11"/>
  <c r="R1155" i="11"/>
  <c r="R1156" i="11"/>
  <c r="R1157" i="11"/>
  <c r="R1158" i="11"/>
  <c r="R1159" i="11"/>
  <c r="R1160" i="11"/>
  <c r="R1161" i="11"/>
  <c r="R1162" i="11"/>
  <c r="R1163" i="11"/>
  <c r="R1164" i="11"/>
  <c r="R1165" i="11"/>
  <c r="R1166" i="11"/>
  <c r="R1167" i="11"/>
  <c r="R1168" i="11"/>
  <c r="R1169" i="11"/>
  <c r="R1170" i="11"/>
  <c r="R1171" i="11"/>
  <c r="R1172" i="11"/>
  <c r="R1173" i="11"/>
  <c r="R1174" i="11"/>
  <c r="R1175" i="11"/>
  <c r="R1176" i="11"/>
  <c r="R1177" i="11"/>
  <c r="R1178" i="11"/>
  <c r="R1179" i="11"/>
  <c r="R1180" i="11"/>
  <c r="R1181" i="11"/>
  <c r="R1182" i="11"/>
  <c r="R1183" i="11"/>
  <c r="R1184" i="11"/>
  <c r="R1185" i="11"/>
  <c r="R1186" i="11"/>
  <c r="R1187" i="11"/>
  <c r="R1188" i="11"/>
  <c r="R1189" i="11"/>
  <c r="R1190" i="11"/>
  <c r="R1191" i="11"/>
  <c r="R1192" i="11"/>
  <c r="R1193" i="11"/>
  <c r="R1194" i="11"/>
  <c r="R1195" i="11"/>
  <c r="R1196" i="11"/>
  <c r="R1197" i="11"/>
  <c r="R1198" i="11"/>
  <c r="R1199" i="11"/>
  <c r="R1200" i="11"/>
  <c r="R1201" i="11"/>
  <c r="R1202" i="11"/>
  <c r="R1203" i="11"/>
  <c r="R1204" i="11"/>
  <c r="R1205" i="11"/>
  <c r="R1206" i="11"/>
  <c r="R1207" i="11"/>
  <c r="R1208" i="11"/>
  <c r="R1209" i="11"/>
  <c r="R1210" i="11"/>
  <c r="R1211" i="11"/>
  <c r="R1212" i="11"/>
  <c r="R1213" i="11"/>
  <c r="R1214" i="11"/>
  <c r="R1215" i="11"/>
  <c r="R1216" i="11"/>
  <c r="R1217" i="11"/>
  <c r="R1218" i="11"/>
  <c r="R1219" i="11"/>
  <c r="R1220" i="11"/>
  <c r="R1221" i="11"/>
  <c r="R1222" i="11"/>
  <c r="R1223" i="11"/>
  <c r="R1224" i="11"/>
  <c r="R1225" i="11"/>
  <c r="R1226" i="11"/>
  <c r="R1227" i="11"/>
  <c r="R1228" i="11"/>
  <c r="R1229" i="11"/>
  <c r="R1230" i="11"/>
  <c r="R1231" i="11"/>
  <c r="R1232" i="11"/>
  <c r="R1233" i="11"/>
  <c r="R1234" i="11"/>
  <c r="R1235" i="11"/>
  <c r="R1236" i="11"/>
  <c r="R1237" i="11"/>
  <c r="R1238" i="11"/>
  <c r="R1239" i="11"/>
  <c r="R1240" i="11"/>
  <c r="R1241" i="11"/>
  <c r="R1242" i="11"/>
  <c r="R1243" i="11"/>
  <c r="R1244" i="11"/>
  <c r="R1245" i="11"/>
  <c r="R1246" i="11"/>
  <c r="R1247" i="11"/>
  <c r="R1248" i="11"/>
  <c r="R1249" i="11"/>
  <c r="R1250" i="11"/>
  <c r="R1251" i="11"/>
  <c r="R1252" i="11"/>
  <c r="R1253" i="11"/>
  <c r="R1254" i="11"/>
  <c r="R1255" i="11"/>
  <c r="R1256" i="11"/>
  <c r="R1257" i="11"/>
  <c r="R1258" i="11"/>
  <c r="R1259" i="11"/>
  <c r="R1260" i="11"/>
  <c r="R1261" i="11"/>
  <c r="R1262" i="11"/>
  <c r="R1263" i="11"/>
  <c r="R1264" i="11"/>
  <c r="R1265" i="11"/>
  <c r="R1266" i="11"/>
  <c r="R1267" i="11"/>
  <c r="R1268" i="11"/>
  <c r="R1269" i="11"/>
  <c r="R1270" i="11"/>
  <c r="R1271" i="11"/>
  <c r="R1272" i="11"/>
  <c r="R1273" i="11"/>
  <c r="R1274" i="11"/>
  <c r="R1275" i="11"/>
  <c r="R1276" i="11"/>
  <c r="R1277" i="11"/>
  <c r="R1278" i="11"/>
  <c r="R1279" i="11"/>
  <c r="R1280" i="11"/>
  <c r="R1281" i="11"/>
  <c r="R1282" i="11"/>
  <c r="R1283" i="11"/>
  <c r="R1284" i="11"/>
  <c r="R1285" i="11"/>
  <c r="R1286" i="11"/>
  <c r="R1287" i="11"/>
  <c r="R1288" i="11"/>
  <c r="R1289" i="11"/>
  <c r="R1290" i="11"/>
  <c r="R1291" i="11"/>
  <c r="R1292" i="11"/>
  <c r="R1293" i="11"/>
  <c r="R1294" i="11"/>
  <c r="R1295" i="11"/>
  <c r="R1296" i="11"/>
  <c r="R1297" i="11"/>
  <c r="R1298" i="11"/>
  <c r="R1299" i="11"/>
  <c r="R1300" i="11"/>
  <c r="R1301" i="11"/>
  <c r="R1302" i="11"/>
  <c r="R1303" i="11"/>
  <c r="R1304" i="11"/>
  <c r="R1305" i="11"/>
  <c r="R1306" i="11"/>
  <c r="R1307" i="11"/>
  <c r="R1308" i="11"/>
  <c r="R1309" i="11"/>
  <c r="R1310" i="11"/>
  <c r="R1311" i="11"/>
  <c r="R1312" i="11"/>
  <c r="R1313" i="11"/>
  <c r="R1314" i="11"/>
  <c r="R1315" i="11"/>
  <c r="R1316" i="11"/>
  <c r="R1317" i="11"/>
  <c r="R1318" i="11"/>
  <c r="R1319" i="11"/>
  <c r="R1320" i="11"/>
  <c r="R1321" i="11"/>
  <c r="R1322" i="11"/>
  <c r="R1323" i="11"/>
  <c r="R1324" i="11"/>
  <c r="R1325" i="11"/>
  <c r="R1326" i="11"/>
  <c r="R1327" i="11"/>
  <c r="R1328" i="11"/>
  <c r="R1329" i="11"/>
  <c r="R1330" i="11"/>
  <c r="R1331" i="11"/>
  <c r="R1332" i="11"/>
  <c r="R1333" i="11"/>
  <c r="R1334" i="11"/>
  <c r="R1335" i="11"/>
  <c r="R1336" i="11"/>
  <c r="R1337" i="11"/>
  <c r="R1338" i="11"/>
  <c r="R1339" i="11"/>
  <c r="R1340" i="11"/>
  <c r="R1341" i="11"/>
  <c r="R1342" i="11"/>
  <c r="R1343" i="11"/>
  <c r="R1344" i="11"/>
  <c r="R1345" i="11"/>
  <c r="R1346" i="11"/>
  <c r="R1347" i="11"/>
  <c r="R1348" i="11"/>
  <c r="R1349" i="11"/>
  <c r="R1350" i="11"/>
  <c r="R1351" i="11"/>
  <c r="R1352" i="11"/>
  <c r="R1353" i="11"/>
  <c r="R1354" i="11"/>
  <c r="R1355" i="11"/>
  <c r="R1356" i="11"/>
  <c r="R1357" i="11"/>
  <c r="R1358" i="11"/>
  <c r="R1359" i="11"/>
  <c r="R1360" i="11"/>
  <c r="R1361" i="11"/>
  <c r="R1362" i="11"/>
  <c r="R1363" i="11"/>
  <c r="R1364" i="11"/>
  <c r="R1365" i="11"/>
  <c r="R1366" i="11"/>
  <c r="R1367" i="11"/>
  <c r="R1368" i="11"/>
  <c r="R1369" i="11"/>
  <c r="R1370" i="11"/>
  <c r="R1371" i="11"/>
  <c r="R1372" i="11"/>
  <c r="R1373" i="11"/>
  <c r="R1374" i="11"/>
  <c r="R1375" i="11"/>
  <c r="R1376" i="11"/>
  <c r="R1377" i="11"/>
  <c r="R1378" i="11"/>
  <c r="R1379" i="11"/>
  <c r="R1380" i="11"/>
  <c r="R1381" i="11"/>
  <c r="R1382" i="11"/>
  <c r="R1383" i="11"/>
  <c r="R1384" i="11"/>
  <c r="R1385" i="11"/>
  <c r="R1386" i="11"/>
  <c r="R1387" i="11"/>
  <c r="R1388" i="11"/>
  <c r="R1389" i="11"/>
  <c r="R1390" i="11"/>
  <c r="R1391" i="11"/>
  <c r="R1392" i="11"/>
  <c r="R1393" i="11"/>
  <c r="R1394" i="11"/>
  <c r="R1395" i="11"/>
  <c r="R1396" i="11"/>
  <c r="R1397" i="11"/>
  <c r="R1398" i="11"/>
  <c r="R1399" i="11"/>
  <c r="R1400" i="11"/>
  <c r="R1401" i="11"/>
  <c r="R1402" i="11"/>
  <c r="R1403" i="11"/>
  <c r="R1404" i="11"/>
  <c r="R1405" i="11"/>
  <c r="R1406" i="11"/>
  <c r="R1407" i="11"/>
  <c r="R1408" i="11"/>
  <c r="R1409" i="11"/>
  <c r="R1410" i="11"/>
  <c r="R1411" i="11"/>
  <c r="R1412" i="11"/>
  <c r="R1413" i="11"/>
  <c r="R1414" i="11"/>
  <c r="R1415" i="11"/>
  <c r="R1416" i="11"/>
  <c r="R1417" i="11"/>
  <c r="R1418" i="11"/>
  <c r="R1419" i="11"/>
  <c r="R1420" i="11"/>
  <c r="R1421" i="11"/>
  <c r="R1422" i="11"/>
  <c r="R1423" i="11"/>
  <c r="R1424" i="11"/>
  <c r="R1425" i="11"/>
  <c r="R1426" i="11"/>
  <c r="R1427" i="11"/>
  <c r="R1428" i="11"/>
  <c r="R1429" i="11"/>
  <c r="R1430" i="11"/>
  <c r="R1431" i="11"/>
  <c r="R1432" i="11"/>
  <c r="R1433" i="11"/>
  <c r="R1434" i="11"/>
  <c r="R1435" i="11"/>
  <c r="R1436" i="11"/>
  <c r="R1437" i="11"/>
  <c r="R1438" i="11"/>
  <c r="R1439" i="11"/>
  <c r="R1440" i="11"/>
  <c r="R1441" i="11"/>
  <c r="R1442" i="11"/>
  <c r="R1443" i="11"/>
  <c r="R1444" i="11"/>
  <c r="R1445" i="11"/>
  <c r="R1446" i="11"/>
  <c r="R1447" i="11"/>
  <c r="R1448" i="11"/>
  <c r="R1449" i="11"/>
  <c r="R1450" i="11"/>
  <c r="R1451" i="11"/>
  <c r="R1452" i="11"/>
  <c r="R1453" i="11"/>
  <c r="R1454" i="11"/>
  <c r="R1455" i="11"/>
  <c r="R1456" i="11"/>
  <c r="R1457" i="11"/>
  <c r="R1458" i="11"/>
  <c r="R1459" i="11"/>
  <c r="R1460" i="11"/>
  <c r="R1461" i="11"/>
  <c r="R1462" i="11"/>
  <c r="R1463" i="11"/>
  <c r="R1464" i="11"/>
  <c r="R1465" i="11"/>
  <c r="R1466" i="11"/>
  <c r="R1467" i="11"/>
  <c r="R1468" i="11"/>
  <c r="R1469" i="11"/>
  <c r="R1470" i="11"/>
  <c r="R1471" i="11"/>
  <c r="R1472" i="11"/>
  <c r="R1473" i="11"/>
  <c r="R1474" i="11"/>
  <c r="R1475" i="11"/>
  <c r="R1476" i="11"/>
  <c r="R1477" i="11"/>
  <c r="R1478" i="11"/>
  <c r="R1479" i="11"/>
  <c r="R1480" i="11"/>
  <c r="R1481" i="11"/>
  <c r="R1482" i="11"/>
  <c r="R1483" i="11"/>
  <c r="R1484" i="11"/>
  <c r="R1485" i="11"/>
  <c r="R1486" i="11"/>
  <c r="R1487" i="11"/>
  <c r="R1488" i="11"/>
  <c r="R1489" i="11"/>
  <c r="R1490" i="11"/>
  <c r="R1491" i="11"/>
  <c r="R1492" i="11"/>
  <c r="R1493" i="11"/>
  <c r="R1494" i="11"/>
  <c r="R1495" i="11"/>
  <c r="R1496" i="11"/>
  <c r="R1497" i="11"/>
  <c r="R1498" i="11"/>
  <c r="R1499" i="11"/>
  <c r="R1500" i="11"/>
  <c r="R1501" i="11"/>
  <c r="R1502" i="11"/>
  <c r="R1503" i="11"/>
  <c r="R1504" i="11"/>
  <c r="R1505" i="11"/>
  <c r="R1506" i="11"/>
  <c r="R1507" i="11"/>
  <c r="R1508" i="11"/>
  <c r="R1509" i="11"/>
  <c r="R1510" i="11"/>
  <c r="R1511" i="11"/>
  <c r="R1512" i="11"/>
  <c r="R1513" i="11"/>
  <c r="R1514" i="11"/>
  <c r="R1515" i="11"/>
  <c r="R1516" i="11"/>
  <c r="R1517" i="11"/>
  <c r="R1518" i="11"/>
  <c r="R1519" i="11"/>
  <c r="R1520" i="11"/>
  <c r="R1521" i="11"/>
  <c r="R1522" i="11"/>
  <c r="R1523" i="11"/>
  <c r="R1524" i="11"/>
  <c r="R1525" i="11"/>
  <c r="R1526" i="11"/>
  <c r="R1527" i="11"/>
  <c r="R1528" i="11"/>
  <c r="R1529" i="11"/>
  <c r="R1530" i="11"/>
  <c r="R1531" i="11"/>
  <c r="R1532" i="11"/>
  <c r="R1533" i="11"/>
  <c r="R1534" i="11"/>
  <c r="R1535" i="11"/>
  <c r="R1536" i="11"/>
  <c r="R1537" i="11"/>
  <c r="R1538" i="11"/>
  <c r="R1539" i="11"/>
  <c r="R1540" i="11"/>
  <c r="R1541" i="11"/>
  <c r="R1542" i="11"/>
  <c r="R1543" i="11"/>
  <c r="R1544" i="11"/>
  <c r="R1545" i="11"/>
  <c r="R1546" i="11"/>
  <c r="R1547" i="11"/>
  <c r="R1548" i="11"/>
  <c r="R1549" i="11"/>
  <c r="R1550" i="11"/>
  <c r="R1551" i="11"/>
  <c r="R1552" i="11"/>
  <c r="R1553" i="11"/>
  <c r="R1554" i="11"/>
  <c r="R1555" i="11"/>
  <c r="R1556" i="11"/>
  <c r="R1557" i="11"/>
  <c r="R1558" i="11"/>
  <c r="R1559" i="11"/>
  <c r="R1560" i="11"/>
  <c r="R1561" i="11"/>
  <c r="R1562" i="11"/>
  <c r="R1563" i="11"/>
  <c r="R1564" i="11"/>
  <c r="R1565" i="11"/>
  <c r="R1566" i="11"/>
  <c r="R1567" i="11"/>
  <c r="R1568" i="11"/>
  <c r="R1569" i="11"/>
  <c r="R1570" i="11"/>
  <c r="R1571" i="11"/>
  <c r="R1572" i="11"/>
  <c r="R1573" i="11"/>
  <c r="R1574" i="11"/>
  <c r="R1575" i="11"/>
  <c r="R1576" i="11"/>
  <c r="R1577" i="11"/>
  <c r="R1578" i="11"/>
  <c r="R1579" i="11"/>
  <c r="R1580" i="11"/>
  <c r="R1581" i="11"/>
  <c r="R1582" i="11"/>
  <c r="R1583" i="11"/>
  <c r="R1584" i="11"/>
  <c r="R1585" i="11"/>
  <c r="R1586" i="11"/>
  <c r="R1587" i="11"/>
  <c r="R1588" i="11"/>
  <c r="R1589" i="11"/>
  <c r="R1590" i="11"/>
  <c r="R1591" i="11"/>
  <c r="R1592" i="11"/>
  <c r="R1593" i="11"/>
  <c r="R1594" i="11"/>
  <c r="R1595" i="11"/>
  <c r="R1596" i="11"/>
  <c r="R1597" i="11"/>
  <c r="R1598" i="11"/>
  <c r="R1599" i="11"/>
  <c r="R1600" i="11"/>
  <c r="R1601" i="11"/>
  <c r="R1602" i="11"/>
  <c r="R1603" i="11"/>
  <c r="R1604" i="11"/>
  <c r="R1605" i="11"/>
  <c r="R1606" i="11"/>
  <c r="R1607" i="11"/>
  <c r="R1608" i="11"/>
  <c r="R1609" i="11"/>
  <c r="R1610" i="11"/>
  <c r="R1611" i="11"/>
  <c r="R1612" i="11"/>
  <c r="R1613" i="11"/>
  <c r="R1614" i="11"/>
  <c r="R1615" i="11"/>
  <c r="R1616" i="11"/>
  <c r="R1617" i="11"/>
  <c r="R1618" i="11"/>
  <c r="R1619" i="11"/>
  <c r="R1620" i="11"/>
  <c r="R1621" i="11"/>
  <c r="R1622" i="11"/>
  <c r="R1623" i="11"/>
  <c r="R1624" i="11"/>
  <c r="R1625" i="11"/>
  <c r="R1626" i="11"/>
  <c r="R1627" i="11"/>
  <c r="R1628" i="11"/>
  <c r="R1629" i="11"/>
  <c r="R1630" i="11"/>
  <c r="R1631" i="11"/>
  <c r="R1632" i="11"/>
  <c r="R1633" i="11"/>
  <c r="R1634" i="11"/>
  <c r="R1635" i="11"/>
  <c r="R1636" i="11"/>
  <c r="R1637" i="11"/>
  <c r="R1638" i="11"/>
  <c r="R1639" i="11"/>
  <c r="R1640" i="11"/>
  <c r="R1641" i="11"/>
  <c r="R1642" i="11"/>
  <c r="R1643" i="11"/>
  <c r="R1644" i="11"/>
  <c r="R1645" i="11"/>
  <c r="R1646" i="11"/>
  <c r="R1647" i="11"/>
  <c r="R1648" i="11"/>
  <c r="R1649" i="11"/>
  <c r="R1650" i="11"/>
  <c r="R1651" i="11"/>
  <c r="R1652" i="11"/>
  <c r="R1653" i="11"/>
  <c r="R1654" i="11"/>
  <c r="R1655" i="11"/>
  <c r="R1656" i="11"/>
  <c r="R1657" i="11"/>
  <c r="R1658" i="11"/>
  <c r="R1659" i="11"/>
  <c r="R1660" i="11"/>
  <c r="R1661" i="11"/>
  <c r="R1662" i="11"/>
  <c r="R1663" i="11"/>
  <c r="R1664" i="11"/>
  <c r="R1665" i="11"/>
  <c r="R1666" i="11"/>
  <c r="R1667" i="11"/>
  <c r="R1668" i="11"/>
  <c r="R1669" i="11"/>
  <c r="R1670" i="11"/>
  <c r="R1671" i="11"/>
  <c r="R1672" i="11"/>
  <c r="R1673" i="11"/>
  <c r="R1674" i="11"/>
  <c r="R1675" i="11"/>
  <c r="R1676" i="11"/>
  <c r="R1677" i="11"/>
  <c r="R1678" i="11"/>
  <c r="R1679" i="11"/>
  <c r="R1680" i="11"/>
  <c r="R1681" i="11"/>
  <c r="R1682" i="11"/>
  <c r="R1683" i="11"/>
  <c r="R1684" i="11"/>
  <c r="R1685" i="11"/>
  <c r="R1686" i="11"/>
  <c r="R1687" i="11"/>
  <c r="R1688" i="11"/>
  <c r="R1689" i="11"/>
  <c r="R1690" i="11"/>
  <c r="R1691" i="11"/>
  <c r="R1692" i="11"/>
  <c r="R1693" i="11"/>
  <c r="R1694" i="11"/>
  <c r="R1695" i="11"/>
  <c r="R1696" i="11"/>
  <c r="R1697" i="11"/>
  <c r="R1698" i="11"/>
  <c r="R1699" i="11"/>
  <c r="R1700" i="11"/>
  <c r="R1701" i="11"/>
  <c r="R1702" i="11"/>
  <c r="R1703" i="11"/>
  <c r="R1704" i="11"/>
  <c r="R1705" i="11"/>
  <c r="R1706" i="11"/>
  <c r="R1707" i="11"/>
  <c r="R1708" i="11"/>
  <c r="R1709" i="11"/>
  <c r="R1710" i="11"/>
  <c r="R1711" i="11"/>
  <c r="R1712" i="11"/>
  <c r="R1713" i="11"/>
  <c r="R1714" i="11"/>
  <c r="R1715" i="11"/>
  <c r="R1716" i="11"/>
  <c r="R1717" i="11"/>
  <c r="R1718" i="11"/>
  <c r="R1719" i="11"/>
  <c r="R1720" i="11"/>
  <c r="R1721" i="11"/>
  <c r="R1722" i="11"/>
  <c r="R1723" i="11"/>
  <c r="R1724" i="11"/>
  <c r="R1725" i="11"/>
  <c r="R1726" i="11"/>
  <c r="R1727" i="11"/>
  <c r="R1728" i="11"/>
  <c r="R1729" i="11"/>
  <c r="R1730" i="11"/>
  <c r="R1731" i="11"/>
  <c r="R1732" i="11"/>
  <c r="R1733" i="11"/>
  <c r="R1734" i="11"/>
  <c r="R1735" i="11"/>
  <c r="R1736" i="11"/>
  <c r="R1737" i="11"/>
  <c r="R1738" i="11"/>
  <c r="R1739" i="11"/>
  <c r="R1740" i="11"/>
  <c r="R1741" i="11"/>
  <c r="R1742" i="11"/>
  <c r="R1743" i="11"/>
  <c r="R1744" i="11"/>
  <c r="R1745" i="11"/>
  <c r="R1746" i="11"/>
  <c r="R1747" i="11"/>
  <c r="R1748" i="11"/>
  <c r="R1749" i="11"/>
  <c r="R1750" i="11"/>
  <c r="R1751" i="11"/>
  <c r="R1752" i="11"/>
  <c r="R1753" i="11"/>
  <c r="R1754" i="11"/>
  <c r="R1755" i="11"/>
  <c r="R1756" i="11"/>
  <c r="R1757" i="11"/>
  <c r="R1758" i="11"/>
  <c r="R1759" i="11"/>
  <c r="R1760" i="11"/>
  <c r="R1761" i="11"/>
  <c r="R1762" i="11"/>
  <c r="R1763" i="11"/>
  <c r="R1764" i="11"/>
  <c r="R1765" i="11"/>
  <c r="R1766" i="11"/>
  <c r="R1767" i="11"/>
  <c r="R1768" i="11"/>
  <c r="R1769" i="11"/>
  <c r="R1770" i="11"/>
  <c r="R1771" i="11"/>
  <c r="R1772" i="11"/>
  <c r="R1773" i="11"/>
  <c r="R1774" i="11"/>
  <c r="R1775" i="11"/>
  <c r="R1776" i="11"/>
  <c r="R1777" i="11"/>
  <c r="R1778" i="11"/>
  <c r="R1779" i="11"/>
  <c r="R1780" i="11"/>
  <c r="R1781" i="11"/>
  <c r="R1782" i="11"/>
  <c r="R1783" i="11"/>
  <c r="R1784" i="11"/>
  <c r="R1785" i="11"/>
  <c r="R1786" i="11"/>
  <c r="R1787" i="11"/>
  <c r="R1788" i="11"/>
  <c r="R1789" i="11"/>
  <c r="R1790" i="11"/>
  <c r="R1791" i="11"/>
  <c r="R1792" i="11"/>
  <c r="R1793" i="11"/>
  <c r="R1794" i="11"/>
  <c r="R1795" i="11"/>
  <c r="R1796" i="11"/>
  <c r="R1797" i="11"/>
  <c r="R1798" i="11"/>
  <c r="R1799" i="11"/>
  <c r="R1800" i="11"/>
  <c r="R1801" i="11"/>
  <c r="R1802" i="11"/>
  <c r="R1803" i="11"/>
  <c r="R1804" i="11"/>
  <c r="R1805" i="11"/>
  <c r="R1806" i="11"/>
  <c r="R1807" i="11"/>
  <c r="R1808" i="11"/>
  <c r="R1809" i="11"/>
  <c r="R1810" i="11"/>
  <c r="R1811" i="11"/>
  <c r="R1812" i="11"/>
  <c r="R1813" i="11"/>
  <c r="R1814" i="11"/>
  <c r="R1815" i="11"/>
  <c r="R1816" i="11"/>
  <c r="R1817" i="11"/>
  <c r="R1818" i="11"/>
  <c r="R1819" i="11"/>
  <c r="R1820" i="11"/>
  <c r="R1821" i="11"/>
  <c r="R1822" i="11"/>
  <c r="R1823" i="11"/>
  <c r="R1824" i="11"/>
  <c r="R1825" i="11"/>
  <c r="R1826" i="11"/>
  <c r="R1827" i="11"/>
  <c r="R1828" i="11"/>
  <c r="R1829" i="11"/>
  <c r="R1830" i="11"/>
  <c r="R1831" i="11"/>
  <c r="R1832" i="11"/>
  <c r="R1833" i="11"/>
  <c r="R1834" i="11"/>
  <c r="R1835" i="11"/>
  <c r="R1836" i="11"/>
  <c r="R1837" i="11"/>
  <c r="R1838" i="11"/>
  <c r="R1839" i="11"/>
  <c r="R1840" i="11"/>
  <c r="R1841" i="11"/>
  <c r="R1842" i="11"/>
  <c r="R1843" i="11"/>
  <c r="R1844" i="11"/>
  <c r="R1845" i="11"/>
  <c r="R1846" i="11"/>
  <c r="R1847" i="11"/>
  <c r="R1848" i="11"/>
  <c r="R1849" i="11"/>
  <c r="R1850" i="11"/>
  <c r="R1851" i="11"/>
  <c r="R1852" i="11"/>
  <c r="R1853" i="11"/>
  <c r="R1854" i="11"/>
  <c r="R1855" i="11"/>
  <c r="R1856" i="11"/>
  <c r="R1857" i="11"/>
  <c r="R1858" i="11"/>
  <c r="R1859" i="11"/>
  <c r="R1860" i="11"/>
  <c r="R1861" i="11"/>
  <c r="R1862" i="11"/>
  <c r="R1863" i="11"/>
  <c r="R1864" i="11"/>
  <c r="R1865" i="11"/>
  <c r="R1866" i="11"/>
  <c r="R1867" i="11"/>
  <c r="R1868" i="11"/>
  <c r="R1869" i="11"/>
  <c r="R1870" i="11"/>
  <c r="R1871" i="11"/>
  <c r="R1872" i="11"/>
  <c r="R1873" i="11"/>
  <c r="R1874" i="11"/>
  <c r="R1875" i="11"/>
  <c r="R1876" i="11"/>
  <c r="R1877" i="11"/>
  <c r="R1878" i="11"/>
  <c r="R1879" i="11"/>
  <c r="R1880" i="11"/>
  <c r="R1881" i="11"/>
  <c r="R1882" i="11"/>
  <c r="R1883" i="11"/>
  <c r="R1884" i="11"/>
  <c r="R1885" i="11"/>
  <c r="R1886" i="11"/>
  <c r="R1887" i="11"/>
  <c r="R1888" i="11"/>
  <c r="R1889" i="11"/>
  <c r="R1890" i="11"/>
  <c r="R1891" i="11"/>
  <c r="R1892" i="11"/>
  <c r="R1893" i="11"/>
  <c r="R1894" i="11"/>
  <c r="R1895" i="11"/>
  <c r="R1896" i="11"/>
  <c r="R1897" i="11"/>
  <c r="R1898" i="11"/>
  <c r="R1899" i="11"/>
  <c r="R1900" i="11"/>
  <c r="R1901" i="11"/>
  <c r="R1902" i="11"/>
  <c r="R1903" i="11"/>
  <c r="R1904" i="11"/>
  <c r="R1905" i="11"/>
  <c r="R1906" i="11"/>
  <c r="R1907" i="11"/>
  <c r="R1908" i="11"/>
  <c r="R1909" i="11"/>
  <c r="R1910" i="11"/>
  <c r="R1911" i="11"/>
  <c r="R1912" i="11"/>
  <c r="R1913" i="11"/>
  <c r="R1914" i="11"/>
  <c r="R1915" i="11"/>
  <c r="R1916" i="11"/>
  <c r="R1917" i="11"/>
  <c r="R1918" i="11"/>
  <c r="R1919" i="11"/>
  <c r="R1920" i="11"/>
  <c r="R1921" i="11"/>
  <c r="R1922" i="11"/>
  <c r="R1923" i="11"/>
  <c r="R1924" i="11"/>
  <c r="R1925" i="11"/>
  <c r="R1926" i="11"/>
  <c r="R1927" i="11"/>
  <c r="R1928" i="11"/>
  <c r="R1929" i="11"/>
  <c r="R1930" i="11"/>
  <c r="R1931" i="11"/>
  <c r="R1932" i="11"/>
  <c r="R1933" i="11"/>
  <c r="R1934" i="11"/>
  <c r="R1935" i="11"/>
  <c r="R1936" i="11"/>
  <c r="R1937" i="11"/>
  <c r="R1938" i="11"/>
  <c r="R1939" i="11"/>
  <c r="R1940" i="11"/>
  <c r="R1941" i="11"/>
  <c r="R1942" i="11"/>
  <c r="R1943" i="11"/>
  <c r="R1944" i="11"/>
  <c r="R1945" i="11"/>
  <c r="R1946" i="11"/>
  <c r="R1947" i="11"/>
  <c r="R1948" i="11"/>
  <c r="R1949" i="11"/>
  <c r="R1950" i="11"/>
  <c r="R1951" i="11"/>
  <c r="R1952" i="11"/>
  <c r="R1953" i="11"/>
  <c r="R1954" i="11"/>
  <c r="R1955" i="11"/>
  <c r="R1956" i="11"/>
  <c r="R1957" i="11"/>
  <c r="R1958" i="11"/>
  <c r="R1959" i="11"/>
  <c r="R1960" i="11"/>
  <c r="R1961" i="11"/>
  <c r="R1962" i="11"/>
  <c r="R1963" i="11"/>
  <c r="R1964" i="11"/>
  <c r="R1965" i="11"/>
  <c r="R1966" i="11"/>
  <c r="R1967" i="11"/>
  <c r="R1968" i="11"/>
  <c r="R1969" i="11"/>
  <c r="R1970" i="11"/>
  <c r="R1971" i="11"/>
  <c r="R1972" i="11"/>
  <c r="R1973" i="11"/>
  <c r="R1974" i="11"/>
  <c r="R1975" i="11"/>
  <c r="R1976" i="11"/>
  <c r="R1977" i="11"/>
  <c r="R1978" i="11"/>
  <c r="R1979" i="11"/>
  <c r="R1980" i="11"/>
  <c r="R1981" i="11"/>
  <c r="R1982" i="11"/>
  <c r="R1983" i="11"/>
  <c r="R1984" i="11"/>
  <c r="R1985" i="11"/>
  <c r="R1986" i="11"/>
  <c r="R1987" i="11"/>
  <c r="R1988" i="11"/>
  <c r="R1989" i="11"/>
  <c r="R1990" i="11"/>
  <c r="R1991" i="11"/>
  <c r="R1992" i="11"/>
  <c r="R1993" i="11"/>
  <c r="R1994" i="11"/>
  <c r="R1995" i="11"/>
  <c r="R1996" i="11"/>
  <c r="R1997" i="11"/>
  <c r="R1998" i="11"/>
  <c r="R1999" i="11"/>
  <c r="R2000" i="11"/>
  <c r="R2001" i="11"/>
  <c r="R2002" i="11"/>
  <c r="R2003" i="11"/>
  <c r="R2004" i="11"/>
  <c r="R2005" i="11"/>
  <c r="R2006" i="11"/>
  <c r="R2007" i="11"/>
  <c r="R2008" i="11"/>
  <c r="R2009" i="11"/>
  <c r="R2010" i="11"/>
  <c r="R2011" i="11"/>
  <c r="R2012" i="11"/>
  <c r="R2013" i="11"/>
  <c r="R2014" i="11"/>
  <c r="R2015" i="11"/>
  <c r="R2016" i="11"/>
  <c r="R2017" i="11"/>
  <c r="R2018" i="11"/>
  <c r="R2019" i="11"/>
  <c r="R2020" i="11"/>
  <c r="R2021" i="11"/>
  <c r="R2022" i="11"/>
  <c r="R2023" i="11"/>
  <c r="R2024" i="11"/>
  <c r="R2025" i="11"/>
  <c r="R2026" i="11"/>
  <c r="R2027" i="11"/>
  <c r="R2028" i="11"/>
  <c r="R2029" i="11"/>
  <c r="R2030" i="11"/>
  <c r="R2031" i="11"/>
  <c r="R2032" i="11"/>
  <c r="R2033" i="11"/>
  <c r="R2034" i="11"/>
  <c r="R2035" i="11"/>
  <c r="R2036" i="11"/>
  <c r="R2037" i="11"/>
  <c r="R2038" i="11"/>
  <c r="R2039" i="11"/>
  <c r="R2040" i="11"/>
  <c r="R2041" i="11"/>
  <c r="R2042" i="11"/>
  <c r="R2043" i="11"/>
  <c r="R2044" i="11"/>
  <c r="R2045" i="11"/>
  <c r="R2046" i="11"/>
  <c r="R2047" i="11"/>
  <c r="R2048" i="11"/>
  <c r="R2049" i="11"/>
  <c r="R2050" i="11"/>
  <c r="R2051" i="11"/>
  <c r="R2052" i="11"/>
  <c r="R2053" i="11"/>
  <c r="R2054" i="11"/>
  <c r="R2055" i="11"/>
  <c r="R2056" i="11"/>
  <c r="R2057" i="11"/>
  <c r="R2058" i="11"/>
  <c r="R2059" i="11"/>
  <c r="R2060" i="11"/>
  <c r="R2061" i="11"/>
  <c r="R2062" i="11"/>
  <c r="R2063" i="11"/>
  <c r="R2064" i="11"/>
  <c r="R2065" i="11"/>
  <c r="R2066" i="11"/>
  <c r="R2067" i="11"/>
  <c r="R2068" i="11"/>
  <c r="R2069" i="11"/>
  <c r="R2070" i="11"/>
  <c r="R2071" i="11"/>
  <c r="R2072" i="11"/>
  <c r="R2073" i="11"/>
  <c r="R2074" i="11"/>
  <c r="R2075" i="11"/>
  <c r="R2076" i="11"/>
  <c r="R2077" i="11"/>
  <c r="R2078" i="11"/>
  <c r="R2079" i="11"/>
  <c r="R2080" i="11"/>
  <c r="R2081" i="11"/>
  <c r="R2082" i="11"/>
  <c r="R2083" i="11"/>
  <c r="R2084" i="11"/>
  <c r="R2085" i="11"/>
  <c r="R2086" i="11"/>
  <c r="R2087" i="11"/>
  <c r="R2088" i="11"/>
  <c r="R2089" i="11"/>
  <c r="R2090" i="11"/>
  <c r="R2091" i="11"/>
  <c r="R2092" i="11"/>
  <c r="R2093" i="11"/>
  <c r="R2094" i="11"/>
  <c r="R2095" i="11"/>
  <c r="R2096" i="11"/>
  <c r="R2097" i="11"/>
  <c r="R2098" i="11"/>
  <c r="R2099" i="11"/>
  <c r="R2100" i="11"/>
  <c r="R2101" i="11"/>
  <c r="R2102" i="11"/>
  <c r="R2103" i="11"/>
  <c r="R2104" i="11"/>
  <c r="R2105" i="11"/>
  <c r="R2106" i="11"/>
  <c r="R2107" i="11"/>
  <c r="R2108" i="11"/>
  <c r="R2109" i="11"/>
  <c r="R2110" i="11"/>
  <c r="R2111" i="11"/>
  <c r="R2112" i="11"/>
  <c r="R2113" i="11"/>
  <c r="R2114" i="11"/>
  <c r="R2115" i="11"/>
  <c r="R2116" i="11"/>
  <c r="R2117" i="11"/>
  <c r="R2118" i="11"/>
  <c r="R2119" i="11"/>
  <c r="R2120" i="11"/>
  <c r="R2121" i="11"/>
  <c r="R2122" i="11"/>
  <c r="R2123" i="11"/>
  <c r="R2124" i="11"/>
  <c r="R2125" i="11"/>
  <c r="R2126" i="11"/>
  <c r="R2127" i="11"/>
  <c r="R2128" i="11"/>
  <c r="R2129" i="11"/>
  <c r="R2130" i="11"/>
  <c r="R2131" i="11"/>
  <c r="R2132" i="11"/>
  <c r="R2133" i="11"/>
  <c r="R2134" i="11"/>
  <c r="R2135" i="11"/>
  <c r="R2136" i="11"/>
  <c r="R2137" i="11"/>
  <c r="R2138" i="11"/>
  <c r="R2139" i="11"/>
  <c r="R2140" i="11"/>
  <c r="R2141" i="11"/>
  <c r="R2142" i="11"/>
  <c r="R2143" i="11"/>
  <c r="R2144" i="11"/>
  <c r="R2145" i="11"/>
  <c r="R2146" i="11"/>
  <c r="R2147" i="11"/>
  <c r="R2148" i="11"/>
  <c r="R2149" i="11"/>
  <c r="R2150" i="11"/>
  <c r="R2151" i="11"/>
  <c r="R2152" i="11"/>
  <c r="R2153" i="11"/>
  <c r="R2154" i="11"/>
  <c r="R2155" i="11"/>
  <c r="R2156" i="11"/>
  <c r="R2157" i="11"/>
  <c r="R2158" i="11"/>
  <c r="R2159" i="11"/>
  <c r="R2160" i="11"/>
  <c r="R2161" i="11"/>
  <c r="R2162" i="11"/>
  <c r="R2163" i="11"/>
  <c r="R2164" i="11"/>
  <c r="R2165" i="11"/>
  <c r="R2166" i="11"/>
  <c r="R2167" i="11"/>
  <c r="R2168" i="11"/>
  <c r="R2169" i="11"/>
  <c r="R2170" i="11"/>
  <c r="R2171" i="11"/>
  <c r="R2172" i="11"/>
  <c r="R2173" i="11"/>
  <c r="R2174" i="11"/>
  <c r="R2175" i="11"/>
  <c r="R2176" i="11"/>
  <c r="R2177" i="11"/>
  <c r="R2178" i="11"/>
  <c r="R2179" i="11"/>
  <c r="R2180" i="11"/>
  <c r="R2181" i="11"/>
  <c r="R2182" i="11"/>
  <c r="R2183" i="11"/>
  <c r="R2184" i="11"/>
  <c r="R2185" i="11"/>
  <c r="R2186" i="11"/>
  <c r="R2187" i="11"/>
  <c r="R2188" i="11"/>
  <c r="R2189" i="11"/>
  <c r="R2190" i="11"/>
  <c r="R2191" i="11"/>
  <c r="R2192" i="11"/>
  <c r="R2193" i="11"/>
  <c r="R2194" i="11"/>
  <c r="R2195" i="11"/>
  <c r="R2196" i="11"/>
  <c r="R2197" i="11"/>
  <c r="R2198" i="11"/>
  <c r="R2199" i="11"/>
  <c r="R2200" i="11"/>
  <c r="R2201" i="11"/>
  <c r="R2202" i="11"/>
  <c r="R2203" i="11"/>
  <c r="R2204" i="11"/>
  <c r="R2205" i="11"/>
  <c r="R2206" i="11"/>
  <c r="R2207" i="11"/>
  <c r="R2208" i="11"/>
  <c r="R2209" i="11"/>
  <c r="R2210" i="11"/>
  <c r="R2211" i="11"/>
  <c r="R2212" i="11"/>
  <c r="R2213" i="11"/>
  <c r="R2214" i="11"/>
  <c r="R2215" i="11"/>
  <c r="R2216" i="11"/>
  <c r="R2217" i="11"/>
  <c r="R2218" i="11"/>
  <c r="R2219" i="11"/>
  <c r="R2220" i="11"/>
  <c r="R2221" i="11"/>
  <c r="R2222" i="11"/>
  <c r="R2223" i="11"/>
  <c r="R2224" i="11"/>
  <c r="R2225" i="11"/>
  <c r="R2226" i="11"/>
  <c r="R2227" i="11"/>
  <c r="R2228" i="11"/>
  <c r="R2229" i="11"/>
  <c r="R2230" i="11"/>
  <c r="R2231" i="11"/>
  <c r="R2232" i="11"/>
  <c r="R2233" i="11"/>
  <c r="R2234" i="11"/>
  <c r="R2235" i="11"/>
  <c r="R2236" i="11"/>
  <c r="R2237" i="11"/>
  <c r="R2238" i="11"/>
  <c r="R2239" i="11"/>
  <c r="R2240" i="11"/>
  <c r="R2241" i="11"/>
  <c r="R2242" i="11"/>
  <c r="R2243" i="11"/>
  <c r="R2244" i="11"/>
  <c r="R2245" i="11"/>
  <c r="R2246" i="11"/>
  <c r="R2247" i="11"/>
  <c r="R2248" i="11"/>
  <c r="R2249" i="11"/>
  <c r="R2250" i="11"/>
  <c r="R2251" i="11"/>
  <c r="R2252" i="11"/>
  <c r="R2253" i="11"/>
  <c r="R2254" i="11"/>
  <c r="R2255" i="11"/>
  <c r="R2256" i="11"/>
  <c r="R2257" i="11"/>
  <c r="R2258" i="11"/>
  <c r="R2259" i="11"/>
  <c r="R2260" i="11"/>
  <c r="R2261" i="11"/>
  <c r="R2262" i="11"/>
  <c r="R2263" i="11"/>
  <c r="R2264" i="11"/>
  <c r="R2265" i="11"/>
  <c r="R2266" i="11"/>
  <c r="R2267" i="11"/>
  <c r="R2268" i="11"/>
  <c r="R2269" i="11"/>
  <c r="R2270" i="11"/>
  <c r="R2271" i="11"/>
  <c r="R2272" i="11"/>
  <c r="R2273" i="11"/>
  <c r="R2274" i="11"/>
  <c r="R2275" i="11"/>
  <c r="R2276" i="11"/>
  <c r="R2277" i="11"/>
  <c r="R2278" i="11"/>
  <c r="R2279" i="11"/>
  <c r="R2280" i="11"/>
  <c r="R2281" i="11"/>
  <c r="R2282" i="11"/>
  <c r="R2283" i="11"/>
  <c r="R2284" i="11"/>
  <c r="R2285" i="11"/>
  <c r="R2286" i="11"/>
  <c r="R2287" i="11"/>
  <c r="R2288" i="11"/>
  <c r="R2289" i="11"/>
  <c r="R2290" i="11"/>
  <c r="R2291" i="11"/>
  <c r="R2292" i="11"/>
  <c r="R2293" i="11"/>
  <c r="R2294" i="11"/>
  <c r="R2295" i="11"/>
  <c r="R2296" i="11"/>
  <c r="R2297" i="11"/>
  <c r="R2298" i="11"/>
  <c r="R2299" i="11"/>
  <c r="R2300" i="11"/>
  <c r="R2301" i="11"/>
  <c r="R2302" i="11"/>
  <c r="R2303" i="11"/>
  <c r="R2304" i="11"/>
  <c r="R2305" i="11"/>
  <c r="R2306" i="11"/>
  <c r="R2307" i="11"/>
  <c r="R2308" i="11"/>
  <c r="R2309" i="11"/>
  <c r="R2310" i="11"/>
  <c r="R2311" i="11"/>
  <c r="R2312" i="11"/>
  <c r="R2313" i="11"/>
  <c r="R2314" i="11"/>
  <c r="R2315" i="11"/>
  <c r="R2316" i="11"/>
  <c r="R2317" i="11"/>
  <c r="R2318" i="11"/>
  <c r="R2319" i="11"/>
  <c r="R2320" i="11"/>
  <c r="R2321" i="11"/>
  <c r="R2322" i="11"/>
  <c r="R2323" i="11"/>
  <c r="R2324" i="11"/>
  <c r="R2325" i="11"/>
  <c r="R2326" i="11"/>
  <c r="R2327" i="11"/>
  <c r="R2328" i="11"/>
  <c r="R2329" i="11"/>
  <c r="R2330" i="11"/>
  <c r="R2331" i="11"/>
  <c r="R2332" i="11"/>
  <c r="R2333" i="11"/>
  <c r="R2334" i="11"/>
  <c r="R2335" i="11"/>
  <c r="R2336" i="11"/>
  <c r="R2337" i="11"/>
  <c r="R2338" i="11"/>
  <c r="R2339" i="11"/>
  <c r="R2340" i="11"/>
  <c r="R2341" i="11"/>
  <c r="R2342" i="11"/>
  <c r="R2343" i="11"/>
  <c r="R2344" i="11"/>
  <c r="R2345" i="11"/>
  <c r="R2346" i="11"/>
  <c r="R2347" i="11"/>
  <c r="R2348" i="11"/>
  <c r="R2349" i="11"/>
  <c r="R2350" i="11"/>
  <c r="R2351" i="11"/>
  <c r="R2352" i="11"/>
  <c r="R2353" i="11"/>
  <c r="R2354" i="11"/>
  <c r="R2355" i="11"/>
  <c r="R2356" i="11"/>
  <c r="R2357" i="11"/>
  <c r="R2358" i="11"/>
  <c r="R2359" i="11"/>
  <c r="R2360" i="11"/>
  <c r="R2361" i="11"/>
  <c r="R2362" i="11"/>
  <c r="R2363" i="11"/>
  <c r="R2364" i="11"/>
  <c r="R2365" i="11"/>
  <c r="R2366" i="11"/>
  <c r="R2367" i="11"/>
  <c r="R2368" i="11"/>
  <c r="R2369" i="11"/>
  <c r="R2370" i="11"/>
  <c r="R2371" i="11"/>
  <c r="R2372" i="11"/>
  <c r="R2373" i="11"/>
  <c r="R2374" i="11"/>
  <c r="R2375" i="11"/>
  <c r="R2376" i="11"/>
  <c r="R2377" i="11"/>
  <c r="R2378" i="11"/>
  <c r="R2379" i="11"/>
  <c r="R2380" i="11"/>
  <c r="R2381" i="11"/>
  <c r="R2382" i="11"/>
  <c r="R2383" i="11"/>
  <c r="R2384" i="11"/>
  <c r="R2385" i="11"/>
  <c r="R2386" i="11"/>
  <c r="R2387" i="11"/>
  <c r="R2388" i="11"/>
  <c r="R2389" i="11"/>
  <c r="R2390" i="11"/>
  <c r="R2391" i="11"/>
  <c r="R2392" i="11"/>
  <c r="R2393" i="11"/>
  <c r="R2394" i="11"/>
  <c r="R2395" i="11"/>
  <c r="R2396" i="11"/>
  <c r="R2397" i="11"/>
  <c r="R2398" i="11"/>
  <c r="R2399" i="11"/>
  <c r="R2400" i="11"/>
  <c r="R2401" i="11"/>
  <c r="R2402" i="11"/>
  <c r="R2403" i="11"/>
  <c r="R2404" i="11"/>
  <c r="R2405" i="11"/>
  <c r="R2406" i="11"/>
  <c r="R2407" i="11"/>
  <c r="R2408" i="11"/>
  <c r="R2409" i="11"/>
  <c r="R2410" i="11"/>
  <c r="R2411" i="11"/>
  <c r="R2412" i="11"/>
  <c r="R2413" i="11"/>
  <c r="R2414" i="11"/>
  <c r="R2415" i="11"/>
  <c r="R2416" i="11"/>
  <c r="R2417" i="11"/>
  <c r="R2418" i="11"/>
  <c r="R2419" i="11"/>
  <c r="R2420" i="11"/>
  <c r="R2421" i="11"/>
  <c r="R2422" i="11"/>
  <c r="R2423" i="11"/>
  <c r="R2424" i="11"/>
  <c r="R2425" i="11"/>
  <c r="R2426" i="11"/>
  <c r="R2427" i="11"/>
  <c r="R2428" i="11"/>
  <c r="R2429" i="11"/>
  <c r="R2430" i="11"/>
  <c r="R2431" i="11"/>
  <c r="R2432" i="11"/>
  <c r="R2433" i="11"/>
  <c r="R2434" i="11"/>
  <c r="R2435" i="11"/>
  <c r="R2436" i="11"/>
  <c r="R2437" i="11"/>
  <c r="R2438" i="11"/>
  <c r="R2439" i="11"/>
  <c r="R2440" i="11"/>
  <c r="R2441" i="11"/>
  <c r="R2442" i="11"/>
  <c r="R2443" i="11"/>
  <c r="R2444" i="11"/>
  <c r="R2445" i="11"/>
  <c r="R2446" i="11"/>
  <c r="R2447" i="11"/>
  <c r="R2448" i="11"/>
  <c r="R2449" i="11"/>
  <c r="R2450" i="11"/>
  <c r="R2451" i="11"/>
  <c r="R2452" i="11"/>
  <c r="R2453" i="11"/>
  <c r="R2454" i="11"/>
  <c r="R2455" i="11"/>
  <c r="R2456" i="11"/>
  <c r="R2457" i="11"/>
  <c r="R2458" i="11"/>
  <c r="R2459" i="11"/>
  <c r="R2460" i="11"/>
  <c r="R2461" i="11"/>
  <c r="R2462" i="11"/>
  <c r="R2463" i="11"/>
  <c r="R2464" i="11"/>
  <c r="R2465" i="11"/>
  <c r="R2466" i="11"/>
  <c r="R2467" i="11"/>
  <c r="R2468" i="11"/>
  <c r="R2469" i="11"/>
  <c r="R2470" i="11"/>
  <c r="R2471" i="11"/>
  <c r="R2472" i="11"/>
  <c r="R2473" i="11"/>
  <c r="R2474" i="11"/>
  <c r="R2475" i="11"/>
  <c r="R2476" i="11"/>
  <c r="R2477" i="11"/>
  <c r="R2478" i="11"/>
  <c r="R2479" i="11"/>
  <c r="R2480" i="11"/>
  <c r="R2481" i="11"/>
  <c r="R2482" i="11"/>
  <c r="R2483" i="11"/>
  <c r="R2484" i="11"/>
  <c r="R2485" i="11"/>
  <c r="R2486" i="11"/>
  <c r="R2487" i="11"/>
  <c r="R2488" i="11"/>
  <c r="R2489" i="11"/>
  <c r="R2490" i="11"/>
  <c r="R2491" i="11"/>
  <c r="R2492" i="11"/>
  <c r="R2493" i="11"/>
  <c r="R2494" i="11"/>
  <c r="R2495" i="11"/>
  <c r="R2496" i="11"/>
  <c r="R2497" i="11"/>
  <c r="R2498" i="11"/>
  <c r="R2499" i="11"/>
  <c r="R2500" i="11"/>
  <c r="R2501" i="11"/>
  <c r="R2502" i="11"/>
  <c r="R2503" i="11"/>
  <c r="R2504" i="11"/>
  <c r="R2505" i="11"/>
  <c r="R2506" i="11"/>
  <c r="R2507" i="11"/>
  <c r="R2508" i="11"/>
  <c r="R2509" i="11"/>
  <c r="R2510" i="11"/>
  <c r="R2511" i="11"/>
  <c r="R2512" i="11"/>
  <c r="R2513" i="11"/>
  <c r="R2514" i="11"/>
  <c r="R2515" i="11"/>
  <c r="R2516" i="11"/>
  <c r="R2517" i="11"/>
  <c r="R2518" i="11"/>
  <c r="R2519" i="11"/>
  <c r="R2520" i="11"/>
  <c r="R2521" i="11"/>
  <c r="R2522" i="11"/>
  <c r="R2523" i="11"/>
  <c r="R2524" i="11"/>
  <c r="R2525" i="11"/>
  <c r="R2526" i="11"/>
  <c r="R2527" i="11"/>
  <c r="R2528" i="11"/>
  <c r="R2529" i="11"/>
  <c r="R2530" i="11"/>
  <c r="R2531" i="11"/>
  <c r="R2532" i="11"/>
  <c r="R2533" i="11"/>
  <c r="R2534" i="11"/>
  <c r="R2535" i="11"/>
  <c r="R2536" i="11"/>
  <c r="R2537" i="11"/>
  <c r="R2538" i="11"/>
  <c r="R2539" i="11"/>
  <c r="R2540" i="11"/>
  <c r="R2541" i="11"/>
  <c r="R2542" i="11"/>
  <c r="R2543" i="11"/>
  <c r="R2544" i="11"/>
  <c r="R2545" i="11"/>
  <c r="R2546" i="11"/>
  <c r="R2547" i="11"/>
  <c r="R2548" i="11"/>
  <c r="R2549" i="11"/>
  <c r="R2550" i="11"/>
  <c r="R2551" i="11"/>
  <c r="R2552" i="11"/>
  <c r="R2553" i="11"/>
  <c r="R2554" i="11"/>
  <c r="R2555" i="11"/>
  <c r="R2556" i="11"/>
  <c r="R2557" i="11"/>
  <c r="R2558" i="11"/>
  <c r="R2559" i="11"/>
  <c r="R2560" i="11"/>
  <c r="R2561" i="11"/>
  <c r="R2562" i="11"/>
  <c r="R2563" i="11"/>
  <c r="R2564" i="11"/>
  <c r="R2565" i="11"/>
  <c r="R2566" i="11"/>
  <c r="R2567" i="11"/>
  <c r="R2568" i="11"/>
  <c r="R2569" i="11"/>
  <c r="R2570" i="11"/>
  <c r="R2571" i="11"/>
  <c r="R2572" i="11"/>
  <c r="R2573" i="11"/>
  <c r="R2574" i="11"/>
  <c r="R2575" i="11"/>
  <c r="R2576" i="11"/>
  <c r="R2577" i="11"/>
  <c r="R2578" i="11"/>
  <c r="R2579" i="11"/>
  <c r="R2580" i="11"/>
  <c r="R2581" i="11"/>
  <c r="R2582" i="11"/>
  <c r="R2583" i="11"/>
  <c r="R2584" i="11"/>
  <c r="R2585" i="11"/>
  <c r="R2586" i="11"/>
  <c r="R2587" i="11"/>
  <c r="R2588" i="11"/>
  <c r="R2589" i="11"/>
  <c r="R2590" i="11"/>
  <c r="R2591" i="11"/>
  <c r="R2592" i="11"/>
  <c r="R2593" i="11"/>
  <c r="R2594" i="11"/>
  <c r="R2595" i="11"/>
  <c r="R2596" i="11"/>
  <c r="R2597" i="11"/>
  <c r="R2598" i="11"/>
  <c r="R2599" i="11"/>
  <c r="R2600" i="11"/>
  <c r="R2601" i="11"/>
  <c r="R2602" i="11"/>
  <c r="R2603" i="11"/>
  <c r="R2604" i="11"/>
  <c r="R2605" i="11"/>
  <c r="R2606" i="11"/>
  <c r="R2607" i="11"/>
  <c r="R2608" i="11"/>
  <c r="R2609" i="11"/>
  <c r="R2610" i="11"/>
  <c r="R2611" i="11"/>
  <c r="R2612" i="11"/>
  <c r="R2613" i="11"/>
  <c r="R2614" i="11"/>
  <c r="R2615" i="11"/>
  <c r="R2616" i="11"/>
  <c r="R2617" i="11"/>
  <c r="R2618" i="11"/>
  <c r="R2619" i="11"/>
  <c r="R2620" i="11"/>
  <c r="R2621" i="11"/>
  <c r="R2622" i="11"/>
  <c r="R2623" i="11"/>
  <c r="R2624" i="11"/>
  <c r="R2625" i="11"/>
  <c r="R2626" i="11"/>
  <c r="R2627" i="11"/>
  <c r="R2628" i="11"/>
  <c r="R2629" i="11"/>
  <c r="R2630" i="11"/>
  <c r="R2631" i="11"/>
  <c r="R2632" i="11"/>
  <c r="R2633" i="11"/>
  <c r="R2634" i="11"/>
  <c r="R2635" i="11"/>
  <c r="R2636" i="11"/>
  <c r="R2637" i="11"/>
  <c r="R2638" i="11"/>
  <c r="R2639" i="11"/>
  <c r="R2640" i="11"/>
  <c r="R2641" i="11"/>
  <c r="R2642" i="11"/>
  <c r="R2643" i="11"/>
  <c r="R2644" i="11"/>
  <c r="R2645" i="11"/>
  <c r="R2646" i="11"/>
  <c r="R2647" i="11"/>
  <c r="R2648" i="11"/>
  <c r="R2649" i="11"/>
  <c r="R2650" i="11"/>
  <c r="R2651" i="11"/>
  <c r="R2652" i="11"/>
  <c r="R2653" i="11"/>
  <c r="R2654" i="11"/>
  <c r="R2655" i="11"/>
  <c r="R2656" i="11"/>
  <c r="R2657" i="11"/>
  <c r="R2658" i="11"/>
  <c r="R2659" i="11"/>
  <c r="R2660" i="11"/>
  <c r="R2661" i="11"/>
  <c r="R2662" i="11"/>
  <c r="R2663" i="11"/>
  <c r="R2664" i="11"/>
  <c r="R2665" i="11"/>
  <c r="R2666" i="11"/>
  <c r="R2667" i="11"/>
  <c r="R2668" i="11"/>
  <c r="R2669" i="11"/>
  <c r="R2670" i="11"/>
  <c r="R2671" i="11"/>
  <c r="R2672" i="11"/>
  <c r="R2673" i="11"/>
  <c r="R2674" i="11"/>
  <c r="R2675" i="11"/>
  <c r="R2676" i="11"/>
  <c r="R2677" i="11"/>
  <c r="R2678" i="11"/>
  <c r="R2679" i="11"/>
  <c r="R2680" i="11"/>
  <c r="R2681" i="11"/>
  <c r="R2682" i="11"/>
  <c r="R2683" i="11"/>
  <c r="R2684" i="11"/>
  <c r="R2685" i="11"/>
  <c r="R2686" i="11"/>
  <c r="R2687" i="11"/>
  <c r="R2688" i="11"/>
  <c r="R2689" i="11"/>
  <c r="R2690" i="11"/>
  <c r="R2691" i="11"/>
  <c r="R2692" i="11"/>
  <c r="R2693" i="11"/>
  <c r="R2694" i="11"/>
  <c r="R2695" i="11"/>
  <c r="R2696" i="11"/>
  <c r="R2697" i="11"/>
  <c r="R2698" i="11"/>
  <c r="R2699" i="11"/>
  <c r="R2700" i="11"/>
  <c r="R2701" i="11"/>
  <c r="R2702" i="11"/>
  <c r="R2703" i="11"/>
  <c r="R2704" i="11"/>
  <c r="R2705" i="11"/>
  <c r="R2706" i="11"/>
  <c r="R2707" i="11"/>
  <c r="R2708" i="11"/>
  <c r="R2709" i="11"/>
  <c r="R2710" i="11"/>
  <c r="R2711" i="11"/>
  <c r="R2712" i="11"/>
  <c r="R2713" i="11"/>
  <c r="R2714" i="11"/>
  <c r="R2715" i="11"/>
  <c r="R2716" i="11"/>
  <c r="R2717" i="11"/>
  <c r="R2718" i="11"/>
  <c r="R2719" i="11"/>
  <c r="R2720" i="11"/>
  <c r="R2721" i="11"/>
  <c r="R2722" i="11"/>
  <c r="R2723" i="11"/>
  <c r="R2724" i="11"/>
  <c r="R2725" i="11"/>
  <c r="R2726" i="11"/>
  <c r="R2727" i="11"/>
  <c r="R2728" i="11"/>
  <c r="R2729" i="11"/>
  <c r="R2730" i="11"/>
  <c r="R2731" i="11"/>
  <c r="R2732" i="11"/>
  <c r="R2733" i="11"/>
  <c r="R2734" i="11"/>
  <c r="R2735" i="11"/>
  <c r="R2736" i="11"/>
  <c r="R2737" i="11"/>
  <c r="R2738" i="11"/>
  <c r="R2739" i="11"/>
  <c r="R2740" i="11"/>
  <c r="R2741" i="11"/>
  <c r="R2742" i="11"/>
  <c r="R2743" i="11"/>
  <c r="R2744" i="11"/>
  <c r="R2745" i="11"/>
  <c r="R2746" i="11"/>
  <c r="R2747" i="11"/>
  <c r="R2748" i="11"/>
  <c r="R2749" i="11"/>
  <c r="R2750" i="11"/>
  <c r="R2751" i="11"/>
  <c r="R2752" i="11"/>
  <c r="R2753" i="11"/>
  <c r="R2754" i="11"/>
  <c r="R2755" i="11"/>
  <c r="R2756" i="11"/>
  <c r="R2757" i="11"/>
  <c r="R2758" i="11"/>
  <c r="R2759" i="11"/>
  <c r="R2760" i="11"/>
  <c r="R2761" i="11"/>
  <c r="R2762" i="11"/>
  <c r="R2763" i="11"/>
  <c r="R2764" i="11"/>
  <c r="R2765" i="11"/>
  <c r="R2766" i="11"/>
  <c r="R2767" i="11"/>
  <c r="R2768" i="11"/>
  <c r="R2769" i="11"/>
  <c r="R2770" i="11"/>
  <c r="R2771" i="11"/>
  <c r="R2772" i="11"/>
  <c r="R2773" i="11"/>
  <c r="R2774" i="11"/>
  <c r="R2775" i="11"/>
  <c r="R2776" i="11"/>
  <c r="R2777" i="11"/>
  <c r="R2778" i="11"/>
  <c r="R2779" i="11"/>
  <c r="R2780" i="11"/>
  <c r="R2781" i="11"/>
  <c r="R2782" i="11"/>
  <c r="R2783" i="11"/>
  <c r="R2784" i="11"/>
  <c r="R2785" i="11"/>
  <c r="R2786" i="11"/>
  <c r="R2787" i="11"/>
  <c r="R2788" i="11"/>
  <c r="R2789" i="11"/>
  <c r="R2790" i="11"/>
  <c r="R2791" i="11"/>
  <c r="R2792" i="11"/>
  <c r="R2793" i="11"/>
  <c r="R2794" i="11"/>
  <c r="R2795" i="11"/>
  <c r="R2796" i="11"/>
  <c r="R2797" i="11"/>
  <c r="R2798" i="11"/>
  <c r="R2799" i="11"/>
  <c r="R2800" i="11"/>
  <c r="R2801" i="11"/>
  <c r="R2802" i="11"/>
  <c r="R2803" i="11"/>
  <c r="R2804" i="11"/>
  <c r="R2805" i="11"/>
  <c r="R2806" i="11"/>
  <c r="R2807" i="11"/>
  <c r="R2808" i="11"/>
  <c r="R2809" i="11"/>
  <c r="R2810" i="11"/>
  <c r="R2811" i="11"/>
  <c r="R2812" i="11"/>
  <c r="R2813" i="11"/>
  <c r="R2814" i="11"/>
  <c r="R2815" i="11"/>
  <c r="R2816" i="11"/>
  <c r="R2817" i="11"/>
  <c r="R2818" i="11"/>
  <c r="R2819" i="11"/>
  <c r="R2820" i="11"/>
  <c r="R2821" i="11"/>
  <c r="R2822" i="11"/>
  <c r="R2823" i="11"/>
  <c r="R2824" i="11"/>
  <c r="R2825" i="11"/>
  <c r="R2826" i="11"/>
  <c r="R2827" i="11"/>
  <c r="R2828" i="11"/>
  <c r="R2829" i="11"/>
  <c r="R2830" i="11"/>
  <c r="R2831" i="11"/>
  <c r="R2832" i="11"/>
  <c r="R2833" i="11"/>
  <c r="R2834" i="11"/>
  <c r="R2835" i="11"/>
  <c r="R2836" i="11"/>
  <c r="R2837" i="11"/>
  <c r="R2838" i="11"/>
  <c r="R2839" i="11"/>
  <c r="R2840" i="11"/>
  <c r="R2841" i="11"/>
  <c r="R2842" i="11"/>
  <c r="R2843" i="11"/>
  <c r="R2844" i="11"/>
  <c r="R2845" i="11"/>
  <c r="R2846" i="11"/>
  <c r="R2847" i="11"/>
  <c r="R2848" i="11"/>
  <c r="R2849" i="11"/>
  <c r="R2850" i="11"/>
  <c r="R2851" i="11"/>
  <c r="R2852" i="11"/>
  <c r="R2853" i="11"/>
  <c r="R2854" i="11"/>
  <c r="R2855" i="11"/>
  <c r="R2856" i="11"/>
  <c r="R2857" i="11"/>
  <c r="R2858" i="11"/>
  <c r="R2859" i="11"/>
  <c r="R2860" i="11"/>
  <c r="R2861" i="11"/>
  <c r="R2862" i="11"/>
  <c r="R2863" i="11"/>
  <c r="R2864" i="11"/>
  <c r="R2865" i="11"/>
  <c r="R2866" i="11"/>
  <c r="R2867" i="11"/>
  <c r="R2868" i="11"/>
  <c r="R2869" i="11"/>
  <c r="R2870" i="11"/>
  <c r="R2871" i="11"/>
  <c r="R2872" i="11"/>
  <c r="R2873" i="11"/>
  <c r="R2874" i="11"/>
  <c r="R2875" i="11"/>
  <c r="R2876" i="11"/>
  <c r="R2877" i="11"/>
  <c r="R2878" i="11"/>
  <c r="R2879" i="11"/>
  <c r="R2880" i="11"/>
  <c r="R2881" i="11"/>
  <c r="R2882" i="11"/>
  <c r="R2883" i="11"/>
  <c r="R2884" i="11"/>
  <c r="R2885" i="11"/>
  <c r="R2886" i="11"/>
  <c r="R2887" i="11"/>
  <c r="R2888" i="11"/>
  <c r="R2889" i="11"/>
  <c r="R2890" i="11"/>
  <c r="R2891" i="11"/>
  <c r="R2892" i="11"/>
  <c r="R2893" i="11"/>
  <c r="R2894" i="11"/>
  <c r="R2895" i="11"/>
  <c r="R2896" i="11"/>
  <c r="R2897" i="11"/>
  <c r="R2898" i="11"/>
  <c r="R2899" i="11"/>
  <c r="R2900" i="11"/>
  <c r="R2901" i="11"/>
  <c r="R2902" i="11"/>
  <c r="R2903" i="11"/>
  <c r="R2904" i="11"/>
  <c r="R2905" i="11"/>
  <c r="R2906" i="11"/>
  <c r="R2907" i="11"/>
  <c r="R2908" i="11"/>
  <c r="R2909" i="11"/>
  <c r="R2910" i="11"/>
  <c r="R2911" i="11"/>
  <c r="R2912" i="11"/>
  <c r="R2913" i="11"/>
  <c r="R2914" i="11"/>
  <c r="R2915" i="11"/>
  <c r="R2916" i="11"/>
  <c r="R2917" i="11"/>
  <c r="R2918" i="11"/>
  <c r="R2919" i="11"/>
  <c r="R2920" i="11"/>
  <c r="R2921" i="11"/>
  <c r="R2922" i="11"/>
  <c r="R2923" i="11"/>
  <c r="R2924" i="11"/>
  <c r="R2925" i="11"/>
  <c r="R2926" i="11"/>
  <c r="R2927" i="11"/>
  <c r="R2928" i="11"/>
  <c r="R2929" i="11"/>
  <c r="R2930" i="11"/>
  <c r="R2931" i="11"/>
  <c r="R2932" i="11"/>
  <c r="R2933" i="11"/>
  <c r="R2934" i="11"/>
  <c r="R2935" i="11"/>
  <c r="R2936" i="11"/>
  <c r="R2937" i="11"/>
  <c r="R2938" i="11"/>
  <c r="R2939" i="11"/>
  <c r="R2940" i="11"/>
  <c r="R2941" i="11"/>
  <c r="R2942" i="11"/>
  <c r="R2943" i="11"/>
  <c r="R2944" i="11"/>
  <c r="R2945" i="11"/>
  <c r="R2946" i="11"/>
  <c r="R2947" i="11"/>
  <c r="R2948" i="11"/>
  <c r="R2949" i="11"/>
  <c r="R2950" i="11"/>
  <c r="R2951" i="11"/>
  <c r="R2952" i="11"/>
  <c r="R2953" i="11"/>
  <c r="R2954" i="11"/>
  <c r="R2955" i="11"/>
  <c r="R2956" i="11"/>
  <c r="R2957" i="11"/>
  <c r="R2958" i="11"/>
  <c r="R2959" i="11"/>
  <c r="R2960" i="11"/>
  <c r="R2961" i="11"/>
  <c r="R2962" i="11"/>
  <c r="R2963" i="11"/>
  <c r="R2964" i="11"/>
  <c r="R2965" i="11"/>
  <c r="R2966" i="11"/>
  <c r="R2967" i="11"/>
  <c r="R2968" i="11"/>
  <c r="R2969" i="11"/>
  <c r="R2970" i="11"/>
  <c r="R2971" i="11"/>
  <c r="R2972" i="11"/>
  <c r="R2973" i="11"/>
  <c r="R2974" i="11"/>
  <c r="R2975" i="11"/>
  <c r="R2976" i="11"/>
  <c r="R2977" i="11"/>
  <c r="R2978" i="11"/>
  <c r="R2979" i="11"/>
  <c r="R2980" i="11"/>
  <c r="R2981" i="11"/>
  <c r="R2982" i="11"/>
  <c r="R2983" i="11"/>
  <c r="R2984" i="11"/>
  <c r="R2985" i="11"/>
  <c r="R2986" i="11"/>
  <c r="R2987" i="11"/>
  <c r="R2988" i="11"/>
  <c r="R2989" i="11"/>
  <c r="R2990" i="11"/>
  <c r="R2991" i="11"/>
  <c r="R2992" i="11"/>
  <c r="R2993" i="11"/>
  <c r="R2994" i="11"/>
  <c r="R2995" i="11"/>
  <c r="R2996" i="11"/>
  <c r="R2997" i="11"/>
  <c r="R2998" i="11"/>
  <c r="R2999" i="11"/>
  <c r="R3000" i="11"/>
  <c r="R3001" i="11"/>
  <c r="R3002" i="11"/>
  <c r="R3003" i="11"/>
  <c r="R3004" i="11"/>
  <c r="R3005" i="11"/>
  <c r="R3006" i="11"/>
  <c r="R3007" i="11"/>
  <c r="R3008" i="11"/>
  <c r="R3009" i="11"/>
  <c r="R3010" i="11"/>
  <c r="R3011" i="11"/>
  <c r="R3012" i="11"/>
  <c r="R3013" i="11"/>
  <c r="R3014" i="11"/>
  <c r="R3015" i="11"/>
  <c r="R3016" i="11"/>
  <c r="R3017" i="11"/>
  <c r="R3018" i="11"/>
  <c r="R3019" i="11"/>
  <c r="R3020" i="11"/>
  <c r="R3021" i="11"/>
  <c r="R3022" i="11"/>
  <c r="R3023" i="11"/>
  <c r="R3024" i="11"/>
  <c r="R3025" i="11"/>
  <c r="R3026" i="11"/>
  <c r="R3027" i="11"/>
  <c r="R3028" i="11"/>
  <c r="R3029" i="11"/>
  <c r="R3030" i="11"/>
  <c r="R3031" i="11"/>
  <c r="R3032" i="11"/>
  <c r="R3033" i="11"/>
  <c r="R3034" i="11"/>
  <c r="R3035" i="11"/>
  <c r="R3036" i="11"/>
  <c r="R3037" i="11"/>
  <c r="R3038" i="11"/>
  <c r="R3039" i="11"/>
  <c r="R3040" i="11"/>
  <c r="R3041" i="11"/>
  <c r="R3042" i="11"/>
  <c r="R3043" i="11"/>
  <c r="R3044" i="11"/>
  <c r="R3045" i="11"/>
  <c r="R3046" i="11"/>
  <c r="R3047" i="11"/>
  <c r="R3048" i="11"/>
  <c r="R3049" i="11"/>
  <c r="R3050" i="11"/>
  <c r="R3051" i="11"/>
  <c r="R3052" i="11"/>
  <c r="R3053" i="11"/>
  <c r="R3054" i="11"/>
  <c r="R3055" i="11"/>
  <c r="R3056" i="11"/>
  <c r="R3057" i="11"/>
  <c r="R3058" i="11"/>
  <c r="R3059" i="11"/>
  <c r="R3060" i="11"/>
  <c r="R3061" i="11"/>
  <c r="R3062" i="11"/>
  <c r="R3063" i="11"/>
  <c r="R3064" i="11"/>
  <c r="R3065" i="11"/>
  <c r="R3066" i="11"/>
  <c r="R3067" i="11"/>
  <c r="R3068" i="11"/>
  <c r="R3069" i="11"/>
  <c r="R3070" i="11"/>
  <c r="R3071" i="11"/>
  <c r="R3072" i="11"/>
  <c r="R3073" i="11"/>
  <c r="R3074" i="11"/>
  <c r="R3075" i="11"/>
  <c r="R3076" i="11"/>
  <c r="R3077" i="11"/>
  <c r="R3078" i="11"/>
  <c r="R3079" i="11"/>
  <c r="R3080" i="11"/>
  <c r="R3081" i="11"/>
  <c r="R3082" i="11"/>
  <c r="R3083" i="11"/>
  <c r="R3084" i="11"/>
  <c r="R3085" i="11"/>
  <c r="R3086" i="11"/>
  <c r="R3087" i="11"/>
  <c r="R3088" i="11"/>
  <c r="R3089" i="11"/>
  <c r="R3090" i="11"/>
  <c r="R3091" i="11"/>
  <c r="R3092" i="11"/>
  <c r="R3093" i="11"/>
  <c r="R3094" i="11"/>
  <c r="R3095" i="11"/>
  <c r="R3096" i="11"/>
  <c r="R3097" i="11"/>
  <c r="R3098" i="11"/>
  <c r="R3099" i="11"/>
  <c r="R3100" i="11"/>
  <c r="R3101" i="11"/>
  <c r="R3102" i="11"/>
  <c r="R3103" i="11"/>
  <c r="R3104" i="11"/>
  <c r="R3105" i="11"/>
  <c r="R3106" i="11"/>
  <c r="R3107" i="11"/>
  <c r="R3108" i="11"/>
  <c r="R3109" i="11"/>
  <c r="R3110" i="11"/>
  <c r="R3111" i="11"/>
  <c r="R3112" i="11"/>
  <c r="R3113" i="11"/>
  <c r="R3114" i="11"/>
  <c r="R3115" i="11"/>
  <c r="R3116" i="11"/>
  <c r="R3117" i="11"/>
  <c r="R3118" i="11"/>
  <c r="R3119" i="11"/>
  <c r="R3120" i="11"/>
  <c r="R3121" i="11"/>
  <c r="R3122" i="11"/>
  <c r="R3123" i="11"/>
  <c r="R3124" i="11"/>
  <c r="R3125" i="11"/>
  <c r="R3126" i="11"/>
  <c r="R3127" i="11"/>
  <c r="R3128" i="11"/>
  <c r="R3129" i="11"/>
  <c r="R3130" i="11"/>
  <c r="R3131" i="11"/>
  <c r="R3132" i="11"/>
  <c r="R3133" i="11"/>
  <c r="R3134" i="11"/>
  <c r="R3135" i="11"/>
  <c r="R3136" i="11"/>
  <c r="R3137" i="11"/>
  <c r="R3138" i="11"/>
  <c r="R3139" i="11"/>
  <c r="R3140" i="11"/>
  <c r="R3141" i="11"/>
  <c r="R3142" i="11"/>
  <c r="R3143" i="11"/>
  <c r="R3144" i="11"/>
  <c r="R3145" i="11"/>
  <c r="R3146" i="11"/>
  <c r="R3147" i="11"/>
  <c r="R3148" i="11"/>
  <c r="R3149" i="11"/>
  <c r="R3150" i="11"/>
  <c r="R3151" i="11"/>
  <c r="R3152" i="11"/>
  <c r="R3153" i="11"/>
  <c r="R3154" i="11"/>
  <c r="R3155" i="11"/>
  <c r="R3156" i="11"/>
  <c r="R3157" i="11"/>
  <c r="R3158" i="11"/>
  <c r="R3159" i="11"/>
  <c r="R3160" i="11"/>
  <c r="R3161" i="11"/>
  <c r="R3162" i="11"/>
  <c r="R3163" i="11"/>
  <c r="R3164" i="11"/>
  <c r="R3165" i="11"/>
  <c r="R3166" i="11"/>
  <c r="R3167" i="11"/>
  <c r="R3168" i="11"/>
  <c r="R3169" i="11"/>
  <c r="R3170" i="11"/>
  <c r="R3171" i="11"/>
  <c r="R3172" i="11"/>
  <c r="R3173" i="11"/>
  <c r="R3174" i="11"/>
  <c r="R3175" i="11"/>
  <c r="R3176" i="11"/>
  <c r="R3177" i="11"/>
  <c r="R3178" i="11"/>
  <c r="R3179" i="11"/>
  <c r="R3180" i="11"/>
  <c r="R3181" i="11"/>
  <c r="R3182" i="11"/>
  <c r="R3183" i="11"/>
  <c r="R3184" i="11"/>
  <c r="R3185" i="11"/>
  <c r="R3186" i="11"/>
  <c r="R3187" i="11"/>
  <c r="R3188" i="11"/>
  <c r="R3189" i="11"/>
  <c r="R3190" i="11"/>
  <c r="R3191" i="11"/>
  <c r="R3192" i="11"/>
  <c r="R3193" i="11"/>
  <c r="R3194" i="11"/>
  <c r="R3195" i="11"/>
  <c r="R3196" i="11"/>
  <c r="R3197" i="11"/>
  <c r="R3198" i="11"/>
  <c r="R3199" i="11"/>
  <c r="R3200" i="11"/>
  <c r="R3201" i="11"/>
  <c r="R3202" i="11"/>
  <c r="R3203" i="11"/>
  <c r="R3204" i="11"/>
  <c r="R3205" i="11"/>
  <c r="R3206" i="11"/>
  <c r="R3207" i="11"/>
  <c r="R3208" i="11"/>
  <c r="R3209" i="11"/>
  <c r="R3210" i="11"/>
  <c r="R3211" i="11"/>
  <c r="R3212" i="11"/>
  <c r="R3213" i="11"/>
  <c r="R3214" i="11"/>
  <c r="R3215" i="11"/>
  <c r="R3216" i="11"/>
  <c r="R3217" i="11"/>
  <c r="R3218" i="11"/>
  <c r="R3219" i="11"/>
  <c r="R3220" i="11"/>
  <c r="R3221" i="11"/>
  <c r="R3222" i="11"/>
  <c r="R3223" i="11"/>
  <c r="R3224" i="11"/>
  <c r="R3225" i="11"/>
  <c r="R3226" i="11"/>
  <c r="R3227" i="11"/>
  <c r="R3228" i="11"/>
  <c r="R3229" i="11"/>
  <c r="R3230" i="11"/>
  <c r="R3231" i="11"/>
  <c r="R3232" i="11"/>
  <c r="R3233" i="11"/>
  <c r="R3234" i="11"/>
  <c r="R3235" i="11"/>
  <c r="R3236" i="11"/>
  <c r="R3237" i="11"/>
  <c r="R3238" i="11"/>
  <c r="R3239" i="11"/>
  <c r="R3240" i="11"/>
  <c r="R3241" i="11"/>
  <c r="R3242" i="11"/>
  <c r="R3243" i="11"/>
  <c r="R3244" i="11"/>
  <c r="R3245" i="11"/>
  <c r="R3246" i="11"/>
  <c r="R3247" i="11"/>
  <c r="R3248" i="11"/>
  <c r="R3249" i="11"/>
  <c r="R3250" i="11"/>
  <c r="R3251" i="11"/>
  <c r="R3252" i="11"/>
  <c r="R3253" i="11"/>
  <c r="R3254" i="11"/>
  <c r="R3255" i="11"/>
  <c r="R3256" i="11"/>
  <c r="R3257" i="11"/>
  <c r="R3258" i="11"/>
  <c r="R3259" i="11"/>
  <c r="R3260" i="11"/>
  <c r="R3261" i="11"/>
  <c r="R3262" i="11"/>
  <c r="R3263" i="11"/>
  <c r="R3264" i="11"/>
  <c r="R3265" i="11"/>
  <c r="R3266" i="11"/>
  <c r="R3267" i="11"/>
  <c r="R3268" i="11"/>
  <c r="R3269" i="11"/>
  <c r="R3270" i="11"/>
  <c r="R3271" i="11"/>
  <c r="R3272" i="11"/>
  <c r="R3273" i="11"/>
  <c r="R3274" i="11"/>
  <c r="R3275" i="11"/>
  <c r="R3276" i="11"/>
  <c r="R3277" i="11"/>
  <c r="R3278" i="11"/>
  <c r="R3279" i="11"/>
  <c r="R3280" i="11"/>
  <c r="R3281" i="11"/>
  <c r="R3282" i="11"/>
  <c r="R3283" i="11"/>
  <c r="R3284" i="11"/>
  <c r="R3285" i="11"/>
  <c r="R3286" i="11"/>
  <c r="R3287" i="11"/>
  <c r="R3288" i="11"/>
  <c r="R3289" i="11"/>
  <c r="R3290" i="11"/>
  <c r="R3291" i="11"/>
  <c r="R3292" i="11"/>
  <c r="R3293" i="11"/>
  <c r="R3294" i="11"/>
  <c r="R3295" i="11"/>
  <c r="R3296" i="11"/>
  <c r="R3297" i="11"/>
  <c r="R3298" i="11"/>
  <c r="R3299" i="11"/>
  <c r="R3300" i="11"/>
  <c r="R3301" i="11"/>
  <c r="R3302" i="11"/>
  <c r="R3303" i="11"/>
  <c r="R3304" i="11"/>
  <c r="R3305" i="11"/>
  <c r="R3306" i="11"/>
  <c r="R3307" i="11"/>
  <c r="R3308" i="11"/>
  <c r="R3309" i="11"/>
  <c r="R3310" i="11"/>
  <c r="R3311" i="11"/>
  <c r="R3312" i="11"/>
  <c r="R3313" i="11"/>
  <c r="R3314" i="11"/>
  <c r="R3315" i="11"/>
  <c r="R3316" i="11"/>
  <c r="R3317" i="11"/>
  <c r="R3318" i="11"/>
  <c r="R3319" i="11"/>
  <c r="R3320" i="11"/>
  <c r="R3321" i="11"/>
  <c r="R3322" i="11"/>
  <c r="R3323" i="11"/>
  <c r="R3324" i="11"/>
  <c r="R3325" i="11"/>
  <c r="R3326" i="11"/>
  <c r="R3327" i="11"/>
  <c r="R3328" i="11"/>
  <c r="R3329" i="11"/>
  <c r="R3330" i="11"/>
  <c r="R3331" i="11"/>
  <c r="R3332" i="11"/>
  <c r="R3333" i="11"/>
  <c r="R3334" i="11"/>
  <c r="R3335" i="11"/>
  <c r="R3336" i="11"/>
  <c r="R3337" i="11"/>
  <c r="R3338" i="11"/>
  <c r="R3339" i="11"/>
  <c r="R3340" i="11"/>
  <c r="R3341" i="11"/>
  <c r="R3342" i="11"/>
  <c r="R3343" i="11"/>
  <c r="R3344" i="11"/>
  <c r="R3345" i="11"/>
  <c r="R3346" i="11"/>
  <c r="R3347" i="11"/>
  <c r="R3348" i="11"/>
  <c r="R3349" i="11"/>
  <c r="R3350" i="11"/>
  <c r="R3351" i="11"/>
  <c r="R3352" i="11"/>
  <c r="R3353" i="11"/>
  <c r="R3354" i="11"/>
  <c r="R3355" i="11"/>
  <c r="R3356" i="11"/>
  <c r="R3357" i="11"/>
  <c r="R3358" i="11"/>
  <c r="R3359" i="11"/>
  <c r="R3360" i="11"/>
  <c r="R3361" i="11"/>
  <c r="R3362" i="11"/>
  <c r="R3363" i="11"/>
  <c r="R3364" i="11"/>
  <c r="R3365" i="11"/>
  <c r="R3366" i="11"/>
  <c r="R3367" i="11"/>
  <c r="R3368" i="11"/>
  <c r="R3369" i="11"/>
  <c r="R3370" i="11"/>
  <c r="R3371" i="11"/>
  <c r="R3372" i="11"/>
  <c r="R3373" i="11"/>
  <c r="R3374" i="11"/>
  <c r="R3375" i="11"/>
  <c r="R3376" i="11"/>
  <c r="R3377" i="11"/>
  <c r="R3378" i="11"/>
  <c r="R3379" i="11"/>
  <c r="R3380" i="11"/>
  <c r="R3381" i="11"/>
  <c r="R3382" i="11"/>
  <c r="R3383" i="11"/>
  <c r="R3384" i="11"/>
  <c r="R3385" i="11"/>
  <c r="R3386" i="11"/>
  <c r="R3387" i="11"/>
  <c r="R3388" i="11"/>
  <c r="R3389" i="11"/>
  <c r="R3390" i="11"/>
  <c r="R3391" i="11"/>
  <c r="R3392" i="11"/>
  <c r="R3393" i="11"/>
  <c r="R3394" i="11"/>
  <c r="R3395" i="11"/>
  <c r="R3396" i="11"/>
  <c r="R3397" i="11"/>
  <c r="R3398" i="11"/>
  <c r="R3399" i="11"/>
  <c r="R3400" i="11"/>
  <c r="R3401" i="11"/>
  <c r="R3402" i="11"/>
  <c r="R3403" i="11"/>
  <c r="R3404" i="11"/>
  <c r="R3405" i="11"/>
  <c r="R3406" i="11"/>
  <c r="R3407" i="11"/>
  <c r="R3408" i="11"/>
  <c r="R3409" i="11"/>
  <c r="R3410" i="11"/>
  <c r="R3411" i="11"/>
  <c r="R3412" i="11"/>
  <c r="R3413" i="11"/>
  <c r="R3414" i="11"/>
  <c r="R3415" i="11"/>
  <c r="R3416" i="11"/>
  <c r="R3417" i="11"/>
  <c r="R3418" i="11"/>
  <c r="R3419" i="11"/>
  <c r="R3420" i="11"/>
  <c r="R3421" i="11"/>
  <c r="R3422" i="11"/>
  <c r="R3423" i="11"/>
  <c r="R3424" i="11"/>
  <c r="R3425" i="11"/>
  <c r="R3426" i="11"/>
  <c r="R3427" i="11"/>
  <c r="R3428" i="11"/>
  <c r="R3429" i="11"/>
  <c r="R3430" i="11"/>
  <c r="R3431" i="11"/>
  <c r="R3432" i="11"/>
  <c r="R3433" i="11"/>
  <c r="R3434" i="11"/>
  <c r="R3435" i="11"/>
  <c r="R3436" i="11"/>
  <c r="R3437" i="11"/>
  <c r="R3438" i="11"/>
  <c r="R3439" i="11"/>
  <c r="R3440" i="11"/>
  <c r="R3441" i="11"/>
  <c r="R3442" i="11"/>
  <c r="R3443" i="11"/>
  <c r="R3444" i="11"/>
  <c r="R3445" i="11"/>
  <c r="R3446" i="11"/>
  <c r="R3447" i="11"/>
  <c r="R3448" i="11"/>
  <c r="R3449" i="11"/>
  <c r="R3450" i="11"/>
  <c r="R3451" i="11"/>
  <c r="R3452" i="11"/>
  <c r="R3453" i="11"/>
  <c r="R3454" i="11"/>
  <c r="R3455" i="11"/>
  <c r="R3456" i="11"/>
  <c r="R3457" i="11"/>
  <c r="R3458" i="11"/>
  <c r="R3459" i="11"/>
  <c r="R3460" i="11"/>
  <c r="R3461" i="11"/>
  <c r="R3462" i="11"/>
  <c r="R3463" i="11"/>
  <c r="R3464" i="11"/>
  <c r="R3465" i="11"/>
  <c r="R3466" i="11"/>
  <c r="R3467" i="11"/>
  <c r="R3468" i="11"/>
  <c r="R3469" i="11"/>
  <c r="R3470" i="11"/>
  <c r="R3471" i="11"/>
  <c r="R3472" i="11"/>
  <c r="R3473" i="11"/>
  <c r="R3474" i="11"/>
  <c r="R3475" i="11"/>
  <c r="R3476" i="11"/>
  <c r="R3477" i="11"/>
  <c r="R3478" i="11"/>
  <c r="R3479" i="11"/>
  <c r="R3480" i="11"/>
  <c r="R3481" i="11"/>
  <c r="R3482" i="11"/>
  <c r="R3483" i="11"/>
  <c r="R3484" i="11"/>
  <c r="R3485" i="11"/>
  <c r="R3486" i="11"/>
  <c r="R3487" i="11"/>
  <c r="R3488" i="11"/>
  <c r="R3489" i="11"/>
  <c r="R3490" i="11"/>
  <c r="R3491" i="11"/>
  <c r="R3492" i="11"/>
  <c r="R3493" i="11"/>
  <c r="R3494" i="11"/>
  <c r="R3495" i="11"/>
  <c r="R3496" i="11"/>
  <c r="R3497" i="11"/>
  <c r="R3498" i="11"/>
  <c r="R3499" i="11"/>
  <c r="R3500" i="11"/>
  <c r="R3501" i="11"/>
  <c r="R3502" i="11"/>
  <c r="R3503" i="11"/>
  <c r="R3504" i="11"/>
  <c r="R3505" i="11"/>
  <c r="R3506" i="11"/>
  <c r="R3507" i="11"/>
  <c r="R3508" i="11"/>
  <c r="R3509" i="11"/>
  <c r="R3510" i="11"/>
  <c r="R3511" i="11"/>
  <c r="R3512" i="11"/>
  <c r="R3513" i="11"/>
  <c r="R3514" i="11"/>
  <c r="R3515" i="11"/>
  <c r="R3516" i="11"/>
  <c r="R3517" i="11"/>
  <c r="R3518" i="11"/>
  <c r="R3519" i="11"/>
  <c r="R3520" i="11"/>
  <c r="R3521" i="11"/>
  <c r="R3522" i="11"/>
  <c r="R3523" i="11"/>
  <c r="R3524" i="11"/>
  <c r="R3525" i="11"/>
  <c r="R3526" i="11"/>
  <c r="R3527" i="11"/>
  <c r="R3528" i="11"/>
  <c r="R3529" i="11"/>
  <c r="R3530" i="11"/>
  <c r="R3531" i="11"/>
  <c r="R3532" i="11"/>
  <c r="R3533" i="11"/>
  <c r="R3534" i="11"/>
  <c r="R3535" i="11"/>
  <c r="R3536" i="11"/>
  <c r="R3537" i="11"/>
  <c r="R3538" i="11"/>
  <c r="R3539" i="11"/>
  <c r="R3540" i="11"/>
  <c r="R3541" i="11"/>
  <c r="R3542" i="11"/>
  <c r="R3543" i="11"/>
  <c r="R3544" i="11"/>
  <c r="R3545" i="11"/>
  <c r="R3546" i="11"/>
  <c r="R3547" i="11"/>
  <c r="R3548" i="11"/>
  <c r="R3549" i="11"/>
  <c r="R3550" i="11"/>
  <c r="R3551" i="11"/>
  <c r="R3552" i="11"/>
  <c r="R3553" i="11"/>
  <c r="R3554" i="11"/>
  <c r="R3555" i="11"/>
  <c r="R3556" i="11"/>
  <c r="R3557" i="11"/>
  <c r="R3558" i="11"/>
  <c r="R3559" i="11"/>
  <c r="R3560" i="11"/>
  <c r="R3561" i="11"/>
  <c r="R3562" i="11"/>
  <c r="R3563" i="11"/>
  <c r="R3564" i="11"/>
  <c r="R3565" i="11"/>
  <c r="R3566" i="11"/>
  <c r="R3567" i="11"/>
  <c r="R3568" i="11"/>
  <c r="R3569" i="11"/>
  <c r="R3570" i="11"/>
  <c r="R3571" i="11"/>
  <c r="R3572" i="11"/>
  <c r="R3573" i="11"/>
  <c r="R3574" i="11"/>
  <c r="R3575" i="11"/>
  <c r="R3576" i="11"/>
  <c r="R3577" i="11"/>
  <c r="R3578" i="11"/>
  <c r="R3579" i="11"/>
  <c r="R3580" i="11"/>
  <c r="R3581" i="11"/>
  <c r="R3582" i="11"/>
  <c r="R3583" i="11"/>
  <c r="R3584" i="11"/>
  <c r="R3585" i="11"/>
  <c r="R3586" i="11"/>
  <c r="R3587" i="11"/>
  <c r="R3588" i="11"/>
  <c r="R3589" i="11"/>
  <c r="R3590" i="11"/>
  <c r="R3591" i="11"/>
  <c r="R3592" i="11"/>
  <c r="R3593" i="11"/>
  <c r="R3594" i="11"/>
  <c r="R3595" i="11"/>
  <c r="R3596" i="11"/>
  <c r="R3597" i="11"/>
  <c r="R3598" i="11"/>
  <c r="R3599" i="11"/>
  <c r="R3600" i="11"/>
  <c r="R3601" i="11"/>
  <c r="R3602" i="11"/>
  <c r="R3603" i="11"/>
  <c r="R3604" i="11"/>
  <c r="R3605" i="11"/>
  <c r="R3606" i="11"/>
  <c r="R3607" i="11"/>
  <c r="R3608" i="11"/>
  <c r="R3609" i="11"/>
  <c r="R3610" i="11"/>
  <c r="R3611" i="11"/>
  <c r="R3612" i="11"/>
  <c r="R3613" i="11"/>
  <c r="R3614" i="11"/>
  <c r="R3615" i="11"/>
  <c r="R3616" i="11"/>
  <c r="R3617" i="11"/>
  <c r="R3618" i="11"/>
  <c r="R3619" i="11"/>
  <c r="R3620" i="11"/>
  <c r="R3621" i="11"/>
  <c r="R3622" i="11"/>
  <c r="R3623" i="11"/>
  <c r="R3624" i="11"/>
  <c r="R3625" i="11"/>
  <c r="R3626" i="11"/>
  <c r="R3627" i="11"/>
  <c r="R3628" i="11"/>
  <c r="R3629" i="11"/>
  <c r="R3630" i="11"/>
  <c r="R3631" i="11"/>
  <c r="R3632" i="11"/>
  <c r="R3633" i="11"/>
  <c r="R3634" i="11"/>
  <c r="R3635" i="11"/>
  <c r="R3636" i="11"/>
  <c r="R3637" i="11"/>
  <c r="R3638" i="11"/>
  <c r="R3639" i="11"/>
  <c r="R3640" i="11"/>
  <c r="R3641" i="11"/>
  <c r="R3642" i="11"/>
  <c r="R3643" i="11"/>
  <c r="R3644" i="11"/>
  <c r="R3645" i="11"/>
  <c r="R3646" i="11"/>
  <c r="R3647" i="11"/>
  <c r="R3648" i="11"/>
  <c r="R3649" i="11"/>
  <c r="R3650" i="11"/>
  <c r="R3651" i="11"/>
  <c r="R3652" i="11"/>
  <c r="R3653" i="11"/>
  <c r="R3654" i="11"/>
  <c r="R3655" i="11"/>
  <c r="R3656" i="11"/>
  <c r="R3657" i="11"/>
  <c r="R3658" i="11"/>
  <c r="R3659" i="11"/>
  <c r="R3660" i="11"/>
  <c r="R3661" i="11"/>
  <c r="R3662" i="11"/>
  <c r="R3663" i="11"/>
  <c r="R3664" i="11"/>
  <c r="R3665" i="11"/>
  <c r="R3666" i="11"/>
  <c r="R3667" i="11"/>
  <c r="R3668" i="11"/>
  <c r="R3669" i="11"/>
  <c r="R3670" i="11"/>
  <c r="R3671" i="11"/>
  <c r="R3672" i="11"/>
  <c r="R3673" i="11"/>
  <c r="R3674" i="11"/>
  <c r="R3675" i="11"/>
  <c r="R3676" i="11"/>
  <c r="R3677" i="11"/>
  <c r="R3678" i="11"/>
  <c r="R3679" i="11"/>
  <c r="R3680" i="11"/>
  <c r="R3681" i="11"/>
  <c r="R3682" i="11"/>
  <c r="R3683" i="11"/>
  <c r="R3684" i="11"/>
  <c r="R3685" i="11"/>
  <c r="R3686" i="11"/>
  <c r="R3687" i="11"/>
  <c r="R3688" i="11"/>
  <c r="R3689" i="11"/>
  <c r="R3690" i="11"/>
  <c r="R3691" i="11"/>
  <c r="R3692" i="11"/>
  <c r="R3693" i="11"/>
  <c r="R3694" i="11"/>
  <c r="R3695" i="11"/>
  <c r="R3696" i="11"/>
  <c r="R3697" i="11"/>
  <c r="R3698" i="11"/>
  <c r="R3699" i="11"/>
  <c r="R3700" i="11"/>
  <c r="R3701" i="11"/>
  <c r="R3702" i="11"/>
  <c r="R3703" i="11"/>
  <c r="R3704" i="11"/>
  <c r="R3705" i="11"/>
  <c r="R3706" i="11"/>
  <c r="R3707" i="11"/>
  <c r="R3708" i="11"/>
  <c r="R3709" i="11"/>
  <c r="R3710" i="11"/>
  <c r="R3711" i="11"/>
  <c r="R3712" i="11"/>
  <c r="R3713" i="11"/>
  <c r="R3714" i="11"/>
  <c r="R3715" i="11"/>
  <c r="R3716" i="11"/>
  <c r="R3717" i="11"/>
  <c r="R3718" i="11"/>
  <c r="R3719" i="11"/>
  <c r="R3720" i="11"/>
  <c r="R3721" i="11"/>
  <c r="R3722" i="11"/>
  <c r="R3723" i="11"/>
  <c r="R3724" i="11"/>
  <c r="R3725" i="11"/>
  <c r="R3726" i="11"/>
  <c r="R3727" i="11"/>
  <c r="R3728" i="11"/>
  <c r="R3729" i="11"/>
  <c r="R3730" i="11"/>
  <c r="R3731" i="11"/>
  <c r="R3732" i="11"/>
  <c r="R3733" i="11"/>
  <c r="R3734" i="11"/>
  <c r="R3735" i="11"/>
  <c r="R3736" i="11"/>
  <c r="R3737" i="11"/>
  <c r="R3738" i="11"/>
  <c r="R3739" i="11"/>
  <c r="R3740" i="11"/>
  <c r="R3741" i="11"/>
  <c r="R3742" i="11"/>
  <c r="R3743" i="11"/>
  <c r="R3744" i="11"/>
  <c r="R3745" i="11"/>
  <c r="R3746" i="11"/>
  <c r="R3747" i="11"/>
  <c r="R3748" i="11"/>
  <c r="R3749" i="11"/>
  <c r="R3750" i="11"/>
  <c r="R3751" i="11"/>
  <c r="R3752" i="11"/>
  <c r="R3753" i="11"/>
  <c r="R3754" i="11"/>
  <c r="R3755" i="11"/>
  <c r="R3756" i="11"/>
  <c r="R3757" i="11"/>
  <c r="R3758" i="11"/>
  <c r="R3759" i="11"/>
  <c r="R3760" i="11"/>
  <c r="R3761" i="11"/>
  <c r="R3762" i="11"/>
  <c r="R3763" i="11"/>
  <c r="R3764" i="11"/>
  <c r="R3765" i="11"/>
  <c r="R3766" i="11"/>
  <c r="R3767" i="11"/>
  <c r="R3768" i="11"/>
  <c r="R3769" i="11"/>
  <c r="R3770" i="11"/>
  <c r="R3771" i="11"/>
  <c r="R3772" i="11"/>
  <c r="R3773" i="11"/>
  <c r="R3774" i="11"/>
  <c r="R3775" i="11"/>
  <c r="R3776" i="11"/>
  <c r="R3777" i="11"/>
  <c r="R3778" i="11"/>
  <c r="R3779" i="11"/>
  <c r="R3780" i="11"/>
  <c r="R3781" i="11"/>
  <c r="R3782" i="11"/>
  <c r="R3783" i="11"/>
  <c r="R3784" i="11"/>
  <c r="R3785" i="11"/>
  <c r="R3786" i="11"/>
  <c r="R3787" i="11"/>
  <c r="R3788" i="11"/>
  <c r="R3789" i="11"/>
  <c r="R3790" i="11"/>
  <c r="R3791" i="11"/>
  <c r="R3792" i="11"/>
  <c r="R3793" i="11"/>
  <c r="R3794" i="11"/>
  <c r="R3795" i="11"/>
  <c r="R3796" i="11"/>
  <c r="R3797" i="11"/>
  <c r="R3798" i="11"/>
  <c r="R3799" i="11"/>
  <c r="R3800" i="11"/>
  <c r="R3801" i="11"/>
  <c r="R3802" i="11"/>
  <c r="R3803" i="11"/>
  <c r="R3804" i="11"/>
  <c r="R3805" i="11"/>
  <c r="R3806" i="11"/>
  <c r="R3807" i="11"/>
  <c r="R3808" i="11"/>
  <c r="R3809" i="11"/>
  <c r="R3810" i="11"/>
  <c r="R3811" i="11"/>
  <c r="R3812" i="11"/>
  <c r="R3813" i="11"/>
  <c r="R3814" i="11"/>
  <c r="R3815" i="11"/>
  <c r="R3816" i="11"/>
  <c r="R3817" i="11"/>
  <c r="R3818" i="11"/>
  <c r="R3819" i="11"/>
  <c r="R3820" i="11"/>
  <c r="R3821" i="11"/>
  <c r="R3822" i="11"/>
  <c r="R3823" i="11"/>
  <c r="R3824" i="11"/>
  <c r="R3825" i="11"/>
  <c r="R3826" i="11"/>
  <c r="R3827" i="11"/>
  <c r="R3828" i="11"/>
  <c r="R3829" i="11"/>
  <c r="R3830" i="11"/>
  <c r="R3831" i="11"/>
  <c r="R3832" i="11"/>
  <c r="R3833" i="11"/>
  <c r="R3834" i="11"/>
  <c r="R3835" i="11"/>
  <c r="R3836" i="11"/>
  <c r="R3837" i="11"/>
  <c r="R3838" i="11"/>
  <c r="R3839" i="11"/>
  <c r="R3840" i="11"/>
  <c r="R3841" i="11"/>
  <c r="R3842" i="11"/>
  <c r="R3843" i="11"/>
  <c r="R3844" i="11"/>
  <c r="R3845" i="11"/>
  <c r="R3846" i="11"/>
  <c r="R3847" i="11"/>
  <c r="R3848" i="11"/>
  <c r="R3849" i="11"/>
  <c r="R3850" i="11"/>
  <c r="R3851" i="11"/>
  <c r="R3852" i="11"/>
  <c r="R3853" i="11"/>
  <c r="R3854" i="11"/>
  <c r="R3855" i="11"/>
  <c r="R3856" i="11"/>
  <c r="R3857" i="11"/>
  <c r="R3858" i="11"/>
  <c r="R3859" i="11"/>
  <c r="R3860" i="11"/>
  <c r="R3861" i="11"/>
  <c r="R3862" i="11"/>
  <c r="R3863" i="11"/>
  <c r="R3864" i="11"/>
  <c r="R3865" i="11"/>
  <c r="R3866" i="11"/>
  <c r="R3867" i="11"/>
  <c r="R3868" i="11"/>
  <c r="R3869" i="11"/>
  <c r="R3870" i="11"/>
  <c r="R3871" i="11"/>
  <c r="R3872" i="11"/>
  <c r="R3873" i="11"/>
  <c r="R3874" i="11"/>
  <c r="R3875" i="11"/>
  <c r="R3876" i="11"/>
  <c r="R3877" i="11"/>
  <c r="R3878" i="11"/>
  <c r="R3879" i="11"/>
  <c r="R3880" i="11"/>
  <c r="R3881" i="11"/>
  <c r="R3882" i="11"/>
  <c r="R3883" i="11"/>
  <c r="R3884" i="11"/>
  <c r="R3885" i="11"/>
  <c r="R3886" i="11"/>
  <c r="R3887" i="11"/>
  <c r="R3888" i="11"/>
  <c r="R3889" i="11"/>
  <c r="R3890" i="11"/>
  <c r="R3891" i="11"/>
  <c r="R3892" i="11"/>
  <c r="R3893" i="11"/>
  <c r="R3894" i="11"/>
  <c r="R3895" i="11"/>
  <c r="R3896" i="11"/>
  <c r="R3897" i="11"/>
  <c r="R3898" i="11"/>
  <c r="R3899" i="11"/>
  <c r="R3900" i="11"/>
  <c r="R3901" i="11"/>
  <c r="R3902" i="11"/>
  <c r="R3903" i="11"/>
  <c r="R3904" i="11"/>
  <c r="R3905" i="11"/>
  <c r="R3906" i="11"/>
  <c r="R3907" i="11"/>
  <c r="R3908" i="11"/>
  <c r="R3909" i="11"/>
  <c r="R3910" i="11"/>
  <c r="R3911" i="11"/>
  <c r="R3912" i="11"/>
  <c r="R3913" i="11"/>
  <c r="R3914" i="11"/>
  <c r="R3915" i="11"/>
  <c r="R3916" i="11"/>
  <c r="R3917" i="11"/>
  <c r="R3918" i="11"/>
  <c r="R3919" i="11"/>
  <c r="R3920" i="11"/>
  <c r="R3921" i="11"/>
  <c r="R3922" i="11"/>
  <c r="R3923" i="11"/>
  <c r="R3924" i="11"/>
  <c r="R3925" i="11"/>
  <c r="R3926" i="11"/>
  <c r="R3927" i="11"/>
  <c r="R3928" i="11"/>
  <c r="R3929" i="11"/>
  <c r="R3930" i="11"/>
  <c r="R3931" i="11"/>
  <c r="R3932" i="11"/>
  <c r="R3933" i="11"/>
  <c r="R3934" i="11"/>
  <c r="R3935" i="11"/>
  <c r="R3936" i="11"/>
  <c r="R3937" i="11"/>
  <c r="R3938" i="11"/>
  <c r="R3939" i="11"/>
  <c r="R3940" i="11"/>
  <c r="R3941" i="11"/>
  <c r="R3942" i="11"/>
  <c r="R3943" i="11"/>
  <c r="R3944" i="11"/>
  <c r="R3945" i="11"/>
  <c r="R3946" i="11"/>
  <c r="R3947" i="11"/>
  <c r="R3948" i="11"/>
  <c r="R3949" i="11"/>
  <c r="R3950" i="11"/>
  <c r="R3951" i="11"/>
  <c r="R3952" i="11"/>
  <c r="R3953" i="11"/>
  <c r="R3954" i="11"/>
  <c r="R3955" i="11"/>
  <c r="R3956" i="11"/>
  <c r="R3957" i="11"/>
  <c r="R3958" i="11"/>
  <c r="R3959" i="11"/>
  <c r="R3960" i="11"/>
  <c r="R3961" i="11"/>
  <c r="R3962" i="11"/>
  <c r="R3963" i="11"/>
  <c r="R3964" i="11"/>
  <c r="R3965" i="11"/>
  <c r="R3966" i="11"/>
  <c r="R3967" i="11"/>
  <c r="R3968" i="11"/>
  <c r="R3969" i="11"/>
  <c r="R3970" i="11"/>
  <c r="R3971" i="11"/>
  <c r="R3972" i="11"/>
  <c r="R3973" i="11"/>
  <c r="R3974" i="11"/>
  <c r="R3975" i="11"/>
  <c r="R3976" i="11"/>
  <c r="R3977" i="11"/>
  <c r="R3978" i="11"/>
  <c r="R3979" i="11"/>
  <c r="R3980" i="11"/>
  <c r="R3981" i="11"/>
  <c r="R3982" i="11"/>
  <c r="R3983" i="11"/>
  <c r="R3984" i="11"/>
  <c r="R3985" i="11"/>
  <c r="R3986" i="11"/>
  <c r="R3987" i="11"/>
  <c r="R3988" i="11"/>
  <c r="R3989" i="11"/>
  <c r="R3990" i="11"/>
  <c r="R3991" i="11"/>
  <c r="R3992" i="11"/>
  <c r="R3993" i="11"/>
  <c r="R3994" i="11"/>
  <c r="R3995" i="11"/>
  <c r="R3996" i="11"/>
  <c r="R3997" i="11"/>
  <c r="R3998" i="11"/>
  <c r="R3999" i="11"/>
  <c r="R4000" i="11"/>
  <c r="R4001" i="11"/>
  <c r="R4002" i="11"/>
  <c r="R4003" i="11"/>
  <c r="R4004" i="11"/>
  <c r="R4005" i="11"/>
  <c r="R4006" i="11"/>
  <c r="R4007" i="11"/>
  <c r="R4008" i="11"/>
  <c r="R4009" i="11"/>
  <c r="R4010" i="11"/>
  <c r="R4011" i="11"/>
  <c r="R4012" i="11"/>
  <c r="R4013" i="11"/>
  <c r="R4014" i="11"/>
  <c r="R4015" i="11"/>
  <c r="R4016" i="11"/>
  <c r="R4017" i="11"/>
  <c r="R4018" i="11"/>
  <c r="R4019" i="11"/>
  <c r="R4020" i="11"/>
  <c r="R4021" i="11"/>
  <c r="R4022" i="11"/>
  <c r="R4023" i="11"/>
  <c r="R4024" i="11"/>
  <c r="R4025" i="11"/>
  <c r="R4026" i="11"/>
  <c r="R4027" i="11"/>
  <c r="R4028" i="11"/>
  <c r="R4029" i="11"/>
  <c r="R4030" i="11"/>
  <c r="R4031" i="11"/>
  <c r="R4032" i="11"/>
  <c r="R4033" i="11"/>
  <c r="R4034" i="11"/>
  <c r="R4035" i="11"/>
  <c r="R4036" i="11"/>
  <c r="R4037" i="11"/>
  <c r="R4038" i="11"/>
  <c r="R4039" i="11"/>
  <c r="R4040" i="11"/>
  <c r="R4041" i="11"/>
  <c r="R4042" i="11"/>
  <c r="R4043" i="11"/>
  <c r="R4044" i="11"/>
  <c r="R4045" i="11"/>
  <c r="R4046" i="11"/>
  <c r="R4047" i="11"/>
  <c r="R4048" i="11"/>
  <c r="R4049" i="11"/>
  <c r="R4050" i="11"/>
  <c r="R4051" i="11"/>
  <c r="R4052" i="11"/>
  <c r="R4053" i="11"/>
  <c r="R4054" i="11"/>
  <c r="R4055" i="11"/>
  <c r="R4056" i="11"/>
  <c r="R4057" i="11"/>
  <c r="R4058" i="11"/>
  <c r="R4059" i="11"/>
  <c r="R4060" i="11"/>
  <c r="R4061" i="11"/>
  <c r="R4062" i="11"/>
  <c r="R4063" i="11"/>
  <c r="R4064" i="11"/>
  <c r="R4065" i="11"/>
  <c r="R4066" i="11"/>
  <c r="R4067" i="11"/>
  <c r="R4068" i="11"/>
  <c r="R4069" i="11"/>
  <c r="R4070" i="11"/>
  <c r="R4071" i="11"/>
  <c r="R4072" i="11"/>
  <c r="R4073" i="11"/>
  <c r="R4074" i="11"/>
  <c r="R4075" i="11"/>
  <c r="R4076" i="11"/>
  <c r="R4077" i="11"/>
  <c r="R4078" i="11"/>
  <c r="R4079" i="11"/>
  <c r="R4080" i="11"/>
  <c r="R4081" i="11"/>
  <c r="R4082" i="11"/>
  <c r="R4083" i="11"/>
  <c r="R4084" i="11"/>
  <c r="R4085" i="11"/>
  <c r="R4086" i="11"/>
  <c r="R4087" i="11"/>
  <c r="R4088" i="11"/>
  <c r="R4089" i="11"/>
  <c r="R4090" i="11"/>
  <c r="R4091" i="11"/>
  <c r="R4092" i="11"/>
  <c r="R4093" i="11"/>
  <c r="R4094" i="11"/>
  <c r="R4095" i="11"/>
  <c r="R4096" i="11"/>
  <c r="R4097" i="11"/>
  <c r="R4098" i="11"/>
  <c r="R4099" i="11"/>
  <c r="R4100" i="11"/>
  <c r="R4101" i="11"/>
  <c r="R4102" i="11"/>
  <c r="R4103" i="11"/>
  <c r="R4104" i="11"/>
  <c r="R4105" i="11"/>
  <c r="R4106" i="11"/>
  <c r="R4107" i="11"/>
  <c r="R4108" i="11"/>
  <c r="R4109" i="11"/>
  <c r="R4110" i="11"/>
  <c r="R4111" i="11"/>
  <c r="R4112" i="11"/>
  <c r="R4113" i="11"/>
  <c r="R4114" i="11"/>
  <c r="R4115" i="11"/>
  <c r="R4116" i="11"/>
  <c r="R4117" i="11"/>
  <c r="R4118" i="11"/>
  <c r="R4119" i="11"/>
  <c r="R4120" i="11"/>
  <c r="R4121" i="11"/>
  <c r="R4122" i="11"/>
  <c r="R4123" i="11"/>
  <c r="R4124" i="11"/>
  <c r="R4125" i="11"/>
  <c r="R4126" i="11"/>
  <c r="R4127" i="11"/>
  <c r="R4128" i="11"/>
  <c r="R4129" i="11"/>
  <c r="R4130" i="11"/>
  <c r="R4131" i="11"/>
  <c r="R4132" i="11"/>
  <c r="R4133" i="11"/>
  <c r="R4134" i="11"/>
  <c r="R4135" i="11"/>
  <c r="R4136" i="11"/>
  <c r="R4137" i="11"/>
  <c r="R4138" i="11"/>
  <c r="R4139" i="11"/>
  <c r="R4140" i="11"/>
  <c r="R4141" i="11"/>
  <c r="R4142" i="11"/>
  <c r="R4143" i="11"/>
  <c r="R4144" i="11"/>
  <c r="R4145" i="11"/>
  <c r="R4146" i="11"/>
  <c r="R4147" i="11"/>
  <c r="R4148" i="11"/>
  <c r="R4149" i="11"/>
  <c r="R4150" i="11"/>
  <c r="R4151" i="11"/>
  <c r="R4152" i="11"/>
  <c r="R4153" i="11"/>
  <c r="R4154" i="11"/>
  <c r="R4155" i="11"/>
  <c r="R4156" i="11"/>
  <c r="R4157" i="11"/>
  <c r="R4158" i="11"/>
  <c r="R4159" i="11"/>
  <c r="R4160" i="11"/>
  <c r="R4161" i="11"/>
  <c r="R4162" i="11"/>
  <c r="R4163" i="11"/>
  <c r="R4164" i="11"/>
  <c r="R4165" i="11"/>
  <c r="R4166" i="11"/>
  <c r="R4167" i="11"/>
  <c r="R4168" i="11"/>
  <c r="R4169" i="11"/>
  <c r="R4170" i="11"/>
  <c r="R4171" i="11"/>
  <c r="R4172" i="11"/>
  <c r="R4173" i="11"/>
  <c r="R4174" i="11"/>
  <c r="R4175" i="11"/>
  <c r="R4176" i="11"/>
  <c r="R4177" i="11"/>
  <c r="R4178" i="11"/>
  <c r="R4179" i="11"/>
  <c r="R4180" i="11"/>
  <c r="R4181" i="11"/>
  <c r="R4182" i="11"/>
  <c r="R4183" i="11"/>
  <c r="R4184" i="11"/>
  <c r="R4185" i="11"/>
  <c r="R4186" i="11"/>
  <c r="R4187" i="11"/>
  <c r="R4188" i="11"/>
  <c r="R4189" i="11"/>
  <c r="R4190" i="11"/>
  <c r="R4191" i="11"/>
  <c r="R4192" i="11"/>
  <c r="R4193" i="11"/>
  <c r="R4194" i="11"/>
  <c r="R4195" i="11"/>
  <c r="R4196" i="11"/>
  <c r="R4197" i="11"/>
  <c r="R4198" i="11"/>
  <c r="R4199" i="11"/>
  <c r="R4200" i="11"/>
  <c r="R4201" i="11"/>
  <c r="R4202" i="11"/>
  <c r="R4203" i="11"/>
  <c r="R4204" i="11"/>
  <c r="R4205" i="11"/>
  <c r="R4206" i="11"/>
  <c r="R4207" i="11"/>
  <c r="R4208" i="11"/>
  <c r="R4209" i="11"/>
  <c r="R4210" i="11"/>
  <c r="R4211" i="11"/>
  <c r="R4212" i="11"/>
  <c r="R4213" i="11"/>
  <c r="R4214" i="11"/>
  <c r="R4215" i="11"/>
  <c r="R4216" i="11"/>
  <c r="R4217" i="11"/>
  <c r="R4218" i="11"/>
  <c r="R4219" i="11"/>
  <c r="R4220" i="11"/>
  <c r="R4221" i="11"/>
  <c r="R4222" i="11"/>
  <c r="R4223" i="11"/>
  <c r="R4224" i="11"/>
  <c r="R4225" i="11"/>
  <c r="R4226" i="11"/>
  <c r="R4227" i="11"/>
  <c r="R4228" i="11"/>
  <c r="R4229" i="11"/>
  <c r="R4230" i="11"/>
  <c r="R4231" i="11"/>
  <c r="R4232" i="11"/>
  <c r="R4233" i="11"/>
  <c r="R4234" i="11"/>
  <c r="R4235" i="11"/>
  <c r="R4236" i="11"/>
  <c r="R4237" i="11"/>
  <c r="R4238" i="11"/>
  <c r="R4239" i="11"/>
  <c r="R4240" i="11"/>
  <c r="R4241" i="11"/>
  <c r="R4242" i="11"/>
  <c r="R4243" i="11"/>
  <c r="R4244" i="11"/>
  <c r="R4245" i="11"/>
  <c r="R4246" i="11"/>
  <c r="R4247" i="11"/>
  <c r="R4248" i="11"/>
  <c r="R4249" i="11"/>
  <c r="R4250" i="11"/>
  <c r="R4251" i="11"/>
  <c r="R4252" i="11"/>
  <c r="R4253" i="11"/>
  <c r="R4254" i="11"/>
  <c r="R4255" i="11"/>
  <c r="R4256" i="11"/>
  <c r="R4257" i="11"/>
  <c r="R4258" i="11"/>
  <c r="R4259" i="11"/>
  <c r="R4260" i="11"/>
  <c r="R4261" i="11"/>
  <c r="R4262" i="11"/>
  <c r="R4263" i="11"/>
  <c r="R4264" i="11"/>
  <c r="R4265" i="11"/>
  <c r="R4266" i="11"/>
  <c r="R4267" i="11"/>
  <c r="R4268" i="11"/>
  <c r="R4269" i="11"/>
  <c r="R4270" i="11"/>
  <c r="R4271" i="11"/>
  <c r="R4272" i="11"/>
  <c r="R4273" i="11"/>
  <c r="R4274" i="11"/>
  <c r="R4275" i="11"/>
  <c r="R4276" i="11"/>
  <c r="R4277" i="11"/>
  <c r="R4278" i="11"/>
  <c r="R4279" i="11"/>
  <c r="R4280" i="11"/>
  <c r="R4281" i="11"/>
  <c r="R4282" i="11"/>
  <c r="R4283" i="11"/>
  <c r="R4284" i="11"/>
  <c r="R4285" i="11"/>
  <c r="R4286" i="11"/>
  <c r="R4287" i="11"/>
  <c r="R4288" i="11"/>
  <c r="R4289" i="11"/>
  <c r="R4290" i="11"/>
  <c r="R4291" i="11"/>
  <c r="R4292" i="11"/>
  <c r="R4293" i="11"/>
  <c r="R4294" i="11"/>
  <c r="R4295" i="11"/>
  <c r="R4296" i="11"/>
  <c r="R4297" i="11"/>
  <c r="R4298" i="11"/>
  <c r="R4299" i="11"/>
  <c r="R4300" i="11"/>
  <c r="R4301" i="11"/>
  <c r="R4302" i="11"/>
  <c r="R4303" i="11"/>
  <c r="R4304" i="11"/>
  <c r="R4305" i="11"/>
  <c r="R4306" i="11"/>
  <c r="R4307" i="11"/>
  <c r="R4308" i="11"/>
  <c r="R4309" i="11"/>
  <c r="R4310" i="11"/>
  <c r="R4311" i="11"/>
  <c r="R4312" i="11"/>
  <c r="R4313" i="11"/>
  <c r="R4314" i="11"/>
  <c r="R4315" i="11"/>
  <c r="R4316" i="11"/>
  <c r="R4317" i="11"/>
  <c r="R4318" i="11"/>
  <c r="R4319" i="11"/>
  <c r="R4320" i="11"/>
  <c r="R4321" i="11"/>
  <c r="R4322" i="11"/>
  <c r="R4323" i="11"/>
  <c r="R4324" i="11"/>
  <c r="R4325" i="11"/>
  <c r="R4326" i="11"/>
  <c r="R4327" i="11"/>
  <c r="R4328" i="11"/>
  <c r="R4329" i="11"/>
  <c r="R4330" i="11"/>
  <c r="R4331" i="11"/>
  <c r="R4332" i="11"/>
  <c r="R4333" i="11"/>
  <c r="R4334" i="11"/>
  <c r="R4335" i="11"/>
  <c r="R4336" i="11"/>
  <c r="R4337" i="11"/>
  <c r="R4338" i="11"/>
  <c r="R4339" i="11"/>
  <c r="R4340" i="11"/>
  <c r="R4341" i="11"/>
  <c r="R4342" i="11"/>
  <c r="R4343" i="11"/>
  <c r="R4344" i="11"/>
  <c r="R4345" i="11"/>
  <c r="R4346" i="11"/>
  <c r="R4347" i="11"/>
  <c r="R4348" i="11"/>
  <c r="R4349" i="11"/>
  <c r="R4350" i="11"/>
  <c r="R4351" i="11"/>
  <c r="R4352" i="11"/>
  <c r="R4353" i="11"/>
  <c r="R4354" i="11"/>
  <c r="R4355" i="11"/>
  <c r="R4356" i="11"/>
  <c r="R4357" i="11"/>
  <c r="R4358" i="11"/>
  <c r="R4359" i="11"/>
  <c r="R4360" i="11"/>
  <c r="R4361" i="11"/>
  <c r="R4362" i="11"/>
  <c r="R4363" i="11"/>
  <c r="R4364" i="11"/>
  <c r="R4365" i="11"/>
  <c r="R4366" i="11"/>
  <c r="R4367" i="11"/>
  <c r="R4368" i="11"/>
  <c r="R4369" i="11"/>
  <c r="R4370" i="11"/>
  <c r="R4371" i="11"/>
  <c r="R4372" i="11"/>
  <c r="R4373" i="11"/>
  <c r="R4374" i="11"/>
  <c r="R4375" i="11"/>
  <c r="R4376" i="11"/>
  <c r="R4377" i="11"/>
  <c r="R4378" i="11"/>
  <c r="R4379" i="11"/>
  <c r="R4380" i="11"/>
  <c r="R4381" i="11"/>
  <c r="R4382" i="11"/>
  <c r="R4383" i="11"/>
  <c r="R4384" i="11"/>
  <c r="R4385" i="11"/>
  <c r="R4386" i="11"/>
  <c r="R4387" i="11"/>
  <c r="R4388" i="11"/>
  <c r="R4389" i="11"/>
  <c r="R4390" i="11"/>
  <c r="R4391" i="11"/>
  <c r="R4392" i="11"/>
  <c r="R4393" i="11"/>
  <c r="R4394" i="11"/>
  <c r="R4395" i="11"/>
  <c r="R4396" i="11"/>
  <c r="R4397" i="11"/>
  <c r="R4398" i="11"/>
  <c r="R4399" i="11"/>
  <c r="R4400" i="11"/>
  <c r="R4401" i="11"/>
  <c r="R4402" i="11"/>
  <c r="R4403" i="11"/>
  <c r="R4404" i="11"/>
  <c r="R4405" i="11"/>
  <c r="R4406" i="11"/>
  <c r="R4407" i="11"/>
  <c r="R4408" i="11"/>
  <c r="R4409" i="11"/>
  <c r="R4410" i="11"/>
  <c r="R4411" i="11"/>
  <c r="R4412" i="11"/>
  <c r="R4413" i="11"/>
  <c r="R4414" i="11"/>
  <c r="R4415" i="11"/>
  <c r="R4416" i="11"/>
  <c r="R4417" i="11"/>
  <c r="R4418" i="11"/>
  <c r="R4419" i="11"/>
  <c r="R4420" i="11"/>
  <c r="R4421" i="11"/>
  <c r="R4422" i="11"/>
  <c r="R4423" i="11"/>
  <c r="R4424" i="11"/>
  <c r="R4425" i="11"/>
  <c r="R4426" i="11"/>
  <c r="R4427" i="11"/>
  <c r="R4428" i="11"/>
  <c r="R4429" i="11"/>
  <c r="R4430" i="11"/>
  <c r="R4431" i="11"/>
  <c r="R4432" i="11"/>
  <c r="R4433" i="11"/>
  <c r="R4434" i="11"/>
  <c r="R4435" i="11"/>
  <c r="R4436" i="11"/>
  <c r="R4437" i="11"/>
  <c r="R4438" i="11"/>
  <c r="R4439" i="11"/>
  <c r="R4440" i="11"/>
  <c r="R4441" i="11"/>
  <c r="R4442" i="11"/>
  <c r="R4443" i="11"/>
  <c r="R4444" i="11"/>
  <c r="R4445" i="11"/>
  <c r="R4446" i="11"/>
  <c r="R4447" i="11"/>
  <c r="R4448" i="11"/>
  <c r="R4449" i="11"/>
  <c r="R4450" i="11"/>
  <c r="R4451" i="11"/>
  <c r="R4452" i="11"/>
  <c r="R4453" i="11"/>
  <c r="R4454" i="11"/>
  <c r="R4455" i="11"/>
  <c r="R4456" i="11"/>
  <c r="R4457" i="11"/>
  <c r="R4458" i="11"/>
  <c r="R4459" i="11"/>
  <c r="R4460" i="11"/>
  <c r="R4461" i="11"/>
  <c r="R4462" i="11"/>
  <c r="R4463" i="11"/>
  <c r="R4464" i="11"/>
  <c r="R4465" i="11"/>
  <c r="R4466" i="11"/>
  <c r="R4467" i="11"/>
  <c r="R4468" i="11"/>
  <c r="R4469" i="11"/>
  <c r="R4470" i="11"/>
  <c r="R4471" i="11"/>
  <c r="R4472" i="11"/>
  <c r="R4473" i="11"/>
  <c r="R4474" i="11"/>
  <c r="R4475" i="11"/>
  <c r="R4476" i="11"/>
  <c r="R4477" i="11"/>
  <c r="R4478" i="11"/>
  <c r="R4479" i="11"/>
  <c r="R4480" i="11"/>
  <c r="R4481" i="11"/>
  <c r="R4482" i="11"/>
  <c r="R4483" i="11"/>
  <c r="R4484" i="11"/>
  <c r="R4485" i="11"/>
  <c r="R4486" i="11"/>
  <c r="R4487" i="11"/>
  <c r="R4488" i="11"/>
  <c r="R4489" i="11"/>
  <c r="R4490" i="11"/>
  <c r="R4491" i="11"/>
  <c r="R4492" i="11"/>
  <c r="R4493" i="11"/>
  <c r="R4494" i="11"/>
  <c r="R4495" i="11"/>
  <c r="R4496" i="11"/>
  <c r="R4497" i="11"/>
  <c r="R4498" i="11"/>
  <c r="R4499" i="11"/>
  <c r="R4500" i="11"/>
  <c r="R4501" i="11"/>
  <c r="R4502" i="11"/>
  <c r="R4503" i="11"/>
  <c r="R4504" i="11"/>
  <c r="R4505" i="11"/>
  <c r="R4506" i="11"/>
  <c r="R4507" i="11"/>
  <c r="R4508" i="11"/>
  <c r="R4509" i="11"/>
  <c r="R4510" i="11"/>
  <c r="R4511" i="11"/>
  <c r="R4512" i="11"/>
  <c r="R4513" i="11"/>
  <c r="R4514" i="11"/>
  <c r="R4515" i="11"/>
  <c r="R4516" i="11"/>
  <c r="R4517" i="11"/>
  <c r="R4518" i="11"/>
  <c r="R4519" i="11"/>
  <c r="R4520" i="11"/>
  <c r="R4521" i="11"/>
  <c r="R4522" i="11"/>
  <c r="R4523" i="11"/>
  <c r="R4524" i="11"/>
  <c r="R4525" i="11"/>
  <c r="R4526" i="11"/>
  <c r="R4527" i="11"/>
  <c r="R4528" i="11"/>
  <c r="R4529" i="11"/>
  <c r="R4530" i="11"/>
  <c r="R4531" i="11"/>
  <c r="R4532" i="11"/>
  <c r="R4533" i="11"/>
  <c r="R4534" i="11"/>
  <c r="R4535" i="11"/>
  <c r="R4536" i="11"/>
  <c r="R4537" i="11"/>
  <c r="R4538" i="11"/>
  <c r="R4539" i="11"/>
  <c r="R4540" i="11"/>
  <c r="R4541" i="11"/>
  <c r="R4542" i="11"/>
  <c r="R4543" i="11"/>
  <c r="R4544" i="11"/>
  <c r="R4545" i="11"/>
  <c r="R4546" i="11"/>
  <c r="R4547" i="11"/>
  <c r="R4548" i="11"/>
  <c r="R4549" i="11"/>
  <c r="R4550" i="11"/>
  <c r="R4551" i="11"/>
  <c r="R4552" i="11"/>
  <c r="R4553" i="11"/>
  <c r="R4554" i="11"/>
  <c r="R4555" i="11"/>
  <c r="R4556" i="11"/>
  <c r="R4557" i="11"/>
  <c r="R4558" i="11"/>
  <c r="R4559" i="11"/>
  <c r="R4560" i="11"/>
  <c r="R4561" i="11"/>
  <c r="R4562" i="11"/>
  <c r="R4563" i="11"/>
  <c r="R4564" i="11"/>
  <c r="R4565" i="11"/>
  <c r="R4566" i="11"/>
  <c r="R4567" i="11"/>
  <c r="R4568" i="11"/>
  <c r="R4569" i="11"/>
  <c r="R4570" i="11"/>
  <c r="R4571" i="11"/>
  <c r="R4572" i="11"/>
  <c r="R4573" i="11"/>
  <c r="R4574" i="11"/>
  <c r="R4575" i="11"/>
  <c r="R4576" i="11"/>
  <c r="R4577" i="11"/>
  <c r="R4578" i="11"/>
  <c r="R4579" i="11"/>
  <c r="R4580" i="11"/>
  <c r="R4581" i="11"/>
  <c r="R4582" i="11"/>
  <c r="R4583" i="11"/>
  <c r="R4584" i="11"/>
  <c r="R4585" i="11"/>
  <c r="R4586" i="11"/>
  <c r="R4587" i="11"/>
  <c r="R4588" i="11"/>
  <c r="R4589" i="11"/>
  <c r="R4590" i="11"/>
  <c r="R4591" i="11"/>
  <c r="R4592" i="11"/>
  <c r="R4593" i="11"/>
  <c r="R4594" i="11"/>
  <c r="R4595" i="11"/>
  <c r="R4596" i="11"/>
  <c r="R4597" i="11"/>
  <c r="R4598" i="11"/>
  <c r="R4599" i="11"/>
  <c r="R4600" i="11"/>
  <c r="R4601" i="11"/>
  <c r="R4602" i="11"/>
  <c r="R4603" i="11"/>
  <c r="R4604" i="11"/>
  <c r="R4605" i="11"/>
  <c r="R4606" i="11"/>
  <c r="R4607" i="11"/>
  <c r="R4608" i="11"/>
  <c r="R4609" i="11"/>
  <c r="R4610" i="11"/>
  <c r="R4611" i="11"/>
  <c r="R4612" i="11"/>
  <c r="R4613" i="11"/>
  <c r="R4614" i="11"/>
  <c r="R4615" i="11"/>
  <c r="R4616" i="11"/>
  <c r="R4617" i="11"/>
  <c r="R4618" i="11"/>
  <c r="R4619" i="11"/>
  <c r="R4620" i="11"/>
  <c r="R4621" i="11"/>
  <c r="R4622" i="11"/>
  <c r="R4623" i="11"/>
  <c r="R4624" i="11"/>
  <c r="R4625" i="11"/>
  <c r="R4626" i="11"/>
  <c r="R4627" i="11"/>
  <c r="R4628" i="11"/>
  <c r="R4629" i="11"/>
  <c r="R4630" i="11"/>
  <c r="R4631" i="11"/>
  <c r="R4632" i="11"/>
  <c r="R4633" i="11"/>
  <c r="R4634" i="11"/>
  <c r="R4635" i="11"/>
  <c r="R4636" i="11"/>
  <c r="R4637" i="11"/>
  <c r="R4638" i="11"/>
  <c r="R4639" i="11"/>
  <c r="R4640" i="11"/>
  <c r="R4641" i="11"/>
  <c r="R4642" i="11"/>
  <c r="R4643" i="11"/>
  <c r="R4644" i="11"/>
  <c r="R4645" i="11"/>
  <c r="R4646" i="11"/>
  <c r="R4647" i="11"/>
  <c r="R4648" i="11"/>
  <c r="R4649" i="11"/>
  <c r="R4650" i="11"/>
  <c r="R4651" i="11"/>
  <c r="R4652" i="11"/>
  <c r="R4653" i="11"/>
  <c r="R4654" i="11"/>
  <c r="R4655" i="11"/>
  <c r="R4656" i="11"/>
  <c r="R4657" i="11"/>
  <c r="R4658" i="11"/>
  <c r="R4659" i="11"/>
  <c r="R4660" i="11"/>
  <c r="R4661" i="11"/>
  <c r="R4662" i="11"/>
  <c r="R4663" i="11"/>
  <c r="R4664" i="11"/>
  <c r="R4665" i="11"/>
  <c r="R4666" i="11"/>
  <c r="R4667" i="11"/>
  <c r="R4668" i="11"/>
  <c r="R4669" i="11"/>
  <c r="R4670" i="11"/>
  <c r="R4671" i="11"/>
  <c r="R4672" i="11"/>
  <c r="R4673" i="11"/>
  <c r="R4674" i="11"/>
  <c r="R4675" i="11"/>
  <c r="R4676" i="11"/>
  <c r="R4677" i="11"/>
  <c r="R4678" i="11"/>
  <c r="R4679" i="11"/>
  <c r="R4680" i="11"/>
  <c r="R4681" i="11"/>
  <c r="R4682" i="11"/>
  <c r="R4683" i="11"/>
  <c r="R4684" i="11"/>
  <c r="R4685" i="11"/>
  <c r="R4686" i="11"/>
  <c r="R4687" i="11"/>
  <c r="R4688" i="11"/>
  <c r="R4689" i="11"/>
  <c r="R4690" i="11"/>
  <c r="R4691" i="11"/>
  <c r="R4692" i="11"/>
  <c r="R4693" i="11"/>
  <c r="R4694" i="11"/>
  <c r="R4695" i="11"/>
  <c r="R4696" i="11"/>
  <c r="R4697" i="11"/>
  <c r="R4698" i="11"/>
  <c r="R4699" i="11"/>
  <c r="R4700" i="11"/>
  <c r="R4701" i="11"/>
  <c r="R4702" i="11"/>
  <c r="R4703" i="11"/>
  <c r="R4704" i="11"/>
  <c r="R4705" i="11"/>
  <c r="R4706" i="11"/>
  <c r="R4707" i="11"/>
  <c r="R4708" i="11"/>
  <c r="R4709" i="11"/>
  <c r="R4710" i="11"/>
  <c r="R4711" i="11"/>
  <c r="R4712" i="11"/>
  <c r="R4713" i="11"/>
  <c r="R4714" i="11"/>
  <c r="R4715" i="11"/>
  <c r="R4716" i="11"/>
  <c r="R4717" i="11"/>
  <c r="R4718" i="11"/>
  <c r="R4719" i="11"/>
  <c r="R4720" i="11"/>
  <c r="R4721" i="11"/>
  <c r="R4722" i="11"/>
  <c r="R4723" i="11"/>
  <c r="R4724" i="11"/>
  <c r="R4725" i="11"/>
  <c r="R4726" i="11"/>
  <c r="R4727" i="11"/>
  <c r="R4728" i="11"/>
  <c r="R4729" i="11"/>
  <c r="R4730" i="11"/>
  <c r="R4731" i="11"/>
  <c r="R4732" i="11"/>
  <c r="R4733" i="11"/>
  <c r="R4734" i="11"/>
  <c r="R4735" i="11"/>
  <c r="R4736" i="11"/>
  <c r="R4737" i="11"/>
  <c r="R4738" i="11"/>
  <c r="R4739" i="11"/>
  <c r="R4740" i="11"/>
  <c r="R4741" i="11"/>
  <c r="R4742" i="11"/>
  <c r="R4743" i="11"/>
  <c r="R4744" i="11"/>
  <c r="R4745" i="11"/>
  <c r="R4746" i="11"/>
  <c r="R4747" i="11"/>
  <c r="R4748" i="11"/>
  <c r="R4749" i="11"/>
  <c r="R4750" i="11"/>
  <c r="R4751" i="11"/>
  <c r="R4752" i="11"/>
  <c r="R4753" i="11"/>
  <c r="R4754" i="11"/>
  <c r="R4755" i="11"/>
  <c r="R4756" i="11"/>
  <c r="R4757" i="11"/>
  <c r="R4758" i="11"/>
  <c r="R4759" i="11"/>
  <c r="R4760" i="11"/>
  <c r="R4761" i="11"/>
  <c r="R4762" i="11"/>
  <c r="R4763" i="11"/>
  <c r="R4764" i="11"/>
  <c r="R4765" i="11"/>
  <c r="R4766" i="11"/>
  <c r="R4767" i="11"/>
  <c r="R4768" i="11"/>
  <c r="R4769" i="11"/>
  <c r="R4770" i="11"/>
  <c r="R4771" i="11"/>
  <c r="R4772" i="11"/>
  <c r="R4773" i="11"/>
  <c r="R4774" i="11"/>
  <c r="R4775" i="11"/>
  <c r="R4776" i="11"/>
  <c r="R4777" i="11"/>
  <c r="R4778" i="11"/>
  <c r="R4779" i="11"/>
  <c r="R4780" i="11"/>
  <c r="R4781" i="11"/>
  <c r="R4782" i="11"/>
  <c r="R4783" i="11"/>
  <c r="R4784" i="11"/>
  <c r="R4785" i="11"/>
  <c r="R4786" i="11"/>
  <c r="R4787" i="11"/>
  <c r="R4788" i="11"/>
  <c r="R4789" i="11"/>
  <c r="R4790" i="11"/>
  <c r="R4791" i="11"/>
  <c r="R4792" i="11"/>
  <c r="R4793" i="11"/>
  <c r="R4794" i="11"/>
  <c r="R4795" i="11"/>
  <c r="R4796" i="11"/>
  <c r="R4797" i="11"/>
  <c r="R4798" i="11"/>
  <c r="R4799" i="11"/>
  <c r="R4800" i="11"/>
  <c r="R4801" i="11"/>
  <c r="R4802" i="11"/>
  <c r="R4803" i="11"/>
  <c r="R4804" i="11"/>
  <c r="R4805" i="11"/>
  <c r="R4806" i="11"/>
  <c r="R4807" i="11"/>
  <c r="R4808" i="11"/>
  <c r="R4809" i="11"/>
  <c r="R4810" i="11"/>
  <c r="R4811" i="11"/>
  <c r="R4812" i="11"/>
  <c r="R4813" i="11"/>
  <c r="R4814" i="11"/>
  <c r="R4815" i="11"/>
  <c r="R4816" i="11"/>
  <c r="R4817" i="11"/>
  <c r="R4818" i="11"/>
  <c r="R4819" i="11"/>
  <c r="R4820" i="11"/>
  <c r="R4821" i="11"/>
  <c r="R4822" i="11"/>
  <c r="R4823" i="11"/>
  <c r="R4824" i="11"/>
  <c r="R4825" i="11"/>
  <c r="R4826" i="11"/>
  <c r="R4827" i="11"/>
  <c r="R4828" i="11"/>
  <c r="R4829" i="11"/>
  <c r="R4830" i="11"/>
  <c r="R4831" i="11"/>
  <c r="R4832" i="11"/>
  <c r="R4833" i="11"/>
  <c r="R4834" i="11"/>
  <c r="R4835" i="11"/>
  <c r="R4836" i="11"/>
  <c r="R4837" i="11"/>
  <c r="R4838" i="11"/>
  <c r="R4839" i="11"/>
  <c r="R4840" i="11"/>
  <c r="R4841" i="11"/>
  <c r="R4842" i="11"/>
  <c r="R4843" i="11"/>
  <c r="R4844" i="11"/>
  <c r="R4845" i="11"/>
  <c r="R4846" i="11"/>
  <c r="R4847" i="11"/>
  <c r="R4848" i="11"/>
  <c r="R4849" i="11"/>
  <c r="R4850" i="11"/>
  <c r="R4851" i="11"/>
  <c r="R4852" i="11"/>
  <c r="R4853" i="11"/>
  <c r="R4854" i="11"/>
  <c r="R4855" i="11"/>
  <c r="R4856" i="11"/>
  <c r="R4857" i="11"/>
  <c r="R4858" i="11"/>
  <c r="R4859" i="11"/>
  <c r="R4860" i="11"/>
  <c r="R4861" i="11"/>
  <c r="R4862" i="11"/>
  <c r="R4863" i="11"/>
  <c r="R4864" i="11"/>
  <c r="R4865" i="11"/>
  <c r="R4866" i="11"/>
  <c r="R4867" i="11"/>
  <c r="R4868" i="11"/>
  <c r="R4869" i="11"/>
  <c r="R4870" i="11"/>
  <c r="R4871" i="11"/>
  <c r="R4872" i="11"/>
  <c r="R4873" i="11"/>
  <c r="R4874" i="11"/>
  <c r="R4875" i="11"/>
  <c r="R4876" i="11"/>
  <c r="R4877" i="11"/>
  <c r="R4878" i="11"/>
  <c r="R4879" i="11"/>
  <c r="R4880" i="11"/>
  <c r="R4881" i="11"/>
  <c r="R4882" i="11"/>
  <c r="R4883" i="11"/>
  <c r="R4884" i="11"/>
  <c r="R4885" i="11"/>
  <c r="R4886" i="11"/>
  <c r="R4887" i="11"/>
  <c r="R4888" i="11"/>
  <c r="R4889" i="11"/>
  <c r="R4890" i="11"/>
  <c r="R4891" i="11"/>
  <c r="R4892" i="11"/>
  <c r="R4893" i="11"/>
  <c r="R4894" i="11"/>
  <c r="R4895" i="11"/>
  <c r="R4896" i="11"/>
  <c r="R4897" i="11"/>
  <c r="R4898" i="11"/>
  <c r="R4899" i="11"/>
  <c r="R4900" i="11"/>
  <c r="R4901" i="11"/>
  <c r="R4902" i="11"/>
  <c r="R4903" i="11"/>
  <c r="R4904" i="11"/>
  <c r="R4905" i="11"/>
  <c r="R4906" i="11"/>
  <c r="R4907" i="11"/>
  <c r="R4908" i="11"/>
  <c r="R4909" i="11"/>
  <c r="R4910" i="11"/>
  <c r="R4911" i="11"/>
  <c r="R4912" i="11"/>
  <c r="R4913" i="11"/>
  <c r="R4914" i="11"/>
  <c r="R4915" i="11"/>
  <c r="R4916" i="11"/>
  <c r="R4917" i="11"/>
  <c r="R4918" i="11"/>
  <c r="R4919" i="11"/>
  <c r="R4920" i="11"/>
  <c r="R4921" i="11"/>
  <c r="R4922" i="11"/>
  <c r="R4923" i="11"/>
  <c r="R4924" i="11"/>
  <c r="R4925" i="11"/>
  <c r="R4926" i="11"/>
  <c r="R4927" i="11"/>
  <c r="R4928" i="11"/>
  <c r="R4929" i="11"/>
  <c r="R4930" i="11"/>
  <c r="R4931" i="11"/>
  <c r="R4932" i="11"/>
  <c r="R4933" i="11"/>
  <c r="R4934" i="11"/>
  <c r="R4935" i="11"/>
  <c r="R4936" i="11"/>
  <c r="R4937" i="11"/>
  <c r="R4938" i="11"/>
  <c r="R4939" i="11"/>
  <c r="R4940" i="11"/>
  <c r="R4941" i="11"/>
  <c r="R4942" i="11"/>
  <c r="R4943" i="11"/>
  <c r="R4944" i="11"/>
  <c r="R4945" i="11"/>
  <c r="R4946" i="11"/>
  <c r="R4947" i="11"/>
  <c r="R4948" i="11"/>
  <c r="R4949" i="11"/>
  <c r="R4950" i="11"/>
  <c r="R4951" i="11"/>
  <c r="R4952" i="11"/>
  <c r="R4953" i="11"/>
  <c r="R4954" i="11"/>
  <c r="R4955" i="11"/>
  <c r="R4956" i="11"/>
  <c r="R4957" i="11"/>
  <c r="R4958" i="11"/>
  <c r="R4959" i="11"/>
  <c r="R4960" i="11"/>
  <c r="R4961" i="11"/>
  <c r="R4962" i="11"/>
  <c r="R4963" i="11"/>
  <c r="R4964" i="11"/>
  <c r="R4965" i="11"/>
  <c r="R4966" i="11"/>
  <c r="R4967" i="11"/>
  <c r="R4968" i="11"/>
  <c r="R4969" i="11"/>
  <c r="R4970" i="11"/>
  <c r="R4971" i="11"/>
  <c r="R4972" i="11"/>
  <c r="R4973" i="11"/>
  <c r="R4974" i="11"/>
  <c r="R4975" i="11"/>
  <c r="R4976" i="11"/>
  <c r="R4977" i="11"/>
  <c r="R4978" i="11"/>
  <c r="R4979" i="11"/>
  <c r="R4980" i="11"/>
  <c r="R4981" i="11"/>
  <c r="R4982" i="11"/>
  <c r="R4983" i="11"/>
  <c r="R4984" i="11"/>
  <c r="R4985" i="11"/>
  <c r="R4986" i="11"/>
  <c r="R4987" i="11"/>
  <c r="R4988" i="11"/>
  <c r="R4989" i="11"/>
  <c r="R4990" i="11"/>
  <c r="R4991" i="11"/>
  <c r="R4992" i="11"/>
  <c r="R4993" i="11"/>
  <c r="R4994" i="11"/>
  <c r="R4995" i="11"/>
  <c r="R4996" i="11"/>
  <c r="R4997" i="11"/>
  <c r="R4998" i="11"/>
  <c r="R4999" i="11"/>
  <c r="R5000" i="11"/>
  <c r="R5001" i="11"/>
  <c r="R5002" i="11"/>
  <c r="R5003" i="11"/>
  <c r="R5004" i="11"/>
  <c r="R5005" i="11"/>
  <c r="R5006" i="11"/>
  <c r="R5007" i="11"/>
  <c r="R5008" i="11"/>
  <c r="R5009" i="11"/>
  <c r="R5010" i="11"/>
  <c r="R5011" i="11"/>
  <c r="R5012" i="11"/>
  <c r="R5013" i="11"/>
  <c r="R5014" i="11"/>
  <c r="R5015" i="11"/>
  <c r="R5016" i="11"/>
  <c r="R5017" i="11"/>
  <c r="R5018" i="11"/>
  <c r="R5019" i="11"/>
  <c r="R5020" i="11"/>
  <c r="R5021" i="11"/>
  <c r="R5022" i="11"/>
  <c r="R5023" i="11"/>
  <c r="R5024" i="11"/>
  <c r="R5025" i="11"/>
  <c r="R5026" i="11"/>
  <c r="R5027" i="11"/>
  <c r="R5028" i="11"/>
  <c r="R5029" i="11"/>
  <c r="R5030" i="11"/>
  <c r="R5031" i="11"/>
  <c r="R5032" i="11"/>
  <c r="R5033" i="11"/>
  <c r="R5034" i="11"/>
  <c r="R5035" i="11"/>
  <c r="R5036" i="11"/>
  <c r="R5037" i="11"/>
  <c r="R5038" i="11"/>
  <c r="R5039" i="11"/>
  <c r="R5040" i="11"/>
  <c r="R5041" i="11"/>
  <c r="R5042" i="11"/>
  <c r="R5043" i="11"/>
  <c r="R5044" i="11"/>
  <c r="R5045" i="11"/>
  <c r="R5046" i="11"/>
  <c r="R5047" i="11"/>
  <c r="R5048" i="11"/>
  <c r="R5049" i="11"/>
  <c r="R5050" i="11"/>
  <c r="R5051" i="11"/>
  <c r="R5052" i="11"/>
  <c r="R5053" i="11"/>
  <c r="R5054" i="11"/>
  <c r="R5055" i="11"/>
  <c r="R5056" i="11"/>
  <c r="R5057" i="11"/>
  <c r="R5058" i="11"/>
  <c r="R5059" i="11"/>
  <c r="R5060" i="11"/>
  <c r="R5061" i="11"/>
  <c r="R5062" i="11"/>
  <c r="R5063" i="11"/>
  <c r="R5064" i="11"/>
  <c r="R5065" i="11"/>
  <c r="R5066" i="11"/>
  <c r="R5067" i="11"/>
  <c r="R5068" i="11"/>
  <c r="R5069" i="11"/>
  <c r="R5070" i="11"/>
  <c r="R5071" i="11"/>
  <c r="R5072" i="11"/>
  <c r="R5073" i="11"/>
  <c r="R5074" i="11"/>
  <c r="R5075" i="11"/>
  <c r="R5076" i="11"/>
  <c r="R5077" i="11"/>
  <c r="R5078" i="11"/>
  <c r="R5079" i="11"/>
  <c r="R5080" i="11"/>
  <c r="R5081" i="11"/>
  <c r="R5082" i="11"/>
  <c r="R5083" i="11"/>
  <c r="R5084" i="11"/>
  <c r="R5085" i="11"/>
  <c r="R5086" i="11"/>
  <c r="R5087" i="11"/>
  <c r="R5088" i="11"/>
  <c r="R5089" i="11"/>
  <c r="R5090" i="11"/>
  <c r="R5091" i="11"/>
  <c r="R5092" i="11"/>
  <c r="R5093" i="11"/>
  <c r="R5094" i="11"/>
  <c r="R5095" i="11"/>
  <c r="R5096" i="11"/>
  <c r="R5097" i="11"/>
  <c r="R5098" i="11"/>
  <c r="R5099" i="11"/>
  <c r="R5100" i="11"/>
  <c r="R5101" i="11"/>
  <c r="R5102" i="11"/>
  <c r="R5103" i="11"/>
  <c r="R5104" i="11"/>
  <c r="R5105" i="11"/>
  <c r="R5106" i="11"/>
  <c r="R5107" i="11"/>
  <c r="R5108" i="11"/>
  <c r="R5109" i="11"/>
  <c r="R5110" i="11"/>
  <c r="R5111" i="11"/>
  <c r="R5112" i="11"/>
  <c r="R5113" i="11"/>
  <c r="R5114" i="11"/>
  <c r="R5115" i="11"/>
  <c r="R5116" i="11"/>
  <c r="R5117" i="11"/>
  <c r="R5118" i="11"/>
  <c r="R5119" i="11"/>
  <c r="R5120" i="11"/>
  <c r="R5121" i="11"/>
  <c r="R5122" i="11"/>
  <c r="R5123" i="11"/>
  <c r="R5124" i="11"/>
  <c r="R5125" i="11"/>
  <c r="R5126" i="11"/>
  <c r="R5127" i="11"/>
  <c r="R5128" i="11"/>
  <c r="R5129" i="11"/>
  <c r="R5130" i="11"/>
  <c r="R5131" i="11"/>
  <c r="R5132" i="11"/>
  <c r="R5133" i="11"/>
  <c r="R5134" i="11"/>
  <c r="R5135" i="11"/>
  <c r="R5136" i="11"/>
  <c r="R5137" i="11"/>
  <c r="R5138" i="11"/>
  <c r="R5139" i="11"/>
  <c r="R5140" i="11"/>
  <c r="R5141" i="11"/>
  <c r="R5142" i="11"/>
  <c r="R5143" i="11"/>
  <c r="R5144" i="11"/>
  <c r="R5145" i="11"/>
  <c r="R5146" i="11"/>
  <c r="R5147" i="11"/>
  <c r="R5148" i="11"/>
  <c r="R5149" i="11"/>
  <c r="R5150" i="11"/>
  <c r="R5151" i="11"/>
  <c r="R5152" i="11"/>
  <c r="R5153" i="11"/>
  <c r="R5154" i="11"/>
  <c r="R5155" i="11"/>
  <c r="R5156" i="11"/>
  <c r="R5157" i="11"/>
  <c r="R5158" i="11"/>
  <c r="R5159" i="11"/>
  <c r="R5160" i="11"/>
  <c r="R5161" i="11"/>
  <c r="R5162" i="11"/>
  <c r="R5163" i="11"/>
  <c r="R5164" i="11"/>
  <c r="R5165" i="11"/>
  <c r="R5166" i="11"/>
  <c r="R5167" i="11"/>
  <c r="R5168" i="11"/>
  <c r="R5169" i="11"/>
  <c r="R5170" i="11"/>
  <c r="R5171" i="11"/>
  <c r="R5172" i="11"/>
  <c r="R5173" i="11"/>
  <c r="R5174" i="11"/>
  <c r="R5175" i="11"/>
  <c r="R5176" i="11"/>
  <c r="R5177" i="11"/>
  <c r="R5178" i="11"/>
  <c r="R5179" i="11"/>
  <c r="R5180" i="11"/>
  <c r="R5181" i="11"/>
  <c r="R5182" i="11"/>
  <c r="R5183" i="11"/>
  <c r="R5184" i="11"/>
  <c r="R5185" i="11"/>
  <c r="R5186" i="11"/>
  <c r="R5187" i="11"/>
  <c r="R5188" i="11"/>
  <c r="R5189" i="11"/>
  <c r="R5190" i="11"/>
  <c r="R5191" i="11"/>
  <c r="R5192" i="11"/>
  <c r="R5193" i="11"/>
  <c r="R5194" i="11"/>
  <c r="R5195" i="11"/>
  <c r="R5196" i="11"/>
  <c r="R5197" i="11"/>
  <c r="R5198" i="11"/>
  <c r="R5199" i="11"/>
  <c r="R5200" i="11"/>
  <c r="R5201" i="11"/>
  <c r="R5202" i="11"/>
  <c r="R5203" i="11"/>
  <c r="R5204" i="11"/>
  <c r="R5205" i="11"/>
  <c r="R5206" i="11"/>
  <c r="R5207" i="11"/>
  <c r="R5208" i="11"/>
  <c r="R5209" i="11"/>
  <c r="R5210" i="11"/>
  <c r="R5211" i="11"/>
  <c r="R5212" i="11"/>
  <c r="R5213" i="11"/>
  <c r="R5214" i="11"/>
  <c r="R5215" i="11"/>
  <c r="R5216" i="11"/>
  <c r="R5217" i="11"/>
  <c r="R5218" i="11"/>
  <c r="R5219" i="11"/>
  <c r="R5220" i="11"/>
  <c r="R5221" i="11"/>
  <c r="R5222" i="11"/>
  <c r="R5223" i="11"/>
  <c r="R5224" i="11"/>
  <c r="R5225" i="11"/>
  <c r="R5226" i="11"/>
  <c r="R5227" i="11"/>
  <c r="R5228" i="11"/>
  <c r="R5229" i="11"/>
  <c r="R5230" i="11"/>
  <c r="R5231" i="11"/>
  <c r="R5232" i="11"/>
  <c r="R5233" i="11"/>
  <c r="R5234" i="11"/>
  <c r="R5235" i="11"/>
  <c r="R5236" i="11"/>
  <c r="R5237" i="11"/>
  <c r="R5238" i="11"/>
  <c r="R5239" i="11"/>
  <c r="R5240" i="11"/>
  <c r="R5241" i="11"/>
  <c r="R5242" i="11"/>
  <c r="R5243" i="11"/>
  <c r="R5244" i="11"/>
  <c r="R5245" i="11"/>
  <c r="R5246" i="11"/>
  <c r="R5247" i="11"/>
  <c r="R5248" i="11"/>
  <c r="R5249" i="11"/>
  <c r="R5250" i="11"/>
  <c r="R5251" i="11"/>
  <c r="R5252" i="11"/>
  <c r="R5253" i="11"/>
  <c r="R5254" i="11"/>
  <c r="R5255" i="11"/>
  <c r="R5256" i="11"/>
  <c r="R5257" i="11"/>
  <c r="R5258" i="11"/>
  <c r="R5259" i="11"/>
  <c r="R5260" i="11"/>
  <c r="R5261" i="11"/>
  <c r="R5262" i="11"/>
  <c r="R5263" i="11"/>
  <c r="R5264" i="11"/>
  <c r="R5265" i="11"/>
  <c r="R5266" i="11"/>
  <c r="R5267" i="11"/>
  <c r="R5268" i="11"/>
  <c r="R5269" i="11"/>
  <c r="R5270" i="11"/>
  <c r="R5271" i="11"/>
  <c r="R5272" i="11"/>
  <c r="R5273" i="11"/>
  <c r="R5274" i="11"/>
  <c r="R5275" i="11"/>
  <c r="R5276" i="11"/>
  <c r="R5277" i="11"/>
  <c r="R5278" i="11"/>
  <c r="R5279" i="11"/>
  <c r="R5280" i="11"/>
  <c r="R5281" i="11"/>
  <c r="R5282" i="11"/>
  <c r="R5283" i="11"/>
  <c r="R5284" i="11"/>
  <c r="R5285" i="11"/>
  <c r="R5286" i="11"/>
  <c r="R5287" i="11"/>
  <c r="R5288" i="11"/>
  <c r="R5289" i="11"/>
  <c r="R5290" i="11"/>
  <c r="R5291" i="11"/>
  <c r="R5292" i="11"/>
  <c r="R5293" i="11"/>
  <c r="R5294" i="11"/>
  <c r="R5295" i="11"/>
  <c r="R5296" i="11"/>
  <c r="R5297" i="11"/>
  <c r="R5298" i="11"/>
  <c r="R5299" i="11"/>
  <c r="R5300" i="11"/>
  <c r="R5301" i="11"/>
  <c r="R5302" i="11"/>
  <c r="R5303" i="11"/>
  <c r="R5304" i="11"/>
  <c r="R5305" i="11"/>
  <c r="R5306" i="11"/>
  <c r="R5307" i="11"/>
  <c r="R5308" i="11"/>
  <c r="R5309" i="11"/>
  <c r="R5310" i="11"/>
  <c r="R5311" i="11"/>
  <c r="R5312" i="11"/>
  <c r="R5313" i="11"/>
  <c r="R5314" i="11"/>
  <c r="R5315" i="11"/>
  <c r="R5316" i="11"/>
  <c r="R5317" i="11"/>
  <c r="R5318" i="11"/>
  <c r="R5319" i="11"/>
  <c r="R5320" i="11"/>
  <c r="R5321" i="11"/>
  <c r="R5322" i="11"/>
  <c r="R5323" i="11"/>
  <c r="R5324" i="11"/>
  <c r="R5325" i="11"/>
  <c r="R5326" i="11"/>
  <c r="R5327" i="11"/>
  <c r="R5328" i="11"/>
  <c r="R5329" i="11"/>
  <c r="R5330" i="11"/>
  <c r="R5331" i="11"/>
  <c r="R5332" i="11"/>
  <c r="R5333" i="11"/>
  <c r="R5334" i="11"/>
  <c r="R5335" i="11"/>
  <c r="R5336" i="11"/>
  <c r="R5337" i="11"/>
  <c r="R5338" i="11"/>
  <c r="R5339" i="11"/>
  <c r="R5340" i="11"/>
  <c r="R5341" i="11"/>
  <c r="R5342" i="11"/>
  <c r="R5343" i="11"/>
  <c r="R5344" i="11"/>
  <c r="R5345" i="11"/>
  <c r="R5346" i="11"/>
  <c r="R5347" i="11"/>
  <c r="R5348" i="11"/>
  <c r="R5349" i="11"/>
  <c r="R5350" i="11"/>
  <c r="R5351" i="11"/>
  <c r="R5352" i="11"/>
  <c r="R5353" i="11"/>
  <c r="R5354" i="11"/>
  <c r="R5355" i="11"/>
  <c r="R5356" i="11"/>
  <c r="R5357" i="11"/>
  <c r="R5358" i="11"/>
  <c r="R5359" i="11"/>
  <c r="R5360" i="11"/>
  <c r="R5361" i="11"/>
  <c r="R5362" i="11"/>
  <c r="R5363" i="11"/>
  <c r="R5364" i="11"/>
  <c r="R5365" i="11"/>
  <c r="R5366" i="11"/>
  <c r="R5367" i="11"/>
  <c r="R5368" i="11"/>
  <c r="R5369" i="11"/>
  <c r="R5370" i="11"/>
  <c r="R5371" i="11"/>
  <c r="R5372" i="11"/>
  <c r="R5373" i="11"/>
  <c r="R5374" i="11"/>
  <c r="R5375" i="11"/>
  <c r="R5376" i="11"/>
  <c r="R5377" i="11"/>
  <c r="R5378" i="11"/>
  <c r="R5379" i="11"/>
  <c r="R5380" i="11"/>
  <c r="R5381" i="11"/>
  <c r="R5382" i="11"/>
  <c r="R5383" i="11"/>
  <c r="R5384" i="11"/>
  <c r="R5385" i="11"/>
  <c r="R5386" i="11"/>
  <c r="R5387" i="11"/>
  <c r="R5388" i="11"/>
  <c r="R5389" i="11"/>
  <c r="R5390" i="11"/>
  <c r="R5391" i="11"/>
  <c r="R5392" i="11"/>
  <c r="R5393" i="11"/>
  <c r="R5394" i="11"/>
  <c r="R5395" i="11"/>
  <c r="R5396" i="11"/>
  <c r="R5397" i="11"/>
  <c r="R5398" i="11"/>
  <c r="R5399" i="11"/>
  <c r="R5400" i="11"/>
  <c r="R5401" i="11"/>
  <c r="R5402" i="11"/>
  <c r="R5403" i="11"/>
  <c r="R5404" i="11"/>
  <c r="R5405" i="11"/>
  <c r="R5406" i="11"/>
  <c r="R5407" i="11"/>
  <c r="R5408" i="11"/>
  <c r="R5409" i="11"/>
  <c r="R5410" i="11"/>
  <c r="R5411" i="11"/>
  <c r="R5412" i="11"/>
  <c r="R5413" i="11"/>
  <c r="R5414" i="11"/>
  <c r="R5415" i="11"/>
  <c r="R5416" i="11"/>
  <c r="R5417" i="11"/>
  <c r="R5418" i="11"/>
  <c r="R5419" i="11"/>
  <c r="R5420" i="11"/>
  <c r="R5421" i="11"/>
  <c r="R5422" i="11"/>
  <c r="R5423" i="11"/>
  <c r="R5424" i="11"/>
  <c r="R5425" i="11"/>
  <c r="R5426" i="11"/>
  <c r="R5427" i="11"/>
  <c r="R5428" i="11"/>
  <c r="R5429" i="11"/>
  <c r="R5430" i="11"/>
  <c r="R5431" i="11"/>
  <c r="R5432" i="11"/>
  <c r="R5433" i="11"/>
  <c r="R5434" i="11"/>
  <c r="R5435" i="11"/>
  <c r="R5436" i="11"/>
  <c r="R5437" i="11"/>
  <c r="R5438" i="11"/>
  <c r="R5439" i="11"/>
  <c r="R5440" i="11"/>
  <c r="R5441" i="11"/>
  <c r="R5442" i="11"/>
  <c r="R5443" i="11"/>
  <c r="R5444" i="11"/>
  <c r="R5445" i="11"/>
  <c r="R5446" i="11"/>
  <c r="R5447" i="11"/>
  <c r="R5448" i="11"/>
  <c r="R5449" i="11"/>
  <c r="R5450" i="11"/>
  <c r="R5451" i="11"/>
  <c r="R5452" i="11"/>
  <c r="R5453" i="11"/>
  <c r="R5454" i="11"/>
  <c r="R5455" i="11"/>
  <c r="R5456" i="11"/>
  <c r="R5457" i="11"/>
  <c r="R5458" i="11"/>
  <c r="R5459" i="11"/>
  <c r="R5460" i="11"/>
  <c r="R5461" i="11"/>
  <c r="R5462" i="11"/>
  <c r="R5463" i="11"/>
  <c r="R5464" i="11"/>
  <c r="R5465" i="11"/>
  <c r="R5466" i="11"/>
  <c r="R5467" i="11"/>
  <c r="R5468" i="11"/>
  <c r="R5469" i="11"/>
  <c r="R5470" i="11"/>
  <c r="R5471" i="11"/>
  <c r="R5472" i="11"/>
  <c r="R5473" i="11"/>
  <c r="R5474" i="11"/>
  <c r="R5475" i="11"/>
  <c r="R5476" i="11"/>
  <c r="R5477" i="11"/>
  <c r="R5478" i="11"/>
  <c r="R5479" i="11"/>
  <c r="R5480" i="11"/>
  <c r="R5481" i="11"/>
  <c r="R5482" i="11"/>
  <c r="R5483" i="11"/>
  <c r="R5484" i="11"/>
  <c r="R5485" i="11"/>
  <c r="R5486" i="11"/>
  <c r="R5487" i="11"/>
  <c r="R5488" i="11"/>
  <c r="R5489" i="11"/>
  <c r="R5490" i="11"/>
  <c r="R5491" i="11"/>
  <c r="R5492" i="11"/>
  <c r="R5493" i="11"/>
  <c r="R5494" i="11"/>
  <c r="R5495" i="11"/>
  <c r="R5496" i="11"/>
  <c r="R5497" i="11"/>
  <c r="R5498" i="11"/>
  <c r="R5499" i="11"/>
  <c r="R5500" i="11"/>
  <c r="R5501" i="11"/>
  <c r="R5502" i="11"/>
  <c r="R5503" i="11"/>
  <c r="R5504" i="11"/>
  <c r="R5505" i="11"/>
  <c r="R5506" i="11"/>
  <c r="R5507" i="11"/>
  <c r="R5508" i="11"/>
  <c r="R5509" i="11"/>
  <c r="R5510" i="11"/>
  <c r="R5511" i="11"/>
  <c r="R5512" i="11"/>
  <c r="R5513" i="11"/>
  <c r="R5514" i="11"/>
  <c r="R5515" i="11"/>
  <c r="R5516" i="11"/>
  <c r="R5517" i="11"/>
  <c r="R5518" i="11"/>
  <c r="R5519" i="11"/>
  <c r="R5520" i="11"/>
  <c r="R5521" i="11"/>
  <c r="R5522" i="11"/>
  <c r="R5523" i="11"/>
  <c r="R5524" i="11"/>
  <c r="R5525" i="11"/>
  <c r="R5526" i="11"/>
  <c r="R5527" i="11"/>
  <c r="R5528" i="11"/>
  <c r="R5529" i="11"/>
  <c r="R5530" i="11"/>
  <c r="R5531" i="11"/>
  <c r="R5532" i="11"/>
  <c r="R5533" i="11"/>
  <c r="R5534" i="11"/>
  <c r="R5535" i="11"/>
  <c r="R5536" i="11"/>
  <c r="R5537" i="11"/>
  <c r="R5538" i="11"/>
  <c r="R5539" i="11"/>
  <c r="R5540" i="11"/>
  <c r="R5541" i="11"/>
  <c r="R5542" i="11"/>
  <c r="R5543" i="11"/>
  <c r="R5544" i="11"/>
  <c r="R5545" i="11"/>
  <c r="R5546" i="11"/>
  <c r="R5547" i="11"/>
  <c r="R5548" i="11"/>
  <c r="R5549" i="11"/>
  <c r="R5550" i="11"/>
  <c r="R5551" i="11"/>
  <c r="R5552" i="11"/>
  <c r="R5553" i="11"/>
  <c r="R5554" i="11"/>
  <c r="R5555" i="11"/>
  <c r="R5556" i="11"/>
  <c r="R5557" i="11"/>
  <c r="R5558" i="11"/>
  <c r="R5559" i="11"/>
  <c r="R5560" i="11"/>
  <c r="R5561" i="11"/>
  <c r="R5562" i="11"/>
  <c r="R5563" i="11"/>
  <c r="R5564" i="11"/>
  <c r="R5565" i="11"/>
  <c r="R5566" i="11"/>
  <c r="R5567" i="11"/>
  <c r="R5568" i="11"/>
  <c r="R5569" i="11"/>
  <c r="R5570" i="11"/>
  <c r="R5571" i="11"/>
  <c r="R5572" i="11"/>
  <c r="R5573" i="11"/>
  <c r="R5574" i="11"/>
  <c r="R5575" i="11"/>
  <c r="R5576" i="11"/>
  <c r="R5577" i="11"/>
  <c r="R5578" i="11"/>
  <c r="R5579" i="11"/>
  <c r="R5580" i="11"/>
  <c r="R5581" i="11"/>
  <c r="R5582" i="11"/>
  <c r="R5583" i="11"/>
  <c r="R5584" i="11"/>
  <c r="R5585" i="11"/>
  <c r="R5586" i="11"/>
  <c r="R5587" i="11"/>
  <c r="R5588" i="11"/>
  <c r="R5589" i="11"/>
  <c r="R5590" i="11"/>
  <c r="R5591" i="11"/>
  <c r="R5592" i="11"/>
  <c r="R5593" i="11"/>
  <c r="R5594" i="11"/>
  <c r="R5595" i="11"/>
  <c r="R5596" i="11"/>
  <c r="R5597" i="11"/>
  <c r="R5598" i="11"/>
  <c r="R5599" i="11"/>
  <c r="R5600" i="11"/>
  <c r="R5601" i="11"/>
  <c r="R5602" i="11"/>
  <c r="R5603" i="11"/>
  <c r="R5604" i="11"/>
  <c r="R5605" i="11"/>
  <c r="R5606" i="11"/>
  <c r="R5607" i="11"/>
  <c r="R5608" i="11"/>
  <c r="R5609" i="11"/>
  <c r="R5610" i="11"/>
  <c r="R5611" i="11"/>
  <c r="R5612" i="11"/>
  <c r="R5613" i="11"/>
  <c r="R5614" i="11"/>
  <c r="R5615" i="11"/>
  <c r="R5616" i="11"/>
  <c r="R5617" i="11"/>
  <c r="R5618" i="11"/>
  <c r="R5619" i="11"/>
  <c r="R5620" i="11"/>
  <c r="R5621" i="11"/>
  <c r="R5622" i="11"/>
  <c r="R5623" i="11"/>
  <c r="R5624" i="11"/>
  <c r="R5625" i="11"/>
  <c r="R5626" i="11"/>
  <c r="R5627" i="11"/>
  <c r="R5628" i="11"/>
  <c r="R5629" i="11"/>
  <c r="R5630" i="11"/>
  <c r="R5631" i="11"/>
  <c r="R5632" i="11"/>
  <c r="R5633" i="11"/>
  <c r="R5634" i="11"/>
  <c r="R5635" i="11"/>
  <c r="R5636" i="11"/>
  <c r="R5637" i="11"/>
  <c r="R5638" i="11"/>
  <c r="R5639" i="11"/>
  <c r="R5640" i="11"/>
  <c r="R5641" i="11"/>
  <c r="R5642" i="11"/>
  <c r="R5643" i="11"/>
  <c r="R5644" i="11"/>
  <c r="R5645" i="11"/>
  <c r="R5646" i="11"/>
  <c r="R5647" i="11"/>
  <c r="R5648" i="11"/>
  <c r="R5649" i="11"/>
  <c r="R5650" i="11"/>
  <c r="R5651" i="11"/>
  <c r="R5652" i="11"/>
  <c r="R5653" i="11"/>
  <c r="R5654" i="11"/>
  <c r="R5655" i="11"/>
  <c r="R5656" i="11"/>
  <c r="R5657" i="11"/>
  <c r="R5658" i="11"/>
  <c r="R5659" i="11"/>
  <c r="R5660" i="11"/>
  <c r="R5661" i="11"/>
  <c r="R5662" i="11"/>
  <c r="R5663" i="11"/>
  <c r="R5664" i="11"/>
  <c r="R5665" i="11"/>
  <c r="R5666" i="11"/>
  <c r="R5667" i="11"/>
  <c r="R5668" i="11"/>
  <c r="R5669" i="11"/>
  <c r="R5670" i="11"/>
  <c r="R5671" i="11"/>
  <c r="R5672" i="11"/>
  <c r="R5673" i="11"/>
  <c r="R5674" i="11"/>
  <c r="R5675" i="11"/>
  <c r="R5676" i="11"/>
  <c r="R5677" i="11"/>
  <c r="R5678" i="11"/>
  <c r="R5679" i="11"/>
  <c r="R5680" i="11"/>
  <c r="R5681" i="11"/>
  <c r="R5682" i="11"/>
  <c r="R5683" i="11"/>
  <c r="R5684" i="11"/>
  <c r="R5685" i="11"/>
  <c r="R5686" i="11"/>
  <c r="R5687" i="11"/>
  <c r="R5688" i="11"/>
  <c r="R5689" i="11"/>
  <c r="R5690" i="11"/>
  <c r="R5691" i="11"/>
  <c r="R5692" i="11"/>
  <c r="R5693" i="11"/>
  <c r="R5694" i="11"/>
  <c r="R5695" i="11"/>
  <c r="R5696" i="11"/>
  <c r="R5697" i="11"/>
  <c r="R5698" i="11"/>
  <c r="R5699" i="11"/>
  <c r="R5700" i="11"/>
  <c r="R5701" i="11"/>
  <c r="R5702" i="11"/>
  <c r="R5703" i="11"/>
  <c r="R5704" i="11"/>
  <c r="R5705" i="11"/>
  <c r="R5706" i="11"/>
  <c r="R5707" i="11"/>
  <c r="R5708" i="11"/>
  <c r="R5709" i="11"/>
  <c r="R5710" i="11"/>
  <c r="R5711" i="11"/>
  <c r="R5712" i="11"/>
  <c r="R5713" i="11"/>
  <c r="R5714" i="11"/>
  <c r="R5715" i="11"/>
  <c r="R5716" i="11"/>
  <c r="R5717" i="11"/>
  <c r="R5718" i="11"/>
  <c r="R5719" i="11"/>
  <c r="R5720" i="11"/>
  <c r="R5721" i="11"/>
  <c r="R5722" i="11"/>
  <c r="R5723" i="11"/>
  <c r="R5724" i="11"/>
  <c r="R5725" i="11"/>
  <c r="R5726" i="11"/>
  <c r="R5727" i="11"/>
  <c r="R5728" i="11"/>
  <c r="R5729" i="11"/>
  <c r="R5730" i="11"/>
  <c r="R5731" i="11"/>
  <c r="R5732" i="11"/>
  <c r="R5733" i="11"/>
  <c r="R5734" i="11"/>
  <c r="R5735" i="11"/>
  <c r="R5736" i="11"/>
  <c r="R5737" i="11"/>
  <c r="R5738" i="11"/>
  <c r="R5739" i="11"/>
  <c r="R5740" i="11"/>
  <c r="R5741" i="11"/>
  <c r="R5742" i="11"/>
  <c r="R5743" i="11"/>
  <c r="R5744" i="11"/>
  <c r="R5745" i="11"/>
  <c r="R5746" i="11"/>
  <c r="R5747" i="11"/>
  <c r="R5748" i="11"/>
  <c r="R5749" i="11"/>
  <c r="R5750" i="11"/>
  <c r="R5751" i="11"/>
  <c r="R5752" i="11"/>
  <c r="R5753" i="11"/>
  <c r="R5754" i="11"/>
  <c r="R5755" i="11"/>
  <c r="R5756" i="11"/>
  <c r="R5757" i="11"/>
  <c r="R5758" i="11"/>
  <c r="R5759" i="11"/>
  <c r="R5760" i="11"/>
  <c r="R5761" i="11"/>
  <c r="R5762" i="11"/>
  <c r="R5763" i="11"/>
  <c r="R5764" i="11"/>
  <c r="R5765" i="11"/>
  <c r="R5766" i="11"/>
  <c r="R5767" i="11"/>
  <c r="R5768" i="11"/>
  <c r="R5769" i="11"/>
  <c r="R5770" i="11"/>
  <c r="R5771" i="11"/>
  <c r="R5772" i="11"/>
  <c r="R5773" i="11"/>
  <c r="R5774" i="11"/>
  <c r="R5775" i="11"/>
  <c r="R5776" i="11"/>
  <c r="R5777" i="11"/>
  <c r="R5778" i="11"/>
  <c r="R5779" i="11"/>
  <c r="R5780" i="11"/>
  <c r="R5781" i="11"/>
  <c r="R5782" i="11"/>
  <c r="R5783" i="11"/>
  <c r="R5784" i="11"/>
  <c r="R5785" i="11"/>
  <c r="R5786" i="11"/>
  <c r="R5787" i="11"/>
  <c r="R5788" i="11"/>
  <c r="R5789" i="11"/>
  <c r="R5790" i="11"/>
  <c r="R5791" i="11"/>
  <c r="R5792" i="11"/>
  <c r="R5793" i="11"/>
  <c r="R5794" i="11"/>
  <c r="R5795" i="11"/>
  <c r="R5796" i="11"/>
  <c r="R5797" i="11"/>
  <c r="R5798" i="11"/>
  <c r="R5799" i="11"/>
  <c r="R5800" i="11"/>
  <c r="R5801" i="11"/>
  <c r="R5802" i="11"/>
  <c r="R5803" i="11"/>
  <c r="R5804" i="11"/>
  <c r="R5805" i="11"/>
  <c r="R5806" i="11"/>
  <c r="R5807" i="11"/>
  <c r="R5808" i="11"/>
  <c r="R5809" i="11"/>
  <c r="R5810" i="11"/>
  <c r="R5811" i="11"/>
  <c r="R5812" i="11"/>
  <c r="R5813" i="11"/>
  <c r="R5814" i="11"/>
  <c r="R5815" i="11"/>
  <c r="R5816" i="11"/>
  <c r="R5817" i="11"/>
  <c r="R5818" i="11"/>
  <c r="R5819" i="11"/>
  <c r="R5820" i="11"/>
  <c r="R5821" i="11"/>
  <c r="R5822" i="11"/>
  <c r="R5823" i="11"/>
  <c r="R5824" i="11"/>
  <c r="R5825" i="11"/>
  <c r="R5826" i="11"/>
  <c r="R5827" i="11"/>
  <c r="R5828" i="11"/>
  <c r="R5829" i="11"/>
  <c r="R5830" i="11"/>
  <c r="R5831" i="11"/>
  <c r="R5832" i="11"/>
  <c r="R5833" i="11"/>
  <c r="R5834" i="11"/>
  <c r="R5835" i="11"/>
  <c r="R5836" i="11"/>
  <c r="R5837" i="11"/>
  <c r="R5838" i="11"/>
  <c r="R5839" i="11"/>
  <c r="R5840" i="11"/>
  <c r="R5841" i="11"/>
  <c r="R5842" i="11"/>
  <c r="R5843" i="11"/>
  <c r="R5844" i="11"/>
  <c r="R5845" i="11"/>
  <c r="R5846" i="11"/>
  <c r="R5847" i="11"/>
  <c r="R5848" i="11"/>
  <c r="R5849" i="11"/>
  <c r="R5850" i="11"/>
  <c r="R5851" i="11"/>
  <c r="R5852" i="11"/>
  <c r="R5853" i="11"/>
  <c r="R5854" i="11"/>
  <c r="R5855" i="11"/>
  <c r="R5856" i="11"/>
  <c r="R5857" i="11"/>
  <c r="R5858" i="11"/>
  <c r="R5859" i="11"/>
  <c r="R5860" i="11"/>
  <c r="R5861" i="11"/>
  <c r="R5862" i="11"/>
  <c r="R5863" i="11"/>
  <c r="R5864" i="11"/>
  <c r="R5865" i="11"/>
  <c r="R5866" i="11"/>
  <c r="R5867" i="11"/>
  <c r="R5868" i="11"/>
  <c r="R5869" i="11"/>
  <c r="R5870" i="11"/>
  <c r="R5871" i="11"/>
  <c r="R5872" i="11"/>
  <c r="R5873" i="11"/>
  <c r="R5874" i="11"/>
  <c r="R5875" i="11"/>
  <c r="R5876" i="11"/>
  <c r="R5877" i="11"/>
  <c r="R5878" i="11"/>
  <c r="R5879" i="11"/>
  <c r="R5880" i="11"/>
  <c r="R5881" i="11"/>
  <c r="R5882" i="11"/>
  <c r="R5883" i="11"/>
  <c r="R5884" i="11"/>
  <c r="R5885" i="11"/>
  <c r="R5886" i="11"/>
  <c r="R5887" i="11"/>
  <c r="R5888" i="11"/>
  <c r="R5889" i="11"/>
  <c r="R5890" i="11"/>
  <c r="R5891" i="11"/>
  <c r="R5892" i="11"/>
  <c r="R5893" i="11"/>
  <c r="R5894" i="11"/>
  <c r="R5895" i="11"/>
  <c r="R5896" i="11"/>
  <c r="R5897" i="11"/>
  <c r="R5898" i="11"/>
  <c r="R5899" i="11"/>
  <c r="R5900" i="11"/>
  <c r="R5901" i="11"/>
  <c r="R5902" i="11"/>
  <c r="R5903" i="11"/>
  <c r="R5904" i="11"/>
  <c r="R5905" i="11"/>
  <c r="R5906" i="11"/>
  <c r="R5907" i="11"/>
  <c r="R5908" i="11"/>
  <c r="R5909" i="11"/>
  <c r="R5910" i="11"/>
  <c r="R5911" i="11"/>
  <c r="R5912" i="11"/>
  <c r="R5913" i="11"/>
  <c r="R5914" i="11"/>
  <c r="R5915" i="11"/>
  <c r="R5916" i="11"/>
  <c r="R5917" i="11"/>
  <c r="R5918" i="11"/>
  <c r="R5919" i="11"/>
  <c r="R5920" i="11"/>
  <c r="R5921" i="11"/>
  <c r="R5922" i="11"/>
  <c r="R5923" i="11"/>
  <c r="R5924" i="11"/>
  <c r="R5925" i="11"/>
  <c r="R5926" i="11"/>
  <c r="R5927" i="11"/>
  <c r="R5928" i="11"/>
  <c r="R5929" i="11"/>
  <c r="R5930" i="11"/>
  <c r="R5931" i="11"/>
  <c r="R5932" i="11"/>
  <c r="R5933" i="11"/>
  <c r="R5934" i="11"/>
  <c r="R5935" i="11"/>
  <c r="R5936" i="11"/>
  <c r="R5937" i="11"/>
  <c r="R5938" i="11"/>
  <c r="R5939" i="11"/>
  <c r="R5940" i="11"/>
  <c r="R5941" i="11"/>
  <c r="R5942" i="11"/>
  <c r="R5943" i="11"/>
  <c r="R5944" i="11"/>
  <c r="R5945" i="11"/>
  <c r="R5946" i="11"/>
  <c r="R5947" i="11"/>
  <c r="R5948" i="11"/>
  <c r="R5949" i="11"/>
  <c r="R5950" i="11"/>
  <c r="R5951" i="11"/>
  <c r="R5952" i="11"/>
  <c r="R5953" i="11"/>
  <c r="R5954" i="11"/>
  <c r="R5955" i="11"/>
  <c r="R5956" i="11"/>
  <c r="R5957" i="11"/>
  <c r="R5958" i="11"/>
  <c r="R5959" i="11"/>
  <c r="R5960" i="11"/>
  <c r="R5961" i="11"/>
  <c r="R5962" i="11"/>
  <c r="R5963" i="11"/>
  <c r="R5964" i="11"/>
  <c r="R5965" i="11"/>
  <c r="R5966" i="11"/>
  <c r="R5967" i="11"/>
  <c r="R5968" i="11"/>
  <c r="R5969" i="11"/>
  <c r="R5970" i="11"/>
  <c r="R5971" i="11"/>
  <c r="R5972" i="11"/>
  <c r="R5973" i="11"/>
  <c r="R5974" i="11"/>
  <c r="R5975" i="11"/>
  <c r="R5976" i="11"/>
  <c r="R5977" i="11"/>
  <c r="R5978" i="11"/>
  <c r="R5979" i="11"/>
  <c r="R5980" i="11"/>
  <c r="R5981" i="11"/>
  <c r="R5982" i="11"/>
  <c r="R5983" i="11"/>
  <c r="R5984" i="11"/>
  <c r="R5985" i="11"/>
  <c r="R5986" i="11"/>
  <c r="R5987" i="11"/>
  <c r="R5988" i="11"/>
  <c r="R5989" i="11"/>
  <c r="R5990" i="11"/>
  <c r="R5991" i="11"/>
  <c r="R5992" i="11"/>
  <c r="R5993" i="11"/>
  <c r="R5994" i="11"/>
  <c r="R5995" i="11"/>
  <c r="R5996" i="11"/>
  <c r="R5997" i="11"/>
  <c r="R5998" i="11"/>
  <c r="R5999" i="11"/>
  <c r="R6000" i="11"/>
  <c r="R6001" i="11"/>
  <c r="R6002" i="11"/>
  <c r="R6003" i="11"/>
  <c r="R6004" i="11"/>
  <c r="R6005" i="11"/>
  <c r="R6006" i="11"/>
  <c r="R6007" i="11"/>
  <c r="R6008" i="11"/>
  <c r="R6009" i="11"/>
  <c r="R6010" i="11"/>
  <c r="R6011" i="11"/>
  <c r="R6012" i="11"/>
  <c r="R6013" i="11"/>
  <c r="R6014" i="11"/>
  <c r="R6015" i="11"/>
  <c r="R6016" i="11"/>
  <c r="R6017" i="11"/>
  <c r="R6018" i="11"/>
  <c r="R6019" i="11"/>
  <c r="R6020" i="11"/>
  <c r="R6021" i="11"/>
  <c r="R6022" i="11"/>
  <c r="R6023" i="11"/>
  <c r="R6024" i="11"/>
  <c r="R6025" i="11"/>
  <c r="R6026" i="11"/>
  <c r="R6027" i="11"/>
  <c r="R6028" i="11"/>
  <c r="R6029" i="11"/>
  <c r="R6030" i="11"/>
  <c r="R6031" i="11"/>
  <c r="R6032" i="11"/>
  <c r="R6033" i="11"/>
  <c r="R6034" i="11"/>
  <c r="R6035" i="11"/>
  <c r="R6036" i="11"/>
  <c r="R6037" i="11"/>
  <c r="R6038" i="11"/>
  <c r="R6039" i="11"/>
  <c r="R6040" i="11"/>
  <c r="R6041" i="11"/>
  <c r="R6042" i="11"/>
  <c r="R6043" i="11"/>
  <c r="R6044" i="11"/>
  <c r="R6045" i="11"/>
  <c r="R6046" i="11"/>
  <c r="R6047" i="11"/>
  <c r="R6048" i="11"/>
  <c r="R6049" i="11"/>
  <c r="R6050" i="11"/>
  <c r="R6051" i="11"/>
  <c r="R6052" i="11"/>
  <c r="R6053" i="11"/>
  <c r="R6054" i="11"/>
  <c r="R6055" i="11"/>
  <c r="R6056" i="11"/>
  <c r="R6057" i="11"/>
  <c r="R6058" i="11"/>
  <c r="R6059" i="11"/>
  <c r="R6060" i="11"/>
  <c r="R6061" i="11"/>
  <c r="R6062" i="11"/>
  <c r="R6063" i="11"/>
  <c r="R6064" i="11"/>
  <c r="R6065" i="11"/>
  <c r="R6066" i="11"/>
  <c r="R6067" i="11"/>
  <c r="R6068" i="11"/>
  <c r="R6069" i="11"/>
  <c r="R6070" i="11"/>
  <c r="R6071" i="11"/>
  <c r="R6072" i="11"/>
  <c r="R6073" i="11"/>
  <c r="R6074" i="11"/>
  <c r="R6075" i="11"/>
  <c r="R6076" i="11"/>
  <c r="R6077" i="11"/>
  <c r="R6078" i="11"/>
  <c r="R6079" i="11"/>
  <c r="R6080" i="11"/>
  <c r="R6081" i="11"/>
  <c r="R6082" i="11"/>
  <c r="R6083" i="11"/>
  <c r="R6084" i="11"/>
  <c r="R6085" i="11"/>
  <c r="R6086" i="11"/>
  <c r="R6087" i="11"/>
  <c r="R6088" i="11"/>
  <c r="R6089" i="11"/>
  <c r="R6090" i="11"/>
  <c r="R6091" i="11"/>
  <c r="R6092" i="11"/>
  <c r="R6093" i="11"/>
  <c r="R6094" i="11"/>
  <c r="R6095" i="11"/>
  <c r="R6096" i="11"/>
  <c r="R6097" i="11"/>
  <c r="R6098" i="11"/>
  <c r="R6099" i="11"/>
  <c r="R6100" i="11"/>
  <c r="R6101" i="11"/>
  <c r="R6102" i="11"/>
  <c r="R6103" i="11"/>
  <c r="R6104" i="11"/>
  <c r="R6105" i="11"/>
  <c r="R6106" i="11"/>
  <c r="R6107" i="11"/>
  <c r="R6108" i="11"/>
  <c r="R6109" i="11"/>
  <c r="R6110" i="11"/>
  <c r="R6111" i="11"/>
  <c r="R6112" i="11"/>
  <c r="R6113" i="11"/>
  <c r="R6114" i="11"/>
  <c r="R6115" i="11"/>
  <c r="R6116" i="11"/>
  <c r="R6117" i="11"/>
  <c r="R6118" i="11"/>
  <c r="R6119" i="11"/>
  <c r="R6120" i="11"/>
  <c r="R6121" i="11"/>
  <c r="R6122" i="11"/>
  <c r="R6123" i="11"/>
  <c r="R6124" i="11"/>
  <c r="R6125" i="11"/>
  <c r="R6126" i="11"/>
  <c r="R6127" i="11"/>
  <c r="R6128" i="11"/>
  <c r="R6129" i="11"/>
  <c r="R6130" i="11"/>
  <c r="R6131" i="11"/>
  <c r="R6132" i="11"/>
  <c r="R6133" i="11"/>
  <c r="R6134" i="11"/>
  <c r="R6135" i="11"/>
  <c r="R6136" i="11"/>
  <c r="R6137" i="11"/>
  <c r="R6138" i="11"/>
  <c r="R6139" i="11"/>
  <c r="R6140" i="11"/>
  <c r="R6141" i="11"/>
  <c r="R6142" i="11"/>
  <c r="R6143" i="11"/>
  <c r="R6144" i="11"/>
  <c r="R6145" i="11"/>
  <c r="R6146" i="11"/>
  <c r="R6147" i="11"/>
  <c r="R6148" i="11"/>
  <c r="R6149" i="11"/>
  <c r="R6150" i="11"/>
  <c r="R6151" i="11"/>
  <c r="R6152" i="11"/>
  <c r="R6153" i="11"/>
  <c r="R6154" i="11"/>
  <c r="R6155" i="11"/>
  <c r="R6156" i="11"/>
  <c r="R6157" i="11"/>
  <c r="R6158" i="11"/>
  <c r="R6159" i="11"/>
  <c r="R6160" i="11"/>
  <c r="R6161" i="11"/>
  <c r="R6162" i="11"/>
  <c r="R6163" i="11"/>
  <c r="R6164" i="11"/>
  <c r="R6165" i="11"/>
  <c r="R6166" i="11"/>
  <c r="R6167" i="11"/>
  <c r="R6168" i="11"/>
  <c r="R6169" i="11"/>
  <c r="R6170" i="11"/>
  <c r="R6171" i="11"/>
  <c r="R6172" i="11"/>
  <c r="R6173" i="11"/>
  <c r="R6174" i="11"/>
  <c r="R6175" i="11"/>
  <c r="R6176" i="11"/>
  <c r="R6177" i="11"/>
  <c r="R6178" i="11"/>
  <c r="R6179" i="11"/>
  <c r="R6180" i="11"/>
  <c r="R6181" i="11"/>
  <c r="R6182" i="11"/>
  <c r="R6183" i="11"/>
  <c r="R6184" i="11"/>
  <c r="R6185" i="11"/>
  <c r="R6186" i="11"/>
  <c r="R6187" i="11"/>
  <c r="R6188" i="11"/>
  <c r="R6189" i="11"/>
  <c r="R6190" i="11"/>
  <c r="R6191" i="11"/>
  <c r="R6192" i="11"/>
  <c r="R6193" i="11"/>
  <c r="R6194" i="11"/>
  <c r="R6195" i="11"/>
  <c r="R6196" i="11"/>
  <c r="R6197" i="11"/>
  <c r="R6198" i="11"/>
  <c r="R6199" i="11"/>
  <c r="R6200" i="11"/>
  <c r="R6201" i="11"/>
  <c r="R6202" i="11"/>
  <c r="R6203" i="11"/>
  <c r="R6204" i="11"/>
  <c r="R6205" i="11"/>
  <c r="R6206" i="11"/>
  <c r="R6207" i="11"/>
  <c r="R6208" i="11"/>
  <c r="R6209" i="11"/>
  <c r="R6210" i="11"/>
  <c r="R6211" i="11"/>
  <c r="R6212" i="11"/>
  <c r="R6213" i="11"/>
  <c r="R6214" i="11"/>
  <c r="R6215" i="11"/>
  <c r="R6216" i="11"/>
  <c r="R6217" i="11"/>
  <c r="R6218" i="11"/>
  <c r="R6219" i="11"/>
  <c r="R6220" i="11"/>
  <c r="R6221" i="11"/>
  <c r="R6222" i="11"/>
  <c r="R6223" i="11"/>
  <c r="R6224" i="11"/>
  <c r="R6225" i="11"/>
  <c r="R6226" i="11"/>
  <c r="R6227" i="11"/>
  <c r="R6228" i="11"/>
  <c r="R6229" i="11"/>
  <c r="R6230" i="11"/>
  <c r="R6231" i="11"/>
  <c r="R6232" i="11"/>
  <c r="R6233" i="11"/>
  <c r="R6234" i="11"/>
  <c r="R6235" i="11"/>
  <c r="R6236" i="11"/>
  <c r="R6237" i="11"/>
  <c r="R6238" i="11"/>
  <c r="R6239" i="11"/>
  <c r="R6240" i="11"/>
  <c r="R6241" i="11"/>
  <c r="R6242" i="11"/>
  <c r="R6243" i="11"/>
  <c r="R6244" i="11"/>
  <c r="R6245" i="11"/>
  <c r="R6246" i="11"/>
  <c r="R6247" i="11"/>
  <c r="R6248" i="11"/>
  <c r="R6249" i="11"/>
  <c r="R6250" i="11"/>
  <c r="R6251" i="11"/>
  <c r="R6252" i="11"/>
  <c r="R6253" i="11"/>
  <c r="R6254" i="11"/>
  <c r="R6255" i="11"/>
  <c r="R6256" i="11"/>
  <c r="R6257" i="11"/>
  <c r="R6258" i="11"/>
  <c r="R6259" i="11"/>
  <c r="R6260" i="11"/>
  <c r="R6261" i="11"/>
  <c r="R6262" i="11"/>
  <c r="R6263" i="11"/>
  <c r="R6264" i="11"/>
  <c r="R6265" i="11"/>
  <c r="R6266" i="11"/>
  <c r="R6267" i="11"/>
  <c r="R6268" i="11"/>
  <c r="R6269" i="11"/>
  <c r="R6270" i="11"/>
  <c r="R6271" i="11"/>
  <c r="R6272" i="11"/>
  <c r="R6273" i="11"/>
  <c r="R6274" i="11"/>
  <c r="R6275" i="11"/>
  <c r="R6276" i="11"/>
  <c r="R6277" i="11"/>
  <c r="R6278" i="11"/>
  <c r="R6279" i="11"/>
  <c r="R6280" i="11"/>
  <c r="R6281" i="11"/>
  <c r="R6282" i="11"/>
  <c r="R6283" i="11"/>
  <c r="R6284" i="11"/>
  <c r="R6285" i="11"/>
  <c r="R6286" i="11"/>
  <c r="R6287" i="11"/>
  <c r="R6288" i="11"/>
  <c r="R6289" i="11"/>
  <c r="R6290" i="11"/>
  <c r="R6291" i="11"/>
  <c r="R6292" i="11"/>
  <c r="R6293" i="11"/>
  <c r="R6294" i="11"/>
  <c r="R6295" i="11"/>
  <c r="R6296" i="11"/>
  <c r="R6297" i="11"/>
  <c r="R6298" i="11"/>
  <c r="R6299" i="11"/>
  <c r="R6300" i="11"/>
  <c r="R6301" i="11"/>
  <c r="R6302" i="11"/>
  <c r="R6303" i="11"/>
  <c r="R6304" i="11"/>
  <c r="R6305" i="11"/>
  <c r="R6306" i="11"/>
  <c r="R6307" i="11"/>
  <c r="R6308" i="11"/>
  <c r="R6309" i="11"/>
  <c r="R6310" i="11"/>
  <c r="R6311" i="11"/>
  <c r="R6312" i="11"/>
  <c r="R6313" i="11"/>
  <c r="R6314" i="11"/>
  <c r="R6315" i="11"/>
  <c r="R6316" i="11"/>
  <c r="R6317" i="11"/>
  <c r="R6318" i="11"/>
  <c r="R6319" i="11"/>
  <c r="R6320" i="11"/>
  <c r="R6321" i="11"/>
  <c r="R6322" i="11"/>
  <c r="R6323" i="11"/>
  <c r="R6324" i="11"/>
  <c r="R6325" i="11"/>
  <c r="R6326" i="11"/>
  <c r="R6327" i="11"/>
  <c r="R6328" i="11"/>
  <c r="R6329" i="11"/>
  <c r="R6330" i="11"/>
  <c r="R6331" i="11"/>
  <c r="R6332" i="11"/>
  <c r="R6333" i="11"/>
  <c r="R6334" i="11"/>
  <c r="R6335" i="11"/>
  <c r="R6336" i="11"/>
  <c r="R6337" i="11"/>
  <c r="R6338" i="11"/>
  <c r="R6339" i="11"/>
  <c r="R6340" i="11"/>
  <c r="R6341" i="11"/>
  <c r="R6342" i="11"/>
  <c r="R6343" i="11"/>
  <c r="R6344" i="11"/>
  <c r="R6345" i="11"/>
  <c r="R6346" i="11"/>
  <c r="R6347" i="11"/>
  <c r="R6348" i="11"/>
  <c r="R6349" i="11"/>
  <c r="R6350" i="11"/>
  <c r="R6351" i="11"/>
  <c r="R6352" i="11"/>
  <c r="R6353" i="11"/>
  <c r="R6354" i="11"/>
  <c r="R6355" i="11"/>
  <c r="R6356" i="11"/>
  <c r="R6357" i="11"/>
  <c r="R6358" i="11"/>
  <c r="R6359" i="11"/>
  <c r="R6360" i="11"/>
  <c r="R6361" i="11"/>
  <c r="R6362" i="11"/>
  <c r="R6363" i="11"/>
  <c r="R6364" i="11"/>
  <c r="R6365" i="11"/>
  <c r="R6366" i="11"/>
  <c r="R6367" i="11"/>
  <c r="R6368" i="11"/>
  <c r="R6369" i="11"/>
  <c r="R6370" i="11"/>
  <c r="R6371" i="11"/>
  <c r="R6372" i="11"/>
  <c r="R6373" i="11"/>
  <c r="R6374" i="11"/>
  <c r="R6375" i="11"/>
  <c r="R6376" i="11"/>
  <c r="R6377" i="11"/>
  <c r="R6378" i="11"/>
  <c r="R6379" i="11"/>
  <c r="R6380" i="11"/>
  <c r="R6381" i="11"/>
  <c r="R6382" i="11"/>
  <c r="R6383" i="11"/>
  <c r="R6384" i="11"/>
  <c r="R6385" i="11"/>
  <c r="R6386" i="11"/>
  <c r="R6387" i="11"/>
  <c r="R6388" i="11"/>
  <c r="R6389" i="11"/>
  <c r="R6390" i="11"/>
  <c r="R6391" i="11"/>
  <c r="R6392" i="11"/>
  <c r="R6393" i="11"/>
  <c r="R6394" i="11"/>
  <c r="R6395" i="11"/>
  <c r="R6396" i="11"/>
  <c r="R6397" i="11"/>
  <c r="R6398" i="11"/>
  <c r="R6399" i="11"/>
  <c r="R6400" i="11"/>
  <c r="R6401" i="11"/>
  <c r="R6402" i="11"/>
  <c r="R6403" i="11"/>
  <c r="R6404" i="11"/>
  <c r="R6405" i="11"/>
  <c r="R6406" i="11"/>
  <c r="R6407" i="11"/>
  <c r="R6408" i="11"/>
  <c r="R6409" i="11"/>
  <c r="R6410" i="11"/>
  <c r="R6411" i="11"/>
  <c r="R6412" i="11"/>
  <c r="R6413" i="11"/>
  <c r="R6414" i="11"/>
  <c r="R6415" i="11"/>
  <c r="R6416" i="11"/>
  <c r="R6417" i="11"/>
  <c r="R6418" i="11"/>
  <c r="R6419" i="11"/>
  <c r="R6420" i="11"/>
  <c r="R6421" i="11"/>
  <c r="R6422" i="11"/>
  <c r="R6423" i="11"/>
  <c r="R6424" i="11"/>
  <c r="R6425" i="11"/>
  <c r="R6426" i="11"/>
  <c r="R6427" i="11"/>
  <c r="R6428" i="11"/>
  <c r="R6429" i="11"/>
  <c r="R6430" i="11"/>
  <c r="R6431" i="11"/>
  <c r="R6432" i="11"/>
  <c r="R6433" i="11"/>
  <c r="R6434" i="11"/>
  <c r="R6435" i="11"/>
  <c r="R6436" i="11"/>
  <c r="R6437" i="11"/>
  <c r="R6438" i="11"/>
  <c r="R6439" i="11"/>
  <c r="R6440" i="11"/>
  <c r="R6441" i="11"/>
  <c r="R6442" i="11"/>
  <c r="R6443" i="11"/>
  <c r="R6444" i="11"/>
  <c r="R6445" i="11"/>
  <c r="R6446" i="11"/>
  <c r="R6447" i="11"/>
  <c r="R6448" i="11"/>
  <c r="R6449" i="11"/>
  <c r="R6450" i="11"/>
  <c r="R6451" i="11"/>
  <c r="R6452" i="11"/>
  <c r="R6453" i="11"/>
  <c r="R6454" i="11"/>
  <c r="R6455" i="11"/>
  <c r="R6456" i="11"/>
  <c r="R6457" i="11"/>
  <c r="R6458" i="11"/>
  <c r="R6459" i="11"/>
  <c r="R6460" i="11"/>
  <c r="R6461" i="11"/>
  <c r="R6462" i="11"/>
  <c r="R6463" i="11"/>
  <c r="R6464" i="11"/>
  <c r="R6465" i="11"/>
  <c r="R6466" i="11"/>
  <c r="R6467" i="11"/>
  <c r="R6468" i="11"/>
  <c r="R6469" i="11"/>
  <c r="R6470" i="11"/>
  <c r="R6471" i="11"/>
  <c r="R6472" i="11"/>
  <c r="R6473" i="11"/>
  <c r="R6474" i="11"/>
  <c r="R6475" i="11"/>
  <c r="R6476" i="11"/>
  <c r="R6477" i="11"/>
  <c r="R6478" i="11"/>
  <c r="R6479" i="11"/>
  <c r="R6480" i="11"/>
  <c r="R6481" i="11"/>
  <c r="R6482" i="11"/>
  <c r="R6483" i="11"/>
  <c r="R6484" i="11"/>
  <c r="R6485" i="11"/>
  <c r="R6486" i="11"/>
  <c r="R6487" i="11"/>
  <c r="R6488" i="11"/>
  <c r="R6489" i="11"/>
  <c r="R6490" i="11"/>
  <c r="R6491" i="11"/>
  <c r="R6492" i="11"/>
  <c r="R6493" i="11"/>
  <c r="R6494" i="11"/>
  <c r="R6495" i="11"/>
  <c r="R6496" i="11"/>
  <c r="R6497" i="11"/>
  <c r="R6498" i="11"/>
  <c r="R6499" i="11"/>
  <c r="R6500" i="11"/>
  <c r="R6501" i="11"/>
  <c r="R6502" i="11"/>
  <c r="R6503" i="11"/>
  <c r="R6504" i="11"/>
  <c r="R6505" i="11"/>
  <c r="R6506" i="11"/>
  <c r="R6507" i="11"/>
  <c r="R6508" i="11"/>
  <c r="R6509" i="11"/>
  <c r="R6510" i="11"/>
  <c r="R6511" i="11"/>
  <c r="R6512" i="11"/>
  <c r="R6513" i="11"/>
  <c r="R6514" i="11"/>
  <c r="R6515" i="11"/>
  <c r="R6516" i="11"/>
  <c r="R6517" i="11"/>
  <c r="R6518" i="11"/>
  <c r="R6519" i="11"/>
  <c r="R6520" i="11"/>
  <c r="R6521" i="11"/>
  <c r="R6522" i="11"/>
  <c r="R6523" i="11"/>
  <c r="R6524" i="11"/>
  <c r="R6525" i="11"/>
  <c r="R6526" i="11"/>
  <c r="R6527" i="11"/>
  <c r="R6528" i="11"/>
  <c r="R6529" i="11"/>
  <c r="R6530" i="11"/>
  <c r="R6531" i="11"/>
  <c r="R6532" i="11"/>
  <c r="R6533" i="11"/>
  <c r="R6534" i="11"/>
  <c r="R6535" i="11"/>
  <c r="R6536" i="11"/>
  <c r="R6537" i="11"/>
  <c r="R6538" i="11"/>
  <c r="R6539" i="11"/>
  <c r="R6540" i="11"/>
  <c r="R6541" i="11"/>
  <c r="R6542" i="11"/>
  <c r="R6543" i="11"/>
  <c r="R6544" i="11"/>
  <c r="R6545" i="11"/>
  <c r="R6546" i="11"/>
  <c r="R6547" i="11"/>
  <c r="R6548" i="11"/>
  <c r="R6549" i="11"/>
  <c r="R6550" i="11"/>
  <c r="R6551" i="11"/>
  <c r="R6552" i="11"/>
  <c r="R6553" i="11"/>
  <c r="R6554" i="11"/>
  <c r="R6555" i="11"/>
  <c r="R6556" i="11"/>
  <c r="R6557" i="11"/>
  <c r="R6558" i="11"/>
  <c r="R6559" i="11"/>
  <c r="R6560" i="11"/>
  <c r="R6561" i="11"/>
  <c r="R6562" i="11"/>
  <c r="R6563" i="11"/>
  <c r="R6564" i="11"/>
  <c r="R6565" i="11"/>
  <c r="R6566" i="11"/>
  <c r="R6567" i="11"/>
  <c r="R6568" i="11"/>
  <c r="R6569" i="11"/>
  <c r="R6570" i="11"/>
  <c r="R6571" i="11"/>
  <c r="R6572" i="11"/>
  <c r="R6573" i="11"/>
  <c r="R6574" i="11"/>
  <c r="R6575" i="11"/>
  <c r="R6576" i="11"/>
  <c r="R6577" i="11"/>
  <c r="R6578" i="11"/>
  <c r="R6579" i="11"/>
  <c r="R6580" i="11"/>
  <c r="R6581" i="11"/>
  <c r="R6582" i="11"/>
  <c r="R6583" i="11"/>
  <c r="R6584" i="11"/>
  <c r="R6585" i="11"/>
  <c r="R6586" i="11"/>
  <c r="R6587" i="11"/>
  <c r="R6588" i="11"/>
  <c r="R6589" i="11"/>
  <c r="R6590" i="11"/>
  <c r="R6591" i="11"/>
  <c r="R6592" i="11"/>
  <c r="R6593" i="11"/>
  <c r="R6594" i="11"/>
  <c r="R6595" i="11"/>
  <c r="R6596" i="11"/>
  <c r="R6597" i="11"/>
  <c r="R6598" i="11"/>
  <c r="R6599" i="11"/>
  <c r="R6600" i="11"/>
  <c r="R6601" i="11"/>
  <c r="R6602" i="11"/>
  <c r="R6603" i="11"/>
  <c r="R6604" i="11"/>
  <c r="R6605" i="11"/>
  <c r="R6606" i="11"/>
  <c r="R6607" i="11"/>
  <c r="R6608" i="11"/>
  <c r="R6609" i="11"/>
  <c r="R6610" i="11"/>
  <c r="R6611" i="11"/>
  <c r="R6612" i="11"/>
  <c r="R6613" i="11"/>
  <c r="R6614" i="11"/>
  <c r="R6615" i="11"/>
  <c r="R6616" i="11"/>
  <c r="R6617" i="11"/>
  <c r="R6618" i="11"/>
  <c r="R6619" i="11"/>
  <c r="R6620" i="11"/>
  <c r="R6621" i="11"/>
  <c r="R6622" i="11"/>
  <c r="R6623" i="11"/>
  <c r="R6624" i="11"/>
  <c r="R6625" i="11"/>
  <c r="R6626" i="11"/>
  <c r="R6627" i="11"/>
  <c r="R6628" i="11"/>
  <c r="R6629" i="11"/>
  <c r="R6630" i="11"/>
  <c r="R6631" i="11"/>
  <c r="R6632" i="11"/>
  <c r="R6633" i="11"/>
  <c r="R6634" i="11"/>
  <c r="R6635" i="11"/>
  <c r="R6636" i="11"/>
  <c r="R6637" i="11"/>
  <c r="R6638" i="11"/>
  <c r="R6639" i="11"/>
  <c r="R6640" i="11"/>
  <c r="R6641" i="11"/>
  <c r="R6642" i="11"/>
  <c r="R6643" i="11"/>
  <c r="R6644" i="11"/>
  <c r="R6645" i="11"/>
  <c r="R6646" i="11"/>
  <c r="R6647" i="11"/>
  <c r="R6648" i="11"/>
  <c r="R6649" i="11"/>
  <c r="R6650" i="11"/>
  <c r="R6651" i="11"/>
  <c r="R6652" i="11"/>
  <c r="R6653" i="11"/>
  <c r="R6654" i="11"/>
  <c r="R6655" i="11"/>
  <c r="R6656" i="11"/>
  <c r="R6657" i="11"/>
  <c r="R6658" i="11"/>
  <c r="R6659" i="11"/>
  <c r="R6660" i="11"/>
  <c r="R6661" i="11"/>
  <c r="R6662" i="11"/>
  <c r="R6663" i="11"/>
  <c r="R6664" i="11"/>
  <c r="R6665" i="11"/>
  <c r="R6666" i="11"/>
  <c r="R6667" i="11"/>
  <c r="R6668" i="11"/>
  <c r="R6669" i="11"/>
  <c r="R6670" i="11"/>
  <c r="R6671" i="11"/>
  <c r="R6672" i="11"/>
  <c r="R6673" i="11"/>
  <c r="R6674" i="11"/>
  <c r="R6675" i="11"/>
  <c r="R6676" i="11"/>
  <c r="R6677" i="11"/>
  <c r="R6678" i="11"/>
  <c r="R6679" i="11"/>
  <c r="R6680" i="11"/>
  <c r="R6681" i="11"/>
  <c r="R6682" i="11"/>
  <c r="R6683" i="11"/>
  <c r="R6684" i="11"/>
  <c r="R6685" i="11"/>
  <c r="R6686" i="11"/>
  <c r="R6687" i="11"/>
  <c r="R6688" i="11"/>
  <c r="R6689" i="11"/>
  <c r="R6690" i="11"/>
  <c r="R6691" i="11"/>
  <c r="R6692" i="11"/>
  <c r="R6693" i="11"/>
  <c r="R6694" i="11"/>
  <c r="R6695" i="11"/>
  <c r="R6696" i="11"/>
  <c r="R6697" i="11"/>
  <c r="R6698" i="11"/>
  <c r="R6699" i="11"/>
  <c r="R6700" i="11"/>
  <c r="R6701" i="11"/>
  <c r="R6702" i="11"/>
  <c r="R6703" i="11"/>
  <c r="R6704" i="11"/>
  <c r="R6705" i="11"/>
  <c r="R6706" i="11"/>
  <c r="R6707" i="11"/>
  <c r="R6708" i="11"/>
  <c r="R6709" i="11"/>
  <c r="R6710" i="11"/>
  <c r="R6711" i="11"/>
  <c r="R6712" i="11"/>
  <c r="R6713" i="11"/>
  <c r="R6714" i="11"/>
  <c r="R6715" i="11"/>
  <c r="R6716" i="11"/>
  <c r="R6717" i="11"/>
  <c r="R6718" i="11"/>
  <c r="R6719" i="11"/>
  <c r="R6720" i="11"/>
  <c r="R6721" i="11"/>
  <c r="R6722" i="11"/>
  <c r="R6723" i="11"/>
  <c r="R6724" i="11"/>
  <c r="R6725" i="11"/>
  <c r="R6726" i="11"/>
  <c r="R6727" i="11"/>
  <c r="R6728" i="11"/>
  <c r="R6729" i="11"/>
  <c r="R6730" i="11"/>
  <c r="R6731" i="11"/>
  <c r="R6732" i="11"/>
  <c r="R6733" i="11"/>
  <c r="R6734" i="11"/>
  <c r="R6735" i="11"/>
  <c r="R6736" i="11"/>
  <c r="R6737" i="11"/>
  <c r="R6738" i="11"/>
  <c r="R6739" i="11"/>
  <c r="R6740" i="11"/>
  <c r="R6741" i="11"/>
  <c r="R6742" i="11"/>
  <c r="R6743" i="11"/>
  <c r="R6744" i="11"/>
  <c r="R6745" i="11"/>
  <c r="R6746" i="11"/>
  <c r="R6747" i="11"/>
  <c r="R6748" i="11"/>
  <c r="R6749" i="11"/>
  <c r="R6750" i="11"/>
  <c r="R6751" i="11"/>
  <c r="R6752" i="11"/>
  <c r="R6753" i="11"/>
  <c r="R6754" i="11"/>
  <c r="R6755" i="11"/>
  <c r="R6756" i="11"/>
  <c r="R6757" i="11"/>
  <c r="R6758" i="11"/>
  <c r="R6759" i="11"/>
  <c r="R6760" i="11"/>
  <c r="R6761" i="11"/>
  <c r="R6762" i="11"/>
  <c r="R6763" i="11"/>
  <c r="R6764" i="11"/>
  <c r="R6765" i="11"/>
  <c r="R6766" i="11"/>
  <c r="R6767" i="11"/>
  <c r="R6768" i="11"/>
  <c r="R6769" i="11"/>
  <c r="R6770" i="11"/>
  <c r="R6771" i="11"/>
  <c r="R6772" i="11"/>
  <c r="R6773" i="11"/>
  <c r="R6774" i="11"/>
  <c r="R6775" i="11"/>
  <c r="R6776" i="11"/>
  <c r="R6777" i="11"/>
  <c r="R6778" i="11"/>
  <c r="R6779" i="11"/>
  <c r="R6780" i="11"/>
  <c r="R6781" i="11"/>
  <c r="R6782" i="11"/>
  <c r="R6783" i="11"/>
  <c r="R6784" i="11"/>
  <c r="R6785" i="11"/>
  <c r="R6786" i="11"/>
  <c r="R6787" i="11"/>
  <c r="R6788" i="11"/>
  <c r="R6789" i="11"/>
  <c r="R6790" i="11"/>
  <c r="R6791" i="11"/>
  <c r="R6792" i="11"/>
  <c r="R6793" i="11"/>
  <c r="R6794" i="11"/>
  <c r="R6795" i="11"/>
  <c r="R6796" i="11"/>
  <c r="R6797" i="11"/>
  <c r="R6798" i="11"/>
  <c r="R6799" i="11"/>
  <c r="R6800" i="11"/>
  <c r="R6801" i="11"/>
  <c r="R6802" i="11"/>
  <c r="R6803" i="11"/>
  <c r="R6804" i="11"/>
  <c r="R6805" i="11"/>
  <c r="R6806" i="11"/>
  <c r="R6807" i="11"/>
  <c r="R6808" i="11"/>
  <c r="R6809" i="11"/>
  <c r="R6810" i="11"/>
  <c r="R6811" i="11"/>
  <c r="R6812" i="11"/>
  <c r="R6813" i="11"/>
  <c r="R6814" i="11"/>
  <c r="R6815" i="11"/>
  <c r="R6816" i="11"/>
  <c r="R6817" i="11"/>
  <c r="R6818" i="11"/>
  <c r="R6819" i="11"/>
  <c r="R6820" i="11"/>
  <c r="R6821" i="11"/>
  <c r="R6822" i="11"/>
  <c r="R6823" i="11"/>
  <c r="R6824" i="11"/>
  <c r="R6825" i="11"/>
  <c r="R6826" i="11"/>
  <c r="R6827" i="11"/>
  <c r="R6828" i="11"/>
  <c r="R6829" i="11"/>
  <c r="R6830" i="11"/>
  <c r="R6831" i="11"/>
  <c r="R6832" i="11"/>
  <c r="R6833" i="11"/>
  <c r="R6834" i="11"/>
  <c r="R6835" i="11"/>
  <c r="R6836" i="11"/>
  <c r="R6837" i="11"/>
  <c r="R6838" i="11"/>
  <c r="R6839" i="11"/>
  <c r="R6840" i="11"/>
  <c r="R6841" i="11"/>
  <c r="R6842" i="11"/>
  <c r="R6843" i="11"/>
  <c r="R6844" i="11"/>
  <c r="R6845" i="11"/>
  <c r="R6846" i="11"/>
  <c r="R6847" i="11"/>
  <c r="R6848" i="11"/>
  <c r="R6849" i="11"/>
  <c r="R6850" i="11"/>
  <c r="R6851" i="11"/>
  <c r="R6852" i="11"/>
  <c r="R6853" i="11"/>
  <c r="R6854" i="11"/>
  <c r="R6855" i="11"/>
  <c r="R6856" i="11"/>
  <c r="R6857" i="11"/>
  <c r="R6858" i="11"/>
  <c r="R6859" i="11"/>
  <c r="R6860" i="11"/>
  <c r="R6861" i="11"/>
  <c r="R6862" i="11"/>
  <c r="R6863" i="11"/>
  <c r="R6864" i="11"/>
  <c r="R6865" i="11"/>
  <c r="R6866" i="11"/>
  <c r="R6867" i="11"/>
  <c r="R6868" i="11"/>
  <c r="R6869" i="11"/>
  <c r="R6870" i="11"/>
  <c r="R6871" i="11"/>
  <c r="R6872" i="11"/>
  <c r="R6873" i="11"/>
  <c r="R6874" i="11"/>
  <c r="R6875" i="11"/>
  <c r="R6876" i="11"/>
  <c r="R6877" i="11"/>
  <c r="R6878" i="11"/>
  <c r="R6879" i="11"/>
  <c r="R6880" i="11"/>
  <c r="R6881" i="11"/>
  <c r="R6882" i="11"/>
  <c r="R6883" i="11"/>
  <c r="R6884" i="11"/>
  <c r="R6885" i="11"/>
  <c r="R6886" i="11"/>
  <c r="R6887" i="11"/>
  <c r="R6888" i="11"/>
  <c r="R6889" i="11"/>
  <c r="R6890" i="11"/>
  <c r="R6891" i="11"/>
  <c r="R6892" i="11"/>
  <c r="R6893" i="11"/>
  <c r="R6894" i="11"/>
  <c r="R6895" i="11"/>
  <c r="R6896" i="11"/>
  <c r="R6897" i="11"/>
  <c r="R6898" i="11"/>
  <c r="R6899" i="11"/>
  <c r="R6900" i="11"/>
  <c r="R6901" i="11"/>
  <c r="R6902" i="11"/>
  <c r="R6903" i="11"/>
  <c r="R6904" i="11"/>
  <c r="R6905" i="11"/>
  <c r="R6906" i="11"/>
  <c r="R6907" i="11"/>
  <c r="R6908" i="11"/>
  <c r="R6909" i="11"/>
  <c r="R6910" i="11"/>
  <c r="R6911" i="11"/>
  <c r="R6912" i="11"/>
  <c r="R6913" i="11"/>
  <c r="R6914" i="11"/>
  <c r="R6915" i="11"/>
  <c r="R6916" i="11"/>
  <c r="R6917" i="11"/>
  <c r="R6918" i="11"/>
  <c r="R6919" i="11"/>
  <c r="R6920" i="11"/>
  <c r="R6921" i="11"/>
  <c r="R6922" i="11"/>
  <c r="R6923" i="11"/>
  <c r="R6924" i="11"/>
  <c r="R6925" i="11"/>
  <c r="R6926" i="11"/>
  <c r="R6927" i="11"/>
  <c r="R6928" i="11"/>
  <c r="R6929" i="11"/>
  <c r="R6930" i="11"/>
  <c r="R6931" i="11"/>
  <c r="R6932" i="11"/>
  <c r="R6933" i="11"/>
  <c r="R6934" i="11"/>
  <c r="R6935" i="11"/>
  <c r="R6936" i="11"/>
  <c r="R6937" i="11"/>
  <c r="R6938" i="11"/>
  <c r="R6939" i="11"/>
  <c r="R6940" i="11"/>
  <c r="R6941" i="11"/>
  <c r="R6942" i="11"/>
  <c r="R6943" i="11"/>
  <c r="R6944" i="11"/>
  <c r="R6945" i="11"/>
  <c r="R6946" i="11"/>
  <c r="R6947" i="11"/>
  <c r="R6948" i="11"/>
  <c r="R6949" i="11"/>
  <c r="R6950" i="11"/>
  <c r="R6951" i="11"/>
  <c r="R6952" i="11"/>
  <c r="R6953" i="11"/>
  <c r="R6954" i="11"/>
  <c r="R6955" i="11"/>
  <c r="R6956" i="11"/>
  <c r="R6957" i="11"/>
  <c r="R6958" i="11"/>
  <c r="R6959" i="11"/>
  <c r="R6960" i="11"/>
  <c r="R6961" i="11"/>
  <c r="R6962" i="11"/>
  <c r="R6963" i="11"/>
  <c r="R6964" i="11"/>
  <c r="R6965" i="11"/>
  <c r="R6966" i="11"/>
  <c r="R6967" i="11"/>
  <c r="R6968" i="11"/>
  <c r="R6969" i="11"/>
  <c r="R6970" i="11"/>
  <c r="R6971" i="11"/>
  <c r="R6972" i="11"/>
  <c r="R6973" i="11"/>
  <c r="R6974" i="11"/>
  <c r="R6975" i="11"/>
  <c r="R6976" i="11"/>
  <c r="R6977" i="11"/>
  <c r="R6978" i="11"/>
  <c r="R6979" i="11"/>
  <c r="R6980" i="11"/>
  <c r="R6981" i="11"/>
  <c r="R6982" i="11"/>
  <c r="R6983" i="11"/>
  <c r="R6984" i="11"/>
  <c r="R6985" i="11"/>
  <c r="R6986" i="11"/>
  <c r="R6987" i="11"/>
  <c r="R6988" i="11"/>
  <c r="R6989" i="11"/>
  <c r="R6990" i="11"/>
  <c r="R6991" i="11"/>
  <c r="R6992" i="11"/>
  <c r="R6993" i="11"/>
  <c r="R6994" i="11"/>
  <c r="R6995" i="11"/>
  <c r="R6996" i="11"/>
  <c r="R6997" i="11"/>
  <c r="R6998" i="11"/>
  <c r="R6999" i="11"/>
  <c r="R7000" i="11"/>
  <c r="R7001" i="11"/>
  <c r="R7002" i="11"/>
  <c r="R7003" i="11"/>
  <c r="R7004" i="11"/>
  <c r="R7005" i="11"/>
  <c r="R7006" i="11"/>
  <c r="R7007" i="11"/>
  <c r="R7008" i="11"/>
  <c r="R7009" i="11"/>
  <c r="R7010" i="11"/>
  <c r="R7011" i="11"/>
  <c r="R7012" i="11"/>
  <c r="R7013" i="11"/>
  <c r="R7014" i="11"/>
  <c r="R7015" i="11"/>
  <c r="R7016" i="11"/>
  <c r="R7017" i="11"/>
  <c r="R7018" i="11"/>
  <c r="R7019" i="11"/>
  <c r="R7020" i="11"/>
  <c r="R7021" i="11"/>
  <c r="R7022" i="11"/>
  <c r="R7023" i="11"/>
  <c r="R7024" i="11"/>
  <c r="R7025" i="11"/>
  <c r="R7026" i="11"/>
  <c r="R7027" i="11"/>
  <c r="R7028" i="11"/>
  <c r="R7029" i="11"/>
  <c r="R7030" i="11"/>
  <c r="R7031" i="11"/>
  <c r="R7032" i="11"/>
  <c r="R7033" i="11"/>
  <c r="R7034" i="11"/>
  <c r="R7035" i="11"/>
  <c r="R7036" i="11"/>
  <c r="R7037" i="11"/>
  <c r="R7038" i="11"/>
  <c r="R7039" i="11"/>
  <c r="R7040" i="11"/>
  <c r="R7041" i="11"/>
  <c r="R7042" i="11"/>
  <c r="R7043" i="11"/>
  <c r="R7044" i="11"/>
  <c r="R7045" i="11"/>
  <c r="R7046" i="11"/>
  <c r="R7047" i="11"/>
  <c r="R7048" i="11"/>
  <c r="R7049" i="11"/>
  <c r="R7050" i="11"/>
  <c r="R7051" i="11"/>
  <c r="R7052" i="11"/>
  <c r="R7053" i="11"/>
  <c r="R7054" i="11"/>
  <c r="R7055" i="11"/>
  <c r="R7056" i="11"/>
  <c r="R7057" i="11"/>
  <c r="R7058" i="11"/>
  <c r="R7059" i="11"/>
  <c r="R7060" i="11"/>
  <c r="R7061" i="11"/>
  <c r="R7062" i="11"/>
  <c r="R7063" i="11"/>
  <c r="R7064" i="11"/>
  <c r="R7065" i="11"/>
  <c r="R7066" i="11"/>
  <c r="R7067" i="11"/>
  <c r="R7068" i="11"/>
  <c r="R7069" i="11"/>
  <c r="R7070" i="11"/>
  <c r="R7071" i="11"/>
  <c r="R7072" i="11"/>
  <c r="R7073" i="11"/>
  <c r="R7074" i="11"/>
  <c r="R7075" i="11"/>
  <c r="R7076" i="11"/>
  <c r="R7077" i="11"/>
  <c r="R7078" i="11"/>
  <c r="R7079" i="11"/>
  <c r="R7080" i="11"/>
  <c r="R7081" i="11"/>
  <c r="R7082" i="11"/>
  <c r="R7083" i="11"/>
  <c r="R7084" i="11"/>
  <c r="R7085" i="11"/>
  <c r="R7086" i="11"/>
  <c r="R7087" i="11"/>
  <c r="R7088" i="11"/>
  <c r="R7089" i="11"/>
  <c r="R7090" i="11"/>
  <c r="R7091" i="11"/>
  <c r="R7092" i="11"/>
  <c r="R7093" i="11"/>
  <c r="R7094" i="11"/>
  <c r="R7095" i="11"/>
  <c r="R7096" i="11"/>
  <c r="R7097" i="11"/>
  <c r="R7098" i="11"/>
  <c r="R7099" i="11"/>
  <c r="R7100" i="11"/>
  <c r="R7101" i="11"/>
  <c r="R7102" i="11"/>
  <c r="R7103" i="11"/>
  <c r="R7104" i="11"/>
  <c r="R7105" i="11"/>
  <c r="R7106" i="11"/>
  <c r="R7107" i="11"/>
  <c r="R7108" i="11"/>
  <c r="R7109" i="11"/>
  <c r="R7110" i="11"/>
  <c r="R7111" i="11"/>
  <c r="R7112" i="11"/>
  <c r="R7113" i="11"/>
  <c r="R7114" i="11"/>
  <c r="R7115" i="11"/>
  <c r="R7116" i="11"/>
  <c r="R7117" i="11"/>
  <c r="R7118" i="11"/>
  <c r="R7119" i="11"/>
  <c r="R7120" i="11"/>
  <c r="R7121" i="11"/>
  <c r="R7122" i="11"/>
  <c r="R7123" i="11"/>
  <c r="R7124" i="11"/>
  <c r="R7125" i="11"/>
  <c r="R7126" i="11"/>
  <c r="R7127" i="11"/>
  <c r="R7128" i="11"/>
  <c r="R7129" i="11"/>
  <c r="R7130" i="11"/>
  <c r="R7131" i="11"/>
  <c r="R7132" i="11"/>
  <c r="R7133" i="11"/>
  <c r="R7134" i="11"/>
  <c r="R7135" i="11"/>
  <c r="R7136" i="11"/>
  <c r="R7137" i="11"/>
  <c r="R7138" i="11"/>
  <c r="R7139" i="11"/>
  <c r="R7140" i="11"/>
  <c r="R7141" i="11"/>
  <c r="R7142" i="11"/>
  <c r="R7143" i="11"/>
  <c r="R7144" i="11"/>
  <c r="R7145" i="11"/>
  <c r="R7146" i="11"/>
  <c r="R7147" i="11"/>
  <c r="R7148" i="11"/>
  <c r="R7149" i="11"/>
  <c r="R7150" i="11"/>
  <c r="R7151" i="11"/>
  <c r="R7152" i="11"/>
  <c r="R7153" i="11"/>
  <c r="R7154" i="11"/>
  <c r="R7155" i="11"/>
  <c r="R7156" i="11"/>
  <c r="R7157" i="11"/>
  <c r="R7158" i="11"/>
  <c r="R7159" i="11"/>
  <c r="R7160" i="11"/>
  <c r="R7161" i="11"/>
  <c r="R7162" i="11"/>
  <c r="R7163" i="11"/>
  <c r="R7164" i="11"/>
  <c r="R7165" i="11"/>
  <c r="R7166" i="11"/>
  <c r="R7167" i="11"/>
  <c r="R7168" i="11"/>
  <c r="R7169" i="11"/>
  <c r="R7170" i="11"/>
  <c r="R7171" i="11"/>
  <c r="R7172" i="11"/>
  <c r="R7173" i="11"/>
  <c r="R7174" i="11"/>
  <c r="R7175" i="11"/>
  <c r="R7176" i="11"/>
  <c r="R7177" i="11"/>
  <c r="R7178" i="11"/>
  <c r="R7179" i="11"/>
  <c r="R7180" i="11"/>
  <c r="R7181" i="11"/>
  <c r="R7182" i="11"/>
  <c r="R7183" i="11"/>
  <c r="R7184" i="11"/>
  <c r="R7185" i="11"/>
  <c r="R7186" i="11"/>
  <c r="R7187" i="11"/>
  <c r="R7188" i="11"/>
  <c r="R7189" i="11"/>
  <c r="R7190" i="11"/>
  <c r="R7191" i="11"/>
  <c r="R7192" i="11"/>
  <c r="R7193" i="11"/>
  <c r="R7194" i="11"/>
  <c r="R7195" i="11"/>
  <c r="R7196" i="11"/>
  <c r="R7197" i="11"/>
  <c r="R7198" i="11"/>
  <c r="R7199" i="11"/>
  <c r="R7200" i="11"/>
  <c r="R7201" i="11"/>
  <c r="R7202" i="11"/>
  <c r="R7203" i="11"/>
  <c r="R7204" i="11"/>
  <c r="R7205" i="11"/>
  <c r="R7206" i="11"/>
  <c r="R7207" i="11"/>
  <c r="R7208" i="11"/>
  <c r="R7209" i="11"/>
  <c r="R7210" i="11"/>
  <c r="R7211" i="11"/>
  <c r="R7212" i="11"/>
  <c r="R7213" i="11"/>
  <c r="R7214" i="11"/>
  <c r="R7215" i="11"/>
  <c r="R7216" i="11"/>
  <c r="R7217" i="11"/>
  <c r="R7218" i="11"/>
  <c r="R7219" i="11"/>
  <c r="R7220" i="11"/>
  <c r="R7221" i="11"/>
  <c r="R7222" i="11"/>
  <c r="R7223" i="11"/>
  <c r="R7224" i="11"/>
  <c r="R7225" i="11"/>
  <c r="R7226" i="11"/>
  <c r="R7227" i="11"/>
  <c r="R7228" i="11"/>
  <c r="R7229" i="11"/>
  <c r="R7230" i="11"/>
  <c r="R7231" i="11"/>
  <c r="R7232" i="11"/>
  <c r="R7233" i="11"/>
  <c r="R7234" i="11"/>
  <c r="R7235" i="11"/>
  <c r="R7236" i="11"/>
  <c r="R7237" i="11"/>
  <c r="R7238" i="11"/>
  <c r="R7239" i="11"/>
  <c r="R7240" i="11"/>
  <c r="R7241" i="11"/>
  <c r="R7242" i="11"/>
  <c r="R7243" i="11"/>
  <c r="R7244" i="11"/>
  <c r="R7245" i="11"/>
  <c r="R7246" i="11"/>
  <c r="R7247" i="11"/>
  <c r="R7248" i="11"/>
  <c r="R7249" i="11"/>
  <c r="R7250" i="11"/>
  <c r="R7251" i="11"/>
  <c r="R7252" i="11"/>
  <c r="R7253" i="11"/>
  <c r="R7254" i="11"/>
  <c r="R7255" i="11"/>
  <c r="R7256" i="11"/>
  <c r="R7257" i="11"/>
  <c r="R7258" i="11"/>
  <c r="R7259" i="11"/>
  <c r="R7260" i="11"/>
  <c r="R7261" i="11"/>
  <c r="R7262" i="11"/>
  <c r="R7263" i="11"/>
  <c r="R7264" i="11"/>
  <c r="R7265" i="11"/>
  <c r="R7266" i="11"/>
  <c r="R7267" i="11"/>
  <c r="R7268" i="11"/>
  <c r="R7269" i="11"/>
  <c r="R7270" i="11"/>
  <c r="R7271" i="11"/>
  <c r="R7272" i="11"/>
  <c r="R7273" i="11"/>
  <c r="R7274" i="11"/>
  <c r="R7275" i="11"/>
  <c r="R7276" i="11"/>
  <c r="R7277" i="11"/>
  <c r="R7278" i="11"/>
  <c r="R7279" i="11"/>
  <c r="R7280" i="11"/>
  <c r="R7281" i="11"/>
  <c r="R7282" i="11"/>
  <c r="R7283" i="11"/>
  <c r="R7284" i="11"/>
  <c r="R7285" i="11"/>
  <c r="R7286" i="11"/>
  <c r="R7287" i="11"/>
  <c r="R7288" i="11"/>
  <c r="R7289" i="11"/>
  <c r="R7290" i="11"/>
  <c r="R7291" i="11"/>
  <c r="R7292" i="11"/>
  <c r="R7293" i="11"/>
  <c r="R7294" i="11"/>
  <c r="R7295" i="11"/>
  <c r="R7296" i="11"/>
  <c r="R7297" i="11"/>
  <c r="R7298" i="11"/>
  <c r="R7299" i="11"/>
  <c r="R7300" i="11"/>
  <c r="R7301" i="11"/>
  <c r="R7302" i="11"/>
  <c r="R7303" i="11"/>
  <c r="R7304" i="11"/>
  <c r="R7305" i="11"/>
  <c r="R7306" i="11"/>
  <c r="R7307" i="11"/>
  <c r="R7308" i="11"/>
  <c r="R7309" i="11"/>
  <c r="R7310" i="11"/>
  <c r="R7311" i="11"/>
  <c r="R7312" i="11"/>
  <c r="R7313" i="11"/>
  <c r="R7314" i="11"/>
  <c r="R7315" i="11"/>
  <c r="R7316" i="11"/>
  <c r="R7317" i="11"/>
  <c r="R7318" i="11"/>
  <c r="R7319" i="11"/>
  <c r="R7320" i="11"/>
  <c r="R7321" i="11"/>
  <c r="R7322" i="11"/>
  <c r="R7323" i="11"/>
  <c r="R7324" i="11"/>
  <c r="R7325" i="11"/>
  <c r="R7326" i="11"/>
  <c r="R7327" i="11"/>
  <c r="R7328" i="11"/>
  <c r="R7329" i="11"/>
  <c r="R7330" i="11"/>
  <c r="R7331" i="11"/>
  <c r="R7332" i="11"/>
  <c r="R7333" i="11"/>
  <c r="R7334" i="11"/>
  <c r="R7335" i="11"/>
  <c r="R7336" i="11"/>
  <c r="R7337" i="11"/>
  <c r="R7338" i="11"/>
  <c r="R7339" i="11"/>
  <c r="R7340" i="11"/>
  <c r="R7341" i="11"/>
  <c r="R7342" i="11"/>
  <c r="R7343" i="11"/>
  <c r="R7344" i="11"/>
  <c r="R7345" i="11"/>
  <c r="R7346" i="11"/>
  <c r="R7347" i="11"/>
  <c r="R7348" i="11"/>
  <c r="R7349" i="11"/>
  <c r="R7350" i="11"/>
  <c r="R7351" i="11"/>
  <c r="R7352" i="11"/>
  <c r="R7353" i="11"/>
  <c r="R7354" i="11"/>
  <c r="R7355" i="11"/>
  <c r="R7356" i="11"/>
  <c r="R7357" i="11"/>
  <c r="R7358" i="11"/>
  <c r="R7359" i="11"/>
  <c r="R7360" i="11"/>
  <c r="R7361" i="11"/>
  <c r="R7362" i="11"/>
  <c r="R7363" i="11"/>
  <c r="R7364" i="11"/>
  <c r="R7365" i="11"/>
  <c r="R7366" i="11"/>
  <c r="R7367" i="11"/>
  <c r="R7368" i="11"/>
  <c r="R7369" i="11"/>
  <c r="R7370" i="11"/>
  <c r="R7371" i="11"/>
  <c r="R7372" i="11"/>
  <c r="R7373" i="11"/>
  <c r="R7374" i="11"/>
  <c r="R7375" i="11"/>
  <c r="R7376" i="11"/>
  <c r="R7377" i="11"/>
  <c r="R7378" i="11"/>
  <c r="R7379" i="11"/>
  <c r="R7380" i="11"/>
  <c r="R7381" i="11"/>
  <c r="R7382" i="11"/>
  <c r="R7383" i="11"/>
  <c r="R7384" i="11"/>
  <c r="R7385" i="11"/>
  <c r="R7386" i="11"/>
  <c r="R7387" i="11"/>
  <c r="R7388" i="11"/>
  <c r="R7389" i="11"/>
  <c r="R7390" i="11"/>
  <c r="R7391" i="11"/>
  <c r="R7392" i="11"/>
  <c r="R7393" i="11"/>
  <c r="R7394" i="11"/>
  <c r="R7395" i="11"/>
  <c r="R7396" i="11"/>
  <c r="R7397" i="11"/>
  <c r="R7398" i="11"/>
  <c r="R7399" i="11"/>
  <c r="R7400" i="11"/>
  <c r="R7401" i="11"/>
  <c r="R7402" i="11"/>
  <c r="R7403" i="11"/>
  <c r="R7404" i="11"/>
  <c r="R7405" i="11"/>
  <c r="R7406" i="11"/>
  <c r="R7407" i="11"/>
  <c r="R7408" i="11"/>
  <c r="R7409" i="11"/>
  <c r="R7410" i="11"/>
  <c r="R7411" i="11"/>
  <c r="R7412" i="11"/>
  <c r="R7413" i="11"/>
  <c r="R7414" i="11"/>
  <c r="R7415" i="11"/>
  <c r="R7416" i="11"/>
  <c r="R7417" i="11"/>
  <c r="R7418" i="11"/>
  <c r="R7419" i="11"/>
  <c r="R7420" i="11"/>
  <c r="R7421" i="11"/>
  <c r="R7422" i="11"/>
  <c r="R7423" i="11"/>
  <c r="R7424" i="11"/>
  <c r="R7425" i="11"/>
  <c r="R7426" i="11"/>
  <c r="R7427" i="11"/>
  <c r="R7428" i="11"/>
  <c r="R7429" i="11"/>
  <c r="R7430" i="11"/>
  <c r="R7431" i="11"/>
  <c r="R7432" i="11"/>
  <c r="R7433" i="11"/>
  <c r="R7434" i="11"/>
  <c r="R7435" i="11"/>
  <c r="R7436" i="11"/>
  <c r="R7437" i="11"/>
  <c r="R7438" i="11"/>
  <c r="R7439" i="11"/>
  <c r="R7440" i="11"/>
  <c r="R7441" i="11"/>
  <c r="R7442" i="11"/>
  <c r="R7443" i="11"/>
  <c r="R7444" i="11"/>
  <c r="R7445" i="11"/>
  <c r="R7446" i="11"/>
  <c r="R7447" i="11"/>
  <c r="R7448" i="11"/>
  <c r="R7449" i="11"/>
  <c r="R7450" i="11"/>
  <c r="R7451" i="11"/>
  <c r="R7452" i="11"/>
  <c r="R7453" i="11"/>
  <c r="R7454" i="11"/>
  <c r="R7455" i="11"/>
  <c r="R7456" i="11"/>
  <c r="R7457" i="11"/>
  <c r="R7458" i="11"/>
  <c r="R7459" i="11"/>
  <c r="R7460" i="11"/>
  <c r="R7461" i="11"/>
  <c r="R7462" i="11"/>
  <c r="R7463" i="11"/>
  <c r="R7464" i="11"/>
  <c r="R7465" i="11"/>
  <c r="R7466" i="11"/>
  <c r="R7467" i="11"/>
  <c r="R7468" i="11"/>
  <c r="R7469" i="11"/>
  <c r="R7470" i="11"/>
  <c r="R7471" i="11"/>
  <c r="R7472" i="11"/>
  <c r="R7473" i="11"/>
  <c r="R7474" i="11"/>
  <c r="R7475" i="11"/>
  <c r="R7476" i="11"/>
  <c r="R7477" i="11"/>
  <c r="R7478" i="11"/>
  <c r="R7479" i="11"/>
  <c r="R7480" i="11"/>
  <c r="R7481" i="11"/>
  <c r="R7482" i="11"/>
  <c r="R7483" i="11"/>
  <c r="R7484" i="11"/>
  <c r="R7485" i="11"/>
  <c r="R7486" i="11"/>
  <c r="R7487" i="11"/>
  <c r="R7488" i="11"/>
  <c r="R7489" i="11"/>
  <c r="R7490" i="11"/>
  <c r="R7491" i="11"/>
  <c r="R7492" i="11"/>
  <c r="R7493" i="11"/>
  <c r="R7494" i="11"/>
  <c r="R7495" i="11"/>
  <c r="R7496" i="11"/>
  <c r="R7497" i="11"/>
  <c r="R7498" i="11"/>
  <c r="R7499" i="11"/>
  <c r="R7500" i="11"/>
  <c r="R7501" i="11"/>
  <c r="R7502" i="11"/>
  <c r="R7503" i="11"/>
  <c r="R7504" i="11"/>
  <c r="R7505" i="11"/>
  <c r="R7506" i="11"/>
  <c r="R7507" i="11"/>
  <c r="R7508" i="11"/>
  <c r="R7509" i="11"/>
  <c r="R7510" i="11"/>
  <c r="R7511" i="11"/>
  <c r="R7512" i="11"/>
  <c r="R7513" i="11"/>
  <c r="R7514" i="11"/>
  <c r="R7515" i="11"/>
  <c r="R7516" i="11"/>
  <c r="R7517" i="11"/>
  <c r="R7518" i="11"/>
  <c r="R7519" i="11"/>
  <c r="R7520" i="11"/>
  <c r="R7521" i="11"/>
  <c r="R7522" i="11"/>
  <c r="R7523" i="11"/>
  <c r="R7524" i="11"/>
  <c r="R7525" i="11"/>
  <c r="R7526" i="11"/>
  <c r="R7527" i="11"/>
  <c r="R7528" i="11"/>
  <c r="R7529" i="11"/>
  <c r="R7530" i="11"/>
  <c r="R7531" i="11"/>
  <c r="R7532" i="11"/>
  <c r="R7533" i="11"/>
  <c r="R7534" i="11"/>
  <c r="R7535" i="11"/>
  <c r="R7536" i="11"/>
  <c r="R7537" i="11"/>
  <c r="R7538" i="11"/>
  <c r="R7539" i="11"/>
  <c r="R7540" i="11"/>
  <c r="R7541" i="11"/>
  <c r="R7542" i="11"/>
  <c r="R7543" i="11"/>
  <c r="R7544" i="11"/>
  <c r="R7545" i="11"/>
  <c r="R7546" i="11"/>
  <c r="R7547" i="11"/>
  <c r="R7548" i="11"/>
  <c r="R7549" i="11"/>
  <c r="R7550" i="11"/>
  <c r="R7551" i="11"/>
  <c r="R7552" i="11"/>
  <c r="R7553" i="11"/>
  <c r="R7554" i="11"/>
  <c r="R7555" i="11"/>
  <c r="R7556" i="11"/>
  <c r="R7557" i="11"/>
  <c r="R7558" i="11"/>
  <c r="R7559" i="11"/>
  <c r="R7560" i="11"/>
  <c r="R7561" i="11"/>
  <c r="R7562" i="11"/>
  <c r="R7563" i="11"/>
  <c r="R7564" i="11"/>
  <c r="R7565" i="11"/>
  <c r="R7566" i="11"/>
  <c r="R7567" i="11"/>
  <c r="R7568" i="11"/>
  <c r="R7569" i="11"/>
  <c r="R7570" i="11"/>
  <c r="R7571" i="11"/>
  <c r="R7572" i="11"/>
  <c r="R7573" i="11"/>
  <c r="R7574" i="11"/>
  <c r="R7575" i="11"/>
  <c r="R7576" i="11"/>
  <c r="R7577" i="11"/>
  <c r="R7578" i="11"/>
  <c r="R7579" i="11"/>
  <c r="R7580" i="11"/>
  <c r="R7581" i="11"/>
  <c r="R7582" i="11"/>
  <c r="R7583" i="11"/>
  <c r="R7584" i="11"/>
  <c r="R7585" i="11"/>
  <c r="R7586" i="11"/>
  <c r="R7587" i="11"/>
  <c r="R7588" i="11"/>
  <c r="R7589" i="11"/>
  <c r="R7590" i="11"/>
  <c r="R7591" i="11"/>
  <c r="R7592" i="11"/>
  <c r="R7593" i="11"/>
  <c r="R7594" i="11"/>
  <c r="R7595" i="11"/>
  <c r="R7596" i="11"/>
  <c r="R7597" i="11"/>
  <c r="R7598" i="11"/>
  <c r="R7599" i="11"/>
  <c r="R7600" i="11"/>
  <c r="R7601" i="11"/>
  <c r="R7602" i="11"/>
  <c r="R7603" i="11"/>
  <c r="R7604" i="11"/>
  <c r="R7605" i="11"/>
  <c r="R7606" i="11"/>
  <c r="R7607" i="11"/>
  <c r="R7608" i="11"/>
  <c r="R7609" i="11"/>
  <c r="R7610" i="11"/>
  <c r="R7611" i="11"/>
  <c r="R7612" i="11"/>
  <c r="R7613" i="11"/>
  <c r="R7614" i="11"/>
  <c r="R7615" i="11"/>
  <c r="R7616" i="11"/>
  <c r="R7617" i="11"/>
  <c r="R7618" i="11"/>
  <c r="R7619" i="11"/>
  <c r="R7620" i="11"/>
  <c r="R7621" i="11"/>
  <c r="R7622" i="11"/>
  <c r="R7623" i="11"/>
  <c r="R7624" i="11"/>
  <c r="R7625" i="11"/>
  <c r="R7626" i="11"/>
  <c r="R7627" i="11"/>
  <c r="R7628" i="11"/>
  <c r="R7629" i="11"/>
  <c r="R7630" i="11"/>
  <c r="R7631" i="11"/>
  <c r="R7632" i="11"/>
  <c r="R7633" i="11"/>
  <c r="R7634" i="11"/>
  <c r="R7635" i="11"/>
  <c r="R7636" i="11"/>
  <c r="R7637" i="11"/>
  <c r="R7638" i="11"/>
  <c r="R7639" i="11"/>
  <c r="R7640" i="11"/>
  <c r="R7641" i="11"/>
  <c r="R7642" i="11"/>
  <c r="R7643" i="11"/>
  <c r="R7644" i="11"/>
  <c r="R7645" i="11"/>
  <c r="R7646" i="11"/>
  <c r="R7647" i="11"/>
  <c r="R7648" i="11"/>
  <c r="R7649" i="11"/>
  <c r="R7650" i="11"/>
  <c r="R7651" i="11"/>
  <c r="R7652" i="11"/>
  <c r="R7653" i="11"/>
  <c r="R7654" i="11"/>
  <c r="R7655" i="11"/>
  <c r="R7656" i="11"/>
  <c r="R7657" i="11"/>
  <c r="R7658" i="11"/>
  <c r="R7659" i="11"/>
  <c r="R7660" i="11"/>
  <c r="R7661" i="11"/>
  <c r="R7662" i="11"/>
  <c r="R7663" i="11"/>
  <c r="R7664" i="11"/>
  <c r="R7665" i="11"/>
  <c r="R7666" i="11"/>
  <c r="R7667" i="11"/>
  <c r="R7668" i="11"/>
  <c r="R7669" i="11"/>
  <c r="R7670" i="11"/>
  <c r="R7671" i="11"/>
  <c r="R7672" i="11"/>
  <c r="R7673" i="11"/>
  <c r="R7674" i="11"/>
  <c r="R7675" i="11"/>
  <c r="R7676" i="11"/>
  <c r="R7677" i="11"/>
  <c r="R7678" i="11"/>
  <c r="R7679" i="11"/>
  <c r="R7680" i="11"/>
  <c r="R7681" i="11"/>
  <c r="R7682" i="11"/>
  <c r="R7683" i="11"/>
  <c r="R7684" i="11"/>
  <c r="R7685" i="11"/>
  <c r="R7686" i="11"/>
  <c r="R7687" i="11"/>
  <c r="R7688" i="11"/>
  <c r="R7689" i="11"/>
  <c r="R7690" i="11"/>
  <c r="R7691" i="11"/>
  <c r="R7692" i="11"/>
  <c r="R7693" i="11"/>
  <c r="R7694" i="11"/>
  <c r="R7695" i="11"/>
  <c r="R7696" i="11"/>
  <c r="R7697" i="11"/>
  <c r="R7698" i="11"/>
  <c r="R7699" i="11"/>
  <c r="R7700" i="11"/>
  <c r="R7701" i="11"/>
  <c r="R7702" i="11"/>
  <c r="R7703" i="11"/>
  <c r="R7704" i="11"/>
  <c r="R7705" i="11"/>
  <c r="R7706" i="11"/>
  <c r="R7707" i="11"/>
  <c r="R7708" i="11"/>
  <c r="R7709" i="11"/>
  <c r="R7710" i="11"/>
  <c r="R7711" i="11"/>
  <c r="R7712" i="11"/>
  <c r="R7713" i="11"/>
  <c r="R7714" i="11"/>
  <c r="R7715" i="11"/>
  <c r="R7716" i="11"/>
  <c r="R7717" i="11"/>
  <c r="R7718" i="11"/>
  <c r="R7719" i="11"/>
  <c r="R7720" i="11"/>
  <c r="R7721" i="11"/>
  <c r="R7722" i="11"/>
  <c r="R7723" i="11"/>
  <c r="R7724" i="11"/>
  <c r="R7725" i="11"/>
  <c r="R7726" i="11"/>
  <c r="R7727" i="11"/>
  <c r="R7728" i="11"/>
  <c r="R7729" i="11"/>
  <c r="R7730" i="11"/>
  <c r="R7731" i="11"/>
  <c r="R7732" i="11"/>
  <c r="R7733" i="11"/>
  <c r="R7734" i="11"/>
  <c r="R7735" i="11"/>
  <c r="R7736" i="11"/>
  <c r="R7737" i="11"/>
  <c r="R7738" i="11"/>
  <c r="R7739" i="11"/>
  <c r="R7740" i="11"/>
  <c r="R7741" i="11"/>
  <c r="R7742" i="11"/>
  <c r="R7743" i="11"/>
  <c r="R7744" i="11"/>
  <c r="R7745" i="11"/>
  <c r="R7746" i="11"/>
  <c r="R7747" i="11"/>
  <c r="R7748" i="11"/>
  <c r="R7749" i="11"/>
  <c r="R7750" i="11"/>
  <c r="R7751" i="11"/>
  <c r="R7752" i="11"/>
  <c r="R7753" i="11"/>
  <c r="R7754" i="11"/>
  <c r="R7755" i="11"/>
  <c r="R7756" i="11"/>
  <c r="R7757" i="11"/>
  <c r="R7758" i="11"/>
  <c r="R7759" i="11"/>
  <c r="R7760" i="11"/>
  <c r="R7761" i="11"/>
  <c r="R7762" i="11"/>
  <c r="R7763" i="11"/>
  <c r="R7764" i="11"/>
  <c r="R7765" i="11"/>
  <c r="R7766" i="11"/>
  <c r="R7767" i="11"/>
  <c r="R7768" i="11"/>
  <c r="R7769" i="11"/>
  <c r="R7770" i="11"/>
  <c r="R7771" i="11"/>
  <c r="R7772" i="11"/>
  <c r="R7773" i="11"/>
  <c r="R7774" i="11"/>
  <c r="R7775" i="11"/>
  <c r="R7776" i="11"/>
  <c r="R7777" i="11"/>
  <c r="R7778" i="11"/>
  <c r="R7779" i="11"/>
  <c r="R7780" i="11"/>
  <c r="R7781" i="11"/>
  <c r="R7782" i="11"/>
  <c r="R7783" i="11"/>
  <c r="R7784" i="11"/>
  <c r="R7785" i="11"/>
  <c r="R7786" i="11"/>
  <c r="R7787" i="11"/>
  <c r="R7788" i="11"/>
  <c r="R7789" i="11"/>
  <c r="R7790" i="11"/>
  <c r="R7791" i="11"/>
  <c r="R7792" i="11"/>
  <c r="R7793" i="11"/>
  <c r="R7794" i="11"/>
  <c r="R7795" i="11"/>
  <c r="R7796" i="11"/>
  <c r="R7797" i="11"/>
  <c r="R7798" i="11"/>
  <c r="R7799" i="11"/>
  <c r="R7800" i="11"/>
  <c r="R7801" i="11"/>
  <c r="R7802" i="11"/>
  <c r="R7803" i="11"/>
  <c r="R7804" i="11"/>
  <c r="R7805" i="11"/>
  <c r="R7806" i="11"/>
  <c r="R7807" i="11"/>
  <c r="R7808" i="11"/>
  <c r="R7809" i="11"/>
  <c r="R7810" i="11"/>
  <c r="R7811" i="11"/>
  <c r="R7812" i="11"/>
  <c r="R7813" i="11"/>
  <c r="R7814" i="11"/>
  <c r="R7815" i="11"/>
  <c r="R7816" i="11"/>
  <c r="R7817" i="11"/>
  <c r="R7818" i="11"/>
  <c r="R7819" i="11"/>
  <c r="R7820" i="11"/>
  <c r="R7821" i="11"/>
  <c r="R7822" i="11"/>
  <c r="R7823" i="11"/>
  <c r="R7824" i="11"/>
  <c r="R7825" i="11"/>
  <c r="R7826" i="11"/>
  <c r="R7827" i="11"/>
  <c r="R7828" i="11"/>
  <c r="R7829" i="11"/>
  <c r="R7830" i="11"/>
  <c r="R7831" i="11"/>
  <c r="R7832" i="11"/>
  <c r="R7833" i="11"/>
  <c r="R7834" i="11"/>
  <c r="R7835" i="11"/>
  <c r="R7836" i="11"/>
  <c r="R7837" i="11"/>
  <c r="R7838" i="11"/>
  <c r="R7839" i="11"/>
  <c r="R7840" i="11"/>
  <c r="R7841" i="11"/>
  <c r="R7842" i="11"/>
  <c r="R7843" i="11"/>
  <c r="R7844" i="11"/>
  <c r="R7845" i="11"/>
  <c r="R7846" i="11"/>
  <c r="R7847" i="11"/>
  <c r="R7848" i="11"/>
  <c r="R7849" i="11"/>
  <c r="R7850" i="11"/>
  <c r="R7851" i="11"/>
  <c r="R7852" i="11"/>
  <c r="R7853" i="11"/>
  <c r="R7854" i="11"/>
  <c r="R7855" i="11"/>
  <c r="R7856" i="11"/>
  <c r="R7857" i="11"/>
  <c r="R7858" i="11"/>
  <c r="R7859" i="11"/>
  <c r="R7860" i="11"/>
  <c r="R7861" i="11"/>
  <c r="R7862" i="11"/>
  <c r="R7863" i="11"/>
  <c r="R7864" i="11"/>
  <c r="R7865" i="11"/>
  <c r="R7866" i="11"/>
  <c r="R7867" i="11"/>
  <c r="R7868" i="11"/>
  <c r="R7869" i="11"/>
  <c r="R7870" i="11"/>
  <c r="R7871" i="11"/>
  <c r="R7872" i="11"/>
  <c r="R7873" i="11"/>
  <c r="R7874" i="11"/>
  <c r="R7875" i="11"/>
  <c r="R7876" i="11"/>
  <c r="R7877" i="11"/>
  <c r="R7878" i="11"/>
  <c r="R7879" i="11"/>
  <c r="R7880" i="11"/>
  <c r="R7881" i="11"/>
  <c r="R7882" i="11"/>
  <c r="R7883" i="11"/>
  <c r="R7884" i="11"/>
  <c r="R7885" i="11"/>
  <c r="R7886" i="11"/>
  <c r="R7887" i="11"/>
  <c r="R7888" i="11"/>
  <c r="R7889" i="11"/>
  <c r="R7890" i="11"/>
  <c r="R7891" i="11"/>
  <c r="R7892" i="11"/>
  <c r="R7893" i="11"/>
  <c r="R7894" i="11"/>
  <c r="R7895" i="11"/>
  <c r="R7896" i="11"/>
  <c r="R7897" i="11"/>
  <c r="R7898" i="11"/>
  <c r="R7899" i="11"/>
  <c r="R7900" i="11"/>
  <c r="R7901" i="11"/>
  <c r="R7902" i="11"/>
  <c r="R7903" i="11"/>
  <c r="R7904" i="11"/>
  <c r="R7905" i="11"/>
  <c r="R7906" i="11"/>
  <c r="R7907" i="11"/>
  <c r="R7908" i="11"/>
  <c r="R7909" i="11"/>
  <c r="R7910" i="11"/>
  <c r="R7911" i="11"/>
  <c r="R7912" i="11"/>
  <c r="R7913" i="11"/>
  <c r="R7914" i="11"/>
  <c r="R7915" i="11"/>
  <c r="R7916" i="11"/>
  <c r="R7917" i="11"/>
  <c r="R7918" i="11"/>
  <c r="R7919" i="11"/>
  <c r="R7920" i="11"/>
  <c r="R7921" i="11"/>
  <c r="R7922" i="11"/>
  <c r="R7923" i="11"/>
  <c r="R7924" i="11"/>
  <c r="R7925" i="11"/>
  <c r="R7926" i="11"/>
  <c r="R7927" i="11"/>
  <c r="R7928" i="11"/>
  <c r="R7929" i="11"/>
  <c r="R7930" i="11"/>
  <c r="R7931" i="11"/>
  <c r="R7932" i="11"/>
  <c r="R7933" i="11"/>
  <c r="R7934" i="11"/>
  <c r="R7935" i="11"/>
  <c r="R7936" i="11"/>
  <c r="R7937" i="11"/>
  <c r="R7938" i="11"/>
  <c r="R7939" i="11"/>
  <c r="R7940" i="11"/>
  <c r="R7941" i="11"/>
  <c r="R7942" i="11"/>
  <c r="R7943" i="11"/>
  <c r="R7944" i="11"/>
  <c r="R7945" i="11"/>
  <c r="R7946" i="11"/>
  <c r="R7947" i="11"/>
  <c r="R7948" i="11"/>
  <c r="R7949" i="11"/>
  <c r="R7950" i="11"/>
  <c r="R7951" i="11"/>
  <c r="R7952" i="11"/>
  <c r="R7953" i="11"/>
  <c r="R7954" i="11"/>
  <c r="R7955" i="11"/>
  <c r="R7956" i="11"/>
  <c r="R7957" i="11"/>
  <c r="R7958" i="11"/>
  <c r="R7959" i="11"/>
  <c r="R7960" i="11"/>
  <c r="R7961" i="11"/>
  <c r="R7962" i="11"/>
  <c r="R7963" i="11"/>
  <c r="R7964" i="11"/>
  <c r="R7965" i="11"/>
  <c r="R7966" i="11"/>
  <c r="R7967" i="11"/>
  <c r="R7968" i="11"/>
  <c r="R7969" i="11"/>
  <c r="R7970" i="11"/>
  <c r="R7971" i="11"/>
  <c r="R7972" i="11"/>
  <c r="R7973" i="11"/>
  <c r="R7974" i="11"/>
  <c r="R7975" i="11"/>
  <c r="R7976" i="11"/>
  <c r="R7977" i="11"/>
  <c r="R7978" i="11"/>
  <c r="R7979" i="11"/>
  <c r="R7980" i="11"/>
  <c r="R7981" i="11"/>
  <c r="R7982" i="11"/>
  <c r="R7983" i="11"/>
  <c r="R7984" i="11"/>
  <c r="R7985" i="11"/>
  <c r="R7986" i="11"/>
  <c r="R7987" i="11"/>
  <c r="R7988" i="11"/>
  <c r="R7989" i="11"/>
  <c r="R7990" i="11"/>
  <c r="R7991" i="11"/>
  <c r="R7992" i="11"/>
  <c r="R7993" i="11"/>
  <c r="R7994" i="11"/>
  <c r="R7995" i="11"/>
  <c r="R7996" i="11"/>
  <c r="R7997" i="11"/>
  <c r="R7998" i="11"/>
  <c r="R7999" i="11"/>
  <c r="R8000" i="11"/>
  <c r="R8001" i="11"/>
  <c r="R8002" i="11"/>
  <c r="R8003" i="11"/>
  <c r="R8004" i="11"/>
  <c r="R8005" i="11"/>
  <c r="R8006" i="11"/>
  <c r="R8007" i="11"/>
  <c r="R8008" i="11"/>
  <c r="R8009" i="11"/>
  <c r="R8010" i="11"/>
  <c r="R8011" i="11"/>
  <c r="R8012" i="11"/>
  <c r="R8013" i="11"/>
  <c r="R8014" i="11"/>
  <c r="R8015" i="11"/>
  <c r="R8016" i="11"/>
  <c r="R8017" i="11"/>
  <c r="R8018" i="11"/>
  <c r="R8019" i="11"/>
  <c r="R8020" i="11"/>
  <c r="R8021" i="11"/>
  <c r="R8022" i="11"/>
  <c r="R8023" i="11"/>
  <c r="R8024" i="11"/>
  <c r="R8025" i="11"/>
  <c r="R8026" i="11"/>
  <c r="R8027" i="11"/>
  <c r="R8028" i="11"/>
  <c r="R8029" i="11"/>
  <c r="R8030" i="11"/>
  <c r="R8031" i="11"/>
  <c r="R8032" i="11"/>
  <c r="R8033" i="11"/>
  <c r="R8034" i="11"/>
  <c r="R8035" i="11"/>
  <c r="R8036" i="11"/>
  <c r="R8037" i="11"/>
  <c r="R8038" i="11"/>
  <c r="R8039" i="11"/>
  <c r="R8040" i="11"/>
  <c r="R8041" i="11"/>
  <c r="R8042" i="11"/>
  <c r="R8043" i="11"/>
  <c r="R8044" i="11"/>
  <c r="R8045" i="11"/>
  <c r="R8046" i="11"/>
  <c r="R8047" i="11"/>
  <c r="R8048" i="11"/>
  <c r="R8049" i="11"/>
  <c r="R8050" i="11"/>
  <c r="R8051" i="11"/>
  <c r="R8052" i="11"/>
  <c r="R8053" i="11"/>
  <c r="R8054" i="11"/>
  <c r="R8055" i="11"/>
  <c r="R8056" i="11"/>
  <c r="R8057" i="11"/>
  <c r="R8058" i="11"/>
  <c r="R8059" i="11"/>
  <c r="R8060" i="11"/>
  <c r="R8061" i="11"/>
  <c r="R8062" i="11"/>
  <c r="R8063" i="11"/>
  <c r="R8064" i="11"/>
  <c r="R8065" i="11"/>
  <c r="R8066" i="11"/>
  <c r="R8067" i="11"/>
  <c r="R8068" i="11"/>
  <c r="R8069" i="11"/>
  <c r="R8070" i="11"/>
  <c r="R8071" i="11"/>
  <c r="R8072" i="11"/>
  <c r="R8073" i="11"/>
  <c r="R8074" i="11"/>
  <c r="R8075" i="11"/>
  <c r="R8076" i="11"/>
  <c r="R8077" i="11"/>
  <c r="R8078" i="11"/>
  <c r="R8079" i="11"/>
  <c r="R8080" i="11"/>
  <c r="R8081" i="11"/>
  <c r="R8082" i="11"/>
  <c r="R8083" i="11"/>
  <c r="R8084" i="11"/>
  <c r="R8085" i="11"/>
  <c r="R8086" i="11"/>
  <c r="R8087" i="11"/>
  <c r="R8088" i="11"/>
  <c r="R8089" i="11"/>
  <c r="R8090" i="11"/>
  <c r="R8091" i="11"/>
  <c r="R8092" i="11"/>
  <c r="R8093" i="11"/>
  <c r="R8094" i="11"/>
  <c r="R8095" i="11"/>
  <c r="R8096" i="11"/>
  <c r="R8097" i="11"/>
  <c r="R8098" i="11"/>
  <c r="R8099" i="11"/>
  <c r="R8100" i="11"/>
  <c r="R8101" i="11"/>
  <c r="R8102" i="11"/>
  <c r="R8103" i="11"/>
  <c r="R8104" i="11"/>
  <c r="R8105" i="11"/>
  <c r="R8106" i="11"/>
  <c r="R8107" i="11"/>
  <c r="R8108" i="11"/>
  <c r="R8109" i="11"/>
  <c r="R8110" i="11"/>
  <c r="R8111" i="11"/>
  <c r="R8112" i="11"/>
  <c r="R8113" i="11"/>
  <c r="R8114" i="11"/>
  <c r="R8115" i="11"/>
  <c r="R8116" i="11"/>
  <c r="R8117" i="11"/>
  <c r="R8118" i="11"/>
  <c r="R8119" i="11"/>
  <c r="R8120" i="11"/>
  <c r="R8121" i="11"/>
  <c r="R8122" i="11"/>
  <c r="R8123" i="11"/>
  <c r="R8124" i="11"/>
  <c r="R8125" i="11"/>
  <c r="R8126" i="11"/>
  <c r="R8127" i="11"/>
  <c r="R8128" i="11"/>
  <c r="R8129" i="11"/>
  <c r="R8130" i="11"/>
  <c r="R8131" i="11"/>
  <c r="R8132" i="11"/>
  <c r="R8133" i="11"/>
  <c r="R8134" i="11"/>
  <c r="R8135" i="11"/>
  <c r="R8136" i="11"/>
  <c r="R8137" i="11"/>
  <c r="R8138" i="11"/>
  <c r="R8139" i="11"/>
  <c r="R8140" i="11"/>
  <c r="R8141" i="11"/>
  <c r="R8142" i="11"/>
  <c r="R8143" i="11"/>
  <c r="R8144" i="11"/>
  <c r="R8145" i="11"/>
  <c r="R8146" i="11"/>
  <c r="R8147" i="11"/>
  <c r="R8148" i="11"/>
  <c r="R8149" i="11"/>
  <c r="R8150" i="11"/>
  <c r="R8151" i="11"/>
  <c r="R8152" i="11"/>
  <c r="R8153" i="11"/>
  <c r="R8154" i="11"/>
  <c r="R8155" i="11"/>
  <c r="R8156" i="11"/>
  <c r="R8157" i="11"/>
  <c r="R8158" i="11"/>
  <c r="R8159" i="11"/>
  <c r="R8160" i="11"/>
  <c r="R8161" i="11"/>
  <c r="R8162" i="11"/>
  <c r="R8163" i="11"/>
  <c r="R8164" i="11"/>
  <c r="R8165" i="11"/>
  <c r="R8166" i="11"/>
  <c r="R8167" i="11"/>
  <c r="R8168" i="11"/>
  <c r="R8169" i="11"/>
  <c r="R8170" i="11"/>
  <c r="R8171" i="11"/>
  <c r="R8172" i="11"/>
  <c r="R8173" i="11"/>
  <c r="R8174" i="11"/>
  <c r="R8175" i="11"/>
  <c r="R8176" i="11"/>
  <c r="R8177" i="11"/>
  <c r="R8178" i="11"/>
  <c r="R8179" i="11"/>
  <c r="R8180" i="11"/>
  <c r="R8181" i="11"/>
  <c r="R8182" i="11"/>
  <c r="R8183" i="11"/>
  <c r="R8184" i="11"/>
  <c r="R8185" i="11"/>
  <c r="R8186" i="11"/>
  <c r="R8187" i="11"/>
  <c r="R8188" i="11"/>
  <c r="R8189" i="11"/>
  <c r="R8190" i="11"/>
  <c r="R8191" i="11"/>
  <c r="R8192" i="11"/>
  <c r="R8193" i="11"/>
  <c r="R8194" i="11"/>
  <c r="R8195" i="11"/>
  <c r="R8196" i="11"/>
  <c r="R8197" i="11"/>
  <c r="R8198" i="11"/>
  <c r="R8199" i="11"/>
  <c r="R8200" i="11"/>
  <c r="R8201" i="11"/>
  <c r="R8202" i="11"/>
  <c r="R8203" i="11"/>
  <c r="R8204" i="11"/>
  <c r="R8205" i="11"/>
  <c r="R8206" i="11"/>
  <c r="R8207" i="11"/>
  <c r="R8208" i="11"/>
  <c r="R8209" i="11"/>
  <c r="R8210" i="11"/>
  <c r="R8211" i="11"/>
  <c r="R8212" i="11"/>
  <c r="R8213" i="11"/>
  <c r="R8214" i="11"/>
  <c r="R8215" i="11"/>
  <c r="R8216" i="11"/>
  <c r="R8217" i="11"/>
  <c r="R8218" i="11"/>
  <c r="R8219" i="11"/>
  <c r="R8220" i="11"/>
  <c r="R8221" i="11"/>
  <c r="R8222" i="11"/>
  <c r="R8223" i="11"/>
  <c r="R8224" i="11"/>
  <c r="R8225" i="11"/>
  <c r="R8226" i="11"/>
  <c r="R8227" i="11"/>
  <c r="R8228" i="11"/>
  <c r="R8229" i="11"/>
  <c r="R8230" i="11"/>
  <c r="R8231" i="11"/>
  <c r="R8232" i="11"/>
  <c r="R8233" i="11"/>
  <c r="R8234" i="11"/>
  <c r="R8235" i="11"/>
  <c r="R8236" i="11"/>
  <c r="R8237" i="11"/>
  <c r="R8238" i="11"/>
  <c r="R8239" i="11"/>
  <c r="R8240" i="11"/>
  <c r="R8241" i="11"/>
  <c r="R8242" i="11"/>
  <c r="R8243" i="11"/>
  <c r="R8244" i="11"/>
  <c r="R8245" i="11"/>
  <c r="R8246" i="11"/>
  <c r="R8247" i="11"/>
  <c r="R8248" i="11"/>
  <c r="R8249" i="11"/>
  <c r="R8250" i="11"/>
  <c r="R8251" i="11"/>
  <c r="R8252" i="11"/>
  <c r="R8253" i="11"/>
  <c r="R8254" i="11"/>
  <c r="R8255" i="11"/>
  <c r="R8256" i="11"/>
  <c r="R8257" i="11"/>
  <c r="R8258" i="11"/>
  <c r="R8259" i="11"/>
  <c r="R8260" i="11"/>
  <c r="R8261" i="11"/>
  <c r="R8262" i="11"/>
  <c r="R8263" i="11"/>
  <c r="R8264" i="11"/>
  <c r="R8265" i="11"/>
  <c r="R8266" i="11"/>
  <c r="R8267" i="11"/>
  <c r="R8268" i="11"/>
  <c r="R8269" i="11"/>
  <c r="R8270" i="11"/>
  <c r="R8271" i="11"/>
  <c r="R8272" i="11"/>
  <c r="R8273" i="11"/>
  <c r="R8274" i="11"/>
  <c r="R8275" i="11"/>
  <c r="R8276" i="11"/>
  <c r="R8277" i="11"/>
  <c r="R8278" i="11"/>
  <c r="R8279" i="11"/>
  <c r="R8280" i="11"/>
  <c r="R8281" i="11"/>
  <c r="R8282" i="11"/>
  <c r="R8283" i="11"/>
  <c r="R8284" i="11"/>
  <c r="R8285" i="11"/>
  <c r="R8286" i="11"/>
  <c r="R8287" i="11"/>
  <c r="R8288" i="11"/>
  <c r="R8289" i="11"/>
  <c r="R8290" i="11"/>
  <c r="R8291" i="11"/>
  <c r="R8292" i="11"/>
  <c r="R8293" i="11"/>
  <c r="R8294" i="11"/>
  <c r="R8295" i="11"/>
  <c r="R8296" i="11"/>
  <c r="R8297" i="11"/>
  <c r="R8298" i="11"/>
  <c r="R8299" i="11"/>
  <c r="R8300" i="11"/>
  <c r="R8301" i="11"/>
  <c r="R8302" i="11"/>
  <c r="R8303" i="11"/>
  <c r="R8304" i="11"/>
  <c r="R8305" i="11"/>
  <c r="R8306" i="11"/>
  <c r="R8307" i="11"/>
  <c r="R8308" i="11"/>
  <c r="R8309" i="11"/>
  <c r="R8310" i="11"/>
  <c r="R8311" i="11"/>
  <c r="R8312" i="11"/>
  <c r="R8313" i="11"/>
  <c r="R8314" i="11"/>
  <c r="R8315" i="11"/>
  <c r="R8316" i="11"/>
  <c r="R8317" i="11"/>
  <c r="R8318" i="11"/>
  <c r="R8319" i="11"/>
  <c r="R8320" i="11"/>
  <c r="R8321" i="11"/>
  <c r="R8322" i="11"/>
  <c r="R8323" i="11"/>
  <c r="R8324" i="11"/>
  <c r="R8325" i="11"/>
  <c r="R8326" i="11"/>
  <c r="R8327" i="11"/>
  <c r="R8328" i="11"/>
  <c r="R8329" i="11"/>
  <c r="R8330" i="11"/>
  <c r="R8331" i="11"/>
  <c r="R8332" i="11"/>
  <c r="R8333" i="11"/>
  <c r="R8334" i="11"/>
  <c r="R8335" i="11"/>
  <c r="R8336" i="11"/>
  <c r="R8337" i="11"/>
  <c r="R8338" i="11"/>
  <c r="R8339" i="11"/>
  <c r="R8340" i="11"/>
  <c r="R8341" i="11"/>
  <c r="R8342" i="11"/>
  <c r="R8343" i="11"/>
  <c r="R8344" i="11"/>
  <c r="R8345" i="11"/>
  <c r="R8346" i="11"/>
  <c r="R8347" i="11"/>
  <c r="R8348" i="11"/>
  <c r="R8349" i="11"/>
  <c r="R8350" i="11"/>
  <c r="R8351" i="11"/>
  <c r="R8352" i="11"/>
  <c r="R8353" i="11"/>
  <c r="R8354" i="11"/>
  <c r="R8355" i="11"/>
  <c r="R8356" i="11"/>
  <c r="R8357" i="11"/>
  <c r="R8358" i="11"/>
  <c r="R8359" i="11"/>
  <c r="R8360" i="11"/>
  <c r="R8361" i="11"/>
  <c r="R8362" i="11"/>
  <c r="R8363" i="11"/>
  <c r="R8364" i="11"/>
  <c r="R8365" i="11"/>
  <c r="R8366" i="11"/>
  <c r="R8367" i="11"/>
  <c r="R8368" i="11"/>
  <c r="R8369" i="11"/>
  <c r="R8370" i="11"/>
  <c r="R8371" i="11"/>
  <c r="R8372" i="11"/>
  <c r="R8373" i="11"/>
  <c r="R8374" i="11"/>
  <c r="R8375" i="11"/>
  <c r="R8376" i="11"/>
  <c r="R8377" i="11"/>
  <c r="R8378" i="11"/>
  <c r="R8379" i="11"/>
  <c r="R8380" i="11"/>
  <c r="R8381" i="11"/>
  <c r="R8382" i="11"/>
  <c r="R8383" i="11"/>
  <c r="R8384" i="11"/>
  <c r="R8385" i="11"/>
  <c r="R8386" i="11"/>
  <c r="R8387" i="11"/>
  <c r="R8388" i="11"/>
  <c r="R8389" i="11"/>
  <c r="R8390" i="11"/>
  <c r="R8391" i="11"/>
  <c r="R8392" i="11"/>
  <c r="R8393" i="11"/>
  <c r="R8394" i="11"/>
  <c r="R8395" i="11"/>
  <c r="R8396" i="11"/>
  <c r="R8397" i="11"/>
  <c r="R8398" i="11"/>
  <c r="R8399" i="11"/>
  <c r="R8400" i="11"/>
  <c r="R8401" i="11"/>
  <c r="R8402" i="11"/>
  <c r="R8403" i="11"/>
  <c r="R8404" i="11"/>
  <c r="R8405" i="11"/>
  <c r="R8406" i="11"/>
  <c r="R8407" i="11"/>
  <c r="R8408" i="11"/>
  <c r="R8409" i="11"/>
  <c r="R8410" i="11"/>
  <c r="R8411" i="11"/>
  <c r="R8412" i="11"/>
  <c r="R8413" i="11"/>
  <c r="R8414" i="11"/>
  <c r="R8415" i="11"/>
  <c r="R8416" i="11"/>
  <c r="R8417" i="11"/>
  <c r="R8418" i="11"/>
  <c r="R8419" i="11"/>
  <c r="R8420" i="11"/>
  <c r="R8421" i="11"/>
  <c r="R8422" i="11"/>
  <c r="R8423" i="11"/>
  <c r="R8424" i="11"/>
  <c r="R8425" i="11"/>
  <c r="R8426" i="11"/>
  <c r="R8427" i="11"/>
  <c r="R8428" i="11"/>
  <c r="R8429" i="11"/>
  <c r="R8430" i="11"/>
  <c r="R8431" i="11"/>
  <c r="R8432" i="11"/>
  <c r="R8433" i="11"/>
  <c r="R8434" i="11"/>
  <c r="R8435" i="11"/>
  <c r="R8436" i="11"/>
  <c r="R8437" i="11"/>
  <c r="R8438" i="11"/>
  <c r="R8439" i="11"/>
  <c r="R8440" i="11"/>
  <c r="R8441" i="11"/>
  <c r="R8442" i="11"/>
  <c r="R8443" i="11"/>
  <c r="R8444" i="11"/>
  <c r="R8445" i="11"/>
  <c r="R8446" i="11"/>
  <c r="R8447" i="11"/>
  <c r="R8448" i="11"/>
  <c r="R8449" i="11"/>
  <c r="R8450" i="11"/>
  <c r="R8451" i="11"/>
  <c r="R8452" i="11"/>
  <c r="R8453" i="11"/>
  <c r="R8454" i="11"/>
  <c r="R8455" i="11"/>
  <c r="R8456" i="11"/>
  <c r="R8457" i="11"/>
  <c r="R8458" i="11"/>
  <c r="R8459" i="11"/>
  <c r="R8460" i="11"/>
  <c r="R8461" i="11"/>
  <c r="R8462" i="11"/>
  <c r="R8463" i="11"/>
  <c r="R8464" i="11"/>
  <c r="R8465" i="11"/>
  <c r="R8466" i="11"/>
  <c r="R8467" i="11"/>
  <c r="R8468" i="11"/>
  <c r="R8469" i="11"/>
  <c r="R8470" i="11"/>
  <c r="R8471" i="11"/>
  <c r="R8472" i="11"/>
  <c r="R8473" i="11"/>
  <c r="R8474" i="11"/>
  <c r="R8475" i="11"/>
  <c r="R8476" i="11"/>
  <c r="R8477" i="11"/>
  <c r="R8478" i="11"/>
  <c r="R8479" i="11"/>
  <c r="R8480" i="11"/>
  <c r="R8481" i="11"/>
  <c r="R8482" i="11"/>
  <c r="R8483" i="11"/>
  <c r="R8484" i="11"/>
  <c r="R8485" i="11"/>
  <c r="R8486" i="11"/>
  <c r="R8487" i="11"/>
  <c r="R8488" i="11"/>
  <c r="R8489" i="11"/>
  <c r="R8490" i="11"/>
  <c r="R8491" i="11"/>
  <c r="R8492" i="11"/>
  <c r="R8493" i="11"/>
  <c r="R8494" i="11"/>
  <c r="R8495" i="11"/>
  <c r="R8496" i="11"/>
  <c r="R8497" i="11"/>
  <c r="R8498" i="11"/>
  <c r="R8499" i="11"/>
  <c r="R8500" i="11"/>
  <c r="R8501" i="11"/>
  <c r="R8502" i="11"/>
  <c r="R8503" i="11"/>
  <c r="R8504" i="11"/>
  <c r="R8505" i="11"/>
  <c r="R8506" i="11"/>
  <c r="R8507" i="11"/>
  <c r="R8508" i="11"/>
  <c r="R8509" i="11"/>
  <c r="R8510" i="11"/>
  <c r="R8511" i="11"/>
  <c r="R8512" i="11"/>
  <c r="R8513" i="11"/>
  <c r="R8514" i="11"/>
  <c r="R8515" i="11"/>
  <c r="R8516" i="11"/>
  <c r="R8517" i="11"/>
  <c r="R8518" i="11"/>
  <c r="R8519" i="11"/>
  <c r="R8520" i="11"/>
  <c r="R8521" i="11"/>
  <c r="R8522" i="11"/>
  <c r="R8523" i="11"/>
  <c r="R8524" i="11"/>
  <c r="R8525" i="11"/>
  <c r="R8526" i="11"/>
  <c r="R8527" i="11"/>
  <c r="R8528" i="11"/>
  <c r="R8529" i="11"/>
  <c r="R8530" i="11"/>
  <c r="R8531" i="11"/>
  <c r="R8532" i="11"/>
  <c r="R8533" i="11"/>
  <c r="R8534" i="11"/>
  <c r="R8535" i="11"/>
  <c r="R8536" i="11"/>
  <c r="R8537" i="11"/>
  <c r="R8538" i="11"/>
  <c r="R8539" i="11"/>
  <c r="R8540" i="11"/>
  <c r="R8541" i="11"/>
  <c r="R8542" i="11"/>
  <c r="R8543" i="11"/>
  <c r="R8544" i="11"/>
  <c r="R8545" i="11"/>
  <c r="R8546" i="11"/>
  <c r="R8547" i="11"/>
  <c r="R8548" i="11"/>
  <c r="R8549" i="11"/>
  <c r="R8550" i="11"/>
  <c r="R8551" i="11"/>
  <c r="R8552" i="11"/>
  <c r="R8553" i="11"/>
  <c r="R8554" i="11"/>
  <c r="R8555" i="11"/>
  <c r="R8556" i="11"/>
  <c r="R8557" i="11"/>
  <c r="R8558" i="11"/>
  <c r="R8559" i="11"/>
  <c r="R8560" i="11"/>
  <c r="R8561" i="11"/>
  <c r="R8562" i="11"/>
  <c r="R8563" i="11"/>
  <c r="R8564" i="11"/>
  <c r="R8565" i="11"/>
  <c r="R8566" i="11"/>
  <c r="R8567" i="11"/>
  <c r="R8568" i="11"/>
  <c r="R8569" i="11"/>
  <c r="R8570" i="11"/>
  <c r="R8571" i="11"/>
  <c r="R8572" i="11"/>
  <c r="R8573" i="11"/>
  <c r="R8574" i="11"/>
  <c r="R8575" i="11"/>
  <c r="R8576" i="11"/>
  <c r="R8577" i="11"/>
  <c r="R8578" i="11"/>
  <c r="R8579" i="11"/>
  <c r="R8580" i="11"/>
  <c r="R8581" i="11"/>
  <c r="R8582" i="11"/>
  <c r="R8583" i="11"/>
  <c r="R8584" i="11"/>
  <c r="R8585" i="11"/>
  <c r="R8586" i="11"/>
  <c r="R8587" i="11"/>
  <c r="R8588" i="11"/>
  <c r="R8589" i="11"/>
  <c r="R8590" i="11"/>
  <c r="R8591" i="11"/>
  <c r="R8592" i="11"/>
  <c r="R8593" i="11"/>
  <c r="R8594" i="11"/>
  <c r="R8595" i="11"/>
  <c r="R8596" i="11"/>
  <c r="R8597" i="11"/>
  <c r="R8598" i="11"/>
  <c r="R8599" i="11"/>
  <c r="R8600" i="11"/>
  <c r="R8601" i="11"/>
  <c r="R8602" i="11"/>
  <c r="R8603" i="11"/>
  <c r="R8604" i="11"/>
  <c r="R8605" i="11"/>
  <c r="R8606" i="11"/>
  <c r="R8607" i="11"/>
  <c r="R8608" i="11"/>
  <c r="R8609" i="11"/>
  <c r="R8610" i="11"/>
  <c r="R8611" i="11"/>
  <c r="R8612" i="11"/>
  <c r="R8613" i="11"/>
  <c r="R8614" i="11"/>
  <c r="R8615" i="11"/>
  <c r="R8616" i="11"/>
  <c r="R8617" i="11"/>
  <c r="R8618" i="11"/>
  <c r="R8619" i="11"/>
  <c r="R8620" i="11"/>
  <c r="R8621" i="11"/>
  <c r="R8622" i="11"/>
  <c r="R8623" i="11"/>
  <c r="R8624" i="11"/>
  <c r="R8625" i="11"/>
  <c r="R8626" i="11"/>
  <c r="R8627" i="11"/>
  <c r="R8628" i="11"/>
  <c r="R8629" i="11"/>
  <c r="R8630" i="11"/>
  <c r="R8631" i="11"/>
  <c r="R8632" i="11"/>
  <c r="R8633" i="11"/>
  <c r="R8634" i="11"/>
  <c r="R8635" i="11"/>
  <c r="R8636" i="11"/>
  <c r="R8637" i="11"/>
  <c r="R8638" i="11"/>
  <c r="R8639" i="11"/>
  <c r="R8640" i="11"/>
  <c r="R8641" i="11"/>
  <c r="R8642" i="11"/>
  <c r="R8643" i="11"/>
  <c r="R8644" i="11"/>
  <c r="R8645" i="11"/>
  <c r="R8646" i="11"/>
  <c r="R8647" i="11"/>
  <c r="R8648" i="11"/>
  <c r="R8649" i="11"/>
  <c r="R8650" i="11"/>
  <c r="R8651" i="11"/>
  <c r="R8652" i="11"/>
  <c r="R8653" i="11"/>
  <c r="R8654" i="11"/>
  <c r="R8655" i="11"/>
  <c r="R8656" i="11"/>
  <c r="R8657" i="11"/>
  <c r="R8658" i="11"/>
  <c r="R8659" i="11"/>
  <c r="R8660" i="11"/>
  <c r="R8661" i="11"/>
  <c r="R8662" i="11"/>
  <c r="R8663" i="11"/>
  <c r="R8664" i="11"/>
  <c r="R8665" i="11"/>
  <c r="R8666" i="11"/>
  <c r="R8667" i="11"/>
  <c r="R8668" i="11"/>
  <c r="R8669" i="11"/>
  <c r="R8670" i="11"/>
  <c r="R8671" i="11"/>
  <c r="R8672" i="11"/>
  <c r="R8673" i="11"/>
  <c r="R8674" i="11"/>
  <c r="R8675" i="11"/>
  <c r="R8676" i="11"/>
  <c r="R8677" i="11"/>
  <c r="R8678" i="11"/>
  <c r="R8679" i="11"/>
  <c r="R8680" i="11"/>
  <c r="R8681" i="11"/>
  <c r="R8682" i="11"/>
  <c r="R8683" i="11"/>
  <c r="R8684" i="11"/>
  <c r="R8685" i="11"/>
  <c r="R8686" i="11"/>
  <c r="R8687" i="11"/>
  <c r="R8688" i="11"/>
  <c r="R8689" i="11"/>
  <c r="R8690" i="11"/>
  <c r="R8691" i="11"/>
  <c r="R8692" i="11"/>
  <c r="R8693" i="11"/>
  <c r="R8694" i="11"/>
  <c r="R8695" i="11"/>
  <c r="R8696" i="11"/>
  <c r="R8697" i="11"/>
  <c r="R8698" i="11"/>
  <c r="R8699" i="11"/>
  <c r="R8700" i="11"/>
  <c r="R8701" i="11"/>
  <c r="R8702" i="11"/>
  <c r="R8703" i="11"/>
  <c r="R8704" i="11"/>
  <c r="R8705" i="11"/>
  <c r="R8706" i="11"/>
  <c r="R8707" i="11"/>
  <c r="R8708" i="11"/>
  <c r="R8709" i="11"/>
  <c r="R8710" i="11"/>
  <c r="R8711" i="11"/>
  <c r="R8712" i="11"/>
  <c r="R8713" i="11"/>
  <c r="R8714" i="11"/>
  <c r="R8715" i="11"/>
  <c r="R8716" i="11"/>
  <c r="R8717" i="11"/>
  <c r="R8718" i="11"/>
  <c r="R8719" i="11"/>
  <c r="R8720" i="11"/>
  <c r="R8721" i="11"/>
  <c r="R8722" i="11"/>
  <c r="R8723" i="11"/>
  <c r="R8724" i="11"/>
  <c r="R8725" i="11"/>
  <c r="R8726" i="11"/>
  <c r="R8727" i="11"/>
  <c r="R8728" i="11"/>
  <c r="R8729" i="11"/>
  <c r="R8730" i="11"/>
  <c r="R8731" i="11"/>
  <c r="R8732" i="11"/>
  <c r="R8733" i="11"/>
  <c r="R8734" i="11"/>
  <c r="R8735" i="11"/>
  <c r="R8736" i="11"/>
  <c r="R8737" i="11"/>
  <c r="R8738" i="11"/>
  <c r="R8739" i="11"/>
  <c r="R8740" i="11"/>
  <c r="R8741" i="11"/>
  <c r="R8742" i="11"/>
  <c r="R8743" i="11"/>
  <c r="R8744" i="11"/>
  <c r="R8745" i="11"/>
  <c r="R8746" i="11"/>
  <c r="R8747" i="11"/>
  <c r="R8748" i="11"/>
  <c r="R8749" i="11"/>
  <c r="R8750" i="11"/>
  <c r="R8751" i="11"/>
  <c r="R8752" i="11"/>
  <c r="R8753" i="11"/>
  <c r="R8754" i="11"/>
  <c r="R8755" i="11"/>
  <c r="R8756" i="11"/>
  <c r="R8757" i="11"/>
  <c r="R8758" i="11"/>
  <c r="R8759" i="11"/>
  <c r="R8760" i="11"/>
  <c r="R8761" i="11"/>
  <c r="R8762" i="11"/>
  <c r="R8763" i="11"/>
  <c r="R8764" i="11"/>
  <c r="R8765" i="11"/>
  <c r="R8766" i="11"/>
  <c r="R8767" i="11"/>
  <c r="R8768" i="11"/>
  <c r="R8769" i="11"/>
  <c r="R8770" i="11"/>
  <c r="R8771" i="11"/>
  <c r="R8772" i="11"/>
  <c r="R8773" i="11"/>
  <c r="R8774" i="11"/>
  <c r="R8775" i="11"/>
  <c r="R8776" i="11"/>
  <c r="R8777" i="11"/>
  <c r="R8778" i="11"/>
  <c r="R8779" i="11"/>
  <c r="R8780" i="11"/>
  <c r="R8781" i="11"/>
  <c r="R8782" i="11"/>
  <c r="R8783" i="11"/>
  <c r="R8784" i="11"/>
  <c r="R8785" i="11"/>
  <c r="R8786" i="11"/>
  <c r="R8787" i="11"/>
  <c r="R8788" i="11"/>
  <c r="R8789" i="11"/>
  <c r="R8790" i="11"/>
  <c r="R8791" i="11"/>
  <c r="R8792" i="11"/>
  <c r="R8793" i="11"/>
  <c r="R8794" i="11"/>
  <c r="R8795" i="11"/>
  <c r="R8796" i="11"/>
  <c r="R8797" i="11"/>
  <c r="R8798" i="11"/>
  <c r="R8799" i="11"/>
  <c r="R8800" i="11"/>
  <c r="R8801" i="11"/>
  <c r="R8802" i="11"/>
  <c r="R8803" i="11"/>
  <c r="R8804" i="11"/>
  <c r="R8805" i="11"/>
  <c r="R8806" i="11"/>
  <c r="R8807" i="11"/>
  <c r="R8808" i="11"/>
  <c r="R8809" i="11"/>
  <c r="R8810" i="11"/>
  <c r="R8811" i="11"/>
  <c r="R8812" i="11"/>
  <c r="R8813" i="11"/>
  <c r="R8814" i="11"/>
  <c r="R8815" i="11"/>
  <c r="R8816" i="11"/>
  <c r="R8817" i="11"/>
  <c r="R8818" i="11"/>
  <c r="R8819" i="11"/>
  <c r="R8820" i="11"/>
  <c r="R8821" i="11"/>
  <c r="R8822" i="11"/>
  <c r="R8823" i="11"/>
  <c r="R8824" i="11"/>
  <c r="R8825" i="11"/>
  <c r="R8826" i="11"/>
  <c r="R8827" i="11"/>
  <c r="R8828" i="11"/>
  <c r="R8829" i="11"/>
  <c r="R8830" i="11"/>
  <c r="R8831" i="11"/>
  <c r="R8832" i="11"/>
  <c r="R8833" i="11"/>
  <c r="R8834" i="11"/>
  <c r="R8835" i="11"/>
  <c r="R8836" i="11"/>
  <c r="R8837" i="11"/>
  <c r="R8838" i="11"/>
  <c r="R8839" i="11"/>
  <c r="R8840" i="11"/>
  <c r="R8841" i="11"/>
  <c r="R8842" i="11"/>
  <c r="R8843" i="11"/>
  <c r="R8844" i="11"/>
  <c r="R8845" i="11"/>
  <c r="R8846" i="11"/>
  <c r="R8847" i="11"/>
  <c r="R8848" i="11"/>
  <c r="R8849" i="11"/>
  <c r="R8850" i="11"/>
  <c r="R8851" i="11"/>
  <c r="R8852" i="11"/>
  <c r="R8853" i="11"/>
  <c r="R8854" i="11"/>
  <c r="R8855" i="11"/>
  <c r="R8856" i="11"/>
  <c r="R8857" i="11"/>
  <c r="R8858" i="11"/>
  <c r="R8859" i="11"/>
  <c r="R8860" i="11"/>
  <c r="R8861" i="11"/>
  <c r="R8862" i="11"/>
  <c r="R8863" i="11"/>
  <c r="R8864" i="11"/>
  <c r="R8865" i="11"/>
  <c r="R8866" i="11"/>
  <c r="R8867" i="11"/>
  <c r="R8868" i="11"/>
  <c r="R8869" i="11"/>
  <c r="R8870" i="11"/>
  <c r="R8871" i="11"/>
  <c r="R8872" i="11"/>
  <c r="R8873" i="11"/>
  <c r="R8874" i="11"/>
  <c r="R8875" i="11"/>
  <c r="R8876" i="11"/>
  <c r="R8877" i="11"/>
  <c r="R8878" i="11"/>
  <c r="R8879" i="11"/>
  <c r="R8880" i="11"/>
  <c r="R8881" i="11"/>
  <c r="R8882" i="11"/>
  <c r="R8883" i="11"/>
  <c r="R8884" i="11"/>
  <c r="R8885" i="11"/>
  <c r="R8886" i="11"/>
  <c r="R8887" i="11"/>
  <c r="R8888" i="11"/>
  <c r="R8889" i="11"/>
  <c r="R8890" i="11"/>
  <c r="R8891" i="11"/>
  <c r="R8892" i="11"/>
  <c r="R8893" i="11"/>
  <c r="R8894" i="11"/>
  <c r="R8895" i="11"/>
  <c r="R8896" i="11"/>
  <c r="R8897" i="11"/>
  <c r="R8898" i="11"/>
  <c r="R8899" i="11"/>
  <c r="R8900" i="11"/>
  <c r="R8901" i="11"/>
  <c r="R8902" i="11"/>
  <c r="R8903" i="11"/>
  <c r="R8904" i="11"/>
  <c r="R8905" i="11"/>
  <c r="R8906" i="11"/>
  <c r="R8907" i="11"/>
  <c r="R8908" i="11"/>
  <c r="R8909" i="11"/>
  <c r="R8910" i="11"/>
  <c r="R8911" i="11"/>
  <c r="R8912" i="11"/>
  <c r="R8913" i="11"/>
  <c r="R8914" i="11"/>
  <c r="R8915" i="11"/>
  <c r="R8916" i="11"/>
  <c r="R8917" i="11"/>
  <c r="R8918" i="11"/>
  <c r="R8919" i="11"/>
  <c r="R8920" i="11"/>
  <c r="R8921" i="11"/>
  <c r="R8922" i="11"/>
  <c r="R8923" i="11"/>
  <c r="R8924" i="11"/>
  <c r="R8925" i="11"/>
  <c r="R8926" i="11"/>
  <c r="R8927" i="11"/>
  <c r="R8928" i="11"/>
  <c r="R8929" i="11"/>
  <c r="R8930" i="11"/>
  <c r="R8931" i="11"/>
  <c r="R8932" i="11"/>
  <c r="R8933" i="11"/>
  <c r="R8934" i="11"/>
  <c r="R8935" i="11"/>
  <c r="R8936" i="11"/>
  <c r="R8937" i="11"/>
  <c r="R8938" i="11"/>
  <c r="R8939" i="11"/>
  <c r="R8940" i="11"/>
  <c r="R8941" i="11"/>
  <c r="R8942" i="11"/>
  <c r="R8943" i="11"/>
  <c r="R8944" i="11"/>
  <c r="R8945" i="11"/>
  <c r="R8946" i="11"/>
  <c r="R8947" i="11"/>
  <c r="R8948" i="11"/>
  <c r="R8949" i="11"/>
  <c r="R8950" i="11"/>
  <c r="R8951" i="11"/>
  <c r="R8952" i="11"/>
  <c r="R8953" i="11"/>
  <c r="R8954" i="11"/>
  <c r="R8955" i="11"/>
  <c r="R8956" i="11"/>
  <c r="R8957" i="11"/>
  <c r="R8958" i="11"/>
  <c r="R8959" i="11"/>
  <c r="R8960" i="11"/>
  <c r="R8961" i="11"/>
  <c r="R8962" i="11"/>
  <c r="R8963" i="11"/>
  <c r="R8964" i="11"/>
  <c r="R8965" i="11"/>
  <c r="R8966" i="11"/>
  <c r="R8967" i="11"/>
  <c r="R8968" i="11"/>
  <c r="R8969" i="11"/>
  <c r="R8970" i="11"/>
  <c r="R8971" i="11"/>
  <c r="R8972" i="11"/>
  <c r="R8973" i="11"/>
  <c r="R8974" i="11"/>
  <c r="R8975" i="11"/>
  <c r="R8976" i="11"/>
  <c r="R8977" i="11"/>
  <c r="R8978" i="11"/>
  <c r="R8979" i="11"/>
  <c r="R8980" i="11"/>
  <c r="R8981" i="11"/>
  <c r="R8982" i="11"/>
  <c r="R8983" i="11"/>
  <c r="R8984" i="11"/>
  <c r="R8985" i="11"/>
  <c r="R8986" i="11"/>
  <c r="R8987" i="11"/>
  <c r="R8988" i="11"/>
  <c r="R8989" i="11"/>
  <c r="R8990" i="11"/>
  <c r="R8991" i="11"/>
  <c r="R8992" i="11"/>
  <c r="R8993" i="11"/>
  <c r="R8994" i="11"/>
  <c r="R8995" i="11"/>
  <c r="R8996" i="11"/>
  <c r="R8997" i="11"/>
  <c r="R8998" i="11"/>
  <c r="R8999" i="11"/>
  <c r="R9000" i="11"/>
  <c r="R9001" i="11"/>
  <c r="R9002" i="11"/>
  <c r="R9003" i="11"/>
  <c r="R9004" i="11"/>
  <c r="R9005" i="11"/>
  <c r="R9006" i="11"/>
  <c r="R9007" i="11"/>
  <c r="R9008" i="11"/>
  <c r="R9009" i="11"/>
  <c r="R9010" i="11"/>
  <c r="R9011" i="11"/>
  <c r="R9012" i="11"/>
  <c r="R9013" i="11"/>
  <c r="R9014" i="11"/>
  <c r="R9015" i="11"/>
  <c r="R9016" i="11"/>
  <c r="R9017" i="11"/>
  <c r="R9018" i="11"/>
  <c r="R9019" i="11"/>
  <c r="R9020" i="11"/>
  <c r="R9021" i="11"/>
  <c r="R9022" i="11"/>
  <c r="R9023" i="11"/>
  <c r="R9024" i="11"/>
  <c r="R9025" i="11"/>
  <c r="R9026" i="11"/>
  <c r="R9027" i="11"/>
  <c r="R9028" i="11"/>
  <c r="R9029" i="11"/>
  <c r="R9030" i="11"/>
  <c r="R9031" i="11"/>
  <c r="R9032" i="11"/>
  <c r="R9033" i="11"/>
  <c r="R9034" i="11"/>
  <c r="R9035" i="11"/>
  <c r="R9036" i="11"/>
  <c r="R9037" i="11"/>
  <c r="R9038" i="11"/>
  <c r="R9039" i="11"/>
  <c r="R9040" i="11"/>
  <c r="R9041" i="11"/>
  <c r="R9042" i="11"/>
  <c r="R9043" i="11"/>
  <c r="R9044" i="11"/>
  <c r="R9045" i="11"/>
  <c r="R9046" i="11"/>
  <c r="R9047" i="11"/>
  <c r="R9048" i="11"/>
  <c r="R9049" i="11"/>
  <c r="R9050" i="11"/>
  <c r="R9051" i="11"/>
  <c r="R9052" i="11"/>
  <c r="R9053" i="11"/>
  <c r="R9054" i="11"/>
  <c r="R9055" i="11"/>
  <c r="R9056" i="11"/>
  <c r="R9057" i="11"/>
  <c r="R9058" i="11"/>
  <c r="R9059" i="11"/>
  <c r="R9060" i="11"/>
  <c r="R9061" i="11"/>
  <c r="R9062" i="11"/>
  <c r="R9063" i="11"/>
  <c r="R9064" i="11"/>
  <c r="R9065" i="11"/>
  <c r="R9066" i="11"/>
  <c r="R9067" i="11"/>
  <c r="R9068" i="11"/>
  <c r="R9069" i="11"/>
  <c r="R9070" i="11"/>
  <c r="R9071" i="11"/>
  <c r="R9072" i="11"/>
  <c r="R9073" i="11"/>
  <c r="R9074" i="11"/>
  <c r="R9075" i="11"/>
  <c r="R9076" i="11"/>
  <c r="R9077" i="11"/>
  <c r="R9078" i="11"/>
  <c r="R9079" i="11"/>
  <c r="R9080" i="11"/>
  <c r="R9081" i="11"/>
  <c r="R9082" i="11"/>
  <c r="R9083" i="11"/>
  <c r="R9084" i="11"/>
  <c r="R9085" i="11"/>
  <c r="R9086" i="11"/>
  <c r="R9087" i="11"/>
  <c r="R9088" i="11"/>
  <c r="R9089" i="11"/>
  <c r="R9090" i="11"/>
  <c r="R9091" i="11"/>
  <c r="R9092" i="11"/>
  <c r="R9093" i="11"/>
  <c r="R9094" i="11"/>
  <c r="R9095" i="11"/>
  <c r="R9096" i="11"/>
  <c r="R9097" i="11"/>
  <c r="R9098" i="11"/>
  <c r="R9099" i="11"/>
  <c r="R9100" i="11"/>
  <c r="R9101" i="11"/>
  <c r="R9102" i="11"/>
  <c r="R9103" i="11"/>
  <c r="R9104" i="11"/>
  <c r="R9105" i="11"/>
  <c r="R9106" i="11"/>
  <c r="R9107" i="11"/>
  <c r="R9108" i="11"/>
  <c r="R9109" i="11"/>
  <c r="R9110" i="11"/>
  <c r="R9111" i="11"/>
  <c r="R9112" i="11"/>
  <c r="R9113" i="11"/>
  <c r="R9114" i="11"/>
  <c r="R9115" i="11"/>
  <c r="R9116" i="11"/>
  <c r="R9117" i="11"/>
  <c r="R9118" i="11"/>
  <c r="R9119" i="11"/>
  <c r="R9120" i="11"/>
  <c r="R9121" i="11"/>
  <c r="R9122" i="11"/>
  <c r="R9123" i="11"/>
  <c r="R9124" i="11"/>
  <c r="R9125" i="11"/>
  <c r="R9126" i="11"/>
  <c r="R9127" i="11"/>
  <c r="R9128" i="11"/>
  <c r="R9129" i="11"/>
  <c r="R9130" i="11"/>
  <c r="R9131" i="11"/>
  <c r="R9132" i="11"/>
  <c r="R9133" i="11"/>
  <c r="R9134" i="11"/>
  <c r="R9135" i="11"/>
  <c r="R9136" i="11"/>
  <c r="R9137" i="11"/>
  <c r="R9138" i="11"/>
  <c r="R9139" i="11"/>
  <c r="R9140" i="11"/>
  <c r="R9141" i="11"/>
  <c r="R9142" i="11"/>
  <c r="R9143" i="11"/>
  <c r="R9144" i="11"/>
  <c r="R9145" i="11"/>
  <c r="R9146" i="11"/>
  <c r="R9147" i="11"/>
  <c r="R9148" i="11"/>
  <c r="R9149" i="11"/>
  <c r="R9150" i="11"/>
  <c r="R9151" i="11"/>
  <c r="R9152" i="11"/>
  <c r="R9153" i="11"/>
  <c r="R9154" i="11"/>
  <c r="R9155" i="11"/>
  <c r="R9156" i="11"/>
  <c r="R9157" i="11"/>
  <c r="R9158" i="11"/>
  <c r="R9159" i="11"/>
  <c r="R9160" i="11"/>
  <c r="R9161" i="11"/>
  <c r="R9162" i="11"/>
  <c r="R9163" i="11"/>
  <c r="R9164" i="11"/>
  <c r="R9165" i="11"/>
  <c r="R9166" i="11"/>
  <c r="R9167" i="11"/>
  <c r="R9168" i="11"/>
  <c r="R9169" i="11"/>
  <c r="R9170" i="11"/>
  <c r="R9171" i="11"/>
  <c r="R9172" i="11"/>
  <c r="R9173" i="11"/>
  <c r="R9174" i="11"/>
  <c r="R9175" i="11"/>
  <c r="R9176" i="11"/>
  <c r="R9177" i="11"/>
  <c r="R9178" i="11"/>
  <c r="R9179" i="11"/>
  <c r="R9180" i="11"/>
  <c r="R9181" i="11"/>
  <c r="R9182" i="11"/>
  <c r="R9183" i="11"/>
  <c r="R9184" i="11"/>
  <c r="R9185" i="11"/>
  <c r="R9186" i="11"/>
  <c r="R9187" i="11"/>
  <c r="R9188" i="11"/>
  <c r="R9189" i="11"/>
  <c r="R9190" i="11"/>
  <c r="R9191" i="11"/>
  <c r="R9192" i="11"/>
  <c r="R9193" i="11"/>
  <c r="R9194" i="11"/>
  <c r="R9195" i="11"/>
  <c r="R9196" i="11"/>
  <c r="R9197" i="11"/>
  <c r="R9198" i="11"/>
  <c r="R9199" i="11"/>
  <c r="R9200" i="11"/>
  <c r="R9201" i="11"/>
  <c r="R9202" i="11"/>
  <c r="R9203" i="11"/>
  <c r="R9204" i="11"/>
  <c r="R9205" i="11"/>
  <c r="R9206" i="11"/>
  <c r="R9207" i="11"/>
  <c r="R9208" i="11"/>
  <c r="R9209" i="11"/>
  <c r="R9210" i="11"/>
  <c r="R9211" i="11"/>
  <c r="R9212" i="11"/>
  <c r="R9213" i="11"/>
  <c r="R9214" i="11"/>
  <c r="R9215" i="11"/>
  <c r="R9216" i="11"/>
  <c r="R9217" i="11"/>
  <c r="R9218" i="11"/>
  <c r="R9219" i="11"/>
  <c r="R9220" i="11"/>
  <c r="R9221" i="11"/>
  <c r="R9222" i="11"/>
  <c r="R9223" i="11"/>
  <c r="R9224" i="11"/>
  <c r="R9225" i="11"/>
  <c r="R9226" i="11"/>
  <c r="R9227" i="11"/>
  <c r="R9228" i="11"/>
  <c r="R9229" i="11"/>
  <c r="R9230" i="11"/>
  <c r="R9231" i="11"/>
  <c r="R9232" i="11"/>
  <c r="R9233" i="11"/>
  <c r="R9234" i="11"/>
  <c r="R9235" i="11"/>
  <c r="R9236" i="11"/>
  <c r="R9237" i="11"/>
  <c r="R9238" i="11"/>
  <c r="R9239" i="11"/>
  <c r="R9240" i="11"/>
  <c r="R9241" i="11"/>
  <c r="R9242" i="11"/>
  <c r="R9243" i="11"/>
  <c r="R9244" i="11"/>
  <c r="R9245" i="11"/>
  <c r="R9246" i="11"/>
  <c r="R9247" i="11"/>
  <c r="R9248" i="11"/>
  <c r="R9249" i="11"/>
  <c r="R9250" i="11"/>
  <c r="R9251" i="11"/>
  <c r="R9252" i="11"/>
  <c r="R9253" i="11"/>
  <c r="R9254" i="11"/>
  <c r="R9255" i="11"/>
  <c r="R9256" i="11"/>
  <c r="R9257" i="11"/>
  <c r="R9258" i="11"/>
  <c r="R9259" i="11"/>
  <c r="R9260" i="11"/>
  <c r="R9261" i="11"/>
  <c r="R9262" i="11"/>
  <c r="R9263" i="11"/>
  <c r="R9264" i="11"/>
  <c r="R9265" i="11"/>
  <c r="R9266" i="11"/>
  <c r="R9267" i="11"/>
  <c r="R9268" i="11"/>
  <c r="R9269" i="11"/>
  <c r="R9270" i="11"/>
  <c r="R9271" i="11"/>
  <c r="R9272" i="11"/>
  <c r="R9273" i="11"/>
  <c r="R9274" i="11"/>
  <c r="R9275" i="11"/>
  <c r="R9276" i="11"/>
  <c r="R9277" i="11"/>
  <c r="R9278" i="11"/>
  <c r="R9279" i="11"/>
  <c r="R9280" i="11"/>
  <c r="R9281" i="11"/>
  <c r="R9282" i="11"/>
  <c r="R9283" i="11"/>
  <c r="R9284" i="11"/>
  <c r="R9285" i="11"/>
  <c r="R9286" i="11"/>
  <c r="R9287" i="11"/>
  <c r="R9288" i="11"/>
  <c r="R9289" i="11"/>
  <c r="R9290" i="11"/>
  <c r="R9291" i="11"/>
  <c r="R9292" i="11"/>
  <c r="R9293" i="11"/>
  <c r="R9294" i="11"/>
  <c r="R9295" i="11"/>
  <c r="R9296" i="11"/>
  <c r="R9297" i="11"/>
  <c r="R9298" i="11"/>
  <c r="R9299" i="11"/>
  <c r="R9300" i="11"/>
  <c r="R9301" i="11"/>
  <c r="R9302" i="11"/>
  <c r="R9303" i="11"/>
  <c r="R9304" i="11"/>
  <c r="R9305" i="11"/>
  <c r="R9306" i="11"/>
  <c r="R9307" i="11"/>
  <c r="R9308" i="11"/>
  <c r="R9309" i="11"/>
  <c r="R9310" i="11"/>
  <c r="R9311" i="11"/>
  <c r="R9312" i="11"/>
  <c r="R9313" i="11"/>
  <c r="R9314" i="11"/>
  <c r="R9315" i="11"/>
  <c r="R9316" i="11"/>
  <c r="R9317" i="11"/>
  <c r="R9318" i="11"/>
  <c r="R9319" i="11"/>
  <c r="R9320" i="11"/>
  <c r="R9321" i="11"/>
  <c r="R9322" i="11"/>
  <c r="R9323" i="11"/>
  <c r="R9324" i="11"/>
  <c r="R9325" i="11"/>
  <c r="R9326" i="11"/>
  <c r="R9327" i="11"/>
  <c r="R9328" i="11"/>
  <c r="R9329" i="11"/>
  <c r="R9330" i="11"/>
  <c r="R9331" i="11"/>
  <c r="R9332" i="11"/>
  <c r="R9333" i="11"/>
  <c r="R9334" i="11"/>
  <c r="R9335" i="11"/>
  <c r="R9336" i="11"/>
  <c r="R9337" i="11"/>
  <c r="R9338" i="11"/>
  <c r="R9339" i="11"/>
  <c r="R9340" i="11"/>
  <c r="R9341" i="11"/>
  <c r="R9342" i="11"/>
  <c r="R9343" i="11"/>
  <c r="R9344" i="11"/>
  <c r="R9345" i="11"/>
  <c r="R9346" i="11"/>
  <c r="R9347" i="11"/>
  <c r="R9348" i="11"/>
  <c r="R9349" i="11"/>
  <c r="R9350" i="11"/>
  <c r="R9351" i="11"/>
  <c r="R9352" i="11"/>
  <c r="R9353" i="11"/>
  <c r="R9354" i="11"/>
  <c r="R9355" i="11"/>
  <c r="R9356" i="11"/>
  <c r="R9357" i="11"/>
  <c r="R9358" i="11"/>
  <c r="R9359" i="11"/>
  <c r="R9360" i="11"/>
  <c r="R9361" i="11"/>
  <c r="R9362" i="11"/>
  <c r="R9363" i="11"/>
  <c r="R9364" i="11"/>
  <c r="R9365" i="11"/>
  <c r="R9366" i="11"/>
  <c r="R9367" i="11"/>
  <c r="R9368" i="11"/>
  <c r="R9369" i="11"/>
  <c r="R9370" i="11"/>
  <c r="R9371" i="11"/>
  <c r="R9372" i="11"/>
  <c r="R9373" i="11"/>
  <c r="R9374" i="11"/>
  <c r="R9375" i="11"/>
  <c r="R9376" i="11"/>
  <c r="R9377" i="11"/>
  <c r="R9378" i="11"/>
  <c r="R9379" i="11"/>
  <c r="R9380" i="11"/>
  <c r="R9381" i="11"/>
  <c r="R9382" i="11"/>
  <c r="R9383" i="11"/>
  <c r="R9384" i="11"/>
  <c r="R9385" i="11"/>
  <c r="R9386" i="11"/>
  <c r="R9387" i="11"/>
  <c r="R9388" i="11"/>
  <c r="R9389" i="11"/>
  <c r="R9390" i="11"/>
  <c r="R9391" i="11"/>
  <c r="R9392" i="11"/>
  <c r="R9393" i="11"/>
  <c r="R9394" i="11"/>
  <c r="R9395" i="11"/>
  <c r="R9396" i="11"/>
  <c r="R9397" i="11"/>
  <c r="R9398" i="11"/>
  <c r="R9399" i="11"/>
  <c r="R9400" i="11"/>
  <c r="R9401" i="11"/>
  <c r="R9402" i="11"/>
  <c r="R9403" i="11"/>
  <c r="R9404" i="11"/>
  <c r="R9405" i="11"/>
  <c r="R9406" i="11"/>
  <c r="R9407" i="11"/>
  <c r="R9408" i="11"/>
  <c r="R9409" i="11"/>
  <c r="R9410" i="11"/>
  <c r="R9411" i="11"/>
  <c r="R9412" i="11"/>
  <c r="R9413" i="11"/>
  <c r="R9414" i="11"/>
  <c r="R9415" i="11"/>
  <c r="R9416" i="11"/>
  <c r="R9417" i="11"/>
  <c r="R9418" i="11"/>
  <c r="R9419" i="11"/>
  <c r="R9420" i="11"/>
  <c r="R9421" i="11"/>
  <c r="R9422" i="11"/>
  <c r="R9423" i="11"/>
  <c r="R9424" i="11"/>
  <c r="R9425" i="11"/>
  <c r="R9426" i="11"/>
  <c r="R9427" i="11"/>
  <c r="R9428" i="11"/>
  <c r="R9429" i="11"/>
  <c r="R9430" i="11"/>
  <c r="R9431" i="11"/>
  <c r="R9432" i="11"/>
  <c r="R9433" i="11"/>
  <c r="R9434" i="11"/>
  <c r="R9435" i="11"/>
  <c r="R9436" i="11"/>
  <c r="R9437" i="11"/>
  <c r="R9438" i="11"/>
  <c r="R9439" i="11"/>
  <c r="R9440" i="11"/>
  <c r="R9441" i="11"/>
  <c r="R9442" i="11"/>
  <c r="R9443" i="11"/>
  <c r="R9444" i="11"/>
  <c r="R9445" i="11"/>
  <c r="R9446" i="11"/>
  <c r="R9447" i="11"/>
  <c r="R9448" i="11"/>
  <c r="R9449" i="11"/>
  <c r="R9450" i="11"/>
  <c r="R9451" i="11"/>
  <c r="R9452" i="11"/>
  <c r="R9453" i="11"/>
  <c r="R9454" i="11"/>
  <c r="R9455" i="11"/>
  <c r="R9456" i="11"/>
  <c r="R9457" i="11"/>
  <c r="R9458" i="11"/>
  <c r="R9459" i="11"/>
  <c r="R9460" i="11"/>
  <c r="R9461" i="11"/>
  <c r="R9462" i="11"/>
  <c r="R9463" i="11"/>
  <c r="R9464" i="11"/>
  <c r="R9465" i="11"/>
  <c r="R9466" i="11"/>
  <c r="R9467" i="11"/>
  <c r="R9468" i="11"/>
  <c r="R9469" i="11"/>
  <c r="R9470" i="11"/>
  <c r="R9471" i="11"/>
  <c r="R9472" i="11"/>
  <c r="R9473" i="11"/>
  <c r="R9474" i="11"/>
  <c r="R9475" i="11"/>
  <c r="R9476" i="11"/>
  <c r="R9477" i="11"/>
  <c r="R9478" i="11"/>
  <c r="R9479" i="11"/>
  <c r="R9480" i="11"/>
  <c r="R9481" i="11"/>
  <c r="R9482" i="11"/>
  <c r="R9483" i="11"/>
  <c r="R9484" i="11"/>
  <c r="R9485" i="11"/>
  <c r="R9486" i="11"/>
  <c r="R9487" i="11"/>
  <c r="R9488" i="11"/>
  <c r="R9489" i="11"/>
  <c r="R9490" i="11"/>
  <c r="R9491" i="11"/>
  <c r="R9492" i="11"/>
  <c r="R9493" i="11"/>
  <c r="R9494" i="11"/>
  <c r="R9495" i="11"/>
  <c r="R9496" i="11"/>
  <c r="R9497" i="11"/>
  <c r="R9498" i="11"/>
  <c r="R9499" i="11"/>
  <c r="R9500" i="11"/>
  <c r="R9501" i="11"/>
  <c r="R9502" i="11"/>
  <c r="R9503" i="11"/>
  <c r="R9504" i="11"/>
  <c r="R9505" i="11"/>
  <c r="R9506" i="11"/>
  <c r="R9507" i="11"/>
  <c r="R9508" i="11"/>
  <c r="R9509" i="11"/>
  <c r="R9510" i="11"/>
  <c r="R9511" i="11"/>
  <c r="R9512" i="11"/>
  <c r="R9513" i="11"/>
  <c r="R9514" i="11"/>
  <c r="R9515" i="11"/>
  <c r="R9516" i="11"/>
  <c r="R9517" i="11"/>
  <c r="R9518" i="11"/>
  <c r="R9519" i="11"/>
  <c r="R9520" i="11"/>
  <c r="R9521" i="11"/>
  <c r="R9522" i="11"/>
  <c r="R9523" i="11"/>
  <c r="R9524" i="11"/>
  <c r="R9525" i="11"/>
  <c r="R9526" i="11"/>
  <c r="R9527" i="11"/>
  <c r="R9528" i="11"/>
  <c r="R9529" i="11"/>
  <c r="R9530" i="11"/>
  <c r="R9531" i="11"/>
  <c r="R9532" i="11"/>
  <c r="R9533" i="11"/>
  <c r="R9534" i="11"/>
  <c r="R9535" i="11"/>
  <c r="R9536" i="11"/>
  <c r="R9537" i="11"/>
  <c r="R9538" i="11"/>
  <c r="R9539" i="11"/>
  <c r="R9540" i="11"/>
  <c r="R9541" i="11"/>
  <c r="R9542" i="11"/>
  <c r="R9543" i="11"/>
  <c r="R9544" i="11"/>
  <c r="R9545" i="11"/>
  <c r="R9546" i="11"/>
  <c r="R9547" i="11"/>
  <c r="R9548" i="11"/>
  <c r="R9549" i="11"/>
  <c r="R9550" i="11"/>
  <c r="R9551" i="11"/>
  <c r="R9552" i="11"/>
  <c r="R9553" i="11"/>
  <c r="R9554" i="11"/>
  <c r="R9555" i="11"/>
  <c r="R9556" i="11"/>
  <c r="R9557" i="11"/>
  <c r="R9558" i="11"/>
  <c r="R9559" i="11"/>
  <c r="R9560" i="11"/>
  <c r="R9561" i="11"/>
  <c r="R9562" i="11"/>
  <c r="R9563" i="11"/>
  <c r="R9564" i="11"/>
  <c r="R9565" i="11"/>
  <c r="R9566" i="11"/>
  <c r="R9567" i="11"/>
  <c r="R9568" i="11"/>
  <c r="R9569" i="11"/>
  <c r="R9570" i="11"/>
  <c r="R9571" i="11"/>
  <c r="R9572" i="11"/>
  <c r="R9573" i="11"/>
  <c r="R9574" i="11"/>
  <c r="R9575" i="11"/>
  <c r="R9576" i="11"/>
  <c r="R9577" i="11"/>
  <c r="R9578" i="11"/>
  <c r="R9579" i="11"/>
  <c r="R9580" i="11"/>
  <c r="R9581" i="11"/>
  <c r="R9582" i="11"/>
  <c r="R9583" i="11"/>
  <c r="R9584" i="11"/>
  <c r="R9585" i="11"/>
  <c r="R9586" i="11"/>
  <c r="R9587" i="11"/>
  <c r="R9588" i="11"/>
  <c r="R9589" i="11"/>
  <c r="R9590" i="11"/>
  <c r="R9591" i="11"/>
  <c r="R9592" i="11"/>
  <c r="R9593" i="11"/>
  <c r="R9594" i="11"/>
  <c r="R9595" i="11"/>
  <c r="R9596" i="11"/>
  <c r="R9597" i="11"/>
  <c r="R9598" i="11"/>
  <c r="R9599" i="11"/>
  <c r="R9600" i="11"/>
  <c r="R9601" i="11"/>
  <c r="R9602" i="11"/>
  <c r="R9603" i="11"/>
  <c r="R9604" i="11"/>
  <c r="R9605" i="11"/>
  <c r="R9606" i="11"/>
  <c r="R9607" i="11"/>
  <c r="R9608" i="11"/>
  <c r="R9609" i="11"/>
  <c r="R9610" i="11"/>
  <c r="R9611" i="11"/>
  <c r="R9612" i="11"/>
  <c r="R9613" i="11"/>
  <c r="R9614" i="11"/>
  <c r="R9615" i="11"/>
  <c r="R9616" i="11"/>
  <c r="R9617" i="11"/>
  <c r="R9618" i="11"/>
  <c r="R9619" i="11"/>
  <c r="R9620" i="11"/>
  <c r="R9621" i="11"/>
  <c r="R9622" i="11"/>
  <c r="R9623" i="11"/>
  <c r="R9624" i="11"/>
  <c r="R9625" i="11"/>
  <c r="R9626" i="11"/>
  <c r="R9627" i="11"/>
  <c r="R9628" i="11"/>
  <c r="R9629" i="11"/>
  <c r="R9630" i="11"/>
  <c r="R9631" i="11"/>
  <c r="R9632" i="11"/>
  <c r="R9633" i="11"/>
  <c r="R9634" i="11"/>
  <c r="R9635" i="11"/>
  <c r="R9636" i="11"/>
  <c r="R9637" i="11"/>
  <c r="R9638" i="11"/>
  <c r="R9639" i="11"/>
  <c r="R9640" i="11"/>
  <c r="R9641" i="11"/>
  <c r="R9642" i="11"/>
  <c r="R9643" i="11"/>
  <c r="R9644" i="11"/>
  <c r="R9645" i="11"/>
  <c r="R9646" i="11"/>
  <c r="R9647" i="11"/>
  <c r="R9648" i="11"/>
  <c r="R9649" i="11"/>
  <c r="R9650" i="11"/>
  <c r="R9651" i="11"/>
  <c r="R9652" i="11"/>
  <c r="R9653" i="11"/>
  <c r="R9654" i="11"/>
  <c r="R9655" i="11"/>
  <c r="R9656" i="11"/>
  <c r="R9657" i="11"/>
  <c r="R9658" i="11"/>
  <c r="R9659" i="11"/>
  <c r="R9660" i="11"/>
  <c r="R9661" i="11"/>
  <c r="R9662" i="11"/>
  <c r="R9663" i="11"/>
  <c r="R9664" i="11"/>
  <c r="R9665" i="11"/>
  <c r="R9666" i="11"/>
  <c r="R9667" i="11"/>
  <c r="R9668" i="11"/>
  <c r="R9669" i="11"/>
  <c r="R9670" i="11"/>
  <c r="R9671" i="11"/>
  <c r="R9672" i="11"/>
  <c r="R9673" i="11"/>
  <c r="R9674" i="11"/>
  <c r="R9675" i="11"/>
  <c r="R9676" i="11"/>
  <c r="R9677" i="11"/>
  <c r="R9678" i="11"/>
  <c r="R9679" i="11"/>
  <c r="R9680" i="11"/>
  <c r="R9681" i="11"/>
  <c r="R9682" i="11"/>
  <c r="R9683" i="11"/>
  <c r="R9684" i="11"/>
  <c r="R9685" i="11"/>
  <c r="R9686" i="11"/>
  <c r="R9687" i="11"/>
  <c r="R9688" i="11"/>
  <c r="R9689" i="11"/>
  <c r="R9690" i="11"/>
  <c r="R9691" i="11"/>
  <c r="R9692" i="11"/>
  <c r="R9693" i="11"/>
  <c r="R9694" i="11"/>
  <c r="R9695" i="11"/>
  <c r="R9696" i="11"/>
  <c r="R9697" i="11"/>
  <c r="R9698" i="11"/>
  <c r="R9699" i="11"/>
  <c r="R9700" i="11"/>
  <c r="R9701" i="11"/>
  <c r="R9702" i="11"/>
  <c r="R9703" i="11"/>
  <c r="R9704" i="11"/>
  <c r="R9705" i="11"/>
  <c r="R9706" i="11"/>
  <c r="R9707" i="11"/>
  <c r="R9708" i="11"/>
  <c r="R9709" i="11"/>
  <c r="R9710" i="11"/>
  <c r="R9711" i="11"/>
  <c r="R9712" i="11"/>
  <c r="R9713" i="11"/>
  <c r="R9714" i="11"/>
  <c r="R9715" i="11"/>
  <c r="R9716" i="11"/>
  <c r="R9717" i="11"/>
  <c r="R9718" i="11"/>
  <c r="R9719" i="11"/>
  <c r="R9720" i="11"/>
  <c r="R9721" i="11"/>
  <c r="R9722" i="11"/>
  <c r="R9723" i="11"/>
  <c r="R9724" i="11"/>
  <c r="R9725" i="11"/>
  <c r="R9726" i="11"/>
  <c r="R9727" i="11"/>
  <c r="R9728" i="11"/>
  <c r="R9729" i="11"/>
  <c r="R9730" i="11"/>
  <c r="R9731" i="11"/>
  <c r="R9732" i="11"/>
  <c r="R9733" i="11"/>
  <c r="R9734" i="11"/>
  <c r="R9735" i="11"/>
  <c r="R9736" i="11"/>
  <c r="R9737" i="11"/>
  <c r="R9738" i="11"/>
  <c r="R9739" i="11"/>
  <c r="R9740" i="11"/>
  <c r="R9741" i="11"/>
  <c r="R9742" i="11"/>
  <c r="R9743" i="11"/>
  <c r="R9744" i="11"/>
  <c r="R9745" i="11"/>
  <c r="R9746" i="11"/>
  <c r="R9747" i="11"/>
  <c r="R9748" i="11"/>
  <c r="R9749" i="11"/>
  <c r="R9750" i="11"/>
  <c r="R9751" i="11"/>
  <c r="R9752" i="11"/>
  <c r="R9753" i="11"/>
  <c r="R9754" i="11"/>
  <c r="R9755" i="11"/>
  <c r="R9756" i="11"/>
  <c r="R9757" i="11"/>
  <c r="R9758" i="11"/>
  <c r="R9759" i="11"/>
  <c r="R9760" i="11"/>
  <c r="R9761" i="11"/>
  <c r="R9762" i="11"/>
  <c r="R9763" i="11"/>
  <c r="R9764" i="11"/>
  <c r="R9765" i="11"/>
  <c r="R9766" i="11"/>
  <c r="R9767" i="11"/>
  <c r="R9768" i="11"/>
  <c r="R9769" i="11"/>
  <c r="R9770" i="11"/>
  <c r="R9771" i="11"/>
  <c r="R9772" i="11"/>
  <c r="R9773" i="11"/>
  <c r="R9774" i="11"/>
  <c r="R9775" i="11"/>
  <c r="R9776" i="11"/>
  <c r="R9777" i="11"/>
  <c r="R9778" i="11"/>
  <c r="R9779" i="11"/>
  <c r="R9780" i="11"/>
  <c r="R9781" i="11"/>
  <c r="R9782" i="11"/>
  <c r="R9783" i="11"/>
  <c r="R9784" i="11"/>
  <c r="R9785" i="11"/>
  <c r="R9786" i="11"/>
  <c r="R9787" i="11"/>
  <c r="R9788" i="11"/>
  <c r="R9789" i="11"/>
  <c r="R9790" i="11"/>
  <c r="R9791" i="11"/>
  <c r="R9792" i="11"/>
  <c r="R9793" i="11"/>
  <c r="R9794" i="11"/>
  <c r="R9795" i="11"/>
  <c r="R9796" i="11"/>
  <c r="R9797" i="11"/>
  <c r="R9798" i="11"/>
  <c r="R9799" i="11"/>
  <c r="R9800" i="11"/>
  <c r="R9801" i="11"/>
  <c r="R9802" i="11"/>
  <c r="R9803" i="11"/>
  <c r="R9804" i="11"/>
  <c r="R9805" i="11"/>
  <c r="R9806" i="11"/>
  <c r="R9807" i="11"/>
  <c r="R9808" i="11"/>
  <c r="R9809" i="11"/>
  <c r="R9810" i="11"/>
  <c r="R9811" i="11"/>
  <c r="R9812" i="11"/>
  <c r="R9813" i="11"/>
  <c r="R9814" i="11"/>
  <c r="R9815" i="11"/>
  <c r="R9816" i="11"/>
  <c r="R9817" i="11"/>
  <c r="R9818" i="11"/>
  <c r="R9819" i="11"/>
  <c r="R9820" i="11"/>
  <c r="R9821" i="11"/>
  <c r="R9822" i="11"/>
  <c r="R9823" i="11"/>
  <c r="R9824" i="11"/>
  <c r="R9825" i="11"/>
  <c r="R9826" i="11"/>
  <c r="R9827" i="11"/>
  <c r="R9828" i="11"/>
  <c r="R9829" i="11"/>
  <c r="R9830" i="11"/>
  <c r="R9831" i="11"/>
  <c r="R9832" i="11"/>
  <c r="R9833" i="11"/>
  <c r="R9834" i="11"/>
  <c r="R9835" i="11"/>
  <c r="R9836" i="11"/>
  <c r="R9837" i="11"/>
  <c r="R9838" i="11"/>
  <c r="R9839" i="11"/>
  <c r="R9840" i="11"/>
  <c r="R9841" i="11"/>
  <c r="R9842" i="11"/>
  <c r="R9843" i="11"/>
  <c r="R9844" i="11"/>
  <c r="R9845" i="11"/>
  <c r="R9846" i="11"/>
  <c r="R9847" i="11"/>
  <c r="R9848" i="11"/>
  <c r="R9849" i="11"/>
  <c r="R9850" i="11"/>
  <c r="R9851" i="11"/>
  <c r="R9852" i="11"/>
  <c r="R9853" i="11"/>
  <c r="R9854" i="11"/>
  <c r="R9855" i="11"/>
  <c r="R9856" i="11"/>
  <c r="R9857" i="11"/>
  <c r="R9858" i="11"/>
  <c r="R9859" i="11"/>
  <c r="R9860" i="11"/>
  <c r="R9861" i="11"/>
  <c r="R9862" i="11"/>
  <c r="R9863" i="11"/>
  <c r="R9864" i="11"/>
  <c r="R9865" i="11"/>
  <c r="R9866" i="11"/>
  <c r="R9867" i="11"/>
  <c r="R9868" i="11"/>
  <c r="R9869" i="11"/>
  <c r="R9870" i="11"/>
  <c r="R9871" i="11"/>
  <c r="R9872" i="11"/>
  <c r="R9873" i="11"/>
  <c r="R9874" i="11"/>
  <c r="R9875" i="11"/>
  <c r="R9876" i="11"/>
  <c r="R9877" i="11"/>
  <c r="R9878" i="11"/>
  <c r="R9879" i="11"/>
  <c r="R9880" i="11"/>
  <c r="R9881" i="11"/>
  <c r="R9882" i="11"/>
  <c r="R9883" i="11"/>
  <c r="R9884" i="11"/>
  <c r="R9885" i="11"/>
  <c r="R9886" i="11"/>
  <c r="R9887" i="11"/>
  <c r="R9888" i="11"/>
  <c r="R9889" i="11"/>
  <c r="R9890" i="11"/>
  <c r="R9891" i="11"/>
  <c r="R9892" i="11"/>
  <c r="R9893" i="11"/>
  <c r="R9894" i="11"/>
  <c r="R9895" i="11"/>
  <c r="R9896" i="11"/>
  <c r="R9897" i="11"/>
  <c r="R9898" i="11"/>
  <c r="R9899" i="11"/>
  <c r="R9900" i="11"/>
  <c r="R9901" i="11"/>
  <c r="R9902" i="11"/>
  <c r="R9903" i="11"/>
  <c r="R9904" i="11"/>
  <c r="R9905" i="11"/>
  <c r="R9906" i="11"/>
  <c r="R9907" i="11"/>
  <c r="R9908" i="11"/>
  <c r="R9909" i="11"/>
  <c r="R9910" i="11"/>
  <c r="R9911" i="11"/>
  <c r="R9912" i="11"/>
  <c r="R9913" i="11"/>
  <c r="R9914" i="11"/>
  <c r="R9915" i="11"/>
  <c r="R9916" i="11"/>
  <c r="R9917" i="11"/>
  <c r="R9918" i="11"/>
  <c r="R9919" i="11"/>
  <c r="R9920" i="11"/>
  <c r="R9921" i="11"/>
  <c r="R9922" i="11"/>
  <c r="R9923" i="11"/>
  <c r="R9924" i="11"/>
  <c r="R9925" i="11"/>
  <c r="R9926" i="11"/>
  <c r="R9927" i="11"/>
  <c r="R9928" i="11"/>
  <c r="R9929" i="11"/>
  <c r="R9930" i="11"/>
  <c r="R9931" i="11"/>
  <c r="R9932" i="11"/>
  <c r="R9933" i="11"/>
  <c r="R9934" i="11"/>
  <c r="R9935" i="11"/>
  <c r="R9936" i="11"/>
  <c r="R9937" i="11"/>
  <c r="R9938" i="11"/>
  <c r="R9939" i="11"/>
  <c r="R9940" i="11"/>
  <c r="R9941" i="11"/>
  <c r="R9942" i="11"/>
  <c r="R9943" i="11"/>
  <c r="R9944" i="11"/>
  <c r="R9945" i="11"/>
  <c r="R9946" i="11"/>
  <c r="R9947" i="11"/>
  <c r="R9948" i="11"/>
  <c r="R9949" i="11"/>
  <c r="R9950" i="11"/>
  <c r="R9951" i="11"/>
  <c r="R9952" i="11"/>
  <c r="R9953" i="11"/>
  <c r="R9954" i="11"/>
  <c r="R9955" i="11"/>
  <c r="R9956" i="11"/>
  <c r="R9957" i="11"/>
  <c r="R9958" i="11"/>
  <c r="R9959" i="11"/>
  <c r="R9960" i="11"/>
  <c r="R9961" i="11"/>
  <c r="R9962" i="11"/>
  <c r="R9963" i="11"/>
  <c r="R9964" i="11"/>
  <c r="R9965" i="11"/>
  <c r="R9966" i="11"/>
  <c r="R9967" i="11"/>
  <c r="R9968" i="11"/>
  <c r="R9969" i="11"/>
  <c r="R9970" i="11"/>
  <c r="R9971" i="11"/>
  <c r="R9972" i="11"/>
  <c r="R9973" i="11"/>
  <c r="R9974" i="11"/>
  <c r="R9975" i="11"/>
  <c r="R9976" i="11"/>
  <c r="R9977" i="11"/>
  <c r="R9978" i="11"/>
  <c r="R9979" i="11"/>
  <c r="R9980" i="11"/>
  <c r="R9981" i="11"/>
  <c r="R9982" i="11"/>
  <c r="R9983" i="11"/>
  <c r="R9984" i="11"/>
  <c r="R9985" i="11"/>
  <c r="R9986" i="11"/>
  <c r="R9987" i="11"/>
  <c r="R9988" i="11"/>
  <c r="R9989" i="11"/>
  <c r="R9990" i="11"/>
  <c r="R9991" i="11"/>
  <c r="R9992" i="11"/>
  <c r="R9993" i="11"/>
  <c r="R9994" i="11"/>
  <c r="R9995" i="11"/>
  <c r="R9996" i="11"/>
  <c r="R9997" i="11"/>
  <c r="R9998" i="11"/>
  <c r="R9999" i="11"/>
  <c r="R10000" i="11"/>
  <c r="R10001" i="11"/>
  <c r="Q3" i="11"/>
  <c r="R3" i="11" s="1"/>
  <c r="Q4" i="11"/>
  <c r="R4" i="11" s="1"/>
  <c r="Q5" i="11"/>
  <c r="R5" i="11" s="1"/>
  <c r="Q6" i="11"/>
  <c r="R6" i="11" s="1"/>
  <c r="Q7" i="11"/>
  <c r="R7" i="11" s="1"/>
  <c r="Q8" i="11"/>
  <c r="R8" i="11" s="1"/>
  <c r="Q9" i="11"/>
  <c r="R9" i="11" s="1"/>
  <c r="Q10" i="11"/>
  <c r="R10" i="11" s="1"/>
  <c r="Q11" i="11"/>
  <c r="R11" i="11" s="1"/>
  <c r="Q12" i="11"/>
  <c r="Q13" i="11"/>
  <c r="R13" i="11" s="1"/>
  <c r="Q14" i="11"/>
  <c r="Q15" i="11"/>
  <c r="Q16" i="11"/>
  <c r="Q17" i="11"/>
  <c r="Q18" i="11"/>
  <c r="Q19" i="11"/>
  <c r="Q20" i="11"/>
  <c r="Q21" i="11"/>
  <c r="Q22" i="11"/>
  <c r="Q23" i="11"/>
  <c r="Q24" i="11"/>
  <c r="Q25" i="11"/>
  <c r="Q26" i="11"/>
  <c r="Q27" i="11"/>
  <c r="Q28" i="11"/>
  <c r="Q29" i="11"/>
  <c r="Q30" i="11"/>
  <c r="Q31" i="11"/>
  <c r="Q32" i="11"/>
  <c r="Q33" i="11"/>
  <c r="Q34" i="11"/>
  <c r="Q35" i="11"/>
  <c r="Q36" i="11"/>
  <c r="Q37" i="11"/>
  <c r="Q38" i="11"/>
  <c r="Q39" i="11"/>
  <c r="Q40" i="11"/>
  <c r="Q41" i="11"/>
  <c r="Q42" i="11"/>
  <c r="Q43" i="11"/>
  <c r="Q44" i="11"/>
  <c r="Q45" i="11"/>
  <c r="Q46" i="11"/>
  <c r="Q47" i="11"/>
  <c r="Q48" i="11"/>
  <c r="Q49" i="11"/>
  <c r="Q50" i="11"/>
  <c r="Q51" i="11"/>
  <c r="Q52" i="11"/>
  <c r="Q53" i="11"/>
  <c r="Q54" i="11"/>
  <c r="Q55" i="11"/>
  <c r="Q56" i="11"/>
  <c r="Q57" i="11"/>
  <c r="Q58" i="11"/>
  <c r="Q59" i="11"/>
  <c r="Q60" i="11"/>
  <c r="Q61" i="11"/>
  <c r="Q62" i="11"/>
  <c r="Q63" i="11"/>
  <c r="Q64" i="11"/>
  <c r="Q65" i="11"/>
  <c r="Q66" i="11"/>
  <c r="Q67" i="11"/>
  <c r="Q68" i="11"/>
  <c r="Q69" i="11"/>
  <c r="Q70" i="11"/>
  <c r="Q71" i="11"/>
  <c r="Q72" i="11"/>
  <c r="Q73" i="11"/>
  <c r="Q74" i="11"/>
  <c r="Q75" i="11"/>
  <c r="Q76" i="11"/>
  <c r="Q77" i="11"/>
  <c r="Q78" i="11"/>
  <c r="Q79" i="11"/>
  <c r="Q80" i="11"/>
  <c r="Q81" i="11"/>
  <c r="Q82" i="11"/>
  <c r="Q83" i="11"/>
  <c r="Q84" i="11"/>
  <c r="Q85" i="11"/>
  <c r="Q86" i="11"/>
  <c r="Q87" i="11"/>
  <c r="Q88" i="11"/>
  <c r="Q89" i="11"/>
  <c r="Q90" i="11"/>
  <c r="Q91" i="11"/>
  <c r="Q92" i="11"/>
  <c r="Q93" i="11"/>
  <c r="Q94" i="11"/>
  <c r="Q95" i="11"/>
  <c r="Q96" i="11"/>
  <c r="Q97" i="11"/>
  <c r="Q98" i="11"/>
  <c r="Q99" i="11"/>
  <c r="Q100" i="11"/>
  <c r="Q101" i="11"/>
  <c r="Q102" i="11"/>
  <c r="Q103" i="11"/>
  <c r="Q104" i="11"/>
  <c r="Q105" i="11"/>
  <c r="Q106" i="11"/>
  <c r="Q107" i="11"/>
  <c r="Q108" i="11"/>
  <c r="Q109" i="11"/>
  <c r="Q110" i="11"/>
  <c r="Q111" i="11"/>
  <c r="Q112" i="11"/>
  <c r="Q113" i="11"/>
  <c r="Q114" i="11"/>
  <c r="Q115" i="11"/>
  <c r="Q116" i="11"/>
  <c r="Q117" i="11"/>
  <c r="Q118" i="11"/>
  <c r="Q119" i="11"/>
  <c r="Q120" i="11"/>
  <c r="Q121" i="11"/>
  <c r="Q122" i="11"/>
  <c r="Q123" i="11"/>
  <c r="Q124" i="11"/>
  <c r="Q125" i="11"/>
  <c r="Q126" i="11"/>
  <c r="Q127" i="11"/>
  <c r="Q128" i="11"/>
  <c r="Q129" i="11"/>
  <c r="Q130" i="11"/>
  <c r="Q131" i="11"/>
  <c r="Q132" i="11"/>
  <c r="Q133" i="11"/>
  <c r="Q134" i="11"/>
  <c r="Q135" i="11"/>
  <c r="Q136" i="11"/>
  <c r="Q137" i="11"/>
  <c r="Q138" i="11"/>
  <c r="Q139" i="11"/>
  <c r="Q140" i="11"/>
  <c r="Q141" i="11"/>
  <c r="Q142" i="11"/>
  <c r="Q143" i="11"/>
  <c r="Q144" i="11"/>
  <c r="Q145" i="11"/>
  <c r="Q146" i="11"/>
  <c r="Q147" i="11"/>
  <c r="Q148" i="11"/>
  <c r="Q149" i="11"/>
  <c r="Q150" i="11"/>
  <c r="Q151" i="11"/>
  <c r="Q152" i="11"/>
  <c r="Q153" i="11"/>
  <c r="Q154" i="11"/>
  <c r="Q155" i="11"/>
  <c r="Q156" i="11"/>
  <c r="Q157" i="11"/>
  <c r="Q158" i="11"/>
  <c r="Q159" i="11"/>
  <c r="Q160" i="11"/>
  <c r="Q161" i="11"/>
  <c r="Q162" i="11"/>
  <c r="Q163" i="11"/>
  <c r="Q164" i="11"/>
  <c r="Q165" i="11"/>
  <c r="Q166" i="11"/>
  <c r="Q167" i="11"/>
  <c r="Q168" i="11"/>
  <c r="Q169" i="11"/>
  <c r="Q170" i="11"/>
  <c r="Q171" i="11"/>
  <c r="Q172" i="11"/>
  <c r="Q173" i="11"/>
  <c r="Q174" i="11"/>
  <c r="Q175" i="11"/>
  <c r="Q176" i="11"/>
  <c r="Q177" i="11"/>
  <c r="Q178" i="11"/>
  <c r="Q179" i="11"/>
  <c r="Q180" i="11"/>
  <c r="Q181" i="11"/>
  <c r="Q182" i="11"/>
  <c r="Q183" i="11"/>
  <c r="Q184" i="11"/>
  <c r="Q185" i="11"/>
  <c r="Q186" i="11"/>
  <c r="Q187" i="11"/>
  <c r="Q188" i="11"/>
  <c r="Q189" i="11"/>
  <c r="Q190" i="11"/>
  <c r="Q191" i="11"/>
  <c r="Q192" i="11"/>
  <c r="Q193" i="11"/>
  <c r="Q194" i="11"/>
  <c r="Q195" i="11"/>
  <c r="Q196" i="11"/>
  <c r="Q197" i="11"/>
  <c r="Q198" i="11"/>
  <c r="Q199" i="11"/>
  <c r="Q200" i="11"/>
  <c r="Q201" i="11"/>
  <c r="Q202" i="11"/>
  <c r="Q203" i="11"/>
  <c r="Q204" i="11"/>
  <c r="Q205" i="11"/>
  <c r="Q206" i="11"/>
  <c r="Q207" i="11"/>
  <c r="Q208" i="11"/>
  <c r="Q209" i="11"/>
  <c r="Q210" i="11"/>
  <c r="Q211" i="11"/>
  <c r="Q212" i="11"/>
  <c r="Q213" i="11"/>
  <c r="Q214" i="11"/>
  <c r="Q215" i="11"/>
  <c r="Q216" i="11"/>
  <c r="Q217" i="11"/>
  <c r="Q218" i="11"/>
  <c r="Q219" i="11"/>
  <c r="Q220" i="11"/>
  <c r="Q221" i="11"/>
  <c r="Q222" i="11"/>
  <c r="Q223" i="11"/>
  <c r="Q224" i="11"/>
  <c r="Q225" i="11"/>
  <c r="Q226" i="11"/>
  <c r="Q227" i="11"/>
  <c r="Q228" i="11"/>
  <c r="Q229" i="11"/>
  <c r="Q230" i="11"/>
  <c r="Q231" i="11"/>
  <c r="Q232" i="11"/>
  <c r="Q233" i="11"/>
  <c r="Q234" i="11"/>
  <c r="Q235" i="11"/>
  <c r="Q236" i="11"/>
  <c r="Q237" i="11"/>
  <c r="Q238" i="11"/>
  <c r="Q239" i="11"/>
  <c r="Q240" i="11"/>
  <c r="Q241" i="11"/>
  <c r="Q242" i="11"/>
  <c r="Q243" i="11"/>
  <c r="Q244" i="11"/>
  <c r="Q245" i="11"/>
  <c r="Q246" i="11"/>
  <c r="Q247" i="11"/>
  <c r="Q248" i="11"/>
  <c r="Q249" i="11"/>
  <c r="Q250" i="11"/>
  <c r="Q251" i="11"/>
  <c r="Q252" i="11"/>
  <c r="Q253" i="11"/>
  <c r="Q254" i="11"/>
  <c r="Q255" i="11"/>
  <c r="Q256" i="11"/>
  <c r="Q257" i="11"/>
  <c r="Q258" i="11"/>
  <c r="Q259" i="11"/>
  <c r="Q260" i="11"/>
  <c r="Q261" i="11"/>
  <c r="Q262" i="11"/>
  <c r="Q263" i="11"/>
  <c r="Q264" i="11"/>
  <c r="Q265" i="11"/>
  <c r="Q266" i="11"/>
  <c r="Q267" i="11"/>
  <c r="Q268" i="11"/>
  <c r="Q269" i="11"/>
  <c r="Q270" i="11"/>
  <c r="Q271" i="11"/>
  <c r="Q272" i="11"/>
  <c r="Q273" i="11"/>
  <c r="Q274" i="11"/>
  <c r="Q275" i="11"/>
  <c r="Q276" i="11"/>
  <c r="Q277" i="11"/>
  <c r="Q278" i="11"/>
  <c r="Q279" i="11"/>
  <c r="Q280" i="11"/>
  <c r="Q281" i="11"/>
  <c r="Q282" i="11"/>
  <c r="Q283" i="11"/>
  <c r="Q284" i="11"/>
  <c r="Q285" i="11"/>
  <c r="Q286" i="11"/>
  <c r="Q287" i="11"/>
  <c r="Q288" i="11"/>
  <c r="Q289" i="11"/>
  <c r="Q290" i="11"/>
  <c r="Q291" i="11"/>
  <c r="Q292" i="11"/>
  <c r="Q293" i="11"/>
  <c r="Q294" i="11"/>
  <c r="Q295" i="11"/>
  <c r="Q296" i="11"/>
  <c r="Q297" i="11"/>
  <c r="Q298" i="11"/>
  <c r="Q299" i="11"/>
  <c r="Q300" i="11"/>
  <c r="Q301" i="11"/>
  <c r="Q302" i="11"/>
  <c r="Q303" i="11"/>
  <c r="Q304" i="11"/>
  <c r="Q305" i="11"/>
  <c r="Q306" i="11"/>
  <c r="Q307" i="11"/>
  <c r="Q308" i="11"/>
  <c r="Q309" i="11"/>
  <c r="Q310" i="11"/>
  <c r="Q311" i="11"/>
  <c r="Q312" i="11"/>
  <c r="Q313" i="11"/>
  <c r="Q314" i="11"/>
  <c r="Q315" i="11"/>
  <c r="Q316" i="11"/>
  <c r="Q317" i="11"/>
  <c r="Q318" i="11"/>
  <c r="Q319" i="11"/>
  <c r="Q320" i="11"/>
  <c r="Q321" i="11"/>
  <c r="Q322" i="11"/>
  <c r="Q323" i="11"/>
  <c r="Q324" i="11"/>
  <c r="Q325" i="11"/>
  <c r="Q326" i="11"/>
  <c r="Q327" i="11"/>
  <c r="Q328" i="11"/>
  <c r="Q329" i="11"/>
  <c r="Q330" i="11"/>
  <c r="Q331" i="11"/>
  <c r="Q332" i="11"/>
  <c r="Q333" i="11"/>
  <c r="Q334" i="11"/>
  <c r="Q335" i="11"/>
  <c r="Q336" i="11"/>
  <c r="Q337" i="11"/>
  <c r="Q338" i="11"/>
  <c r="Q339" i="11"/>
  <c r="Q340" i="11"/>
  <c r="Q341" i="11"/>
  <c r="Q342" i="11"/>
  <c r="Q343" i="11"/>
  <c r="Q344" i="11"/>
  <c r="Q345" i="11"/>
  <c r="Q346" i="11"/>
  <c r="Q347" i="11"/>
  <c r="Q348" i="11"/>
  <c r="Q349" i="11"/>
  <c r="Q350" i="11"/>
  <c r="Q351" i="11"/>
  <c r="Q352" i="11"/>
  <c r="Q353" i="11"/>
  <c r="Q354" i="11"/>
  <c r="Q355" i="11"/>
  <c r="Q356" i="11"/>
  <c r="Q357" i="11"/>
  <c r="Q358" i="11"/>
  <c r="Q359" i="11"/>
  <c r="Q360" i="11"/>
  <c r="Q361" i="11"/>
  <c r="Q362" i="11"/>
  <c r="Q363" i="11"/>
  <c r="Q364" i="11"/>
  <c r="Q365" i="11"/>
  <c r="Q366" i="11"/>
  <c r="Q367" i="11"/>
  <c r="Q368" i="11"/>
  <c r="Q369" i="11"/>
  <c r="Q370" i="11"/>
  <c r="Q371" i="11"/>
  <c r="Q372" i="11"/>
  <c r="Q373" i="11"/>
  <c r="Q374" i="11"/>
  <c r="Q375" i="11"/>
  <c r="Q376" i="11"/>
  <c r="Q377" i="11"/>
  <c r="Q378" i="11"/>
  <c r="Q379" i="11"/>
  <c r="Q380" i="11"/>
  <c r="Q381" i="11"/>
  <c r="Q382" i="11"/>
  <c r="Q383" i="11"/>
  <c r="Q384" i="11"/>
  <c r="Q385" i="11"/>
  <c r="Q386" i="11"/>
  <c r="Q387" i="11"/>
  <c r="Q388" i="11"/>
  <c r="Q389" i="11"/>
  <c r="Q390" i="11"/>
  <c r="Q391" i="11"/>
  <c r="Q392" i="11"/>
  <c r="Q393" i="11"/>
  <c r="Q394" i="11"/>
  <c r="Q395" i="11"/>
  <c r="Q396" i="11"/>
  <c r="Q397" i="11"/>
  <c r="Q398" i="11"/>
  <c r="Q399" i="11"/>
  <c r="Q400" i="11"/>
  <c r="Q401" i="11"/>
  <c r="Q402" i="11"/>
  <c r="Q403" i="11"/>
  <c r="Q404" i="11"/>
  <c r="Q405" i="11"/>
  <c r="Q406" i="11"/>
  <c r="Q407" i="11"/>
  <c r="Q408" i="11"/>
  <c r="Q409" i="11"/>
  <c r="Q410" i="11"/>
  <c r="Q411" i="11"/>
  <c r="Q412" i="11"/>
  <c r="Q413" i="11"/>
  <c r="Q414" i="11"/>
  <c r="Q415" i="11"/>
  <c r="Q416" i="11"/>
  <c r="Q417" i="11"/>
  <c r="Q418" i="11"/>
  <c r="Q419" i="11"/>
  <c r="Q420" i="11"/>
  <c r="Q421" i="11"/>
  <c r="Q422" i="11"/>
  <c r="Q423" i="11"/>
  <c r="Q424" i="11"/>
  <c r="Q425" i="11"/>
  <c r="Q426" i="11"/>
  <c r="Q427" i="11"/>
  <c r="Q428" i="11"/>
  <c r="Q429" i="11"/>
  <c r="Q430" i="11"/>
  <c r="Q431" i="11"/>
  <c r="Q432" i="11"/>
  <c r="Q433" i="11"/>
  <c r="Q434" i="11"/>
  <c r="Q435" i="11"/>
  <c r="Q436" i="11"/>
  <c r="Q437" i="11"/>
  <c r="Q438" i="11"/>
  <c r="Q439" i="11"/>
  <c r="Q440" i="11"/>
  <c r="Q441" i="11"/>
  <c r="Q442" i="11"/>
  <c r="Q443" i="11"/>
  <c r="Q444" i="11"/>
  <c r="Q445" i="11"/>
  <c r="Q446" i="11"/>
  <c r="Q447" i="11"/>
  <c r="Q448" i="11"/>
  <c r="Q449" i="11"/>
  <c r="Q450" i="11"/>
  <c r="Q451" i="11"/>
  <c r="Q452" i="11"/>
  <c r="Q453" i="11"/>
  <c r="Q454" i="11"/>
  <c r="Q455" i="11"/>
  <c r="Q456" i="11"/>
  <c r="Q457" i="11"/>
  <c r="Q458" i="11"/>
  <c r="Q459" i="11"/>
  <c r="Q460" i="11"/>
  <c r="Q461" i="11"/>
  <c r="Q462" i="11"/>
  <c r="Q463" i="11"/>
  <c r="Q464" i="11"/>
  <c r="Q465" i="11"/>
  <c r="Q466" i="11"/>
  <c r="Q467" i="11"/>
  <c r="Q468" i="11"/>
  <c r="Q469" i="11"/>
  <c r="Q470" i="11"/>
  <c r="Q471" i="11"/>
  <c r="Q472" i="11"/>
  <c r="Q473" i="11"/>
  <c r="Q474" i="11"/>
  <c r="Q475" i="11"/>
  <c r="Q476" i="11"/>
  <c r="Q477" i="11"/>
  <c r="Q478" i="11"/>
  <c r="Q479" i="11"/>
  <c r="Q480" i="11"/>
  <c r="Q481" i="11"/>
  <c r="Q482" i="11"/>
  <c r="Q483" i="11"/>
  <c r="Q484" i="11"/>
  <c r="Q485" i="11"/>
  <c r="Q486" i="11"/>
  <c r="Q487" i="11"/>
  <c r="Q488" i="11"/>
  <c r="Q489" i="11"/>
  <c r="Q490" i="11"/>
  <c r="Q491" i="11"/>
  <c r="Q492" i="11"/>
  <c r="Q493" i="11"/>
  <c r="Q494" i="11"/>
  <c r="Q495" i="11"/>
  <c r="Q496" i="11"/>
  <c r="Q497" i="11"/>
  <c r="Q498" i="11"/>
  <c r="Q499" i="11"/>
  <c r="Q500" i="11"/>
  <c r="Q501" i="11"/>
  <c r="Q502" i="11"/>
  <c r="Q503" i="11"/>
  <c r="Q504" i="11"/>
  <c r="Q505" i="11"/>
  <c r="Q506" i="11"/>
  <c r="Q507" i="11"/>
  <c r="Q508" i="11"/>
  <c r="Q509" i="11"/>
  <c r="Q510" i="11"/>
  <c r="Q511" i="11"/>
  <c r="Q512" i="11"/>
  <c r="Q513" i="11"/>
  <c r="Q514" i="11"/>
  <c r="Q515" i="11"/>
  <c r="Q516" i="11"/>
  <c r="Q517" i="11"/>
  <c r="Q518" i="11"/>
  <c r="Q519" i="11"/>
  <c r="Q520" i="11"/>
  <c r="Q521" i="11"/>
  <c r="Q522" i="11"/>
  <c r="Q523" i="11"/>
  <c r="Q524" i="11"/>
  <c r="Q525" i="11"/>
  <c r="Q526" i="11"/>
  <c r="Q527" i="11"/>
  <c r="Q528" i="11"/>
  <c r="Q529" i="11"/>
  <c r="Q530" i="11"/>
  <c r="Q531" i="11"/>
  <c r="Q532" i="11"/>
  <c r="Q533" i="11"/>
  <c r="Q534" i="11"/>
  <c r="Q535" i="11"/>
  <c r="Q536" i="11"/>
  <c r="Q537" i="11"/>
  <c r="Q538" i="11"/>
  <c r="Q539" i="11"/>
  <c r="Q540" i="11"/>
  <c r="Q541" i="11"/>
  <c r="Q542" i="11"/>
  <c r="Q543" i="11"/>
  <c r="Q544" i="11"/>
  <c r="Q545" i="11"/>
  <c r="Q546" i="11"/>
  <c r="Q547" i="11"/>
  <c r="Q548" i="11"/>
  <c r="Q549" i="11"/>
  <c r="Q550" i="11"/>
  <c r="Q551" i="11"/>
  <c r="Q552" i="11"/>
  <c r="Q553" i="11"/>
  <c r="Q554" i="11"/>
  <c r="Q555" i="11"/>
  <c r="Q556" i="11"/>
  <c r="Q557" i="11"/>
  <c r="Q558" i="11"/>
  <c r="Q559" i="11"/>
  <c r="Q560" i="11"/>
  <c r="Q561" i="11"/>
  <c r="Q562" i="11"/>
  <c r="Q563" i="11"/>
  <c r="Q564" i="11"/>
  <c r="Q565" i="11"/>
  <c r="Q566" i="11"/>
  <c r="Q567" i="11"/>
  <c r="Q568" i="11"/>
  <c r="Q569" i="11"/>
  <c r="Q570" i="11"/>
  <c r="Q571" i="11"/>
  <c r="Q572" i="11"/>
  <c r="Q573" i="11"/>
  <c r="Q574" i="11"/>
  <c r="Q575" i="11"/>
  <c r="Q576" i="11"/>
  <c r="Q577" i="11"/>
  <c r="Q578" i="11"/>
  <c r="Q579" i="11"/>
  <c r="Q580" i="11"/>
  <c r="Q581" i="11"/>
  <c r="Q582" i="11"/>
  <c r="Q583" i="11"/>
  <c r="Q584" i="11"/>
  <c r="Q585" i="11"/>
  <c r="Q586" i="11"/>
  <c r="Q587" i="11"/>
  <c r="Q588" i="11"/>
  <c r="Q589" i="11"/>
  <c r="Q590" i="11"/>
  <c r="Q591" i="11"/>
  <c r="Q592" i="11"/>
  <c r="Q593" i="11"/>
  <c r="Q594" i="11"/>
  <c r="Q595" i="11"/>
  <c r="Q596" i="11"/>
  <c r="Q597" i="11"/>
  <c r="Q598" i="11"/>
  <c r="Q599" i="11"/>
  <c r="Q600" i="11"/>
  <c r="Q601" i="11"/>
  <c r="Q602" i="11"/>
  <c r="Q603" i="11"/>
  <c r="Q604" i="11"/>
  <c r="Q605" i="11"/>
  <c r="Q606" i="11"/>
  <c r="Q607" i="11"/>
  <c r="Q608" i="11"/>
  <c r="Q609" i="11"/>
  <c r="Q610" i="11"/>
  <c r="Q611" i="11"/>
  <c r="Q612" i="11"/>
  <c r="Q613" i="11"/>
  <c r="Q614" i="11"/>
  <c r="Q615" i="11"/>
  <c r="Q616" i="11"/>
  <c r="Q617" i="11"/>
  <c r="Q618" i="11"/>
  <c r="Q619" i="11"/>
  <c r="Q620" i="11"/>
  <c r="Q621" i="11"/>
  <c r="Q622" i="11"/>
  <c r="Q623" i="11"/>
  <c r="Q624" i="11"/>
  <c r="Q625" i="11"/>
  <c r="Q626" i="11"/>
  <c r="Q627" i="11"/>
  <c r="Q628" i="11"/>
  <c r="Q629" i="11"/>
  <c r="Q630" i="11"/>
  <c r="Q631" i="11"/>
  <c r="Q632" i="11"/>
  <c r="Q633" i="11"/>
  <c r="Q634" i="11"/>
  <c r="Q635" i="11"/>
  <c r="Q636" i="11"/>
  <c r="Q637" i="11"/>
  <c r="Q638" i="11"/>
  <c r="Q639" i="11"/>
  <c r="Q640" i="11"/>
  <c r="Q641" i="11"/>
  <c r="Q642" i="11"/>
  <c r="Q643" i="11"/>
  <c r="Q644" i="11"/>
  <c r="Q645" i="11"/>
  <c r="Q646" i="11"/>
  <c r="Q647" i="11"/>
  <c r="Q648" i="11"/>
  <c r="Q649" i="11"/>
  <c r="Q650" i="11"/>
  <c r="Q651" i="11"/>
  <c r="Q652" i="11"/>
  <c r="Q653" i="11"/>
  <c r="Q654" i="11"/>
  <c r="Q655" i="11"/>
  <c r="Q656" i="11"/>
  <c r="Q657" i="11"/>
  <c r="Q658" i="11"/>
  <c r="Q659" i="11"/>
  <c r="Q660" i="11"/>
  <c r="Q661" i="11"/>
  <c r="Q662" i="11"/>
  <c r="Q663" i="11"/>
  <c r="Q664" i="11"/>
  <c r="Q665" i="11"/>
  <c r="Q666" i="11"/>
  <c r="Q667" i="11"/>
  <c r="Q668" i="11"/>
  <c r="Q669" i="11"/>
  <c r="Q670" i="11"/>
  <c r="Q671" i="11"/>
  <c r="Q672" i="11"/>
  <c r="Q673" i="11"/>
  <c r="Q674" i="11"/>
  <c r="Q675" i="11"/>
  <c r="Q676" i="11"/>
  <c r="Q677" i="11"/>
  <c r="Q678" i="11"/>
  <c r="Q679" i="11"/>
  <c r="Q680" i="11"/>
  <c r="Q681" i="11"/>
  <c r="Q682" i="11"/>
  <c r="Q683" i="11"/>
  <c r="Q684" i="11"/>
  <c r="Q685" i="11"/>
  <c r="Q686" i="11"/>
  <c r="Q687" i="11"/>
  <c r="Q688" i="11"/>
  <c r="Q689" i="11"/>
  <c r="Q690" i="11"/>
  <c r="Q691" i="11"/>
  <c r="Q692" i="11"/>
  <c r="Q693" i="11"/>
  <c r="Q694" i="11"/>
  <c r="Q695" i="11"/>
  <c r="Q696" i="11"/>
  <c r="Q697" i="11"/>
  <c r="Q698" i="11"/>
  <c r="Q699" i="11"/>
  <c r="Q700" i="11"/>
  <c r="Q701" i="11"/>
  <c r="Q702" i="11"/>
  <c r="Q703" i="11"/>
  <c r="Q704" i="11"/>
  <c r="Q705" i="11"/>
  <c r="Q706" i="11"/>
  <c r="Q707" i="11"/>
  <c r="Q708" i="11"/>
  <c r="Q709" i="11"/>
  <c r="Q710" i="11"/>
  <c r="Q711" i="11"/>
  <c r="Q712" i="11"/>
  <c r="Q713" i="11"/>
  <c r="Q714" i="11"/>
  <c r="Q715" i="11"/>
  <c r="Q716" i="11"/>
  <c r="Q717" i="11"/>
  <c r="Q718" i="11"/>
  <c r="Q719" i="11"/>
  <c r="Q720" i="11"/>
  <c r="Q721" i="11"/>
  <c r="Q722" i="11"/>
  <c r="Q723" i="11"/>
  <c r="Q724" i="11"/>
  <c r="Q725" i="11"/>
  <c r="Q726" i="11"/>
  <c r="Q727" i="11"/>
  <c r="Q728" i="11"/>
  <c r="Q729" i="11"/>
  <c r="Q730" i="11"/>
  <c r="Q731" i="11"/>
  <c r="Q732" i="11"/>
  <c r="Q733" i="11"/>
  <c r="Q734" i="11"/>
  <c r="Q735" i="11"/>
  <c r="Q736" i="11"/>
  <c r="Q737" i="11"/>
  <c r="Q738" i="11"/>
  <c r="Q739" i="11"/>
  <c r="Q740" i="11"/>
  <c r="Q741" i="11"/>
  <c r="Q742" i="11"/>
  <c r="Q743" i="11"/>
  <c r="Q744" i="11"/>
  <c r="Q745" i="11"/>
  <c r="Q746" i="11"/>
  <c r="Q747" i="11"/>
  <c r="Q748" i="11"/>
  <c r="Q749" i="11"/>
  <c r="Q750" i="11"/>
  <c r="Q751" i="11"/>
  <c r="Q752" i="11"/>
  <c r="Q753" i="11"/>
  <c r="Q754" i="11"/>
  <c r="Q755" i="11"/>
  <c r="Q756" i="11"/>
  <c r="Q757" i="11"/>
  <c r="Q758" i="11"/>
  <c r="Q759" i="11"/>
  <c r="Q760" i="11"/>
  <c r="Q761" i="11"/>
  <c r="Q762" i="11"/>
  <c r="Q763" i="11"/>
  <c r="Q764" i="11"/>
  <c r="Q765" i="11"/>
  <c r="Q766" i="11"/>
  <c r="Q767" i="11"/>
  <c r="Q768" i="11"/>
  <c r="Q769" i="11"/>
  <c r="Q770" i="11"/>
  <c r="Q771" i="11"/>
  <c r="Q772" i="11"/>
  <c r="Q773" i="11"/>
  <c r="Q774" i="11"/>
  <c r="Q775" i="11"/>
  <c r="Q776" i="11"/>
  <c r="Q777" i="11"/>
  <c r="Q778" i="11"/>
  <c r="Q779" i="11"/>
  <c r="Q780" i="11"/>
  <c r="Q781" i="11"/>
  <c r="Q782" i="11"/>
  <c r="Q783" i="11"/>
  <c r="Q784" i="11"/>
  <c r="Q785" i="11"/>
  <c r="Q786" i="11"/>
  <c r="Q787" i="11"/>
  <c r="Q788" i="11"/>
  <c r="Q789" i="11"/>
  <c r="Q790" i="11"/>
  <c r="Q791" i="11"/>
  <c r="Q792" i="11"/>
  <c r="Q793" i="11"/>
  <c r="Q794" i="11"/>
  <c r="Q795" i="11"/>
  <c r="Q796" i="11"/>
  <c r="Q797" i="11"/>
  <c r="Q798" i="11"/>
  <c r="Q799" i="11"/>
  <c r="Q800" i="11"/>
  <c r="Q801" i="11"/>
  <c r="Q802" i="11"/>
  <c r="Q803" i="11"/>
  <c r="Q804" i="11"/>
  <c r="Q805" i="11"/>
  <c r="Q806" i="11"/>
  <c r="Q807" i="11"/>
  <c r="Q808" i="11"/>
  <c r="Q809" i="11"/>
  <c r="Q810" i="11"/>
  <c r="Q811" i="11"/>
  <c r="Q812" i="11"/>
  <c r="Q813" i="11"/>
  <c r="Q814" i="11"/>
  <c r="Q815" i="11"/>
  <c r="Q816" i="11"/>
  <c r="Q817" i="11"/>
  <c r="Q818" i="11"/>
  <c r="Q819" i="11"/>
  <c r="Q820" i="11"/>
  <c r="Q821" i="11"/>
  <c r="Q822" i="11"/>
  <c r="Q823" i="11"/>
  <c r="Q824" i="11"/>
  <c r="Q825" i="11"/>
  <c r="Q826" i="11"/>
  <c r="Q827" i="11"/>
  <c r="Q828" i="11"/>
  <c r="Q829" i="11"/>
  <c r="Q830" i="11"/>
  <c r="Q831" i="11"/>
  <c r="Q832" i="11"/>
  <c r="Q833" i="11"/>
  <c r="Q834" i="11"/>
  <c r="Q835" i="11"/>
  <c r="Q836" i="11"/>
  <c r="Q837" i="11"/>
  <c r="Q838" i="11"/>
  <c r="Q839" i="11"/>
  <c r="Q840" i="11"/>
  <c r="Q841" i="11"/>
  <c r="Q842" i="11"/>
  <c r="Q843" i="11"/>
  <c r="Q844" i="11"/>
  <c r="Q845" i="11"/>
  <c r="Q846" i="11"/>
  <c r="Q847" i="11"/>
  <c r="Q848" i="11"/>
  <c r="Q849" i="11"/>
  <c r="Q850" i="11"/>
  <c r="Q851" i="11"/>
  <c r="Q852" i="11"/>
  <c r="Q853" i="11"/>
  <c r="Q854" i="11"/>
  <c r="Q855" i="11"/>
  <c r="Q856" i="11"/>
  <c r="Q857" i="11"/>
  <c r="Q858" i="11"/>
  <c r="Q859" i="11"/>
  <c r="Q860" i="11"/>
  <c r="Q861" i="11"/>
  <c r="Q862" i="11"/>
  <c r="Q863" i="11"/>
  <c r="Q864" i="11"/>
  <c r="Q865" i="11"/>
  <c r="Q866" i="11"/>
  <c r="Q867" i="11"/>
  <c r="Q868" i="11"/>
  <c r="Q869" i="11"/>
  <c r="Q870" i="11"/>
  <c r="Q871" i="11"/>
  <c r="Q872" i="11"/>
  <c r="Q873" i="11"/>
  <c r="Q874" i="11"/>
  <c r="Q875" i="11"/>
  <c r="Q876" i="11"/>
  <c r="Q877" i="11"/>
  <c r="Q878" i="11"/>
  <c r="Q879" i="11"/>
  <c r="Q880" i="11"/>
  <c r="Q881" i="11"/>
  <c r="Q882" i="11"/>
  <c r="Q883" i="11"/>
  <c r="Q884" i="11"/>
  <c r="Q885" i="11"/>
  <c r="Q886" i="11"/>
  <c r="Q887" i="11"/>
  <c r="Q888" i="11"/>
  <c r="Q889" i="11"/>
  <c r="Q890" i="11"/>
  <c r="Q891" i="11"/>
  <c r="Q892" i="11"/>
  <c r="Q893" i="11"/>
  <c r="Q894" i="11"/>
  <c r="Q895" i="11"/>
  <c r="Q896" i="11"/>
  <c r="Q897" i="11"/>
  <c r="Q898" i="11"/>
  <c r="Q899" i="11"/>
  <c r="Q900" i="11"/>
  <c r="Q901" i="11"/>
  <c r="Q902" i="11"/>
  <c r="Q903" i="11"/>
  <c r="Q904" i="11"/>
  <c r="Q905" i="11"/>
  <c r="Q906" i="11"/>
  <c r="Q907" i="11"/>
  <c r="Q908" i="11"/>
  <c r="Q909" i="11"/>
  <c r="Q910" i="11"/>
  <c r="Q911" i="11"/>
  <c r="Q912" i="11"/>
  <c r="Q913" i="11"/>
  <c r="Q914" i="11"/>
  <c r="Q915" i="11"/>
  <c r="Q916" i="11"/>
  <c r="Q917" i="11"/>
  <c r="Q918" i="11"/>
  <c r="Q919" i="11"/>
  <c r="Q920" i="11"/>
  <c r="Q921" i="11"/>
  <c r="Q922" i="11"/>
  <c r="Q923" i="11"/>
  <c r="Q924" i="11"/>
  <c r="Q925" i="11"/>
  <c r="Q926" i="11"/>
  <c r="Q927" i="11"/>
  <c r="Q928" i="11"/>
  <c r="Q929" i="11"/>
  <c r="Q930" i="11"/>
  <c r="Q931" i="11"/>
  <c r="Q932" i="11"/>
  <c r="Q933" i="11"/>
  <c r="Q934" i="11"/>
  <c r="Q935" i="11"/>
  <c r="Q936" i="11"/>
  <c r="Q937" i="11"/>
  <c r="Q938" i="11"/>
  <c r="Q939" i="11"/>
  <c r="Q940" i="11"/>
  <c r="Q941" i="11"/>
  <c r="Q942" i="11"/>
  <c r="Q943" i="11"/>
  <c r="Q944" i="11"/>
  <c r="Q945" i="11"/>
  <c r="Q946" i="11"/>
  <c r="Q947" i="11"/>
  <c r="Q948" i="11"/>
  <c r="Q949" i="11"/>
  <c r="Q950" i="11"/>
  <c r="Q951" i="11"/>
  <c r="Q952" i="11"/>
  <c r="Q953" i="11"/>
  <c r="Q954" i="11"/>
  <c r="Q955" i="11"/>
  <c r="Q956" i="11"/>
  <c r="Q957" i="11"/>
  <c r="Q958" i="11"/>
  <c r="Q959" i="11"/>
  <c r="Q960" i="11"/>
  <c r="Q961" i="11"/>
  <c r="Q962" i="11"/>
  <c r="Q963" i="11"/>
  <c r="Q964" i="11"/>
  <c r="Q965" i="11"/>
  <c r="Q966" i="11"/>
  <c r="Q967" i="11"/>
  <c r="Q968" i="11"/>
  <c r="Q969" i="11"/>
  <c r="Q970" i="11"/>
  <c r="Q971" i="11"/>
  <c r="Q972" i="11"/>
  <c r="Q973" i="11"/>
  <c r="Q974" i="11"/>
  <c r="Q975" i="11"/>
  <c r="Q976" i="11"/>
  <c r="Q977" i="11"/>
  <c r="Q978" i="11"/>
  <c r="Q979" i="11"/>
  <c r="Q980" i="11"/>
  <c r="Q981" i="11"/>
  <c r="Q982" i="11"/>
  <c r="Q983" i="11"/>
  <c r="Q984" i="11"/>
  <c r="Q985" i="11"/>
  <c r="Q986" i="11"/>
  <c r="Q987" i="11"/>
  <c r="Q988" i="11"/>
  <c r="Q989" i="11"/>
  <c r="Q990" i="11"/>
  <c r="Q991" i="11"/>
  <c r="Q992" i="11"/>
  <c r="Q993" i="11"/>
  <c r="Q994" i="11"/>
  <c r="Q995" i="11"/>
  <c r="Q996" i="11"/>
  <c r="Q997" i="11"/>
  <c r="Q998" i="11"/>
  <c r="Q999" i="11"/>
  <c r="Q1000" i="11"/>
  <c r="Q1001" i="11"/>
  <c r="Q1002" i="11"/>
  <c r="Q1003" i="11"/>
  <c r="Q1004" i="11"/>
  <c r="Q1005" i="11"/>
  <c r="Q1006" i="11"/>
  <c r="Q1007" i="11"/>
  <c r="Q1008" i="11"/>
  <c r="Q1009" i="11"/>
  <c r="Q1010" i="11"/>
  <c r="Q1011" i="11"/>
  <c r="Q1012" i="11"/>
  <c r="Q1013" i="11"/>
  <c r="Q1014" i="11"/>
  <c r="Q1015" i="11"/>
  <c r="Q1016" i="11"/>
  <c r="Q1017" i="11"/>
  <c r="Q1018" i="11"/>
  <c r="Q1019" i="11"/>
  <c r="Q1020" i="11"/>
  <c r="Q1021" i="11"/>
  <c r="Q1022" i="11"/>
  <c r="Q1023" i="11"/>
  <c r="Q1024" i="11"/>
  <c r="Q1025" i="11"/>
  <c r="Q1026" i="11"/>
  <c r="Q1027" i="11"/>
  <c r="Q1028" i="11"/>
  <c r="Q1029" i="11"/>
  <c r="Q1030" i="11"/>
  <c r="Q1031" i="11"/>
  <c r="Q1032" i="11"/>
  <c r="Q1033" i="11"/>
  <c r="Q1034" i="11"/>
  <c r="Q1035" i="11"/>
  <c r="Q1036" i="11"/>
  <c r="Q1037" i="11"/>
  <c r="Q1038" i="11"/>
  <c r="Q1039" i="11"/>
  <c r="Q1040" i="11"/>
  <c r="Q1041" i="11"/>
  <c r="Q1042" i="11"/>
  <c r="Q1043" i="11"/>
  <c r="Q1044" i="11"/>
  <c r="Q1045" i="11"/>
  <c r="Q1046" i="11"/>
  <c r="Q1047" i="11"/>
  <c r="Q1048" i="11"/>
  <c r="Q1049" i="11"/>
  <c r="Q1050" i="11"/>
  <c r="Q1051" i="11"/>
  <c r="Q1052" i="11"/>
  <c r="Q1053" i="11"/>
  <c r="Q1054" i="11"/>
  <c r="Q1055" i="11"/>
  <c r="Q1056" i="11"/>
  <c r="Q1057" i="11"/>
  <c r="Q1058" i="11"/>
  <c r="Q1059" i="11"/>
  <c r="Q1060" i="11"/>
  <c r="Q1061" i="11"/>
  <c r="Q1062" i="11"/>
  <c r="Q1063" i="11"/>
  <c r="Q1064" i="11"/>
  <c r="Q1065" i="11"/>
  <c r="Q1066" i="11"/>
  <c r="Q1067" i="11"/>
  <c r="Q1068" i="11"/>
  <c r="Q1069" i="11"/>
  <c r="Q1070" i="11"/>
  <c r="Q1071" i="11"/>
  <c r="Q1072" i="11"/>
  <c r="Q1073" i="11"/>
  <c r="Q1074" i="11"/>
  <c r="Q1075" i="11"/>
  <c r="Q1076" i="11"/>
  <c r="Q1077" i="11"/>
  <c r="Q1078" i="11"/>
  <c r="Q1079" i="11"/>
  <c r="Q1080" i="11"/>
  <c r="Q1081" i="11"/>
  <c r="Q1082" i="11"/>
  <c r="Q1083" i="11"/>
  <c r="Q1084" i="11"/>
  <c r="Q1085" i="11"/>
  <c r="Q1086" i="11"/>
  <c r="Q1087" i="11"/>
  <c r="Q1088" i="11"/>
  <c r="Q1089" i="11"/>
  <c r="Q1090" i="11"/>
  <c r="Q1091" i="11"/>
  <c r="Q1092" i="11"/>
  <c r="Q1093" i="11"/>
  <c r="Q1094" i="11"/>
  <c r="Q1095" i="11"/>
  <c r="Q1096" i="11"/>
  <c r="Q1097" i="11"/>
  <c r="Q1098" i="11"/>
  <c r="Q1099" i="11"/>
  <c r="Q1100" i="11"/>
  <c r="Q1101" i="11"/>
  <c r="Q1102" i="11"/>
  <c r="Q1103" i="11"/>
  <c r="Q1104" i="11"/>
  <c r="Q1105" i="11"/>
  <c r="Q1106" i="11"/>
  <c r="Q1107" i="11"/>
  <c r="Q1108" i="11"/>
  <c r="Q1109" i="11"/>
  <c r="Q1110" i="11"/>
  <c r="Q1111" i="11"/>
  <c r="Q1112" i="11"/>
  <c r="Q1113" i="11"/>
  <c r="Q1114" i="11"/>
  <c r="Q1115" i="11"/>
  <c r="Q1116" i="11"/>
  <c r="Q1117" i="11"/>
  <c r="Q1118" i="11"/>
  <c r="Q1119" i="11"/>
  <c r="Q1120" i="11"/>
  <c r="Q1121" i="11"/>
  <c r="Q1122" i="11"/>
  <c r="Q1123" i="11"/>
  <c r="Q1124" i="11"/>
  <c r="Q1125" i="11"/>
  <c r="Q1126" i="11"/>
  <c r="Q1127" i="11"/>
  <c r="Q1128" i="11"/>
  <c r="Q1129" i="11"/>
  <c r="Q1130" i="11"/>
  <c r="Q1131" i="11"/>
  <c r="Q1132" i="11"/>
  <c r="Q1133" i="11"/>
  <c r="Q1134" i="11"/>
  <c r="Q1135" i="11"/>
  <c r="Q1136" i="11"/>
  <c r="Q1137" i="11"/>
  <c r="Q1138" i="11"/>
  <c r="Q1139" i="11"/>
  <c r="Q1140" i="11"/>
  <c r="Q1141" i="11"/>
  <c r="Q1142" i="11"/>
  <c r="Q1143" i="11"/>
  <c r="Q1144" i="11"/>
  <c r="Q1145" i="11"/>
  <c r="Q1146" i="11"/>
  <c r="Q1147" i="11"/>
  <c r="Q1148" i="11"/>
  <c r="Q1149" i="11"/>
  <c r="Q1150" i="11"/>
  <c r="Q1151" i="11"/>
  <c r="Q1152" i="11"/>
  <c r="Q1153" i="11"/>
  <c r="Q1154" i="11"/>
  <c r="Q1155" i="11"/>
  <c r="Q1156" i="11"/>
  <c r="Q1157" i="11"/>
  <c r="Q1158" i="11"/>
  <c r="Q1159" i="11"/>
  <c r="Q1160" i="11"/>
  <c r="Q1161" i="11"/>
  <c r="Q1162" i="11"/>
  <c r="Q1163" i="11"/>
  <c r="Q1164" i="11"/>
  <c r="Q1165" i="11"/>
  <c r="Q1166" i="11"/>
  <c r="Q1167" i="11"/>
  <c r="Q1168" i="11"/>
  <c r="Q1169" i="11"/>
  <c r="Q1170" i="11"/>
  <c r="Q1171" i="11"/>
  <c r="Q1172" i="11"/>
  <c r="Q1173" i="11"/>
  <c r="Q1174" i="11"/>
  <c r="Q1175" i="11"/>
  <c r="Q1176" i="11"/>
  <c r="Q1177" i="11"/>
  <c r="Q1178" i="11"/>
  <c r="Q1179" i="11"/>
  <c r="Q1180" i="11"/>
  <c r="Q1181" i="11"/>
  <c r="Q1182" i="11"/>
  <c r="Q1183" i="11"/>
  <c r="Q1184" i="11"/>
  <c r="Q1185" i="11"/>
  <c r="Q1186" i="11"/>
  <c r="Q1187" i="11"/>
  <c r="Q1188" i="11"/>
  <c r="Q1189" i="11"/>
  <c r="Q1190" i="11"/>
  <c r="Q1191" i="11"/>
  <c r="Q1192" i="11"/>
  <c r="Q1193" i="11"/>
  <c r="Q1194" i="11"/>
  <c r="Q1195" i="11"/>
  <c r="Q1196" i="11"/>
  <c r="Q1197" i="11"/>
  <c r="Q1198" i="11"/>
  <c r="Q1199" i="11"/>
  <c r="Q1200" i="11"/>
  <c r="Q1201" i="11"/>
  <c r="Q1202" i="11"/>
  <c r="Q1203" i="11"/>
  <c r="Q1204" i="11"/>
  <c r="Q1205" i="11"/>
  <c r="Q1206" i="11"/>
  <c r="Q1207" i="11"/>
  <c r="Q1208" i="11"/>
  <c r="Q1209" i="11"/>
  <c r="Q1210" i="11"/>
  <c r="Q1211" i="11"/>
  <c r="Q1212" i="11"/>
  <c r="Q1213" i="11"/>
  <c r="Q1214" i="11"/>
  <c r="Q1215" i="11"/>
  <c r="Q1216" i="11"/>
  <c r="Q1217" i="11"/>
  <c r="Q1218" i="11"/>
  <c r="Q1219" i="11"/>
  <c r="Q1220" i="11"/>
  <c r="Q1221" i="11"/>
  <c r="Q1222" i="11"/>
  <c r="Q1223" i="11"/>
  <c r="Q1224" i="11"/>
  <c r="Q1225" i="11"/>
  <c r="Q1226" i="11"/>
  <c r="Q1227" i="11"/>
  <c r="Q1228" i="11"/>
  <c r="Q1229" i="11"/>
  <c r="Q1230" i="11"/>
  <c r="Q1231" i="11"/>
  <c r="Q1232" i="11"/>
  <c r="Q1233" i="11"/>
  <c r="Q1234" i="11"/>
  <c r="Q1235" i="11"/>
  <c r="Q1236" i="11"/>
  <c r="Q1237" i="11"/>
  <c r="Q1238" i="11"/>
  <c r="Q1239" i="11"/>
  <c r="Q1240" i="11"/>
  <c r="Q1241" i="11"/>
  <c r="Q1242" i="11"/>
  <c r="Q1243" i="11"/>
  <c r="Q1244" i="11"/>
  <c r="Q1245" i="11"/>
  <c r="Q1246" i="11"/>
  <c r="Q1247" i="11"/>
  <c r="Q1248" i="11"/>
  <c r="Q1249" i="11"/>
  <c r="Q1250" i="11"/>
  <c r="Q1251" i="11"/>
  <c r="Q1252" i="11"/>
  <c r="Q1253" i="11"/>
  <c r="Q1254" i="11"/>
  <c r="Q1255" i="11"/>
  <c r="Q1256" i="11"/>
  <c r="Q1257" i="11"/>
  <c r="Q1258" i="11"/>
  <c r="Q1259" i="11"/>
  <c r="Q1260" i="11"/>
  <c r="Q1261" i="11"/>
  <c r="Q1262" i="11"/>
  <c r="Q1263" i="11"/>
  <c r="Q1264" i="11"/>
  <c r="Q1265" i="11"/>
  <c r="Q1266" i="11"/>
  <c r="Q1267" i="11"/>
  <c r="Q1268" i="11"/>
  <c r="Q1269" i="11"/>
  <c r="Q1270" i="11"/>
  <c r="Q1271" i="11"/>
  <c r="Q1272" i="11"/>
  <c r="Q1273" i="11"/>
  <c r="Q1274" i="11"/>
  <c r="Q1275" i="11"/>
  <c r="Q1276" i="11"/>
  <c r="Q1277" i="11"/>
  <c r="Q1278" i="11"/>
  <c r="Q1279" i="11"/>
  <c r="Q1280" i="11"/>
  <c r="Q1281" i="11"/>
  <c r="Q1282" i="11"/>
  <c r="Q1283" i="11"/>
  <c r="Q1284" i="11"/>
  <c r="Q1285" i="11"/>
  <c r="Q1286" i="11"/>
  <c r="Q1287" i="11"/>
  <c r="Q1288" i="11"/>
  <c r="Q1289" i="11"/>
  <c r="Q1290" i="11"/>
  <c r="Q1291" i="11"/>
  <c r="Q1292" i="11"/>
  <c r="Q1293" i="11"/>
  <c r="Q1294" i="11"/>
  <c r="Q1295" i="11"/>
  <c r="Q1296" i="11"/>
  <c r="Q1297" i="11"/>
  <c r="Q1298" i="11"/>
  <c r="Q1299" i="11"/>
  <c r="Q1300" i="11"/>
  <c r="Q1301" i="11"/>
  <c r="Q1302" i="11"/>
  <c r="Q1303" i="11"/>
  <c r="Q1304" i="11"/>
  <c r="Q1305" i="11"/>
  <c r="Q1306" i="11"/>
  <c r="Q1307" i="11"/>
  <c r="Q1308" i="11"/>
  <c r="Q1309" i="11"/>
  <c r="Q1310" i="11"/>
  <c r="Q1311" i="11"/>
  <c r="Q1312" i="11"/>
  <c r="Q1313" i="11"/>
  <c r="Q1314" i="11"/>
  <c r="Q1315" i="11"/>
  <c r="Q1316" i="11"/>
  <c r="Q1317" i="11"/>
  <c r="Q1318" i="11"/>
  <c r="Q1319" i="11"/>
  <c r="Q1320" i="11"/>
  <c r="Q1321" i="11"/>
  <c r="Q1322" i="11"/>
  <c r="Q1323" i="11"/>
  <c r="Q1324" i="11"/>
  <c r="Q1325" i="11"/>
  <c r="Q1326" i="11"/>
  <c r="Q1327" i="11"/>
  <c r="Q1328" i="11"/>
  <c r="Q1329" i="11"/>
  <c r="Q1330" i="11"/>
  <c r="Q1331" i="11"/>
  <c r="Q1332" i="11"/>
  <c r="Q1333" i="11"/>
  <c r="Q1334" i="11"/>
  <c r="Q1335" i="11"/>
  <c r="Q1336" i="11"/>
  <c r="Q1337" i="11"/>
  <c r="Q1338" i="11"/>
  <c r="Q1339" i="11"/>
  <c r="Q1340" i="11"/>
  <c r="Q1341" i="11"/>
  <c r="Q1342" i="11"/>
  <c r="Q1343" i="11"/>
  <c r="Q1344" i="11"/>
  <c r="Q1345" i="11"/>
  <c r="Q1346" i="11"/>
  <c r="Q1347" i="11"/>
  <c r="Q1348" i="11"/>
  <c r="Q1349" i="11"/>
  <c r="Q1350" i="11"/>
  <c r="Q1351" i="11"/>
  <c r="Q1352" i="11"/>
  <c r="Q1353" i="11"/>
  <c r="Q1354" i="11"/>
  <c r="Q1355" i="11"/>
  <c r="Q1356" i="11"/>
  <c r="Q1357" i="11"/>
  <c r="Q1358" i="11"/>
  <c r="Q1359" i="11"/>
  <c r="Q1360" i="11"/>
  <c r="Q1361" i="11"/>
  <c r="Q1362" i="11"/>
  <c r="Q1363" i="11"/>
  <c r="Q1364" i="11"/>
  <c r="Q1365" i="11"/>
  <c r="Q1366" i="11"/>
  <c r="Q1367" i="11"/>
  <c r="Q1368" i="11"/>
  <c r="Q1369" i="11"/>
  <c r="Q1370" i="11"/>
  <c r="Q1371" i="11"/>
  <c r="Q1372" i="11"/>
  <c r="Q1373" i="11"/>
  <c r="Q1374" i="11"/>
  <c r="Q1375" i="11"/>
  <c r="Q1376" i="11"/>
  <c r="Q1377" i="11"/>
  <c r="Q1378" i="11"/>
  <c r="Q1379" i="11"/>
  <c r="Q1380" i="11"/>
  <c r="Q1381" i="11"/>
  <c r="Q1382" i="11"/>
  <c r="Q1383" i="11"/>
  <c r="Q1384" i="11"/>
  <c r="Q1385" i="11"/>
  <c r="Q1386" i="11"/>
  <c r="Q1387" i="11"/>
  <c r="Q1388" i="11"/>
  <c r="Q1389" i="11"/>
  <c r="Q1390" i="11"/>
  <c r="Q1391" i="11"/>
  <c r="Q1392" i="11"/>
  <c r="Q1393" i="11"/>
  <c r="Q1394" i="11"/>
  <c r="Q1395" i="11"/>
  <c r="Q1396" i="11"/>
  <c r="Q1397" i="11"/>
  <c r="Q1398" i="11"/>
  <c r="Q1399" i="11"/>
  <c r="Q1400" i="11"/>
  <c r="Q1401" i="11"/>
  <c r="Q1402" i="11"/>
  <c r="Q1403" i="11"/>
  <c r="Q1404" i="11"/>
  <c r="Q1405" i="11"/>
  <c r="Q1406" i="11"/>
  <c r="Q1407" i="11"/>
  <c r="Q1408" i="11"/>
  <c r="Q1409" i="11"/>
  <c r="Q1410" i="11"/>
  <c r="Q1411" i="11"/>
  <c r="Q1412" i="11"/>
  <c r="Q1413" i="11"/>
  <c r="Q1414" i="11"/>
  <c r="Q1415" i="11"/>
  <c r="Q1416" i="11"/>
  <c r="Q1417" i="11"/>
  <c r="Q1418" i="11"/>
  <c r="Q1419" i="11"/>
  <c r="Q1420" i="11"/>
  <c r="Q1421" i="11"/>
  <c r="Q1422" i="11"/>
  <c r="Q1423" i="11"/>
  <c r="Q1424" i="11"/>
  <c r="Q1425" i="11"/>
  <c r="Q1426" i="11"/>
  <c r="Q1427" i="11"/>
  <c r="Q1428" i="11"/>
  <c r="Q1429" i="11"/>
  <c r="Q1430" i="11"/>
  <c r="Q1431" i="11"/>
  <c r="Q1432" i="11"/>
  <c r="Q1433" i="11"/>
  <c r="Q1434" i="11"/>
  <c r="Q1435" i="11"/>
  <c r="Q1436" i="11"/>
  <c r="Q1437" i="11"/>
  <c r="Q1438" i="11"/>
  <c r="Q1439" i="11"/>
  <c r="Q1440" i="11"/>
  <c r="Q1441" i="11"/>
  <c r="Q1442" i="11"/>
  <c r="Q1443" i="11"/>
  <c r="Q1444" i="11"/>
  <c r="Q1445" i="11"/>
  <c r="Q1446" i="11"/>
  <c r="Q1447" i="11"/>
  <c r="Q1448" i="11"/>
  <c r="Q1449" i="11"/>
  <c r="Q1450" i="11"/>
  <c r="Q1451" i="11"/>
  <c r="Q1452" i="11"/>
  <c r="Q1453" i="11"/>
  <c r="Q1454" i="11"/>
  <c r="Q1455" i="11"/>
  <c r="Q1456" i="11"/>
  <c r="Q1457" i="11"/>
  <c r="Q1458" i="11"/>
  <c r="Q1459" i="11"/>
  <c r="Q1460" i="11"/>
  <c r="Q1461" i="11"/>
  <c r="Q1462" i="11"/>
  <c r="Q1463" i="11"/>
  <c r="Q1464" i="11"/>
  <c r="Q1465" i="11"/>
  <c r="Q1466" i="11"/>
  <c r="Q1467" i="11"/>
  <c r="Q1468" i="11"/>
  <c r="Q1469" i="11"/>
  <c r="Q1470" i="11"/>
  <c r="Q1471" i="11"/>
  <c r="Q1472" i="11"/>
  <c r="Q1473" i="11"/>
  <c r="Q1474" i="11"/>
  <c r="Q1475" i="11"/>
  <c r="Q1476" i="11"/>
  <c r="Q1477" i="11"/>
  <c r="Q1478" i="11"/>
  <c r="Q1479" i="11"/>
  <c r="Q1480" i="11"/>
  <c r="Q1481" i="11"/>
  <c r="Q1482" i="11"/>
  <c r="Q1483" i="11"/>
  <c r="Q1484" i="11"/>
  <c r="Q1485" i="11"/>
  <c r="Q1486" i="11"/>
  <c r="Q1487" i="11"/>
  <c r="Q1488" i="11"/>
  <c r="Q1489" i="11"/>
  <c r="Q1490" i="11"/>
  <c r="Q1491" i="11"/>
  <c r="Q1492" i="11"/>
  <c r="Q1493" i="11"/>
  <c r="Q1494" i="11"/>
  <c r="Q1495" i="11"/>
  <c r="Q1496" i="11"/>
  <c r="Q1497" i="11"/>
  <c r="Q1498" i="11"/>
  <c r="Q1499" i="11"/>
  <c r="Q1500" i="11"/>
  <c r="Q1501" i="11"/>
  <c r="Q1502" i="11"/>
  <c r="Q1503" i="11"/>
  <c r="Q1504" i="11"/>
  <c r="Q1505" i="11"/>
  <c r="Q1506" i="11"/>
  <c r="Q1507" i="11"/>
  <c r="Q1508" i="11"/>
  <c r="Q1509" i="11"/>
  <c r="Q1510" i="11"/>
  <c r="Q1511" i="11"/>
  <c r="Q1512" i="11"/>
  <c r="Q1513" i="11"/>
  <c r="Q1514" i="11"/>
  <c r="Q1515" i="11"/>
  <c r="Q1516" i="11"/>
  <c r="Q1517" i="11"/>
  <c r="Q1518" i="11"/>
  <c r="Q1519" i="11"/>
  <c r="Q1520" i="11"/>
  <c r="Q1521" i="11"/>
  <c r="Q1522" i="11"/>
  <c r="Q1523" i="11"/>
  <c r="Q1524" i="11"/>
  <c r="Q1525" i="11"/>
  <c r="Q1526" i="11"/>
  <c r="Q1527" i="11"/>
  <c r="Q1528" i="11"/>
  <c r="Q1529" i="11"/>
  <c r="Q1530" i="11"/>
  <c r="Q1531" i="11"/>
  <c r="Q1532" i="11"/>
  <c r="Q1533" i="11"/>
  <c r="Q1534" i="11"/>
  <c r="Q1535" i="11"/>
  <c r="Q1536" i="11"/>
  <c r="Q1537" i="11"/>
  <c r="Q1538" i="11"/>
  <c r="Q1539" i="11"/>
  <c r="Q1540" i="11"/>
  <c r="Q1541" i="11"/>
  <c r="Q1542" i="11"/>
  <c r="Q1543" i="11"/>
  <c r="Q1544" i="11"/>
  <c r="Q1545" i="11"/>
  <c r="Q1546" i="11"/>
  <c r="Q1547" i="11"/>
  <c r="Q1548" i="11"/>
  <c r="Q1549" i="11"/>
  <c r="Q1550" i="11"/>
  <c r="Q1551" i="11"/>
  <c r="Q1552" i="11"/>
  <c r="Q1553" i="11"/>
  <c r="Q1554" i="11"/>
  <c r="Q1555" i="11"/>
  <c r="Q1556" i="11"/>
  <c r="Q1557" i="11"/>
  <c r="Q1558" i="11"/>
  <c r="Q1559" i="11"/>
  <c r="Q1560" i="11"/>
  <c r="Q1561" i="11"/>
  <c r="Q1562" i="11"/>
  <c r="Q1563" i="11"/>
  <c r="Q1564" i="11"/>
  <c r="Q1565" i="11"/>
  <c r="Q1566" i="11"/>
  <c r="Q1567" i="11"/>
  <c r="Q1568" i="11"/>
  <c r="Q1569" i="11"/>
  <c r="Q1570" i="11"/>
  <c r="Q1571" i="11"/>
  <c r="Q1572" i="11"/>
  <c r="Q1573" i="11"/>
  <c r="Q1574" i="11"/>
  <c r="Q1575" i="11"/>
  <c r="Q1576" i="11"/>
  <c r="Q1577" i="11"/>
  <c r="Q1578" i="11"/>
  <c r="Q1579" i="11"/>
  <c r="Q1580" i="11"/>
  <c r="Q1581" i="11"/>
  <c r="Q1582" i="11"/>
  <c r="Q1583" i="11"/>
  <c r="Q1584" i="11"/>
  <c r="Q1585" i="11"/>
  <c r="Q1586" i="11"/>
  <c r="Q1587" i="11"/>
  <c r="Q1588" i="11"/>
  <c r="Q1589" i="11"/>
  <c r="Q1590" i="11"/>
  <c r="Q1591" i="11"/>
  <c r="Q1592" i="11"/>
  <c r="Q1593" i="11"/>
  <c r="Q1594" i="11"/>
  <c r="Q1595" i="11"/>
  <c r="Q1596" i="11"/>
  <c r="Q1597" i="11"/>
  <c r="Q1598" i="11"/>
  <c r="Q1599" i="11"/>
  <c r="Q1600" i="11"/>
  <c r="Q1601" i="11"/>
  <c r="Q1602" i="11"/>
  <c r="Q1603" i="11"/>
  <c r="Q1604" i="11"/>
  <c r="Q1605" i="11"/>
  <c r="Q1606" i="11"/>
  <c r="Q1607" i="11"/>
  <c r="Q1608" i="11"/>
  <c r="Q1609" i="11"/>
  <c r="Q1610" i="11"/>
  <c r="Q1611" i="11"/>
  <c r="Q1612" i="11"/>
  <c r="Q1613" i="11"/>
  <c r="Q1614" i="11"/>
  <c r="Q1615" i="11"/>
  <c r="Q1616" i="11"/>
  <c r="Q1617" i="11"/>
  <c r="Q1618" i="11"/>
  <c r="Q1619" i="11"/>
  <c r="Q1620" i="11"/>
  <c r="Q1621" i="11"/>
  <c r="Q1622" i="11"/>
  <c r="Q1623" i="11"/>
  <c r="Q1624" i="11"/>
  <c r="Q1625" i="11"/>
  <c r="Q1626" i="11"/>
  <c r="Q1627" i="11"/>
  <c r="Q1628" i="11"/>
  <c r="Q1629" i="11"/>
  <c r="Q1630" i="11"/>
  <c r="Q1631" i="11"/>
  <c r="Q1632" i="11"/>
  <c r="Q1633" i="11"/>
  <c r="Q1634" i="11"/>
  <c r="Q1635" i="11"/>
  <c r="Q1636" i="11"/>
  <c r="Q1637" i="11"/>
  <c r="Q1638" i="11"/>
  <c r="Q1639" i="11"/>
  <c r="Q1640" i="11"/>
  <c r="Q1641" i="11"/>
  <c r="Q1642" i="11"/>
  <c r="Q1643" i="11"/>
  <c r="Q1644" i="11"/>
  <c r="Q1645" i="11"/>
  <c r="Q1646" i="11"/>
  <c r="Q1647" i="11"/>
  <c r="Q1648" i="11"/>
  <c r="Q1649" i="11"/>
  <c r="Q1650" i="11"/>
  <c r="Q1651" i="11"/>
  <c r="Q1652" i="11"/>
  <c r="Q1653" i="11"/>
  <c r="Q1654" i="11"/>
  <c r="Q1655" i="11"/>
  <c r="Q1656" i="11"/>
  <c r="Q1657" i="11"/>
  <c r="Q1658" i="11"/>
  <c r="Q1659" i="11"/>
  <c r="Q1660" i="11"/>
  <c r="Q1661" i="11"/>
  <c r="Q1662" i="11"/>
  <c r="Q1663" i="11"/>
  <c r="Q1664" i="11"/>
  <c r="Q1665" i="11"/>
  <c r="Q1666" i="11"/>
  <c r="Q1667" i="11"/>
  <c r="Q1668" i="11"/>
  <c r="Q1669" i="11"/>
  <c r="Q1670" i="11"/>
  <c r="Q1671" i="11"/>
  <c r="Q1672" i="11"/>
  <c r="Q1673" i="11"/>
  <c r="Q1674" i="11"/>
  <c r="Q1675" i="11"/>
  <c r="Q1676" i="11"/>
  <c r="Q1677" i="11"/>
  <c r="Q1678" i="11"/>
  <c r="Q1679" i="11"/>
  <c r="Q1680" i="11"/>
  <c r="Q1681" i="11"/>
  <c r="Q1682" i="11"/>
  <c r="Q1683" i="11"/>
  <c r="Q1684" i="11"/>
  <c r="Q1685" i="11"/>
  <c r="Q1686" i="11"/>
  <c r="Q1687" i="11"/>
  <c r="Q1688" i="11"/>
  <c r="Q1689" i="11"/>
  <c r="Q1690" i="11"/>
  <c r="Q1691" i="11"/>
  <c r="Q1692" i="11"/>
  <c r="Q1693" i="11"/>
  <c r="Q1694" i="11"/>
  <c r="Q1695" i="11"/>
  <c r="Q1696" i="11"/>
  <c r="Q1697" i="11"/>
  <c r="Q1698" i="11"/>
  <c r="Q1699" i="11"/>
  <c r="Q1700" i="11"/>
  <c r="Q1701" i="11"/>
  <c r="Q1702" i="11"/>
  <c r="Q1703" i="11"/>
  <c r="Q1704" i="11"/>
  <c r="Q1705" i="11"/>
  <c r="Q1706" i="11"/>
  <c r="Q1707" i="11"/>
  <c r="Q1708" i="11"/>
  <c r="Q1709" i="11"/>
  <c r="Q1710" i="11"/>
  <c r="Q1711" i="11"/>
  <c r="Q1712" i="11"/>
  <c r="Q1713" i="11"/>
  <c r="Q1714" i="11"/>
  <c r="Q1715" i="11"/>
  <c r="Q1716" i="11"/>
  <c r="Q1717" i="11"/>
  <c r="Q1718" i="11"/>
  <c r="Q1719" i="11"/>
  <c r="Q1720" i="11"/>
  <c r="Q1721" i="11"/>
  <c r="Q1722" i="11"/>
  <c r="Q1723" i="11"/>
  <c r="Q1724" i="11"/>
  <c r="Q1725" i="11"/>
  <c r="Q1726" i="11"/>
  <c r="Q1727" i="11"/>
  <c r="Q1728" i="11"/>
  <c r="Q1729" i="11"/>
  <c r="Q1730" i="11"/>
  <c r="Q1731" i="11"/>
  <c r="Q1732" i="11"/>
  <c r="Q1733" i="11"/>
  <c r="Q1734" i="11"/>
  <c r="Q1735" i="11"/>
  <c r="Q1736" i="11"/>
  <c r="Q1737" i="11"/>
  <c r="Q1738" i="11"/>
  <c r="Q1739" i="11"/>
  <c r="Q1740" i="11"/>
  <c r="Q1741" i="11"/>
  <c r="Q1742" i="11"/>
  <c r="Q1743" i="11"/>
  <c r="Q1744" i="11"/>
  <c r="Q1745" i="11"/>
  <c r="Q1746" i="11"/>
  <c r="Q1747" i="11"/>
  <c r="Q1748" i="11"/>
  <c r="Q1749" i="11"/>
  <c r="Q1750" i="11"/>
  <c r="Q1751" i="11"/>
  <c r="Q1752" i="11"/>
  <c r="Q1753" i="11"/>
  <c r="Q1754" i="11"/>
  <c r="Q1755" i="11"/>
  <c r="Q1756" i="11"/>
  <c r="Q1757" i="11"/>
  <c r="Q1758" i="11"/>
  <c r="Q1759" i="11"/>
  <c r="Q1760" i="11"/>
  <c r="Q1761" i="11"/>
  <c r="Q1762" i="11"/>
  <c r="Q1763" i="11"/>
  <c r="Q1764" i="11"/>
  <c r="Q1765" i="11"/>
  <c r="Q1766" i="11"/>
  <c r="Q1767" i="11"/>
  <c r="Q1768" i="11"/>
  <c r="Q1769" i="11"/>
  <c r="Q1770" i="11"/>
  <c r="Q1771" i="11"/>
  <c r="Q1772" i="11"/>
  <c r="Q1773" i="11"/>
  <c r="Q1774" i="11"/>
  <c r="Q1775" i="11"/>
  <c r="Q1776" i="11"/>
  <c r="Q1777" i="11"/>
  <c r="Q1778" i="11"/>
  <c r="Q1779" i="11"/>
  <c r="Q1780" i="11"/>
  <c r="Q1781" i="11"/>
  <c r="Q1782" i="11"/>
  <c r="Q1783" i="11"/>
  <c r="Q1784" i="11"/>
  <c r="Q1785" i="11"/>
  <c r="Q1786" i="11"/>
  <c r="Q1787" i="11"/>
  <c r="Q1788" i="11"/>
  <c r="Q1789" i="11"/>
  <c r="Q1790" i="11"/>
  <c r="Q1791" i="11"/>
  <c r="Q1792" i="11"/>
  <c r="Q1793" i="11"/>
  <c r="Q1794" i="11"/>
  <c r="Q1795" i="11"/>
  <c r="Q1796" i="11"/>
  <c r="Q1797" i="11"/>
  <c r="Q1798" i="11"/>
  <c r="Q1799" i="11"/>
  <c r="Q1800" i="11"/>
  <c r="Q1801" i="11"/>
  <c r="Q1802" i="11"/>
  <c r="Q1803" i="11"/>
  <c r="Q1804" i="11"/>
  <c r="Q1805" i="11"/>
  <c r="Q1806" i="11"/>
  <c r="Q1807" i="11"/>
  <c r="Q1808" i="11"/>
  <c r="Q1809" i="11"/>
  <c r="Q1810" i="11"/>
  <c r="Q1811" i="11"/>
  <c r="Q1812" i="11"/>
  <c r="Q1813" i="11"/>
  <c r="Q1814" i="11"/>
  <c r="Q1815" i="11"/>
  <c r="Q1816" i="11"/>
  <c r="Q1817" i="11"/>
  <c r="Q1818" i="11"/>
  <c r="Q1819" i="11"/>
  <c r="Q1820" i="11"/>
  <c r="Q1821" i="11"/>
  <c r="Q1822" i="11"/>
  <c r="Q1823" i="11"/>
  <c r="Q1824" i="11"/>
  <c r="Q1825" i="11"/>
  <c r="Q1826" i="11"/>
  <c r="Q1827" i="11"/>
  <c r="Q1828" i="11"/>
  <c r="Q1829" i="11"/>
  <c r="Q1830" i="11"/>
  <c r="Q1831" i="11"/>
  <c r="Q1832" i="11"/>
  <c r="Q1833" i="11"/>
  <c r="Q1834" i="11"/>
  <c r="Q1835" i="11"/>
  <c r="Q1836" i="11"/>
  <c r="Q1837" i="11"/>
  <c r="Q1838" i="11"/>
  <c r="Q1839" i="11"/>
  <c r="Q1840" i="11"/>
  <c r="Q1841" i="11"/>
  <c r="Q1842" i="11"/>
  <c r="Q1843" i="11"/>
  <c r="Q1844" i="11"/>
  <c r="Q1845" i="11"/>
  <c r="Q1846" i="11"/>
  <c r="Q1847" i="11"/>
  <c r="Q1848" i="11"/>
  <c r="Q1849" i="11"/>
  <c r="Q1850" i="11"/>
  <c r="Q1851" i="11"/>
  <c r="Q1852" i="11"/>
  <c r="Q1853" i="11"/>
  <c r="Q1854" i="11"/>
  <c r="Q1855" i="11"/>
  <c r="Q1856" i="11"/>
  <c r="Q1857" i="11"/>
  <c r="Q1858" i="11"/>
  <c r="Q1859" i="11"/>
  <c r="Q1860" i="11"/>
  <c r="Q1861" i="11"/>
  <c r="Q1862" i="11"/>
  <c r="Q1863" i="11"/>
  <c r="Q1864" i="11"/>
  <c r="Q1865" i="11"/>
  <c r="Q1866" i="11"/>
  <c r="Q1867" i="11"/>
  <c r="Q1868" i="11"/>
  <c r="Q1869" i="11"/>
  <c r="Q1870" i="11"/>
  <c r="Q1871" i="11"/>
  <c r="Q1872" i="11"/>
  <c r="Q1873" i="11"/>
  <c r="Q1874" i="11"/>
  <c r="Q1875" i="11"/>
  <c r="Q1876" i="11"/>
  <c r="Q1877" i="11"/>
  <c r="Q1878" i="11"/>
  <c r="Q1879" i="11"/>
  <c r="Q1880" i="11"/>
  <c r="Q1881" i="11"/>
  <c r="Q1882" i="11"/>
  <c r="Q1883" i="11"/>
  <c r="Q1884" i="11"/>
  <c r="Q1885" i="11"/>
  <c r="Q1886" i="11"/>
  <c r="Q1887" i="11"/>
  <c r="Q1888" i="11"/>
  <c r="Q1889" i="11"/>
  <c r="Q1890" i="11"/>
  <c r="Q1891" i="11"/>
  <c r="Q1892" i="11"/>
  <c r="Q1893" i="11"/>
  <c r="Q1894" i="11"/>
  <c r="Q1895" i="11"/>
  <c r="Q1896" i="11"/>
  <c r="Q1897" i="11"/>
  <c r="Q1898" i="11"/>
  <c r="Q1899" i="11"/>
  <c r="Q1900" i="11"/>
  <c r="Q1901" i="11"/>
  <c r="Q1902" i="11"/>
  <c r="Q1903" i="11"/>
  <c r="Q1904" i="11"/>
  <c r="Q1905" i="11"/>
  <c r="Q1906" i="11"/>
  <c r="Q1907" i="11"/>
  <c r="Q1908" i="11"/>
  <c r="Q1909" i="11"/>
  <c r="Q1910" i="11"/>
  <c r="Q1911" i="11"/>
  <c r="Q1912" i="11"/>
  <c r="Q1913" i="11"/>
  <c r="Q1914" i="11"/>
  <c r="Q1915" i="11"/>
  <c r="Q1916" i="11"/>
  <c r="Q1917" i="11"/>
  <c r="Q1918" i="11"/>
  <c r="Q1919" i="11"/>
  <c r="Q1920" i="11"/>
  <c r="Q1921" i="11"/>
  <c r="Q1922" i="11"/>
  <c r="Q1923" i="11"/>
  <c r="Q1924" i="11"/>
  <c r="Q1925" i="11"/>
  <c r="Q1926" i="11"/>
  <c r="Q1927" i="11"/>
  <c r="Q1928" i="11"/>
  <c r="Q1929" i="11"/>
  <c r="Q1930" i="11"/>
  <c r="Q1931" i="11"/>
  <c r="Q1932" i="11"/>
  <c r="Q1933" i="11"/>
  <c r="Q1934" i="11"/>
  <c r="Q1935" i="11"/>
  <c r="Q1936" i="11"/>
  <c r="Q1937" i="11"/>
  <c r="Q1938" i="11"/>
  <c r="Q1939" i="11"/>
  <c r="Q1940" i="11"/>
  <c r="Q1941" i="11"/>
  <c r="Q1942" i="11"/>
  <c r="Q1943" i="11"/>
  <c r="Q1944" i="11"/>
  <c r="Q1945" i="11"/>
  <c r="Q1946" i="11"/>
  <c r="Q1947" i="11"/>
  <c r="Q1948" i="11"/>
  <c r="Q1949" i="11"/>
  <c r="Q1950" i="11"/>
  <c r="Q1951" i="11"/>
  <c r="Q1952" i="11"/>
  <c r="Q1953" i="11"/>
  <c r="Q1954" i="11"/>
  <c r="Q1955" i="11"/>
  <c r="Q1956" i="11"/>
  <c r="Q1957" i="11"/>
  <c r="Q1958" i="11"/>
  <c r="Q1959" i="11"/>
  <c r="Q1960" i="11"/>
  <c r="Q1961" i="11"/>
  <c r="Q1962" i="11"/>
  <c r="Q1963" i="11"/>
  <c r="Q1964" i="11"/>
  <c r="Q1965" i="11"/>
  <c r="Q1966" i="11"/>
  <c r="Q1967" i="11"/>
  <c r="Q1968" i="11"/>
  <c r="Q1969" i="11"/>
  <c r="Q1970" i="11"/>
  <c r="Q1971" i="11"/>
  <c r="Q1972" i="11"/>
  <c r="Q1973" i="11"/>
  <c r="Q1974" i="11"/>
  <c r="Q1975" i="11"/>
  <c r="Q1976" i="11"/>
  <c r="Q1977" i="11"/>
  <c r="Q1978" i="11"/>
  <c r="Q1979" i="11"/>
  <c r="Q1980" i="11"/>
  <c r="Q1981" i="11"/>
  <c r="Q1982" i="11"/>
  <c r="Q1983" i="11"/>
  <c r="Q1984" i="11"/>
  <c r="Q1985" i="11"/>
  <c r="Q1986" i="11"/>
  <c r="Q1987" i="11"/>
  <c r="Q1988" i="11"/>
  <c r="Q1989" i="11"/>
  <c r="Q1990" i="11"/>
  <c r="Q1991" i="11"/>
  <c r="Q1992" i="11"/>
  <c r="Q1993" i="11"/>
  <c r="Q1994" i="11"/>
  <c r="Q1995" i="11"/>
  <c r="Q1996" i="11"/>
  <c r="Q1997" i="11"/>
  <c r="Q1998" i="11"/>
  <c r="Q1999" i="11"/>
  <c r="Q2000" i="11"/>
  <c r="Q2001" i="11"/>
  <c r="Q2002" i="11"/>
  <c r="Q2003" i="11"/>
  <c r="Q2004" i="11"/>
  <c r="Q2005" i="11"/>
  <c r="Q2006" i="11"/>
  <c r="Q2007" i="11"/>
  <c r="Q2008" i="11"/>
  <c r="Q2009" i="11"/>
  <c r="Q2010" i="11"/>
  <c r="Q2011" i="11"/>
  <c r="Q2012" i="11"/>
  <c r="Q2013" i="11"/>
  <c r="Q2014" i="11"/>
  <c r="Q2015" i="11"/>
  <c r="Q2016" i="11"/>
  <c r="Q2017" i="11"/>
  <c r="Q2018" i="11"/>
  <c r="Q2019" i="11"/>
  <c r="Q2020" i="11"/>
  <c r="Q2021" i="11"/>
  <c r="Q2022" i="11"/>
  <c r="Q2023" i="11"/>
  <c r="Q2024" i="11"/>
  <c r="Q2025" i="11"/>
  <c r="Q2026" i="11"/>
  <c r="Q2027" i="11"/>
  <c r="Q2028" i="11"/>
  <c r="Q2029" i="11"/>
  <c r="Q2030" i="11"/>
  <c r="Q2031" i="11"/>
  <c r="Q2032" i="11"/>
  <c r="Q2033" i="11"/>
  <c r="Q2034" i="11"/>
  <c r="Q2035" i="11"/>
  <c r="Q2036" i="11"/>
  <c r="Q2037" i="11"/>
  <c r="Q2038" i="11"/>
  <c r="Q2039" i="11"/>
  <c r="Q2040" i="11"/>
  <c r="Q2041" i="11"/>
  <c r="Q2042" i="11"/>
  <c r="Q2043" i="11"/>
  <c r="Q2044" i="11"/>
  <c r="Q2045" i="11"/>
  <c r="Q2046" i="11"/>
  <c r="Q2047" i="11"/>
  <c r="Q2048" i="11"/>
  <c r="Q2049" i="11"/>
  <c r="Q2050" i="11"/>
  <c r="Q2051" i="11"/>
  <c r="Q2052" i="11"/>
  <c r="Q2053" i="11"/>
  <c r="Q2054" i="11"/>
  <c r="Q2055" i="11"/>
  <c r="Q2056" i="11"/>
  <c r="Q2057" i="11"/>
  <c r="Q2058" i="11"/>
  <c r="Q2059" i="11"/>
  <c r="Q2060" i="11"/>
  <c r="Q2061" i="11"/>
  <c r="Q2062" i="11"/>
  <c r="Q2063" i="11"/>
  <c r="Q2064" i="11"/>
  <c r="Q2065" i="11"/>
  <c r="Q2066" i="11"/>
  <c r="Q2067" i="11"/>
  <c r="Q2068" i="11"/>
  <c r="Q2069" i="11"/>
  <c r="Q2070" i="11"/>
  <c r="Q2071" i="11"/>
  <c r="Q2072" i="11"/>
  <c r="Q2073" i="11"/>
  <c r="Q2074" i="11"/>
  <c r="Q2075" i="11"/>
  <c r="Q2076" i="11"/>
  <c r="Q2077" i="11"/>
  <c r="Q2078" i="11"/>
  <c r="Q2079" i="11"/>
  <c r="Q2080" i="11"/>
  <c r="Q2081" i="11"/>
  <c r="Q2082" i="11"/>
  <c r="Q2083" i="11"/>
  <c r="Q2084" i="11"/>
  <c r="Q2085" i="11"/>
  <c r="Q2086" i="11"/>
  <c r="Q2087" i="11"/>
  <c r="Q2088" i="11"/>
  <c r="Q2089" i="11"/>
  <c r="Q2090" i="11"/>
  <c r="Q2091" i="11"/>
  <c r="Q2092" i="11"/>
  <c r="Q2093" i="11"/>
  <c r="Q2094" i="11"/>
  <c r="Q2095" i="11"/>
  <c r="Q2096" i="11"/>
  <c r="Q2097" i="11"/>
  <c r="Q2098" i="11"/>
  <c r="Q2099" i="11"/>
  <c r="Q2100" i="11"/>
  <c r="Q2101" i="11"/>
  <c r="Q2102" i="11"/>
  <c r="Q2103" i="11"/>
  <c r="Q2104" i="11"/>
  <c r="Q2105" i="11"/>
  <c r="Q2106" i="11"/>
  <c r="Q2107" i="11"/>
  <c r="Q2108" i="11"/>
  <c r="Q2109" i="11"/>
  <c r="Q2110" i="11"/>
  <c r="Q2111" i="11"/>
  <c r="Q2112" i="11"/>
  <c r="Q2113" i="11"/>
  <c r="Q2114" i="11"/>
  <c r="Q2115" i="11"/>
  <c r="Q2116" i="11"/>
  <c r="Q2117" i="11"/>
  <c r="Q2118" i="11"/>
  <c r="Q2119" i="11"/>
  <c r="Q2120" i="11"/>
  <c r="Q2121" i="11"/>
  <c r="Q2122" i="11"/>
  <c r="Q2123" i="11"/>
  <c r="Q2124" i="11"/>
  <c r="Q2125" i="11"/>
  <c r="Q2126" i="11"/>
  <c r="Q2127" i="11"/>
  <c r="Q2128" i="11"/>
  <c r="Q2129" i="11"/>
  <c r="Q2130" i="11"/>
  <c r="Q2131" i="11"/>
  <c r="Q2132" i="11"/>
  <c r="Q2133" i="11"/>
  <c r="Q2134" i="11"/>
  <c r="Q2135" i="11"/>
  <c r="Q2136" i="11"/>
  <c r="Q2137" i="11"/>
  <c r="Q2138" i="11"/>
  <c r="Q2139" i="11"/>
  <c r="Q2140" i="11"/>
  <c r="Q2141" i="11"/>
  <c r="Q2142" i="11"/>
  <c r="Q2143" i="11"/>
  <c r="Q2144" i="11"/>
  <c r="Q2145" i="11"/>
  <c r="Q2146" i="11"/>
  <c r="Q2147" i="11"/>
  <c r="Q2148" i="11"/>
  <c r="Q2149" i="11"/>
  <c r="Q2150" i="11"/>
  <c r="Q2151" i="11"/>
  <c r="Q2152" i="11"/>
  <c r="Q2153" i="11"/>
  <c r="Q2154" i="11"/>
  <c r="Q2155" i="11"/>
  <c r="Q2156" i="11"/>
  <c r="Q2157" i="11"/>
  <c r="Q2158" i="11"/>
  <c r="Q2159" i="11"/>
  <c r="Q2160" i="11"/>
  <c r="Q2161" i="11"/>
  <c r="Q2162" i="11"/>
  <c r="Q2163" i="11"/>
  <c r="Q2164" i="11"/>
  <c r="Q2165" i="11"/>
  <c r="Q2166" i="11"/>
  <c r="Q2167" i="11"/>
  <c r="Q2168" i="11"/>
  <c r="Q2169" i="11"/>
  <c r="Q2170" i="11"/>
  <c r="Q2171" i="11"/>
  <c r="Q2172" i="11"/>
  <c r="Q2173" i="11"/>
  <c r="Q2174" i="11"/>
  <c r="Q2175" i="11"/>
  <c r="Q2176" i="11"/>
  <c r="Q2177" i="11"/>
  <c r="Q2178" i="11"/>
  <c r="Q2179" i="11"/>
  <c r="Q2180" i="11"/>
  <c r="Q2181" i="11"/>
  <c r="Q2182" i="11"/>
  <c r="Q2183" i="11"/>
  <c r="Q2184" i="11"/>
  <c r="Q2185" i="11"/>
  <c r="Q2186" i="11"/>
  <c r="Q2187" i="11"/>
  <c r="Q2188" i="11"/>
  <c r="Q2189" i="11"/>
  <c r="Q2190" i="11"/>
  <c r="Q2191" i="11"/>
  <c r="Q2192" i="11"/>
  <c r="Q2193" i="11"/>
  <c r="Q2194" i="11"/>
  <c r="Q2195" i="11"/>
  <c r="Q2196" i="11"/>
  <c r="Q2197" i="11"/>
  <c r="Q2198" i="11"/>
  <c r="Q2199" i="11"/>
  <c r="Q2200" i="11"/>
  <c r="Q2201" i="11"/>
  <c r="Q2202" i="11"/>
  <c r="Q2203" i="11"/>
  <c r="Q2204" i="11"/>
  <c r="Q2205" i="11"/>
  <c r="Q2206" i="11"/>
  <c r="Q2207" i="11"/>
  <c r="Q2208" i="11"/>
  <c r="Q2209" i="11"/>
  <c r="Q2210" i="11"/>
  <c r="Q2211" i="11"/>
  <c r="Q2212" i="11"/>
  <c r="Q2213" i="11"/>
  <c r="Q2214" i="11"/>
  <c r="Q2215" i="11"/>
  <c r="Q2216" i="11"/>
  <c r="Q2217" i="11"/>
  <c r="Q2218" i="11"/>
  <c r="Q2219" i="11"/>
  <c r="Q2220" i="11"/>
  <c r="Q2221" i="11"/>
  <c r="Q2222" i="11"/>
  <c r="Q2223" i="11"/>
  <c r="Q2224" i="11"/>
  <c r="Q2225" i="11"/>
  <c r="Q2226" i="11"/>
  <c r="Q2227" i="11"/>
  <c r="Q2228" i="11"/>
  <c r="Q2229" i="11"/>
  <c r="Q2230" i="11"/>
  <c r="Q2231" i="11"/>
  <c r="Q2232" i="11"/>
  <c r="Q2233" i="11"/>
  <c r="Q2234" i="11"/>
  <c r="Q2235" i="11"/>
  <c r="Q2236" i="11"/>
  <c r="Q2237" i="11"/>
  <c r="Q2238" i="11"/>
  <c r="Q2239" i="11"/>
  <c r="Q2240" i="11"/>
  <c r="Q2241" i="11"/>
  <c r="Q2242" i="11"/>
  <c r="Q2243" i="11"/>
  <c r="Q2244" i="11"/>
  <c r="Q2245" i="11"/>
  <c r="Q2246" i="11"/>
  <c r="Q2247" i="11"/>
  <c r="Q2248" i="11"/>
  <c r="Q2249" i="11"/>
  <c r="Q2250" i="11"/>
  <c r="Q2251" i="11"/>
  <c r="Q2252" i="11"/>
  <c r="Q2253" i="11"/>
  <c r="Q2254" i="11"/>
  <c r="Q2255" i="11"/>
  <c r="Q2256" i="11"/>
  <c r="Q2257" i="11"/>
  <c r="Q2258" i="11"/>
  <c r="Q2259" i="11"/>
  <c r="Q2260" i="11"/>
  <c r="Q2261" i="11"/>
  <c r="Q2262" i="11"/>
  <c r="Q2263" i="11"/>
  <c r="Q2264" i="11"/>
  <c r="Q2265" i="11"/>
  <c r="Q2266" i="11"/>
  <c r="Q2267" i="11"/>
  <c r="Q2268" i="11"/>
  <c r="Q2269" i="11"/>
  <c r="Q2270" i="11"/>
  <c r="Q2271" i="11"/>
  <c r="Q2272" i="11"/>
  <c r="Q2273" i="11"/>
  <c r="Q2274" i="11"/>
  <c r="Q2275" i="11"/>
  <c r="Q2276" i="11"/>
  <c r="Q2277" i="11"/>
  <c r="Q2278" i="11"/>
  <c r="Q2279" i="11"/>
  <c r="Q2280" i="11"/>
  <c r="Q2281" i="11"/>
  <c r="Q2282" i="11"/>
  <c r="Q2283" i="11"/>
  <c r="Q2284" i="11"/>
  <c r="Q2285" i="11"/>
  <c r="Q2286" i="11"/>
  <c r="Q2287" i="11"/>
  <c r="Q2288" i="11"/>
  <c r="Q2289" i="11"/>
  <c r="Q2290" i="11"/>
  <c r="Q2291" i="11"/>
  <c r="Q2292" i="11"/>
  <c r="Q2293" i="11"/>
  <c r="Q2294" i="11"/>
  <c r="Q2295" i="11"/>
  <c r="Q2296" i="11"/>
  <c r="Q2297" i="11"/>
  <c r="Q2298" i="11"/>
  <c r="Q2299" i="11"/>
  <c r="Q2300" i="11"/>
  <c r="Q2301" i="11"/>
  <c r="Q2302" i="11"/>
  <c r="Q2303" i="11"/>
  <c r="Q2304" i="11"/>
  <c r="Q2305" i="11"/>
  <c r="Q2306" i="11"/>
  <c r="Q2307" i="11"/>
  <c r="Q2308" i="11"/>
  <c r="Q2309" i="11"/>
  <c r="Q2310" i="11"/>
  <c r="Q2311" i="11"/>
  <c r="Q2312" i="11"/>
  <c r="Q2313" i="11"/>
  <c r="Q2314" i="11"/>
  <c r="Q2315" i="11"/>
  <c r="Q2316" i="11"/>
  <c r="Q2317" i="11"/>
  <c r="Q2318" i="11"/>
  <c r="Q2319" i="11"/>
  <c r="Q2320" i="11"/>
  <c r="Q2321" i="11"/>
  <c r="Q2322" i="11"/>
  <c r="Q2323" i="11"/>
  <c r="Q2324" i="11"/>
  <c r="Q2325" i="11"/>
  <c r="Q2326" i="11"/>
  <c r="Q2327" i="11"/>
  <c r="Q2328" i="11"/>
  <c r="Q2329" i="11"/>
  <c r="Q2330" i="11"/>
  <c r="Q2331" i="11"/>
  <c r="Q2332" i="11"/>
  <c r="Q2333" i="11"/>
  <c r="Q2334" i="11"/>
  <c r="Q2335" i="11"/>
  <c r="Q2336" i="11"/>
  <c r="Q2337" i="11"/>
  <c r="Q2338" i="11"/>
  <c r="Q2339" i="11"/>
  <c r="Q2340" i="11"/>
  <c r="Q2341" i="11"/>
  <c r="Q2342" i="11"/>
  <c r="Q2343" i="11"/>
  <c r="Q2344" i="11"/>
  <c r="Q2345" i="11"/>
  <c r="Q2346" i="11"/>
  <c r="Q2347" i="11"/>
  <c r="Q2348" i="11"/>
  <c r="Q2349" i="11"/>
  <c r="Q2350" i="11"/>
  <c r="Q2351" i="11"/>
  <c r="Q2352" i="11"/>
  <c r="Q2353" i="11"/>
  <c r="Q2354" i="11"/>
  <c r="Q2355" i="11"/>
  <c r="Q2356" i="11"/>
  <c r="Q2357" i="11"/>
  <c r="Q2358" i="11"/>
  <c r="Q2359" i="11"/>
  <c r="Q2360" i="11"/>
  <c r="Q2361" i="11"/>
  <c r="Q2362" i="11"/>
  <c r="Q2363" i="11"/>
  <c r="Q2364" i="11"/>
  <c r="Q2365" i="11"/>
  <c r="Q2366" i="11"/>
  <c r="Q2367" i="11"/>
  <c r="Q2368" i="11"/>
  <c r="Q2369" i="11"/>
  <c r="Q2370" i="11"/>
  <c r="Q2371" i="11"/>
  <c r="Q2372" i="11"/>
  <c r="Q2373" i="11"/>
  <c r="Q2374" i="11"/>
  <c r="Q2375" i="11"/>
  <c r="Q2376" i="11"/>
  <c r="Q2377" i="11"/>
  <c r="Q2378" i="11"/>
  <c r="Q2379" i="11"/>
  <c r="Q2380" i="11"/>
  <c r="Q2381" i="11"/>
  <c r="Q2382" i="11"/>
  <c r="Q2383" i="11"/>
  <c r="Q2384" i="11"/>
  <c r="Q2385" i="11"/>
  <c r="Q2386" i="11"/>
  <c r="Q2387" i="11"/>
  <c r="Q2388" i="11"/>
  <c r="Q2389" i="11"/>
  <c r="Q2390" i="11"/>
  <c r="Q2391" i="11"/>
  <c r="Q2392" i="11"/>
  <c r="Q2393" i="11"/>
  <c r="Q2394" i="11"/>
  <c r="Q2395" i="11"/>
  <c r="Q2396" i="11"/>
  <c r="Q2397" i="11"/>
  <c r="Q2398" i="11"/>
  <c r="Q2399" i="11"/>
  <c r="Q2400" i="11"/>
  <c r="Q2401" i="11"/>
  <c r="Q2402" i="11"/>
  <c r="Q2403" i="11"/>
  <c r="Q2404" i="11"/>
  <c r="Q2405" i="11"/>
  <c r="Q2406" i="11"/>
  <c r="Q2407" i="11"/>
  <c r="Q2408" i="11"/>
  <c r="Q2409" i="11"/>
  <c r="Q2410" i="11"/>
  <c r="Q2411" i="11"/>
  <c r="Q2412" i="11"/>
  <c r="Q2413" i="11"/>
  <c r="Q2414" i="11"/>
  <c r="Q2415" i="11"/>
  <c r="Q2416" i="11"/>
  <c r="Q2417" i="11"/>
  <c r="Q2418" i="11"/>
  <c r="Q2419" i="11"/>
  <c r="Q2420" i="11"/>
  <c r="Q2421" i="11"/>
  <c r="Q2422" i="11"/>
  <c r="Q2423" i="11"/>
  <c r="Q2424" i="11"/>
  <c r="Q2425" i="11"/>
  <c r="Q2426" i="11"/>
  <c r="Q2427" i="11"/>
  <c r="Q2428" i="11"/>
  <c r="Q2429" i="11"/>
  <c r="Q2430" i="11"/>
  <c r="Q2431" i="11"/>
  <c r="Q2432" i="11"/>
  <c r="Q2433" i="11"/>
  <c r="Q2434" i="11"/>
  <c r="Q2435" i="11"/>
  <c r="Q2436" i="11"/>
  <c r="Q2437" i="11"/>
  <c r="Q2438" i="11"/>
  <c r="Q2439" i="11"/>
  <c r="Q2440" i="11"/>
  <c r="Q2441" i="11"/>
  <c r="Q2442" i="11"/>
  <c r="Q2443" i="11"/>
  <c r="Q2444" i="11"/>
  <c r="Q2445" i="11"/>
  <c r="Q2446" i="11"/>
  <c r="Q2447" i="11"/>
  <c r="Q2448" i="11"/>
  <c r="Q2449" i="11"/>
  <c r="Q2450" i="11"/>
  <c r="Q2451" i="11"/>
  <c r="Q2452" i="11"/>
  <c r="Q2453" i="11"/>
  <c r="Q2454" i="11"/>
  <c r="Q2455" i="11"/>
  <c r="Q2456" i="11"/>
  <c r="Q2457" i="11"/>
  <c r="Q2458" i="11"/>
  <c r="Q2459" i="11"/>
  <c r="Q2460" i="11"/>
  <c r="Q2461" i="11"/>
  <c r="Q2462" i="11"/>
  <c r="Q2463" i="11"/>
  <c r="Q2464" i="11"/>
  <c r="Q2465" i="11"/>
  <c r="Q2466" i="11"/>
  <c r="Q2467" i="11"/>
  <c r="Q2468" i="11"/>
  <c r="Q2469" i="11"/>
  <c r="Q2470" i="11"/>
  <c r="Q2471" i="11"/>
  <c r="Q2472" i="11"/>
  <c r="Q2473" i="11"/>
  <c r="Q2474" i="11"/>
  <c r="Q2475" i="11"/>
  <c r="Q2476" i="11"/>
  <c r="Q2477" i="11"/>
  <c r="Q2478" i="11"/>
  <c r="Q2479" i="11"/>
  <c r="Q2480" i="11"/>
  <c r="Q2481" i="11"/>
  <c r="Q2482" i="11"/>
  <c r="Q2483" i="11"/>
  <c r="Q2484" i="11"/>
  <c r="Q2485" i="11"/>
  <c r="Q2486" i="11"/>
  <c r="Q2487" i="11"/>
  <c r="Q2488" i="11"/>
  <c r="Q2489" i="11"/>
  <c r="Q2490" i="11"/>
  <c r="Q2491" i="11"/>
  <c r="Q2492" i="11"/>
  <c r="Q2493" i="11"/>
  <c r="Q2494" i="11"/>
  <c r="Q2495" i="11"/>
  <c r="Q2496" i="11"/>
  <c r="Q2497" i="11"/>
  <c r="Q2498" i="11"/>
  <c r="Q2499" i="11"/>
  <c r="Q2500" i="11"/>
  <c r="Q2501" i="11"/>
  <c r="Q2502" i="11"/>
  <c r="Q2503" i="11"/>
  <c r="Q2504" i="11"/>
  <c r="Q2505" i="11"/>
  <c r="Q2506" i="11"/>
  <c r="Q2507" i="11"/>
  <c r="Q2508" i="11"/>
  <c r="Q2509" i="11"/>
  <c r="Q2510" i="11"/>
  <c r="Q2511" i="11"/>
  <c r="Q2512" i="11"/>
  <c r="Q2513" i="11"/>
  <c r="Q2514" i="11"/>
  <c r="Q2515" i="11"/>
  <c r="Q2516" i="11"/>
  <c r="Q2517" i="11"/>
  <c r="Q2518" i="11"/>
  <c r="Q2519" i="11"/>
  <c r="Q2520" i="11"/>
  <c r="Q2521" i="11"/>
  <c r="Q2522" i="11"/>
  <c r="Q2523" i="11"/>
  <c r="Q2524" i="11"/>
  <c r="Q2525" i="11"/>
  <c r="Q2526" i="11"/>
  <c r="Q2527" i="11"/>
  <c r="Q2528" i="11"/>
  <c r="Q2529" i="11"/>
  <c r="Q2530" i="11"/>
  <c r="Q2531" i="11"/>
  <c r="Q2532" i="11"/>
  <c r="Q2533" i="11"/>
  <c r="Q2534" i="11"/>
  <c r="Q2535" i="11"/>
  <c r="Q2536" i="11"/>
  <c r="Q2537" i="11"/>
  <c r="Q2538" i="11"/>
  <c r="Q2539" i="11"/>
  <c r="Q2540" i="11"/>
  <c r="Q2541" i="11"/>
  <c r="Q2542" i="11"/>
  <c r="Q2543" i="11"/>
  <c r="Q2544" i="11"/>
  <c r="Q2545" i="11"/>
  <c r="Q2546" i="11"/>
  <c r="Q2547" i="11"/>
  <c r="Q2548" i="11"/>
  <c r="Q2549" i="11"/>
  <c r="Q2550" i="11"/>
  <c r="Q2551" i="11"/>
  <c r="Q2552" i="11"/>
  <c r="Q2553" i="11"/>
  <c r="Q2554" i="11"/>
  <c r="Q2555" i="11"/>
  <c r="Q2556" i="11"/>
  <c r="Q2557" i="11"/>
  <c r="Q2558" i="11"/>
  <c r="Q2559" i="11"/>
  <c r="Q2560" i="11"/>
  <c r="Q2561" i="11"/>
  <c r="Q2562" i="11"/>
  <c r="Q2563" i="11"/>
  <c r="Q2564" i="11"/>
  <c r="Q2565" i="11"/>
  <c r="Q2566" i="11"/>
  <c r="Q2567" i="11"/>
  <c r="Q2568" i="11"/>
  <c r="Q2569" i="11"/>
  <c r="Q2570" i="11"/>
  <c r="Q2571" i="11"/>
  <c r="Q2572" i="11"/>
  <c r="Q2573" i="11"/>
  <c r="Q2574" i="11"/>
  <c r="Q2575" i="11"/>
  <c r="Q2576" i="11"/>
  <c r="Q2577" i="11"/>
  <c r="Q2578" i="11"/>
  <c r="Q2579" i="11"/>
  <c r="Q2580" i="11"/>
  <c r="Q2581" i="11"/>
  <c r="Q2582" i="11"/>
  <c r="Q2583" i="11"/>
  <c r="Q2584" i="11"/>
  <c r="Q2585" i="11"/>
  <c r="Q2586" i="11"/>
  <c r="Q2587" i="11"/>
  <c r="Q2588" i="11"/>
  <c r="Q2589" i="11"/>
  <c r="Q2590" i="11"/>
  <c r="Q2591" i="11"/>
  <c r="Q2592" i="11"/>
  <c r="Q2593" i="11"/>
  <c r="Q2594" i="11"/>
  <c r="Q2595" i="11"/>
  <c r="Q2596" i="11"/>
  <c r="Q2597" i="11"/>
  <c r="Q2598" i="11"/>
  <c r="Q2599" i="11"/>
  <c r="Q2600" i="11"/>
  <c r="Q2601" i="11"/>
  <c r="Q2602" i="11"/>
  <c r="Q2603" i="11"/>
  <c r="Q2604" i="11"/>
  <c r="Q2605" i="11"/>
  <c r="Q2606" i="11"/>
  <c r="Q2607" i="11"/>
  <c r="Q2608" i="11"/>
  <c r="Q2609" i="11"/>
  <c r="Q2610" i="11"/>
  <c r="Q2611" i="11"/>
  <c r="Q2612" i="11"/>
  <c r="Q2613" i="11"/>
  <c r="Q2614" i="11"/>
  <c r="Q2615" i="11"/>
  <c r="Q2616" i="11"/>
  <c r="Q2617" i="11"/>
  <c r="Q2618" i="11"/>
  <c r="Q2619" i="11"/>
  <c r="Q2620" i="11"/>
  <c r="Q2621" i="11"/>
  <c r="Q2622" i="11"/>
  <c r="Q2623" i="11"/>
  <c r="Q2624" i="11"/>
  <c r="Q2625" i="11"/>
  <c r="Q2626" i="11"/>
  <c r="Q2627" i="11"/>
  <c r="Q2628" i="11"/>
  <c r="Q2629" i="11"/>
  <c r="Q2630" i="11"/>
  <c r="Q2631" i="11"/>
  <c r="Q2632" i="11"/>
  <c r="Q2633" i="11"/>
  <c r="Q2634" i="11"/>
  <c r="Q2635" i="11"/>
  <c r="Q2636" i="11"/>
  <c r="Q2637" i="11"/>
  <c r="Q2638" i="11"/>
  <c r="Q2639" i="11"/>
  <c r="Q2640" i="11"/>
  <c r="Q2641" i="11"/>
  <c r="Q2642" i="11"/>
  <c r="Q2643" i="11"/>
  <c r="Q2644" i="11"/>
  <c r="Q2645" i="11"/>
  <c r="Q2646" i="11"/>
  <c r="Q2647" i="11"/>
  <c r="Q2648" i="11"/>
  <c r="Q2649" i="11"/>
  <c r="Q2650" i="11"/>
  <c r="Q2651" i="11"/>
  <c r="Q2652" i="11"/>
  <c r="Q2653" i="11"/>
  <c r="Q2654" i="11"/>
  <c r="Q2655" i="11"/>
  <c r="Q2656" i="11"/>
  <c r="Q2657" i="11"/>
  <c r="Q2658" i="11"/>
  <c r="Q2659" i="11"/>
  <c r="Q2660" i="11"/>
  <c r="Q2661" i="11"/>
  <c r="Q2662" i="11"/>
  <c r="Q2663" i="11"/>
  <c r="Q2664" i="11"/>
  <c r="Q2665" i="11"/>
  <c r="Q2666" i="11"/>
  <c r="Q2667" i="11"/>
  <c r="Q2668" i="11"/>
  <c r="Q2669" i="11"/>
  <c r="Q2670" i="11"/>
  <c r="Q2671" i="11"/>
  <c r="Q2672" i="11"/>
  <c r="Q2673" i="11"/>
  <c r="Q2674" i="11"/>
  <c r="Q2675" i="11"/>
  <c r="Q2676" i="11"/>
  <c r="Q2677" i="11"/>
  <c r="Q2678" i="11"/>
  <c r="Q2679" i="11"/>
  <c r="Q2680" i="11"/>
  <c r="Q2681" i="11"/>
  <c r="Q2682" i="11"/>
  <c r="Q2683" i="11"/>
  <c r="Q2684" i="11"/>
  <c r="Q2685" i="11"/>
  <c r="Q2686" i="11"/>
  <c r="Q2687" i="11"/>
  <c r="Q2688" i="11"/>
  <c r="Q2689" i="11"/>
  <c r="Q2690" i="11"/>
  <c r="Q2691" i="11"/>
  <c r="Q2692" i="11"/>
  <c r="Q2693" i="11"/>
  <c r="Q2694" i="11"/>
  <c r="Q2695" i="11"/>
  <c r="Q2696" i="11"/>
  <c r="Q2697" i="11"/>
  <c r="Q2698" i="11"/>
  <c r="Q2699" i="11"/>
  <c r="Q2700" i="11"/>
  <c r="Q2701" i="11"/>
  <c r="Q2702" i="11"/>
  <c r="Q2703" i="11"/>
  <c r="Q2704" i="11"/>
  <c r="Q2705" i="11"/>
  <c r="Q2706" i="11"/>
  <c r="Q2707" i="11"/>
  <c r="Q2708" i="11"/>
  <c r="Q2709" i="11"/>
  <c r="Q2710" i="11"/>
  <c r="Q2711" i="11"/>
  <c r="Q2712" i="11"/>
  <c r="Q2713" i="11"/>
  <c r="Q2714" i="11"/>
  <c r="Q2715" i="11"/>
  <c r="Q2716" i="11"/>
  <c r="Q2717" i="11"/>
  <c r="Q2718" i="11"/>
  <c r="Q2719" i="11"/>
  <c r="Q2720" i="11"/>
  <c r="Q2721" i="11"/>
  <c r="Q2722" i="11"/>
  <c r="Q2723" i="11"/>
  <c r="Q2724" i="11"/>
  <c r="Q2725" i="11"/>
  <c r="Q2726" i="11"/>
  <c r="Q2727" i="11"/>
  <c r="Q2728" i="11"/>
  <c r="Q2729" i="11"/>
  <c r="Q2730" i="11"/>
  <c r="Q2731" i="11"/>
  <c r="Q2732" i="11"/>
  <c r="Q2733" i="11"/>
  <c r="Q2734" i="11"/>
  <c r="Q2735" i="11"/>
  <c r="Q2736" i="11"/>
  <c r="Q2737" i="11"/>
  <c r="Q2738" i="11"/>
  <c r="Q2739" i="11"/>
  <c r="Q2740" i="11"/>
  <c r="Q2741" i="11"/>
  <c r="Q2742" i="11"/>
  <c r="Q2743" i="11"/>
  <c r="Q2744" i="11"/>
  <c r="Q2745" i="11"/>
  <c r="Q2746" i="11"/>
  <c r="Q2747" i="11"/>
  <c r="Q2748" i="11"/>
  <c r="Q2749" i="11"/>
  <c r="Q2750" i="11"/>
  <c r="Q2751" i="11"/>
  <c r="Q2752" i="11"/>
  <c r="Q2753" i="11"/>
  <c r="Q2754" i="11"/>
  <c r="Q2755" i="11"/>
  <c r="Q2756" i="11"/>
  <c r="Q2757" i="11"/>
  <c r="Q2758" i="11"/>
  <c r="Q2759" i="11"/>
  <c r="Q2760" i="11"/>
  <c r="Q2761" i="11"/>
  <c r="Q2762" i="11"/>
  <c r="Q2763" i="11"/>
  <c r="Q2764" i="11"/>
  <c r="Q2765" i="11"/>
  <c r="Q2766" i="11"/>
  <c r="Q2767" i="11"/>
  <c r="Q2768" i="11"/>
  <c r="Q2769" i="11"/>
  <c r="Q2770" i="11"/>
  <c r="Q2771" i="11"/>
  <c r="Q2772" i="11"/>
  <c r="Q2773" i="11"/>
  <c r="Q2774" i="11"/>
  <c r="Q2775" i="11"/>
  <c r="Q2776" i="11"/>
  <c r="Q2777" i="11"/>
  <c r="Q2778" i="11"/>
  <c r="Q2779" i="11"/>
  <c r="Q2780" i="11"/>
  <c r="Q2781" i="11"/>
  <c r="Q2782" i="11"/>
  <c r="Q2783" i="11"/>
  <c r="Q2784" i="11"/>
  <c r="Q2785" i="11"/>
  <c r="Q2786" i="11"/>
  <c r="Q2787" i="11"/>
  <c r="Q2788" i="11"/>
  <c r="Q2789" i="11"/>
  <c r="Q2790" i="11"/>
  <c r="Q2791" i="11"/>
  <c r="Q2792" i="11"/>
  <c r="Q2793" i="11"/>
  <c r="Q2794" i="11"/>
  <c r="Q2795" i="11"/>
  <c r="Q2796" i="11"/>
  <c r="Q2797" i="11"/>
  <c r="Q2798" i="11"/>
  <c r="Q2799" i="11"/>
  <c r="Q2800" i="11"/>
  <c r="Q2801" i="11"/>
  <c r="Q2802" i="11"/>
  <c r="Q2803" i="11"/>
  <c r="Q2804" i="11"/>
  <c r="Q2805" i="11"/>
  <c r="Q2806" i="11"/>
  <c r="Q2807" i="11"/>
  <c r="Q2808" i="11"/>
  <c r="Q2809" i="11"/>
  <c r="Q2810" i="11"/>
  <c r="Q2811" i="11"/>
  <c r="Q2812" i="11"/>
  <c r="Q2813" i="11"/>
  <c r="Q2814" i="11"/>
  <c r="Q2815" i="11"/>
  <c r="Q2816" i="11"/>
  <c r="Q2817" i="11"/>
  <c r="Q2818" i="11"/>
  <c r="Q2819" i="11"/>
  <c r="Q2820" i="11"/>
  <c r="Q2821" i="11"/>
  <c r="Q2822" i="11"/>
  <c r="Q2823" i="11"/>
  <c r="Q2824" i="11"/>
  <c r="Q2825" i="11"/>
  <c r="Q2826" i="11"/>
  <c r="Q2827" i="11"/>
  <c r="Q2828" i="11"/>
  <c r="Q2829" i="11"/>
  <c r="Q2830" i="11"/>
  <c r="Q2831" i="11"/>
  <c r="Q2832" i="11"/>
  <c r="Q2833" i="11"/>
  <c r="Q2834" i="11"/>
  <c r="Q2835" i="11"/>
  <c r="Q2836" i="11"/>
  <c r="Q2837" i="11"/>
  <c r="Q2838" i="11"/>
  <c r="Q2839" i="11"/>
  <c r="Q2840" i="11"/>
  <c r="Q2841" i="11"/>
  <c r="Q2842" i="11"/>
  <c r="Q2843" i="11"/>
  <c r="Q2844" i="11"/>
  <c r="Q2845" i="11"/>
  <c r="Q2846" i="11"/>
  <c r="Q2847" i="11"/>
  <c r="Q2848" i="11"/>
  <c r="Q2849" i="11"/>
  <c r="Q2850" i="11"/>
  <c r="Q2851" i="11"/>
  <c r="Q2852" i="11"/>
  <c r="Q2853" i="11"/>
  <c r="Q2854" i="11"/>
  <c r="Q2855" i="11"/>
  <c r="Q2856" i="11"/>
  <c r="Q2857" i="11"/>
  <c r="Q2858" i="11"/>
  <c r="Q2859" i="11"/>
  <c r="Q2860" i="11"/>
  <c r="Q2861" i="11"/>
  <c r="Q2862" i="11"/>
  <c r="Q2863" i="11"/>
  <c r="Q2864" i="11"/>
  <c r="Q2865" i="11"/>
  <c r="Q2866" i="11"/>
  <c r="Q2867" i="11"/>
  <c r="Q2868" i="11"/>
  <c r="Q2869" i="11"/>
  <c r="Q2870" i="11"/>
  <c r="Q2871" i="11"/>
  <c r="Q2872" i="11"/>
  <c r="Q2873" i="11"/>
  <c r="Q2874" i="11"/>
  <c r="Q2875" i="11"/>
  <c r="Q2876" i="11"/>
  <c r="Q2877" i="11"/>
  <c r="Q2878" i="11"/>
  <c r="Q2879" i="11"/>
  <c r="Q2880" i="11"/>
  <c r="Q2881" i="11"/>
  <c r="Q2882" i="11"/>
  <c r="Q2883" i="11"/>
  <c r="Q2884" i="11"/>
  <c r="Q2885" i="11"/>
  <c r="Q2886" i="11"/>
  <c r="Q2887" i="11"/>
  <c r="Q2888" i="11"/>
  <c r="Q2889" i="11"/>
  <c r="Q2890" i="11"/>
  <c r="Q2891" i="11"/>
  <c r="Q2892" i="11"/>
  <c r="Q2893" i="11"/>
  <c r="Q2894" i="11"/>
  <c r="Q2895" i="11"/>
  <c r="Q2896" i="11"/>
  <c r="Q2897" i="11"/>
  <c r="Q2898" i="11"/>
  <c r="Q2899" i="11"/>
  <c r="Q2900" i="11"/>
  <c r="Q2901" i="11"/>
  <c r="Q2902" i="11"/>
  <c r="Q2903" i="11"/>
  <c r="Q2904" i="11"/>
  <c r="Q2905" i="11"/>
  <c r="Q2906" i="11"/>
  <c r="Q2907" i="11"/>
  <c r="Q2908" i="11"/>
  <c r="Q2909" i="11"/>
  <c r="Q2910" i="11"/>
  <c r="Q2911" i="11"/>
  <c r="Q2912" i="11"/>
  <c r="Q2913" i="11"/>
  <c r="Q2914" i="11"/>
  <c r="Q2915" i="11"/>
  <c r="Q2916" i="11"/>
  <c r="Q2917" i="11"/>
  <c r="Q2918" i="11"/>
  <c r="Q2919" i="11"/>
  <c r="Q2920" i="11"/>
  <c r="Q2921" i="11"/>
  <c r="Q2922" i="11"/>
  <c r="Q2923" i="11"/>
  <c r="Q2924" i="11"/>
  <c r="Q2925" i="11"/>
  <c r="Q2926" i="11"/>
  <c r="Q2927" i="11"/>
  <c r="Q2928" i="11"/>
  <c r="Q2929" i="11"/>
  <c r="Q2930" i="11"/>
  <c r="Q2931" i="11"/>
  <c r="Q2932" i="11"/>
  <c r="Q2933" i="11"/>
  <c r="Q2934" i="11"/>
  <c r="Q2935" i="11"/>
  <c r="Q2936" i="11"/>
  <c r="Q2937" i="11"/>
  <c r="Q2938" i="11"/>
  <c r="Q2939" i="11"/>
  <c r="Q2940" i="11"/>
  <c r="Q2941" i="11"/>
  <c r="Q2942" i="11"/>
  <c r="Q2943" i="11"/>
  <c r="Q2944" i="11"/>
  <c r="Q2945" i="11"/>
  <c r="Q2946" i="11"/>
  <c r="Q2947" i="11"/>
  <c r="Q2948" i="11"/>
  <c r="Q2949" i="11"/>
  <c r="Q2950" i="11"/>
  <c r="Q2951" i="11"/>
  <c r="Q2952" i="11"/>
  <c r="Q2953" i="11"/>
  <c r="Q2954" i="11"/>
  <c r="Q2955" i="11"/>
  <c r="Q2956" i="11"/>
  <c r="Q2957" i="11"/>
  <c r="Q2958" i="11"/>
  <c r="Q2959" i="11"/>
  <c r="Q2960" i="11"/>
  <c r="Q2961" i="11"/>
  <c r="Q2962" i="11"/>
  <c r="Q2963" i="11"/>
  <c r="Q2964" i="11"/>
  <c r="Q2965" i="11"/>
  <c r="Q2966" i="11"/>
  <c r="Q2967" i="11"/>
  <c r="Q2968" i="11"/>
  <c r="Q2969" i="11"/>
  <c r="Q2970" i="11"/>
  <c r="Q2971" i="11"/>
  <c r="Q2972" i="11"/>
  <c r="Q2973" i="11"/>
  <c r="Q2974" i="11"/>
  <c r="Q2975" i="11"/>
  <c r="Q2976" i="11"/>
  <c r="Q2977" i="11"/>
  <c r="Q2978" i="11"/>
  <c r="Q2979" i="11"/>
  <c r="Q2980" i="11"/>
  <c r="Q2981" i="11"/>
  <c r="Q2982" i="11"/>
  <c r="Q2983" i="11"/>
  <c r="Q2984" i="11"/>
  <c r="Q2985" i="11"/>
  <c r="Q2986" i="11"/>
  <c r="Q2987" i="11"/>
  <c r="Q2988" i="11"/>
  <c r="Q2989" i="11"/>
  <c r="Q2990" i="11"/>
  <c r="Q2991" i="11"/>
  <c r="Q2992" i="11"/>
  <c r="Q2993" i="11"/>
  <c r="Q2994" i="11"/>
  <c r="Q2995" i="11"/>
  <c r="Q2996" i="11"/>
  <c r="Q2997" i="11"/>
  <c r="Q2998" i="11"/>
  <c r="Q2999" i="11"/>
  <c r="Q3000" i="11"/>
  <c r="Q3001" i="11"/>
  <c r="Q3002" i="11"/>
  <c r="Q3003" i="11"/>
  <c r="Q3004" i="11"/>
  <c r="Q3005" i="11"/>
  <c r="Q3006" i="11"/>
  <c r="Q3007" i="11"/>
  <c r="Q3008" i="11"/>
  <c r="Q3009" i="11"/>
  <c r="Q3010" i="11"/>
  <c r="Q3011" i="11"/>
  <c r="Q3012" i="11"/>
  <c r="Q3013" i="11"/>
  <c r="Q3014" i="11"/>
  <c r="Q3015" i="11"/>
  <c r="Q3016" i="11"/>
  <c r="Q3017" i="11"/>
  <c r="Q3018" i="11"/>
  <c r="Q3019" i="11"/>
  <c r="Q3020" i="11"/>
  <c r="Q3021" i="11"/>
  <c r="Q3022" i="11"/>
  <c r="Q3023" i="11"/>
  <c r="Q3024" i="11"/>
  <c r="Q3025" i="11"/>
  <c r="Q3026" i="11"/>
  <c r="Q3027" i="11"/>
  <c r="Q3028" i="11"/>
  <c r="Q3029" i="11"/>
  <c r="Q3030" i="11"/>
  <c r="Q3031" i="11"/>
  <c r="Q3032" i="11"/>
  <c r="Q3033" i="11"/>
  <c r="Q3034" i="11"/>
  <c r="Q3035" i="11"/>
  <c r="Q3036" i="11"/>
  <c r="Q3037" i="11"/>
  <c r="Q3038" i="11"/>
  <c r="Q3039" i="11"/>
  <c r="Q3040" i="11"/>
  <c r="Q3041" i="11"/>
  <c r="Q3042" i="11"/>
  <c r="Q3043" i="11"/>
  <c r="Q3044" i="11"/>
  <c r="Q3045" i="11"/>
  <c r="Q3046" i="11"/>
  <c r="Q3047" i="11"/>
  <c r="Q3048" i="11"/>
  <c r="Q3049" i="11"/>
  <c r="Q3050" i="11"/>
  <c r="Q3051" i="11"/>
  <c r="Q3052" i="11"/>
  <c r="Q3053" i="11"/>
  <c r="Q3054" i="11"/>
  <c r="Q3055" i="11"/>
  <c r="Q3056" i="11"/>
  <c r="Q3057" i="11"/>
  <c r="Q3058" i="11"/>
  <c r="Q3059" i="11"/>
  <c r="Q3060" i="11"/>
  <c r="Q3061" i="11"/>
  <c r="Q3062" i="11"/>
  <c r="Q3063" i="11"/>
  <c r="Q3064" i="11"/>
  <c r="Q3065" i="11"/>
  <c r="Q3066" i="11"/>
  <c r="Q3067" i="11"/>
  <c r="Q3068" i="11"/>
  <c r="Q3069" i="11"/>
  <c r="Q3070" i="11"/>
  <c r="Q3071" i="11"/>
  <c r="Q3072" i="11"/>
  <c r="Q3073" i="11"/>
  <c r="Q3074" i="11"/>
  <c r="Q3075" i="11"/>
  <c r="Q3076" i="11"/>
  <c r="Q3077" i="11"/>
  <c r="Q3078" i="11"/>
  <c r="Q3079" i="11"/>
  <c r="Q3080" i="11"/>
  <c r="Q3081" i="11"/>
  <c r="Q3082" i="11"/>
  <c r="Q3083" i="11"/>
  <c r="Q3084" i="11"/>
  <c r="Q3085" i="11"/>
  <c r="Q3086" i="11"/>
  <c r="Q3087" i="11"/>
  <c r="Q3088" i="11"/>
  <c r="Q3089" i="11"/>
  <c r="Q3090" i="11"/>
  <c r="Q3091" i="11"/>
  <c r="Q3092" i="11"/>
  <c r="Q3093" i="11"/>
  <c r="Q3094" i="11"/>
  <c r="Q3095" i="11"/>
  <c r="Q3096" i="11"/>
  <c r="Q3097" i="11"/>
  <c r="Q3098" i="11"/>
  <c r="Q3099" i="11"/>
  <c r="Q3100" i="11"/>
  <c r="Q3101" i="11"/>
  <c r="Q3102" i="11"/>
  <c r="Q3103" i="11"/>
  <c r="Q3104" i="11"/>
  <c r="Q3105" i="11"/>
  <c r="Q3106" i="11"/>
  <c r="Q3107" i="11"/>
  <c r="Q3108" i="11"/>
  <c r="Q3109" i="11"/>
  <c r="Q3110" i="11"/>
  <c r="Q3111" i="11"/>
  <c r="Q3112" i="11"/>
  <c r="Q3113" i="11"/>
  <c r="Q3114" i="11"/>
  <c r="Q3115" i="11"/>
  <c r="Q3116" i="11"/>
  <c r="Q3117" i="11"/>
  <c r="Q3118" i="11"/>
  <c r="Q3119" i="11"/>
  <c r="Q3120" i="11"/>
  <c r="Q3121" i="11"/>
  <c r="Q3122" i="11"/>
  <c r="Q3123" i="11"/>
  <c r="Q3124" i="11"/>
  <c r="Q3125" i="11"/>
  <c r="Q3126" i="11"/>
  <c r="Q3127" i="11"/>
  <c r="Q3128" i="11"/>
  <c r="Q3129" i="11"/>
  <c r="Q3130" i="11"/>
  <c r="Q3131" i="11"/>
  <c r="Q3132" i="11"/>
  <c r="Q3133" i="11"/>
  <c r="Q3134" i="11"/>
  <c r="Q3135" i="11"/>
  <c r="Q3136" i="11"/>
  <c r="Q3137" i="11"/>
  <c r="Q3138" i="11"/>
  <c r="Q3139" i="11"/>
  <c r="Q3140" i="11"/>
  <c r="Q3141" i="11"/>
  <c r="Q3142" i="11"/>
  <c r="Q3143" i="11"/>
  <c r="Q3144" i="11"/>
  <c r="Q3145" i="11"/>
  <c r="Q3146" i="11"/>
  <c r="Q3147" i="11"/>
  <c r="Q3148" i="11"/>
  <c r="Q3149" i="11"/>
  <c r="Q3150" i="11"/>
  <c r="Q3151" i="11"/>
  <c r="Q3152" i="11"/>
  <c r="Q3153" i="11"/>
  <c r="Q3154" i="11"/>
  <c r="Q3155" i="11"/>
  <c r="Q3156" i="11"/>
  <c r="Q3157" i="11"/>
  <c r="Q3158" i="11"/>
  <c r="Q3159" i="11"/>
  <c r="Q3160" i="11"/>
  <c r="Q3161" i="11"/>
  <c r="Q3162" i="11"/>
  <c r="Q3163" i="11"/>
  <c r="Q3164" i="11"/>
  <c r="Q3165" i="11"/>
  <c r="Q3166" i="11"/>
  <c r="Q3167" i="11"/>
  <c r="Q3168" i="11"/>
  <c r="Q3169" i="11"/>
  <c r="Q3170" i="11"/>
  <c r="Q3171" i="11"/>
  <c r="Q3172" i="11"/>
  <c r="Q3173" i="11"/>
  <c r="Q3174" i="11"/>
  <c r="Q3175" i="11"/>
  <c r="Q3176" i="11"/>
  <c r="Q3177" i="11"/>
  <c r="Q3178" i="11"/>
  <c r="Q3179" i="11"/>
  <c r="Q3180" i="11"/>
  <c r="Q3181" i="11"/>
  <c r="Q3182" i="11"/>
  <c r="Q3183" i="11"/>
  <c r="Q3184" i="11"/>
  <c r="Q3185" i="11"/>
  <c r="Q3186" i="11"/>
  <c r="Q3187" i="11"/>
  <c r="Q3188" i="11"/>
  <c r="Q3189" i="11"/>
  <c r="Q3190" i="11"/>
  <c r="Q3191" i="11"/>
  <c r="Q3192" i="11"/>
  <c r="Q3193" i="11"/>
  <c r="Q3194" i="11"/>
  <c r="Q3195" i="11"/>
  <c r="Q3196" i="11"/>
  <c r="Q3197" i="11"/>
  <c r="Q3198" i="11"/>
  <c r="Q3199" i="11"/>
  <c r="Q3200" i="11"/>
  <c r="Q3201" i="11"/>
  <c r="Q3202" i="11"/>
  <c r="Q3203" i="11"/>
  <c r="Q3204" i="11"/>
  <c r="Q3205" i="11"/>
  <c r="Q3206" i="11"/>
  <c r="Q3207" i="11"/>
  <c r="Q3208" i="11"/>
  <c r="Q3209" i="11"/>
  <c r="Q3210" i="11"/>
  <c r="Q3211" i="11"/>
  <c r="Q3212" i="11"/>
  <c r="Q3213" i="11"/>
  <c r="Q3214" i="11"/>
  <c r="Q3215" i="11"/>
  <c r="Q3216" i="11"/>
  <c r="Q3217" i="11"/>
  <c r="Q3218" i="11"/>
  <c r="Q3219" i="11"/>
  <c r="Q3220" i="11"/>
  <c r="Q3221" i="11"/>
  <c r="Q3222" i="11"/>
  <c r="Q3223" i="11"/>
  <c r="Q3224" i="11"/>
  <c r="Q3225" i="11"/>
  <c r="Q3226" i="11"/>
  <c r="Q3227" i="11"/>
  <c r="Q3228" i="11"/>
  <c r="Q3229" i="11"/>
  <c r="Q3230" i="11"/>
  <c r="Q3231" i="11"/>
  <c r="Q3232" i="11"/>
  <c r="Q3233" i="11"/>
  <c r="Q3234" i="11"/>
  <c r="Q3235" i="11"/>
  <c r="Q3236" i="11"/>
  <c r="Q3237" i="11"/>
  <c r="Q3238" i="11"/>
  <c r="Q3239" i="11"/>
  <c r="Q3240" i="11"/>
  <c r="Q3241" i="11"/>
  <c r="Q3242" i="11"/>
  <c r="Q3243" i="11"/>
  <c r="Q3244" i="11"/>
  <c r="Q3245" i="11"/>
  <c r="Q3246" i="11"/>
  <c r="Q3247" i="11"/>
  <c r="Q3248" i="11"/>
  <c r="Q3249" i="11"/>
  <c r="Q3250" i="11"/>
  <c r="Q3251" i="11"/>
  <c r="Q3252" i="11"/>
  <c r="Q3253" i="11"/>
  <c r="Q3254" i="11"/>
  <c r="Q3255" i="11"/>
  <c r="Q3256" i="11"/>
  <c r="Q3257" i="11"/>
  <c r="Q3258" i="11"/>
  <c r="Q3259" i="11"/>
  <c r="Q3260" i="11"/>
  <c r="Q3261" i="11"/>
  <c r="Q3262" i="11"/>
  <c r="Q3263" i="11"/>
  <c r="Q3264" i="11"/>
  <c r="Q3265" i="11"/>
  <c r="Q3266" i="11"/>
  <c r="Q3267" i="11"/>
  <c r="Q3268" i="11"/>
  <c r="Q3269" i="11"/>
  <c r="Q3270" i="11"/>
  <c r="Q3271" i="11"/>
  <c r="Q3272" i="11"/>
  <c r="Q3273" i="11"/>
  <c r="Q3274" i="11"/>
  <c r="Q3275" i="11"/>
  <c r="Q3276" i="11"/>
  <c r="Q3277" i="11"/>
  <c r="Q3278" i="11"/>
  <c r="Q3279" i="11"/>
  <c r="Q3280" i="11"/>
  <c r="Q3281" i="11"/>
  <c r="Q3282" i="11"/>
  <c r="Q3283" i="11"/>
  <c r="Q3284" i="11"/>
  <c r="Q3285" i="11"/>
  <c r="Q3286" i="11"/>
  <c r="Q3287" i="11"/>
  <c r="Q3288" i="11"/>
  <c r="Q3289" i="11"/>
  <c r="Q3290" i="11"/>
  <c r="Q3291" i="11"/>
  <c r="Q3292" i="11"/>
  <c r="Q3293" i="11"/>
  <c r="Q3294" i="11"/>
  <c r="Q3295" i="11"/>
  <c r="Q3296" i="11"/>
  <c r="Q3297" i="11"/>
  <c r="Q3298" i="11"/>
  <c r="Q3299" i="11"/>
  <c r="Q3300" i="11"/>
  <c r="Q3301" i="11"/>
  <c r="Q3302" i="11"/>
  <c r="Q3303" i="11"/>
  <c r="Q3304" i="11"/>
  <c r="Q3305" i="11"/>
  <c r="Q3306" i="11"/>
  <c r="Q3307" i="11"/>
  <c r="Q3308" i="11"/>
  <c r="Q3309" i="11"/>
  <c r="Q3310" i="11"/>
  <c r="Q3311" i="11"/>
  <c r="Q3312" i="11"/>
  <c r="Q3313" i="11"/>
  <c r="Q3314" i="11"/>
  <c r="Q3315" i="11"/>
  <c r="Q3316" i="11"/>
  <c r="Q3317" i="11"/>
  <c r="Q3318" i="11"/>
  <c r="Q3319" i="11"/>
  <c r="Q3320" i="11"/>
  <c r="Q3321" i="11"/>
  <c r="Q3322" i="11"/>
  <c r="Q3323" i="11"/>
  <c r="Q3324" i="11"/>
  <c r="Q3325" i="11"/>
  <c r="Q3326" i="11"/>
  <c r="Q3327" i="11"/>
  <c r="Q3328" i="11"/>
  <c r="Q3329" i="11"/>
  <c r="Q3330" i="11"/>
  <c r="Q3331" i="11"/>
  <c r="Q3332" i="11"/>
  <c r="Q3333" i="11"/>
  <c r="Q3334" i="11"/>
  <c r="Q3335" i="11"/>
  <c r="Q3336" i="11"/>
  <c r="Q3337" i="11"/>
  <c r="Q3338" i="11"/>
  <c r="Q3339" i="11"/>
  <c r="Q3340" i="11"/>
  <c r="Q3341" i="11"/>
  <c r="Q3342" i="11"/>
  <c r="Q3343" i="11"/>
  <c r="Q3344" i="11"/>
  <c r="Q3345" i="11"/>
  <c r="Q3346" i="11"/>
  <c r="Q3347" i="11"/>
  <c r="Q3348" i="11"/>
  <c r="Q3349" i="11"/>
  <c r="Q3350" i="11"/>
  <c r="Q3351" i="11"/>
  <c r="Q3352" i="11"/>
  <c r="Q3353" i="11"/>
  <c r="Q3354" i="11"/>
  <c r="Q3355" i="11"/>
  <c r="Q3356" i="11"/>
  <c r="Q3357" i="11"/>
  <c r="Q3358" i="11"/>
  <c r="Q3359" i="11"/>
  <c r="Q3360" i="11"/>
  <c r="Q3361" i="11"/>
  <c r="Q3362" i="11"/>
  <c r="Q3363" i="11"/>
  <c r="Q3364" i="11"/>
  <c r="Q3365" i="11"/>
  <c r="Q3366" i="11"/>
  <c r="Q3367" i="11"/>
  <c r="Q3368" i="11"/>
  <c r="Q3369" i="11"/>
  <c r="Q3370" i="11"/>
  <c r="Q3371" i="11"/>
  <c r="Q3372" i="11"/>
  <c r="Q3373" i="11"/>
  <c r="Q3374" i="11"/>
  <c r="Q3375" i="11"/>
  <c r="Q3376" i="11"/>
  <c r="Q3377" i="11"/>
  <c r="Q3378" i="11"/>
  <c r="Q3379" i="11"/>
  <c r="Q3380" i="11"/>
  <c r="Q3381" i="11"/>
  <c r="Q3382" i="11"/>
  <c r="Q3383" i="11"/>
  <c r="Q3384" i="11"/>
  <c r="Q3385" i="11"/>
  <c r="Q3386" i="11"/>
  <c r="Q3387" i="11"/>
  <c r="Q3388" i="11"/>
  <c r="Q3389" i="11"/>
  <c r="Q3390" i="11"/>
  <c r="Q3391" i="11"/>
  <c r="Q3392" i="11"/>
  <c r="Q3393" i="11"/>
  <c r="Q3394" i="11"/>
  <c r="Q3395" i="11"/>
  <c r="Q3396" i="11"/>
  <c r="Q3397" i="11"/>
  <c r="Q3398" i="11"/>
  <c r="Q3399" i="11"/>
  <c r="Q3400" i="11"/>
  <c r="Q3401" i="11"/>
  <c r="Q3402" i="11"/>
  <c r="Q3403" i="11"/>
  <c r="Q3404" i="11"/>
  <c r="Q3405" i="11"/>
  <c r="Q3406" i="11"/>
  <c r="Q3407" i="11"/>
  <c r="Q3408" i="11"/>
  <c r="Q3409" i="11"/>
  <c r="Q3410" i="11"/>
  <c r="Q3411" i="11"/>
  <c r="Q3412" i="11"/>
  <c r="Q3413" i="11"/>
  <c r="Q3414" i="11"/>
  <c r="Q3415" i="11"/>
  <c r="Q3416" i="11"/>
  <c r="Q3417" i="11"/>
  <c r="Q3418" i="11"/>
  <c r="Q3419" i="11"/>
  <c r="Q3420" i="11"/>
  <c r="Q3421" i="11"/>
  <c r="Q3422" i="11"/>
  <c r="Q3423" i="11"/>
  <c r="Q3424" i="11"/>
  <c r="Q3425" i="11"/>
  <c r="Q3426" i="11"/>
  <c r="Q3427" i="11"/>
  <c r="Q3428" i="11"/>
  <c r="Q3429" i="11"/>
  <c r="Q3430" i="11"/>
  <c r="Q3431" i="11"/>
  <c r="Q3432" i="11"/>
  <c r="Q3433" i="11"/>
  <c r="Q3434" i="11"/>
  <c r="Q3435" i="11"/>
  <c r="Q3436" i="11"/>
  <c r="Q3437" i="11"/>
  <c r="Q3438" i="11"/>
  <c r="Q3439" i="11"/>
  <c r="Q3440" i="11"/>
  <c r="Q3441" i="11"/>
  <c r="Q3442" i="11"/>
  <c r="Q3443" i="11"/>
  <c r="Q3444" i="11"/>
  <c r="Q3445" i="11"/>
  <c r="Q3446" i="11"/>
  <c r="Q3447" i="11"/>
  <c r="Q3448" i="11"/>
  <c r="Q3449" i="11"/>
  <c r="Q3450" i="11"/>
  <c r="Q3451" i="11"/>
  <c r="Q3452" i="11"/>
  <c r="Q3453" i="11"/>
  <c r="Q3454" i="11"/>
  <c r="Q3455" i="11"/>
  <c r="Q3456" i="11"/>
  <c r="Q3457" i="11"/>
  <c r="Q3458" i="11"/>
  <c r="Q3459" i="11"/>
  <c r="Q3460" i="11"/>
  <c r="Q3461" i="11"/>
  <c r="Q3462" i="11"/>
  <c r="Q3463" i="11"/>
  <c r="Q3464" i="11"/>
  <c r="Q3465" i="11"/>
  <c r="Q3466" i="11"/>
  <c r="Q3467" i="11"/>
  <c r="Q3468" i="11"/>
  <c r="Q3469" i="11"/>
  <c r="Q3470" i="11"/>
  <c r="Q3471" i="11"/>
  <c r="Q3472" i="11"/>
  <c r="Q3473" i="11"/>
  <c r="Q3474" i="11"/>
  <c r="Q3475" i="11"/>
  <c r="Q3476" i="11"/>
  <c r="Q3477" i="11"/>
  <c r="Q3478" i="11"/>
  <c r="Q3479" i="11"/>
  <c r="Q3480" i="11"/>
  <c r="Q3481" i="11"/>
  <c r="Q3482" i="11"/>
  <c r="Q3483" i="11"/>
  <c r="Q3484" i="11"/>
  <c r="Q3485" i="11"/>
  <c r="Q3486" i="11"/>
  <c r="Q3487" i="11"/>
  <c r="Q3488" i="11"/>
  <c r="Q3489" i="11"/>
  <c r="Q3490" i="11"/>
  <c r="Q3491" i="11"/>
  <c r="Q3492" i="11"/>
  <c r="Q3493" i="11"/>
  <c r="Q3494" i="11"/>
  <c r="Q3495" i="11"/>
  <c r="Q3496" i="11"/>
  <c r="Q3497" i="11"/>
  <c r="Q3498" i="11"/>
  <c r="Q3499" i="11"/>
  <c r="Q3500" i="11"/>
  <c r="Q3501" i="11"/>
  <c r="Q3502" i="11"/>
  <c r="Q3503" i="11"/>
  <c r="Q3504" i="11"/>
  <c r="Q3505" i="11"/>
  <c r="Q3506" i="11"/>
  <c r="Q3507" i="11"/>
  <c r="Q3508" i="11"/>
  <c r="Q3509" i="11"/>
  <c r="Q3510" i="11"/>
  <c r="Q3511" i="11"/>
  <c r="Q3512" i="11"/>
  <c r="Q3513" i="11"/>
  <c r="Q3514" i="11"/>
  <c r="Q3515" i="11"/>
  <c r="Q3516" i="11"/>
  <c r="Q3517" i="11"/>
  <c r="Q3518" i="11"/>
  <c r="Q3519" i="11"/>
  <c r="Q3520" i="11"/>
  <c r="Q3521" i="11"/>
  <c r="Q3522" i="11"/>
  <c r="Q3523" i="11"/>
  <c r="Q3524" i="11"/>
  <c r="Q3525" i="11"/>
  <c r="Q3526" i="11"/>
  <c r="Q3527" i="11"/>
  <c r="Q3528" i="11"/>
  <c r="Q3529" i="11"/>
  <c r="Q3530" i="11"/>
  <c r="Q3531" i="11"/>
  <c r="Q3532" i="11"/>
  <c r="Q3533" i="11"/>
  <c r="Q3534" i="11"/>
  <c r="Q3535" i="11"/>
  <c r="Q3536" i="11"/>
  <c r="Q3537" i="11"/>
  <c r="Q3538" i="11"/>
  <c r="Q3539" i="11"/>
  <c r="Q3540" i="11"/>
  <c r="Q3541" i="11"/>
  <c r="Q3542" i="11"/>
  <c r="Q3543" i="11"/>
  <c r="Q3544" i="11"/>
  <c r="Q3545" i="11"/>
  <c r="Q3546" i="11"/>
  <c r="Q3547" i="11"/>
  <c r="Q3548" i="11"/>
  <c r="Q3549" i="11"/>
  <c r="Q3550" i="11"/>
  <c r="Q3551" i="11"/>
  <c r="Q3552" i="11"/>
  <c r="Q3553" i="11"/>
  <c r="Q3554" i="11"/>
  <c r="Q3555" i="11"/>
  <c r="Q3556" i="11"/>
  <c r="Q3557" i="11"/>
  <c r="Q3558" i="11"/>
  <c r="Q3559" i="11"/>
  <c r="Q3560" i="11"/>
  <c r="Q3561" i="11"/>
  <c r="Q3562" i="11"/>
  <c r="Q3563" i="11"/>
  <c r="Q3564" i="11"/>
  <c r="Q3565" i="11"/>
  <c r="Q3566" i="11"/>
  <c r="Q3567" i="11"/>
  <c r="Q3568" i="11"/>
  <c r="Q3569" i="11"/>
  <c r="Q3570" i="11"/>
  <c r="Q3571" i="11"/>
  <c r="Q3572" i="11"/>
  <c r="Q3573" i="11"/>
  <c r="Q3574" i="11"/>
  <c r="Q3575" i="11"/>
  <c r="Q3576" i="11"/>
  <c r="Q3577" i="11"/>
  <c r="Q3578" i="11"/>
  <c r="Q3579" i="11"/>
  <c r="Q3580" i="11"/>
  <c r="Q3581" i="11"/>
  <c r="Q3582" i="11"/>
  <c r="Q3583" i="11"/>
  <c r="Q3584" i="11"/>
  <c r="Q3585" i="11"/>
  <c r="Q3586" i="11"/>
  <c r="Q3587" i="11"/>
  <c r="Q3588" i="11"/>
  <c r="Q3589" i="11"/>
  <c r="Q3590" i="11"/>
  <c r="Q3591" i="11"/>
  <c r="Q3592" i="11"/>
  <c r="Q3593" i="11"/>
  <c r="Q3594" i="11"/>
  <c r="Q3595" i="11"/>
  <c r="Q3596" i="11"/>
  <c r="Q3597" i="11"/>
  <c r="Q3598" i="11"/>
  <c r="Q3599" i="11"/>
  <c r="Q3600" i="11"/>
  <c r="Q3601" i="11"/>
  <c r="Q3602" i="11"/>
  <c r="Q3603" i="11"/>
  <c r="Q3604" i="11"/>
  <c r="Q3605" i="11"/>
  <c r="Q3606" i="11"/>
  <c r="Q3607" i="11"/>
  <c r="Q3608" i="11"/>
  <c r="Q3609" i="11"/>
  <c r="Q3610" i="11"/>
  <c r="Q3611" i="11"/>
  <c r="Q3612" i="11"/>
  <c r="Q3613" i="11"/>
  <c r="Q3614" i="11"/>
  <c r="Q3615" i="11"/>
  <c r="Q3616" i="11"/>
  <c r="Q3617" i="11"/>
  <c r="Q3618" i="11"/>
  <c r="Q3619" i="11"/>
  <c r="Q3620" i="11"/>
  <c r="Q3621" i="11"/>
  <c r="Q3622" i="11"/>
  <c r="Q3623" i="11"/>
  <c r="Q3624" i="11"/>
  <c r="Q3625" i="11"/>
  <c r="Q3626" i="11"/>
  <c r="Q3627" i="11"/>
  <c r="Q3628" i="11"/>
  <c r="Q3629" i="11"/>
  <c r="Q3630" i="11"/>
  <c r="Q3631" i="11"/>
  <c r="Q3632" i="11"/>
  <c r="Q3633" i="11"/>
  <c r="Q3634" i="11"/>
  <c r="Q3635" i="11"/>
  <c r="Q3636" i="11"/>
  <c r="Q3637" i="11"/>
  <c r="Q3638" i="11"/>
  <c r="Q3639" i="11"/>
  <c r="Q3640" i="11"/>
  <c r="Q3641" i="11"/>
  <c r="Q3642" i="11"/>
  <c r="Q3643" i="11"/>
  <c r="Q3644" i="11"/>
  <c r="Q3645" i="11"/>
  <c r="Q3646" i="11"/>
  <c r="Q3647" i="11"/>
  <c r="Q3648" i="11"/>
  <c r="Q3649" i="11"/>
  <c r="Q3650" i="11"/>
  <c r="Q3651" i="11"/>
  <c r="Q3652" i="11"/>
  <c r="Q3653" i="11"/>
  <c r="Q3654" i="11"/>
  <c r="Q3655" i="11"/>
  <c r="Q3656" i="11"/>
  <c r="Q3657" i="11"/>
  <c r="Q3658" i="11"/>
  <c r="Q3659" i="11"/>
  <c r="Q3660" i="11"/>
  <c r="Q3661" i="11"/>
  <c r="Q3662" i="11"/>
  <c r="Q3663" i="11"/>
  <c r="Q3664" i="11"/>
  <c r="Q3665" i="11"/>
  <c r="Q3666" i="11"/>
  <c r="Q3667" i="11"/>
  <c r="Q3668" i="11"/>
  <c r="Q3669" i="11"/>
  <c r="Q3670" i="11"/>
  <c r="Q3671" i="11"/>
  <c r="Q3672" i="11"/>
  <c r="Q3673" i="11"/>
  <c r="Q3674" i="11"/>
  <c r="Q3675" i="11"/>
  <c r="Q3676" i="11"/>
  <c r="Q3677" i="11"/>
  <c r="Q3678" i="11"/>
  <c r="Q3679" i="11"/>
  <c r="Q3680" i="11"/>
  <c r="Q3681" i="11"/>
  <c r="Q3682" i="11"/>
  <c r="Q3683" i="11"/>
  <c r="Q3684" i="11"/>
  <c r="Q3685" i="11"/>
  <c r="Q3686" i="11"/>
  <c r="Q3687" i="11"/>
  <c r="Q3688" i="11"/>
  <c r="Q3689" i="11"/>
  <c r="Q3690" i="11"/>
  <c r="Q3691" i="11"/>
  <c r="Q3692" i="11"/>
  <c r="Q3693" i="11"/>
  <c r="Q3694" i="11"/>
  <c r="Q3695" i="11"/>
  <c r="Q3696" i="11"/>
  <c r="Q3697" i="11"/>
  <c r="Q3698" i="11"/>
  <c r="Q3699" i="11"/>
  <c r="Q3700" i="11"/>
  <c r="Q3701" i="11"/>
  <c r="Q3702" i="11"/>
  <c r="Q3703" i="11"/>
  <c r="Q3704" i="11"/>
  <c r="Q3705" i="11"/>
  <c r="Q3706" i="11"/>
  <c r="Q3707" i="11"/>
  <c r="Q3708" i="11"/>
  <c r="Q3709" i="11"/>
  <c r="Q3710" i="11"/>
  <c r="Q3711" i="11"/>
  <c r="Q3712" i="11"/>
  <c r="Q3713" i="11"/>
  <c r="Q3714" i="11"/>
  <c r="Q3715" i="11"/>
  <c r="Q3716" i="11"/>
  <c r="Q3717" i="11"/>
  <c r="Q3718" i="11"/>
  <c r="Q3719" i="11"/>
  <c r="Q3720" i="11"/>
  <c r="Q3721" i="11"/>
  <c r="Q3722" i="11"/>
  <c r="Q3723" i="11"/>
  <c r="Q3724" i="11"/>
  <c r="Q3725" i="11"/>
  <c r="Q3726" i="11"/>
  <c r="Q3727" i="11"/>
  <c r="Q3728" i="11"/>
  <c r="Q3729" i="11"/>
  <c r="Q3730" i="11"/>
  <c r="Q3731" i="11"/>
  <c r="Q3732" i="11"/>
  <c r="Q3733" i="11"/>
  <c r="Q3734" i="11"/>
  <c r="Q3735" i="11"/>
  <c r="Q3736" i="11"/>
  <c r="Q3737" i="11"/>
  <c r="Q3738" i="11"/>
  <c r="Q3739" i="11"/>
  <c r="Q3740" i="11"/>
  <c r="Q3741" i="11"/>
  <c r="Q3742" i="11"/>
  <c r="Q3743" i="11"/>
  <c r="Q3744" i="11"/>
  <c r="Q3745" i="11"/>
  <c r="Q3746" i="11"/>
  <c r="Q3747" i="11"/>
  <c r="Q3748" i="11"/>
  <c r="Q3749" i="11"/>
  <c r="Q3750" i="11"/>
  <c r="Q3751" i="11"/>
  <c r="Q3752" i="11"/>
  <c r="Q3753" i="11"/>
  <c r="Q3754" i="11"/>
  <c r="Q3755" i="11"/>
  <c r="Q3756" i="11"/>
  <c r="Q3757" i="11"/>
  <c r="Q3758" i="11"/>
  <c r="Q3759" i="11"/>
  <c r="Q3760" i="11"/>
  <c r="Q3761" i="11"/>
  <c r="Q3762" i="11"/>
  <c r="Q3763" i="11"/>
  <c r="Q3764" i="11"/>
  <c r="Q3765" i="11"/>
  <c r="Q3766" i="11"/>
  <c r="Q3767" i="11"/>
  <c r="Q3768" i="11"/>
  <c r="Q3769" i="11"/>
  <c r="Q3770" i="11"/>
  <c r="Q3771" i="11"/>
  <c r="Q3772" i="11"/>
  <c r="Q3773" i="11"/>
  <c r="Q3774" i="11"/>
  <c r="Q3775" i="11"/>
  <c r="Q3776" i="11"/>
  <c r="Q3777" i="11"/>
  <c r="Q3778" i="11"/>
  <c r="Q3779" i="11"/>
  <c r="Q3780" i="11"/>
  <c r="Q3781" i="11"/>
  <c r="Q3782" i="11"/>
  <c r="Q3783" i="11"/>
  <c r="Q3784" i="11"/>
  <c r="Q3785" i="11"/>
  <c r="Q3786" i="11"/>
  <c r="Q3787" i="11"/>
  <c r="Q3788" i="11"/>
  <c r="Q3789" i="11"/>
  <c r="Q3790" i="11"/>
  <c r="Q3791" i="11"/>
  <c r="Q3792" i="11"/>
  <c r="Q3793" i="11"/>
  <c r="Q3794" i="11"/>
  <c r="Q3795" i="11"/>
  <c r="Q3796" i="11"/>
  <c r="Q3797" i="11"/>
  <c r="Q3798" i="11"/>
  <c r="Q3799" i="11"/>
  <c r="Q3800" i="11"/>
  <c r="Q3801" i="11"/>
  <c r="Q3802" i="11"/>
  <c r="Q3803" i="11"/>
  <c r="Q3804" i="11"/>
  <c r="Q3805" i="11"/>
  <c r="Q3806" i="11"/>
  <c r="Q3807" i="11"/>
  <c r="Q3808" i="11"/>
  <c r="Q3809" i="11"/>
  <c r="Q3810" i="11"/>
  <c r="Q3811" i="11"/>
  <c r="Q3812" i="11"/>
  <c r="Q3813" i="11"/>
  <c r="Q3814" i="11"/>
  <c r="Q3815" i="11"/>
  <c r="Q3816" i="11"/>
  <c r="Q3817" i="11"/>
  <c r="Q3818" i="11"/>
  <c r="Q3819" i="11"/>
  <c r="Q3820" i="11"/>
  <c r="Q3821" i="11"/>
  <c r="Q3822" i="11"/>
  <c r="Q3823" i="11"/>
  <c r="Q3824" i="11"/>
  <c r="Q3825" i="11"/>
  <c r="Q3826" i="11"/>
  <c r="Q3827" i="11"/>
  <c r="Q3828" i="11"/>
  <c r="Q3829" i="11"/>
  <c r="Q3830" i="11"/>
  <c r="Q3831" i="11"/>
  <c r="Q3832" i="11"/>
  <c r="Q3833" i="11"/>
  <c r="Q3834" i="11"/>
  <c r="Q3835" i="11"/>
  <c r="Q3836" i="11"/>
  <c r="Q3837" i="11"/>
  <c r="Q3838" i="11"/>
  <c r="Q3839" i="11"/>
  <c r="Q3840" i="11"/>
  <c r="Q3841" i="11"/>
  <c r="Q3842" i="11"/>
  <c r="Q3843" i="11"/>
  <c r="Q3844" i="11"/>
  <c r="Q3845" i="11"/>
  <c r="Q3846" i="11"/>
  <c r="Q3847" i="11"/>
  <c r="Q3848" i="11"/>
  <c r="Q3849" i="11"/>
  <c r="Q3850" i="11"/>
  <c r="Q3851" i="11"/>
  <c r="Q3852" i="11"/>
  <c r="Q3853" i="11"/>
  <c r="Q3854" i="11"/>
  <c r="Q3855" i="11"/>
  <c r="Q3856" i="11"/>
  <c r="Q3857" i="11"/>
  <c r="Q3858" i="11"/>
  <c r="Q3859" i="11"/>
  <c r="Q3860" i="11"/>
  <c r="Q3861" i="11"/>
  <c r="Q3862" i="11"/>
  <c r="Q3863" i="11"/>
  <c r="Q3864" i="11"/>
  <c r="Q3865" i="11"/>
  <c r="Q3866" i="11"/>
  <c r="Q3867" i="11"/>
  <c r="Q3868" i="11"/>
  <c r="Q3869" i="11"/>
  <c r="Q3870" i="11"/>
  <c r="Q3871" i="11"/>
  <c r="Q3872" i="11"/>
  <c r="Q3873" i="11"/>
  <c r="Q3874" i="11"/>
  <c r="Q3875" i="11"/>
  <c r="Q3876" i="11"/>
  <c r="Q3877" i="11"/>
  <c r="Q3878" i="11"/>
  <c r="Q3879" i="11"/>
  <c r="Q3880" i="11"/>
  <c r="Q3881" i="11"/>
  <c r="Q3882" i="11"/>
  <c r="Q3883" i="11"/>
  <c r="Q3884" i="11"/>
  <c r="Q3885" i="11"/>
  <c r="Q3886" i="11"/>
  <c r="Q3887" i="11"/>
  <c r="Q3888" i="11"/>
  <c r="Q3889" i="11"/>
  <c r="Q3890" i="11"/>
  <c r="Q3891" i="11"/>
  <c r="Q3892" i="11"/>
  <c r="Q3893" i="11"/>
  <c r="Q3894" i="11"/>
  <c r="Q3895" i="11"/>
  <c r="Q3896" i="11"/>
  <c r="Q3897" i="11"/>
  <c r="Q3898" i="11"/>
  <c r="Q3899" i="11"/>
  <c r="Q3900" i="11"/>
  <c r="Q3901" i="11"/>
  <c r="Q3902" i="11"/>
  <c r="Q3903" i="11"/>
  <c r="Q3904" i="11"/>
  <c r="Q3905" i="11"/>
  <c r="Q3906" i="11"/>
  <c r="Q3907" i="11"/>
  <c r="Q3908" i="11"/>
  <c r="Q3909" i="11"/>
  <c r="Q3910" i="11"/>
  <c r="Q3911" i="11"/>
  <c r="Q3912" i="11"/>
  <c r="Q3913" i="11"/>
  <c r="Q3914" i="11"/>
  <c r="Q3915" i="11"/>
  <c r="Q3916" i="11"/>
  <c r="Q3917" i="11"/>
  <c r="Q3918" i="11"/>
  <c r="Q3919" i="11"/>
  <c r="Q3920" i="11"/>
  <c r="Q3921" i="11"/>
  <c r="Q3922" i="11"/>
  <c r="Q3923" i="11"/>
  <c r="Q3924" i="11"/>
  <c r="Q3925" i="11"/>
  <c r="Q3926" i="11"/>
  <c r="Q3927" i="11"/>
  <c r="Q3928" i="11"/>
  <c r="Q3929" i="11"/>
  <c r="Q3930" i="11"/>
  <c r="Q3931" i="11"/>
  <c r="Q3932" i="11"/>
  <c r="Q3933" i="11"/>
  <c r="Q3934" i="11"/>
  <c r="Q3935" i="11"/>
  <c r="Q3936" i="11"/>
  <c r="Q3937" i="11"/>
  <c r="Q3938" i="11"/>
  <c r="Q3939" i="11"/>
  <c r="Q3940" i="11"/>
  <c r="Q3941" i="11"/>
  <c r="Q3942" i="11"/>
  <c r="Q3943" i="11"/>
  <c r="Q3944" i="11"/>
  <c r="Q3945" i="11"/>
  <c r="Q3946" i="11"/>
  <c r="Q3947" i="11"/>
  <c r="Q3948" i="11"/>
  <c r="Q3949" i="11"/>
  <c r="Q3950" i="11"/>
  <c r="Q3951" i="11"/>
  <c r="Q3952" i="11"/>
  <c r="Q3953" i="11"/>
  <c r="Q3954" i="11"/>
  <c r="Q3955" i="11"/>
  <c r="Q3956" i="11"/>
  <c r="Q3957" i="11"/>
  <c r="Q3958" i="11"/>
  <c r="Q3959" i="11"/>
  <c r="Q3960" i="11"/>
  <c r="Q3961" i="11"/>
  <c r="Q3962" i="11"/>
  <c r="Q3963" i="11"/>
  <c r="Q3964" i="11"/>
  <c r="Q3965" i="11"/>
  <c r="Q3966" i="11"/>
  <c r="Q3967" i="11"/>
  <c r="Q3968" i="11"/>
  <c r="Q3969" i="11"/>
  <c r="Q3970" i="11"/>
  <c r="Q3971" i="11"/>
  <c r="Q3972" i="11"/>
  <c r="Q3973" i="11"/>
  <c r="Q3974" i="11"/>
  <c r="Q3975" i="11"/>
  <c r="Q3976" i="11"/>
  <c r="Q3977" i="11"/>
  <c r="Q3978" i="11"/>
  <c r="Q3979" i="11"/>
  <c r="Q3980" i="11"/>
  <c r="Q3981" i="11"/>
  <c r="Q3982" i="11"/>
  <c r="Q3983" i="11"/>
  <c r="Q3984" i="11"/>
  <c r="Q3985" i="11"/>
  <c r="Q3986" i="11"/>
  <c r="Q3987" i="11"/>
  <c r="Q3988" i="11"/>
  <c r="Q3989" i="11"/>
  <c r="Q3990" i="11"/>
  <c r="Q3991" i="11"/>
  <c r="Q3992" i="11"/>
  <c r="Q3993" i="11"/>
  <c r="Q3994" i="11"/>
  <c r="Q3995" i="11"/>
  <c r="Q3996" i="11"/>
  <c r="Q3997" i="11"/>
  <c r="Q3998" i="11"/>
  <c r="Q3999" i="11"/>
  <c r="Q4000" i="11"/>
  <c r="Q4001" i="11"/>
  <c r="Q4002" i="11"/>
  <c r="Q4003" i="11"/>
  <c r="Q4004" i="11"/>
  <c r="Q4005" i="11"/>
  <c r="Q4006" i="11"/>
  <c r="Q4007" i="11"/>
  <c r="Q4008" i="11"/>
  <c r="Q4009" i="11"/>
  <c r="Q4010" i="11"/>
  <c r="Q4011" i="11"/>
  <c r="Q4012" i="11"/>
  <c r="Q4013" i="11"/>
  <c r="Q4014" i="11"/>
  <c r="Q4015" i="11"/>
  <c r="Q4016" i="11"/>
  <c r="Q4017" i="11"/>
  <c r="Q4018" i="11"/>
  <c r="Q4019" i="11"/>
  <c r="Q4020" i="11"/>
  <c r="Q4021" i="11"/>
  <c r="Q4022" i="11"/>
  <c r="Q4023" i="11"/>
  <c r="Q4024" i="11"/>
  <c r="Q4025" i="11"/>
  <c r="Q4026" i="11"/>
  <c r="Q4027" i="11"/>
  <c r="Q4028" i="11"/>
  <c r="Q4029" i="11"/>
  <c r="Q4030" i="11"/>
  <c r="Q4031" i="11"/>
  <c r="Q4032" i="11"/>
  <c r="Q4033" i="11"/>
  <c r="Q4034" i="11"/>
  <c r="Q4035" i="11"/>
  <c r="Q4036" i="11"/>
  <c r="Q4037" i="11"/>
  <c r="Q4038" i="11"/>
  <c r="Q4039" i="11"/>
  <c r="Q4040" i="11"/>
  <c r="Q4041" i="11"/>
  <c r="Q4042" i="11"/>
  <c r="Q4043" i="11"/>
  <c r="Q4044" i="11"/>
  <c r="Q4045" i="11"/>
  <c r="Q4046" i="11"/>
  <c r="Q4047" i="11"/>
  <c r="Q4048" i="11"/>
  <c r="Q4049" i="11"/>
  <c r="Q4050" i="11"/>
  <c r="Q4051" i="11"/>
  <c r="Q4052" i="11"/>
  <c r="Q4053" i="11"/>
  <c r="Q4054" i="11"/>
  <c r="Q4055" i="11"/>
  <c r="Q4056" i="11"/>
  <c r="Q4057" i="11"/>
  <c r="Q4058" i="11"/>
  <c r="Q4059" i="11"/>
  <c r="Q4060" i="11"/>
  <c r="Q4061" i="11"/>
  <c r="Q4062" i="11"/>
  <c r="Q4063" i="11"/>
  <c r="Q4064" i="11"/>
  <c r="Q4065" i="11"/>
  <c r="Q4066" i="11"/>
  <c r="Q4067" i="11"/>
  <c r="Q4068" i="11"/>
  <c r="Q4069" i="11"/>
  <c r="Q4070" i="11"/>
  <c r="Q4071" i="11"/>
  <c r="Q4072" i="11"/>
  <c r="Q4073" i="11"/>
  <c r="Q4074" i="11"/>
  <c r="Q4075" i="11"/>
  <c r="Q4076" i="11"/>
  <c r="Q4077" i="11"/>
  <c r="Q4078" i="11"/>
  <c r="Q4079" i="11"/>
  <c r="Q4080" i="11"/>
  <c r="Q4081" i="11"/>
  <c r="Q4082" i="11"/>
  <c r="Q4083" i="11"/>
  <c r="Q4084" i="11"/>
  <c r="Q4085" i="11"/>
  <c r="Q4086" i="11"/>
  <c r="Q4087" i="11"/>
  <c r="Q4088" i="11"/>
  <c r="Q4089" i="11"/>
  <c r="Q4090" i="11"/>
  <c r="Q4091" i="11"/>
  <c r="Q4092" i="11"/>
  <c r="Q4093" i="11"/>
  <c r="Q4094" i="11"/>
  <c r="Q4095" i="11"/>
  <c r="Q4096" i="11"/>
  <c r="Q4097" i="11"/>
  <c r="Q4098" i="11"/>
  <c r="Q4099" i="11"/>
  <c r="Q4100" i="11"/>
  <c r="Q4101" i="11"/>
  <c r="Q4102" i="11"/>
  <c r="Q4103" i="11"/>
  <c r="Q4104" i="11"/>
  <c r="Q4105" i="11"/>
  <c r="Q4106" i="11"/>
  <c r="Q4107" i="11"/>
  <c r="Q4108" i="11"/>
  <c r="Q4109" i="11"/>
  <c r="Q4110" i="11"/>
  <c r="Q4111" i="11"/>
  <c r="Q4112" i="11"/>
  <c r="Q4113" i="11"/>
  <c r="Q4114" i="11"/>
  <c r="Q4115" i="11"/>
  <c r="Q4116" i="11"/>
  <c r="Q4117" i="11"/>
  <c r="Q4118" i="11"/>
  <c r="Q4119" i="11"/>
  <c r="Q4120" i="11"/>
  <c r="Q4121" i="11"/>
  <c r="Q4122" i="11"/>
  <c r="Q4123" i="11"/>
  <c r="Q4124" i="11"/>
  <c r="Q4125" i="11"/>
  <c r="Q4126" i="11"/>
  <c r="Q4127" i="11"/>
  <c r="Q4128" i="11"/>
  <c r="Q4129" i="11"/>
  <c r="Q4130" i="11"/>
  <c r="Q4131" i="11"/>
  <c r="Q4132" i="11"/>
  <c r="Q4133" i="11"/>
  <c r="Q4134" i="11"/>
  <c r="Q4135" i="11"/>
  <c r="Q4136" i="11"/>
  <c r="Q4137" i="11"/>
  <c r="Q4138" i="11"/>
  <c r="Q4139" i="11"/>
  <c r="Q4140" i="11"/>
  <c r="Q4141" i="11"/>
  <c r="Q4142" i="11"/>
  <c r="Q4143" i="11"/>
  <c r="Q4144" i="11"/>
  <c r="Q4145" i="11"/>
  <c r="Q4146" i="11"/>
  <c r="Q4147" i="11"/>
  <c r="Q4148" i="11"/>
  <c r="Q4149" i="11"/>
  <c r="Q4150" i="11"/>
  <c r="Q4151" i="11"/>
  <c r="Q4152" i="11"/>
  <c r="Q4153" i="11"/>
  <c r="Q4154" i="11"/>
  <c r="Q4155" i="11"/>
  <c r="Q4156" i="11"/>
  <c r="Q4157" i="11"/>
  <c r="Q4158" i="11"/>
  <c r="Q4159" i="11"/>
  <c r="Q4160" i="11"/>
  <c r="Q4161" i="11"/>
  <c r="Q4162" i="11"/>
  <c r="Q4163" i="11"/>
  <c r="Q4164" i="11"/>
  <c r="Q4165" i="11"/>
  <c r="Q4166" i="11"/>
  <c r="Q4167" i="11"/>
  <c r="Q4168" i="11"/>
  <c r="Q4169" i="11"/>
  <c r="Q4170" i="11"/>
  <c r="Q4171" i="11"/>
  <c r="Q4172" i="11"/>
  <c r="Q4173" i="11"/>
  <c r="Q4174" i="11"/>
  <c r="Q4175" i="11"/>
  <c r="Q4176" i="11"/>
  <c r="Q4177" i="11"/>
  <c r="Q4178" i="11"/>
  <c r="Q4179" i="11"/>
  <c r="Q4180" i="11"/>
  <c r="Q4181" i="11"/>
  <c r="Q4182" i="11"/>
  <c r="Q4183" i="11"/>
  <c r="Q4184" i="11"/>
  <c r="Q4185" i="11"/>
  <c r="Q4186" i="11"/>
  <c r="Q4187" i="11"/>
  <c r="Q4188" i="11"/>
  <c r="Q4189" i="11"/>
  <c r="Q4190" i="11"/>
  <c r="Q4191" i="11"/>
  <c r="Q4192" i="11"/>
  <c r="Q4193" i="11"/>
  <c r="Q4194" i="11"/>
  <c r="Q4195" i="11"/>
  <c r="Q4196" i="11"/>
  <c r="Q4197" i="11"/>
  <c r="Q4198" i="11"/>
  <c r="Q4199" i="11"/>
  <c r="Q4200" i="11"/>
  <c r="Q4201" i="11"/>
  <c r="Q4202" i="11"/>
  <c r="Q4203" i="11"/>
  <c r="Q4204" i="11"/>
  <c r="Q4205" i="11"/>
  <c r="Q4206" i="11"/>
  <c r="Q4207" i="11"/>
  <c r="Q4208" i="11"/>
  <c r="Q4209" i="11"/>
  <c r="Q4210" i="11"/>
  <c r="Q4211" i="11"/>
  <c r="Q4212" i="11"/>
  <c r="Q4213" i="11"/>
  <c r="Q4214" i="11"/>
  <c r="Q4215" i="11"/>
  <c r="Q4216" i="11"/>
  <c r="Q4217" i="11"/>
  <c r="Q4218" i="11"/>
  <c r="Q4219" i="11"/>
  <c r="Q4220" i="11"/>
  <c r="Q4221" i="11"/>
  <c r="Q4222" i="11"/>
  <c r="Q4223" i="11"/>
  <c r="Q4224" i="11"/>
  <c r="Q4225" i="11"/>
  <c r="Q4226" i="11"/>
  <c r="Q4227" i="11"/>
  <c r="Q4228" i="11"/>
  <c r="Q4229" i="11"/>
  <c r="Q4230" i="11"/>
  <c r="Q4231" i="11"/>
  <c r="Q4232" i="11"/>
  <c r="Q4233" i="11"/>
  <c r="Q4234" i="11"/>
  <c r="Q4235" i="11"/>
  <c r="Q4236" i="11"/>
  <c r="Q4237" i="11"/>
  <c r="Q4238" i="11"/>
  <c r="Q4239" i="11"/>
  <c r="Q4240" i="11"/>
  <c r="Q4241" i="11"/>
  <c r="Q4242" i="11"/>
  <c r="Q4243" i="11"/>
  <c r="Q4244" i="11"/>
  <c r="Q4245" i="11"/>
  <c r="Q4246" i="11"/>
  <c r="Q4247" i="11"/>
  <c r="Q4248" i="11"/>
  <c r="Q4249" i="11"/>
  <c r="Q4250" i="11"/>
  <c r="Q4251" i="11"/>
  <c r="Q4252" i="11"/>
  <c r="Q4253" i="11"/>
  <c r="Q4254" i="11"/>
  <c r="Q4255" i="11"/>
  <c r="Q4256" i="11"/>
  <c r="Q4257" i="11"/>
  <c r="Q4258" i="11"/>
  <c r="Q4259" i="11"/>
  <c r="Q4260" i="11"/>
  <c r="Q4261" i="11"/>
  <c r="Q4262" i="11"/>
  <c r="Q4263" i="11"/>
  <c r="Q4264" i="11"/>
  <c r="Q4265" i="11"/>
  <c r="Q4266" i="11"/>
  <c r="Q4267" i="11"/>
  <c r="Q4268" i="11"/>
  <c r="Q4269" i="11"/>
  <c r="Q4270" i="11"/>
  <c r="Q4271" i="11"/>
  <c r="Q4272" i="11"/>
  <c r="Q4273" i="11"/>
  <c r="Q4274" i="11"/>
  <c r="Q4275" i="11"/>
  <c r="Q4276" i="11"/>
  <c r="Q4277" i="11"/>
  <c r="Q4278" i="11"/>
  <c r="Q4279" i="11"/>
  <c r="Q4280" i="11"/>
  <c r="Q4281" i="11"/>
  <c r="Q4282" i="11"/>
  <c r="Q4283" i="11"/>
  <c r="Q4284" i="11"/>
  <c r="Q4285" i="11"/>
  <c r="Q4286" i="11"/>
  <c r="Q4287" i="11"/>
  <c r="Q4288" i="11"/>
  <c r="Q4289" i="11"/>
  <c r="Q4290" i="11"/>
  <c r="Q4291" i="11"/>
  <c r="Q4292" i="11"/>
  <c r="Q4293" i="11"/>
  <c r="Q4294" i="11"/>
  <c r="Q4295" i="11"/>
  <c r="Q4296" i="11"/>
  <c r="Q4297" i="11"/>
  <c r="Q4298" i="11"/>
  <c r="Q4299" i="11"/>
  <c r="Q4300" i="11"/>
  <c r="Q4301" i="11"/>
  <c r="Q4302" i="11"/>
  <c r="Q4303" i="11"/>
  <c r="Q4304" i="11"/>
  <c r="Q4305" i="11"/>
  <c r="Q4306" i="11"/>
  <c r="Q4307" i="11"/>
  <c r="Q4308" i="11"/>
  <c r="Q4309" i="11"/>
  <c r="Q4310" i="11"/>
  <c r="Q4311" i="11"/>
  <c r="Q4312" i="11"/>
  <c r="Q4313" i="11"/>
  <c r="Q4314" i="11"/>
  <c r="Q4315" i="11"/>
  <c r="Q4316" i="11"/>
  <c r="Q4317" i="11"/>
  <c r="Q4318" i="11"/>
  <c r="Q4319" i="11"/>
  <c r="Q4320" i="11"/>
  <c r="Q4321" i="11"/>
  <c r="Q4322" i="11"/>
  <c r="Q4323" i="11"/>
  <c r="Q4324" i="11"/>
  <c r="Q4325" i="11"/>
  <c r="Q4326" i="11"/>
  <c r="Q4327" i="11"/>
  <c r="Q4328" i="11"/>
  <c r="Q4329" i="11"/>
  <c r="Q4330" i="11"/>
  <c r="Q4331" i="11"/>
  <c r="Q4332" i="11"/>
  <c r="Q4333" i="11"/>
  <c r="Q4334" i="11"/>
  <c r="Q4335" i="11"/>
  <c r="Q4336" i="11"/>
  <c r="Q4337" i="11"/>
  <c r="Q4338" i="11"/>
  <c r="Q4339" i="11"/>
  <c r="Q4340" i="11"/>
  <c r="Q4341" i="11"/>
  <c r="Q4342" i="11"/>
  <c r="Q4343" i="11"/>
  <c r="Q4344" i="11"/>
  <c r="Q4345" i="11"/>
  <c r="Q4346" i="11"/>
  <c r="Q4347" i="11"/>
  <c r="Q4348" i="11"/>
  <c r="Q4349" i="11"/>
  <c r="Q4350" i="11"/>
  <c r="Q4351" i="11"/>
  <c r="Q4352" i="11"/>
  <c r="Q4353" i="11"/>
  <c r="Q4354" i="11"/>
  <c r="Q4355" i="11"/>
  <c r="Q4356" i="11"/>
  <c r="Q4357" i="11"/>
  <c r="Q4358" i="11"/>
  <c r="Q4359" i="11"/>
  <c r="Q4360" i="11"/>
  <c r="Q4361" i="11"/>
  <c r="Q4362" i="11"/>
  <c r="Q4363" i="11"/>
  <c r="Q4364" i="11"/>
  <c r="Q4365" i="11"/>
  <c r="Q4366" i="11"/>
  <c r="Q4367" i="11"/>
  <c r="Q4368" i="11"/>
  <c r="Q4369" i="11"/>
  <c r="Q4370" i="11"/>
  <c r="Q4371" i="11"/>
  <c r="Q4372" i="11"/>
  <c r="Q4373" i="11"/>
  <c r="Q4374" i="11"/>
  <c r="Q4375" i="11"/>
  <c r="Q4376" i="11"/>
  <c r="Q4377" i="11"/>
  <c r="Q4378" i="11"/>
  <c r="Q4379" i="11"/>
  <c r="Q4380" i="11"/>
  <c r="Q4381" i="11"/>
  <c r="Q4382" i="11"/>
  <c r="Q4383" i="11"/>
  <c r="Q4384" i="11"/>
  <c r="Q4385" i="11"/>
  <c r="Q4386" i="11"/>
  <c r="Q4387" i="11"/>
  <c r="Q4388" i="11"/>
  <c r="Q4389" i="11"/>
  <c r="Q4390" i="11"/>
  <c r="Q4391" i="11"/>
  <c r="Q4392" i="11"/>
  <c r="Q4393" i="11"/>
  <c r="Q4394" i="11"/>
  <c r="Q4395" i="11"/>
  <c r="Q4396" i="11"/>
  <c r="Q4397" i="11"/>
  <c r="Q4398" i="11"/>
  <c r="Q4399" i="11"/>
  <c r="Q4400" i="11"/>
  <c r="Q4401" i="11"/>
  <c r="Q4402" i="11"/>
  <c r="Q4403" i="11"/>
  <c r="Q4404" i="11"/>
  <c r="Q4405" i="11"/>
  <c r="Q4406" i="11"/>
  <c r="Q4407" i="11"/>
  <c r="Q4408" i="11"/>
  <c r="Q4409" i="11"/>
  <c r="Q4410" i="11"/>
  <c r="Q4411" i="11"/>
  <c r="Q4412" i="11"/>
  <c r="Q4413" i="11"/>
  <c r="Q4414" i="11"/>
  <c r="Q4415" i="11"/>
  <c r="Q4416" i="11"/>
  <c r="Q4417" i="11"/>
  <c r="Q4418" i="11"/>
  <c r="Q4419" i="11"/>
  <c r="Q4420" i="11"/>
  <c r="Q4421" i="11"/>
  <c r="Q4422" i="11"/>
  <c r="Q4423" i="11"/>
  <c r="Q4424" i="11"/>
  <c r="Q4425" i="11"/>
  <c r="Q4426" i="11"/>
  <c r="Q4427" i="11"/>
  <c r="Q4428" i="11"/>
  <c r="Q4429" i="11"/>
  <c r="Q4430" i="11"/>
  <c r="Q4431" i="11"/>
  <c r="Q4432" i="11"/>
  <c r="Q4433" i="11"/>
  <c r="Q4434" i="11"/>
  <c r="Q4435" i="11"/>
  <c r="Q4436" i="11"/>
  <c r="Q4437" i="11"/>
  <c r="Q4438" i="11"/>
  <c r="Q4439" i="11"/>
  <c r="Q4440" i="11"/>
  <c r="Q4441" i="11"/>
  <c r="Q4442" i="11"/>
  <c r="Q4443" i="11"/>
  <c r="Q4444" i="11"/>
  <c r="Q4445" i="11"/>
  <c r="Q4446" i="11"/>
  <c r="Q4447" i="11"/>
  <c r="Q4448" i="11"/>
  <c r="Q4449" i="11"/>
  <c r="Q4450" i="11"/>
  <c r="Q4451" i="11"/>
  <c r="Q4452" i="11"/>
  <c r="Q4453" i="11"/>
  <c r="Q4454" i="11"/>
  <c r="Q4455" i="11"/>
  <c r="Q4456" i="11"/>
  <c r="Q4457" i="11"/>
  <c r="Q4458" i="11"/>
  <c r="Q4459" i="11"/>
  <c r="Q4460" i="11"/>
  <c r="Q4461" i="11"/>
  <c r="Q4462" i="11"/>
  <c r="Q4463" i="11"/>
  <c r="Q4464" i="11"/>
  <c r="Q4465" i="11"/>
  <c r="Q4466" i="11"/>
  <c r="Q4467" i="11"/>
  <c r="Q4468" i="11"/>
  <c r="Q4469" i="11"/>
  <c r="Q4470" i="11"/>
  <c r="Q4471" i="11"/>
  <c r="Q4472" i="11"/>
  <c r="Q4473" i="11"/>
  <c r="Q4474" i="11"/>
  <c r="Q4475" i="11"/>
  <c r="Q4476" i="11"/>
  <c r="Q4477" i="11"/>
  <c r="Q4478" i="11"/>
  <c r="Q4479" i="11"/>
  <c r="Q4480" i="11"/>
  <c r="Q4481" i="11"/>
  <c r="Q4482" i="11"/>
  <c r="Q4483" i="11"/>
  <c r="Q4484" i="11"/>
  <c r="Q4485" i="11"/>
  <c r="Q4486" i="11"/>
  <c r="Q4487" i="11"/>
  <c r="Q4488" i="11"/>
  <c r="Q4489" i="11"/>
  <c r="Q4490" i="11"/>
  <c r="Q4491" i="11"/>
  <c r="Q4492" i="11"/>
  <c r="Q4493" i="11"/>
  <c r="Q4494" i="11"/>
  <c r="Q4495" i="11"/>
  <c r="Q4496" i="11"/>
  <c r="Q4497" i="11"/>
  <c r="Q4498" i="11"/>
  <c r="Q4499" i="11"/>
  <c r="Q4500" i="11"/>
  <c r="Q4501" i="11"/>
  <c r="Q4502" i="11"/>
  <c r="Q4503" i="11"/>
  <c r="Q4504" i="11"/>
  <c r="Q4505" i="11"/>
  <c r="Q4506" i="11"/>
  <c r="Q4507" i="11"/>
  <c r="Q4508" i="11"/>
  <c r="Q4509" i="11"/>
  <c r="Q4510" i="11"/>
  <c r="Q4511" i="11"/>
  <c r="Q4512" i="11"/>
  <c r="Q4513" i="11"/>
  <c r="Q4514" i="11"/>
  <c r="Q4515" i="11"/>
  <c r="Q4516" i="11"/>
  <c r="Q4517" i="11"/>
  <c r="Q4518" i="11"/>
  <c r="Q4519" i="11"/>
  <c r="Q4520" i="11"/>
  <c r="Q4521" i="11"/>
  <c r="Q4522" i="11"/>
  <c r="Q4523" i="11"/>
  <c r="Q4524" i="11"/>
  <c r="Q4525" i="11"/>
  <c r="Q4526" i="11"/>
  <c r="Q4527" i="11"/>
  <c r="Q4528" i="11"/>
  <c r="Q4529" i="11"/>
  <c r="Q4530" i="11"/>
  <c r="Q4531" i="11"/>
  <c r="Q4532" i="11"/>
  <c r="Q4533" i="11"/>
  <c r="Q4534" i="11"/>
  <c r="Q4535" i="11"/>
  <c r="Q4536" i="11"/>
  <c r="Q4537" i="11"/>
  <c r="Q4538" i="11"/>
  <c r="Q4539" i="11"/>
  <c r="Q4540" i="11"/>
  <c r="Q4541" i="11"/>
  <c r="Q4542" i="11"/>
  <c r="Q4543" i="11"/>
  <c r="Q4544" i="11"/>
  <c r="Q4545" i="11"/>
  <c r="Q4546" i="11"/>
  <c r="Q4547" i="11"/>
  <c r="Q4548" i="11"/>
  <c r="Q4549" i="11"/>
  <c r="Q4550" i="11"/>
  <c r="Q4551" i="11"/>
  <c r="Q4552" i="11"/>
  <c r="Q4553" i="11"/>
  <c r="Q4554" i="11"/>
  <c r="Q4555" i="11"/>
  <c r="Q4556" i="11"/>
  <c r="Q4557" i="11"/>
  <c r="Q4558" i="11"/>
  <c r="Q4559" i="11"/>
  <c r="Q4560" i="11"/>
  <c r="Q4561" i="11"/>
  <c r="Q4562" i="11"/>
  <c r="Q4563" i="11"/>
  <c r="Q4564" i="11"/>
  <c r="Q4565" i="11"/>
  <c r="Q4566" i="11"/>
  <c r="Q4567" i="11"/>
  <c r="Q4568" i="11"/>
  <c r="Q4569" i="11"/>
  <c r="Q4570" i="11"/>
  <c r="Q4571" i="11"/>
  <c r="Q4572" i="11"/>
  <c r="Q4573" i="11"/>
  <c r="Q4574" i="11"/>
  <c r="Q4575" i="11"/>
  <c r="Q4576" i="11"/>
  <c r="Q4577" i="11"/>
  <c r="Q4578" i="11"/>
  <c r="Q4579" i="11"/>
  <c r="Q4580" i="11"/>
  <c r="Q4581" i="11"/>
  <c r="Q4582" i="11"/>
  <c r="Q4583" i="11"/>
  <c r="Q4584" i="11"/>
  <c r="Q4585" i="11"/>
  <c r="Q4586" i="11"/>
  <c r="Q4587" i="11"/>
  <c r="Q4588" i="11"/>
  <c r="Q4589" i="11"/>
  <c r="Q4590" i="11"/>
  <c r="Q4591" i="11"/>
  <c r="Q4592" i="11"/>
  <c r="Q4593" i="11"/>
  <c r="Q4594" i="11"/>
  <c r="Q4595" i="11"/>
  <c r="Q4596" i="11"/>
  <c r="Q4597" i="11"/>
  <c r="Q4598" i="11"/>
  <c r="Q4599" i="11"/>
  <c r="Q4600" i="11"/>
  <c r="Q4601" i="11"/>
  <c r="Q4602" i="11"/>
  <c r="Q4603" i="11"/>
  <c r="Q4604" i="11"/>
  <c r="Q4605" i="11"/>
  <c r="Q4606" i="11"/>
  <c r="Q4607" i="11"/>
  <c r="Q4608" i="11"/>
  <c r="Q4609" i="11"/>
  <c r="Q4610" i="11"/>
  <c r="Q4611" i="11"/>
  <c r="Q4612" i="11"/>
  <c r="Q4613" i="11"/>
  <c r="Q4614" i="11"/>
  <c r="Q4615" i="11"/>
  <c r="Q4616" i="11"/>
  <c r="Q4617" i="11"/>
  <c r="Q4618" i="11"/>
  <c r="Q4619" i="11"/>
  <c r="Q4620" i="11"/>
  <c r="Q4621" i="11"/>
  <c r="Q4622" i="11"/>
  <c r="Q4623" i="11"/>
  <c r="Q4624" i="11"/>
  <c r="Q4625" i="11"/>
  <c r="Q4626" i="11"/>
  <c r="Q4627" i="11"/>
  <c r="Q4628" i="11"/>
  <c r="Q4629" i="11"/>
  <c r="Q4630" i="11"/>
  <c r="Q4631" i="11"/>
  <c r="Q4632" i="11"/>
  <c r="Q4633" i="11"/>
  <c r="Q4634" i="11"/>
  <c r="Q4635" i="11"/>
  <c r="Q4636" i="11"/>
  <c r="Q4637" i="11"/>
  <c r="Q4638" i="11"/>
  <c r="Q4639" i="11"/>
  <c r="Q4640" i="11"/>
  <c r="Q4641" i="11"/>
  <c r="Q4642" i="11"/>
  <c r="Q4643" i="11"/>
  <c r="Q4644" i="11"/>
  <c r="Q4645" i="11"/>
  <c r="Q4646" i="11"/>
  <c r="Q4647" i="11"/>
  <c r="Q4648" i="11"/>
  <c r="Q4649" i="11"/>
  <c r="Q4650" i="11"/>
  <c r="Q4651" i="11"/>
  <c r="Q4652" i="11"/>
  <c r="Q4653" i="11"/>
  <c r="Q4654" i="11"/>
  <c r="Q4655" i="11"/>
  <c r="Q4656" i="11"/>
  <c r="Q4657" i="11"/>
  <c r="Q4658" i="11"/>
  <c r="Q4659" i="11"/>
  <c r="Q4660" i="11"/>
  <c r="Q4661" i="11"/>
  <c r="Q4662" i="11"/>
  <c r="Q4663" i="11"/>
  <c r="Q4664" i="11"/>
  <c r="Q4665" i="11"/>
  <c r="Q4666" i="11"/>
  <c r="Q4667" i="11"/>
  <c r="Q4668" i="11"/>
  <c r="Q4669" i="11"/>
  <c r="Q4670" i="11"/>
  <c r="Q4671" i="11"/>
  <c r="Q4672" i="11"/>
  <c r="Q4673" i="11"/>
  <c r="Q4674" i="11"/>
  <c r="Q4675" i="11"/>
  <c r="Q4676" i="11"/>
  <c r="Q4677" i="11"/>
  <c r="Q4678" i="11"/>
  <c r="Q4679" i="11"/>
  <c r="Q4680" i="11"/>
  <c r="Q4681" i="11"/>
  <c r="Q4682" i="11"/>
  <c r="Q4683" i="11"/>
  <c r="Q4684" i="11"/>
  <c r="Q4685" i="11"/>
  <c r="Q4686" i="11"/>
  <c r="Q4687" i="11"/>
  <c r="Q4688" i="11"/>
  <c r="Q4689" i="11"/>
  <c r="Q4690" i="11"/>
  <c r="Q4691" i="11"/>
  <c r="Q4692" i="11"/>
  <c r="Q4693" i="11"/>
  <c r="Q4694" i="11"/>
  <c r="Q4695" i="11"/>
  <c r="Q4696" i="11"/>
  <c r="Q4697" i="11"/>
  <c r="Q4698" i="11"/>
  <c r="Q4699" i="11"/>
  <c r="Q4700" i="11"/>
  <c r="Q4701" i="11"/>
  <c r="Q4702" i="11"/>
  <c r="Q4703" i="11"/>
  <c r="Q4704" i="11"/>
  <c r="Q4705" i="11"/>
  <c r="Q4706" i="11"/>
  <c r="Q4707" i="11"/>
  <c r="Q4708" i="11"/>
  <c r="Q4709" i="11"/>
  <c r="Q4710" i="11"/>
  <c r="Q4711" i="11"/>
  <c r="Q4712" i="11"/>
  <c r="Q4713" i="11"/>
  <c r="Q4714" i="11"/>
  <c r="Q4715" i="11"/>
  <c r="Q4716" i="11"/>
  <c r="Q4717" i="11"/>
  <c r="Q4718" i="11"/>
  <c r="Q4719" i="11"/>
  <c r="Q4720" i="11"/>
  <c r="Q4721" i="11"/>
  <c r="Q4722" i="11"/>
  <c r="Q4723" i="11"/>
  <c r="Q4724" i="11"/>
  <c r="Q4725" i="11"/>
  <c r="Q4726" i="11"/>
  <c r="Q4727" i="11"/>
  <c r="Q4728" i="11"/>
  <c r="Q4729" i="11"/>
  <c r="Q4730" i="11"/>
  <c r="Q4731" i="11"/>
  <c r="Q4732" i="11"/>
  <c r="Q4733" i="11"/>
  <c r="Q4734" i="11"/>
  <c r="Q4735" i="11"/>
  <c r="Q4736" i="11"/>
  <c r="Q4737" i="11"/>
  <c r="Q4738" i="11"/>
  <c r="Q4739" i="11"/>
  <c r="Q4740" i="11"/>
  <c r="Q4741" i="11"/>
  <c r="Q4742" i="11"/>
  <c r="Q4743" i="11"/>
  <c r="Q4744" i="11"/>
  <c r="Q4745" i="11"/>
  <c r="Q4746" i="11"/>
  <c r="Q4747" i="11"/>
  <c r="Q4748" i="11"/>
  <c r="Q4749" i="11"/>
  <c r="Q4750" i="11"/>
  <c r="Q4751" i="11"/>
  <c r="Q4752" i="11"/>
  <c r="Q4753" i="11"/>
  <c r="Q4754" i="11"/>
  <c r="Q4755" i="11"/>
  <c r="Q4756" i="11"/>
  <c r="Q4757" i="11"/>
  <c r="Q4758" i="11"/>
  <c r="Q4759" i="11"/>
  <c r="Q4760" i="11"/>
  <c r="Q4761" i="11"/>
  <c r="Q4762" i="11"/>
  <c r="Q4763" i="11"/>
  <c r="Q4764" i="11"/>
  <c r="Q4765" i="11"/>
  <c r="Q4766" i="11"/>
  <c r="Q4767" i="11"/>
  <c r="Q4768" i="11"/>
  <c r="Q4769" i="11"/>
  <c r="Q4770" i="11"/>
  <c r="Q4771" i="11"/>
  <c r="Q4772" i="11"/>
  <c r="Q4773" i="11"/>
  <c r="Q4774" i="11"/>
  <c r="Q4775" i="11"/>
  <c r="Q4776" i="11"/>
  <c r="Q4777" i="11"/>
  <c r="Q4778" i="11"/>
  <c r="Q4779" i="11"/>
  <c r="Q4780" i="11"/>
  <c r="Q4781" i="11"/>
  <c r="Q4782" i="11"/>
  <c r="Q4783" i="11"/>
  <c r="Q4784" i="11"/>
  <c r="Q4785" i="11"/>
  <c r="Q4786" i="11"/>
  <c r="Q4787" i="11"/>
  <c r="Q4788" i="11"/>
  <c r="Q4789" i="11"/>
  <c r="Q4790" i="11"/>
  <c r="Q4791" i="11"/>
  <c r="Q4792" i="11"/>
  <c r="Q4793" i="11"/>
  <c r="Q4794" i="11"/>
  <c r="Q4795" i="11"/>
  <c r="Q4796" i="11"/>
  <c r="Q4797" i="11"/>
  <c r="Q4798" i="11"/>
  <c r="Q4799" i="11"/>
  <c r="Q4800" i="11"/>
  <c r="Q4801" i="11"/>
  <c r="Q4802" i="11"/>
  <c r="Q4803" i="11"/>
  <c r="Q4804" i="11"/>
  <c r="Q4805" i="11"/>
  <c r="Q4806" i="11"/>
  <c r="Q4807" i="11"/>
  <c r="Q4808" i="11"/>
  <c r="Q4809" i="11"/>
  <c r="Q4810" i="11"/>
  <c r="Q4811" i="11"/>
  <c r="Q4812" i="11"/>
  <c r="Q4813" i="11"/>
  <c r="Q4814" i="11"/>
  <c r="Q4815" i="11"/>
  <c r="Q4816" i="11"/>
  <c r="Q4817" i="11"/>
  <c r="Q4818" i="11"/>
  <c r="Q4819" i="11"/>
  <c r="Q4820" i="11"/>
  <c r="Q4821" i="11"/>
  <c r="Q4822" i="11"/>
  <c r="Q4823" i="11"/>
  <c r="Q4824" i="11"/>
  <c r="Q4825" i="11"/>
  <c r="Q4826" i="11"/>
  <c r="Q4827" i="11"/>
  <c r="Q4828" i="11"/>
  <c r="Q4829" i="11"/>
  <c r="Q4830" i="11"/>
  <c r="Q4831" i="11"/>
  <c r="Q4832" i="11"/>
  <c r="Q4833" i="11"/>
  <c r="Q4834" i="11"/>
  <c r="Q4835" i="11"/>
  <c r="Q4836" i="11"/>
  <c r="Q4837" i="11"/>
  <c r="Q4838" i="11"/>
  <c r="Q4839" i="11"/>
  <c r="Q4840" i="11"/>
  <c r="Q4841" i="11"/>
  <c r="Q4842" i="11"/>
  <c r="Q4843" i="11"/>
  <c r="Q4844" i="11"/>
  <c r="Q4845" i="11"/>
  <c r="Q4846" i="11"/>
  <c r="Q4847" i="11"/>
  <c r="Q4848" i="11"/>
  <c r="Q4849" i="11"/>
  <c r="Q4850" i="11"/>
  <c r="Q4851" i="11"/>
  <c r="Q4852" i="11"/>
  <c r="Q4853" i="11"/>
  <c r="Q4854" i="11"/>
  <c r="Q4855" i="11"/>
  <c r="Q4856" i="11"/>
  <c r="Q4857" i="11"/>
  <c r="Q4858" i="11"/>
  <c r="Q4859" i="11"/>
  <c r="Q4860" i="11"/>
  <c r="Q4861" i="11"/>
  <c r="Q4862" i="11"/>
  <c r="Q4863" i="11"/>
  <c r="Q4864" i="11"/>
  <c r="Q4865" i="11"/>
  <c r="Q4866" i="11"/>
  <c r="Q4867" i="11"/>
  <c r="Q4868" i="11"/>
  <c r="Q4869" i="11"/>
  <c r="Q4870" i="11"/>
  <c r="Q4871" i="11"/>
  <c r="Q4872" i="11"/>
  <c r="Q4873" i="11"/>
  <c r="Q4874" i="11"/>
  <c r="Q4875" i="11"/>
  <c r="Q4876" i="11"/>
  <c r="Q4877" i="11"/>
  <c r="Q4878" i="11"/>
  <c r="Q4879" i="11"/>
  <c r="Q4880" i="11"/>
  <c r="Q4881" i="11"/>
  <c r="Q4882" i="11"/>
  <c r="Q4883" i="11"/>
  <c r="Q4884" i="11"/>
  <c r="Q4885" i="11"/>
  <c r="Q4886" i="11"/>
  <c r="Q4887" i="11"/>
  <c r="Q4888" i="11"/>
  <c r="Q4889" i="11"/>
  <c r="Q4890" i="11"/>
  <c r="Q4891" i="11"/>
  <c r="Q4892" i="11"/>
  <c r="Q4893" i="11"/>
  <c r="Q4894" i="11"/>
  <c r="Q4895" i="11"/>
  <c r="Q4896" i="11"/>
  <c r="Q4897" i="11"/>
  <c r="Q4898" i="11"/>
  <c r="Q4899" i="11"/>
  <c r="Q4900" i="11"/>
  <c r="Q4901" i="11"/>
  <c r="Q4902" i="11"/>
  <c r="Q4903" i="11"/>
  <c r="Q4904" i="11"/>
  <c r="Q4905" i="11"/>
  <c r="Q4906" i="11"/>
  <c r="Q4907" i="11"/>
  <c r="Q4908" i="11"/>
  <c r="Q4909" i="11"/>
  <c r="Q4910" i="11"/>
  <c r="Q4911" i="11"/>
  <c r="Q4912" i="11"/>
  <c r="Q4913" i="11"/>
  <c r="Q4914" i="11"/>
  <c r="Q4915" i="11"/>
  <c r="Q4916" i="11"/>
  <c r="Q4917" i="11"/>
  <c r="Q4918" i="11"/>
  <c r="Q4919" i="11"/>
  <c r="Q4920" i="11"/>
  <c r="Q4921" i="11"/>
  <c r="Q4922" i="11"/>
  <c r="Q4923" i="11"/>
  <c r="Q4924" i="11"/>
  <c r="Q4925" i="11"/>
  <c r="Q4926" i="11"/>
  <c r="Q4927" i="11"/>
  <c r="Q4928" i="11"/>
  <c r="Q4929" i="11"/>
  <c r="Q4930" i="11"/>
  <c r="Q4931" i="11"/>
  <c r="Q4932" i="11"/>
  <c r="Q4933" i="11"/>
  <c r="Q4934" i="11"/>
  <c r="Q4935" i="11"/>
  <c r="Q4936" i="11"/>
  <c r="Q4937" i="11"/>
  <c r="Q4938" i="11"/>
  <c r="Q4939" i="11"/>
  <c r="Q4940" i="11"/>
  <c r="Q4941" i="11"/>
  <c r="Q4942" i="11"/>
  <c r="Q4943" i="11"/>
  <c r="Q4944" i="11"/>
  <c r="Q4945" i="11"/>
  <c r="Q4946" i="11"/>
  <c r="Q4947" i="11"/>
  <c r="Q4948" i="11"/>
  <c r="Q4949" i="11"/>
  <c r="Q4950" i="11"/>
  <c r="Q4951" i="11"/>
  <c r="Q4952" i="11"/>
  <c r="Q4953" i="11"/>
  <c r="Q4954" i="11"/>
  <c r="Q4955" i="11"/>
  <c r="Q4956" i="11"/>
  <c r="Q4957" i="11"/>
  <c r="Q4958" i="11"/>
  <c r="Q4959" i="11"/>
  <c r="Q4960" i="11"/>
  <c r="Q4961" i="11"/>
  <c r="Q4962" i="11"/>
  <c r="Q4963" i="11"/>
  <c r="Q4964" i="11"/>
  <c r="Q4965" i="11"/>
  <c r="Q4966" i="11"/>
  <c r="Q4967" i="11"/>
  <c r="Q4968" i="11"/>
  <c r="Q4969" i="11"/>
  <c r="Q4970" i="11"/>
  <c r="Q4971" i="11"/>
  <c r="Q4972" i="11"/>
  <c r="Q4973" i="11"/>
  <c r="Q4974" i="11"/>
  <c r="Q4975" i="11"/>
  <c r="Q4976" i="11"/>
  <c r="Q4977" i="11"/>
  <c r="Q4978" i="11"/>
  <c r="Q4979" i="11"/>
  <c r="Q4980" i="11"/>
  <c r="Q4981" i="11"/>
  <c r="Q4982" i="11"/>
  <c r="Q4983" i="11"/>
  <c r="Q4984" i="11"/>
  <c r="Q4985" i="11"/>
  <c r="Q4986" i="11"/>
  <c r="Q4987" i="11"/>
  <c r="Q4988" i="11"/>
  <c r="Q4989" i="11"/>
  <c r="Q4990" i="11"/>
  <c r="Q4991" i="11"/>
  <c r="Q4992" i="11"/>
  <c r="Q4993" i="11"/>
  <c r="Q4994" i="11"/>
  <c r="Q4995" i="11"/>
  <c r="Q4996" i="11"/>
  <c r="Q4997" i="11"/>
  <c r="Q4998" i="11"/>
  <c r="Q4999" i="11"/>
  <c r="Q5000" i="11"/>
  <c r="Q5001" i="11"/>
  <c r="Q5002" i="11"/>
  <c r="Q5003" i="11"/>
  <c r="Q5004" i="11"/>
  <c r="Q5005" i="11"/>
  <c r="Q5006" i="11"/>
  <c r="Q5007" i="11"/>
  <c r="Q5008" i="11"/>
  <c r="Q5009" i="11"/>
  <c r="Q5010" i="11"/>
  <c r="Q5011" i="11"/>
  <c r="Q5012" i="11"/>
  <c r="Q5013" i="11"/>
  <c r="Q5014" i="11"/>
  <c r="Q5015" i="11"/>
  <c r="Q5016" i="11"/>
  <c r="Q5017" i="11"/>
  <c r="Q5018" i="11"/>
  <c r="Q5019" i="11"/>
  <c r="Q5020" i="11"/>
  <c r="Q5021" i="11"/>
  <c r="Q5022" i="11"/>
  <c r="Q5023" i="11"/>
  <c r="Q5024" i="11"/>
  <c r="Q5025" i="11"/>
  <c r="Q5026" i="11"/>
  <c r="Q5027" i="11"/>
  <c r="Q5028" i="11"/>
  <c r="Q5029" i="11"/>
  <c r="Q5030" i="11"/>
  <c r="Q5031" i="11"/>
  <c r="Q5032" i="11"/>
  <c r="Q5033" i="11"/>
  <c r="Q5034" i="11"/>
  <c r="Q5035" i="11"/>
  <c r="Q5036" i="11"/>
  <c r="Q5037" i="11"/>
  <c r="Q5038" i="11"/>
  <c r="Q5039" i="11"/>
  <c r="Q5040" i="11"/>
  <c r="Q5041" i="11"/>
  <c r="Q5042" i="11"/>
  <c r="Q5043" i="11"/>
  <c r="Q5044" i="11"/>
  <c r="Q5045" i="11"/>
  <c r="Q5046" i="11"/>
  <c r="Q5047" i="11"/>
  <c r="Q5048" i="11"/>
  <c r="Q5049" i="11"/>
  <c r="Q5050" i="11"/>
  <c r="Q5051" i="11"/>
  <c r="Q5052" i="11"/>
  <c r="Q5053" i="11"/>
  <c r="Q5054" i="11"/>
  <c r="Q5055" i="11"/>
  <c r="Q5056" i="11"/>
  <c r="Q5057" i="11"/>
  <c r="Q5058" i="11"/>
  <c r="Q5059" i="11"/>
  <c r="Q5060" i="11"/>
  <c r="Q5061" i="11"/>
  <c r="Q5062" i="11"/>
  <c r="Q5063" i="11"/>
  <c r="Q5064" i="11"/>
  <c r="Q5065" i="11"/>
  <c r="Q5066" i="11"/>
  <c r="Q5067" i="11"/>
  <c r="Q5068" i="11"/>
  <c r="Q5069" i="11"/>
  <c r="Q5070" i="11"/>
  <c r="Q5071" i="11"/>
  <c r="Q5072" i="11"/>
  <c r="Q5073" i="11"/>
  <c r="Q5074" i="11"/>
  <c r="Q5075" i="11"/>
  <c r="Q5076" i="11"/>
  <c r="Q5077" i="11"/>
  <c r="Q5078" i="11"/>
  <c r="Q5079" i="11"/>
  <c r="Q5080" i="11"/>
  <c r="Q5081" i="11"/>
  <c r="Q5082" i="11"/>
  <c r="Q5083" i="11"/>
  <c r="Q5084" i="11"/>
  <c r="Q5085" i="11"/>
  <c r="Q5086" i="11"/>
  <c r="Q5087" i="11"/>
  <c r="Q5088" i="11"/>
  <c r="Q5089" i="11"/>
  <c r="Q5090" i="11"/>
  <c r="Q5091" i="11"/>
  <c r="Q5092" i="11"/>
  <c r="Q5093" i="11"/>
  <c r="Q5094" i="11"/>
  <c r="Q5095" i="11"/>
  <c r="Q5096" i="11"/>
  <c r="Q5097" i="11"/>
  <c r="Q5098" i="11"/>
  <c r="Q5099" i="11"/>
  <c r="Q5100" i="11"/>
  <c r="Q5101" i="11"/>
  <c r="Q5102" i="11"/>
  <c r="Q5103" i="11"/>
  <c r="Q5104" i="11"/>
  <c r="Q5105" i="11"/>
  <c r="Q5106" i="11"/>
  <c r="Q5107" i="11"/>
  <c r="Q5108" i="11"/>
  <c r="Q5109" i="11"/>
  <c r="Q5110" i="11"/>
  <c r="Q5111" i="11"/>
  <c r="Q5112" i="11"/>
  <c r="Q5113" i="11"/>
  <c r="Q5114" i="11"/>
  <c r="Q5115" i="11"/>
  <c r="Q5116" i="11"/>
  <c r="Q5117" i="11"/>
  <c r="Q5118" i="11"/>
  <c r="Q5119" i="11"/>
  <c r="Q5120" i="11"/>
  <c r="Q5121" i="11"/>
  <c r="Q5122" i="11"/>
  <c r="Q5123" i="11"/>
  <c r="Q5124" i="11"/>
  <c r="Q5125" i="11"/>
  <c r="Q5126" i="11"/>
  <c r="Q5127" i="11"/>
  <c r="Q5128" i="11"/>
  <c r="Q5129" i="11"/>
  <c r="Q5130" i="11"/>
  <c r="Q5131" i="11"/>
  <c r="Q5132" i="11"/>
  <c r="Q5133" i="11"/>
  <c r="Q5134" i="11"/>
  <c r="Q5135" i="11"/>
  <c r="Q5136" i="11"/>
  <c r="Q5137" i="11"/>
  <c r="Q5138" i="11"/>
  <c r="Q5139" i="11"/>
  <c r="Q5140" i="11"/>
  <c r="Q5141" i="11"/>
  <c r="Q5142" i="11"/>
  <c r="Q5143" i="11"/>
  <c r="Q5144" i="11"/>
  <c r="Q5145" i="11"/>
  <c r="Q5146" i="11"/>
  <c r="Q5147" i="11"/>
  <c r="Q5148" i="11"/>
  <c r="Q5149" i="11"/>
  <c r="Q5150" i="11"/>
  <c r="Q5151" i="11"/>
  <c r="Q5152" i="11"/>
  <c r="Q5153" i="11"/>
  <c r="Q5154" i="11"/>
  <c r="Q5155" i="11"/>
  <c r="Q5156" i="11"/>
  <c r="Q5157" i="11"/>
  <c r="Q5158" i="11"/>
  <c r="Q5159" i="11"/>
  <c r="Q5160" i="11"/>
  <c r="Q5161" i="11"/>
  <c r="Q5162" i="11"/>
  <c r="Q5163" i="11"/>
  <c r="Q5164" i="11"/>
  <c r="Q5165" i="11"/>
  <c r="Q5166" i="11"/>
  <c r="Q5167" i="11"/>
  <c r="Q5168" i="11"/>
  <c r="Q5169" i="11"/>
  <c r="Q5170" i="11"/>
  <c r="Q5171" i="11"/>
  <c r="Q5172" i="11"/>
  <c r="Q5173" i="11"/>
  <c r="Q5174" i="11"/>
  <c r="Q5175" i="11"/>
  <c r="Q5176" i="11"/>
  <c r="Q5177" i="11"/>
  <c r="Q5178" i="11"/>
  <c r="Q5179" i="11"/>
  <c r="Q5180" i="11"/>
  <c r="Q5181" i="11"/>
  <c r="Q5182" i="11"/>
  <c r="Q5183" i="11"/>
  <c r="Q5184" i="11"/>
  <c r="Q5185" i="11"/>
  <c r="Q5186" i="11"/>
  <c r="Q5187" i="11"/>
  <c r="Q5188" i="11"/>
  <c r="Q5189" i="11"/>
  <c r="Q5190" i="11"/>
  <c r="Q5191" i="11"/>
  <c r="Q5192" i="11"/>
  <c r="Q5193" i="11"/>
  <c r="Q5194" i="11"/>
  <c r="Q5195" i="11"/>
  <c r="Q5196" i="11"/>
  <c r="Q5197" i="11"/>
  <c r="Q5198" i="11"/>
  <c r="Q5199" i="11"/>
  <c r="Q5200" i="11"/>
  <c r="Q5201" i="11"/>
  <c r="Q5202" i="11"/>
  <c r="Q5203" i="11"/>
  <c r="Q5204" i="11"/>
  <c r="Q5205" i="11"/>
  <c r="Q5206" i="11"/>
  <c r="Q5207" i="11"/>
  <c r="Q5208" i="11"/>
  <c r="Q5209" i="11"/>
  <c r="Q5210" i="11"/>
  <c r="Q5211" i="11"/>
  <c r="Q5212" i="11"/>
  <c r="Q5213" i="11"/>
  <c r="Q5214" i="11"/>
  <c r="Q5215" i="11"/>
  <c r="Q5216" i="11"/>
  <c r="Q5217" i="11"/>
  <c r="Q5218" i="11"/>
  <c r="Q5219" i="11"/>
  <c r="Q5220" i="11"/>
  <c r="Q5221" i="11"/>
  <c r="Q5222" i="11"/>
  <c r="Q5223" i="11"/>
  <c r="Q5224" i="11"/>
  <c r="Q5225" i="11"/>
  <c r="Q5226" i="11"/>
  <c r="Q5227" i="11"/>
  <c r="Q5228" i="11"/>
  <c r="Q5229" i="11"/>
  <c r="Q5230" i="11"/>
  <c r="Q5231" i="11"/>
  <c r="Q5232" i="11"/>
  <c r="Q5233" i="11"/>
  <c r="Q5234" i="11"/>
  <c r="Q5235" i="11"/>
  <c r="Q5236" i="11"/>
  <c r="Q5237" i="11"/>
  <c r="Q5238" i="11"/>
  <c r="Q5239" i="11"/>
  <c r="Q5240" i="11"/>
  <c r="Q5241" i="11"/>
  <c r="Q5242" i="11"/>
  <c r="Q5243" i="11"/>
  <c r="Q5244" i="11"/>
  <c r="Q5245" i="11"/>
  <c r="Q5246" i="11"/>
  <c r="Q5247" i="11"/>
  <c r="Q5248" i="11"/>
  <c r="Q5249" i="11"/>
  <c r="Q5250" i="11"/>
  <c r="Q5251" i="11"/>
  <c r="Q5252" i="11"/>
  <c r="Q5253" i="11"/>
  <c r="Q5254" i="11"/>
  <c r="Q5255" i="11"/>
  <c r="Q5256" i="11"/>
  <c r="Q5257" i="11"/>
  <c r="Q5258" i="11"/>
  <c r="Q5259" i="11"/>
  <c r="Q5260" i="11"/>
  <c r="Q5261" i="11"/>
  <c r="Q5262" i="11"/>
  <c r="Q5263" i="11"/>
  <c r="Q5264" i="11"/>
  <c r="Q5265" i="11"/>
  <c r="Q5266" i="11"/>
  <c r="Q5267" i="11"/>
  <c r="Q5268" i="11"/>
  <c r="Q5269" i="11"/>
  <c r="Q5270" i="11"/>
  <c r="Q5271" i="11"/>
  <c r="Q5272" i="11"/>
  <c r="Q5273" i="11"/>
  <c r="Q5274" i="11"/>
  <c r="Q5275" i="11"/>
  <c r="Q5276" i="11"/>
  <c r="Q5277" i="11"/>
  <c r="Q5278" i="11"/>
  <c r="Q5279" i="11"/>
  <c r="Q5280" i="11"/>
  <c r="Q5281" i="11"/>
  <c r="Q5282" i="11"/>
  <c r="Q5283" i="11"/>
  <c r="Q5284" i="11"/>
  <c r="Q5285" i="11"/>
  <c r="Q5286" i="11"/>
  <c r="Q5287" i="11"/>
  <c r="Q5288" i="11"/>
  <c r="Q5289" i="11"/>
  <c r="Q5290" i="11"/>
  <c r="Q5291" i="11"/>
  <c r="Q5292" i="11"/>
  <c r="Q5293" i="11"/>
  <c r="Q5294" i="11"/>
  <c r="Q5295" i="11"/>
  <c r="Q5296" i="11"/>
  <c r="Q5297" i="11"/>
  <c r="Q5298" i="11"/>
  <c r="Q5299" i="11"/>
  <c r="Q5300" i="11"/>
  <c r="Q5301" i="11"/>
  <c r="Q5302" i="11"/>
  <c r="Q5303" i="11"/>
  <c r="Q5304" i="11"/>
  <c r="Q5305" i="11"/>
  <c r="Q5306" i="11"/>
  <c r="Q5307" i="11"/>
  <c r="Q5308" i="11"/>
  <c r="Q5309" i="11"/>
  <c r="Q5310" i="11"/>
  <c r="Q5311" i="11"/>
  <c r="Q5312" i="11"/>
  <c r="Q5313" i="11"/>
  <c r="Q5314" i="11"/>
  <c r="Q5315" i="11"/>
  <c r="Q5316" i="11"/>
  <c r="Q5317" i="11"/>
  <c r="Q5318" i="11"/>
  <c r="Q5319" i="11"/>
  <c r="Q5320" i="11"/>
  <c r="Q5321" i="11"/>
  <c r="Q5322" i="11"/>
  <c r="Q5323" i="11"/>
  <c r="Q5324" i="11"/>
  <c r="Q5325" i="11"/>
  <c r="Q5326" i="11"/>
  <c r="Q5327" i="11"/>
  <c r="Q5328" i="11"/>
  <c r="Q5329" i="11"/>
  <c r="Q5330" i="11"/>
  <c r="Q5331" i="11"/>
  <c r="Q5332" i="11"/>
  <c r="Q5333" i="11"/>
  <c r="Q5334" i="11"/>
  <c r="Q5335" i="11"/>
  <c r="Q5336" i="11"/>
  <c r="Q5337" i="11"/>
  <c r="Q5338" i="11"/>
  <c r="Q5339" i="11"/>
  <c r="Q5340" i="11"/>
  <c r="Q5341" i="11"/>
  <c r="Q5342" i="11"/>
  <c r="Q5343" i="11"/>
  <c r="Q5344" i="11"/>
  <c r="Q5345" i="11"/>
  <c r="Q5346" i="11"/>
  <c r="Q5347" i="11"/>
  <c r="Q5348" i="11"/>
  <c r="Q5349" i="11"/>
  <c r="Q5350" i="11"/>
  <c r="Q5351" i="11"/>
  <c r="Q5352" i="11"/>
  <c r="Q5353" i="11"/>
  <c r="Q5354" i="11"/>
  <c r="Q5355" i="11"/>
  <c r="Q5356" i="11"/>
  <c r="Q5357" i="11"/>
  <c r="Q5358" i="11"/>
  <c r="Q5359" i="11"/>
  <c r="Q5360" i="11"/>
  <c r="Q5361" i="11"/>
  <c r="Q5362" i="11"/>
  <c r="Q5363" i="11"/>
  <c r="Q5364" i="11"/>
  <c r="Q5365" i="11"/>
  <c r="Q5366" i="11"/>
  <c r="Q5367" i="11"/>
  <c r="Q5368" i="11"/>
  <c r="Q5369" i="11"/>
  <c r="Q5370" i="11"/>
  <c r="Q5371" i="11"/>
  <c r="Q5372" i="11"/>
  <c r="Q5373" i="11"/>
  <c r="Q5374" i="11"/>
  <c r="Q5375" i="11"/>
  <c r="Q5376" i="11"/>
  <c r="Q5377" i="11"/>
  <c r="Q5378" i="11"/>
  <c r="Q5379" i="11"/>
  <c r="Q5380" i="11"/>
  <c r="Q5381" i="11"/>
  <c r="Q5382" i="11"/>
  <c r="Q5383" i="11"/>
  <c r="Q5384" i="11"/>
  <c r="Q5385" i="11"/>
  <c r="Q5386" i="11"/>
  <c r="Q5387" i="11"/>
  <c r="Q5388" i="11"/>
  <c r="Q5389" i="11"/>
  <c r="Q5390" i="11"/>
  <c r="Q5391" i="11"/>
  <c r="Q5392" i="11"/>
  <c r="Q5393" i="11"/>
  <c r="Q5394" i="11"/>
  <c r="Q5395" i="11"/>
  <c r="Q5396" i="11"/>
  <c r="Q5397" i="11"/>
  <c r="Q5398" i="11"/>
  <c r="Q5399" i="11"/>
  <c r="Q5400" i="11"/>
  <c r="Q5401" i="11"/>
  <c r="Q5402" i="11"/>
  <c r="Q5403" i="11"/>
  <c r="Q5404" i="11"/>
  <c r="Q5405" i="11"/>
  <c r="Q5406" i="11"/>
  <c r="Q5407" i="11"/>
  <c r="Q5408" i="11"/>
  <c r="Q5409" i="11"/>
  <c r="Q5410" i="11"/>
  <c r="Q5411" i="11"/>
  <c r="Q5412" i="11"/>
  <c r="Q5413" i="11"/>
  <c r="Q5414" i="11"/>
  <c r="Q5415" i="11"/>
  <c r="Q5416" i="11"/>
  <c r="Q5417" i="11"/>
  <c r="Q5418" i="11"/>
  <c r="Q5419" i="11"/>
  <c r="Q5420" i="11"/>
  <c r="Q5421" i="11"/>
  <c r="Q5422" i="11"/>
  <c r="Q5423" i="11"/>
  <c r="Q5424" i="11"/>
  <c r="Q5425" i="11"/>
  <c r="Q5426" i="11"/>
  <c r="Q5427" i="11"/>
  <c r="Q5428" i="11"/>
  <c r="Q5429" i="11"/>
  <c r="Q5430" i="11"/>
  <c r="Q5431" i="11"/>
  <c r="Q5432" i="11"/>
  <c r="Q5433" i="11"/>
  <c r="Q5434" i="11"/>
  <c r="Q5435" i="11"/>
  <c r="Q5436" i="11"/>
  <c r="Q5437" i="11"/>
  <c r="Q5438" i="11"/>
  <c r="Q5439" i="11"/>
  <c r="Q5440" i="11"/>
  <c r="Q5441" i="11"/>
  <c r="Q5442" i="11"/>
  <c r="Q5443" i="11"/>
  <c r="Q5444" i="11"/>
  <c r="Q5445" i="11"/>
  <c r="Q5446" i="11"/>
  <c r="Q5447" i="11"/>
  <c r="Q5448" i="11"/>
  <c r="Q5449" i="11"/>
  <c r="Q5450" i="11"/>
  <c r="Q5451" i="11"/>
  <c r="Q5452" i="11"/>
  <c r="Q5453" i="11"/>
  <c r="Q5454" i="11"/>
  <c r="Q5455" i="11"/>
  <c r="Q5456" i="11"/>
  <c r="Q5457" i="11"/>
  <c r="Q5458" i="11"/>
  <c r="Q5459" i="11"/>
  <c r="Q5460" i="11"/>
  <c r="Q5461" i="11"/>
  <c r="Q5462" i="11"/>
  <c r="Q5463" i="11"/>
  <c r="Q5464" i="11"/>
  <c r="Q5465" i="11"/>
  <c r="Q5466" i="11"/>
  <c r="Q5467" i="11"/>
  <c r="Q5468" i="11"/>
  <c r="Q5469" i="11"/>
  <c r="Q5470" i="11"/>
  <c r="Q5471" i="11"/>
  <c r="Q5472" i="11"/>
  <c r="Q5473" i="11"/>
  <c r="Q5474" i="11"/>
  <c r="Q5475" i="11"/>
  <c r="Q5476" i="11"/>
  <c r="Q5477" i="11"/>
  <c r="Q5478" i="11"/>
  <c r="Q5479" i="11"/>
  <c r="Q5480" i="11"/>
  <c r="Q5481" i="11"/>
  <c r="Q5482" i="11"/>
  <c r="Q5483" i="11"/>
  <c r="Q5484" i="11"/>
  <c r="Q5485" i="11"/>
  <c r="Q5486" i="11"/>
  <c r="Q5487" i="11"/>
  <c r="Q5488" i="11"/>
  <c r="Q5489" i="11"/>
  <c r="Q5490" i="11"/>
  <c r="Q5491" i="11"/>
  <c r="Q5492" i="11"/>
  <c r="Q5493" i="11"/>
  <c r="Q5494" i="11"/>
  <c r="Q5495" i="11"/>
  <c r="Q5496" i="11"/>
  <c r="Q5497" i="11"/>
  <c r="Q5498" i="11"/>
  <c r="Q5499" i="11"/>
  <c r="Q5500" i="11"/>
  <c r="Q5501" i="11"/>
  <c r="Q5502" i="11"/>
  <c r="Q5503" i="11"/>
  <c r="Q5504" i="11"/>
  <c r="Q5505" i="11"/>
  <c r="Q5506" i="11"/>
  <c r="Q5507" i="11"/>
  <c r="Q5508" i="11"/>
  <c r="Q5509" i="11"/>
  <c r="Q5510" i="11"/>
  <c r="Q5511" i="11"/>
  <c r="Q5512" i="11"/>
  <c r="Q5513" i="11"/>
  <c r="Q5514" i="11"/>
  <c r="Q5515" i="11"/>
  <c r="Q5516" i="11"/>
  <c r="Q5517" i="11"/>
  <c r="Q5518" i="11"/>
  <c r="Q5519" i="11"/>
  <c r="Q5520" i="11"/>
  <c r="Q5521" i="11"/>
  <c r="Q5522" i="11"/>
  <c r="Q5523" i="11"/>
  <c r="Q5524" i="11"/>
  <c r="Q5525" i="11"/>
  <c r="Q5526" i="11"/>
  <c r="Q5527" i="11"/>
  <c r="Q5528" i="11"/>
  <c r="Q5529" i="11"/>
  <c r="Q5530" i="11"/>
  <c r="Q5531" i="11"/>
  <c r="Q5532" i="11"/>
  <c r="Q5533" i="11"/>
  <c r="Q5534" i="11"/>
  <c r="Q5535" i="11"/>
  <c r="Q5536" i="11"/>
  <c r="Q5537" i="11"/>
  <c r="Q5538" i="11"/>
  <c r="Q5539" i="11"/>
  <c r="Q5540" i="11"/>
  <c r="Q5541" i="11"/>
  <c r="Q5542" i="11"/>
  <c r="Q5543" i="11"/>
  <c r="Q5544" i="11"/>
  <c r="Q5545" i="11"/>
  <c r="Q5546" i="11"/>
  <c r="Q5547" i="11"/>
  <c r="Q5548" i="11"/>
  <c r="Q5549" i="11"/>
  <c r="Q5550" i="11"/>
  <c r="Q5551" i="11"/>
  <c r="Q5552" i="11"/>
  <c r="Q5553" i="11"/>
  <c r="Q5554" i="11"/>
  <c r="Q5555" i="11"/>
  <c r="Q5556" i="11"/>
  <c r="Q5557" i="11"/>
  <c r="Q5558" i="11"/>
  <c r="Q5559" i="11"/>
  <c r="Q5560" i="11"/>
  <c r="Q5561" i="11"/>
  <c r="Q5562" i="11"/>
  <c r="Q5563" i="11"/>
  <c r="Q5564" i="11"/>
  <c r="Q5565" i="11"/>
  <c r="Q5566" i="11"/>
  <c r="Q5567" i="11"/>
  <c r="Q5568" i="11"/>
  <c r="Q5569" i="11"/>
  <c r="Q5570" i="11"/>
  <c r="Q5571" i="11"/>
  <c r="Q5572" i="11"/>
  <c r="Q5573" i="11"/>
  <c r="Q5574" i="11"/>
  <c r="Q5575" i="11"/>
  <c r="Q5576" i="11"/>
  <c r="Q5577" i="11"/>
  <c r="Q5578" i="11"/>
  <c r="Q5579" i="11"/>
  <c r="Q5580" i="11"/>
  <c r="Q5581" i="11"/>
  <c r="Q5582" i="11"/>
  <c r="Q5583" i="11"/>
  <c r="Q5584" i="11"/>
  <c r="Q5585" i="11"/>
  <c r="Q5586" i="11"/>
  <c r="Q5587" i="11"/>
  <c r="Q5588" i="11"/>
  <c r="Q5589" i="11"/>
  <c r="Q5590" i="11"/>
  <c r="Q5591" i="11"/>
  <c r="Q5592" i="11"/>
  <c r="Q5593" i="11"/>
  <c r="Q5594" i="11"/>
  <c r="Q5595" i="11"/>
  <c r="Q5596" i="11"/>
  <c r="Q5597" i="11"/>
  <c r="Q5598" i="11"/>
  <c r="Q5599" i="11"/>
  <c r="Q5600" i="11"/>
  <c r="Q5601" i="11"/>
  <c r="Q5602" i="11"/>
  <c r="Q5603" i="11"/>
  <c r="Q5604" i="11"/>
  <c r="Q5605" i="11"/>
  <c r="Q5606" i="11"/>
  <c r="Q5607" i="11"/>
  <c r="Q5608" i="11"/>
  <c r="Q5609" i="11"/>
  <c r="Q5610" i="11"/>
  <c r="Q5611" i="11"/>
  <c r="Q5612" i="11"/>
  <c r="Q5613" i="11"/>
  <c r="Q5614" i="11"/>
  <c r="Q5615" i="11"/>
  <c r="Q5616" i="11"/>
  <c r="Q5617" i="11"/>
  <c r="Q5618" i="11"/>
  <c r="Q5619" i="11"/>
  <c r="Q5620" i="11"/>
  <c r="Q5621" i="11"/>
  <c r="Q5622" i="11"/>
  <c r="Q5623" i="11"/>
  <c r="Q5624" i="11"/>
  <c r="Q5625" i="11"/>
  <c r="Q5626" i="11"/>
  <c r="Q5627" i="11"/>
  <c r="Q5628" i="11"/>
  <c r="Q5629" i="11"/>
  <c r="Q5630" i="11"/>
  <c r="Q5631" i="11"/>
  <c r="Q5632" i="11"/>
  <c r="Q5633" i="11"/>
  <c r="Q5634" i="11"/>
  <c r="Q5635" i="11"/>
  <c r="Q5636" i="11"/>
  <c r="Q5637" i="11"/>
  <c r="Q5638" i="11"/>
  <c r="Q5639" i="11"/>
  <c r="Q5640" i="11"/>
  <c r="Q5641" i="11"/>
  <c r="Q5642" i="11"/>
  <c r="Q5643" i="11"/>
  <c r="Q5644" i="11"/>
  <c r="Q5645" i="11"/>
  <c r="Q5646" i="11"/>
  <c r="Q5647" i="11"/>
  <c r="Q5648" i="11"/>
  <c r="Q5649" i="11"/>
  <c r="Q5650" i="11"/>
  <c r="Q5651" i="11"/>
  <c r="Q5652" i="11"/>
  <c r="Q5653" i="11"/>
  <c r="Q5654" i="11"/>
  <c r="Q5655" i="11"/>
  <c r="Q5656" i="11"/>
  <c r="Q5657" i="11"/>
  <c r="Q5658" i="11"/>
  <c r="Q5659" i="11"/>
  <c r="Q5660" i="11"/>
  <c r="Q5661" i="11"/>
  <c r="Q5662" i="11"/>
  <c r="Q5663" i="11"/>
  <c r="Q5664" i="11"/>
  <c r="Q5665" i="11"/>
  <c r="Q5666" i="11"/>
  <c r="Q5667" i="11"/>
  <c r="Q5668" i="11"/>
  <c r="Q5669" i="11"/>
  <c r="Q5670" i="11"/>
  <c r="Q5671" i="11"/>
  <c r="Q5672" i="11"/>
  <c r="Q5673" i="11"/>
  <c r="Q5674" i="11"/>
  <c r="Q5675" i="11"/>
  <c r="Q5676" i="11"/>
  <c r="Q5677" i="11"/>
  <c r="Q5678" i="11"/>
  <c r="Q5679" i="11"/>
  <c r="Q5680" i="11"/>
  <c r="Q5681" i="11"/>
  <c r="Q5682" i="11"/>
  <c r="Q5683" i="11"/>
  <c r="Q5684" i="11"/>
  <c r="Q5685" i="11"/>
  <c r="Q5686" i="11"/>
  <c r="Q5687" i="11"/>
  <c r="Q5688" i="11"/>
  <c r="Q5689" i="11"/>
  <c r="Q5690" i="11"/>
  <c r="Q5691" i="11"/>
  <c r="Q5692" i="11"/>
  <c r="Q5693" i="11"/>
  <c r="Q5694" i="11"/>
  <c r="Q5695" i="11"/>
  <c r="Q5696" i="11"/>
  <c r="Q5697" i="11"/>
  <c r="Q5698" i="11"/>
  <c r="Q5699" i="11"/>
  <c r="Q5700" i="11"/>
  <c r="Q5701" i="11"/>
  <c r="Q5702" i="11"/>
  <c r="Q5703" i="11"/>
  <c r="Q5704" i="11"/>
  <c r="Q5705" i="11"/>
  <c r="Q5706" i="11"/>
  <c r="Q5707" i="11"/>
  <c r="Q5708" i="11"/>
  <c r="Q5709" i="11"/>
  <c r="Q5710" i="11"/>
  <c r="Q5711" i="11"/>
  <c r="Q5712" i="11"/>
  <c r="Q5713" i="11"/>
  <c r="Q5714" i="11"/>
  <c r="Q5715" i="11"/>
  <c r="Q5716" i="11"/>
  <c r="Q5717" i="11"/>
  <c r="Q5718" i="11"/>
  <c r="Q5719" i="11"/>
  <c r="Q5720" i="11"/>
  <c r="Q5721" i="11"/>
  <c r="Q5722" i="11"/>
  <c r="Q5723" i="11"/>
  <c r="Q5724" i="11"/>
  <c r="Q5725" i="11"/>
  <c r="Q5726" i="11"/>
  <c r="Q5727" i="11"/>
  <c r="Q5728" i="11"/>
  <c r="Q5729" i="11"/>
  <c r="Q5730" i="11"/>
  <c r="Q5731" i="11"/>
  <c r="Q5732" i="11"/>
  <c r="Q5733" i="11"/>
  <c r="Q5734" i="11"/>
  <c r="Q5735" i="11"/>
  <c r="Q5736" i="11"/>
  <c r="Q5737" i="11"/>
  <c r="Q5738" i="11"/>
  <c r="Q5739" i="11"/>
  <c r="Q5740" i="11"/>
  <c r="Q5741" i="11"/>
  <c r="Q5742" i="11"/>
  <c r="Q5743" i="11"/>
  <c r="Q5744" i="11"/>
  <c r="Q5745" i="11"/>
  <c r="Q5746" i="11"/>
  <c r="Q5747" i="11"/>
  <c r="Q5748" i="11"/>
  <c r="Q5749" i="11"/>
  <c r="Q5750" i="11"/>
  <c r="Q5751" i="11"/>
  <c r="Q5752" i="11"/>
  <c r="Q5753" i="11"/>
  <c r="Q5754" i="11"/>
  <c r="Q5755" i="11"/>
  <c r="Q5756" i="11"/>
  <c r="Q5757" i="11"/>
  <c r="Q5758" i="11"/>
  <c r="Q5759" i="11"/>
  <c r="Q5760" i="11"/>
  <c r="Q5761" i="11"/>
  <c r="Q5762" i="11"/>
  <c r="Q5763" i="11"/>
  <c r="Q5764" i="11"/>
  <c r="Q5765" i="11"/>
  <c r="Q5766" i="11"/>
  <c r="Q5767" i="11"/>
  <c r="Q5768" i="11"/>
  <c r="Q5769" i="11"/>
  <c r="Q5770" i="11"/>
  <c r="Q5771" i="11"/>
  <c r="Q5772" i="11"/>
  <c r="Q5773" i="11"/>
  <c r="Q5774" i="11"/>
  <c r="Q5775" i="11"/>
  <c r="Q5776" i="11"/>
  <c r="Q5777" i="11"/>
  <c r="Q5778" i="11"/>
  <c r="Q5779" i="11"/>
  <c r="Q5780" i="11"/>
  <c r="Q5781" i="11"/>
  <c r="Q5782" i="11"/>
  <c r="Q5783" i="11"/>
  <c r="Q5784" i="11"/>
  <c r="Q5785" i="11"/>
  <c r="Q5786" i="11"/>
  <c r="Q5787" i="11"/>
  <c r="Q5788" i="11"/>
  <c r="Q5789" i="11"/>
  <c r="Q5790" i="11"/>
  <c r="Q5791" i="11"/>
  <c r="Q5792" i="11"/>
  <c r="Q5793" i="11"/>
  <c r="Q5794" i="11"/>
  <c r="Q5795" i="11"/>
  <c r="Q5796" i="11"/>
  <c r="Q5797" i="11"/>
  <c r="Q5798" i="11"/>
  <c r="Q5799" i="11"/>
  <c r="Q5800" i="11"/>
  <c r="Q5801" i="11"/>
  <c r="Q5802" i="11"/>
  <c r="Q5803" i="11"/>
  <c r="Q5804" i="11"/>
  <c r="Q5805" i="11"/>
  <c r="Q5806" i="11"/>
  <c r="Q5807" i="11"/>
  <c r="Q5808" i="11"/>
  <c r="Q5809" i="11"/>
  <c r="Q5810" i="11"/>
  <c r="Q5811" i="11"/>
  <c r="Q5812" i="11"/>
  <c r="Q5813" i="11"/>
  <c r="Q5814" i="11"/>
  <c r="Q5815" i="11"/>
  <c r="Q5816" i="11"/>
  <c r="Q5817" i="11"/>
  <c r="Q5818" i="11"/>
  <c r="Q5819" i="11"/>
  <c r="Q5820" i="11"/>
  <c r="Q5821" i="11"/>
  <c r="Q5822" i="11"/>
  <c r="Q5823" i="11"/>
  <c r="Q5824" i="11"/>
  <c r="Q5825" i="11"/>
  <c r="Q5826" i="11"/>
  <c r="Q5827" i="11"/>
  <c r="Q5828" i="11"/>
  <c r="Q5829" i="11"/>
  <c r="Q5830" i="11"/>
  <c r="Q5831" i="11"/>
  <c r="Q5832" i="11"/>
  <c r="Q5833" i="11"/>
  <c r="Q5834" i="11"/>
  <c r="Q5835" i="11"/>
  <c r="Q5836" i="11"/>
  <c r="Q5837" i="11"/>
  <c r="Q5838" i="11"/>
  <c r="Q5839" i="11"/>
  <c r="Q5840" i="11"/>
  <c r="Q5841" i="11"/>
  <c r="Q5842" i="11"/>
  <c r="Q5843" i="11"/>
  <c r="Q5844" i="11"/>
  <c r="Q5845" i="11"/>
  <c r="Q5846" i="11"/>
  <c r="Q5847" i="11"/>
  <c r="Q5848" i="11"/>
  <c r="Q5849" i="11"/>
  <c r="Q5850" i="11"/>
  <c r="Q5851" i="11"/>
  <c r="Q5852" i="11"/>
  <c r="Q5853" i="11"/>
  <c r="Q5854" i="11"/>
  <c r="Q5855" i="11"/>
  <c r="Q5856" i="11"/>
  <c r="Q5857" i="11"/>
  <c r="Q5858" i="11"/>
  <c r="Q5859" i="11"/>
  <c r="Q5860" i="11"/>
  <c r="Q5861" i="11"/>
  <c r="Q5862" i="11"/>
  <c r="Q5863" i="11"/>
  <c r="Q5864" i="11"/>
  <c r="Q5865" i="11"/>
  <c r="Q5866" i="11"/>
  <c r="Q5867" i="11"/>
  <c r="Q5868" i="11"/>
  <c r="Q5869" i="11"/>
  <c r="Q5870" i="11"/>
  <c r="Q5871" i="11"/>
  <c r="Q5872" i="11"/>
  <c r="Q5873" i="11"/>
  <c r="Q5874" i="11"/>
  <c r="Q5875" i="11"/>
  <c r="Q5876" i="11"/>
  <c r="Q5877" i="11"/>
  <c r="Q5878" i="11"/>
  <c r="Q5879" i="11"/>
  <c r="Q5880" i="11"/>
  <c r="Q5881" i="11"/>
  <c r="Q5882" i="11"/>
  <c r="Q5883" i="11"/>
  <c r="Q5884" i="11"/>
  <c r="Q5885" i="11"/>
  <c r="Q5886" i="11"/>
  <c r="Q5887" i="11"/>
  <c r="Q5888" i="11"/>
  <c r="Q5889" i="11"/>
  <c r="Q5890" i="11"/>
  <c r="Q5891" i="11"/>
  <c r="Q5892" i="11"/>
  <c r="Q5893" i="11"/>
  <c r="Q5894" i="11"/>
  <c r="Q5895" i="11"/>
  <c r="Q5896" i="11"/>
  <c r="Q5897" i="11"/>
  <c r="Q5898" i="11"/>
  <c r="Q5899" i="11"/>
  <c r="Q5900" i="11"/>
  <c r="Q5901" i="11"/>
  <c r="Q5902" i="11"/>
  <c r="Q5903" i="11"/>
  <c r="Q5904" i="11"/>
  <c r="Q5905" i="11"/>
  <c r="Q5906" i="11"/>
  <c r="Q5907" i="11"/>
  <c r="Q5908" i="11"/>
  <c r="Q5909" i="11"/>
  <c r="Q5910" i="11"/>
  <c r="Q5911" i="11"/>
  <c r="Q5912" i="11"/>
  <c r="Q5913" i="11"/>
  <c r="Q5914" i="11"/>
  <c r="Q5915" i="11"/>
  <c r="Q5916" i="11"/>
  <c r="Q5917" i="11"/>
  <c r="Q5918" i="11"/>
  <c r="Q5919" i="11"/>
  <c r="Q5920" i="11"/>
  <c r="Q5921" i="11"/>
  <c r="Q5922" i="11"/>
  <c r="Q5923" i="11"/>
  <c r="Q5924" i="11"/>
  <c r="Q5925" i="11"/>
  <c r="Q5926" i="11"/>
  <c r="Q5927" i="11"/>
  <c r="Q5928" i="11"/>
  <c r="Q5929" i="11"/>
  <c r="Q5930" i="11"/>
  <c r="Q5931" i="11"/>
  <c r="Q5932" i="11"/>
  <c r="Q5933" i="11"/>
  <c r="Q5934" i="11"/>
  <c r="Q5935" i="11"/>
  <c r="Q5936" i="11"/>
  <c r="Q5937" i="11"/>
  <c r="Q5938" i="11"/>
  <c r="Q5939" i="11"/>
  <c r="Q5940" i="11"/>
  <c r="Q5941" i="11"/>
  <c r="Q5942" i="11"/>
  <c r="Q5943" i="11"/>
  <c r="Q5944" i="11"/>
  <c r="Q5945" i="11"/>
  <c r="Q5946" i="11"/>
  <c r="Q5947" i="11"/>
  <c r="Q5948" i="11"/>
  <c r="Q5949" i="11"/>
  <c r="Q5950" i="11"/>
  <c r="Q5951" i="11"/>
  <c r="Q5952" i="11"/>
  <c r="Q5953" i="11"/>
  <c r="Q5954" i="11"/>
  <c r="Q5955" i="11"/>
  <c r="Q5956" i="11"/>
  <c r="Q5957" i="11"/>
  <c r="Q5958" i="11"/>
  <c r="Q5959" i="11"/>
  <c r="Q5960" i="11"/>
  <c r="Q5961" i="11"/>
  <c r="Q5962" i="11"/>
  <c r="Q5963" i="11"/>
  <c r="Q5964" i="11"/>
  <c r="Q5965" i="11"/>
  <c r="Q5966" i="11"/>
  <c r="Q5967" i="11"/>
  <c r="Q5968" i="11"/>
  <c r="Q5969" i="11"/>
  <c r="Q5970" i="11"/>
  <c r="Q5971" i="11"/>
  <c r="Q5972" i="11"/>
  <c r="Q5973" i="11"/>
  <c r="Q5974" i="11"/>
  <c r="Q5975" i="11"/>
  <c r="Q5976" i="11"/>
  <c r="Q5977" i="11"/>
  <c r="Q5978" i="11"/>
  <c r="Q5979" i="11"/>
  <c r="Q5980" i="11"/>
  <c r="Q5981" i="11"/>
  <c r="Q5982" i="11"/>
  <c r="Q5983" i="11"/>
  <c r="Q5984" i="11"/>
  <c r="Q5985" i="11"/>
  <c r="Q5986" i="11"/>
  <c r="Q5987" i="11"/>
  <c r="Q5988" i="11"/>
  <c r="Q5989" i="11"/>
  <c r="Q5990" i="11"/>
  <c r="Q5991" i="11"/>
  <c r="Q5992" i="11"/>
  <c r="Q5993" i="11"/>
  <c r="Q5994" i="11"/>
  <c r="Q5995" i="11"/>
  <c r="Q5996" i="11"/>
  <c r="Q5997" i="11"/>
  <c r="Q5998" i="11"/>
  <c r="Q5999" i="11"/>
  <c r="Q6000" i="11"/>
  <c r="Q6001" i="11"/>
  <c r="Q6002" i="11"/>
  <c r="Q6003" i="11"/>
  <c r="Q6004" i="11"/>
  <c r="Q6005" i="11"/>
  <c r="Q6006" i="11"/>
  <c r="Q6007" i="11"/>
  <c r="Q6008" i="11"/>
  <c r="Q6009" i="11"/>
  <c r="Q6010" i="11"/>
  <c r="Q6011" i="11"/>
  <c r="Q6012" i="11"/>
  <c r="Q6013" i="11"/>
  <c r="Q6014" i="11"/>
  <c r="Q6015" i="11"/>
  <c r="Q6016" i="11"/>
  <c r="Q6017" i="11"/>
  <c r="Q6018" i="11"/>
  <c r="Q6019" i="11"/>
  <c r="Q6020" i="11"/>
  <c r="Q6021" i="11"/>
  <c r="Q6022" i="11"/>
  <c r="Q6023" i="11"/>
  <c r="Q6024" i="11"/>
  <c r="Q6025" i="11"/>
  <c r="Q6026" i="11"/>
  <c r="Q6027" i="11"/>
  <c r="Q6028" i="11"/>
  <c r="Q6029" i="11"/>
  <c r="Q6030" i="11"/>
  <c r="Q6031" i="11"/>
  <c r="Q6032" i="11"/>
  <c r="Q6033" i="11"/>
  <c r="Q6034" i="11"/>
  <c r="Q6035" i="11"/>
  <c r="Q6036" i="11"/>
  <c r="Q6037" i="11"/>
  <c r="Q6038" i="11"/>
  <c r="Q6039" i="11"/>
  <c r="Q6040" i="11"/>
  <c r="Q6041" i="11"/>
  <c r="Q6042" i="11"/>
  <c r="Q6043" i="11"/>
  <c r="Q6044" i="11"/>
  <c r="Q6045" i="11"/>
  <c r="Q6046" i="11"/>
  <c r="Q6047" i="11"/>
  <c r="Q6048" i="11"/>
  <c r="Q6049" i="11"/>
  <c r="Q6050" i="11"/>
  <c r="Q6051" i="11"/>
  <c r="Q6052" i="11"/>
  <c r="Q6053" i="11"/>
  <c r="Q6054" i="11"/>
  <c r="Q6055" i="11"/>
  <c r="Q6056" i="11"/>
  <c r="Q6057" i="11"/>
  <c r="Q6058" i="11"/>
  <c r="Q6059" i="11"/>
  <c r="Q6060" i="11"/>
  <c r="Q6061" i="11"/>
  <c r="Q6062" i="11"/>
  <c r="Q6063" i="11"/>
  <c r="Q6064" i="11"/>
  <c r="Q6065" i="11"/>
  <c r="Q6066" i="11"/>
  <c r="Q6067" i="11"/>
  <c r="Q6068" i="11"/>
  <c r="Q6069" i="11"/>
  <c r="Q6070" i="11"/>
  <c r="Q6071" i="11"/>
  <c r="Q6072" i="11"/>
  <c r="Q6073" i="11"/>
  <c r="Q6074" i="11"/>
  <c r="Q6075" i="11"/>
  <c r="Q6076" i="11"/>
  <c r="Q6077" i="11"/>
  <c r="Q6078" i="11"/>
  <c r="Q6079" i="11"/>
  <c r="Q6080" i="11"/>
  <c r="Q6081" i="11"/>
  <c r="Q6082" i="11"/>
  <c r="Q6083" i="11"/>
  <c r="Q6084" i="11"/>
  <c r="Q6085" i="11"/>
  <c r="Q6086" i="11"/>
  <c r="Q6087" i="11"/>
  <c r="Q6088" i="11"/>
  <c r="Q6089" i="11"/>
  <c r="Q6090" i="11"/>
  <c r="Q6091" i="11"/>
  <c r="Q6092" i="11"/>
  <c r="Q6093" i="11"/>
  <c r="Q6094" i="11"/>
  <c r="Q6095" i="11"/>
  <c r="Q6096" i="11"/>
  <c r="Q6097" i="11"/>
  <c r="Q6098" i="11"/>
  <c r="Q6099" i="11"/>
  <c r="Q6100" i="11"/>
  <c r="Q6101" i="11"/>
  <c r="Q6102" i="11"/>
  <c r="Q6103" i="11"/>
  <c r="Q6104" i="11"/>
  <c r="Q6105" i="11"/>
  <c r="Q6106" i="11"/>
  <c r="Q6107" i="11"/>
  <c r="Q6108" i="11"/>
  <c r="Q6109" i="11"/>
  <c r="Q6110" i="11"/>
  <c r="Q6111" i="11"/>
  <c r="Q6112" i="11"/>
  <c r="Q6113" i="11"/>
  <c r="Q6114" i="11"/>
  <c r="Q6115" i="11"/>
  <c r="Q6116" i="11"/>
  <c r="Q6117" i="11"/>
  <c r="Q6118" i="11"/>
  <c r="Q6119" i="11"/>
  <c r="Q6120" i="11"/>
  <c r="Q6121" i="11"/>
  <c r="Q6122" i="11"/>
  <c r="Q6123" i="11"/>
  <c r="Q6124" i="11"/>
  <c r="Q6125" i="11"/>
  <c r="Q6126" i="11"/>
  <c r="Q6127" i="11"/>
  <c r="Q6128" i="11"/>
  <c r="Q6129" i="11"/>
  <c r="Q6130" i="11"/>
  <c r="Q6131" i="11"/>
  <c r="Q6132" i="11"/>
  <c r="Q6133" i="11"/>
  <c r="Q6134" i="11"/>
  <c r="Q6135" i="11"/>
  <c r="Q6136" i="11"/>
  <c r="Q6137" i="11"/>
  <c r="Q6138" i="11"/>
  <c r="Q6139" i="11"/>
  <c r="Q6140" i="11"/>
  <c r="Q6141" i="11"/>
  <c r="Q6142" i="11"/>
  <c r="Q6143" i="11"/>
  <c r="Q6144" i="11"/>
  <c r="Q6145" i="11"/>
  <c r="Q6146" i="11"/>
  <c r="Q6147" i="11"/>
  <c r="Q6148" i="11"/>
  <c r="Q6149" i="11"/>
  <c r="Q6150" i="11"/>
  <c r="Q6151" i="11"/>
  <c r="Q6152" i="11"/>
  <c r="Q6153" i="11"/>
  <c r="Q6154" i="11"/>
  <c r="Q6155" i="11"/>
  <c r="Q6156" i="11"/>
  <c r="Q6157" i="11"/>
  <c r="Q6158" i="11"/>
  <c r="Q6159" i="11"/>
  <c r="Q6160" i="11"/>
  <c r="Q6161" i="11"/>
  <c r="Q6162" i="11"/>
  <c r="Q6163" i="11"/>
  <c r="Q6164" i="11"/>
  <c r="Q6165" i="11"/>
  <c r="Q6166" i="11"/>
  <c r="Q6167" i="11"/>
  <c r="Q6168" i="11"/>
  <c r="Q6169" i="11"/>
  <c r="Q6170" i="11"/>
  <c r="Q6171" i="11"/>
  <c r="Q6172" i="11"/>
  <c r="Q6173" i="11"/>
  <c r="Q6174" i="11"/>
  <c r="Q6175" i="11"/>
  <c r="Q6176" i="11"/>
  <c r="Q6177" i="11"/>
  <c r="Q6178" i="11"/>
  <c r="Q6179" i="11"/>
  <c r="Q6180" i="11"/>
  <c r="Q6181" i="11"/>
  <c r="Q6182" i="11"/>
  <c r="Q6183" i="11"/>
  <c r="Q6184" i="11"/>
  <c r="Q6185" i="11"/>
  <c r="Q6186" i="11"/>
  <c r="Q6187" i="11"/>
  <c r="Q6188" i="11"/>
  <c r="Q6189" i="11"/>
  <c r="Q6190" i="11"/>
  <c r="Q6191" i="11"/>
  <c r="Q6192" i="11"/>
  <c r="Q6193" i="11"/>
  <c r="Q6194" i="11"/>
  <c r="Q6195" i="11"/>
  <c r="Q6196" i="11"/>
  <c r="Q6197" i="11"/>
  <c r="Q6198" i="11"/>
  <c r="Q6199" i="11"/>
  <c r="Q6200" i="11"/>
  <c r="Q6201" i="11"/>
  <c r="Q6202" i="11"/>
  <c r="Q6203" i="11"/>
  <c r="Q6204" i="11"/>
  <c r="Q6205" i="11"/>
  <c r="Q6206" i="11"/>
  <c r="Q6207" i="11"/>
  <c r="Q6208" i="11"/>
  <c r="Q6209" i="11"/>
  <c r="Q6210" i="11"/>
  <c r="Q6211" i="11"/>
  <c r="Q6212" i="11"/>
  <c r="Q6213" i="11"/>
  <c r="Q6214" i="11"/>
  <c r="Q6215" i="11"/>
  <c r="Q6216" i="11"/>
  <c r="Q6217" i="11"/>
  <c r="Q6218" i="11"/>
  <c r="Q6219" i="11"/>
  <c r="Q6220" i="11"/>
  <c r="Q6221" i="11"/>
  <c r="Q6222" i="11"/>
  <c r="Q6223" i="11"/>
  <c r="Q6224" i="11"/>
  <c r="Q6225" i="11"/>
  <c r="Q6226" i="11"/>
  <c r="Q6227" i="11"/>
  <c r="Q6228" i="11"/>
  <c r="Q6229" i="11"/>
  <c r="Q6230" i="11"/>
  <c r="Q6231" i="11"/>
  <c r="Q6232" i="11"/>
  <c r="Q6233" i="11"/>
  <c r="Q6234" i="11"/>
  <c r="Q6235" i="11"/>
  <c r="Q6236" i="11"/>
  <c r="Q6237" i="11"/>
  <c r="Q6238" i="11"/>
  <c r="Q6239" i="11"/>
  <c r="Q6240" i="11"/>
  <c r="Q6241" i="11"/>
  <c r="Q6242" i="11"/>
  <c r="Q6243" i="11"/>
  <c r="Q6244" i="11"/>
  <c r="Q6245" i="11"/>
  <c r="Q6246" i="11"/>
  <c r="Q6247" i="11"/>
  <c r="Q6248" i="11"/>
  <c r="Q6249" i="11"/>
  <c r="Q6250" i="11"/>
  <c r="Q6251" i="11"/>
  <c r="Q6252" i="11"/>
  <c r="Q6253" i="11"/>
  <c r="Q6254" i="11"/>
  <c r="Q6255" i="11"/>
  <c r="Q6256" i="11"/>
  <c r="Q6257" i="11"/>
  <c r="Q6258" i="11"/>
  <c r="Q6259" i="11"/>
  <c r="Q6260" i="11"/>
  <c r="Q6261" i="11"/>
  <c r="Q6262" i="11"/>
  <c r="Q6263" i="11"/>
  <c r="Q6264" i="11"/>
  <c r="Q6265" i="11"/>
  <c r="Q6266" i="11"/>
  <c r="Q6267" i="11"/>
  <c r="Q6268" i="11"/>
  <c r="Q6269" i="11"/>
  <c r="Q6270" i="11"/>
  <c r="Q6271" i="11"/>
  <c r="Q6272" i="11"/>
  <c r="Q6273" i="11"/>
  <c r="Q6274" i="11"/>
  <c r="Q6275" i="11"/>
  <c r="Q6276" i="11"/>
  <c r="Q6277" i="11"/>
  <c r="Q6278" i="11"/>
  <c r="Q6279" i="11"/>
  <c r="Q6280" i="11"/>
  <c r="Q6281" i="11"/>
  <c r="Q6282" i="11"/>
  <c r="Q6283" i="11"/>
  <c r="Q6284" i="11"/>
  <c r="Q6285" i="11"/>
  <c r="Q6286" i="11"/>
  <c r="Q6287" i="11"/>
  <c r="Q6288" i="11"/>
  <c r="Q6289" i="11"/>
  <c r="Q6290" i="11"/>
  <c r="Q6291" i="11"/>
  <c r="Q6292" i="11"/>
  <c r="Q6293" i="11"/>
  <c r="Q6294" i="11"/>
  <c r="Q6295" i="11"/>
  <c r="Q6296" i="11"/>
  <c r="Q6297" i="11"/>
  <c r="Q6298" i="11"/>
  <c r="Q6299" i="11"/>
  <c r="Q6300" i="11"/>
  <c r="Q6301" i="11"/>
  <c r="Q6302" i="11"/>
  <c r="Q6303" i="11"/>
  <c r="Q6304" i="11"/>
  <c r="Q6305" i="11"/>
  <c r="Q6306" i="11"/>
  <c r="Q6307" i="11"/>
  <c r="Q6308" i="11"/>
  <c r="Q6309" i="11"/>
  <c r="Q6310" i="11"/>
  <c r="Q6311" i="11"/>
  <c r="Q6312" i="11"/>
  <c r="Q6313" i="11"/>
  <c r="Q6314" i="11"/>
  <c r="Q6315" i="11"/>
  <c r="Q6316" i="11"/>
  <c r="Q6317" i="11"/>
  <c r="Q6318" i="11"/>
  <c r="Q6319" i="11"/>
  <c r="Q6320" i="11"/>
  <c r="Q6321" i="11"/>
  <c r="Q6322" i="11"/>
  <c r="Q6323" i="11"/>
  <c r="Q6324" i="11"/>
  <c r="Q6325" i="11"/>
  <c r="Q6326" i="11"/>
  <c r="Q6327" i="11"/>
  <c r="Q6328" i="11"/>
  <c r="Q6329" i="11"/>
  <c r="Q6330" i="11"/>
  <c r="Q6331" i="11"/>
  <c r="Q6332" i="11"/>
  <c r="Q6333" i="11"/>
  <c r="Q6334" i="11"/>
  <c r="Q6335" i="11"/>
  <c r="Q6336" i="11"/>
  <c r="Q6337" i="11"/>
  <c r="Q6338" i="11"/>
  <c r="Q6339" i="11"/>
  <c r="Q6340" i="11"/>
  <c r="Q6341" i="11"/>
  <c r="Q6342" i="11"/>
  <c r="Q6343" i="11"/>
  <c r="Q6344" i="11"/>
  <c r="Q6345" i="11"/>
  <c r="Q6346" i="11"/>
  <c r="Q6347" i="11"/>
  <c r="Q6348" i="11"/>
  <c r="Q6349" i="11"/>
  <c r="Q6350" i="11"/>
  <c r="Q6351" i="11"/>
  <c r="Q6352" i="11"/>
  <c r="Q6353" i="11"/>
  <c r="Q6354" i="11"/>
  <c r="Q6355" i="11"/>
  <c r="Q6356" i="11"/>
  <c r="Q6357" i="11"/>
  <c r="Q6358" i="11"/>
  <c r="Q6359" i="11"/>
  <c r="Q6360" i="11"/>
  <c r="Q6361" i="11"/>
  <c r="Q6362" i="11"/>
  <c r="Q6363" i="11"/>
  <c r="Q6364" i="11"/>
  <c r="Q6365" i="11"/>
  <c r="Q6366" i="11"/>
  <c r="Q6367" i="11"/>
  <c r="Q6368" i="11"/>
  <c r="Q6369" i="11"/>
  <c r="Q6370" i="11"/>
  <c r="Q6371" i="11"/>
  <c r="Q6372" i="11"/>
  <c r="Q6373" i="11"/>
  <c r="Q6374" i="11"/>
  <c r="Q6375" i="11"/>
  <c r="Q6376" i="11"/>
  <c r="Q6377" i="11"/>
  <c r="Q6378" i="11"/>
  <c r="Q6379" i="11"/>
  <c r="Q6380" i="11"/>
  <c r="Q6381" i="11"/>
  <c r="Q6382" i="11"/>
  <c r="Q6383" i="11"/>
  <c r="Q6384" i="11"/>
  <c r="Q6385" i="11"/>
  <c r="Q6386" i="11"/>
  <c r="Q6387" i="11"/>
  <c r="Q6388" i="11"/>
  <c r="Q6389" i="11"/>
  <c r="Q6390" i="11"/>
  <c r="Q6391" i="11"/>
  <c r="Q6392" i="11"/>
  <c r="Q6393" i="11"/>
  <c r="Q6394" i="11"/>
  <c r="Q6395" i="11"/>
  <c r="Q6396" i="11"/>
  <c r="Q6397" i="11"/>
  <c r="Q6398" i="11"/>
  <c r="Q6399" i="11"/>
  <c r="Q6400" i="11"/>
  <c r="Q6401" i="11"/>
  <c r="Q6402" i="11"/>
  <c r="Q6403" i="11"/>
  <c r="Q6404" i="11"/>
  <c r="Q6405" i="11"/>
  <c r="Q6406" i="11"/>
  <c r="Q6407" i="11"/>
  <c r="Q6408" i="11"/>
  <c r="Q6409" i="11"/>
  <c r="Q6410" i="11"/>
  <c r="Q6411" i="11"/>
  <c r="Q6412" i="11"/>
  <c r="Q6413" i="11"/>
  <c r="Q6414" i="11"/>
  <c r="Q6415" i="11"/>
  <c r="Q6416" i="11"/>
  <c r="Q6417" i="11"/>
  <c r="Q6418" i="11"/>
  <c r="Q6419" i="11"/>
  <c r="Q6420" i="11"/>
  <c r="Q6421" i="11"/>
  <c r="Q6422" i="11"/>
  <c r="Q6423" i="11"/>
  <c r="Q6424" i="11"/>
  <c r="Q6425" i="11"/>
  <c r="Q6426" i="11"/>
  <c r="Q6427" i="11"/>
  <c r="Q6428" i="11"/>
  <c r="Q6429" i="11"/>
  <c r="Q6430" i="11"/>
  <c r="Q6431" i="11"/>
  <c r="Q6432" i="11"/>
  <c r="Q6433" i="11"/>
  <c r="Q6434" i="11"/>
  <c r="Q6435" i="11"/>
  <c r="Q6436" i="11"/>
  <c r="Q6437" i="11"/>
  <c r="Q6438" i="11"/>
  <c r="Q6439" i="11"/>
  <c r="Q6440" i="11"/>
  <c r="Q6441" i="11"/>
  <c r="Q6442" i="11"/>
  <c r="Q6443" i="11"/>
  <c r="Q6444" i="11"/>
  <c r="Q6445" i="11"/>
  <c r="Q6446" i="11"/>
  <c r="Q6447" i="11"/>
  <c r="Q6448" i="11"/>
  <c r="Q6449" i="11"/>
  <c r="Q6450" i="11"/>
  <c r="Q6451" i="11"/>
  <c r="Q6452" i="11"/>
  <c r="Q6453" i="11"/>
  <c r="Q6454" i="11"/>
  <c r="Q6455" i="11"/>
  <c r="Q6456" i="11"/>
  <c r="Q6457" i="11"/>
  <c r="Q6458" i="11"/>
  <c r="Q6459" i="11"/>
  <c r="Q6460" i="11"/>
  <c r="Q6461" i="11"/>
  <c r="Q6462" i="11"/>
  <c r="Q6463" i="11"/>
  <c r="Q6464" i="11"/>
  <c r="Q6465" i="11"/>
  <c r="Q6466" i="11"/>
  <c r="Q6467" i="11"/>
  <c r="Q6468" i="11"/>
  <c r="Q6469" i="11"/>
  <c r="Q6470" i="11"/>
  <c r="Q6471" i="11"/>
  <c r="Q6472" i="11"/>
  <c r="Q6473" i="11"/>
  <c r="Q6474" i="11"/>
  <c r="Q6475" i="11"/>
  <c r="Q6476" i="11"/>
  <c r="Q6477" i="11"/>
  <c r="Q6478" i="11"/>
  <c r="Q6479" i="11"/>
  <c r="Q6480" i="11"/>
  <c r="Q6481" i="11"/>
  <c r="Q6482" i="11"/>
  <c r="Q6483" i="11"/>
  <c r="Q6484" i="11"/>
  <c r="Q6485" i="11"/>
  <c r="Q6486" i="11"/>
  <c r="Q6487" i="11"/>
  <c r="Q6488" i="11"/>
  <c r="Q6489" i="11"/>
  <c r="Q6490" i="11"/>
  <c r="Q6491" i="11"/>
  <c r="Q6492" i="11"/>
  <c r="Q6493" i="11"/>
  <c r="Q6494" i="11"/>
  <c r="Q6495" i="11"/>
  <c r="Q6496" i="11"/>
  <c r="Q6497" i="11"/>
  <c r="Q6498" i="11"/>
  <c r="Q6499" i="11"/>
  <c r="Q6500" i="11"/>
  <c r="Q6501" i="11"/>
  <c r="Q6502" i="11"/>
  <c r="Q6503" i="11"/>
  <c r="Q6504" i="11"/>
  <c r="Q6505" i="11"/>
  <c r="Q6506" i="11"/>
  <c r="Q6507" i="11"/>
  <c r="Q6508" i="11"/>
  <c r="Q6509" i="11"/>
  <c r="Q6510" i="11"/>
  <c r="Q6511" i="11"/>
  <c r="Q6512" i="11"/>
  <c r="Q6513" i="11"/>
  <c r="Q6514" i="11"/>
  <c r="Q6515" i="11"/>
  <c r="Q6516" i="11"/>
  <c r="Q6517" i="11"/>
  <c r="Q6518" i="11"/>
  <c r="Q6519" i="11"/>
  <c r="Q6520" i="11"/>
  <c r="Q6521" i="11"/>
  <c r="Q6522" i="11"/>
  <c r="Q6523" i="11"/>
  <c r="Q6524" i="11"/>
  <c r="Q6525" i="11"/>
  <c r="Q6526" i="11"/>
  <c r="Q6527" i="11"/>
  <c r="Q6528" i="11"/>
  <c r="Q6529" i="11"/>
  <c r="Q6530" i="11"/>
  <c r="Q6531" i="11"/>
  <c r="Q6532" i="11"/>
  <c r="Q6533" i="11"/>
  <c r="Q6534" i="11"/>
  <c r="Q6535" i="11"/>
  <c r="Q6536" i="11"/>
  <c r="Q6537" i="11"/>
  <c r="Q6538" i="11"/>
  <c r="Q6539" i="11"/>
  <c r="Q6540" i="11"/>
  <c r="Q6541" i="11"/>
  <c r="Q6542" i="11"/>
  <c r="Q6543" i="11"/>
  <c r="Q6544" i="11"/>
  <c r="Q6545" i="11"/>
  <c r="Q6546" i="11"/>
  <c r="Q6547" i="11"/>
  <c r="Q6548" i="11"/>
  <c r="Q6549" i="11"/>
  <c r="Q6550" i="11"/>
  <c r="Q6551" i="11"/>
  <c r="Q6552" i="11"/>
  <c r="Q6553" i="11"/>
  <c r="Q6554" i="11"/>
  <c r="Q6555" i="11"/>
  <c r="Q6556" i="11"/>
  <c r="Q6557" i="11"/>
  <c r="Q6558" i="11"/>
  <c r="Q6559" i="11"/>
  <c r="Q6560" i="11"/>
  <c r="Q6561" i="11"/>
  <c r="Q6562" i="11"/>
  <c r="Q6563" i="11"/>
  <c r="Q6564" i="11"/>
  <c r="Q6565" i="11"/>
  <c r="Q6566" i="11"/>
  <c r="Q6567" i="11"/>
  <c r="Q6568" i="11"/>
  <c r="Q6569" i="11"/>
  <c r="Q6570" i="11"/>
  <c r="Q6571" i="11"/>
  <c r="Q6572" i="11"/>
  <c r="Q6573" i="11"/>
  <c r="Q6574" i="11"/>
  <c r="Q6575" i="11"/>
  <c r="Q6576" i="11"/>
  <c r="Q6577" i="11"/>
  <c r="Q6578" i="11"/>
  <c r="Q6579" i="11"/>
  <c r="Q6580" i="11"/>
  <c r="Q6581" i="11"/>
  <c r="Q6582" i="11"/>
  <c r="Q6583" i="11"/>
  <c r="Q6584" i="11"/>
  <c r="Q6585" i="11"/>
  <c r="Q6586" i="11"/>
  <c r="Q6587" i="11"/>
  <c r="Q6588" i="11"/>
  <c r="Q6589" i="11"/>
  <c r="Q6590" i="11"/>
  <c r="Q6591" i="11"/>
  <c r="Q6592" i="11"/>
  <c r="Q6593" i="11"/>
  <c r="Q6594" i="11"/>
  <c r="Q6595" i="11"/>
  <c r="Q6596" i="11"/>
  <c r="Q6597" i="11"/>
  <c r="Q6598" i="11"/>
  <c r="Q6599" i="11"/>
  <c r="Q6600" i="11"/>
  <c r="Q6601" i="11"/>
  <c r="Q6602" i="11"/>
  <c r="Q6603" i="11"/>
  <c r="Q6604" i="11"/>
  <c r="Q6605" i="11"/>
  <c r="Q6606" i="11"/>
  <c r="Q6607" i="11"/>
  <c r="Q6608" i="11"/>
  <c r="Q6609" i="11"/>
  <c r="Q6610" i="11"/>
  <c r="Q6611" i="11"/>
  <c r="Q6612" i="11"/>
  <c r="Q6613" i="11"/>
  <c r="Q6614" i="11"/>
  <c r="Q6615" i="11"/>
  <c r="Q6616" i="11"/>
  <c r="Q6617" i="11"/>
  <c r="Q6618" i="11"/>
  <c r="Q6619" i="11"/>
  <c r="Q6620" i="11"/>
  <c r="Q6621" i="11"/>
  <c r="Q6622" i="11"/>
  <c r="Q6623" i="11"/>
  <c r="Q6624" i="11"/>
  <c r="Q6625" i="11"/>
  <c r="Q6626" i="11"/>
  <c r="Q6627" i="11"/>
  <c r="Q6628" i="11"/>
  <c r="Q6629" i="11"/>
  <c r="Q6630" i="11"/>
  <c r="Q6631" i="11"/>
  <c r="Q6632" i="11"/>
  <c r="Q6633" i="11"/>
  <c r="Q6634" i="11"/>
  <c r="Q6635" i="11"/>
  <c r="Q6636" i="11"/>
  <c r="Q6637" i="11"/>
  <c r="Q6638" i="11"/>
  <c r="Q6639" i="11"/>
  <c r="Q6640" i="11"/>
  <c r="Q6641" i="11"/>
  <c r="Q6642" i="11"/>
  <c r="Q6643" i="11"/>
  <c r="Q6644" i="11"/>
  <c r="Q6645" i="11"/>
  <c r="Q6646" i="11"/>
  <c r="Q6647" i="11"/>
  <c r="Q6648" i="11"/>
  <c r="Q6649" i="11"/>
  <c r="Q6650" i="11"/>
  <c r="Q6651" i="11"/>
  <c r="Q6652" i="11"/>
  <c r="Q6653" i="11"/>
  <c r="Q6654" i="11"/>
  <c r="Q6655" i="11"/>
  <c r="Q6656" i="11"/>
  <c r="Q6657" i="11"/>
  <c r="Q6658" i="11"/>
  <c r="Q6659" i="11"/>
  <c r="Q6660" i="11"/>
  <c r="Q6661" i="11"/>
  <c r="Q6662" i="11"/>
  <c r="Q6663" i="11"/>
  <c r="Q6664" i="11"/>
  <c r="Q6665" i="11"/>
  <c r="Q6666" i="11"/>
  <c r="Q6667" i="11"/>
  <c r="Q6668" i="11"/>
  <c r="Q6669" i="11"/>
  <c r="Q6670" i="11"/>
  <c r="Q6671" i="11"/>
  <c r="Q6672" i="11"/>
  <c r="Q6673" i="11"/>
  <c r="Q6674" i="11"/>
  <c r="Q6675" i="11"/>
  <c r="Q6676" i="11"/>
  <c r="Q6677" i="11"/>
  <c r="Q6678" i="11"/>
  <c r="Q6679" i="11"/>
  <c r="Q6680" i="11"/>
  <c r="Q6681" i="11"/>
  <c r="Q6682" i="11"/>
  <c r="Q6683" i="11"/>
  <c r="Q6684" i="11"/>
  <c r="Q6685" i="11"/>
  <c r="Q6686" i="11"/>
  <c r="Q6687" i="11"/>
  <c r="Q6688" i="11"/>
  <c r="Q6689" i="11"/>
  <c r="Q6690" i="11"/>
  <c r="Q6691" i="11"/>
  <c r="Q6692" i="11"/>
  <c r="Q6693" i="11"/>
  <c r="Q6694" i="11"/>
  <c r="Q6695" i="11"/>
  <c r="Q6696" i="11"/>
  <c r="Q6697" i="11"/>
  <c r="Q6698" i="11"/>
  <c r="Q6699" i="11"/>
  <c r="Q6700" i="11"/>
  <c r="Q6701" i="11"/>
  <c r="Q6702" i="11"/>
  <c r="Q6703" i="11"/>
  <c r="Q6704" i="11"/>
  <c r="Q6705" i="11"/>
  <c r="Q6706" i="11"/>
  <c r="Q6707" i="11"/>
  <c r="Q6708" i="11"/>
  <c r="Q6709" i="11"/>
  <c r="Q6710" i="11"/>
  <c r="Q6711" i="11"/>
  <c r="Q6712" i="11"/>
  <c r="Q6713" i="11"/>
  <c r="Q6714" i="11"/>
  <c r="Q6715" i="11"/>
  <c r="Q6716" i="11"/>
  <c r="Q6717" i="11"/>
  <c r="Q6718" i="11"/>
  <c r="Q6719" i="11"/>
  <c r="Q6720" i="11"/>
  <c r="Q6721" i="11"/>
  <c r="Q6722" i="11"/>
  <c r="Q6723" i="11"/>
  <c r="Q6724" i="11"/>
  <c r="Q6725" i="11"/>
  <c r="Q6726" i="11"/>
  <c r="Q6727" i="11"/>
  <c r="Q6728" i="11"/>
  <c r="Q6729" i="11"/>
  <c r="Q6730" i="11"/>
  <c r="Q6731" i="11"/>
  <c r="Q6732" i="11"/>
  <c r="Q6733" i="11"/>
  <c r="Q6734" i="11"/>
  <c r="Q6735" i="11"/>
  <c r="Q6736" i="11"/>
  <c r="Q6737" i="11"/>
  <c r="Q6738" i="11"/>
  <c r="Q6739" i="11"/>
  <c r="Q6740" i="11"/>
  <c r="Q6741" i="11"/>
  <c r="Q6742" i="11"/>
  <c r="Q6743" i="11"/>
  <c r="Q6744" i="11"/>
  <c r="Q6745" i="11"/>
  <c r="Q6746" i="11"/>
  <c r="Q6747" i="11"/>
  <c r="Q6748" i="11"/>
  <c r="Q6749" i="11"/>
  <c r="Q6750" i="11"/>
  <c r="Q6751" i="11"/>
  <c r="Q6752" i="11"/>
  <c r="Q6753" i="11"/>
  <c r="Q6754" i="11"/>
  <c r="Q6755" i="11"/>
  <c r="Q6756" i="11"/>
  <c r="Q6757" i="11"/>
  <c r="Q6758" i="11"/>
  <c r="Q6759" i="11"/>
  <c r="Q6760" i="11"/>
  <c r="Q6761" i="11"/>
  <c r="Q6762" i="11"/>
  <c r="Q6763" i="11"/>
  <c r="Q6764" i="11"/>
  <c r="Q6765" i="11"/>
  <c r="Q6766" i="11"/>
  <c r="Q6767" i="11"/>
  <c r="Q6768" i="11"/>
  <c r="Q6769" i="11"/>
  <c r="Q6770" i="11"/>
  <c r="Q6771" i="11"/>
  <c r="Q6772" i="11"/>
  <c r="Q6773" i="11"/>
  <c r="Q6774" i="11"/>
  <c r="Q6775" i="11"/>
  <c r="Q6776" i="11"/>
  <c r="Q6777" i="11"/>
  <c r="Q6778" i="11"/>
  <c r="Q6779" i="11"/>
  <c r="Q6780" i="11"/>
  <c r="Q6781" i="11"/>
  <c r="Q6782" i="11"/>
  <c r="Q6783" i="11"/>
  <c r="Q6784" i="11"/>
  <c r="Q6785" i="11"/>
  <c r="Q6786" i="11"/>
  <c r="Q6787" i="11"/>
  <c r="Q6788" i="11"/>
  <c r="Q6789" i="11"/>
  <c r="Q6790" i="11"/>
  <c r="Q6791" i="11"/>
  <c r="Q6792" i="11"/>
  <c r="Q6793" i="11"/>
  <c r="Q6794" i="11"/>
  <c r="Q6795" i="11"/>
  <c r="Q6796" i="11"/>
  <c r="Q6797" i="11"/>
  <c r="Q6798" i="11"/>
  <c r="Q6799" i="11"/>
  <c r="Q6800" i="11"/>
  <c r="Q6801" i="11"/>
  <c r="Q6802" i="11"/>
  <c r="Q6803" i="11"/>
  <c r="Q6804" i="11"/>
  <c r="Q6805" i="11"/>
  <c r="Q6806" i="11"/>
  <c r="Q6807" i="11"/>
  <c r="Q6808" i="11"/>
  <c r="Q6809" i="11"/>
  <c r="Q6810" i="11"/>
  <c r="Q6811" i="11"/>
  <c r="Q6812" i="11"/>
  <c r="Q6813" i="11"/>
  <c r="Q6814" i="11"/>
  <c r="Q6815" i="11"/>
  <c r="Q6816" i="11"/>
  <c r="Q6817" i="11"/>
  <c r="Q6818" i="11"/>
  <c r="Q6819" i="11"/>
  <c r="Q6820" i="11"/>
  <c r="Q6821" i="11"/>
  <c r="Q6822" i="11"/>
  <c r="Q6823" i="11"/>
  <c r="Q6824" i="11"/>
  <c r="Q6825" i="11"/>
  <c r="Q6826" i="11"/>
  <c r="Q6827" i="11"/>
  <c r="Q6828" i="11"/>
  <c r="Q6829" i="11"/>
  <c r="Q6830" i="11"/>
  <c r="Q6831" i="11"/>
  <c r="Q6832" i="11"/>
  <c r="Q6833" i="11"/>
  <c r="Q6834" i="11"/>
  <c r="Q6835" i="11"/>
  <c r="Q6836" i="11"/>
  <c r="Q6837" i="11"/>
  <c r="Q6838" i="11"/>
  <c r="Q6839" i="11"/>
  <c r="Q6840" i="11"/>
  <c r="Q6841" i="11"/>
  <c r="Q6842" i="11"/>
  <c r="Q6843" i="11"/>
  <c r="Q6844" i="11"/>
  <c r="Q6845" i="11"/>
  <c r="Q6846" i="11"/>
  <c r="Q6847" i="11"/>
  <c r="Q6848" i="11"/>
  <c r="Q6849" i="11"/>
  <c r="Q6850" i="11"/>
  <c r="Q6851" i="11"/>
  <c r="Q6852" i="11"/>
  <c r="Q6853" i="11"/>
  <c r="Q6854" i="11"/>
  <c r="Q6855" i="11"/>
  <c r="Q6856" i="11"/>
  <c r="Q6857" i="11"/>
  <c r="Q6858" i="11"/>
  <c r="Q6859" i="11"/>
  <c r="Q6860" i="11"/>
  <c r="Q6861" i="11"/>
  <c r="Q6862" i="11"/>
  <c r="Q6863" i="11"/>
  <c r="Q6864" i="11"/>
  <c r="Q6865" i="11"/>
  <c r="Q6866" i="11"/>
  <c r="Q6867" i="11"/>
  <c r="Q6868" i="11"/>
  <c r="Q6869" i="11"/>
  <c r="Q6870" i="11"/>
  <c r="Q6871" i="11"/>
  <c r="Q6872" i="11"/>
  <c r="Q6873" i="11"/>
  <c r="Q6874" i="11"/>
  <c r="Q6875" i="11"/>
  <c r="Q6876" i="11"/>
  <c r="Q6877" i="11"/>
  <c r="Q6878" i="11"/>
  <c r="Q6879" i="11"/>
  <c r="Q6880" i="11"/>
  <c r="Q6881" i="11"/>
  <c r="Q6882" i="11"/>
  <c r="Q6883" i="11"/>
  <c r="Q6884" i="11"/>
  <c r="Q6885" i="11"/>
  <c r="Q6886" i="11"/>
  <c r="Q6887" i="11"/>
  <c r="Q6888" i="11"/>
  <c r="Q6889" i="11"/>
  <c r="Q6890" i="11"/>
  <c r="Q6891" i="11"/>
  <c r="Q6892" i="11"/>
  <c r="Q6893" i="11"/>
  <c r="Q6894" i="11"/>
  <c r="Q6895" i="11"/>
  <c r="Q6896" i="11"/>
  <c r="Q6897" i="11"/>
  <c r="Q6898" i="11"/>
  <c r="Q6899" i="11"/>
  <c r="Q6900" i="11"/>
  <c r="Q6901" i="11"/>
  <c r="Q6902" i="11"/>
  <c r="Q6903" i="11"/>
  <c r="Q6904" i="11"/>
  <c r="Q6905" i="11"/>
  <c r="Q6906" i="11"/>
  <c r="Q6907" i="11"/>
  <c r="Q6908" i="11"/>
  <c r="Q6909" i="11"/>
  <c r="Q6910" i="11"/>
  <c r="Q6911" i="11"/>
  <c r="Q6912" i="11"/>
  <c r="Q6913" i="11"/>
  <c r="Q6914" i="11"/>
  <c r="Q6915" i="11"/>
  <c r="Q6916" i="11"/>
  <c r="Q6917" i="11"/>
  <c r="Q6918" i="11"/>
  <c r="Q6919" i="11"/>
  <c r="Q6920" i="11"/>
  <c r="Q6921" i="11"/>
  <c r="Q6922" i="11"/>
  <c r="Q6923" i="11"/>
  <c r="Q6924" i="11"/>
  <c r="Q6925" i="11"/>
  <c r="Q6926" i="11"/>
  <c r="Q6927" i="11"/>
  <c r="Q6928" i="11"/>
  <c r="Q6929" i="11"/>
  <c r="Q6930" i="11"/>
  <c r="Q6931" i="11"/>
  <c r="Q6932" i="11"/>
  <c r="Q6933" i="11"/>
  <c r="Q6934" i="11"/>
  <c r="Q6935" i="11"/>
  <c r="Q6936" i="11"/>
  <c r="Q6937" i="11"/>
  <c r="Q6938" i="11"/>
  <c r="Q6939" i="11"/>
  <c r="Q6940" i="11"/>
  <c r="Q6941" i="11"/>
  <c r="Q6942" i="11"/>
  <c r="Q6943" i="11"/>
  <c r="Q6944" i="11"/>
  <c r="Q6945" i="11"/>
  <c r="Q6946" i="11"/>
  <c r="Q6947" i="11"/>
  <c r="Q6948" i="11"/>
  <c r="Q6949" i="11"/>
  <c r="Q6950" i="11"/>
  <c r="Q6951" i="11"/>
  <c r="Q6952" i="11"/>
  <c r="Q6953" i="11"/>
  <c r="Q6954" i="11"/>
  <c r="Q6955" i="11"/>
  <c r="Q6956" i="11"/>
  <c r="Q6957" i="11"/>
  <c r="Q6958" i="11"/>
  <c r="Q6959" i="11"/>
  <c r="Q6960" i="11"/>
  <c r="Q6961" i="11"/>
  <c r="Q6962" i="11"/>
  <c r="Q6963" i="11"/>
  <c r="Q6964" i="11"/>
  <c r="Q6965" i="11"/>
  <c r="Q6966" i="11"/>
  <c r="Q6967" i="11"/>
  <c r="Q6968" i="11"/>
  <c r="Q6969" i="11"/>
  <c r="Q6970" i="11"/>
  <c r="Q6971" i="11"/>
  <c r="Q6972" i="11"/>
  <c r="Q6973" i="11"/>
  <c r="Q6974" i="11"/>
  <c r="Q6975" i="11"/>
  <c r="Q6976" i="11"/>
  <c r="Q6977" i="11"/>
  <c r="Q6978" i="11"/>
  <c r="Q6979" i="11"/>
  <c r="Q6980" i="11"/>
  <c r="Q6981" i="11"/>
  <c r="Q6982" i="11"/>
  <c r="Q6983" i="11"/>
  <c r="Q6984" i="11"/>
  <c r="Q6985" i="11"/>
  <c r="Q6986" i="11"/>
  <c r="Q6987" i="11"/>
  <c r="Q6988" i="11"/>
  <c r="Q6989" i="11"/>
  <c r="Q6990" i="11"/>
  <c r="Q6991" i="11"/>
  <c r="Q6992" i="11"/>
  <c r="Q6993" i="11"/>
  <c r="Q6994" i="11"/>
  <c r="Q6995" i="11"/>
  <c r="Q6996" i="11"/>
  <c r="Q6997" i="11"/>
  <c r="Q6998" i="11"/>
  <c r="Q6999" i="11"/>
  <c r="Q7000" i="11"/>
  <c r="Q7001" i="11"/>
  <c r="Q7002" i="11"/>
  <c r="Q7003" i="11"/>
  <c r="Q7004" i="11"/>
  <c r="Q7005" i="11"/>
  <c r="Q7006" i="11"/>
  <c r="Q7007" i="11"/>
  <c r="Q7008" i="11"/>
  <c r="Q7009" i="11"/>
  <c r="Q7010" i="11"/>
  <c r="Q7011" i="11"/>
  <c r="Q7012" i="11"/>
  <c r="Q7013" i="11"/>
  <c r="Q7014" i="11"/>
  <c r="Q7015" i="11"/>
  <c r="Q7016" i="11"/>
  <c r="Q7017" i="11"/>
  <c r="Q7018" i="11"/>
  <c r="Q7019" i="11"/>
  <c r="Q7020" i="11"/>
  <c r="Q7021" i="11"/>
  <c r="Q7022" i="11"/>
  <c r="Q7023" i="11"/>
  <c r="Q7024" i="11"/>
  <c r="Q7025" i="11"/>
  <c r="Q7026" i="11"/>
  <c r="Q7027" i="11"/>
  <c r="Q7028" i="11"/>
  <c r="Q7029" i="11"/>
  <c r="Q7030" i="11"/>
  <c r="Q7031" i="11"/>
  <c r="Q7032" i="11"/>
  <c r="Q7033" i="11"/>
  <c r="Q7034" i="11"/>
  <c r="Q7035" i="11"/>
  <c r="Q7036" i="11"/>
  <c r="Q7037" i="11"/>
  <c r="Q7038" i="11"/>
  <c r="Q7039" i="11"/>
  <c r="Q7040" i="11"/>
  <c r="Q7041" i="11"/>
  <c r="Q7042" i="11"/>
  <c r="Q7043" i="11"/>
  <c r="Q7044" i="11"/>
  <c r="Q7045" i="11"/>
  <c r="Q7046" i="11"/>
  <c r="Q7047" i="11"/>
  <c r="Q7048" i="11"/>
  <c r="Q7049" i="11"/>
  <c r="Q7050" i="11"/>
  <c r="Q7051" i="11"/>
  <c r="Q7052" i="11"/>
  <c r="Q7053" i="11"/>
  <c r="Q7054" i="11"/>
  <c r="Q7055" i="11"/>
  <c r="Q7056" i="11"/>
  <c r="Q7057" i="11"/>
  <c r="Q7058" i="11"/>
  <c r="Q7059" i="11"/>
  <c r="Q7060" i="11"/>
  <c r="Q7061" i="11"/>
  <c r="Q7062" i="11"/>
  <c r="Q7063" i="11"/>
  <c r="Q7064" i="11"/>
  <c r="Q7065" i="11"/>
  <c r="Q7066" i="11"/>
  <c r="Q7067" i="11"/>
  <c r="Q7068" i="11"/>
  <c r="Q7069" i="11"/>
  <c r="Q7070" i="11"/>
  <c r="Q7071" i="11"/>
  <c r="Q7072" i="11"/>
  <c r="Q7073" i="11"/>
  <c r="Q7074" i="11"/>
  <c r="Q7075" i="11"/>
  <c r="Q7076" i="11"/>
  <c r="Q7077" i="11"/>
  <c r="Q7078" i="11"/>
  <c r="Q7079" i="11"/>
  <c r="Q7080" i="11"/>
  <c r="Q7081" i="11"/>
  <c r="Q7082" i="11"/>
  <c r="Q7083" i="11"/>
  <c r="Q7084" i="11"/>
  <c r="Q7085" i="11"/>
  <c r="Q7086" i="11"/>
  <c r="Q7087" i="11"/>
  <c r="Q7088" i="11"/>
  <c r="Q7089" i="11"/>
  <c r="Q7090" i="11"/>
  <c r="Q7091" i="11"/>
  <c r="Q7092" i="11"/>
  <c r="Q7093" i="11"/>
  <c r="Q7094" i="11"/>
  <c r="Q7095" i="11"/>
  <c r="Q7096" i="11"/>
  <c r="Q7097" i="11"/>
  <c r="Q7098" i="11"/>
  <c r="Q7099" i="11"/>
  <c r="Q7100" i="11"/>
  <c r="Q7101" i="11"/>
  <c r="Q7102" i="11"/>
  <c r="Q7103" i="11"/>
  <c r="Q7104" i="11"/>
  <c r="Q7105" i="11"/>
  <c r="Q7106" i="11"/>
  <c r="Q7107" i="11"/>
  <c r="Q7108" i="11"/>
  <c r="Q7109" i="11"/>
  <c r="Q7110" i="11"/>
  <c r="Q7111" i="11"/>
  <c r="Q7112" i="11"/>
  <c r="Q7113" i="11"/>
  <c r="Q7114" i="11"/>
  <c r="Q7115" i="11"/>
  <c r="Q7116" i="11"/>
  <c r="Q7117" i="11"/>
  <c r="Q7118" i="11"/>
  <c r="Q7119" i="11"/>
  <c r="Q7120" i="11"/>
  <c r="Q7121" i="11"/>
  <c r="Q7122" i="11"/>
  <c r="Q7123" i="11"/>
  <c r="Q7124" i="11"/>
  <c r="Q7125" i="11"/>
  <c r="Q7126" i="11"/>
  <c r="Q7127" i="11"/>
  <c r="Q7128" i="11"/>
  <c r="Q7129" i="11"/>
  <c r="Q7130" i="11"/>
  <c r="Q7131" i="11"/>
  <c r="Q7132" i="11"/>
  <c r="Q7133" i="11"/>
  <c r="Q7134" i="11"/>
  <c r="Q7135" i="11"/>
  <c r="Q7136" i="11"/>
  <c r="Q7137" i="11"/>
  <c r="Q7138" i="11"/>
  <c r="Q7139" i="11"/>
  <c r="Q7140" i="11"/>
  <c r="Q7141" i="11"/>
  <c r="Q7142" i="11"/>
  <c r="Q7143" i="11"/>
  <c r="Q7144" i="11"/>
  <c r="Q7145" i="11"/>
  <c r="Q7146" i="11"/>
  <c r="Q7147" i="11"/>
  <c r="Q7148" i="11"/>
  <c r="Q7149" i="11"/>
  <c r="Q7150" i="11"/>
  <c r="Q7151" i="11"/>
  <c r="Q7152" i="11"/>
  <c r="Q7153" i="11"/>
  <c r="Q7154" i="11"/>
  <c r="Q7155" i="11"/>
  <c r="Q7156" i="11"/>
  <c r="Q7157" i="11"/>
  <c r="Q7158" i="11"/>
  <c r="Q7159" i="11"/>
  <c r="Q7160" i="11"/>
  <c r="Q7161" i="11"/>
  <c r="Q7162" i="11"/>
  <c r="Q7163" i="11"/>
  <c r="Q7164" i="11"/>
  <c r="Q7165" i="11"/>
  <c r="Q7166" i="11"/>
  <c r="Q7167" i="11"/>
  <c r="Q7168" i="11"/>
  <c r="Q7169" i="11"/>
  <c r="Q7170" i="11"/>
  <c r="Q7171" i="11"/>
  <c r="Q7172" i="11"/>
  <c r="Q7173" i="11"/>
  <c r="Q7174" i="11"/>
  <c r="Q7175" i="11"/>
  <c r="Q7176" i="11"/>
  <c r="Q7177" i="11"/>
  <c r="Q7178" i="11"/>
  <c r="Q7179" i="11"/>
  <c r="Q7180" i="11"/>
  <c r="Q7181" i="11"/>
  <c r="Q7182" i="11"/>
  <c r="Q7183" i="11"/>
  <c r="Q7184" i="11"/>
  <c r="Q7185" i="11"/>
  <c r="Q7186" i="11"/>
  <c r="Q7187" i="11"/>
  <c r="Q7188" i="11"/>
  <c r="Q7189" i="11"/>
  <c r="Q7190" i="11"/>
  <c r="Q7191" i="11"/>
  <c r="Q7192" i="11"/>
  <c r="Q7193" i="11"/>
  <c r="Q7194" i="11"/>
  <c r="Q7195" i="11"/>
  <c r="Q7196" i="11"/>
  <c r="Q7197" i="11"/>
  <c r="Q7198" i="11"/>
  <c r="Q7199" i="11"/>
  <c r="Q7200" i="11"/>
  <c r="Q7201" i="11"/>
  <c r="Q7202" i="11"/>
  <c r="Q7203" i="11"/>
  <c r="Q7204" i="11"/>
  <c r="Q7205" i="11"/>
  <c r="Q7206" i="11"/>
  <c r="Q7207" i="11"/>
  <c r="Q7208" i="11"/>
  <c r="Q7209" i="11"/>
  <c r="Q7210" i="11"/>
  <c r="Q7211" i="11"/>
  <c r="Q7212" i="11"/>
  <c r="Q7213" i="11"/>
  <c r="Q7214" i="11"/>
  <c r="Q7215" i="11"/>
  <c r="Q7216" i="11"/>
  <c r="Q7217" i="11"/>
  <c r="Q7218" i="11"/>
  <c r="Q7219" i="11"/>
  <c r="Q7220" i="11"/>
  <c r="Q7221" i="11"/>
  <c r="Q7222" i="11"/>
  <c r="Q7223" i="11"/>
  <c r="Q7224" i="11"/>
  <c r="Q7225" i="11"/>
  <c r="Q7226" i="11"/>
  <c r="Q7227" i="11"/>
  <c r="Q7228" i="11"/>
  <c r="Q7229" i="11"/>
  <c r="Q7230" i="11"/>
  <c r="Q7231" i="11"/>
  <c r="Q7232" i="11"/>
  <c r="Q7233" i="11"/>
  <c r="Q7234" i="11"/>
  <c r="Q7235" i="11"/>
  <c r="Q7236" i="11"/>
  <c r="Q7237" i="11"/>
  <c r="Q7238" i="11"/>
  <c r="Q7239" i="11"/>
  <c r="Q7240" i="11"/>
  <c r="Q7241" i="11"/>
  <c r="Q7242" i="11"/>
  <c r="Q7243" i="11"/>
  <c r="Q7244" i="11"/>
  <c r="Q7245" i="11"/>
  <c r="Q7246" i="11"/>
  <c r="Q7247" i="11"/>
  <c r="Q7248" i="11"/>
  <c r="Q7249" i="11"/>
  <c r="Q7250" i="11"/>
  <c r="Q7251" i="11"/>
  <c r="Q7252" i="11"/>
  <c r="Q7253" i="11"/>
  <c r="Q7254" i="11"/>
  <c r="Q7255" i="11"/>
  <c r="Q7256" i="11"/>
  <c r="Q7257" i="11"/>
  <c r="Q7258" i="11"/>
  <c r="Q7259" i="11"/>
  <c r="Q7260" i="11"/>
  <c r="Q7261" i="11"/>
  <c r="Q7262" i="11"/>
  <c r="Q7263" i="11"/>
  <c r="Q7264" i="11"/>
  <c r="Q7265" i="11"/>
  <c r="Q7266" i="11"/>
  <c r="Q7267" i="11"/>
  <c r="Q7268" i="11"/>
  <c r="Q7269" i="11"/>
  <c r="Q7270" i="11"/>
  <c r="Q7271" i="11"/>
  <c r="Q7272" i="11"/>
  <c r="Q7273" i="11"/>
  <c r="Q7274" i="11"/>
  <c r="Q7275" i="11"/>
  <c r="Q7276" i="11"/>
  <c r="Q7277" i="11"/>
  <c r="Q7278" i="11"/>
  <c r="Q7279" i="11"/>
  <c r="Q7280" i="11"/>
  <c r="Q7281" i="11"/>
  <c r="Q7282" i="11"/>
  <c r="Q7283" i="11"/>
  <c r="Q7284" i="11"/>
  <c r="Q7285" i="11"/>
  <c r="Q7286" i="11"/>
  <c r="Q7287" i="11"/>
  <c r="Q7288" i="11"/>
  <c r="Q7289" i="11"/>
  <c r="Q7290" i="11"/>
  <c r="Q7291" i="11"/>
  <c r="Q7292" i="11"/>
  <c r="Q7293" i="11"/>
  <c r="Q7294" i="11"/>
  <c r="Q7295" i="11"/>
  <c r="Q7296" i="11"/>
  <c r="Q7297" i="11"/>
  <c r="Q7298" i="11"/>
  <c r="Q7299" i="11"/>
  <c r="Q7300" i="11"/>
  <c r="Q7301" i="11"/>
  <c r="Q7302" i="11"/>
  <c r="Q7303" i="11"/>
  <c r="Q7304" i="11"/>
  <c r="Q7305" i="11"/>
  <c r="Q7306" i="11"/>
  <c r="Q7307" i="11"/>
  <c r="Q7308" i="11"/>
  <c r="Q7309" i="11"/>
  <c r="Q7310" i="11"/>
  <c r="Q7311" i="11"/>
  <c r="Q7312" i="11"/>
  <c r="Q7313" i="11"/>
  <c r="Q7314" i="11"/>
  <c r="Q7315" i="11"/>
  <c r="Q7316" i="11"/>
  <c r="Q7317" i="11"/>
  <c r="Q7318" i="11"/>
  <c r="Q7319" i="11"/>
  <c r="Q7320" i="11"/>
  <c r="Q7321" i="11"/>
  <c r="Q7322" i="11"/>
  <c r="Q7323" i="11"/>
  <c r="Q7324" i="11"/>
  <c r="Q7325" i="11"/>
  <c r="Q7326" i="11"/>
  <c r="Q7327" i="11"/>
  <c r="Q7328" i="11"/>
  <c r="Q7329" i="11"/>
  <c r="Q7330" i="11"/>
  <c r="Q7331" i="11"/>
  <c r="Q7332" i="11"/>
  <c r="Q7333" i="11"/>
  <c r="Q7334" i="11"/>
  <c r="Q7335" i="11"/>
  <c r="Q7336" i="11"/>
  <c r="Q7337" i="11"/>
  <c r="Q7338" i="11"/>
  <c r="Q7339" i="11"/>
  <c r="Q7340" i="11"/>
  <c r="Q7341" i="11"/>
  <c r="Q7342" i="11"/>
  <c r="Q7343" i="11"/>
  <c r="Q7344" i="11"/>
  <c r="Q7345" i="11"/>
  <c r="Q7346" i="11"/>
  <c r="Q7347" i="11"/>
  <c r="Q7348" i="11"/>
  <c r="Q7349" i="11"/>
  <c r="Q7350" i="11"/>
  <c r="Q7351" i="11"/>
  <c r="Q7352" i="11"/>
  <c r="Q7353" i="11"/>
  <c r="Q7354" i="11"/>
  <c r="Q7355" i="11"/>
  <c r="Q7356" i="11"/>
  <c r="Q7357" i="11"/>
  <c r="Q7358" i="11"/>
  <c r="Q7359" i="11"/>
  <c r="Q7360" i="11"/>
  <c r="Q7361" i="11"/>
  <c r="Q7362" i="11"/>
  <c r="Q7363" i="11"/>
  <c r="Q7364" i="11"/>
  <c r="Q7365" i="11"/>
  <c r="Q7366" i="11"/>
  <c r="Q7367" i="11"/>
  <c r="Q7368" i="11"/>
  <c r="Q7369" i="11"/>
  <c r="Q7370" i="11"/>
  <c r="Q7371" i="11"/>
  <c r="Q7372" i="11"/>
  <c r="Q7373" i="11"/>
  <c r="Q7374" i="11"/>
  <c r="Q7375" i="11"/>
  <c r="Q7376" i="11"/>
  <c r="Q7377" i="11"/>
  <c r="Q7378" i="11"/>
  <c r="Q7379" i="11"/>
  <c r="Q7380" i="11"/>
  <c r="Q7381" i="11"/>
  <c r="Q7382" i="11"/>
  <c r="Q7383" i="11"/>
  <c r="Q7384" i="11"/>
  <c r="Q7385" i="11"/>
  <c r="Q7386" i="11"/>
  <c r="Q7387" i="11"/>
  <c r="Q7388" i="11"/>
  <c r="Q7389" i="11"/>
  <c r="Q7390" i="11"/>
  <c r="Q7391" i="11"/>
  <c r="Q7392" i="11"/>
  <c r="Q7393" i="11"/>
  <c r="Q7394" i="11"/>
  <c r="Q7395" i="11"/>
  <c r="Q7396" i="11"/>
  <c r="Q7397" i="11"/>
  <c r="Q7398" i="11"/>
  <c r="Q7399" i="11"/>
  <c r="Q7400" i="11"/>
  <c r="Q7401" i="11"/>
  <c r="Q7402" i="11"/>
  <c r="Q7403" i="11"/>
  <c r="Q7404" i="11"/>
  <c r="Q7405" i="11"/>
  <c r="Q7406" i="11"/>
  <c r="Q7407" i="11"/>
  <c r="Q7408" i="11"/>
  <c r="Q7409" i="11"/>
  <c r="Q7410" i="11"/>
  <c r="Q7411" i="11"/>
  <c r="Q7412" i="11"/>
  <c r="Q7413" i="11"/>
  <c r="Q7414" i="11"/>
  <c r="Q7415" i="11"/>
  <c r="Q7416" i="11"/>
  <c r="Q7417" i="11"/>
  <c r="Q7418" i="11"/>
  <c r="Q7419" i="11"/>
  <c r="Q7420" i="11"/>
  <c r="Q7421" i="11"/>
  <c r="Q7422" i="11"/>
  <c r="Q7423" i="11"/>
  <c r="Q7424" i="11"/>
  <c r="Q7425" i="11"/>
  <c r="Q7426" i="11"/>
  <c r="Q7427" i="11"/>
  <c r="Q7428" i="11"/>
  <c r="Q7429" i="11"/>
  <c r="Q7430" i="11"/>
  <c r="Q7431" i="11"/>
  <c r="Q7432" i="11"/>
  <c r="Q7433" i="11"/>
  <c r="Q7434" i="11"/>
  <c r="Q7435" i="11"/>
  <c r="Q7436" i="11"/>
  <c r="Q7437" i="11"/>
  <c r="Q7438" i="11"/>
  <c r="Q7439" i="11"/>
  <c r="Q7440" i="11"/>
  <c r="Q7441" i="11"/>
  <c r="Q7442" i="11"/>
  <c r="Q7443" i="11"/>
  <c r="Q7444" i="11"/>
  <c r="Q7445" i="11"/>
  <c r="Q7446" i="11"/>
  <c r="Q7447" i="11"/>
  <c r="Q7448" i="11"/>
  <c r="Q7449" i="11"/>
  <c r="Q7450" i="11"/>
  <c r="Q7451" i="11"/>
  <c r="Q7452" i="11"/>
  <c r="Q7453" i="11"/>
  <c r="Q7454" i="11"/>
  <c r="Q7455" i="11"/>
  <c r="Q7456" i="11"/>
  <c r="Q7457" i="11"/>
  <c r="Q7458" i="11"/>
  <c r="Q7459" i="11"/>
  <c r="Q7460" i="11"/>
  <c r="Q7461" i="11"/>
  <c r="Q7462" i="11"/>
  <c r="Q7463" i="11"/>
  <c r="Q7464" i="11"/>
  <c r="Q7465" i="11"/>
  <c r="Q7466" i="11"/>
  <c r="Q7467" i="11"/>
  <c r="Q7468" i="11"/>
  <c r="Q7469" i="11"/>
  <c r="Q7470" i="11"/>
  <c r="Q7471" i="11"/>
  <c r="Q7472" i="11"/>
  <c r="Q7473" i="11"/>
  <c r="Q7474" i="11"/>
  <c r="Q7475" i="11"/>
  <c r="Q7476" i="11"/>
  <c r="Q7477" i="11"/>
  <c r="Q7478" i="11"/>
  <c r="Q7479" i="11"/>
  <c r="Q7480" i="11"/>
  <c r="Q7481" i="11"/>
  <c r="Q7482" i="11"/>
  <c r="Q7483" i="11"/>
  <c r="Q7484" i="11"/>
  <c r="Q7485" i="11"/>
  <c r="Q7486" i="11"/>
  <c r="Q7487" i="11"/>
  <c r="Q7488" i="11"/>
  <c r="Q7489" i="11"/>
  <c r="Q7490" i="11"/>
  <c r="Q7491" i="11"/>
  <c r="Q7492" i="11"/>
  <c r="Q7493" i="11"/>
  <c r="Q7494" i="11"/>
  <c r="Q7495" i="11"/>
  <c r="Q7496" i="11"/>
  <c r="Q7497" i="11"/>
  <c r="Q7498" i="11"/>
  <c r="Q7499" i="11"/>
  <c r="Q7500" i="11"/>
  <c r="Q7501" i="11"/>
  <c r="Q7502" i="11"/>
  <c r="Q7503" i="11"/>
  <c r="Q7504" i="11"/>
  <c r="Q7505" i="11"/>
  <c r="Q7506" i="11"/>
  <c r="Q7507" i="11"/>
  <c r="Q7508" i="11"/>
  <c r="Q7509" i="11"/>
  <c r="Q7510" i="11"/>
  <c r="Q7511" i="11"/>
  <c r="Q7512" i="11"/>
  <c r="Q7513" i="11"/>
  <c r="Q7514" i="11"/>
  <c r="Q7515" i="11"/>
  <c r="Q7516" i="11"/>
  <c r="Q7517" i="11"/>
  <c r="Q7518" i="11"/>
  <c r="Q7519" i="11"/>
  <c r="Q7520" i="11"/>
  <c r="Q7521" i="11"/>
  <c r="Q7522" i="11"/>
  <c r="Q7523" i="11"/>
  <c r="Q7524" i="11"/>
  <c r="Q7525" i="11"/>
  <c r="Q7526" i="11"/>
  <c r="Q7527" i="11"/>
  <c r="Q7528" i="11"/>
  <c r="Q7529" i="11"/>
  <c r="Q7530" i="11"/>
  <c r="Q7531" i="11"/>
  <c r="Q7532" i="11"/>
  <c r="Q7533" i="11"/>
  <c r="Q7534" i="11"/>
  <c r="Q7535" i="11"/>
  <c r="Q7536" i="11"/>
  <c r="Q7537" i="11"/>
  <c r="Q7538" i="11"/>
  <c r="Q7539" i="11"/>
  <c r="Q7540" i="11"/>
  <c r="Q7541" i="11"/>
  <c r="Q7542" i="11"/>
  <c r="Q7543" i="11"/>
  <c r="Q7544" i="11"/>
  <c r="Q7545" i="11"/>
  <c r="Q7546" i="11"/>
  <c r="Q7547" i="11"/>
  <c r="Q7548" i="11"/>
  <c r="Q7549" i="11"/>
  <c r="Q7550" i="11"/>
  <c r="Q7551" i="11"/>
  <c r="Q7552" i="11"/>
  <c r="Q7553" i="11"/>
  <c r="Q7554" i="11"/>
  <c r="Q7555" i="11"/>
  <c r="Q7556" i="11"/>
  <c r="Q7557" i="11"/>
  <c r="Q7558" i="11"/>
  <c r="Q7559" i="11"/>
  <c r="Q7560" i="11"/>
  <c r="Q7561" i="11"/>
  <c r="Q7562" i="11"/>
  <c r="Q7563" i="11"/>
  <c r="Q7564" i="11"/>
  <c r="Q7565" i="11"/>
  <c r="Q7566" i="11"/>
  <c r="Q7567" i="11"/>
  <c r="Q7568" i="11"/>
  <c r="Q7569" i="11"/>
  <c r="Q7570" i="11"/>
  <c r="Q7571" i="11"/>
  <c r="Q7572" i="11"/>
  <c r="Q7573" i="11"/>
  <c r="Q7574" i="11"/>
  <c r="Q7575" i="11"/>
  <c r="Q7576" i="11"/>
  <c r="Q7577" i="11"/>
  <c r="Q7578" i="11"/>
  <c r="Q7579" i="11"/>
  <c r="Q7580" i="11"/>
  <c r="Q7581" i="11"/>
  <c r="Q7582" i="11"/>
  <c r="Q7583" i="11"/>
  <c r="Q7584" i="11"/>
  <c r="Q7585" i="11"/>
  <c r="Q7586" i="11"/>
  <c r="Q7587" i="11"/>
  <c r="Q7588" i="11"/>
  <c r="Q7589" i="11"/>
  <c r="Q7590" i="11"/>
  <c r="Q7591" i="11"/>
  <c r="Q7592" i="11"/>
  <c r="Q7593" i="11"/>
  <c r="Q7594" i="11"/>
  <c r="Q7595" i="11"/>
  <c r="Q7596" i="11"/>
  <c r="Q7597" i="11"/>
  <c r="Q7598" i="11"/>
  <c r="Q7599" i="11"/>
  <c r="Q7600" i="11"/>
  <c r="Q7601" i="11"/>
  <c r="Q7602" i="11"/>
  <c r="Q7603" i="11"/>
  <c r="Q7604" i="11"/>
  <c r="Q7605" i="11"/>
  <c r="Q7606" i="11"/>
  <c r="Q7607" i="11"/>
  <c r="Q7608" i="11"/>
  <c r="Q7609" i="11"/>
  <c r="Q7610" i="11"/>
  <c r="Q7611" i="11"/>
  <c r="Q7612" i="11"/>
  <c r="Q7613" i="11"/>
  <c r="Q7614" i="11"/>
  <c r="Q7615" i="11"/>
  <c r="Q7616" i="11"/>
  <c r="Q7617" i="11"/>
  <c r="Q7618" i="11"/>
  <c r="Q7619" i="11"/>
  <c r="Q7620" i="11"/>
  <c r="Q7621" i="11"/>
  <c r="Q7622" i="11"/>
  <c r="Q7623" i="11"/>
  <c r="Q7624" i="11"/>
  <c r="Q7625" i="11"/>
  <c r="Q7626" i="11"/>
  <c r="Q7627" i="11"/>
  <c r="Q7628" i="11"/>
  <c r="Q7629" i="11"/>
  <c r="Q7630" i="11"/>
  <c r="Q7631" i="11"/>
  <c r="Q7632" i="11"/>
  <c r="Q7633" i="11"/>
  <c r="Q7634" i="11"/>
  <c r="Q7635" i="11"/>
  <c r="Q7636" i="11"/>
  <c r="Q7637" i="11"/>
  <c r="Q7638" i="11"/>
  <c r="Q7639" i="11"/>
  <c r="Q7640" i="11"/>
  <c r="Q7641" i="11"/>
  <c r="Q7642" i="11"/>
  <c r="Q7643" i="11"/>
  <c r="Q7644" i="11"/>
  <c r="Q7645" i="11"/>
  <c r="Q7646" i="11"/>
  <c r="Q7647" i="11"/>
  <c r="Q7648" i="11"/>
  <c r="Q7649" i="11"/>
  <c r="Q7650" i="11"/>
  <c r="Q7651" i="11"/>
  <c r="Q7652" i="11"/>
  <c r="Q7653" i="11"/>
  <c r="Q7654" i="11"/>
  <c r="Q7655" i="11"/>
  <c r="Q7656" i="11"/>
  <c r="Q7657" i="11"/>
  <c r="Q7658" i="11"/>
  <c r="Q7659" i="11"/>
  <c r="Q7660" i="11"/>
  <c r="Q7661" i="11"/>
  <c r="Q7662" i="11"/>
  <c r="Q7663" i="11"/>
  <c r="Q7664" i="11"/>
  <c r="Q7665" i="11"/>
  <c r="Q7666" i="11"/>
  <c r="Q7667" i="11"/>
  <c r="Q7668" i="11"/>
  <c r="Q7669" i="11"/>
  <c r="Q7670" i="11"/>
  <c r="Q7671" i="11"/>
  <c r="Q7672" i="11"/>
  <c r="Q7673" i="11"/>
  <c r="Q7674" i="11"/>
  <c r="Q7675" i="11"/>
  <c r="Q7676" i="11"/>
  <c r="Q7677" i="11"/>
  <c r="Q7678" i="11"/>
  <c r="Q7679" i="11"/>
  <c r="Q7680" i="11"/>
  <c r="Q7681" i="11"/>
  <c r="Q7682" i="11"/>
  <c r="Q7683" i="11"/>
  <c r="Q7684" i="11"/>
  <c r="Q7685" i="11"/>
  <c r="Q7686" i="11"/>
  <c r="Q7687" i="11"/>
  <c r="Q7688" i="11"/>
  <c r="Q7689" i="11"/>
  <c r="Q7690" i="11"/>
  <c r="Q7691" i="11"/>
  <c r="Q7692" i="11"/>
  <c r="Q7693" i="11"/>
  <c r="Q7694" i="11"/>
  <c r="Q7695" i="11"/>
  <c r="Q7696" i="11"/>
  <c r="Q7697" i="11"/>
  <c r="Q7698" i="11"/>
  <c r="Q7699" i="11"/>
  <c r="Q7700" i="11"/>
  <c r="Q7701" i="11"/>
  <c r="Q7702" i="11"/>
  <c r="Q7703" i="11"/>
  <c r="Q7704" i="11"/>
  <c r="Q7705" i="11"/>
  <c r="Q7706" i="11"/>
  <c r="Q7707" i="11"/>
  <c r="Q7708" i="11"/>
  <c r="Q7709" i="11"/>
  <c r="Q7710" i="11"/>
  <c r="Q7711" i="11"/>
  <c r="Q7712" i="11"/>
  <c r="Q7713" i="11"/>
  <c r="Q7714" i="11"/>
  <c r="Q7715" i="11"/>
  <c r="Q7716" i="11"/>
  <c r="Q7717" i="11"/>
  <c r="Q7718" i="11"/>
  <c r="Q7719" i="11"/>
  <c r="Q7720" i="11"/>
  <c r="Q7721" i="11"/>
  <c r="Q7722" i="11"/>
  <c r="Q7723" i="11"/>
  <c r="Q7724" i="11"/>
  <c r="Q7725" i="11"/>
  <c r="Q7726" i="11"/>
  <c r="Q7727" i="11"/>
  <c r="Q7728" i="11"/>
  <c r="Q7729" i="11"/>
  <c r="Q7730" i="11"/>
  <c r="Q7731" i="11"/>
  <c r="Q7732" i="11"/>
  <c r="Q7733" i="11"/>
  <c r="Q7734" i="11"/>
  <c r="Q7735" i="11"/>
  <c r="Q7736" i="11"/>
  <c r="Q7737" i="11"/>
  <c r="Q7738" i="11"/>
  <c r="Q7739" i="11"/>
  <c r="Q7740" i="11"/>
  <c r="Q7741" i="11"/>
  <c r="Q7742" i="11"/>
  <c r="Q7743" i="11"/>
  <c r="Q7744" i="11"/>
  <c r="Q7745" i="11"/>
  <c r="Q7746" i="11"/>
  <c r="Q7747" i="11"/>
  <c r="Q7748" i="11"/>
  <c r="Q7749" i="11"/>
  <c r="Q7750" i="11"/>
  <c r="Q7751" i="11"/>
  <c r="Q7752" i="11"/>
  <c r="Q7753" i="11"/>
  <c r="Q7754" i="11"/>
  <c r="Q7755" i="11"/>
  <c r="Q7756" i="11"/>
  <c r="Q7757" i="11"/>
  <c r="Q7758" i="11"/>
  <c r="Q7759" i="11"/>
  <c r="Q7760" i="11"/>
  <c r="Q7761" i="11"/>
  <c r="Q7762" i="11"/>
  <c r="Q7763" i="11"/>
  <c r="Q7764" i="11"/>
  <c r="Q7765" i="11"/>
  <c r="Q7766" i="11"/>
  <c r="Q7767" i="11"/>
  <c r="Q7768" i="11"/>
  <c r="Q7769" i="11"/>
  <c r="Q7770" i="11"/>
  <c r="Q7771" i="11"/>
  <c r="Q7772" i="11"/>
  <c r="Q7773" i="11"/>
  <c r="Q7774" i="11"/>
  <c r="Q7775" i="11"/>
  <c r="Q7776" i="11"/>
  <c r="Q7777" i="11"/>
  <c r="Q7778" i="11"/>
  <c r="Q7779" i="11"/>
  <c r="Q7780" i="11"/>
  <c r="Q7781" i="11"/>
  <c r="Q7782" i="11"/>
  <c r="Q7783" i="11"/>
  <c r="Q7784" i="11"/>
  <c r="Q7785" i="11"/>
  <c r="Q7786" i="11"/>
  <c r="Q7787" i="11"/>
  <c r="Q7788" i="11"/>
  <c r="Q7789" i="11"/>
  <c r="Q7790" i="11"/>
  <c r="Q7791" i="11"/>
  <c r="Q7792" i="11"/>
  <c r="Q7793" i="11"/>
  <c r="Q7794" i="11"/>
  <c r="Q7795" i="11"/>
  <c r="Q7796" i="11"/>
  <c r="Q7797" i="11"/>
  <c r="Q7798" i="11"/>
  <c r="Q7799" i="11"/>
  <c r="Q7800" i="11"/>
  <c r="Q7801" i="11"/>
  <c r="Q7802" i="11"/>
  <c r="Q7803" i="11"/>
  <c r="Q7804" i="11"/>
  <c r="Q7805" i="11"/>
  <c r="Q7806" i="11"/>
  <c r="Q7807" i="11"/>
  <c r="Q7808" i="11"/>
  <c r="Q7809" i="11"/>
  <c r="Q7810" i="11"/>
  <c r="Q7811" i="11"/>
  <c r="Q7812" i="11"/>
  <c r="Q7813" i="11"/>
  <c r="Q7814" i="11"/>
  <c r="Q7815" i="11"/>
  <c r="Q7816" i="11"/>
  <c r="Q7817" i="11"/>
  <c r="Q7818" i="11"/>
  <c r="Q7819" i="11"/>
  <c r="Q7820" i="11"/>
  <c r="Q7821" i="11"/>
  <c r="Q7822" i="11"/>
  <c r="Q7823" i="11"/>
  <c r="Q7824" i="11"/>
  <c r="Q7825" i="11"/>
  <c r="Q7826" i="11"/>
  <c r="Q7827" i="11"/>
  <c r="Q7828" i="11"/>
  <c r="Q7829" i="11"/>
  <c r="Q7830" i="11"/>
  <c r="Q7831" i="11"/>
  <c r="Q7832" i="11"/>
  <c r="Q7833" i="11"/>
  <c r="Q7834" i="11"/>
  <c r="Q7835" i="11"/>
  <c r="Q7836" i="11"/>
  <c r="Q7837" i="11"/>
  <c r="Q7838" i="11"/>
  <c r="Q7839" i="11"/>
  <c r="Q7840" i="11"/>
  <c r="Q7841" i="11"/>
  <c r="Q7842" i="11"/>
  <c r="Q7843" i="11"/>
  <c r="Q7844" i="11"/>
  <c r="Q7845" i="11"/>
  <c r="Q7846" i="11"/>
  <c r="Q7847" i="11"/>
  <c r="Q7848" i="11"/>
  <c r="Q7849" i="11"/>
  <c r="Q7850" i="11"/>
  <c r="Q7851" i="11"/>
  <c r="Q7852" i="11"/>
  <c r="Q7853" i="11"/>
  <c r="Q7854" i="11"/>
  <c r="Q7855" i="11"/>
  <c r="Q7856" i="11"/>
  <c r="Q7857" i="11"/>
  <c r="Q7858" i="11"/>
  <c r="Q7859" i="11"/>
  <c r="Q7860" i="11"/>
  <c r="Q7861" i="11"/>
  <c r="Q7862" i="11"/>
  <c r="Q7863" i="11"/>
  <c r="Q7864" i="11"/>
  <c r="Q7865" i="11"/>
  <c r="Q7866" i="11"/>
  <c r="Q7867" i="11"/>
  <c r="Q7868" i="11"/>
  <c r="Q7869" i="11"/>
  <c r="Q7870" i="11"/>
  <c r="Q7871" i="11"/>
  <c r="Q7872" i="11"/>
  <c r="Q7873" i="11"/>
  <c r="Q7874" i="11"/>
  <c r="Q7875" i="11"/>
  <c r="Q7876" i="11"/>
  <c r="Q7877" i="11"/>
  <c r="Q7878" i="11"/>
  <c r="Q7879" i="11"/>
  <c r="Q7880" i="11"/>
  <c r="Q7881" i="11"/>
  <c r="Q7882" i="11"/>
  <c r="Q7883" i="11"/>
  <c r="Q7884" i="11"/>
  <c r="Q7885" i="11"/>
  <c r="Q7886" i="11"/>
  <c r="Q7887" i="11"/>
  <c r="Q7888" i="11"/>
  <c r="Q7889" i="11"/>
  <c r="Q7890" i="11"/>
  <c r="Q7891" i="11"/>
  <c r="Q7892" i="11"/>
  <c r="Q7893" i="11"/>
  <c r="Q7894" i="11"/>
  <c r="Q7895" i="11"/>
  <c r="Q7896" i="11"/>
  <c r="Q7897" i="11"/>
  <c r="Q7898" i="11"/>
  <c r="Q7899" i="11"/>
  <c r="Q7900" i="11"/>
  <c r="Q7901" i="11"/>
  <c r="Q7902" i="11"/>
  <c r="Q7903" i="11"/>
  <c r="Q7904" i="11"/>
  <c r="Q7905" i="11"/>
  <c r="Q7906" i="11"/>
  <c r="Q7907" i="11"/>
  <c r="Q7908" i="11"/>
  <c r="Q7909" i="11"/>
  <c r="Q7910" i="11"/>
  <c r="Q7911" i="11"/>
  <c r="Q7912" i="11"/>
  <c r="Q7913" i="11"/>
  <c r="Q7914" i="11"/>
  <c r="Q7915" i="11"/>
  <c r="Q7916" i="11"/>
  <c r="Q7917" i="11"/>
  <c r="Q7918" i="11"/>
  <c r="Q7919" i="11"/>
  <c r="Q7920" i="11"/>
  <c r="Q7921" i="11"/>
  <c r="Q7922" i="11"/>
  <c r="Q7923" i="11"/>
  <c r="Q7924" i="11"/>
  <c r="Q7925" i="11"/>
  <c r="Q7926" i="11"/>
  <c r="Q7927" i="11"/>
  <c r="Q7928" i="11"/>
  <c r="Q7929" i="11"/>
  <c r="Q7930" i="11"/>
  <c r="Q7931" i="11"/>
  <c r="Q7932" i="11"/>
  <c r="Q7933" i="11"/>
  <c r="Q7934" i="11"/>
  <c r="Q7935" i="11"/>
  <c r="Q7936" i="11"/>
  <c r="Q7937" i="11"/>
  <c r="Q7938" i="11"/>
  <c r="Q7939" i="11"/>
  <c r="Q7940" i="11"/>
  <c r="Q7941" i="11"/>
  <c r="Q7942" i="11"/>
  <c r="Q7943" i="11"/>
  <c r="Q7944" i="11"/>
  <c r="Q7945" i="11"/>
  <c r="Q7946" i="11"/>
  <c r="Q7947" i="11"/>
  <c r="Q7948" i="11"/>
  <c r="Q7949" i="11"/>
  <c r="Q7950" i="11"/>
  <c r="Q7951" i="11"/>
  <c r="Q7952" i="11"/>
  <c r="Q7953" i="11"/>
  <c r="Q7954" i="11"/>
  <c r="Q7955" i="11"/>
  <c r="Q7956" i="11"/>
  <c r="Q7957" i="11"/>
  <c r="Q7958" i="11"/>
  <c r="Q7959" i="11"/>
  <c r="Q7960" i="11"/>
  <c r="Q7961" i="11"/>
  <c r="Q7962" i="11"/>
  <c r="Q7963" i="11"/>
  <c r="Q7964" i="11"/>
  <c r="Q7965" i="11"/>
  <c r="Q7966" i="11"/>
  <c r="Q7967" i="11"/>
  <c r="Q7968" i="11"/>
  <c r="Q7969" i="11"/>
  <c r="Q7970" i="11"/>
  <c r="Q7971" i="11"/>
  <c r="Q7972" i="11"/>
  <c r="Q7973" i="11"/>
  <c r="Q7974" i="11"/>
  <c r="Q7975" i="11"/>
  <c r="Q7976" i="11"/>
  <c r="Q7977" i="11"/>
  <c r="Q7978" i="11"/>
  <c r="Q7979" i="11"/>
  <c r="Q7980" i="11"/>
  <c r="Q7981" i="11"/>
  <c r="Q7982" i="11"/>
  <c r="Q7983" i="11"/>
  <c r="Q7984" i="11"/>
  <c r="Q7985" i="11"/>
  <c r="Q7986" i="11"/>
  <c r="Q7987" i="11"/>
  <c r="Q7988" i="11"/>
  <c r="Q7989" i="11"/>
  <c r="Q7990" i="11"/>
  <c r="Q7991" i="11"/>
  <c r="Q7992" i="11"/>
  <c r="Q7993" i="11"/>
  <c r="Q7994" i="11"/>
  <c r="Q7995" i="11"/>
  <c r="Q7996" i="11"/>
  <c r="Q7997" i="11"/>
  <c r="Q7998" i="11"/>
  <c r="Q7999" i="11"/>
  <c r="Q8000" i="11"/>
  <c r="Q8001" i="11"/>
  <c r="Q8002" i="11"/>
  <c r="Q8003" i="11"/>
  <c r="Q8004" i="11"/>
  <c r="Q8005" i="11"/>
  <c r="Q8006" i="11"/>
  <c r="Q8007" i="11"/>
  <c r="Q8008" i="11"/>
  <c r="Q8009" i="11"/>
  <c r="Q8010" i="11"/>
  <c r="Q8011" i="11"/>
  <c r="Q8012" i="11"/>
  <c r="Q8013" i="11"/>
  <c r="Q8014" i="11"/>
  <c r="Q8015" i="11"/>
  <c r="Q8016" i="11"/>
  <c r="Q8017" i="11"/>
  <c r="Q8018" i="11"/>
  <c r="Q8019" i="11"/>
  <c r="Q8020" i="11"/>
  <c r="Q8021" i="11"/>
  <c r="Q8022" i="11"/>
  <c r="Q8023" i="11"/>
  <c r="Q8024" i="11"/>
  <c r="Q8025" i="11"/>
  <c r="Q8026" i="11"/>
  <c r="Q8027" i="11"/>
  <c r="Q8028" i="11"/>
  <c r="Q8029" i="11"/>
  <c r="Q8030" i="11"/>
  <c r="Q8031" i="11"/>
  <c r="Q8032" i="11"/>
  <c r="Q8033" i="11"/>
  <c r="Q8034" i="11"/>
  <c r="Q8035" i="11"/>
  <c r="Q8036" i="11"/>
  <c r="Q8037" i="11"/>
  <c r="Q8038" i="11"/>
  <c r="Q8039" i="11"/>
  <c r="Q8040" i="11"/>
  <c r="Q8041" i="11"/>
  <c r="Q8042" i="11"/>
  <c r="Q8043" i="11"/>
  <c r="Q8044" i="11"/>
  <c r="Q8045" i="11"/>
  <c r="Q8046" i="11"/>
  <c r="Q8047" i="11"/>
  <c r="Q8048" i="11"/>
  <c r="Q8049" i="11"/>
  <c r="Q8050" i="11"/>
  <c r="Q8051" i="11"/>
  <c r="Q8052" i="11"/>
  <c r="Q8053" i="11"/>
  <c r="Q8054" i="11"/>
  <c r="Q8055" i="11"/>
  <c r="Q8056" i="11"/>
  <c r="Q8057" i="11"/>
  <c r="Q8058" i="11"/>
  <c r="Q8059" i="11"/>
  <c r="Q8060" i="11"/>
  <c r="Q8061" i="11"/>
  <c r="Q8062" i="11"/>
  <c r="Q8063" i="11"/>
  <c r="Q8064" i="11"/>
  <c r="Q8065" i="11"/>
  <c r="Q8066" i="11"/>
  <c r="Q8067" i="11"/>
  <c r="Q8068" i="11"/>
  <c r="Q8069" i="11"/>
  <c r="Q8070" i="11"/>
  <c r="Q8071" i="11"/>
  <c r="Q8072" i="11"/>
  <c r="Q8073" i="11"/>
  <c r="Q8074" i="11"/>
  <c r="Q8075" i="11"/>
  <c r="Q8076" i="11"/>
  <c r="Q8077" i="11"/>
  <c r="Q8078" i="11"/>
  <c r="Q8079" i="11"/>
  <c r="Q8080" i="11"/>
  <c r="Q8081" i="11"/>
  <c r="Q8082" i="11"/>
  <c r="Q8083" i="11"/>
  <c r="Q8084" i="11"/>
  <c r="Q8085" i="11"/>
  <c r="Q8086" i="11"/>
  <c r="Q8087" i="11"/>
  <c r="Q8088" i="11"/>
  <c r="Q8089" i="11"/>
  <c r="Q8090" i="11"/>
  <c r="Q8091" i="11"/>
  <c r="Q8092" i="11"/>
  <c r="Q8093" i="11"/>
  <c r="Q8094" i="11"/>
  <c r="Q8095" i="11"/>
  <c r="Q8096" i="11"/>
  <c r="Q8097" i="11"/>
  <c r="Q8098" i="11"/>
  <c r="Q8099" i="11"/>
  <c r="Q8100" i="11"/>
  <c r="Q8101" i="11"/>
  <c r="Q8102" i="11"/>
  <c r="Q8103" i="11"/>
  <c r="Q8104" i="11"/>
  <c r="Q8105" i="11"/>
  <c r="Q8106" i="11"/>
  <c r="Q8107" i="11"/>
  <c r="Q8108" i="11"/>
  <c r="Q8109" i="11"/>
  <c r="Q8110" i="11"/>
  <c r="Q8111" i="11"/>
  <c r="Q8112" i="11"/>
  <c r="Q8113" i="11"/>
  <c r="Q8114" i="11"/>
  <c r="Q8115" i="11"/>
  <c r="Q8116" i="11"/>
  <c r="Q8117" i="11"/>
  <c r="Q8118" i="11"/>
  <c r="Q8119" i="11"/>
  <c r="Q8120" i="11"/>
  <c r="Q8121" i="11"/>
  <c r="Q8122" i="11"/>
  <c r="Q8123" i="11"/>
  <c r="Q8124" i="11"/>
  <c r="Q8125" i="11"/>
  <c r="Q8126" i="11"/>
  <c r="Q8127" i="11"/>
  <c r="Q8128" i="11"/>
  <c r="Q8129" i="11"/>
  <c r="Q8130" i="11"/>
  <c r="Q8131" i="11"/>
  <c r="Q8132" i="11"/>
  <c r="Q8133" i="11"/>
  <c r="Q8134" i="11"/>
  <c r="Q8135" i="11"/>
  <c r="Q8136" i="11"/>
  <c r="Q8137" i="11"/>
  <c r="Q8138" i="11"/>
  <c r="Q8139" i="11"/>
  <c r="Q8140" i="11"/>
  <c r="Q8141" i="11"/>
  <c r="Q8142" i="11"/>
  <c r="Q8143" i="11"/>
  <c r="Q8144" i="11"/>
  <c r="Q8145" i="11"/>
  <c r="Q8146" i="11"/>
  <c r="Q8147" i="11"/>
  <c r="Q8148" i="11"/>
  <c r="Q8149" i="11"/>
  <c r="Q8150" i="11"/>
  <c r="Q8151" i="11"/>
  <c r="Q8152" i="11"/>
  <c r="Q8153" i="11"/>
  <c r="Q8154" i="11"/>
  <c r="Q8155" i="11"/>
  <c r="Q8156" i="11"/>
  <c r="Q8157" i="11"/>
  <c r="Q8158" i="11"/>
  <c r="Q8159" i="11"/>
  <c r="Q8160" i="11"/>
  <c r="Q8161" i="11"/>
  <c r="Q8162" i="11"/>
  <c r="Q8163" i="11"/>
  <c r="Q8164" i="11"/>
  <c r="Q8165" i="11"/>
  <c r="Q8166" i="11"/>
  <c r="Q8167" i="11"/>
  <c r="Q8168" i="11"/>
  <c r="Q8169" i="11"/>
  <c r="Q8170" i="11"/>
  <c r="Q8171" i="11"/>
  <c r="Q8172" i="11"/>
  <c r="Q8173" i="11"/>
  <c r="Q8174" i="11"/>
  <c r="Q8175" i="11"/>
  <c r="Q8176" i="11"/>
  <c r="Q8177" i="11"/>
  <c r="Q8178" i="11"/>
  <c r="Q8179" i="11"/>
  <c r="Q8180" i="11"/>
  <c r="Q8181" i="11"/>
  <c r="Q8182" i="11"/>
  <c r="Q8183" i="11"/>
  <c r="Q8184" i="11"/>
  <c r="Q8185" i="11"/>
  <c r="Q8186" i="11"/>
  <c r="Q8187" i="11"/>
  <c r="Q8188" i="11"/>
  <c r="Q8189" i="11"/>
  <c r="Q8190" i="11"/>
  <c r="Q8191" i="11"/>
  <c r="Q8192" i="11"/>
  <c r="Q8193" i="11"/>
  <c r="Q8194" i="11"/>
  <c r="Q8195" i="11"/>
  <c r="Q8196" i="11"/>
  <c r="Q8197" i="11"/>
  <c r="Q8198" i="11"/>
  <c r="Q8199" i="11"/>
  <c r="Q8200" i="11"/>
  <c r="Q8201" i="11"/>
  <c r="Q8202" i="11"/>
  <c r="Q8203" i="11"/>
  <c r="Q8204" i="11"/>
  <c r="Q8205" i="11"/>
  <c r="Q8206" i="11"/>
  <c r="Q8207" i="11"/>
  <c r="Q8208" i="11"/>
  <c r="Q8209" i="11"/>
  <c r="Q8210" i="11"/>
  <c r="Q8211" i="11"/>
  <c r="Q8212" i="11"/>
  <c r="Q8213" i="11"/>
  <c r="Q8214" i="11"/>
  <c r="Q8215" i="11"/>
  <c r="Q8216" i="11"/>
  <c r="Q8217" i="11"/>
  <c r="Q8218" i="11"/>
  <c r="Q8219" i="11"/>
  <c r="Q8220" i="11"/>
  <c r="Q8221" i="11"/>
  <c r="Q8222" i="11"/>
  <c r="Q8223" i="11"/>
  <c r="Q8224" i="11"/>
  <c r="Q8225" i="11"/>
  <c r="Q8226" i="11"/>
  <c r="Q8227" i="11"/>
  <c r="Q8228" i="11"/>
  <c r="Q8229" i="11"/>
  <c r="Q8230" i="11"/>
  <c r="Q8231" i="11"/>
  <c r="Q8232" i="11"/>
  <c r="Q8233" i="11"/>
  <c r="Q8234" i="11"/>
  <c r="Q8235" i="11"/>
  <c r="Q8236" i="11"/>
  <c r="Q8237" i="11"/>
  <c r="Q8238" i="11"/>
  <c r="Q8239" i="11"/>
  <c r="Q8240" i="11"/>
  <c r="Q8241" i="11"/>
  <c r="Q8242" i="11"/>
  <c r="Q8243" i="11"/>
  <c r="Q8244" i="11"/>
  <c r="Q8245" i="11"/>
  <c r="Q8246" i="11"/>
  <c r="Q8247" i="11"/>
  <c r="Q8248" i="11"/>
  <c r="Q8249" i="11"/>
  <c r="Q8250" i="11"/>
  <c r="Q8251" i="11"/>
  <c r="Q8252" i="11"/>
  <c r="Q8253" i="11"/>
  <c r="Q8254" i="11"/>
  <c r="Q8255" i="11"/>
  <c r="Q8256" i="11"/>
  <c r="Q8257" i="11"/>
  <c r="Q8258" i="11"/>
  <c r="Q8259" i="11"/>
  <c r="Q8260" i="11"/>
  <c r="Q8261" i="11"/>
  <c r="Q8262" i="11"/>
  <c r="Q8263" i="11"/>
  <c r="Q8264" i="11"/>
  <c r="Q8265" i="11"/>
  <c r="Q8266" i="11"/>
  <c r="Q8267" i="11"/>
  <c r="Q8268" i="11"/>
  <c r="Q8269" i="11"/>
  <c r="Q8270" i="11"/>
  <c r="Q8271" i="11"/>
  <c r="Q8272" i="11"/>
  <c r="Q8273" i="11"/>
  <c r="Q8274" i="11"/>
  <c r="Q8275" i="11"/>
  <c r="Q8276" i="11"/>
  <c r="Q8277" i="11"/>
  <c r="Q8278" i="11"/>
  <c r="Q8279" i="11"/>
  <c r="Q8280" i="11"/>
  <c r="Q8281" i="11"/>
  <c r="Q8282" i="11"/>
  <c r="Q8283" i="11"/>
  <c r="Q8284" i="11"/>
  <c r="Q8285" i="11"/>
  <c r="Q8286" i="11"/>
  <c r="Q8287" i="11"/>
  <c r="Q8288" i="11"/>
  <c r="Q8289" i="11"/>
  <c r="Q8290" i="11"/>
  <c r="Q8291" i="11"/>
  <c r="Q8292" i="11"/>
  <c r="Q8293" i="11"/>
  <c r="Q8294" i="11"/>
  <c r="Q8295" i="11"/>
  <c r="Q8296" i="11"/>
  <c r="Q8297" i="11"/>
  <c r="Q8298" i="11"/>
  <c r="Q8299" i="11"/>
  <c r="Q8300" i="11"/>
  <c r="Q8301" i="11"/>
  <c r="Q8302" i="11"/>
  <c r="Q8303" i="11"/>
  <c r="Q8304" i="11"/>
  <c r="Q8305" i="11"/>
  <c r="Q8306" i="11"/>
  <c r="Q8307" i="11"/>
  <c r="Q8308" i="11"/>
  <c r="Q8309" i="11"/>
  <c r="Q8310" i="11"/>
  <c r="Q8311" i="11"/>
  <c r="Q8312" i="11"/>
  <c r="Q8313" i="11"/>
  <c r="Q8314" i="11"/>
  <c r="Q8315" i="11"/>
  <c r="Q8316" i="11"/>
  <c r="Q8317" i="11"/>
  <c r="Q8318" i="11"/>
  <c r="Q8319" i="11"/>
  <c r="Q8320" i="11"/>
  <c r="Q8321" i="11"/>
  <c r="Q8322" i="11"/>
  <c r="Q8323" i="11"/>
  <c r="Q8324" i="11"/>
  <c r="Q8325" i="11"/>
  <c r="Q8326" i="11"/>
  <c r="Q8327" i="11"/>
  <c r="Q8328" i="11"/>
  <c r="Q8329" i="11"/>
  <c r="Q8330" i="11"/>
  <c r="Q8331" i="11"/>
  <c r="Q8332" i="11"/>
  <c r="Q8333" i="11"/>
  <c r="Q8334" i="11"/>
  <c r="Q8335" i="11"/>
  <c r="Q8336" i="11"/>
  <c r="Q8337" i="11"/>
  <c r="Q8338" i="11"/>
  <c r="Q8339" i="11"/>
  <c r="Q8340" i="11"/>
  <c r="Q8341" i="11"/>
  <c r="Q8342" i="11"/>
  <c r="Q8343" i="11"/>
  <c r="Q8344" i="11"/>
  <c r="Q8345" i="11"/>
  <c r="Q8346" i="11"/>
  <c r="Q8347" i="11"/>
  <c r="Q8348" i="11"/>
  <c r="Q8349" i="11"/>
  <c r="Q8350" i="11"/>
  <c r="Q8351" i="11"/>
  <c r="Q8352" i="11"/>
  <c r="Q8353" i="11"/>
  <c r="Q8354" i="11"/>
  <c r="Q8355" i="11"/>
  <c r="Q8356" i="11"/>
  <c r="Q8357" i="11"/>
  <c r="Q8358" i="11"/>
  <c r="Q8359" i="11"/>
  <c r="Q8360" i="11"/>
  <c r="Q8361" i="11"/>
  <c r="Q8362" i="11"/>
  <c r="Q8363" i="11"/>
  <c r="Q8364" i="11"/>
  <c r="Q8365" i="11"/>
  <c r="Q8366" i="11"/>
  <c r="Q8367" i="11"/>
  <c r="Q8368" i="11"/>
  <c r="Q8369" i="11"/>
  <c r="Q8370" i="11"/>
  <c r="Q8371" i="11"/>
  <c r="Q8372" i="11"/>
  <c r="Q8373" i="11"/>
  <c r="Q8374" i="11"/>
  <c r="Q8375" i="11"/>
  <c r="Q8376" i="11"/>
  <c r="Q8377" i="11"/>
  <c r="Q8378" i="11"/>
  <c r="Q8379" i="11"/>
  <c r="Q8380" i="11"/>
  <c r="Q8381" i="11"/>
  <c r="Q8382" i="11"/>
  <c r="Q8383" i="11"/>
  <c r="Q8384" i="11"/>
  <c r="Q8385" i="11"/>
  <c r="Q8386" i="11"/>
  <c r="Q8387" i="11"/>
  <c r="Q8388" i="11"/>
  <c r="Q8389" i="11"/>
  <c r="Q8390" i="11"/>
  <c r="Q8391" i="11"/>
  <c r="Q8392" i="11"/>
  <c r="Q8393" i="11"/>
  <c r="Q8394" i="11"/>
  <c r="Q8395" i="11"/>
  <c r="Q8396" i="11"/>
  <c r="Q8397" i="11"/>
  <c r="Q8398" i="11"/>
  <c r="Q8399" i="11"/>
  <c r="Q8400" i="11"/>
  <c r="Q8401" i="11"/>
  <c r="Q8402" i="11"/>
  <c r="Q8403" i="11"/>
  <c r="Q8404" i="11"/>
  <c r="Q8405" i="11"/>
  <c r="Q8406" i="11"/>
  <c r="Q8407" i="11"/>
  <c r="Q8408" i="11"/>
  <c r="Q8409" i="11"/>
  <c r="Q8410" i="11"/>
  <c r="Q8411" i="11"/>
  <c r="Q8412" i="11"/>
  <c r="Q8413" i="11"/>
  <c r="Q8414" i="11"/>
  <c r="Q8415" i="11"/>
  <c r="Q8416" i="11"/>
  <c r="Q8417" i="11"/>
  <c r="Q8418" i="11"/>
  <c r="Q8419" i="11"/>
  <c r="Q8420" i="11"/>
  <c r="Q8421" i="11"/>
  <c r="Q8422" i="11"/>
  <c r="Q8423" i="11"/>
  <c r="Q8424" i="11"/>
  <c r="Q8425" i="11"/>
  <c r="Q8426" i="11"/>
  <c r="Q8427" i="11"/>
  <c r="Q8428" i="11"/>
  <c r="Q8429" i="11"/>
  <c r="Q8430" i="11"/>
  <c r="Q8431" i="11"/>
  <c r="Q8432" i="11"/>
  <c r="Q8433" i="11"/>
  <c r="Q8434" i="11"/>
  <c r="Q8435" i="11"/>
  <c r="Q8436" i="11"/>
  <c r="Q8437" i="11"/>
  <c r="Q8438" i="11"/>
  <c r="Q8439" i="11"/>
  <c r="Q8440" i="11"/>
  <c r="Q8441" i="11"/>
  <c r="Q8442" i="11"/>
  <c r="Q8443" i="11"/>
  <c r="Q8444" i="11"/>
  <c r="Q8445" i="11"/>
  <c r="Q8446" i="11"/>
  <c r="Q8447" i="11"/>
  <c r="Q8448" i="11"/>
  <c r="Q8449" i="11"/>
  <c r="Q8450" i="11"/>
  <c r="Q8451" i="11"/>
  <c r="Q8452" i="11"/>
  <c r="Q8453" i="11"/>
  <c r="Q8454" i="11"/>
  <c r="Q8455" i="11"/>
  <c r="Q8456" i="11"/>
  <c r="Q8457" i="11"/>
  <c r="Q8458" i="11"/>
  <c r="Q8459" i="11"/>
  <c r="Q8460" i="11"/>
  <c r="Q8461" i="11"/>
  <c r="Q8462" i="11"/>
  <c r="Q8463" i="11"/>
  <c r="Q8464" i="11"/>
  <c r="Q8465" i="11"/>
  <c r="Q8466" i="11"/>
  <c r="Q8467" i="11"/>
  <c r="Q8468" i="11"/>
  <c r="Q8469" i="11"/>
  <c r="Q8470" i="11"/>
  <c r="Q8471" i="11"/>
  <c r="Q8472" i="11"/>
  <c r="Q8473" i="11"/>
  <c r="Q8474" i="11"/>
  <c r="Q8475" i="11"/>
  <c r="Q8476" i="11"/>
  <c r="Q8477" i="11"/>
  <c r="Q8478" i="11"/>
  <c r="Q8479" i="11"/>
  <c r="Q8480" i="11"/>
  <c r="Q8481" i="11"/>
  <c r="Q8482" i="11"/>
  <c r="Q8483" i="11"/>
  <c r="Q8484" i="11"/>
  <c r="Q8485" i="11"/>
  <c r="Q8486" i="11"/>
  <c r="Q8487" i="11"/>
  <c r="Q8488" i="11"/>
  <c r="Q8489" i="11"/>
  <c r="Q8490" i="11"/>
  <c r="Q8491" i="11"/>
  <c r="Q8492" i="11"/>
  <c r="Q8493" i="11"/>
  <c r="Q8494" i="11"/>
  <c r="Q8495" i="11"/>
  <c r="Q8496" i="11"/>
  <c r="Q8497" i="11"/>
  <c r="Q8498" i="11"/>
  <c r="Q8499" i="11"/>
  <c r="Q8500" i="11"/>
  <c r="Q8501" i="11"/>
  <c r="Q8502" i="11"/>
  <c r="Q8503" i="11"/>
  <c r="Q8504" i="11"/>
  <c r="Q8505" i="11"/>
  <c r="Q8506" i="11"/>
  <c r="Q8507" i="11"/>
  <c r="Q8508" i="11"/>
  <c r="Q8509" i="11"/>
  <c r="Q8510" i="11"/>
  <c r="Q8511" i="11"/>
  <c r="Q8512" i="11"/>
  <c r="Q8513" i="11"/>
  <c r="Q8514" i="11"/>
  <c r="Q8515" i="11"/>
  <c r="Q8516" i="11"/>
  <c r="Q8517" i="11"/>
  <c r="Q8518" i="11"/>
  <c r="Q8519" i="11"/>
  <c r="Q8520" i="11"/>
  <c r="Q8521" i="11"/>
  <c r="Q8522" i="11"/>
  <c r="Q8523" i="11"/>
  <c r="Q8524" i="11"/>
  <c r="Q8525" i="11"/>
  <c r="Q8526" i="11"/>
  <c r="Q8527" i="11"/>
  <c r="Q8528" i="11"/>
  <c r="Q8529" i="11"/>
  <c r="Q8530" i="11"/>
  <c r="Q8531" i="11"/>
  <c r="Q8532" i="11"/>
  <c r="Q8533" i="11"/>
  <c r="Q8534" i="11"/>
  <c r="Q8535" i="11"/>
  <c r="Q8536" i="11"/>
  <c r="Q8537" i="11"/>
  <c r="Q8538" i="11"/>
  <c r="Q8539" i="11"/>
  <c r="Q8540" i="11"/>
  <c r="Q8541" i="11"/>
  <c r="Q8542" i="11"/>
  <c r="Q8543" i="11"/>
  <c r="Q8544" i="11"/>
  <c r="Q8545" i="11"/>
  <c r="Q8546" i="11"/>
  <c r="Q8547" i="11"/>
  <c r="Q8548" i="11"/>
  <c r="Q8549" i="11"/>
  <c r="Q8550" i="11"/>
  <c r="Q8551" i="11"/>
  <c r="Q8552" i="11"/>
  <c r="Q8553" i="11"/>
  <c r="Q8554" i="11"/>
  <c r="Q8555" i="11"/>
  <c r="Q8556" i="11"/>
  <c r="Q8557" i="11"/>
  <c r="Q8558" i="11"/>
  <c r="Q8559" i="11"/>
  <c r="Q8560" i="11"/>
  <c r="Q8561" i="11"/>
  <c r="Q8562" i="11"/>
  <c r="Q8563" i="11"/>
  <c r="Q8564" i="11"/>
  <c r="Q8565" i="11"/>
  <c r="Q8566" i="11"/>
  <c r="Q8567" i="11"/>
  <c r="Q8568" i="11"/>
  <c r="Q8569" i="11"/>
  <c r="Q8570" i="11"/>
  <c r="Q8571" i="11"/>
  <c r="Q8572" i="11"/>
  <c r="Q8573" i="11"/>
  <c r="Q8574" i="11"/>
  <c r="Q8575" i="11"/>
  <c r="Q8576" i="11"/>
  <c r="Q8577" i="11"/>
  <c r="Q8578" i="11"/>
  <c r="Q8579" i="11"/>
  <c r="Q8580" i="11"/>
  <c r="Q8581" i="11"/>
  <c r="Q8582" i="11"/>
  <c r="Q8583" i="11"/>
  <c r="Q8584" i="11"/>
  <c r="Q8585" i="11"/>
  <c r="Q8586" i="11"/>
  <c r="Q8587" i="11"/>
  <c r="Q8588" i="11"/>
  <c r="Q8589" i="11"/>
  <c r="Q8590" i="11"/>
  <c r="Q8591" i="11"/>
  <c r="Q8592" i="11"/>
  <c r="Q8593" i="11"/>
  <c r="Q8594" i="11"/>
  <c r="Q8595" i="11"/>
  <c r="Q8596" i="11"/>
  <c r="Q8597" i="11"/>
  <c r="Q8598" i="11"/>
  <c r="Q8599" i="11"/>
  <c r="Q8600" i="11"/>
  <c r="Q8601" i="11"/>
  <c r="Q8602" i="11"/>
  <c r="Q8603" i="11"/>
  <c r="Q8604" i="11"/>
  <c r="Q8605" i="11"/>
  <c r="Q8606" i="11"/>
  <c r="Q8607" i="11"/>
  <c r="Q8608" i="11"/>
  <c r="Q8609" i="11"/>
  <c r="Q8610" i="11"/>
  <c r="Q8611" i="11"/>
  <c r="Q8612" i="11"/>
  <c r="Q8613" i="11"/>
  <c r="Q8614" i="11"/>
  <c r="Q8615" i="11"/>
  <c r="Q8616" i="11"/>
  <c r="Q8617" i="11"/>
  <c r="Q8618" i="11"/>
  <c r="Q8619" i="11"/>
  <c r="Q8620" i="11"/>
  <c r="Q8621" i="11"/>
  <c r="Q8622" i="11"/>
  <c r="Q8623" i="11"/>
  <c r="Q8624" i="11"/>
  <c r="Q8625" i="11"/>
  <c r="Q8626" i="11"/>
  <c r="Q8627" i="11"/>
  <c r="Q8628" i="11"/>
  <c r="Q8629" i="11"/>
  <c r="Q8630" i="11"/>
  <c r="Q8631" i="11"/>
  <c r="Q8632" i="11"/>
  <c r="Q8633" i="11"/>
  <c r="Q8634" i="11"/>
  <c r="Q8635" i="11"/>
  <c r="Q8636" i="11"/>
  <c r="Q8637" i="11"/>
  <c r="Q8638" i="11"/>
  <c r="Q8639" i="11"/>
  <c r="Q8640" i="11"/>
  <c r="Q8641" i="11"/>
  <c r="Q8642" i="11"/>
  <c r="Q8643" i="11"/>
  <c r="Q8644" i="11"/>
  <c r="Q8645" i="11"/>
  <c r="Q8646" i="11"/>
  <c r="Q8647" i="11"/>
  <c r="Q8648" i="11"/>
  <c r="Q8649" i="11"/>
  <c r="Q8650" i="11"/>
  <c r="Q8651" i="11"/>
  <c r="Q8652" i="11"/>
  <c r="Q8653" i="11"/>
  <c r="Q8654" i="11"/>
  <c r="Q8655" i="11"/>
  <c r="Q8656" i="11"/>
  <c r="Q8657" i="11"/>
  <c r="Q8658" i="11"/>
  <c r="Q8659" i="11"/>
  <c r="Q8660" i="11"/>
  <c r="Q8661" i="11"/>
  <c r="Q8662" i="11"/>
  <c r="Q8663" i="11"/>
  <c r="Q8664" i="11"/>
  <c r="Q8665" i="11"/>
  <c r="Q8666" i="11"/>
  <c r="Q8667" i="11"/>
  <c r="Q8668" i="11"/>
  <c r="Q8669" i="11"/>
  <c r="Q8670" i="11"/>
  <c r="Q8671" i="11"/>
  <c r="Q8672" i="11"/>
  <c r="Q8673" i="11"/>
  <c r="Q8674" i="11"/>
  <c r="Q8675" i="11"/>
  <c r="Q8676" i="11"/>
  <c r="Q8677" i="11"/>
  <c r="Q8678" i="11"/>
  <c r="Q8679" i="11"/>
  <c r="Q8680" i="11"/>
  <c r="Q8681" i="11"/>
  <c r="Q8682" i="11"/>
  <c r="Q8683" i="11"/>
  <c r="Q8684" i="11"/>
  <c r="Q8685" i="11"/>
  <c r="Q8686" i="11"/>
  <c r="Q8687" i="11"/>
  <c r="Q8688" i="11"/>
  <c r="Q8689" i="11"/>
  <c r="Q8690" i="11"/>
  <c r="Q8691" i="11"/>
  <c r="Q8692" i="11"/>
  <c r="Q8693" i="11"/>
  <c r="Q8694" i="11"/>
  <c r="Q8695" i="11"/>
  <c r="Q8696" i="11"/>
  <c r="Q8697" i="11"/>
  <c r="Q8698" i="11"/>
  <c r="Q8699" i="11"/>
  <c r="Q8700" i="11"/>
  <c r="Q8701" i="11"/>
  <c r="Q8702" i="11"/>
  <c r="Q8703" i="11"/>
  <c r="Q8704" i="11"/>
  <c r="Q8705" i="11"/>
  <c r="Q8706" i="11"/>
  <c r="Q8707" i="11"/>
  <c r="Q8708" i="11"/>
  <c r="Q8709" i="11"/>
  <c r="Q8710" i="11"/>
  <c r="Q8711" i="11"/>
  <c r="Q8712" i="11"/>
  <c r="Q8713" i="11"/>
  <c r="Q8714" i="11"/>
  <c r="Q8715" i="11"/>
  <c r="Q8716" i="11"/>
  <c r="Q8717" i="11"/>
  <c r="Q8718" i="11"/>
  <c r="Q8719" i="11"/>
  <c r="Q8720" i="11"/>
  <c r="Q8721" i="11"/>
  <c r="Q8722" i="11"/>
  <c r="Q8723" i="11"/>
  <c r="Q8724" i="11"/>
  <c r="Q8725" i="11"/>
  <c r="Q8726" i="11"/>
  <c r="Q8727" i="11"/>
  <c r="Q8728" i="11"/>
  <c r="Q8729" i="11"/>
  <c r="Q8730" i="11"/>
  <c r="Q8731" i="11"/>
  <c r="Q8732" i="11"/>
  <c r="Q8733" i="11"/>
  <c r="Q8734" i="11"/>
  <c r="Q8735" i="11"/>
  <c r="Q8736" i="11"/>
  <c r="Q8737" i="11"/>
  <c r="Q8738" i="11"/>
  <c r="Q8739" i="11"/>
  <c r="Q8740" i="11"/>
  <c r="Q8741" i="11"/>
  <c r="Q8742" i="11"/>
  <c r="Q8743" i="11"/>
  <c r="Q8744" i="11"/>
  <c r="Q8745" i="11"/>
  <c r="Q8746" i="11"/>
  <c r="Q8747" i="11"/>
  <c r="Q8748" i="11"/>
  <c r="Q8749" i="11"/>
  <c r="Q8750" i="11"/>
  <c r="Q8751" i="11"/>
  <c r="Q8752" i="11"/>
  <c r="Q8753" i="11"/>
  <c r="Q8754" i="11"/>
  <c r="Q8755" i="11"/>
  <c r="Q8756" i="11"/>
  <c r="Q8757" i="11"/>
  <c r="Q8758" i="11"/>
  <c r="Q8759" i="11"/>
  <c r="Q8760" i="11"/>
  <c r="Q8761" i="11"/>
  <c r="Q8762" i="11"/>
  <c r="Q8763" i="11"/>
  <c r="Q8764" i="11"/>
  <c r="Q8765" i="11"/>
  <c r="Q8766" i="11"/>
  <c r="Q8767" i="11"/>
  <c r="Q8768" i="11"/>
  <c r="Q8769" i="11"/>
  <c r="Q8770" i="11"/>
  <c r="Q8771" i="11"/>
  <c r="Q8772" i="11"/>
  <c r="Q8773" i="11"/>
  <c r="Q8774" i="11"/>
  <c r="Q8775" i="11"/>
  <c r="Q8776" i="11"/>
  <c r="Q8777" i="11"/>
  <c r="Q8778" i="11"/>
  <c r="Q8779" i="11"/>
  <c r="Q8780" i="11"/>
  <c r="Q8781" i="11"/>
  <c r="Q8782" i="11"/>
  <c r="Q8783" i="11"/>
  <c r="Q8784" i="11"/>
  <c r="Q8785" i="11"/>
  <c r="Q8786" i="11"/>
  <c r="Q8787" i="11"/>
  <c r="Q8788" i="11"/>
  <c r="Q8789" i="11"/>
  <c r="Q8790" i="11"/>
  <c r="Q8791" i="11"/>
  <c r="Q8792" i="11"/>
  <c r="Q8793" i="11"/>
  <c r="Q8794" i="11"/>
  <c r="Q8795" i="11"/>
  <c r="Q8796" i="11"/>
  <c r="Q8797" i="11"/>
  <c r="Q8798" i="11"/>
  <c r="Q8799" i="11"/>
  <c r="Q8800" i="11"/>
  <c r="Q8801" i="11"/>
  <c r="Q8802" i="11"/>
  <c r="Q8803" i="11"/>
  <c r="Q8804" i="11"/>
  <c r="Q8805" i="11"/>
  <c r="Q8806" i="11"/>
  <c r="Q8807" i="11"/>
  <c r="Q8808" i="11"/>
  <c r="Q8809" i="11"/>
  <c r="Q8810" i="11"/>
  <c r="Q8811" i="11"/>
  <c r="Q8812" i="11"/>
  <c r="Q8813" i="11"/>
  <c r="Q8814" i="11"/>
  <c r="Q8815" i="11"/>
  <c r="Q8816" i="11"/>
  <c r="Q8817" i="11"/>
  <c r="Q8818" i="11"/>
  <c r="Q8819" i="11"/>
  <c r="Q8820" i="11"/>
  <c r="Q8821" i="11"/>
  <c r="Q8822" i="11"/>
  <c r="Q8823" i="11"/>
  <c r="Q8824" i="11"/>
  <c r="Q8825" i="11"/>
  <c r="Q8826" i="11"/>
  <c r="Q8827" i="11"/>
  <c r="Q8828" i="11"/>
  <c r="Q8829" i="11"/>
  <c r="Q8830" i="11"/>
  <c r="Q8831" i="11"/>
  <c r="Q8832" i="11"/>
  <c r="Q8833" i="11"/>
  <c r="Q8834" i="11"/>
  <c r="Q8835" i="11"/>
  <c r="Q8836" i="11"/>
  <c r="Q8837" i="11"/>
  <c r="Q8838" i="11"/>
  <c r="Q8839" i="11"/>
  <c r="Q8840" i="11"/>
  <c r="Q8841" i="11"/>
  <c r="Q8842" i="11"/>
  <c r="Q8843" i="11"/>
  <c r="Q8844" i="11"/>
  <c r="Q8845" i="11"/>
  <c r="Q8846" i="11"/>
  <c r="Q8847" i="11"/>
  <c r="Q8848" i="11"/>
  <c r="Q8849" i="11"/>
  <c r="Q8850" i="11"/>
  <c r="Q8851" i="11"/>
  <c r="Q8852" i="11"/>
  <c r="Q8853" i="11"/>
  <c r="Q8854" i="11"/>
  <c r="Q8855" i="11"/>
  <c r="Q8856" i="11"/>
  <c r="Q8857" i="11"/>
  <c r="Q8858" i="11"/>
  <c r="Q8859" i="11"/>
  <c r="Q8860" i="11"/>
  <c r="Q8861" i="11"/>
  <c r="Q8862" i="11"/>
  <c r="Q8863" i="11"/>
  <c r="Q8864" i="11"/>
  <c r="Q8865" i="11"/>
  <c r="Q8866" i="11"/>
  <c r="Q8867" i="11"/>
  <c r="Q8868" i="11"/>
  <c r="Q8869" i="11"/>
  <c r="Q8870" i="11"/>
  <c r="Q8871" i="11"/>
  <c r="Q8872" i="11"/>
  <c r="Q8873" i="11"/>
  <c r="Q8874" i="11"/>
  <c r="Q8875" i="11"/>
  <c r="Q8876" i="11"/>
  <c r="Q8877" i="11"/>
  <c r="Q8878" i="11"/>
  <c r="Q8879" i="11"/>
  <c r="Q8880" i="11"/>
  <c r="Q8881" i="11"/>
  <c r="Q8882" i="11"/>
  <c r="Q8883" i="11"/>
  <c r="Q8884" i="11"/>
  <c r="Q8885" i="11"/>
  <c r="Q8886" i="11"/>
  <c r="Q8887" i="11"/>
  <c r="Q8888" i="11"/>
  <c r="Q8889" i="11"/>
  <c r="Q8890" i="11"/>
  <c r="Q8891" i="11"/>
  <c r="Q8892" i="11"/>
  <c r="Q8893" i="11"/>
  <c r="Q8894" i="11"/>
  <c r="Q8895" i="11"/>
  <c r="Q8896" i="11"/>
  <c r="Q8897" i="11"/>
  <c r="Q8898" i="11"/>
  <c r="Q8899" i="11"/>
  <c r="Q8900" i="11"/>
  <c r="Q8901" i="11"/>
  <c r="Q8902" i="11"/>
  <c r="Q8903" i="11"/>
  <c r="Q8904" i="11"/>
  <c r="Q8905" i="11"/>
  <c r="Q8906" i="11"/>
  <c r="Q8907" i="11"/>
  <c r="Q8908" i="11"/>
  <c r="Q8909" i="11"/>
  <c r="Q8910" i="11"/>
  <c r="Q8911" i="11"/>
  <c r="Q8912" i="11"/>
  <c r="Q8913" i="11"/>
  <c r="Q8914" i="11"/>
  <c r="Q8915" i="11"/>
  <c r="Q8916" i="11"/>
  <c r="Q8917" i="11"/>
  <c r="Q8918" i="11"/>
  <c r="Q8919" i="11"/>
  <c r="Q8920" i="11"/>
  <c r="Q8921" i="11"/>
  <c r="Q8922" i="11"/>
  <c r="Q8923" i="11"/>
  <c r="Q8924" i="11"/>
  <c r="Q8925" i="11"/>
  <c r="Q8926" i="11"/>
  <c r="Q8927" i="11"/>
  <c r="Q8928" i="11"/>
  <c r="Q8929" i="11"/>
  <c r="Q8930" i="11"/>
  <c r="Q8931" i="11"/>
  <c r="Q8932" i="11"/>
  <c r="Q8933" i="11"/>
  <c r="Q8934" i="11"/>
  <c r="Q8935" i="11"/>
  <c r="Q8936" i="11"/>
  <c r="Q8937" i="11"/>
  <c r="Q8938" i="11"/>
  <c r="Q8939" i="11"/>
  <c r="Q8940" i="11"/>
  <c r="Q8941" i="11"/>
  <c r="Q8942" i="11"/>
  <c r="Q8943" i="11"/>
  <c r="Q8944" i="11"/>
  <c r="Q8945" i="11"/>
  <c r="Q8946" i="11"/>
  <c r="Q8947" i="11"/>
  <c r="Q8948" i="11"/>
  <c r="Q8949" i="11"/>
  <c r="Q8950" i="11"/>
  <c r="Q8951" i="11"/>
  <c r="Q8952" i="11"/>
  <c r="Q8953" i="11"/>
  <c r="Q8954" i="11"/>
  <c r="Q8955" i="11"/>
  <c r="Q8956" i="11"/>
  <c r="Q8957" i="11"/>
  <c r="Q8958" i="11"/>
  <c r="Q8959" i="11"/>
  <c r="Q8960" i="11"/>
  <c r="Q8961" i="11"/>
  <c r="Q8962" i="11"/>
  <c r="Q8963" i="11"/>
  <c r="Q8964" i="11"/>
  <c r="Q8965" i="11"/>
  <c r="Q8966" i="11"/>
  <c r="Q8967" i="11"/>
  <c r="Q8968" i="11"/>
  <c r="Q8969" i="11"/>
  <c r="Q8970" i="11"/>
  <c r="Q8971" i="11"/>
  <c r="Q8972" i="11"/>
  <c r="Q8973" i="11"/>
  <c r="Q8974" i="11"/>
  <c r="Q8975" i="11"/>
  <c r="Q8976" i="11"/>
  <c r="Q8977" i="11"/>
  <c r="Q8978" i="11"/>
  <c r="Q8979" i="11"/>
  <c r="Q8980" i="11"/>
  <c r="Q8981" i="11"/>
  <c r="Q8982" i="11"/>
  <c r="Q8983" i="11"/>
  <c r="Q8984" i="11"/>
  <c r="Q8985" i="11"/>
  <c r="Q8986" i="11"/>
  <c r="Q8987" i="11"/>
  <c r="Q8988" i="11"/>
  <c r="Q8989" i="11"/>
  <c r="Q8990" i="11"/>
  <c r="Q8991" i="11"/>
  <c r="Q8992" i="11"/>
  <c r="Q8993" i="11"/>
  <c r="Q8994" i="11"/>
  <c r="Q8995" i="11"/>
  <c r="Q8996" i="11"/>
  <c r="Q8997" i="11"/>
  <c r="Q8998" i="11"/>
  <c r="Q8999" i="11"/>
  <c r="Q9000" i="11"/>
  <c r="Q9001" i="11"/>
  <c r="Q9002" i="11"/>
  <c r="Q9003" i="11"/>
  <c r="Q9004" i="11"/>
  <c r="Q9005" i="11"/>
  <c r="Q9006" i="11"/>
  <c r="Q9007" i="11"/>
  <c r="Q9008" i="11"/>
  <c r="Q9009" i="11"/>
  <c r="Q9010" i="11"/>
  <c r="Q9011" i="11"/>
  <c r="Q9012" i="11"/>
  <c r="Q9013" i="11"/>
  <c r="Q9014" i="11"/>
  <c r="Q9015" i="11"/>
  <c r="Q9016" i="11"/>
  <c r="Q9017" i="11"/>
  <c r="Q9018" i="11"/>
  <c r="Q9019" i="11"/>
  <c r="Q9020" i="11"/>
  <c r="Q9021" i="11"/>
  <c r="Q9022" i="11"/>
  <c r="Q9023" i="11"/>
  <c r="Q9024" i="11"/>
  <c r="Q9025" i="11"/>
  <c r="Q9026" i="11"/>
  <c r="Q9027" i="11"/>
  <c r="Q9028" i="11"/>
  <c r="Q9029" i="11"/>
  <c r="Q9030" i="11"/>
  <c r="Q9031" i="11"/>
  <c r="Q9032" i="11"/>
  <c r="Q9033" i="11"/>
  <c r="Q9034" i="11"/>
  <c r="Q9035" i="11"/>
  <c r="Q9036" i="11"/>
  <c r="Q9037" i="11"/>
  <c r="Q9038" i="11"/>
  <c r="Q9039" i="11"/>
  <c r="Q9040" i="11"/>
  <c r="Q9041" i="11"/>
  <c r="Q9042" i="11"/>
  <c r="Q9043" i="11"/>
  <c r="Q9044" i="11"/>
  <c r="Q9045" i="11"/>
  <c r="Q9046" i="11"/>
  <c r="Q9047" i="11"/>
  <c r="Q9048" i="11"/>
  <c r="Q9049" i="11"/>
  <c r="Q9050" i="11"/>
  <c r="Q9051" i="11"/>
  <c r="Q9052" i="11"/>
  <c r="Q9053" i="11"/>
  <c r="Q9054" i="11"/>
  <c r="Q9055" i="11"/>
  <c r="Q9056" i="11"/>
  <c r="Q9057" i="11"/>
  <c r="Q9058" i="11"/>
  <c r="Q9059" i="11"/>
  <c r="Q9060" i="11"/>
  <c r="Q9061" i="11"/>
  <c r="Q9062" i="11"/>
  <c r="Q9063" i="11"/>
  <c r="Q9064" i="11"/>
  <c r="Q9065" i="11"/>
  <c r="Q9066" i="11"/>
  <c r="Q9067" i="11"/>
  <c r="Q9068" i="11"/>
  <c r="Q9069" i="11"/>
  <c r="Q9070" i="11"/>
  <c r="Q9071" i="11"/>
  <c r="Q9072" i="11"/>
  <c r="Q9073" i="11"/>
  <c r="Q9074" i="11"/>
  <c r="Q9075" i="11"/>
  <c r="Q9076" i="11"/>
  <c r="Q9077" i="11"/>
  <c r="Q9078" i="11"/>
  <c r="Q9079" i="11"/>
  <c r="Q9080" i="11"/>
  <c r="Q9081" i="11"/>
  <c r="Q9082" i="11"/>
  <c r="Q9083" i="11"/>
  <c r="Q9084" i="11"/>
  <c r="Q9085" i="11"/>
  <c r="Q9086" i="11"/>
  <c r="Q9087" i="11"/>
  <c r="Q9088" i="11"/>
  <c r="Q9089" i="11"/>
  <c r="Q9090" i="11"/>
  <c r="Q9091" i="11"/>
  <c r="Q9092" i="11"/>
  <c r="Q9093" i="11"/>
  <c r="Q9094" i="11"/>
  <c r="Q9095" i="11"/>
  <c r="Q9096" i="11"/>
  <c r="Q9097" i="11"/>
  <c r="Q9098" i="11"/>
  <c r="Q9099" i="11"/>
  <c r="Q9100" i="11"/>
  <c r="Q9101" i="11"/>
  <c r="Q9102" i="11"/>
  <c r="Q9103" i="11"/>
  <c r="Q9104" i="11"/>
  <c r="Q9105" i="11"/>
  <c r="Q9106" i="11"/>
  <c r="Q9107" i="11"/>
  <c r="Q9108" i="11"/>
  <c r="Q9109" i="11"/>
  <c r="Q9110" i="11"/>
  <c r="Q9111" i="11"/>
  <c r="Q9112" i="11"/>
  <c r="Q9113" i="11"/>
  <c r="Q9114" i="11"/>
  <c r="Q9115" i="11"/>
  <c r="Q9116" i="11"/>
  <c r="Q9117" i="11"/>
  <c r="Q9118" i="11"/>
  <c r="Q9119" i="11"/>
  <c r="Q9120" i="11"/>
  <c r="Q9121" i="11"/>
  <c r="Q9122" i="11"/>
  <c r="Q9123" i="11"/>
  <c r="Q9124" i="11"/>
  <c r="Q9125" i="11"/>
  <c r="Q9126" i="11"/>
  <c r="Q9127" i="11"/>
  <c r="Q9128" i="11"/>
  <c r="Q9129" i="11"/>
  <c r="Q9130" i="11"/>
  <c r="Q9131" i="11"/>
  <c r="Q9132" i="11"/>
  <c r="Q9133" i="11"/>
  <c r="Q9134" i="11"/>
  <c r="Q9135" i="11"/>
  <c r="Q9136" i="11"/>
  <c r="Q9137" i="11"/>
  <c r="Q9138" i="11"/>
  <c r="Q9139" i="11"/>
  <c r="Q9140" i="11"/>
  <c r="Q9141" i="11"/>
  <c r="Q9142" i="11"/>
  <c r="Q9143" i="11"/>
  <c r="Q9144" i="11"/>
  <c r="Q9145" i="11"/>
  <c r="Q9146" i="11"/>
  <c r="Q9147" i="11"/>
  <c r="Q9148" i="11"/>
  <c r="Q9149" i="11"/>
  <c r="Q9150" i="11"/>
  <c r="Q9151" i="11"/>
  <c r="Q9152" i="11"/>
  <c r="Q9153" i="11"/>
  <c r="Q9154" i="11"/>
  <c r="Q9155" i="11"/>
  <c r="Q9156" i="11"/>
  <c r="Q9157" i="11"/>
  <c r="Q9158" i="11"/>
  <c r="Q9159" i="11"/>
  <c r="Q9160" i="11"/>
  <c r="Q9161" i="11"/>
  <c r="Q9162" i="11"/>
  <c r="Q9163" i="11"/>
  <c r="Q9164" i="11"/>
  <c r="Q9165" i="11"/>
  <c r="Q9166" i="11"/>
  <c r="Q9167" i="11"/>
  <c r="Q9168" i="11"/>
  <c r="Q9169" i="11"/>
  <c r="Q9170" i="11"/>
  <c r="Q9171" i="11"/>
  <c r="Q9172" i="11"/>
  <c r="Q9173" i="11"/>
  <c r="Q9174" i="11"/>
  <c r="Q9175" i="11"/>
  <c r="Q9176" i="11"/>
  <c r="Q9177" i="11"/>
  <c r="Q9178" i="11"/>
  <c r="Q9179" i="11"/>
  <c r="Q9180" i="11"/>
  <c r="Q9181" i="11"/>
  <c r="Q9182" i="11"/>
  <c r="Q9183" i="11"/>
  <c r="Q9184" i="11"/>
  <c r="Q9185" i="11"/>
  <c r="Q9186" i="11"/>
  <c r="Q9187" i="11"/>
  <c r="Q9188" i="11"/>
  <c r="Q9189" i="11"/>
  <c r="Q9190" i="11"/>
  <c r="Q9191" i="11"/>
  <c r="Q9192" i="11"/>
  <c r="Q9193" i="11"/>
  <c r="Q9194" i="11"/>
  <c r="Q9195" i="11"/>
  <c r="Q9196" i="11"/>
  <c r="Q9197" i="11"/>
  <c r="Q9198" i="11"/>
  <c r="Q9199" i="11"/>
  <c r="Q9200" i="11"/>
  <c r="Q9201" i="11"/>
  <c r="Q9202" i="11"/>
  <c r="Q9203" i="11"/>
  <c r="Q9204" i="11"/>
  <c r="Q9205" i="11"/>
  <c r="Q9206" i="11"/>
  <c r="Q9207" i="11"/>
  <c r="Q9208" i="11"/>
  <c r="Q9209" i="11"/>
  <c r="Q9210" i="11"/>
  <c r="Q9211" i="11"/>
  <c r="Q9212" i="11"/>
  <c r="Q9213" i="11"/>
  <c r="Q9214" i="11"/>
  <c r="Q9215" i="11"/>
  <c r="Q9216" i="11"/>
  <c r="Q9217" i="11"/>
  <c r="Q9218" i="11"/>
  <c r="Q9219" i="11"/>
  <c r="Q9220" i="11"/>
  <c r="Q9221" i="11"/>
  <c r="Q9222" i="11"/>
  <c r="Q9223" i="11"/>
  <c r="Q9224" i="11"/>
  <c r="Q9225" i="11"/>
  <c r="Q9226" i="11"/>
  <c r="Q9227" i="11"/>
  <c r="Q9228" i="11"/>
  <c r="Q9229" i="11"/>
  <c r="Q9230" i="11"/>
  <c r="Q9231" i="11"/>
  <c r="Q9232" i="11"/>
  <c r="Q9233" i="11"/>
  <c r="Q9234" i="11"/>
  <c r="Q9235" i="11"/>
  <c r="Q9236" i="11"/>
  <c r="Q9237" i="11"/>
  <c r="Q9238" i="11"/>
  <c r="Q9239" i="11"/>
  <c r="Q9240" i="11"/>
  <c r="Q9241" i="11"/>
  <c r="Q9242" i="11"/>
  <c r="Q9243" i="11"/>
  <c r="Q9244" i="11"/>
  <c r="Q9245" i="11"/>
  <c r="Q9246" i="11"/>
  <c r="Q9247" i="11"/>
  <c r="Q9248" i="11"/>
  <c r="Q9249" i="11"/>
  <c r="Q9250" i="11"/>
  <c r="Q9251" i="11"/>
  <c r="Q9252" i="11"/>
  <c r="Q9253" i="11"/>
  <c r="Q9254" i="11"/>
  <c r="Q9255" i="11"/>
  <c r="Q9256" i="11"/>
  <c r="Q9257" i="11"/>
  <c r="Q9258" i="11"/>
  <c r="Q9259" i="11"/>
  <c r="Q9260" i="11"/>
  <c r="Q9261" i="11"/>
  <c r="Q9262" i="11"/>
  <c r="Q9263" i="11"/>
  <c r="Q9264" i="11"/>
  <c r="Q9265" i="11"/>
  <c r="Q9266" i="11"/>
  <c r="Q9267" i="11"/>
  <c r="Q9268" i="11"/>
  <c r="Q9269" i="11"/>
  <c r="Q9270" i="11"/>
  <c r="Q9271" i="11"/>
  <c r="Q9272" i="11"/>
  <c r="Q9273" i="11"/>
  <c r="Q9274" i="11"/>
  <c r="Q9275" i="11"/>
  <c r="Q9276" i="11"/>
  <c r="Q9277" i="11"/>
  <c r="Q9278" i="11"/>
  <c r="Q9279" i="11"/>
  <c r="Q9280" i="11"/>
  <c r="Q9281" i="11"/>
  <c r="Q9282" i="11"/>
  <c r="Q9283" i="11"/>
  <c r="Q9284" i="11"/>
  <c r="Q9285" i="11"/>
  <c r="Q9286" i="11"/>
  <c r="Q9287" i="11"/>
  <c r="Q9288" i="11"/>
  <c r="Q9289" i="11"/>
  <c r="Q9290" i="11"/>
  <c r="Q9291" i="11"/>
  <c r="Q9292" i="11"/>
  <c r="Q9293" i="11"/>
  <c r="Q9294" i="11"/>
  <c r="Q9295" i="11"/>
  <c r="Q9296" i="11"/>
  <c r="Q9297" i="11"/>
  <c r="Q9298" i="11"/>
  <c r="Q9299" i="11"/>
  <c r="Q9300" i="11"/>
  <c r="Q9301" i="11"/>
  <c r="Q9302" i="11"/>
  <c r="Q9303" i="11"/>
  <c r="Q9304" i="11"/>
  <c r="Q9305" i="11"/>
  <c r="Q9306" i="11"/>
  <c r="Q9307" i="11"/>
  <c r="Q9308" i="11"/>
  <c r="Q9309" i="11"/>
  <c r="Q9310" i="11"/>
  <c r="Q9311" i="11"/>
  <c r="Q9312" i="11"/>
  <c r="Q9313" i="11"/>
  <c r="Q9314" i="11"/>
  <c r="Q9315" i="11"/>
  <c r="Q9316" i="11"/>
  <c r="Q9317" i="11"/>
  <c r="Q9318" i="11"/>
  <c r="Q9319" i="11"/>
  <c r="Q9320" i="11"/>
  <c r="Q9321" i="11"/>
  <c r="Q9322" i="11"/>
  <c r="Q9323" i="11"/>
  <c r="Q9324" i="11"/>
  <c r="Q9325" i="11"/>
  <c r="Q9326" i="11"/>
  <c r="Q9327" i="11"/>
  <c r="Q9328" i="11"/>
  <c r="Q9329" i="11"/>
  <c r="Q9330" i="11"/>
  <c r="Q9331" i="11"/>
  <c r="Q9332" i="11"/>
  <c r="Q9333" i="11"/>
  <c r="Q9334" i="11"/>
  <c r="Q9335" i="11"/>
  <c r="Q9336" i="11"/>
  <c r="Q9337" i="11"/>
  <c r="Q9338" i="11"/>
  <c r="Q9339" i="11"/>
  <c r="Q9340" i="11"/>
  <c r="Q9341" i="11"/>
  <c r="Q9342" i="11"/>
  <c r="Q9343" i="11"/>
  <c r="Q9344" i="11"/>
  <c r="Q9345" i="11"/>
  <c r="Q9346" i="11"/>
  <c r="Q9347" i="11"/>
  <c r="Q9348" i="11"/>
  <c r="Q9349" i="11"/>
  <c r="Q9350" i="11"/>
  <c r="Q9351" i="11"/>
  <c r="Q9352" i="11"/>
  <c r="Q9353" i="11"/>
  <c r="Q9354" i="11"/>
  <c r="Q9355" i="11"/>
  <c r="Q9356" i="11"/>
  <c r="Q9357" i="11"/>
  <c r="Q9358" i="11"/>
  <c r="Q9359" i="11"/>
  <c r="Q9360" i="11"/>
  <c r="Q9361" i="11"/>
  <c r="Q9362" i="11"/>
  <c r="Q9363" i="11"/>
  <c r="Q9364" i="11"/>
  <c r="Q9365" i="11"/>
  <c r="Q9366" i="11"/>
  <c r="Q9367" i="11"/>
  <c r="Q9368" i="11"/>
  <c r="Q9369" i="11"/>
  <c r="Q9370" i="11"/>
  <c r="Q9371" i="11"/>
  <c r="Q9372" i="11"/>
  <c r="Q9373" i="11"/>
  <c r="Q9374" i="11"/>
  <c r="Q9375" i="11"/>
  <c r="Q9376" i="11"/>
  <c r="Q9377" i="11"/>
  <c r="Q9378" i="11"/>
  <c r="Q9379" i="11"/>
  <c r="Q9380" i="11"/>
  <c r="Q9381" i="11"/>
  <c r="Q9382" i="11"/>
  <c r="Q9383" i="11"/>
  <c r="Q9384" i="11"/>
  <c r="Q9385" i="11"/>
  <c r="Q9386" i="11"/>
  <c r="Q9387" i="11"/>
  <c r="Q9388" i="11"/>
  <c r="Q9389" i="11"/>
  <c r="Q9390" i="11"/>
  <c r="Q9391" i="11"/>
  <c r="Q9392" i="11"/>
  <c r="Q9393" i="11"/>
  <c r="Q9394" i="11"/>
  <c r="Q9395" i="11"/>
  <c r="Q9396" i="11"/>
  <c r="Q9397" i="11"/>
  <c r="Q9398" i="11"/>
  <c r="Q9399" i="11"/>
  <c r="Q9400" i="11"/>
  <c r="Q9401" i="11"/>
  <c r="Q9402" i="11"/>
  <c r="Q9403" i="11"/>
  <c r="Q9404" i="11"/>
  <c r="Q9405" i="11"/>
  <c r="Q9406" i="11"/>
  <c r="Q9407" i="11"/>
  <c r="Q9408" i="11"/>
  <c r="Q9409" i="11"/>
  <c r="Q9410" i="11"/>
  <c r="Q9411" i="11"/>
  <c r="Q9412" i="11"/>
  <c r="Q9413" i="11"/>
  <c r="Q9414" i="11"/>
  <c r="Q9415" i="11"/>
  <c r="Q9416" i="11"/>
  <c r="Q9417" i="11"/>
  <c r="Q9418" i="11"/>
  <c r="Q9419" i="11"/>
  <c r="Q9420" i="11"/>
  <c r="Q9421" i="11"/>
  <c r="Q9422" i="11"/>
  <c r="Q9423" i="11"/>
  <c r="Q9424" i="11"/>
  <c r="Q9425" i="11"/>
  <c r="Q9426" i="11"/>
  <c r="Q9427" i="11"/>
  <c r="Q9428" i="11"/>
  <c r="Q9429" i="11"/>
  <c r="Q9430" i="11"/>
  <c r="Q9431" i="11"/>
  <c r="Q9432" i="11"/>
  <c r="Q9433" i="11"/>
  <c r="Q9434" i="11"/>
  <c r="Q9435" i="11"/>
  <c r="Q9436" i="11"/>
  <c r="Q9437" i="11"/>
  <c r="Q9438" i="11"/>
  <c r="Q9439" i="11"/>
  <c r="Q9440" i="11"/>
  <c r="Q9441" i="11"/>
  <c r="Q9442" i="11"/>
  <c r="Q9443" i="11"/>
  <c r="Q9444" i="11"/>
  <c r="Q9445" i="11"/>
  <c r="Q9446" i="11"/>
  <c r="Q9447" i="11"/>
  <c r="Q9448" i="11"/>
  <c r="Q9449" i="11"/>
  <c r="Q9450" i="11"/>
  <c r="Q9451" i="11"/>
  <c r="Q9452" i="11"/>
  <c r="Q9453" i="11"/>
  <c r="Q9454" i="11"/>
  <c r="Q9455" i="11"/>
  <c r="Q9456" i="11"/>
  <c r="Q9457" i="11"/>
  <c r="Q9458" i="11"/>
  <c r="Q9459" i="11"/>
  <c r="Q9460" i="11"/>
  <c r="Q9461" i="11"/>
  <c r="Q9462" i="11"/>
  <c r="Q9463" i="11"/>
  <c r="Q9464" i="11"/>
  <c r="Q9465" i="11"/>
  <c r="Q9466" i="11"/>
  <c r="Q9467" i="11"/>
  <c r="Q9468" i="11"/>
  <c r="Q9469" i="11"/>
  <c r="Q9470" i="11"/>
  <c r="Q9471" i="11"/>
  <c r="Q9472" i="11"/>
  <c r="Q9473" i="11"/>
  <c r="Q9474" i="11"/>
  <c r="Q9475" i="11"/>
  <c r="Q9476" i="11"/>
  <c r="Q9477" i="11"/>
  <c r="Q9478" i="11"/>
  <c r="Q9479" i="11"/>
  <c r="Q9480" i="11"/>
  <c r="Q9481" i="11"/>
  <c r="Q9482" i="11"/>
  <c r="Q9483" i="11"/>
  <c r="Q9484" i="11"/>
  <c r="Q9485" i="11"/>
  <c r="Q9486" i="11"/>
  <c r="Q9487" i="11"/>
  <c r="Q9488" i="11"/>
  <c r="Q9489" i="11"/>
  <c r="Q9490" i="11"/>
  <c r="Q9491" i="11"/>
  <c r="Q9492" i="11"/>
  <c r="Q9493" i="11"/>
  <c r="Q9494" i="11"/>
  <c r="Q9495" i="11"/>
  <c r="Q9496" i="11"/>
  <c r="Q9497" i="11"/>
  <c r="Q9498" i="11"/>
  <c r="Q9499" i="11"/>
  <c r="Q9500" i="11"/>
  <c r="Q9501" i="11"/>
  <c r="Q9502" i="11"/>
  <c r="Q9503" i="11"/>
  <c r="Q9504" i="11"/>
  <c r="Q9505" i="11"/>
  <c r="Q9506" i="11"/>
  <c r="Q9507" i="11"/>
  <c r="Q9508" i="11"/>
  <c r="Q9509" i="11"/>
  <c r="Q9510" i="11"/>
  <c r="Q9511" i="11"/>
  <c r="Q9512" i="11"/>
  <c r="Q9513" i="11"/>
  <c r="Q9514" i="11"/>
  <c r="Q9515" i="11"/>
  <c r="Q9516" i="11"/>
  <c r="Q9517" i="11"/>
  <c r="Q9518" i="11"/>
  <c r="Q9519" i="11"/>
  <c r="Q9520" i="11"/>
  <c r="Q9521" i="11"/>
  <c r="Q9522" i="11"/>
  <c r="Q9523" i="11"/>
  <c r="Q9524" i="11"/>
  <c r="Q9525" i="11"/>
  <c r="Q9526" i="11"/>
  <c r="Q9527" i="11"/>
  <c r="Q9528" i="11"/>
  <c r="Q9529" i="11"/>
  <c r="Q9530" i="11"/>
  <c r="Q9531" i="11"/>
  <c r="Q9532" i="11"/>
  <c r="Q9533" i="11"/>
  <c r="Q9534" i="11"/>
  <c r="Q9535" i="11"/>
  <c r="Q9536" i="11"/>
  <c r="Q9537" i="11"/>
  <c r="Q9538" i="11"/>
  <c r="Q9539" i="11"/>
  <c r="Q9540" i="11"/>
  <c r="Q9541" i="11"/>
  <c r="Q9542" i="11"/>
  <c r="Q9543" i="11"/>
  <c r="Q9544" i="11"/>
  <c r="Q9545" i="11"/>
  <c r="Q9546" i="11"/>
  <c r="Q9547" i="11"/>
  <c r="Q9548" i="11"/>
  <c r="Q9549" i="11"/>
  <c r="Q9550" i="11"/>
  <c r="Q9551" i="11"/>
  <c r="Q9552" i="11"/>
  <c r="Q9553" i="11"/>
  <c r="Q9554" i="11"/>
  <c r="Q9555" i="11"/>
  <c r="Q9556" i="11"/>
  <c r="Q9557" i="11"/>
  <c r="Q9558" i="11"/>
  <c r="Q9559" i="11"/>
  <c r="Q9560" i="11"/>
  <c r="Q9561" i="11"/>
  <c r="Q9562" i="11"/>
  <c r="Q9563" i="11"/>
  <c r="Q9564" i="11"/>
  <c r="Q9565" i="11"/>
  <c r="Q9566" i="11"/>
  <c r="Q9567" i="11"/>
  <c r="Q9568" i="11"/>
  <c r="Q9569" i="11"/>
  <c r="Q9570" i="11"/>
  <c r="Q9571" i="11"/>
  <c r="Q9572" i="11"/>
  <c r="Q9573" i="11"/>
  <c r="Q9574" i="11"/>
  <c r="Q9575" i="11"/>
  <c r="Q9576" i="11"/>
  <c r="Q9577" i="11"/>
  <c r="Q9578" i="11"/>
  <c r="Q9579" i="11"/>
  <c r="Q9580" i="11"/>
  <c r="Q9581" i="11"/>
  <c r="Q9582" i="11"/>
  <c r="Q9583" i="11"/>
  <c r="Q9584" i="11"/>
  <c r="Q9585" i="11"/>
  <c r="Q9586" i="11"/>
  <c r="Q9587" i="11"/>
  <c r="Q9588" i="11"/>
  <c r="Q9589" i="11"/>
  <c r="Q9590" i="11"/>
  <c r="Q9591" i="11"/>
  <c r="Q9592" i="11"/>
  <c r="Q9593" i="11"/>
  <c r="Q9594" i="11"/>
  <c r="Q9595" i="11"/>
  <c r="Q9596" i="11"/>
  <c r="Q9597" i="11"/>
  <c r="Q9598" i="11"/>
  <c r="Q9599" i="11"/>
  <c r="Q9600" i="11"/>
  <c r="Q9601" i="11"/>
  <c r="Q9602" i="11"/>
  <c r="Q9603" i="11"/>
  <c r="Q9604" i="11"/>
  <c r="Q9605" i="11"/>
  <c r="Q9606" i="11"/>
  <c r="Q9607" i="11"/>
  <c r="Q9608" i="11"/>
  <c r="Q9609" i="11"/>
  <c r="Q9610" i="11"/>
  <c r="Q9611" i="11"/>
  <c r="Q9612" i="11"/>
  <c r="Q9613" i="11"/>
  <c r="Q9614" i="11"/>
  <c r="Q9615" i="11"/>
  <c r="Q9616" i="11"/>
  <c r="Q9617" i="11"/>
  <c r="Q9618" i="11"/>
  <c r="Q9619" i="11"/>
  <c r="Q9620" i="11"/>
  <c r="Q9621" i="11"/>
  <c r="Q9622" i="11"/>
  <c r="Q9623" i="11"/>
  <c r="Q9624" i="11"/>
  <c r="Q9625" i="11"/>
  <c r="Q9626" i="11"/>
  <c r="Q9627" i="11"/>
  <c r="Q9628" i="11"/>
  <c r="Q9629" i="11"/>
  <c r="Q9630" i="11"/>
  <c r="Q9631" i="11"/>
  <c r="Q9632" i="11"/>
  <c r="Q9633" i="11"/>
  <c r="Q9634" i="11"/>
  <c r="Q9635" i="11"/>
  <c r="Q9636" i="11"/>
  <c r="Q9637" i="11"/>
  <c r="Q9638" i="11"/>
  <c r="Q9639" i="11"/>
  <c r="Q9640" i="11"/>
  <c r="Q9641" i="11"/>
  <c r="Q9642" i="11"/>
  <c r="Q9643" i="11"/>
  <c r="Q9644" i="11"/>
  <c r="Q9645" i="11"/>
  <c r="Q9646" i="11"/>
  <c r="Q9647" i="11"/>
  <c r="Q9648" i="11"/>
  <c r="Q9649" i="11"/>
  <c r="Q9650" i="11"/>
  <c r="Q9651" i="11"/>
  <c r="Q9652" i="11"/>
  <c r="Q9653" i="11"/>
  <c r="Q9654" i="11"/>
  <c r="Q9655" i="11"/>
  <c r="Q9656" i="11"/>
  <c r="Q9657" i="11"/>
  <c r="Q9658" i="11"/>
  <c r="Q9659" i="11"/>
  <c r="Q9660" i="11"/>
  <c r="Q9661" i="11"/>
  <c r="Q9662" i="11"/>
  <c r="Q9663" i="11"/>
  <c r="Q9664" i="11"/>
  <c r="Q9665" i="11"/>
  <c r="Q9666" i="11"/>
  <c r="Q9667" i="11"/>
  <c r="Q9668" i="11"/>
  <c r="Q9669" i="11"/>
  <c r="Q9670" i="11"/>
  <c r="Q9671" i="11"/>
  <c r="Q9672" i="11"/>
  <c r="Q9673" i="11"/>
  <c r="Q9674" i="11"/>
  <c r="Q9675" i="11"/>
  <c r="Q9676" i="11"/>
  <c r="Q9677" i="11"/>
  <c r="Q9678" i="11"/>
  <c r="Q9679" i="11"/>
  <c r="Q9680" i="11"/>
  <c r="Q9681" i="11"/>
  <c r="Q9682" i="11"/>
  <c r="Q9683" i="11"/>
  <c r="Q9684" i="11"/>
  <c r="Q9685" i="11"/>
  <c r="Q9686" i="11"/>
  <c r="Q9687" i="11"/>
  <c r="Q9688" i="11"/>
  <c r="Q9689" i="11"/>
  <c r="Q9690" i="11"/>
  <c r="Q9691" i="11"/>
  <c r="Q9692" i="11"/>
  <c r="Q9693" i="11"/>
  <c r="Q9694" i="11"/>
  <c r="Q9695" i="11"/>
  <c r="Q9696" i="11"/>
  <c r="Q9697" i="11"/>
  <c r="Q9698" i="11"/>
  <c r="Q9699" i="11"/>
  <c r="Q9700" i="11"/>
  <c r="Q9701" i="11"/>
  <c r="Q9702" i="11"/>
  <c r="Q9703" i="11"/>
  <c r="Q9704" i="11"/>
  <c r="Q9705" i="11"/>
  <c r="Q9706" i="11"/>
  <c r="Q9707" i="11"/>
  <c r="Q9708" i="11"/>
  <c r="Q9709" i="11"/>
  <c r="Q9710" i="11"/>
  <c r="Q9711" i="11"/>
  <c r="Q9712" i="11"/>
  <c r="Q9713" i="11"/>
  <c r="Q9714" i="11"/>
  <c r="Q9715" i="11"/>
  <c r="Q9716" i="11"/>
  <c r="Q9717" i="11"/>
  <c r="Q9718" i="11"/>
  <c r="Q9719" i="11"/>
  <c r="Q9720" i="11"/>
  <c r="Q9721" i="11"/>
  <c r="Q9722" i="11"/>
  <c r="Q9723" i="11"/>
  <c r="Q9724" i="11"/>
  <c r="Q9725" i="11"/>
  <c r="Q9726" i="11"/>
  <c r="Q9727" i="11"/>
  <c r="Q9728" i="11"/>
  <c r="Q9729" i="11"/>
  <c r="Q9730" i="11"/>
  <c r="Q9731" i="11"/>
  <c r="Q9732" i="11"/>
  <c r="Q9733" i="11"/>
  <c r="Q9734" i="11"/>
  <c r="Q9735" i="11"/>
  <c r="Q9736" i="11"/>
  <c r="Q9737" i="11"/>
  <c r="Q9738" i="11"/>
  <c r="Q9739" i="11"/>
  <c r="Q9740" i="11"/>
  <c r="Q9741" i="11"/>
  <c r="Q9742" i="11"/>
  <c r="Q9743" i="11"/>
  <c r="Q9744" i="11"/>
  <c r="Q9745" i="11"/>
  <c r="Q9746" i="11"/>
  <c r="Q9747" i="11"/>
  <c r="Q9748" i="11"/>
  <c r="Q9749" i="11"/>
  <c r="Q9750" i="11"/>
  <c r="Q9751" i="11"/>
  <c r="Q9752" i="11"/>
  <c r="Q9753" i="11"/>
  <c r="Q9754" i="11"/>
  <c r="Q9755" i="11"/>
  <c r="Q9756" i="11"/>
  <c r="Q9757" i="11"/>
  <c r="Q9758" i="11"/>
  <c r="Q9759" i="11"/>
  <c r="Q9760" i="11"/>
  <c r="Q9761" i="11"/>
  <c r="Q9762" i="11"/>
  <c r="Q9763" i="11"/>
  <c r="Q9764" i="11"/>
  <c r="Q9765" i="11"/>
  <c r="Q9766" i="11"/>
  <c r="Q9767" i="11"/>
  <c r="Q9768" i="11"/>
  <c r="Q9769" i="11"/>
  <c r="Q9770" i="11"/>
  <c r="Q9771" i="11"/>
  <c r="Q9772" i="11"/>
  <c r="Q9773" i="11"/>
  <c r="Q9774" i="11"/>
  <c r="Q9775" i="11"/>
  <c r="Q9776" i="11"/>
  <c r="Q9777" i="11"/>
  <c r="Q9778" i="11"/>
  <c r="Q9779" i="11"/>
  <c r="Q9780" i="11"/>
  <c r="Q9781" i="11"/>
  <c r="Q9782" i="11"/>
  <c r="Q9783" i="11"/>
  <c r="Q9784" i="11"/>
  <c r="Q9785" i="11"/>
  <c r="Q9786" i="11"/>
  <c r="Q9787" i="11"/>
  <c r="Q9788" i="11"/>
  <c r="Q9789" i="11"/>
  <c r="Q9790" i="11"/>
  <c r="Q9791" i="11"/>
  <c r="Q9792" i="11"/>
  <c r="Q9793" i="11"/>
  <c r="Q9794" i="11"/>
  <c r="Q9795" i="11"/>
  <c r="Q9796" i="11"/>
  <c r="Q9797" i="11"/>
  <c r="Q9798" i="11"/>
  <c r="Q9799" i="11"/>
  <c r="Q9800" i="11"/>
  <c r="Q9801" i="11"/>
  <c r="Q9802" i="11"/>
  <c r="Q9803" i="11"/>
  <c r="Q9804" i="11"/>
  <c r="Q9805" i="11"/>
  <c r="Q9806" i="11"/>
  <c r="Q9807" i="11"/>
  <c r="Q9808" i="11"/>
  <c r="Q9809" i="11"/>
  <c r="Q9810" i="11"/>
  <c r="Q9811" i="11"/>
  <c r="Q9812" i="11"/>
  <c r="Q9813" i="11"/>
  <c r="Q9814" i="11"/>
  <c r="Q9815" i="11"/>
  <c r="Q9816" i="11"/>
  <c r="Q9817" i="11"/>
  <c r="Q9818" i="11"/>
  <c r="Q9819" i="11"/>
  <c r="Q9820" i="11"/>
  <c r="Q9821" i="11"/>
  <c r="Q9822" i="11"/>
  <c r="Q9823" i="11"/>
  <c r="Q9824" i="11"/>
  <c r="Q9825" i="11"/>
  <c r="Q9826" i="11"/>
  <c r="Q9827" i="11"/>
  <c r="Q9828" i="11"/>
  <c r="Q9829" i="11"/>
  <c r="Q9830" i="11"/>
  <c r="Q9831" i="11"/>
  <c r="Q9832" i="11"/>
  <c r="Q9833" i="11"/>
  <c r="Q9834" i="11"/>
  <c r="Q9835" i="11"/>
  <c r="Q9836" i="11"/>
  <c r="Q9837" i="11"/>
  <c r="Q9838" i="11"/>
  <c r="Q9839" i="11"/>
  <c r="Q9840" i="11"/>
  <c r="Q9841" i="11"/>
  <c r="Q9842" i="11"/>
  <c r="Q9843" i="11"/>
  <c r="Q9844" i="11"/>
  <c r="Q9845" i="11"/>
  <c r="Q9846" i="11"/>
  <c r="Q9847" i="11"/>
  <c r="Q9848" i="11"/>
  <c r="Q9849" i="11"/>
  <c r="Q9850" i="11"/>
  <c r="Q9851" i="11"/>
  <c r="Q9852" i="11"/>
  <c r="Q9853" i="11"/>
  <c r="Q9854" i="11"/>
  <c r="Q9855" i="11"/>
  <c r="Q9856" i="11"/>
  <c r="Q9857" i="11"/>
  <c r="Q9858" i="11"/>
  <c r="Q9859" i="11"/>
  <c r="Q9860" i="11"/>
  <c r="Q9861" i="11"/>
  <c r="Q9862" i="11"/>
  <c r="Q9863" i="11"/>
  <c r="Q9864" i="11"/>
  <c r="Q9865" i="11"/>
  <c r="Q9866" i="11"/>
  <c r="Q9867" i="11"/>
  <c r="Q9868" i="11"/>
  <c r="Q9869" i="11"/>
  <c r="Q9870" i="11"/>
  <c r="Q9871" i="11"/>
  <c r="Q9872" i="11"/>
  <c r="Q9873" i="11"/>
  <c r="Q9874" i="11"/>
  <c r="Q9875" i="11"/>
  <c r="Q9876" i="11"/>
  <c r="Q9877" i="11"/>
  <c r="Q9878" i="11"/>
  <c r="Q9879" i="11"/>
  <c r="Q9880" i="11"/>
  <c r="Q9881" i="11"/>
  <c r="Q9882" i="11"/>
  <c r="Q9883" i="11"/>
  <c r="Q9884" i="11"/>
  <c r="Q9885" i="11"/>
  <c r="Q9886" i="11"/>
  <c r="Q9887" i="11"/>
  <c r="Q9888" i="11"/>
  <c r="Q9889" i="11"/>
  <c r="Q9890" i="11"/>
  <c r="Q9891" i="11"/>
  <c r="Q9892" i="11"/>
  <c r="Q9893" i="11"/>
  <c r="Q9894" i="11"/>
  <c r="Q9895" i="11"/>
  <c r="Q9896" i="11"/>
  <c r="Q9897" i="11"/>
  <c r="Q9898" i="11"/>
  <c r="Q9899" i="11"/>
  <c r="Q9900" i="11"/>
  <c r="Q9901" i="11"/>
  <c r="Q9902" i="11"/>
  <c r="Q9903" i="11"/>
  <c r="Q9904" i="11"/>
  <c r="Q9905" i="11"/>
  <c r="Q9906" i="11"/>
  <c r="Q9907" i="11"/>
  <c r="Q9908" i="11"/>
  <c r="Q9909" i="11"/>
  <c r="Q9910" i="11"/>
  <c r="Q9911" i="11"/>
  <c r="Q9912" i="11"/>
  <c r="Q9913" i="11"/>
  <c r="Q9914" i="11"/>
  <c r="Q9915" i="11"/>
  <c r="Q9916" i="11"/>
  <c r="Q9917" i="11"/>
  <c r="Q9918" i="11"/>
  <c r="Q9919" i="11"/>
  <c r="Q9920" i="11"/>
  <c r="Q9921" i="11"/>
  <c r="Q9922" i="11"/>
  <c r="Q9923" i="11"/>
  <c r="Q9924" i="11"/>
  <c r="Q9925" i="11"/>
  <c r="Q9926" i="11"/>
  <c r="Q9927" i="11"/>
  <c r="Q9928" i="11"/>
  <c r="Q9929" i="11"/>
  <c r="Q9930" i="11"/>
  <c r="Q9931" i="11"/>
  <c r="Q9932" i="11"/>
  <c r="Q9933" i="11"/>
  <c r="Q9934" i="11"/>
  <c r="Q9935" i="11"/>
  <c r="Q9936" i="11"/>
  <c r="Q9937" i="11"/>
  <c r="Q9938" i="11"/>
  <c r="Q9939" i="11"/>
  <c r="Q9940" i="11"/>
  <c r="Q9941" i="11"/>
  <c r="Q9942" i="11"/>
  <c r="Q9943" i="11"/>
  <c r="Q9944" i="11"/>
  <c r="Q9945" i="11"/>
  <c r="Q9946" i="11"/>
  <c r="Q9947" i="11"/>
  <c r="Q9948" i="11"/>
  <c r="Q9949" i="11"/>
  <c r="Q9950" i="11"/>
  <c r="Q9951" i="11"/>
  <c r="Q9952" i="11"/>
  <c r="Q9953" i="11"/>
  <c r="Q9954" i="11"/>
  <c r="Q9955" i="11"/>
  <c r="Q9956" i="11"/>
  <c r="Q9957" i="11"/>
  <c r="Q9958" i="11"/>
  <c r="Q9959" i="11"/>
  <c r="Q9960" i="11"/>
  <c r="Q9961" i="11"/>
  <c r="Q9962" i="11"/>
  <c r="Q9963" i="11"/>
  <c r="Q9964" i="11"/>
  <c r="Q9965" i="11"/>
  <c r="Q9966" i="11"/>
  <c r="Q9967" i="11"/>
  <c r="Q9968" i="11"/>
  <c r="Q9969" i="11"/>
  <c r="Q9970" i="11"/>
  <c r="Q9971" i="11"/>
  <c r="Q9972" i="11"/>
  <c r="Q9973" i="11"/>
  <c r="Q9974" i="11"/>
  <c r="Q9975" i="11"/>
  <c r="Q9976" i="11"/>
  <c r="Q9977" i="11"/>
  <c r="Q9978" i="11"/>
  <c r="Q9979" i="11"/>
  <c r="Q9980" i="11"/>
  <c r="Q9981" i="11"/>
  <c r="Q9982" i="11"/>
  <c r="Q9983" i="11"/>
  <c r="Q9984" i="11"/>
  <c r="Q9985" i="11"/>
  <c r="Q9986" i="11"/>
  <c r="Q9987" i="11"/>
  <c r="Q9988" i="11"/>
  <c r="Q9989" i="11"/>
  <c r="Q9990" i="11"/>
  <c r="Q9991" i="11"/>
  <c r="Q9992" i="11"/>
  <c r="Q9993" i="11"/>
  <c r="Q9994" i="11"/>
  <c r="Q9995" i="11"/>
  <c r="Q9996" i="11"/>
  <c r="Q9997" i="11"/>
  <c r="Q9998" i="11"/>
  <c r="Q9999" i="11"/>
  <c r="Q10000" i="11"/>
  <c r="Q10001" i="11"/>
  <c r="Q2" i="11"/>
  <c r="R2" i="11" s="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01" i="11"/>
  <c r="E202" i="11"/>
  <c r="E203" i="11"/>
  <c r="E204" i="11"/>
  <c r="E205" i="11"/>
  <c r="E206" i="11"/>
  <c r="E207" i="11"/>
  <c r="E208" i="11"/>
  <c r="E209" i="11"/>
  <c r="E210" i="11"/>
  <c r="E211" i="11"/>
  <c r="E212" i="11"/>
  <c r="E213" i="11"/>
  <c r="E214" i="11"/>
  <c r="E215" i="11"/>
  <c r="E216" i="11"/>
  <c r="E217" i="11"/>
  <c r="E218" i="11"/>
  <c r="E219" i="11"/>
  <c r="E220" i="11"/>
  <c r="E221" i="11"/>
  <c r="E222" i="11"/>
  <c r="E223" i="11"/>
  <c r="E224" i="11"/>
  <c r="E225" i="11"/>
  <c r="E226" i="11"/>
  <c r="E227" i="11"/>
  <c r="E228" i="11"/>
  <c r="E229" i="11"/>
  <c r="E230" i="11"/>
  <c r="E231" i="11"/>
  <c r="E232" i="11"/>
  <c r="E233" i="11"/>
  <c r="E234" i="11"/>
  <c r="E235" i="11"/>
  <c r="E236" i="11"/>
  <c r="E237" i="11"/>
  <c r="E238" i="11"/>
  <c r="E239" i="11"/>
  <c r="E240" i="11"/>
  <c r="E241" i="11"/>
  <c r="E242" i="11"/>
  <c r="E243" i="11"/>
  <c r="E244" i="11"/>
  <c r="E245" i="11"/>
  <c r="E246" i="11"/>
  <c r="E247" i="11"/>
  <c r="E248" i="11"/>
  <c r="E249" i="11"/>
  <c r="E250" i="11"/>
  <c r="E251" i="11"/>
  <c r="E252" i="11"/>
  <c r="E253" i="11"/>
  <c r="E254" i="11"/>
  <c r="E255" i="11"/>
  <c r="E256" i="11"/>
  <c r="E257" i="11"/>
  <c r="E258" i="11"/>
  <c r="E259" i="11"/>
  <c r="E260" i="11"/>
  <c r="E261" i="11"/>
  <c r="E262" i="11"/>
  <c r="E263" i="11"/>
  <c r="E264" i="11"/>
  <c r="E265" i="11"/>
  <c r="E266" i="11"/>
  <c r="E267" i="11"/>
  <c r="E268" i="11"/>
  <c r="E269" i="11"/>
  <c r="E270" i="11"/>
  <c r="E271" i="11"/>
  <c r="E272" i="11"/>
  <c r="E273" i="11"/>
  <c r="E274" i="11"/>
  <c r="E275" i="11"/>
  <c r="E276" i="11"/>
  <c r="E277" i="11"/>
  <c r="E278" i="11"/>
  <c r="E279" i="11"/>
  <c r="E280" i="11"/>
  <c r="E281" i="11"/>
  <c r="E282" i="11"/>
  <c r="E283" i="11"/>
  <c r="E284" i="11"/>
  <c r="E285" i="11"/>
  <c r="E286" i="11"/>
  <c r="E287" i="11"/>
  <c r="E288" i="11"/>
  <c r="E289" i="11"/>
  <c r="E290" i="11"/>
  <c r="E291" i="11"/>
  <c r="E292" i="11"/>
  <c r="E293" i="11"/>
  <c r="E294" i="11"/>
  <c r="E295" i="11"/>
  <c r="E296" i="11"/>
  <c r="E297" i="11"/>
  <c r="E298" i="11"/>
  <c r="E299" i="11"/>
  <c r="E300" i="11"/>
  <c r="E301" i="11"/>
  <c r="E302" i="11"/>
  <c r="E303" i="11"/>
  <c r="E304" i="11"/>
  <c r="E305" i="11"/>
  <c r="E306" i="11"/>
  <c r="E307" i="11"/>
  <c r="E308" i="11"/>
  <c r="E309" i="11"/>
  <c r="E310" i="11"/>
  <c r="E311" i="11"/>
  <c r="E312" i="11"/>
  <c r="E313" i="11"/>
  <c r="E314" i="11"/>
  <c r="E315" i="11"/>
  <c r="E316" i="11"/>
  <c r="E317" i="11"/>
  <c r="E318" i="11"/>
  <c r="E319" i="11"/>
  <c r="E320" i="11"/>
  <c r="E321" i="11"/>
  <c r="E322" i="11"/>
  <c r="E323" i="11"/>
  <c r="E324" i="11"/>
  <c r="E325" i="11"/>
  <c r="E326" i="11"/>
  <c r="E327" i="11"/>
  <c r="E328" i="11"/>
  <c r="E329" i="11"/>
  <c r="E330" i="11"/>
  <c r="E331" i="11"/>
  <c r="E332" i="11"/>
  <c r="E333" i="11"/>
  <c r="E334" i="11"/>
  <c r="E335" i="11"/>
  <c r="E336" i="11"/>
  <c r="E337" i="11"/>
  <c r="E338" i="11"/>
  <c r="E339" i="11"/>
  <c r="E340" i="11"/>
  <c r="E341" i="11"/>
  <c r="E342" i="11"/>
  <c r="E343" i="11"/>
  <c r="E344" i="11"/>
  <c r="E345" i="11"/>
  <c r="E346" i="11"/>
  <c r="E347" i="11"/>
  <c r="E348" i="11"/>
  <c r="E349" i="11"/>
  <c r="E350" i="11"/>
  <c r="E351" i="11"/>
  <c r="E352" i="11"/>
  <c r="E353" i="11"/>
  <c r="E354" i="11"/>
  <c r="E355" i="11"/>
  <c r="E356" i="11"/>
  <c r="E357" i="11"/>
  <c r="E358" i="11"/>
  <c r="E359" i="11"/>
  <c r="E360" i="11"/>
  <c r="E361" i="11"/>
  <c r="E362" i="11"/>
  <c r="E363" i="11"/>
  <c r="E364" i="11"/>
  <c r="E365" i="11"/>
  <c r="E366" i="11"/>
  <c r="E367" i="11"/>
  <c r="E368" i="11"/>
  <c r="E369" i="11"/>
  <c r="E370" i="11"/>
  <c r="E371" i="11"/>
  <c r="E372" i="11"/>
  <c r="E373" i="11"/>
  <c r="E374" i="11"/>
  <c r="E375" i="11"/>
  <c r="E376" i="11"/>
  <c r="E377" i="11"/>
  <c r="E378" i="11"/>
  <c r="E379" i="11"/>
  <c r="E380" i="11"/>
  <c r="E381" i="11"/>
  <c r="E382" i="11"/>
  <c r="E383" i="11"/>
  <c r="E384" i="11"/>
  <c r="E385" i="11"/>
  <c r="E386" i="11"/>
  <c r="E387" i="11"/>
  <c r="E388" i="11"/>
  <c r="E389" i="11"/>
  <c r="E390" i="11"/>
  <c r="E391" i="11"/>
  <c r="E392" i="11"/>
  <c r="E393" i="11"/>
  <c r="E394" i="11"/>
  <c r="E395" i="11"/>
  <c r="E396" i="11"/>
  <c r="E397" i="11"/>
  <c r="E398" i="11"/>
  <c r="E399" i="11"/>
  <c r="E400" i="11"/>
  <c r="E401" i="11"/>
  <c r="E402" i="11"/>
  <c r="E403" i="11"/>
  <c r="E404" i="11"/>
  <c r="E405" i="11"/>
  <c r="E406" i="11"/>
  <c r="E407" i="11"/>
  <c r="E408" i="11"/>
  <c r="E409" i="11"/>
  <c r="E410" i="11"/>
  <c r="E411" i="11"/>
  <c r="E412" i="11"/>
  <c r="E413" i="11"/>
  <c r="E414" i="11"/>
  <c r="E415" i="11"/>
  <c r="E416" i="11"/>
  <c r="E417" i="11"/>
  <c r="E418" i="11"/>
  <c r="E419" i="11"/>
  <c r="E420" i="11"/>
  <c r="E421" i="11"/>
  <c r="E422" i="11"/>
  <c r="E423" i="11"/>
  <c r="E424" i="11"/>
  <c r="E425" i="11"/>
  <c r="E426" i="11"/>
  <c r="E427" i="11"/>
  <c r="E428" i="11"/>
  <c r="E429" i="11"/>
  <c r="E430" i="11"/>
  <c r="E431" i="11"/>
  <c r="E432" i="11"/>
  <c r="E433" i="11"/>
  <c r="E434" i="11"/>
  <c r="E435" i="11"/>
  <c r="E436" i="11"/>
  <c r="E437" i="11"/>
  <c r="E438" i="11"/>
  <c r="E439" i="11"/>
  <c r="E440" i="11"/>
  <c r="E441" i="11"/>
  <c r="E442" i="11"/>
  <c r="E443" i="11"/>
  <c r="E444" i="11"/>
  <c r="E445" i="11"/>
  <c r="E446" i="11"/>
  <c r="E447" i="11"/>
  <c r="E448" i="11"/>
  <c r="E449" i="11"/>
  <c r="E450" i="11"/>
  <c r="E451" i="11"/>
  <c r="E452" i="11"/>
  <c r="E453" i="11"/>
  <c r="E454" i="11"/>
  <c r="E455" i="11"/>
  <c r="E456" i="11"/>
  <c r="E457" i="11"/>
  <c r="E458" i="11"/>
  <c r="E459" i="11"/>
  <c r="E460" i="11"/>
  <c r="E461" i="11"/>
  <c r="E462" i="11"/>
  <c r="E463" i="11"/>
  <c r="E464" i="11"/>
  <c r="E465" i="11"/>
  <c r="E466" i="11"/>
  <c r="E467" i="11"/>
  <c r="E468" i="11"/>
  <c r="E469" i="11"/>
  <c r="E470" i="11"/>
  <c r="E471" i="11"/>
  <c r="E472" i="11"/>
  <c r="E473" i="11"/>
  <c r="E474" i="11"/>
  <c r="E475" i="11"/>
  <c r="E476" i="11"/>
  <c r="E477" i="11"/>
  <c r="E478" i="11"/>
  <c r="E479" i="11"/>
  <c r="E480" i="11"/>
  <c r="E481" i="11"/>
  <c r="E482" i="11"/>
  <c r="E483" i="11"/>
  <c r="E484" i="11"/>
  <c r="E485" i="11"/>
  <c r="E486" i="11"/>
  <c r="E487" i="11"/>
  <c r="E488" i="11"/>
  <c r="E489" i="11"/>
  <c r="E490" i="11"/>
  <c r="E491" i="11"/>
  <c r="E492" i="11"/>
  <c r="E493" i="11"/>
  <c r="E494" i="11"/>
  <c r="E495" i="11"/>
  <c r="E496" i="11"/>
  <c r="E497" i="11"/>
  <c r="E498" i="11"/>
  <c r="E499" i="11"/>
  <c r="E500" i="11"/>
  <c r="E501" i="11"/>
  <c r="E502" i="11"/>
  <c r="E503" i="11"/>
  <c r="E504" i="11"/>
  <c r="E505" i="11"/>
  <c r="E506" i="11"/>
  <c r="E507" i="11"/>
  <c r="E508" i="11"/>
  <c r="E509" i="11"/>
  <c r="E510" i="11"/>
  <c r="E511" i="11"/>
  <c r="E512" i="11"/>
  <c r="E513" i="11"/>
  <c r="E514" i="11"/>
  <c r="E515" i="11"/>
  <c r="E516" i="11"/>
  <c r="E517" i="11"/>
  <c r="E518" i="11"/>
  <c r="E519" i="11"/>
  <c r="E520" i="11"/>
  <c r="E521" i="11"/>
  <c r="E522" i="11"/>
  <c r="E523" i="11"/>
  <c r="E524" i="11"/>
  <c r="E525" i="11"/>
  <c r="E526" i="11"/>
  <c r="E527" i="11"/>
  <c r="E528" i="11"/>
  <c r="E529" i="11"/>
  <c r="E530" i="11"/>
  <c r="E531" i="11"/>
  <c r="E532" i="11"/>
  <c r="E533" i="11"/>
  <c r="E534" i="11"/>
  <c r="E535" i="11"/>
  <c r="E536" i="11"/>
  <c r="E537" i="11"/>
  <c r="E538" i="11"/>
  <c r="E539" i="11"/>
  <c r="E540" i="11"/>
  <c r="E541" i="11"/>
  <c r="E542" i="11"/>
  <c r="E543" i="11"/>
  <c r="E544" i="11"/>
  <c r="E545" i="11"/>
  <c r="E546" i="11"/>
  <c r="E547" i="11"/>
  <c r="E548" i="11"/>
  <c r="E549" i="11"/>
  <c r="E550" i="11"/>
  <c r="E551" i="11"/>
  <c r="E552" i="11"/>
  <c r="E553" i="11"/>
  <c r="E554" i="11"/>
  <c r="E555" i="11"/>
  <c r="E556" i="11"/>
  <c r="E557" i="11"/>
  <c r="E558" i="11"/>
  <c r="E559" i="11"/>
  <c r="E560" i="11"/>
  <c r="E561" i="11"/>
  <c r="E562" i="11"/>
  <c r="E563" i="11"/>
  <c r="E564" i="11"/>
  <c r="E565" i="11"/>
  <c r="E566" i="11"/>
  <c r="E567" i="11"/>
  <c r="E568" i="11"/>
  <c r="E569" i="11"/>
  <c r="E570" i="11"/>
  <c r="E571" i="11"/>
  <c r="E572" i="11"/>
  <c r="E573" i="11"/>
  <c r="E574" i="11"/>
  <c r="E575" i="11"/>
  <c r="E576" i="11"/>
  <c r="E577" i="11"/>
  <c r="E578" i="11"/>
  <c r="E579" i="11"/>
  <c r="E580" i="11"/>
  <c r="E581" i="11"/>
  <c r="E582" i="11"/>
  <c r="E583" i="11"/>
  <c r="E584" i="11"/>
  <c r="E585" i="11"/>
  <c r="E586" i="11"/>
  <c r="E587" i="11"/>
  <c r="E588" i="11"/>
  <c r="E589" i="11"/>
  <c r="E590" i="11"/>
  <c r="E591" i="11"/>
  <c r="E592" i="11"/>
  <c r="E593" i="11"/>
  <c r="E594" i="11"/>
  <c r="E595" i="11"/>
  <c r="E596" i="11"/>
  <c r="E597" i="11"/>
  <c r="E598" i="11"/>
  <c r="E599" i="11"/>
  <c r="E600" i="11"/>
  <c r="E601" i="11"/>
  <c r="E602" i="11"/>
  <c r="E603" i="11"/>
  <c r="E604" i="11"/>
  <c r="E605" i="11"/>
  <c r="E606" i="11"/>
  <c r="E607" i="11"/>
  <c r="E608" i="11"/>
  <c r="E609" i="11"/>
  <c r="E610" i="11"/>
  <c r="E611" i="11"/>
  <c r="E612" i="11"/>
  <c r="E613" i="11"/>
  <c r="E614" i="11"/>
  <c r="E615" i="11"/>
  <c r="E616" i="11"/>
  <c r="E617" i="11"/>
  <c r="E618" i="11"/>
  <c r="E619" i="11"/>
  <c r="E620" i="11"/>
  <c r="E621" i="11"/>
  <c r="E622" i="11"/>
  <c r="E623" i="11"/>
  <c r="E624" i="11"/>
  <c r="E625" i="11"/>
  <c r="E626" i="11"/>
  <c r="E627" i="11"/>
  <c r="E628" i="11"/>
  <c r="E629" i="11"/>
  <c r="E630" i="11"/>
  <c r="E631" i="11"/>
  <c r="E632" i="11"/>
  <c r="E633" i="11"/>
  <c r="E634" i="11"/>
  <c r="E635" i="11"/>
  <c r="E636" i="11"/>
  <c r="E637" i="11"/>
  <c r="E638" i="11"/>
  <c r="E639" i="11"/>
  <c r="E640" i="11"/>
  <c r="E641" i="11"/>
  <c r="E642" i="11"/>
  <c r="E643" i="11"/>
  <c r="E644" i="11"/>
  <c r="E645" i="11"/>
  <c r="E646" i="11"/>
  <c r="E647" i="11"/>
  <c r="E648" i="11"/>
  <c r="E649" i="11"/>
  <c r="E650" i="11"/>
  <c r="E651" i="11"/>
  <c r="E652" i="11"/>
  <c r="E653" i="11"/>
  <c r="E654" i="11"/>
  <c r="E655" i="11"/>
  <c r="E656" i="11"/>
  <c r="E657" i="11"/>
  <c r="E658" i="11"/>
  <c r="E659" i="11"/>
  <c r="E660" i="11"/>
  <c r="E661" i="11"/>
  <c r="E662" i="11"/>
  <c r="E663" i="11"/>
  <c r="E664" i="11"/>
  <c r="E665" i="11"/>
  <c r="E666" i="11"/>
  <c r="E667" i="11"/>
  <c r="E668" i="11"/>
  <c r="E669" i="11"/>
  <c r="E670" i="11"/>
  <c r="E671" i="11"/>
  <c r="E672" i="11"/>
  <c r="E673" i="11"/>
  <c r="E674" i="11"/>
  <c r="E675" i="11"/>
  <c r="E676" i="11"/>
  <c r="E677" i="11"/>
  <c r="E678" i="11"/>
  <c r="E679" i="11"/>
  <c r="E680" i="11"/>
  <c r="E681" i="11"/>
  <c r="E682" i="11"/>
  <c r="E683" i="11"/>
  <c r="E684" i="11"/>
  <c r="E685" i="11"/>
  <c r="E686" i="11"/>
  <c r="E687" i="11"/>
  <c r="E688" i="11"/>
  <c r="E689" i="11"/>
  <c r="E690" i="11"/>
  <c r="E691" i="11"/>
  <c r="E692" i="11"/>
  <c r="E693" i="11"/>
  <c r="E694" i="11"/>
  <c r="E695" i="11"/>
  <c r="E696" i="11"/>
  <c r="E697" i="11"/>
  <c r="E698" i="11"/>
  <c r="E699" i="11"/>
  <c r="E700" i="11"/>
  <c r="E701" i="11"/>
  <c r="E702" i="11"/>
  <c r="E703" i="11"/>
  <c r="E704" i="11"/>
  <c r="E705" i="11"/>
  <c r="E706" i="11"/>
  <c r="E707" i="11"/>
  <c r="E708" i="11"/>
  <c r="E709" i="11"/>
  <c r="E710" i="11"/>
  <c r="E711" i="11"/>
  <c r="E712" i="11"/>
  <c r="E713" i="11"/>
  <c r="E714" i="11"/>
  <c r="E715" i="11"/>
  <c r="E716" i="11"/>
  <c r="E717" i="11"/>
  <c r="E718" i="11"/>
  <c r="E719" i="11"/>
  <c r="E720" i="11"/>
  <c r="E721" i="11"/>
  <c r="E722" i="11"/>
  <c r="E723" i="11"/>
  <c r="E724" i="11"/>
  <c r="E725" i="11"/>
  <c r="E726" i="11"/>
  <c r="E727" i="11"/>
  <c r="E728" i="11"/>
  <c r="E729" i="11"/>
  <c r="E730" i="11"/>
  <c r="E731" i="11"/>
  <c r="E732" i="11"/>
  <c r="E733" i="11"/>
  <c r="E734" i="11"/>
  <c r="E735" i="11"/>
  <c r="E736" i="11"/>
  <c r="E737" i="11"/>
  <c r="E738" i="11"/>
  <c r="E739" i="11"/>
  <c r="E740" i="11"/>
  <c r="E741" i="11"/>
  <c r="E742" i="11"/>
  <c r="E743" i="11"/>
  <c r="E744" i="11"/>
  <c r="E745" i="11"/>
  <c r="E746" i="11"/>
  <c r="E747" i="11"/>
  <c r="E748" i="11"/>
  <c r="E749" i="11"/>
  <c r="E750" i="11"/>
  <c r="E751" i="11"/>
  <c r="E752" i="11"/>
  <c r="E753" i="11"/>
  <c r="E754" i="11"/>
  <c r="E755" i="11"/>
  <c r="E756" i="11"/>
  <c r="E757" i="11"/>
  <c r="E758" i="11"/>
  <c r="E759" i="11"/>
  <c r="E760" i="11"/>
  <c r="E761" i="11"/>
  <c r="E762" i="11"/>
  <c r="E763" i="11"/>
  <c r="E764" i="11"/>
  <c r="E765" i="11"/>
  <c r="E766" i="11"/>
  <c r="E767" i="11"/>
  <c r="E768" i="11"/>
  <c r="E769" i="11"/>
  <c r="E770" i="11"/>
  <c r="E771" i="11"/>
  <c r="E772" i="11"/>
  <c r="E773" i="11"/>
  <c r="E774" i="11"/>
  <c r="E775" i="11"/>
  <c r="E776" i="11"/>
  <c r="E777" i="11"/>
  <c r="E778" i="11"/>
  <c r="E779" i="11"/>
  <c r="E780" i="11"/>
  <c r="E781" i="11"/>
  <c r="E782" i="11"/>
  <c r="E783" i="11"/>
  <c r="E784" i="11"/>
  <c r="E785" i="11"/>
  <c r="E786" i="11"/>
  <c r="E787" i="11"/>
  <c r="E788" i="11"/>
  <c r="E789" i="11"/>
  <c r="E790" i="11"/>
  <c r="E791" i="11"/>
  <c r="E792" i="11"/>
  <c r="E793" i="11"/>
  <c r="E794" i="11"/>
  <c r="E795" i="11"/>
  <c r="E796" i="11"/>
  <c r="E797" i="11"/>
  <c r="E798" i="11"/>
  <c r="E799" i="11"/>
  <c r="E800" i="11"/>
  <c r="E801" i="11"/>
  <c r="E802" i="11"/>
  <c r="E803" i="11"/>
  <c r="E804" i="11"/>
  <c r="E805" i="11"/>
  <c r="E806" i="11"/>
  <c r="E807" i="11"/>
  <c r="E808" i="11"/>
  <c r="E809" i="11"/>
  <c r="E810" i="11"/>
  <c r="E811" i="11"/>
  <c r="E812" i="11"/>
  <c r="E813" i="11"/>
  <c r="E814" i="11"/>
  <c r="E815" i="11"/>
  <c r="E816" i="11"/>
  <c r="E817" i="11"/>
  <c r="E818" i="11"/>
  <c r="E819" i="11"/>
  <c r="E820" i="11"/>
  <c r="E821" i="11"/>
  <c r="E822" i="11"/>
  <c r="E823" i="11"/>
  <c r="E824" i="11"/>
  <c r="E825" i="11"/>
  <c r="E826" i="11"/>
  <c r="E827" i="11"/>
  <c r="E828" i="11"/>
  <c r="E829" i="11"/>
  <c r="E830" i="11"/>
  <c r="E831" i="11"/>
  <c r="E832" i="11"/>
  <c r="E833" i="11"/>
  <c r="E834" i="11"/>
  <c r="E835" i="11"/>
  <c r="E836" i="11"/>
  <c r="E837" i="11"/>
  <c r="E838" i="11"/>
  <c r="E839" i="11"/>
  <c r="E840" i="11"/>
  <c r="E841" i="11"/>
  <c r="E842" i="11"/>
  <c r="E843" i="11"/>
  <c r="E844" i="11"/>
  <c r="E845" i="11"/>
  <c r="E846" i="11"/>
  <c r="E847" i="11"/>
  <c r="E848" i="11"/>
  <c r="E849" i="11"/>
  <c r="E850" i="11"/>
  <c r="E851" i="11"/>
  <c r="E852" i="11"/>
  <c r="E853" i="11"/>
  <c r="E854" i="11"/>
  <c r="E855" i="11"/>
  <c r="E856" i="11"/>
  <c r="E857" i="11"/>
  <c r="E858" i="11"/>
  <c r="E859" i="11"/>
  <c r="E860" i="11"/>
  <c r="E861" i="11"/>
  <c r="E862" i="11"/>
  <c r="E863" i="11"/>
  <c r="E864" i="11"/>
  <c r="E865" i="11"/>
  <c r="E866" i="11"/>
  <c r="E867" i="11"/>
  <c r="E868" i="11"/>
  <c r="E869" i="11"/>
  <c r="E870" i="11"/>
  <c r="E871" i="11"/>
  <c r="E872" i="11"/>
  <c r="E873" i="11"/>
  <c r="E874" i="11"/>
  <c r="E875" i="11"/>
  <c r="E876" i="11"/>
  <c r="E877" i="11"/>
  <c r="E878" i="11"/>
  <c r="E879" i="11"/>
  <c r="E880" i="11"/>
  <c r="E881" i="11"/>
  <c r="E882" i="11"/>
  <c r="E883" i="11"/>
  <c r="E884" i="11"/>
  <c r="E885" i="11"/>
  <c r="E886" i="11"/>
  <c r="E887" i="11"/>
  <c r="E888" i="11"/>
  <c r="E889" i="11"/>
  <c r="E890" i="11"/>
  <c r="E891" i="11"/>
  <c r="E892" i="11"/>
  <c r="E893" i="11"/>
  <c r="E894" i="11"/>
  <c r="E895" i="11"/>
  <c r="E896" i="11"/>
  <c r="E897" i="11"/>
  <c r="E898" i="11"/>
  <c r="E899" i="11"/>
  <c r="E900" i="11"/>
  <c r="E901" i="11"/>
  <c r="E902" i="11"/>
  <c r="E903" i="11"/>
  <c r="E904" i="11"/>
  <c r="E905" i="11"/>
  <c r="E906" i="11"/>
  <c r="E907" i="11"/>
  <c r="E908" i="11"/>
  <c r="E909" i="11"/>
  <c r="E910" i="11"/>
  <c r="E911" i="11"/>
  <c r="E912" i="11"/>
  <c r="E913" i="11"/>
  <c r="E914" i="11"/>
  <c r="E915" i="11"/>
  <c r="E916" i="11"/>
  <c r="E917" i="11"/>
  <c r="E918" i="11"/>
  <c r="E919" i="11"/>
  <c r="E920" i="11"/>
  <c r="E921" i="11"/>
  <c r="E922" i="11"/>
  <c r="E923" i="11"/>
  <c r="E924" i="11"/>
  <c r="E925" i="11"/>
  <c r="E926" i="11"/>
  <c r="E927" i="11"/>
  <c r="E928" i="11"/>
  <c r="E929" i="11"/>
  <c r="E930" i="11"/>
  <c r="E931" i="11"/>
  <c r="E932" i="11"/>
  <c r="E933" i="11"/>
  <c r="E934" i="11"/>
  <c r="E935" i="11"/>
  <c r="E936" i="11"/>
  <c r="E937" i="11"/>
  <c r="E938" i="11"/>
  <c r="E939" i="11"/>
  <c r="E940" i="11"/>
  <c r="E941" i="11"/>
  <c r="E942" i="11"/>
  <c r="E943" i="11"/>
  <c r="E944" i="11"/>
  <c r="E945" i="11"/>
  <c r="E946" i="11"/>
  <c r="E947" i="11"/>
  <c r="E948" i="11"/>
  <c r="E949" i="11"/>
  <c r="E950" i="11"/>
  <c r="E951" i="11"/>
  <c r="E952" i="11"/>
  <c r="E953" i="11"/>
  <c r="E954" i="11"/>
  <c r="E955" i="11"/>
  <c r="E956" i="11"/>
  <c r="E957" i="11"/>
  <c r="E958" i="11"/>
  <c r="E959" i="11"/>
  <c r="E960" i="11"/>
  <c r="E961" i="11"/>
  <c r="E962" i="11"/>
  <c r="E963" i="11"/>
  <c r="E964" i="11"/>
  <c r="E965" i="11"/>
  <c r="E966" i="11"/>
  <c r="E967" i="11"/>
  <c r="E968" i="11"/>
  <c r="E969" i="11"/>
  <c r="E970" i="11"/>
  <c r="E971" i="11"/>
  <c r="E972" i="11"/>
  <c r="E973" i="11"/>
  <c r="E974" i="11"/>
  <c r="E975" i="11"/>
  <c r="E976" i="11"/>
  <c r="E977" i="11"/>
  <c r="E978" i="11"/>
  <c r="E979" i="11"/>
  <c r="E980" i="11"/>
  <c r="E981" i="11"/>
  <c r="E982" i="11"/>
  <c r="E983" i="11"/>
  <c r="E984" i="11"/>
  <c r="E985" i="11"/>
  <c r="E986" i="11"/>
  <c r="E987" i="11"/>
  <c r="E988" i="11"/>
  <c r="E989" i="11"/>
  <c r="E990" i="11"/>
  <c r="E991" i="11"/>
  <c r="E992" i="11"/>
  <c r="E993" i="11"/>
  <c r="E994" i="11"/>
  <c r="E995" i="11"/>
  <c r="E996" i="11"/>
  <c r="E997" i="11"/>
  <c r="E998" i="11"/>
  <c r="E999" i="11"/>
  <c r="E1000" i="11"/>
  <c r="E1001" i="11"/>
  <c r="E1002" i="11"/>
  <c r="E1003" i="11"/>
  <c r="E1004" i="11"/>
  <c r="E1005" i="11"/>
  <c r="E1006" i="11"/>
  <c r="E1007" i="11"/>
  <c r="E1008" i="11"/>
  <c r="E1009" i="11"/>
  <c r="E1010" i="11"/>
  <c r="E1011" i="11"/>
  <c r="E1012" i="11"/>
  <c r="E1013" i="11"/>
  <c r="E1014" i="11"/>
  <c r="E1015" i="11"/>
  <c r="E1016" i="11"/>
  <c r="E1017" i="11"/>
  <c r="E1018" i="11"/>
  <c r="E1019" i="11"/>
  <c r="E1020" i="11"/>
  <c r="E1021" i="11"/>
  <c r="E1022" i="11"/>
  <c r="E1023" i="11"/>
  <c r="E1024" i="11"/>
  <c r="E1025" i="11"/>
  <c r="E1026" i="11"/>
  <c r="E1027" i="11"/>
  <c r="E1028" i="11"/>
  <c r="E1029" i="11"/>
  <c r="E1030" i="11"/>
  <c r="E1031" i="11"/>
  <c r="E1032" i="11"/>
  <c r="E1033" i="11"/>
  <c r="E1034" i="11"/>
  <c r="E1035" i="11"/>
  <c r="E1036" i="11"/>
  <c r="E1037" i="11"/>
  <c r="E1038" i="11"/>
  <c r="E1039" i="11"/>
  <c r="E1040" i="11"/>
  <c r="E1041" i="11"/>
  <c r="E1042" i="11"/>
  <c r="E1043" i="11"/>
  <c r="E1044" i="11"/>
  <c r="E1045" i="11"/>
  <c r="E1046" i="11"/>
  <c r="E1047" i="11"/>
  <c r="E1048" i="11"/>
  <c r="E1049" i="11"/>
  <c r="E1050" i="11"/>
  <c r="E1051" i="11"/>
  <c r="E1052" i="11"/>
  <c r="E1053" i="11"/>
  <c r="E1054" i="11"/>
  <c r="E1055" i="11"/>
  <c r="E1056" i="11"/>
  <c r="E1057" i="11"/>
  <c r="E1058" i="11"/>
  <c r="E1059" i="11"/>
  <c r="E1060" i="11"/>
  <c r="E1061" i="11"/>
  <c r="E1062" i="11"/>
  <c r="E1063" i="11"/>
  <c r="E1064" i="11"/>
  <c r="E1065" i="11"/>
  <c r="E1066" i="11"/>
  <c r="E1067" i="11"/>
  <c r="E1068" i="11"/>
  <c r="E1069" i="11"/>
  <c r="E1070" i="11"/>
  <c r="E1071" i="11"/>
  <c r="E1072" i="11"/>
  <c r="E1073" i="11"/>
  <c r="E1074" i="11"/>
  <c r="E1075" i="11"/>
  <c r="E1076" i="11"/>
  <c r="E1077" i="11"/>
  <c r="E1078" i="11"/>
  <c r="E1079" i="11"/>
  <c r="E1080" i="11"/>
  <c r="E1081" i="11"/>
  <c r="E1082" i="11"/>
  <c r="E1083" i="11"/>
  <c r="E1084" i="11"/>
  <c r="E1085" i="11"/>
  <c r="E1086" i="11"/>
  <c r="E1087" i="11"/>
  <c r="E1088" i="11"/>
  <c r="E1089" i="11"/>
  <c r="E1090" i="11"/>
  <c r="E1091" i="11"/>
  <c r="E1092" i="11"/>
  <c r="E1093" i="11"/>
  <c r="E1094" i="11"/>
  <c r="E1095" i="11"/>
  <c r="E1096" i="11"/>
  <c r="E1097" i="11"/>
  <c r="E1098" i="11"/>
  <c r="E1099" i="11"/>
  <c r="E1100" i="11"/>
  <c r="E1101" i="11"/>
  <c r="E1102" i="11"/>
  <c r="E1103" i="11"/>
  <c r="E1104" i="11"/>
  <c r="E1105" i="11"/>
  <c r="E1106" i="11"/>
  <c r="E1107" i="11"/>
  <c r="E1108" i="11"/>
  <c r="E1109" i="11"/>
  <c r="E1110" i="11"/>
  <c r="E1111" i="11"/>
  <c r="E1112" i="11"/>
  <c r="E1113" i="11"/>
  <c r="E1114" i="11"/>
  <c r="E1115" i="11"/>
  <c r="E1116" i="11"/>
  <c r="E1117" i="11"/>
  <c r="E1118" i="11"/>
  <c r="E1119" i="11"/>
  <c r="E1120" i="11"/>
  <c r="E1121" i="11"/>
  <c r="E1122" i="11"/>
  <c r="E1123" i="11"/>
  <c r="E1124" i="11"/>
  <c r="E1125" i="11"/>
  <c r="E1126" i="11"/>
  <c r="E1127" i="11"/>
  <c r="E1128" i="11"/>
  <c r="E1129" i="11"/>
  <c r="E1130" i="11"/>
  <c r="E1131" i="11"/>
  <c r="E1132" i="11"/>
  <c r="E1133" i="11"/>
  <c r="E1134" i="11"/>
  <c r="E1135" i="11"/>
  <c r="E1136" i="11"/>
  <c r="E1137" i="11"/>
  <c r="E1138" i="11"/>
  <c r="E1139" i="11"/>
  <c r="E1140" i="11"/>
  <c r="E1141" i="11"/>
  <c r="E1142" i="11"/>
  <c r="E1143" i="11"/>
  <c r="E1144" i="11"/>
  <c r="E1145" i="11"/>
  <c r="E1146" i="11"/>
  <c r="E1147" i="11"/>
  <c r="E1148" i="11"/>
  <c r="E1149" i="11"/>
  <c r="E1150" i="11"/>
  <c r="E1151" i="11"/>
  <c r="E1152" i="11"/>
  <c r="E1153" i="11"/>
  <c r="E1154" i="11"/>
  <c r="E1155" i="11"/>
  <c r="E1156" i="11"/>
  <c r="E1157" i="11"/>
  <c r="E1158" i="11"/>
  <c r="E1159" i="11"/>
  <c r="E1160" i="11"/>
  <c r="E1161" i="11"/>
  <c r="E1162" i="11"/>
  <c r="E1163" i="11"/>
  <c r="E1164" i="11"/>
  <c r="E1165" i="11"/>
  <c r="E1166" i="11"/>
  <c r="E1167" i="11"/>
  <c r="E1168" i="11"/>
  <c r="E1169" i="11"/>
  <c r="E1170" i="11"/>
  <c r="E1171" i="11"/>
  <c r="E1172" i="11"/>
  <c r="E1173" i="11"/>
  <c r="E1174" i="11"/>
  <c r="E1175" i="11"/>
  <c r="E1176" i="11"/>
  <c r="E1177" i="11"/>
  <c r="E1178" i="11"/>
  <c r="E1179" i="11"/>
  <c r="E1180" i="11"/>
  <c r="E1181" i="11"/>
  <c r="E1182" i="11"/>
  <c r="E1183" i="11"/>
  <c r="E1184" i="11"/>
  <c r="E1185" i="11"/>
  <c r="E1186" i="11"/>
  <c r="E1187" i="11"/>
  <c r="E1188" i="11"/>
  <c r="E1189" i="11"/>
  <c r="E1190" i="11"/>
  <c r="E1191" i="11"/>
  <c r="E1192" i="11"/>
  <c r="E1193" i="11"/>
  <c r="E1194" i="11"/>
  <c r="E1195" i="11"/>
  <c r="E1196" i="11"/>
  <c r="E1197" i="11"/>
  <c r="E1198" i="11"/>
  <c r="E1199" i="11"/>
  <c r="E1200" i="11"/>
  <c r="E1201" i="11"/>
  <c r="E1202" i="11"/>
  <c r="E1203" i="11"/>
  <c r="E1204" i="11"/>
  <c r="E1205" i="11"/>
  <c r="E1206" i="11"/>
  <c r="E1207" i="11"/>
  <c r="E1208" i="11"/>
  <c r="E1209" i="11"/>
  <c r="E1210" i="11"/>
  <c r="E1211" i="11"/>
  <c r="E1212" i="11"/>
  <c r="E1213" i="11"/>
  <c r="E1214" i="11"/>
  <c r="E1215" i="11"/>
  <c r="E1216" i="11"/>
  <c r="E1217" i="11"/>
  <c r="E1218" i="11"/>
  <c r="E1219" i="11"/>
  <c r="E1220" i="11"/>
  <c r="E1221" i="11"/>
  <c r="E1222" i="11"/>
  <c r="E1223" i="11"/>
  <c r="E1224" i="11"/>
  <c r="E1225" i="11"/>
  <c r="E1226" i="11"/>
  <c r="E1227" i="11"/>
  <c r="E1228" i="11"/>
  <c r="E1229" i="11"/>
  <c r="E1230" i="11"/>
  <c r="E1231" i="11"/>
  <c r="E1232" i="11"/>
  <c r="E1233" i="11"/>
  <c r="E1234" i="11"/>
  <c r="E1235" i="11"/>
  <c r="E1236" i="11"/>
  <c r="E1237" i="11"/>
  <c r="E1238" i="11"/>
  <c r="E1239" i="11"/>
  <c r="E1240" i="11"/>
  <c r="E1241" i="11"/>
  <c r="E1242" i="11"/>
  <c r="E1243" i="11"/>
  <c r="E1244" i="11"/>
  <c r="E1245" i="11"/>
  <c r="E1246" i="11"/>
  <c r="E1247" i="11"/>
  <c r="E1248" i="11"/>
  <c r="E1249" i="11"/>
  <c r="E1250" i="11"/>
  <c r="E1251" i="11"/>
  <c r="E1252" i="11"/>
  <c r="E1253" i="11"/>
  <c r="E1254" i="11"/>
  <c r="E1255" i="11"/>
  <c r="E1256" i="11"/>
  <c r="E1257" i="11"/>
  <c r="E1258" i="11"/>
  <c r="E1259" i="11"/>
  <c r="E1260" i="11"/>
  <c r="E1261" i="11"/>
  <c r="E1262" i="11"/>
  <c r="E1263" i="11"/>
  <c r="E1264" i="11"/>
  <c r="E1265" i="11"/>
  <c r="E1266" i="11"/>
  <c r="E1267" i="11"/>
  <c r="E1268" i="11"/>
  <c r="E1269" i="11"/>
  <c r="E1270" i="11"/>
  <c r="E1271" i="11"/>
  <c r="E1272" i="11"/>
  <c r="E1273" i="11"/>
  <c r="E1274" i="11"/>
  <c r="E1275" i="11"/>
  <c r="E1276" i="11"/>
  <c r="E1277" i="11"/>
  <c r="E1278" i="11"/>
  <c r="E1279" i="11"/>
  <c r="E1280" i="11"/>
  <c r="E1281" i="11"/>
  <c r="E1282" i="11"/>
  <c r="E1283" i="11"/>
  <c r="E1284" i="11"/>
  <c r="E1285" i="11"/>
  <c r="E1286" i="11"/>
  <c r="E1287" i="11"/>
  <c r="E1288" i="11"/>
  <c r="E1289" i="11"/>
  <c r="E1290" i="11"/>
  <c r="E1291" i="11"/>
  <c r="E1292" i="11"/>
  <c r="E1293" i="11"/>
  <c r="E1294" i="11"/>
  <c r="E1295" i="11"/>
  <c r="E1296" i="11"/>
  <c r="E1297" i="11"/>
  <c r="E1298" i="11"/>
  <c r="E1299" i="11"/>
  <c r="E1300" i="11"/>
  <c r="E1301" i="11"/>
  <c r="E1302" i="11"/>
  <c r="E1303" i="11"/>
  <c r="E1304" i="11"/>
  <c r="E1305" i="11"/>
  <c r="E1306" i="11"/>
  <c r="E1307" i="11"/>
  <c r="E1308" i="11"/>
  <c r="E1309" i="11"/>
  <c r="E1310" i="11"/>
  <c r="E1311" i="11"/>
  <c r="E1312" i="11"/>
  <c r="E1313" i="11"/>
  <c r="E1314" i="11"/>
  <c r="E1315" i="11"/>
  <c r="E1316" i="11"/>
  <c r="E1317" i="11"/>
  <c r="E1318" i="11"/>
  <c r="E1319" i="11"/>
  <c r="E1320" i="11"/>
  <c r="E1321" i="11"/>
  <c r="E1322" i="11"/>
  <c r="E1323" i="11"/>
  <c r="E1324" i="11"/>
  <c r="E1325" i="11"/>
  <c r="E1326" i="11"/>
  <c r="E1327" i="11"/>
  <c r="E1328" i="11"/>
  <c r="E1329" i="11"/>
  <c r="E1330" i="11"/>
  <c r="E1331" i="11"/>
  <c r="E1332" i="11"/>
  <c r="E1333" i="11"/>
  <c r="E1334" i="11"/>
  <c r="E1335" i="11"/>
  <c r="E1336" i="11"/>
  <c r="E1337" i="11"/>
  <c r="E1338" i="11"/>
  <c r="E1339" i="11"/>
  <c r="E1340" i="11"/>
  <c r="E1341" i="11"/>
  <c r="E1342" i="11"/>
  <c r="E1343" i="11"/>
  <c r="E1344" i="11"/>
  <c r="E1345" i="11"/>
  <c r="E1346" i="11"/>
  <c r="E1347" i="11"/>
  <c r="E1348" i="11"/>
  <c r="E1349" i="11"/>
  <c r="E1350" i="11"/>
  <c r="E1351" i="11"/>
  <c r="E1352" i="11"/>
  <c r="E1353" i="11"/>
  <c r="E1354" i="11"/>
  <c r="E1355" i="11"/>
  <c r="E1356" i="11"/>
  <c r="E1357" i="11"/>
  <c r="E1358" i="11"/>
  <c r="E1359" i="11"/>
  <c r="E1360" i="11"/>
  <c r="E1361" i="11"/>
  <c r="E1362" i="11"/>
  <c r="E1363" i="11"/>
  <c r="E1364" i="11"/>
  <c r="E1365" i="11"/>
  <c r="E1366" i="11"/>
  <c r="E1367" i="11"/>
  <c r="E1368" i="11"/>
  <c r="E1369" i="11"/>
  <c r="E1370" i="11"/>
  <c r="E1371" i="11"/>
  <c r="E1372" i="11"/>
  <c r="E1373" i="11"/>
  <c r="E1374" i="11"/>
  <c r="E1375" i="11"/>
  <c r="E1376" i="11"/>
  <c r="E1377" i="11"/>
  <c r="E1378" i="11"/>
  <c r="E1379" i="11"/>
  <c r="E1380" i="11"/>
  <c r="E1381" i="11"/>
  <c r="E1382" i="11"/>
  <c r="E1383" i="11"/>
  <c r="E1384" i="11"/>
  <c r="E1385" i="11"/>
  <c r="E1386" i="11"/>
  <c r="E1387" i="11"/>
  <c r="E1388" i="11"/>
  <c r="E1389" i="11"/>
  <c r="E1390" i="11"/>
  <c r="E1391" i="11"/>
  <c r="E1392" i="11"/>
  <c r="E1393" i="11"/>
  <c r="E1394" i="11"/>
  <c r="E1395" i="11"/>
  <c r="E1396" i="11"/>
  <c r="E1397" i="11"/>
  <c r="E1398" i="11"/>
  <c r="E1399" i="11"/>
  <c r="E1400" i="11"/>
  <c r="E1401" i="11"/>
  <c r="E1402" i="11"/>
  <c r="E1403" i="11"/>
  <c r="E1404" i="11"/>
  <c r="E1405" i="11"/>
  <c r="E1406" i="11"/>
  <c r="E1407" i="11"/>
  <c r="E1408" i="11"/>
  <c r="E1409" i="11"/>
  <c r="E1410" i="11"/>
  <c r="E1411" i="11"/>
  <c r="E1412" i="11"/>
  <c r="E1413" i="11"/>
  <c r="E1414" i="11"/>
  <c r="E1415" i="11"/>
  <c r="E1416" i="11"/>
  <c r="E1417" i="11"/>
  <c r="E1418" i="11"/>
  <c r="E1419" i="11"/>
  <c r="E1420" i="11"/>
  <c r="E1421" i="11"/>
  <c r="E1422" i="11"/>
  <c r="E1423" i="11"/>
  <c r="E1424" i="11"/>
  <c r="E1425" i="11"/>
  <c r="E1426" i="11"/>
  <c r="E1427" i="11"/>
  <c r="E1428" i="11"/>
  <c r="E1429" i="11"/>
  <c r="E1430" i="11"/>
  <c r="E1431" i="11"/>
  <c r="E1432" i="11"/>
  <c r="E1433" i="11"/>
  <c r="E1434" i="11"/>
  <c r="E1435" i="11"/>
  <c r="E1436" i="11"/>
  <c r="E1437" i="11"/>
  <c r="E1438" i="11"/>
  <c r="E1439" i="11"/>
  <c r="E1440" i="11"/>
  <c r="E1441" i="11"/>
  <c r="E1442" i="11"/>
  <c r="E1443" i="11"/>
  <c r="E1444" i="11"/>
  <c r="E1445" i="11"/>
  <c r="E1446" i="11"/>
  <c r="E1447" i="11"/>
  <c r="E1448" i="11"/>
  <c r="E1449" i="11"/>
  <c r="E1450" i="11"/>
  <c r="E1451" i="11"/>
  <c r="E1452" i="11"/>
  <c r="E1453" i="11"/>
  <c r="E1454" i="11"/>
  <c r="E1455" i="11"/>
  <c r="E1456" i="11"/>
  <c r="E1457" i="11"/>
  <c r="E1458" i="11"/>
  <c r="E1459" i="11"/>
  <c r="E1460" i="11"/>
  <c r="E1461" i="11"/>
  <c r="E1462" i="11"/>
  <c r="E1463" i="11"/>
  <c r="E1464" i="11"/>
  <c r="E1465" i="11"/>
  <c r="E1466" i="11"/>
  <c r="E1467" i="11"/>
  <c r="E1468" i="11"/>
  <c r="E1469" i="11"/>
  <c r="E1470" i="11"/>
  <c r="E1471" i="11"/>
  <c r="E1472" i="11"/>
  <c r="E1473" i="11"/>
  <c r="E1474" i="11"/>
  <c r="E1475" i="11"/>
  <c r="E1476" i="11"/>
  <c r="E1477" i="11"/>
  <c r="E1478" i="11"/>
  <c r="E1479" i="11"/>
  <c r="E1480" i="11"/>
  <c r="E1481" i="11"/>
  <c r="E1482" i="11"/>
  <c r="E1483" i="11"/>
  <c r="E1484" i="11"/>
  <c r="E1485" i="11"/>
  <c r="E1486" i="11"/>
  <c r="E1487" i="11"/>
  <c r="E1488" i="11"/>
  <c r="E1489" i="11"/>
  <c r="E1490" i="11"/>
  <c r="E1491" i="11"/>
  <c r="E1492" i="11"/>
  <c r="E1493" i="11"/>
  <c r="E1494" i="11"/>
  <c r="E1495" i="11"/>
  <c r="E1496" i="11"/>
  <c r="E1497" i="11"/>
  <c r="E1498" i="11"/>
  <c r="E1499" i="11"/>
  <c r="E1500" i="11"/>
  <c r="E1501" i="11"/>
  <c r="E1502" i="11"/>
  <c r="E1503" i="11"/>
  <c r="E1504" i="11"/>
  <c r="E1505" i="11"/>
  <c r="E1506" i="11"/>
  <c r="E1507" i="11"/>
  <c r="E1508" i="11"/>
  <c r="E1509" i="11"/>
  <c r="E1510" i="11"/>
  <c r="E1511" i="11"/>
  <c r="E1512" i="11"/>
  <c r="E1513" i="11"/>
  <c r="E1514" i="11"/>
  <c r="E1515" i="11"/>
  <c r="E1516" i="11"/>
  <c r="E1517" i="11"/>
  <c r="E1518" i="11"/>
  <c r="E1519" i="11"/>
  <c r="E1520" i="11"/>
  <c r="E1521" i="11"/>
  <c r="E1522" i="11"/>
  <c r="E1523" i="11"/>
  <c r="E1524" i="11"/>
  <c r="E1525" i="11"/>
  <c r="E1526" i="11"/>
  <c r="E1527" i="11"/>
  <c r="E1528" i="11"/>
  <c r="E1529" i="11"/>
  <c r="E1530" i="11"/>
  <c r="E1531" i="11"/>
  <c r="E1532" i="11"/>
  <c r="E1533" i="11"/>
  <c r="E1534" i="11"/>
  <c r="E1535" i="11"/>
  <c r="E1536" i="11"/>
  <c r="E1537" i="11"/>
  <c r="E1538" i="11"/>
  <c r="E1539" i="11"/>
  <c r="E1540" i="11"/>
  <c r="E1541" i="11"/>
  <c r="E1542" i="11"/>
  <c r="E1543" i="11"/>
  <c r="E1544" i="11"/>
  <c r="E1545" i="11"/>
  <c r="E1546" i="11"/>
  <c r="E1547" i="11"/>
  <c r="E1548" i="11"/>
  <c r="E1549" i="11"/>
  <c r="E1550" i="11"/>
  <c r="E1551" i="11"/>
  <c r="E1552" i="11"/>
  <c r="E1553" i="11"/>
  <c r="E1554" i="11"/>
  <c r="E1555" i="11"/>
  <c r="E1556" i="11"/>
  <c r="E1557" i="11"/>
  <c r="E1558" i="11"/>
  <c r="E1559" i="11"/>
  <c r="E1560" i="11"/>
  <c r="E1561" i="11"/>
  <c r="E1562" i="11"/>
  <c r="E1563" i="11"/>
  <c r="E1564" i="11"/>
  <c r="E1565" i="11"/>
  <c r="E1566" i="11"/>
  <c r="E1567" i="11"/>
  <c r="E1568" i="11"/>
  <c r="E1569" i="11"/>
  <c r="E1570" i="11"/>
  <c r="E1571" i="11"/>
  <c r="E1572" i="11"/>
  <c r="E1573" i="11"/>
  <c r="E1574" i="11"/>
  <c r="E1575" i="11"/>
  <c r="E1576" i="11"/>
  <c r="E1577" i="11"/>
  <c r="E1578" i="11"/>
  <c r="E1579" i="11"/>
  <c r="E1580" i="11"/>
  <c r="E1581" i="11"/>
  <c r="E1582" i="11"/>
  <c r="E1583" i="11"/>
  <c r="E1584" i="11"/>
  <c r="E1585" i="11"/>
  <c r="E1586" i="11"/>
  <c r="E1587" i="11"/>
  <c r="E1588" i="11"/>
  <c r="E1589" i="11"/>
  <c r="E1590" i="11"/>
  <c r="E1591" i="11"/>
  <c r="E1592" i="11"/>
  <c r="E1593" i="11"/>
  <c r="E1594" i="11"/>
  <c r="E1595" i="11"/>
  <c r="E1596" i="11"/>
  <c r="E1597" i="11"/>
  <c r="E1598" i="11"/>
  <c r="E1599" i="11"/>
  <c r="E1600" i="11"/>
  <c r="E1601" i="11"/>
  <c r="E1602" i="11"/>
  <c r="E1603" i="11"/>
  <c r="E1604" i="11"/>
  <c r="E1605" i="11"/>
  <c r="E1606" i="11"/>
  <c r="E1607" i="11"/>
  <c r="E1608" i="11"/>
  <c r="E1609" i="11"/>
  <c r="E1610" i="11"/>
  <c r="E1611" i="11"/>
  <c r="E1612" i="11"/>
  <c r="E1613" i="11"/>
  <c r="E1614" i="11"/>
  <c r="E1615" i="11"/>
  <c r="E1616" i="11"/>
  <c r="E1617" i="11"/>
  <c r="E1618" i="11"/>
  <c r="E1619" i="11"/>
  <c r="E1620" i="11"/>
  <c r="E1621" i="11"/>
  <c r="E1622" i="11"/>
  <c r="E1623" i="11"/>
  <c r="E1624" i="11"/>
  <c r="E1625" i="11"/>
  <c r="E1626" i="11"/>
  <c r="E1627" i="11"/>
  <c r="E1628" i="11"/>
  <c r="E1629" i="11"/>
  <c r="E1630" i="11"/>
  <c r="E1631" i="11"/>
  <c r="E1632" i="11"/>
  <c r="E1633" i="11"/>
  <c r="E1634" i="11"/>
  <c r="E1635" i="11"/>
  <c r="E1636" i="11"/>
  <c r="E1637" i="11"/>
  <c r="E1638" i="11"/>
  <c r="E1639" i="11"/>
  <c r="E1640" i="11"/>
  <c r="E1641" i="11"/>
  <c r="E1642" i="11"/>
  <c r="E1643" i="11"/>
  <c r="E1644" i="11"/>
  <c r="E1645" i="11"/>
  <c r="E1646" i="11"/>
  <c r="E1647" i="11"/>
  <c r="E1648" i="11"/>
  <c r="E1649" i="11"/>
  <c r="E1650" i="11"/>
  <c r="E1651" i="11"/>
  <c r="E1652" i="11"/>
  <c r="E1653" i="11"/>
  <c r="E1654" i="11"/>
  <c r="E1655" i="11"/>
  <c r="E1656" i="11"/>
  <c r="E1657" i="11"/>
  <c r="E1658" i="11"/>
  <c r="E1659" i="11"/>
  <c r="E1660" i="11"/>
  <c r="E1661" i="11"/>
  <c r="E1662" i="11"/>
  <c r="E1663" i="11"/>
  <c r="E1664" i="11"/>
  <c r="E1665" i="11"/>
  <c r="E1666" i="11"/>
  <c r="E1667" i="11"/>
  <c r="E1668" i="11"/>
  <c r="E1669" i="11"/>
  <c r="E1670" i="11"/>
  <c r="E1671" i="11"/>
  <c r="E1672" i="11"/>
  <c r="E1673" i="11"/>
  <c r="E1674" i="11"/>
  <c r="E1675" i="11"/>
  <c r="E1676" i="11"/>
  <c r="E1677" i="11"/>
  <c r="E1678" i="11"/>
  <c r="E1679" i="11"/>
  <c r="E1680" i="11"/>
  <c r="E1681" i="11"/>
  <c r="E1682" i="11"/>
  <c r="E1683" i="11"/>
  <c r="E1684" i="11"/>
  <c r="E1685" i="11"/>
  <c r="E1686" i="11"/>
  <c r="E1687" i="11"/>
  <c r="E1688" i="11"/>
  <c r="E1689" i="11"/>
  <c r="E1690" i="11"/>
  <c r="E1691" i="11"/>
  <c r="E1692" i="11"/>
  <c r="E1693" i="11"/>
  <c r="E1694" i="11"/>
  <c r="E1695" i="11"/>
  <c r="E1696" i="11"/>
  <c r="E1697" i="11"/>
  <c r="E1698" i="11"/>
  <c r="E1699" i="11"/>
  <c r="E1700" i="11"/>
  <c r="E1701" i="11"/>
  <c r="E1702" i="11"/>
  <c r="E1703" i="11"/>
  <c r="E1704" i="11"/>
  <c r="E1705" i="11"/>
  <c r="E1706" i="11"/>
  <c r="E1707" i="11"/>
  <c r="E1708" i="11"/>
  <c r="E1709" i="11"/>
  <c r="E1710" i="11"/>
  <c r="E1711" i="11"/>
  <c r="E1712" i="11"/>
  <c r="E1713" i="11"/>
  <c r="E1714" i="11"/>
  <c r="E1715" i="11"/>
  <c r="E1716" i="11"/>
  <c r="E1717" i="11"/>
  <c r="E1718" i="11"/>
  <c r="E1719" i="11"/>
  <c r="E1720" i="11"/>
  <c r="E1721" i="11"/>
  <c r="E1722" i="11"/>
  <c r="E1723" i="11"/>
  <c r="E1724" i="11"/>
  <c r="E1725" i="11"/>
  <c r="E1726" i="11"/>
  <c r="E1727" i="11"/>
  <c r="E1728" i="11"/>
  <c r="E1729" i="11"/>
  <c r="E1730" i="11"/>
  <c r="E1731" i="11"/>
  <c r="E1732" i="11"/>
  <c r="E1733" i="11"/>
  <c r="E1734" i="11"/>
  <c r="E1735" i="11"/>
  <c r="E1736" i="11"/>
  <c r="E1737" i="11"/>
  <c r="E1738" i="11"/>
  <c r="E1739" i="11"/>
  <c r="E1740" i="11"/>
  <c r="E1741" i="11"/>
  <c r="E1742" i="11"/>
  <c r="E1743" i="11"/>
  <c r="E1744" i="11"/>
  <c r="E1745" i="11"/>
  <c r="E1746" i="11"/>
  <c r="E1747" i="11"/>
  <c r="E1748" i="11"/>
  <c r="E1749" i="11"/>
  <c r="E1750" i="11"/>
  <c r="E1751" i="11"/>
  <c r="E1752" i="11"/>
  <c r="E1753" i="11"/>
  <c r="E1754" i="11"/>
  <c r="E1755" i="11"/>
  <c r="E1756" i="11"/>
  <c r="E1757" i="11"/>
  <c r="E1758" i="11"/>
  <c r="E1759" i="11"/>
  <c r="E1760" i="11"/>
  <c r="E1761" i="11"/>
  <c r="E1762" i="11"/>
  <c r="E1763" i="11"/>
  <c r="E1764" i="11"/>
  <c r="E1765" i="11"/>
  <c r="E1766" i="11"/>
  <c r="E1767" i="11"/>
  <c r="E1768" i="11"/>
  <c r="E1769" i="11"/>
  <c r="E1770" i="11"/>
  <c r="E1771" i="11"/>
  <c r="E1772" i="11"/>
  <c r="E1773" i="11"/>
  <c r="E1774" i="11"/>
  <c r="E1775" i="11"/>
  <c r="E1776" i="11"/>
  <c r="E1777" i="11"/>
  <c r="E1778" i="11"/>
  <c r="E1779" i="11"/>
  <c r="E1780" i="11"/>
  <c r="E1781" i="11"/>
  <c r="E1782" i="11"/>
  <c r="E1783" i="11"/>
  <c r="E1784" i="11"/>
  <c r="E1785" i="11"/>
  <c r="E1786" i="11"/>
  <c r="E1787" i="11"/>
  <c r="E1788" i="11"/>
  <c r="E1789" i="11"/>
  <c r="E1790" i="11"/>
  <c r="E1791" i="11"/>
  <c r="E1792" i="11"/>
  <c r="E1793" i="11"/>
  <c r="E1794" i="11"/>
  <c r="E1795" i="11"/>
  <c r="E1796" i="11"/>
  <c r="E1797" i="11"/>
  <c r="E1798" i="11"/>
  <c r="E1799" i="11"/>
  <c r="E1800" i="11"/>
  <c r="E1801" i="11"/>
  <c r="E1802" i="11"/>
  <c r="E1803" i="11"/>
  <c r="E1804" i="11"/>
  <c r="E1805" i="11"/>
  <c r="E1806" i="11"/>
  <c r="E1807" i="11"/>
  <c r="E1808" i="11"/>
  <c r="E1809" i="11"/>
  <c r="E1810" i="11"/>
  <c r="E1811" i="11"/>
  <c r="E1812" i="11"/>
  <c r="E1813" i="11"/>
  <c r="E1814" i="11"/>
  <c r="E1815" i="11"/>
  <c r="E1816" i="11"/>
  <c r="E1817" i="11"/>
  <c r="E1818" i="11"/>
  <c r="E1819" i="11"/>
  <c r="E1820" i="11"/>
  <c r="E1821" i="11"/>
  <c r="E1822" i="11"/>
  <c r="E1823" i="11"/>
  <c r="E1824" i="11"/>
  <c r="E1825" i="11"/>
  <c r="E1826" i="11"/>
  <c r="E1827" i="11"/>
  <c r="E1828" i="11"/>
  <c r="E1829" i="11"/>
  <c r="E1830" i="11"/>
  <c r="E1831" i="11"/>
  <c r="E1832" i="11"/>
  <c r="E1833" i="11"/>
  <c r="E1834" i="11"/>
  <c r="E1835" i="11"/>
  <c r="E1836" i="11"/>
  <c r="E1837" i="11"/>
  <c r="E1838" i="11"/>
  <c r="E1839" i="11"/>
  <c r="E1840" i="11"/>
  <c r="E1841" i="11"/>
  <c r="E1842" i="11"/>
  <c r="E1843" i="11"/>
  <c r="E1844" i="11"/>
  <c r="E1845" i="11"/>
  <c r="E1846" i="11"/>
  <c r="E1847" i="11"/>
  <c r="E1848" i="11"/>
  <c r="E1849" i="11"/>
  <c r="E1850" i="11"/>
  <c r="E1851" i="11"/>
  <c r="E1852" i="11"/>
  <c r="E1853" i="11"/>
  <c r="E1854" i="11"/>
  <c r="E1855" i="11"/>
  <c r="E1856" i="11"/>
  <c r="E1857" i="11"/>
  <c r="E1858" i="11"/>
  <c r="E1859" i="11"/>
  <c r="E1860" i="11"/>
  <c r="E1861" i="11"/>
  <c r="E1862" i="11"/>
  <c r="E1863" i="11"/>
  <c r="E1864" i="11"/>
  <c r="E1865" i="11"/>
  <c r="E1866" i="11"/>
  <c r="E1867" i="11"/>
  <c r="E1868" i="11"/>
  <c r="E1869" i="11"/>
  <c r="E1870" i="11"/>
  <c r="E1871" i="11"/>
  <c r="E1872" i="11"/>
  <c r="E1873" i="11"/>
  <c r="E1874" i="11"/>
  <c r="E1875" i="11"/>
  <c r="E1876" i="11"/>
  <c r="E1877" i="11"/>
  <c r="E1878" i="11"/>
  <c r="E1879" i="11"/>
  <c r="E1880" i="11"/>
  <c r="E1881" i="11"/>
  <c r="E1882" i="11"/>
  <c r="E1883" i="11"/>
  <c r="E1884" i="11"/>
  <c r="E1885" i="11"/>
  <c r="E1886" i="11"/>
  <c r="E1887" i="11"/>
  <c r="E1888" i="11"/>
  <c r="E1889" i="11"/>
  <c r="E1890" i="11"/>
  <c r="E1891" i="11"/>
  <c r="E1892" i="11"/>
  <c r="E1893" i="11"/>
  <c r="E1894" i="11"/>
  <c r="E1895" i="11"/>
  <c r="E1896" i="11"/>
  <c r="E1897" i="11"/>
  <c r="E1898" i="11"/>
  <c r="E1899" i="11"/>
  <c r="E1900" i="11"/>
  <c r="E1901" i="11"/>
  <c r="E1902" i="11"/>
  <c r="E1903" i="11"/>
  <c r="E1904" i="11"/>
  <c r="E1905" i="11"/>
  <c r="E1906" i="11"/>
  <c r="E1907" i="11"/>
  <c r="E1908" i="11"/>
  <c r="E1909" i="11"/>
  <c r="E1910" i="11"/>
  <c r="E1911" i="11"/>
  <c r="E1912" i="11"/>
  <c r="E1913" i="11"/>
  <c r="E1914" i="11"/>
  <c r="E1915" i="11"/>
  <c r="E1916" i="11"/>
  <c r="E1917" i="11"/>
  <c r="E1918" i="11"/>
  <c r="E1919" i="11"/>
  <c r="E1920" i="11"/>
  <c r="E1921" i="11"/>
  <c r="E1922" i="11"/>
  <c r="E1923" i="11"/>
  <c r="E1924" i="11"/>
  <c r="E1925" i="11"/>
  <c r="E1926" i="11"/>
  <c r="E1927" i="11"/>
  <c r="E1928" i="11"/>
  <c r="E1929" i="11"/>
  <c r="E1930" i="11"/>
  <c r="E1931" i="11"/>
  <c r="E1932" i="11"/>
  <c r="E1933" i="11"/>
  <c r="E1934" i="11"/>
  <c r="E1935" i="11"/>
  <c r="E1936" i="11"/>
  <c r="E1937" i="11"/>
  <c r="E1938" i="11"/>
  <c r="E1939" i="11"/>
  <c r="E1940" i="11"/>
  <c r="E1941" i="11"/>
  <c r="E1942" i="11"/>
  <c r="E1943" i="11"/>
  <c r="E1944" i="11"/>
  <c r="E1945" i="11"/>
  <c r="E1946" i="11"/>
  <c r="E1947" i="11"/>
  <c r="E1948" i="11"/>
  <c r="E1949" i="11"/>
  <c r="E1950" i="11"/>
  <c r="E1951" i="11"/>
  <c r="E1952" i="11"/>
  <c r="E1953" i="11"/>
  <c r="E1954" i="11"/>
  <c r="E1955" i="11"/>
  <c r="E1956" i="11"/>
  <c r="E1957" i="11"/>
  <c r="E1958" i="11"/>
  <c r="E1959" i="11"/>
  <c r="E1960" i="11"/>
  <c r="E1961" i="11"/>
  <c r="E1962" i="11"/>
  <c r="E1963" i="11"/>
  <c r="E1964" i="11"/>
  <c r="E1965" i="11"/>
  <c r="E1966" i="11"/>
  <c r="E1967" i="11"/>
  <c r="E1968" i="11"/>
  <c r="E1969" i="11"/>
  <c r="E1970" i="11"/>
  <c r="E1971" i="11"/>
  <c r="E1972" i="11"/>
  <c r="E1973" i="11"/>
  <c r="E1974" i="11"/>
  <c r="E1975" i="11"/>
  <c r="E1976" i="11"/>
  <c r="E1977" i="11"/>
  <c r="E1978" i="11"/>
  <c r="E1979" i="11"/>
  <c r="E1980" i="11"/>
  <c r="E1981" i="11"/>
  <c r="E1982" i="11"/>
  <c r="E1983" i="11"/>
  <c r="E1984" i="11"/>
  <c r="E1985" i="11"/>
  <c r="E1986" i="11"/>
  <c r="E1987" i="11"/>
  <c r="E1988" i="11"/>
  <c r="E1989" i="11"/>
  <c r="E1990" i="11"/>
  <c r="E1991" i="11"/>
  <c r="E1992" i="11"/>
  <c r="E1993" i="11"/>
  <c r="E1994" i="11"/>
  <c r="E1995" i="11"/>
  <c r="E1996" i="11"/>
  <c r="E1997" i="11"/>
  <c r="E1998" i="11"/>
  <c r="E1999" i="11"/>
  <c r="E2000" i="11"/>
  <c r="E2001" i="11"/>
  <c r="E2002" i="11"/>
  <c r="E2003" i="11"/>
  <c r="E2004" i="11"/>
  <c r="E2005" i="11"/>
  <c r="E2006" i="11"/>
  <c r="E2007" i="11"/>
  <c r="E2008" i="11"/>
  <c r="E2009" i="11"/>
  <c r="E2010" i="11"/>
  <c r="E2011" i="11"/>
  <c r="E2012" i="11"/>
  <c r="E2013" i="11"/>
  <c r="E2014" i="11"/>
  <c r="E2015" i="11"/>
  <c r="E2016" i="11"/>
  <c r="E2017" i="11"/>
  <c r="E2018" i="11"/>
  <c r="E2019" i="11"/>
  <c r="E2020" i="11"/>
  <c r="E2021" i="11"/>
  <c r="E2022" i="11"/>
  <c r="E2023" i="11"/>
  <c r="E2024" i="11"/>
  <c r="E2025" i="11"/>
  <c r="E2026" i="11"/>
  <c r="E2027" i="11"/>
  <c r="E2028" i="11"/>
  <c r="E2029" i="11"/>
  <c r="E2030" i="11"/>
  <c r="E2031" i="11"/>
  <c r="E2032" i="11"/>
  <c r="E2033" i="11"/>
  <c r="E2034" i="11"/>
  <c r="E2035" i="11"/>
  <c r="E2036" i="11"/>
  <c r="E2037" i="11"/>
  <c r="E2038" i="11"/>
  <c r="E2039" i="11"/>
  <c r="E2040" i="11"/>
  <c r="E2041" i="11"/>
  <c r="E2042" i="11"/>
  <c r="E2043" i="11"/>
  <c r="E2044" i="11"/>
  <c r="E2045" i="11"/>
  <c r="E2046" i="11"/>
  <c r="E2047" i="11"/>
  <c r="E2048" i="11"/>
  <c r="E2049" i="11"/>
  <c r="E2050" i="11"/>
  <c r="E2051" i="11"/>
  <c r="E2052" i="11"/>
  <c r="E2053" i="11"/>
  <c r="E2054" i="11"/>
  <c r="E2055" i="11"/>
  <c r="E2056" i="11"/>
  <c r="E2057" i="11"/>
  <c r="E2058" i="11"/>
  <c r="E2059" i="11"/>
  <c r="E2060" i="11"/>
  <c r="E2061" i="11"/>
  <c r="E2062" i="11"/>
  <c r="E2063" i="11"/>
  <c r="E2064" i="11"/>
  <c r="E2065" i="11"/>
  <c r="E2066" i="11"/>
  <c r="E2067" i="11"/>
  <c r="E2068" i="11"/>
  <c r="E2069" i="11"/>
  <c r="E2070" i="11"/>
  <c r="E2071" i="11"/>
  <c r="E2072" i="11"/>
  <c r="E2073" i="11"/>
  <c r="E2074" i="11"/>
  <c r="E2075" i="11"/>
  <c r="E2076" i="11"/>
  <c r="E2077" i="11"/>
  <c r="E2078" i="11"/>
  <c r="E2079" i="11"/>
  <c r="E2080" i="11"/>
  <c r="E2081" i="11"/>
  <c r="E2082" i="11"/>
  <c r="E2083" i="11"/>
  <c r="E2084" i="11"/>
  <c r="E2085" i="11"/>
  <c r="E2086" i="11"/>
  <c r="E2087" i="11"/>
  <c r="E2088" i="11"/>
  <c r="E2089" i="11"/>
  <c r="E2090" i="11"/>
  <c r="E2091" i="11"/>
  <c r="E2092" i="11"/>
  <c r="E2093" i="11"/>
  <c r="E2094" i="11"/>
  <c r="E2095" i="11"/>
  <c r="E2096" i="11"/>
  <c r="E2097" i="11"/>
  <c r="E2098" i="11"/>
  <c r="E2099" i="11"/>
  <c r="E2100" i="11"/>
  <c r="E2101" i="11"/>
  <c r="E2102" i="11"/>
  <c r="E2103" i="11"/>
  <c r="E2104" i="11"/>
  <c r="E2105" i="11"/>
  <c r="E2106" i="11"/>
  <c r="E2107" i="11"/>
  <c r="E2108" i="11"/>
  <c r="E2109" i="11"/>
  <c r="E2110" i="11"/>
  <c r="E2111" i="11"/>
  <c r="E2112" i="11"/>
  <c r="E2113" i="11"/>
  <c r="E2114" i="11"/>
  <c r="E2115" i="11"/>
  <c r="E2116" i="11"/>
  <c r="E2117" i="11"/>
  <c r="E2118" i="11"/>
  <c r="E2119" i="11"/>
  <c r="E2120" i="11"/>
  <c r="E2121" i="11"/>
  <c r="E2122" i="11"/>
  <c r="E2123" i="11"/>
  <c r="E2124" i="11"/>
  <c r="E2125" i="11"/>
  <c r="E2126" i="11"/>
  <c r="E2127" i="11"/>
  <c r="E2128" i="11"/>
  <c r="E2129" i="11"/>
  <c r="E2130" i="11"/>
  <c r="E2131" i="11"/>
  <c r="E2132" i="11"/>
  <c r="E2133" i="11"/>
  <c r="E2134" i="11"/>
  <c r="E2135" i="11"/>
  <c r="E2136" i="11"/>
  <c r="E2137" i="11"/>
  <c r="E2138" i="11"/>
  <c r="E2139" i="11"/>
  <c r="E2140" i="11"/>
  <c r="E2141" i="11"/>
  <c r="E2142" i="11"/>
  <c r="E2143" i="11"/>
  <c r="E2144" i="11"/>
  <c r="E2145" i="11"/>
  <c r="E2146" i="11"/>
  <c r="E2147" i="11"/>
  <c r="E2148" i="11"/>
  <c r="E2149" i="11"/>
  <c r="E2150" i="11"/>
  <c r="E2151" i="11"/>
  <c r="E2152" i="11"/>
  <c r="E2153" i="11"/>
  <c r="E2154" i="11"/>
  <c r="E2155" i="11"/>
  <c r="E2156" i="11"/>
  <c r="E2157" i="11"/>
  <c r="E2158" i="11"/>
  <c r="E2159" i="11"/>
  <c r="E2160" i="11"/>
  <c r="E2161" i="11"/>
  <c r="E2162" i="11"/>
  <c r="E2163" i="11"/>
  <c r="E2164" i="11"/>
  <c r="E2165" i="11"/>
  <c r="E2166" i="11"/>
  <c r="E2167" i="11"/>
  <c r="E2168" i="11"/>
  <c r="E2169" i="11"/>
  <c r="E2170" i="11"/>
  <c r="E2171" i="11"/>
  <c r="E2172" i="11"/>
  <c r="E2173" i="11"/>
  <c r="E2174" i="11"/>
  <c r="E2175" i="11"/>
  <c r="E2176" i="11"/>
  <c r="E2177" i="11"/>
  <c r="E2178" i="11"/>
  <c r="E2179" i="11"/>
  <c r="E2180" i="11"/>
  <c r="E2181" i="11"/>
  <c r="E2182" i="11"/>
  <c r="E2183" i="11"/>
  <c r="E2184" i="11"/>
  <c r="E2185" i="11"/>
  <c r="E2186" i="11"/>
  <c r="E2187" i="11"/>
  <c r="E2188" i="11"/>
  <c r="E2189" i="11"/>
  <c r="E2190" i="11"/>
  <c r="E2191" i="11"/>
  <c r="E2192" i="11"/>
  <c r="E2193" i="11"/>
  <c r="E2194" i="11"/>
  <c r="E2195" i="11"/>
  <c r="E2196" i="11"/>
  <c r="E2197" i="11"/>
  <c r="E2198" i="11"/>
  <c r="E2199" i="11"/>
  <c r="E2200" i="11"/>
  <c r="E2201" i="11"/>
  <c r="E2202" i="11"/>
  <c r="E2203" i="11"/>
  <c r="E2204" i="11"/>
  <c r="E2205" i="11"/>
  <c r="E2206" i="11"/>
  <c r="E2207" i="11"/>
  <c r="E2208" i="11"/>
  <c r="E2209" i="11"/>
  <c r="E2210" i="11"/>
  <c r="E2211" i="11"/>
  <c r="E2212" i="11"/>
  <c r="E2213" i="11"/>
  <c r="E2214" i="11"/>
  <c r="E2215" i="11"/>
  <c r="E2216" i="11"/>
  <c r="E2217" i="11"/>
  <c r="E2218" i="11"/>
  <c r="E2219" i="11"/>
  <c r="E2220" i="11"/>
  <c r="E2221" i="11"/>
  <c r="E2222" i="11"/>
  <c r="E2223" i="11"/>
  <c r="E2224" i="11"/>
  <c r="E2225" i="11"/>
  <c r="E2226" i="11"/>
  <c r="E2227" i="11"/>
  <c r="E2228" i="11"/>
  <c r="E2229" i="11"/>
  <c r="E2230" i="11"/>
  <c r="E2231" i="11"/>
  <c r="E2232" i="11"/>
  <c r="E2233" i="11"/>
  <c r="E2234" i="11"/>
  <c r="E2235" i="11"/>
  <c r="E2236" i="11"/>
  <c r="E2237" i="11"/>
  <c r="E2238" i="11"/>
  <c r="E2239" i="11"/>
  <c r="E2240" i="11"/>
  <c r="E2241" i="11"/>
  <c r="E2242" i="11"/>
  <c r="E2243" i="11"/>
  <c r="E2244" i="11"/>
  <c r="E2245" i="11"/>
  <c r="E2246" i="11"/>
  <c r="E2247" i="11"/>
  <c r="E2248" i="11"/>
  <c r="E2249" i="11"/>
  <c r="E2250" i="11"/>
  <c r="E2251" i="11"/>
  <c r="E2252" i="11"/>
  <c r="E2253" i="11"/>
  <c r="E2254" i="11"/>
  <c r="E2255" i="11"/>
  <c r="E2256" i="11"/>
  <c r="E2257" i="11"/>
  <c r="E2258" i="11"/>
  <c r="E2259" i="11"/>
  <c r="E2260" i="11"/>
  <c r="E2261" i="11"/>
  <c r="E2262" i="11"/>
  <c r="E2263" i="11"/>
  <c r="E2264" i="11"/>
  <c r="E2265" i="11"/>
  <c r="E2266" i="11"/>
  <c r="E2267" i="11"/>
  <c r="E2268" i="11"/>
  <c r="E2269" i="11"/>
  <c r="E2270" i="11"/>
  <c r="E2271" i="11"/>
  <c r="E2272" i="11"/>
  <c r="E2273" i="11"/>
  <c r="E2274" i="11"/>
  <c r="E2275" i="11"/>
  <c r="E2276" i="11"/>
  <c r="E2277" i="11"/>
  <c r="E2278" i="11"/>
  <c r="E2279" i="11"/>
  <c r="E2280" i="11"/>
  <c r="E2281" i="11"/>
  <c r="E2282" i="11"/>
  <c r="E2283" i="11"/>
  <c r="E2284" i="11"/>
  <c r="E2285" i="11"/>
  <c r="E2286" i="11"/>
  <c r="E2287" i="11"/>
  <c r="E2288" i="11"/>
  <c r="E2289" i="11"/>
  <c r="E2290" i="11"/>
  <c r="E2291" i="11"/>
  <c r="E2292" i="11"/>
  <c r="E2293" i="11"/>
  <c r="E2294" i="11"/>
  <c r="E2295" i="11"/>
  <c r="E2296" i="11"/>
  <c r="E2297" i="11"/>
  <c r="E2298" i="11"/>
  <c r="E2299" i="11"/>
  <c r="E2300" i="11"/>
  <c r="E2301" i="11"/>
  <c r="E2302" i="11"/>
  <c r="E2303" i="11"/>
  <c r="E2304" i="11"/>
  <c r="E2305" i="11"/>
  <c r="E2306" i="11"/>
  <c r="E2307" i="11"/>
  <c r="E2308" i="11"/>
  <c r="E2309" i="11"/>
  <c r="E2310" i="11"/>
  <c r="E2311" i="11"/>
  <c r="E2312" i="11"/>
  <c r="E2313" i="11"/>
  <c r="E2314" i="11"/>
  <c r="E2315" i="11"/>
  <c r="E2316" i="11"/>
  <c r="E2317" i="11"/>
  <c r="E2318" i="11"/>
  <c r="E2319" i="11"/>
  <c r="E2320" i="11"/>
  <c r="E2321" i="11"/>
  <c r="E2322" i="11"/>
  <c r="E2323" i="11"/>
  <c r="E2324" i="11"/>
  <c r="E2325" i="11"/>
  <c r="E2326" i="11"/>
  <c r="E2327" i="11"/>
  <c r="E2328" i="11"/>
  <c r="E2329" i="11"/>
  <c r="E2330" i="11"/>
  <c r="E2331" i="11"/>
  <c r="E2332" i="11"/>
  <c r="E2333" i="11"/>
  <c r="E2334" i="11"/>
  <c r="E2335" i="11"/>
  <c r="E2336" i="11"/>
  <c r="E2337" i="11"/>
  <c r="E2338" i="11"/>
  <c r="E2339" i="11"/>
  <c r="E2340" i="11"/>
  <c r="E2341" i="11"/>
  <c r="E2342" i="11"/>
  <c r="E2343" i="11"/>
  <c r="E2344" i="11"/>
  <c r="E2345" i="11"/>
  <c r="E2346" i="11"/>
  <c r="E2347" i="11"/>
  <c r="E2348" i="11"/>
  <c r="E2349" i="11"/>
  <c r="E2350" i="11"/>
  <c r="E2351" i="11"/>
  <c r="E2352" i="11"/>
  <c r="E2353" i="11"/>
  <c r="E2354" i="11"/>
  <c r="E2355" i="11"/>
  <c r="E2356" i="11"/>
  <c r="E2357" i="11"/>
  <c r="E2358" i="11"/>
  <c r="E2359" i="11"/>
  <c r="E2360" i="11"/>
  <c r="E2361" i="11"/>
  <c r="E2362" i="11"/>
  <c r="E2363" i="11"/>
  <c r="E2364" i="11"/>
  <c r="E2365" i="11"/>
  <c r="E2366" i="11"/>
  <c r="E2367" i="11"/>
  <c r="E2368" i="11"/>
  <c r="E2369" i="11"/>
  <c r="E2370" i="11"/>
  <c r="E2371" i="11"/>
  <c r="E2372" i="11"/>
  <c r="E2373" i="11"/>
  <c r="E2374" i="11"/>
  <c r="E2375" i="11"/>
  <c r="E2376" i="11"/>
  <c r="E2377" i="11"/>
  <c r="E2378" i="11"/>
  <c r="E2379" i="11"/>
  <c r="E2380" i="11"/>
  <c r="E2381" i="11"/>
  <c r="E2382" i="11"/>
  <c r="E2383" i="11"/>
  <c r="E2384" i="11"/>
  <c r="E2385" i="11"/>
  <c r="E2386" i="11"/>
  <c r="E2387" i="11"/>
  <c r="E2388" i="11"/>
  <c r="E2389" i="11"/>
  <c r="E2390" i="11"/>
  <c r="E2391" i="11"/>
  <c r="E2392" i="11"/>
  <c r="E2393" i="11"/>
  <c r="E2394" i="11"/>
  <c r="E2395" i="11"/>
  <c r="E2396" i="11"/>
  <c r="E2397" i="11"/>
  <c r="E2398" i="11"/>
  <c r="E2399" i="11"/>
  <c r="E2400" i="11"/>
  <c r="E2401" i="11"/>
  <c r="E2402" i="11"/>
  <c r="E2403" i="11"/>
  <c r="E2404" i="11"/>
  <c r="E2405" i="11"/>
  <c r="E2406" i="11"/>
  <c r="E2407" i="11"/>
  <c r="E2408" i="11"/>
  <c r="E2409" i="11"/>
  <c r="E2410" i="11"/>
  <c r="E2411" i="11"/>
  <c r="E2412" i="11"/>
  <c r="E2413" i="11"/>
  <c r="E2414" i="11"/>
  <c r="E2415" i="11"/>
  <c r="E2416" i="11"/>
  <c r="E2417" i="11"/>
  <c r="E2418" i="11"/>
  <c r="E2419" i="11"/>
  <c r="E2420" i="11"/>
  <c r="E2421" i="11"/>
  <c r="E2422" i="11"/>
  <c r="E2423" i="11"/>
  <c r="E2424" i="11"/>
  <c r="E2425" i="11"/>
  <c r="E2426" i="11"/>
  <c r="E2427" i="11"/>
  <c r="E2428" i="11"/>
  <c r="E2429" i="11"/>
  <c r="E2430" i="11"/>
  <c r="E2431" i="11"/>
  <c r="E2432" i="11"/>
  <c r="E2433" i="11"/>
  <c r="E2434" i="11"/>
  <c r="E2435" i="11"/>
  <c r="E2436" i="11"/>
  <c r="E2437" i="11"/>
  <c r="E2438" i="11"/>
  <c r="E2439" i="11"/>
  <c r="E2440" i="11"/>
  <c r="E2441" i="11"/>
  <c r="E2442" i="11"/>
  <c r="E2443" i="11"/>
  <c r="E2444" i="11"/>
  <c r="E2445" i="11"/>
  <c r="E2446" i="11"/>
  <c r="E2447" i="11"/>
  <c r="E2448" i="11"/>
  <c r="E2449" i="11"/>
  <c r="E2450" i="11"/>
  <c r="E2451" i="11"/>
  <c r="E2452" i="11"/>
  <c r="E2453" i="11"/>
  <c r="E2454" i="11"/>
  <c r="E2455" i="11"/>
  <c r="E2456" i="11"/>
  <c r="E2457" i="11"/>
  <c r="E2458" i="11"/>
  <c r="E2459" i="11"/>
  <c r="E2460" i="11"/>
  <c r="E2461" i="11"/>
  <c r="E2462" i="11"/>
  <c r="E2463" i="11"/>
  <c r="E2464" i="11"/>
  <c r="E2465" i="11"/>
  <c r="E2466" i="11"/>
  <c r="E2467" i="11"/>
  <c r="E2468" i="11"/>
  <c r="E2469" i="11"/>
  <c r="E2470" i="11"/>
  <c r="E2471" i="11"/>
  <c r="E2472" i="11"/>
  <c r="E2473" i="11"/>
  <c r="E2474" i="11"/>
  <c r="E2475" i="11"/>
  <c r="E2476" i="11"/>
  <c r="E2477" i="11"/>
  <c r="E2478" i="11"/>
  <c r="E2479" i="11"/>
  <c r="E2480" i="11"/>
  <c r="E2481" i="11"/>
  <c r="E2482" i="11"/>
  <c r="E2483" i="11"/>
  <c r="E2484" i="11"/>
  <c r="E2485" i="11"/>
  <c r="E2486" i="11"/>
  <c r="E2487" i="11"/>
  <c r="E2488" i="11"/>
  <c r="E2489" i="11"/>
  <c r="E2490" i="11"/>
  <c r="E2491" i="11"/>
  <c r="E2492" i="11"/>
  <c r="E2493" i="11"/>
  <c r="E2494" i="11"/>
  <c r="E2495" i="11"/>
  <c r="E2496" i="11"/>
  <c r="E2497" i="11"/>
  <c r="E2498" i="11"/>
  <c r="E2499" i="11"/>
  <c r="E2500" i="11"/>
  <c r="E2501" i="11"/>
  <c r="E2502" i="11"/>
  <c r="E2503" i="11"/>
  <c r="E2504" i="11"/>
  <c r="E2505" i="11"/>
  <c r="E2506" i="11"/>
  <c r="E2507" i="11"/>
  <c r="E2508" i="11"/>
  <c r="E2509" i="11"/>
  <c r="E2510" i="11"/>
  <c r="E2511" i="11"/>
  <c r="E2512" i="11"/>
  <c r="E2513" i="11"/>
  <c r="E2514" i="11"/>
  <c r="E2515" i="11"/>
  <c r="E2516" i="11"/>
  <c r="E2517" i="11"/>
  <c r="E2518" i="11"/>
  <c r="E2519" i="11"/>
  <c r="E2520" i="11"/>
  <c r="E2521" i="11"/>
  <c r="E2522" i="11"/>
  <c r="E2523" i="11"/>
  <c r="E2524" i="11"/>
  <c r="E2525" i="11"/>
  <c r="E2526" i="11"/>
  <c r="E2527" i="11"/>
  <c r="E2528" i="11"/>
  <c r="E2529" i="11"/>
  <c r="E2530" i="11"/>
  <c r="E2531" i="11"/>
  <c r="E2532" i="11"/>
  <c r="E2533" i="11"/>
  <c r="E2534" i="11"/>
  <c r="E2535" i="11"/>
  <c r="E2536" i="11"/>
  <c r="E2537" i="11"/>
  <c r="E2538" i="11"/>
  <c r="E2539" i="11"/>
  <c r="E2540" i="11"/>
  <c r="E2541" i="11"/>
  <c r="E2542" i="11"/>
  <c r="E2543" i="11"/>
  <c r="E2544" i="11"/>
  <c r="E2545" i="11"/>
  <c r="E2546" i="11"/>
  <c r="E2547" i="11"/>
  <c r="E2548" i="11"/>
  <c r="E2549" i="11"/>
  <c r="E2550" i="11"/>
  <c r="E2551" i="11"/>
  <c r="E2552" i="11"/>
  <c r="E2553" i="11"/>
  <c r="E2554" i="11"/>
  <c r="E2555" i="11"/>
  <c r="E2556" i="11"/>
  <c r="E2557" i="11"/>
  <c r="E2558" i="11"/>
  <c r="E2559" i="11"/>
  <c r="E2560" i="11"/>
  <c r="E2561" i="11"/>
  <c r="E2562" i="11"/>
  <c r="E2563" i="11"/>
  <c r="E2564" i="11"/>
  <c r="E2565" i="11"/>
  <c r="E2566" i="11"/>
  <c r="E2567" i="11"/>
  <c r="E2568" i="11"/>
  <c r="E2569" i="11"/>
  <c r="E2570" i="11"/>
  <c r="E2571" i="11"/>
  <c r="E2572" i="11"/>
  <c r="E2573" i="11"/>
  <c r="E2574" i="11"/>
  <c r="E2575" i="11"/>
  <c r="E2576" i="11"/>
  <c r="E2577" i="11"/>
  <c r="E2578" i="11"/>
  <c r="E2579" i="11"/>
  <c r="E2580" i="11"/>
  <c r="E2581" i="11"/>
  <c r="E2582" i="11"/>
  <c r="E2583" i="11"/>
  <c r="E2584" i="11"/>
  <c r="E2585" i="11"/>
  <c r="E2586" i="11"/>
  <c r="E2587" i="11"/>
  <c r="E2588" i="11"/>
  <c r="E2589" i="11"/>
  <c r="E2590" i="11"/>
  <c r="E2591" i="11"/>
  <c r="E2592" i="11"/>
  <c r="E2593" i="11"/>
  <c r="E2594" i="11"/>
  <c r="E2595" i="11"/>
  <c r="E2596" i="11"/>
  <c r="E2597" i="11"/>
  <c r="E2598" i="11"/>
  <c r="E2599" i="11"/>
  <c r="E2600" i="11"/>
  <c r="E2601" i="11"/>
  <c r="E2602" i="11"/>
  <c r="E2603" i="11"/>
  <c r="E2604" i="11"/>
  <c r="E2605" i="11"/>
  <c r="E2606" i="11"/>
  <c r="E2607" i="11"/>
  <c r="E2608" i="11"/>
  <c r="E2609" i="11"/>
  <c r="E2610" i="11"/>
  <c r="E2611" i="11"/>
  <c r="E2612" i="11"/>
  <c r="E2613" i="11"/>
  <c r="E2614" i="11"/>
  <c r="E2615" i="11"/>
  <c r="E2616" i="11"/>
  <c r="E2617" i="11"/>
  <c r="E2618" i="11"/>
  <c r="E2619" i="11"/>
  <c r="E2620" i="11"/>
  <c r="E2621" i="11"/>
  <c r="E2622" i="11"/>
  <c r="E2623" i="11"/>
  <c r="E2624" i="11"/>
  <c r="E2625" i="11"/>
  <c r="E2626" i="11"/>
  <c r="E2627" i="11"/>
  <c r="E2628" i="11"/>
  <c r="E2629" i="11"/>
  <c r="E2630" i="11"/>
  <c r="E2631" i="11"/>
  <c r="E2632" i="11"/>
  <c r="E2633" i="11"/>
  <c r="E2634" i="11"/>
  <c r="E2635" i="11"/>
  <c r="E2636" i="11"/>
  <c r="E2637" i="11"/>
  <c r="E2638" i="11"/>
  <c r="E2639" i="11"/>
  <c r="E2640" i="11"/>
  <c r="E2641" i="11"/>
  <c r="E2642" i="11"/>
  <c r="E2643" i="11"/>
  <c r="E2644" i="11"/>
  <c r="E2645" i="11"/>
  <c r="E2646" i="11"/>
  <c r="E2647" i="11"/>
  <c r="E2648" i="11"/>
  <c r="E2649" i="11"/>
  <c r="E2650" i="11"/>
  <c r="E2651" i="11"/>
  <c r="E2652" i="11"/>
  <c r="E2653" i="11"/>
  <c r="E2654" i="11"/>
  <c r="E2655" i="11"/>
  <c r="E2656" i="11"/>
  <c r="E2657" i="11"/>
  <c r="E2658" i="11"/>
  <c r="E2659" i="11"/>
  <c r="E2660" i="11"/>
  <c r="E2661" i="11"/>
  <c r="E2662" i="11"/>
  <c r="E2663" i="11"/>
  <c r="E2664" i="11"/>
  <c r="E2665" i="11"/>
  <c r="E2666" i="11"/>
  <c r="E2667" i="11"/>
  <c r="E2668" i="11"/>
  <c r="E2669" i="11"/>
  <c r="E2670" i="11"/>
  <c r="E2671" i="11"/>
  <c r="E2672" i="11"/>
  <c r="E2673" i="11"/>
  <c r="E2674" i="11"/>
  <c r="E2675" i="11"/>
  <c r="E2676" i="11"/>
  <c r="E2677" i="11"/>
  <c r="E2678" i="11"/>
  <c r="E2679" i="11"/>
  <c r="E2680" i="11"/>
  <c r="E2681" i="11"/>
  <c r="E2682" i="11"/>
  <c r="E2683" i="11"/>
  <c r="E2684" i="11"/>
  <c r="E2685" i="11"/>
  <c r="E2686" i="11"/>
  <c r="E2687" i="11"/>
  <c r="E2688" i="11"/>
  <c r="E2689" i="11"/>
  <c r="E2690" i="11"/>
  <c r="E2691" i="11"/>
  <c r="E2692" i="11"/>
  <c r="E2693" i="11"/>
  <c r="E2694" i="11"/>
  <c r="E2695" i="11"/>
  <c r="E2696" i="11"/>
  <c r="E2697" i="11"/>
  <c r="E2698" i="11"/>
  <c r="E2699" i="11"/>
  <c r="E2700" i="11"/>
  <c r="E2701" i="11"/>
  <c r="E2702" i="11"/>
  <c r="E2703" i="11"/>
  <c r="E2704" i="11"/>
  <c r="E2705" i="11"/>
  <c r="E2706" i="11"/>
  <c r="E2707" i="11"/>
  <c r="E2708" i="11"/>
  <c r="E2709" i="11"/>
  <c r="E2710" i="11"/>
  <c r="E2711" i="11"/>
  <c r="E2712" i="11"/>
  <c r="E2713" i="11"/>
  <c r="E2714" i="11"/>
  <c r="E2715" i="11"/>
  <c r="E2716" i="11"/>
  <c r="E2717" i="11"/>
  <c r="E2718" i="11"/>
  <c r="E2719" i="11"/>
  <c r="E2720" i="11"/>
  <c r="E2721" i="11"/>
  <c r="E2722" i="11"/>
  <c r="E2723" i="11"/>
  <c r="E2724" i="11"/>
  <c r="E2725" i="11"/>
  <c r="E2726" i="11"/>
  <c r="E2727" i="11"/>
  <c r="E2728" i="11"/>
  <c r="E2729" i="11"/>
  <c r="E2730" i="11"/>
  <c r="E2731" i="11"/>
  <c r="E2732" i="11"/>
  <c r="E2733" i="11"/>
  <c r="E2734" i="11"/>
  <c r="E2735" i="11"/>
  <c r="E2736" i="11"/>
  <c r="E2737" i="11"/>
  <c r="E2738" i="11"/>
  <c r="E2739" i="11"/>
  <c r="E2740" i="11"/>
  <c r="E2741" i="11"/>
  <c r="E2742" i="11"/>
  <c r="E2743" i="11"/>
  <c r="E2744" i="11"/>
  <c r="E2745" i="11"/>
  <c r="E2746" i="11"/>
  <c r="E2747" i="11"/>
  <c r="E2748" i="11"/>
  <c r="E2749" i="11"/>
  <c r="E2750" i="11"/>
  <c r="E2751" i="11"/>
  <c r="E2752" i="11"/>
  <c r="E2753" i="11"/>
  <c r="E2754" i="11"/>
  <c r="E2755" i="11"/>
  <c r="E2756" i="11"/>
  <c r="E2757" i="11"/>
  <c r="E2758" i="11"/>
  <c r="E2759" i="11"/>
  <c r="E2760" i="11"/>
  <c r="E2761" i="11"/>
  <c r="E2762" i="11"/>
  <c r="E2763" i="11"/>
  <c r="E2764" i="11"/>
  <c r="E2765" i="11"/>
  <c r="E2766" i="11"/>
  <c r="E2767" i="11"/>
  <c r="E2768" i="11"/>
  <c r="E2769" i="11"/>
  <c r="E2770" i="11"/>
  <c r="E2771" i="11"/>
  <c r="E2772" i="11"/>
  <c r="E2773" i="11"/>
  <c r="E2774" i="11"/>
  <c r="E2775" i="11"/>
  <c r="E2776" i="11"/>
  <c r="E2777" i="11"/>
  <c r="E2778" i="11"/>
  <c r="E2779" i="11"/>
  <c r="E2780" i="11"/>
  <c r="E2781" i="11"/>
  <c r="E2782" i="11"/>
  <c r="E2783" i="11"/>
  <c r="E2784" i="11"/>
  <c r="E2785" i="11"/>
  <c r="E2786" i="11"/>
  <c r="E2787" i="11"/>
  <c r="E2788" i="11"/>
  <c r="E2789" i="11"/>
  <c r="E2790" i="11"/>
  <c r="E2791" i="11"/>
  <c r="E2792" i="11"/>
  <c r="E2793" i="11"/>
  <c r="E2794" i="11"/>
  <c r="E2795" i="11"/>
  <c r="E2796" i="11"/>
  <c r="E2797" i="11"/>
  <c r="E2798" i="11"/>
  <c r="E2799" i="11"/>
  <c r="E2800" i="11"/>
  <c r="E2801" i="11"/>
  <c r="E2802" i="11"/>
  <c r="E2803" i="11"/>
  <c r="E2804" i="11"/>
  <c r="E2805" i="11"/>
  <c r="E2806" i="11"/>
  <c r="E2807" i="11"/>
  <c r="E2808" i="11"/>
  <c r="E2809" i="11"/>
  <c r="E2810" i="11"/>
  <c r="E2811" i="11"/>
  <c r="E2812" i="11"/>
  <c r="E2813" i="11"/>
  <c r="E2814" i="11"/>
  <c r="E2815" i="11"/>
  <c r="E2816" i="11"/>
  <c r="E2817" i="11"/>
  <c r="E2818" i="11"/>
  <c r="E2819" i="11"/>
  <c r="E2820" i="11"/>
  <c r="E2821" i="11"/>
  <c r="E2822" i="11"/>
  <c r="E2823" i="11"/>
  <c r="E2824" i="11"/>
  <c r="E2825" i="11"/>
  <c r="E2826" i="11"/>
  <c r="E2827" i="11"/>
  <c r="E2828" i="11"/>
  <c r="E2829" i="11"/>
  <c r="E2830" i="11"/>
  <c r="E2831" i="11"/>
  <c r="E2832" i="11"/>
  <c r="E2833" i="11"/>
  <c r="E2834" i="11"/>
  <c r="E2835" i="11"/>
  <c r="E2836" i="11"/>
  <c r="E2837" i="11"/>
  <c r="E2838" i="11"/>
  <c r="E2839" i="11"/>
  <c r="E2840" i="11"/>
  <c r="E2841" i="11"/>
  <c r="E2842" i="11"/>
  <c r="E2843" i="11"/>
  <c r="E2844" i="11"/>
  <c r="E2845" i="11"/>
  <c r="E2846" i="11"/>
  <c r="E2847" i="11"/>
  <c r="E2848" i="11"/>
  <c r="E2849" i="11"/>
  <c r="E2850" i="11"/>
  <c r="E2851" i="11"/>
  <c r="E2852" i="11"/>
  <c r="E2853" i="11"/>
  <c r="E2854" i="11"/>
  <c r="E2855" i="11"/>
  <c r="E2856" i="11"/>
  <c r="E2857" i="11"/>
  <c r="E2858" i="11"/>
  <c r="E2859" i="11"/>
  <c r="E2860" i="11"/>
  <c r="E2861" i="11"/>
  <c r="E2862" i="11"/>
  <c r="E2863" i="11"/>
  <c r="E2864" i="11"/>
  <c r="E2865" i="11"/>
  <c r="E2866" i="11"/>
  <c r="E2867" i="11"/>
  <c r="E2868" i="11"/>
  <c r="E2869" i="11"/>
  <c r="E2870" i="11"/>
  <c r="E2871" i="11"/>
  <c r="E2872" i="11"/>
  <c r="E2873" i="11"/>
  <c r="E2874" i="11"/>
  <c r="E2875" i="11"/>
  <c r="E2876" i="11"/>
  <c r="E2877" i="11"/>
  <c r="E2878" i="11"/>
  <c r="E2879" i="11"/>
  <c r="E2880" i="11"/>
  <c r="E2881" i="11"/>
  <c r="E2882" i="11"/>
  <c r="E2883" i="11"/>
  <c r="E2884" i="11"/>
  <c r="E2885" i="11"/>
  <c r="E2886" i="11"/>
  <c r="E2887" i="11"/>
  <c r="E2888" i="11"/>
  <c r="E2889" i="11"/>
  <c r="E2890" i="11"/>
  <c r="E2891" i="11"/>
  <c r="E2892" i="11"/>
  <c r="E2893" i="11"/>
  <c r="E2894" i="11"/>
  <c r="E2895" i="11"/>
  <c r="E2896" i="11"/>
  <c r="E2897" i="11"/>
  <c r="E2898" i="11"/>
  <c r="E2899" i="11"/>
  <c r="E2900" i="11"/>
  <c r="E2901" i="11"/>
  <c r="E2902" i="11"/>
  <c r="E2903" i="11"/>
  <c r="E2904" i="11"/>
  <c r="E2905" i="11"/>
  <c r="E2906" i="11"/>
  <c r="E2907" i="11"/>
  <c r="E2908" i="11"/>
  <c r="E2909" i="11"/>
  <c r="E2910" i="11"/>
  <c r="E2911" i="11"/>
  <c r="E2912" i="11"/>
  <c r="E2913" i="11"/>
  <c r="E2914" i="11"/>
  <c r="E2915" i="11"/>
  <c r="E2916" i="11"/>
  <c r="E2917" i="11"/>
  <c r="E2918" i="11"/>
  <c r="E2919" i="11"/>
  <c r="E2920" i="11"/>
  <c r="E2921" i="11"/>
  <c r="E2922" i="11"/>
  <c r="E2923" i="11"/>
  <c r="E2924" i="11"/>
  <c r="E2925" i="11"/>
  <c r="E2926" i="11"/>
  <c r="E2927" i="11"/>
  <c r="E2928" i="11"/>
  <c r="E2929" i="11"/>
  <c r="E2930" i="11"/>
  <c r="E2931" i="11"/>
  <c r="E2932" i="11"/>
  <c r="E2933" i="11"/>
  <c r="E2934" i="11"/>
  <c r="E2935" i="11"/>
  <c r="E2936" i="11"/>
  <c r="E2937" i="11"/>
  <c r="E2938" i="11"/>
  <c r="E2939" i="11"/>
  <c r="E2940" i="11"/>
  <c r="E2941" i="11"/>
  <c r="E2942" i="11"/>
  <c r="E2943" i="11"/>
  <c r="E2944" i="11"/>
  <c r="E2945" i="11"/>
  <c r="E2946" i="11"/>
  <c r="E2947" i="11"/>
  <c r="E2948" i="11"/>
  <c r="E2949" i="11"/>
  <c r="E2950" i="11"/>
  <c r="E2951" i="11"/>
  <c r="E2952" i="11"/>
  <c r="E2953" i="11"/>
  <c r="E2954" i="11"/>
  <c r="E2955" i="11"/>
  <c r="E2956" i="11"/>
  <c r="E2957" i="11"/>
  <c r="E2958" i="11"/>
  <c r="E2959" i="11"/>
  <c r="E2960" i="11"/>
  <c r="E2961" i="11"/>
  <c r="E2962" i="11"/>
  <c r="E2963" i="11"/>
  <c r="E2964" i="11"/>
  <c r="E2965" i="11"/>
  <c r="E2966" i="11"/>
  <c r="E2967" i="11"/>
  <c r="E2968" i="11"/>
  <c r="E2969" i="11"/>
  <c r="E2970" i="11"/>
  <c r="E2971" i="11"/>
  <c r="E2972" i="11"/>
  <c r="E2973" i="11"/>
  <c r="E2974" i="11"/>
  <c r="E2975" i="11"/>
  <c r="E2976" i="11"/>
  <c r="E2977" i="11"/>
  <c r="E2978" i="11"/>
  <c r="E2979" i="11"/>
  <c r="E2980" i="11"/>
  <c r="E2981" i="11"/>
  <c r="E2982" i="11"/>
  <c r="E2983" i="11"/>
  <c r="E2984" i="11"/>
  <c r="E2985" i="11"/>
  <c r="E2986" i="11"/>
  <c r="E2987" i="11"/>
  <c r="E2988" i="11"/>
  <c r="E2989" i="11"/>
  <c r="E2990" i="11"/>
  <c r="E2991" i="11"/>
  <c r="E2992" i="11"/>
  <c r="E2993" i="11"/>
  <c r="E2994" i="11"/>
  <c r="E2995" i="11"/>
  <c r="E2996" i="11"/>
  <c r="E2997" i="11"/>
  <c r="E2998" i="11"/>
  <c r="E2999" i="11"/>
  <c r="E3000" i="11"/>
  <c r="E3001" i="11"/>
  <c r="E3002" i="11"/>
  <c r="E3003" i="11"/>
  <c r="E3004" i="11"/>
  <c r="E3005" i="11"/>
  <c r="E3006" i="11"/>
  <c r="E3007" i="11"/>
  <c r="E3008" i="11"/>
  <c r="E3009" i="11"/>
  <c r="E3010" i="11"/>
  <c r="E3011" i="11"/>
  <c r="E3012" i="11"/>
  <c r="E3013" i="11"/>
  <c r="E3014" i="11"/>
  <c r="E3015" i="11"/>
  <c r="E3016" i="11"/>
  <c r="E3017" i="11"/>
  <c r="E3018" i="11"/>
  <c r="E3019" i="11"/>
  <c r="E3020" i="11"/>
  <c r="E3021" i="11"/>
  <c r="E3022" i="11"/>
  <c r="E3023" i="11"/>
  <c r="E3024" i="11"/>
  <c r="E3025" i="11"/>
  <c r="E3026" i="11"/>
  <c r="E3027" i="11"/>
  <c r="E3028" i="11"/>
  <c r="E3029" i="11"/>
  <c r="E3030" i="11"/>
  <c r="E3031" i="11"/>
  <c r="E3032" i="11"/>
  <c r="E3033" i="11"/>
  <c r="E3034" i="11"/>
  <c r="E3035" i="11"/>
  <c r="E3036" i="11"/>
  <c r="E3037" i="11"/>
  <c r="E3038" i="11"/>
  <c r="E3039" i="11"/>
  <c r="E3040" i="11"/>
  <c r="E3041" i="11"/>
  <c r="E3042" i="11"/>
  <c r="E3043" i="11"/>
  <c r="E3044" i="11"/>
  <c r="E3045" i="11"/>
  <c r="E3046" i="11"/>
  <c r="E3047" i="11"/>
  <c r="E3048" i="11"/>
  <c r="E3049" i="11"/>
  <c r="E3050" i="11"/>
  <c r="E3051" i="11"/>
  <c r="E3052" i="11"/>
  <c r="E3053" i="11"/>
  <c r="E3054" i="11"/>
  <c r="E3055" i="11"/>
  <c r="E3056" i="11"/>
  <c r="E3057" i="11"/>
  <c r="E3058" i="11"/>
  <c r="E3059" i="11"/>
  <c r="E3060" i="11"/>
  <c r="E3061" i="11"/>
  <c r="E3062" i="11"/>
  <c r="E3063" i="11"/>
  <c r="E3064" i="11"/>
  <c r="E3065" i="11"/>
  <c r="E3066" i="11"/>
  <c r="E3067" i="11"/>
  <c r="E3068" i="11"/>
  <c r="E3069" i="11"/>
  <c r="E3070" i="11"/>
  <c r="E3071" i="11"/>
  <c r="E3072" i="11"/>
  <c r="E3073" i="11"/>
  <c r="E3074" i="11"/>
  <c r="E3075" i="11"/>
  <c r="E3076" i="11"/>
  <c r="E3077" i="11"/>
  <c r="E3078" i="11"/>
  <c r="E3079" i="11"/>
  <c r="E3080" i="11"/>
  <c r="E3081" i="11"/>
  <c r="E3082" i="11"/>
  <c r="E3083" i="11"/>
  <c r="E3084" i="11"/>
  <c r="E3085" i="11"/>
  <c r="E3086" i="11"/>
  <c r="E3087" i="11"/>
  <c r="E3088" i="11"/>
  <c r="E3089" i="11"/>
  <c r="E3090" i="11"/>
  <c r="E3091" i="11"/>
  <c r="E3092" i="11"/>
  <c r="E3093" i="11"/>
  <c r="E3094" i="11"/>
  <c r="E3095" i="11"/>
  <c r="E3096" i="11"/>
  <c r="E3097" i="11"/>
  <c r="E3098" i="11"/>
  <c r="E3099" i="11"/>
  <c r="E3100" i="11"/>
  <c r="E3101" i="11"/>
  <c r="E3102" i="11"/>
  <c r="E3103" i="11"/>
  <c r="E3104" i="11"/>
  <c r="E3105" i="11"/>
  <c r="E3106" i="11"/>
  <c r="E3107" i="11"/>
  <c r="E3108" i="11"/>
  <c r="E3109" i="11"/>
  <c r="E3110" i="11"/>
  <c r="E3111" i="11"/>
  <c r="E3112" i="11"/>
  <c r="E3113" i="11"/>
  <c r="E3114" i="11"/>
  <c r="E3115" i="11"/>
  <c r="E3116" i="11"/>
  <c r="E3117" i="11"/>
  <c r="E3118" i="11"/>
  <c r="E3119" i="11"/>
  <c r="E3120" i="11"/>
  <c r="E3121" i="11"/>
  <c r="E3122" i="11"/>
  <c r="E3123" i="11"/>
  <c r="E3124" i="11"/>
  <c r="E3125" i="11"/>
  <c r="E3126" i="11"/>
  <c r="E3127" i="11"/>
  <c r="E3128" i="11"/>
  <c r="E3129" i="11"/>
  <c r="E3130" i="11"/>
  <c r="E3131" i="11"/>
  <c r="E3132" i="11"/>
  <c r="E3133" i="11"/>
  <c r="E3134" i="11"/>
  <c r="E3135" i="11"/>
  <c r="E3136" i="11"/>
  <c r="E3137" i="11"/>
  <c r="E3138" i="11"/>
  <c r="E3139" i="11"/>
  <c r="E3140" i="11"/>
  <c r="E3141" i="11"/>
  <c r="E3142" i="11"/>
  <c r="E3143" i="11"/>
  <c r="E3144" i="11"/>
  <c r="E3145" i="11"/>
  <c r="E3146" i="11"/>
  <c r="E3147" i="11"/>
  <c r="E3148" i="11"/>
  <c r="E3149" i="11"/>
  <c r="E3150" i="11"/>
  <c r="E3151" i="11"/>
  <c r="E3152" i="11"/>
  <c r="E3153" i="11"/>
  <c r="E3154" i="11"/>
  <c r="E3155" i="11"/>
  <c r="E3156" i="11"/>
  <c r="E3157" i="11"/>
  <c r="E3158" i="11"/>
  <c r="E3159" i="11"/>
  <c r="E3160" i="11"/>
  <c r="E3161" i="11"/>
  <c r="E3162" i="11"/>
  <c r="E3163" i="11"/>
  <c r="E3164" i="11"/>
  <c r="E3165" i="11"/>
  <c r="E3166" i="11"/>
  <c r="E3167" i="11"/>
  <c r="E3168" i="11"/>
  <c r="E3169" i="11"/>
  <c r="E3170" i="11"/>
  <c r="E3171" i="11"/>
  <c r="E3172" i="11"/>
  <c r="E3173" i="11"/>
  <c r="E3174" i="11"/>
  <c r="E3175" i="11"/>
  <c r="E3176" i="11"/>
  <c r="E3177" i="11"/>
  <c r="E3178" i="11"/>
  <c r="E3179" i="11"/>
  <c r="E3180" i="11"/>
  <c r="E3181" i="11"/>
  <c r="E3182" i="11"/>
  <c r="E3183" i="11"/>
  <c r="E3184" i="11"/>
  <c r="E3185" i="11"/>
  <c r="E3186" i="11"/>
  <c r="E3187" i="11"/>
  <c r="E3188" i="11"/>
  <c r="E3189" i="11"/>
  <c r="E3190" i="11"/>
  <c r="E3191" i="11"/>
  <c r="E3192" i="11"/>
  <c r="E3193" i="11"/>
  <c r="E3194" i="11"/>
  <c r="E3195" i="11"/>
  <c r="E3196" i="11"/>
  <c r="E3197" i="11"/>
  <c r="E3198" i="11"/>
  <c r="E3199" i="11"/>
  <c r="E3200" i="11"/>
  <c r="E3201" i="11"/>
  <c r="E3202" i="11"/>
  <c r="E3203" i="11"/>
  <c r="E3204" i="11"/>
  <c r="E3205" i="11"/>
  <c r="E3206" i="11"/>
  <c r="E3207" i="11"/>
  <c r="E3208" i="11"/>
  <c r="E3209" i="11"/>
  <c r="E3210" i="11"/>
  <c r="E3211" i="11"/>
  <c r="E3212" i="11"/>
  <c r="E3213" i="11"/>
  <c r="E3214" i="11"/>
  <c r="E3215" i="11"/>
  <c r="E3216" i="11"/>
  <c r="E3217" i="11"/>
  <c r="E3218" i="11"/>
  <c r="E3219" i="11"/>
  <c r="E3220" i="11"/>
  <c r="E3221" i="11"/>
  <c r="E3222" i="11"/>
  <c r="E3223" i="11"/>
  <c r="E3224" i="11"/>
  <c r="E3225" i="11"/>
  <c r="E3226" i="11"/>
  <c r="E3227" i="11"/>
  <c r="E3228" i="11"/>
  <c r="E3229" i="11"/>
  <c r="E3230" i="11"/>
  <c r="E3231" i="11"/>
  <c r="E3232" i="11"/>
  <c r="E3233" i="11"/>
  <c r="E3234" i="11"/>
  <c r="E3235" i="11"/>
  <c r="E3236" i="11"/>
  <c r="E3237" i="11"/>
  <c r="E3238" i="11"/>
  <c r="E3239" i="11"/>
  <c r="E3240" i="11"/>
  <c r="E3241" i="11"/>
  <c r="E3242" i="11"/>
  <c r="E3243" i="11"/>
  <c r="E3244" i="11"/>
  <c r="E3245" i="11"/>
  <c r="E3246" i="11"/>
  <c r="E3247" i="11"/>
  <c r="E3248" i="11"/>
  <c r="E3249" i="11"/>
  <c r="E3250" i="11"/>
  <c r="E3251" i="11"/>
  <c r="E3252" i="11"/>
  <c r="E3253" i="11"/>
  <c r="E3254" i="11"/>
  <c r="E3255" i="11"/>
  <c r="E3256" i="11"/>
  <c r="E3257" i="11"/>
  <c r="E3258" i="11"/>
  <c r="E3259" i="11"/>
  <c r="E3260" i="11"/>
  <c r="E3261" i="11"/>
  <c r="E3262" i="11"/>
  <c r="E3263" i="11"/>
  <c r="E3264" i="11"/>
  <c r="E3265" i="11"/>
  <c r="E3266" i="11"/>
  <c r="E3267" i="11"/>
  <c r="E3268" i="11"/>
  <c r="E3269" i="11"/>
  <c r="E3270" i="11"/>
  <c r="E3271" i="11"/>
  <c r="E3272" i="11"/>
  <c r="E3273" i="11"/>
  <c r="E3274" i="11"/>
  <c r="E3275" i="11"/>
  <c r="E3276" i="11"/>
  <c r="E3277" i="11"/>
  <c r="E3278" i="11"/>
  <c r="E3279" i="11"/>
  <c r="E3280" i="11"/>
  <c r="E3281" i="11"/>
  <c r="E3282" i="11"/>
  <c r="E3283" i="11"/>
  <c r="E3284" i="11"/>
  <c r="E3285" i="11"/>
  <c r="E3286" i="11"/>
  <c r="E3287" i="11"/>
  <c r="E3288" i="11"/>
  <c r="E3289" i="11"/>
  <c r="E3290" i="11"/>
  <c r="E3291" i="11"/>
  <c r="E3292" i="11"/>
  <c r="E3293" i="11"/>
  <c r="E3294" i="11"/>
  <c r="E3295" i="11"/>
  <c r="E3296" i="11"/>
  <c r="E3297" i="11"/>
  <c r="E3298" i="11"/>
  <c r="E3299" i="11"/>
  <c r="E3300" i="11"/>
  <c r="E3301" i="11"/>
  <c r="E3302" i="11"/>
  <c r="E3303" i="11"/>
  <c r="E3304" i="11"/>
  <c r="E3305" i="11"/>
  <c r="E3306" i="11"/>
  <c r="E3307" i="11"/>
  <c r="E3308" i="11"/>
  <c r="E3309" i="11"/>
  <c r="E3310" i="11"/>
  <c r="E3311" i="11"/>
  <c r="E3312" i="11"/>
  <c r="E3313" i="11"/>
  <c r="E3314" i="11"/>
  <c r="E3315" i="11"/>
  <c r="E3316" i="11"/>
  <c r="E3317" i="11"/>
  <c r="E3318" i="11"/>
  <c r="E3319" i="11"/>
  <c r="E3320" i="11"/>
  <c r="E3321" i="11"/>
  <c r="E3322" i="11"/>
  <c r="E3323" i="11"/>
  <c r="E3324" i="11"/>
  <c r="E3325" i="11"/>
  <c r="E3326" i="11"/>
  <c r="E3327" i="11"/>
  <c r="E3328" i="11"/>
  <c r="E3329" i="11"/>
  <c r="E3330" i="11"/>
  <c r="E3331" i="11"/>
  <c r="E3332" i="11"/>
  <c r="E3333" i="11"/>
  <c r="E3334" i="11"/>
  <c r="E3335" i="11"/>
  <c r="E3336" i="11"/>
  <c r="E3337" i="11"/>
  <c r="E3338" i="11"/>
  <c r="E3339" i="11"/>
  <c r="E3340" i="11"/>
  <c r="E3341" i="11"/>
  <c r="E3342" i="11"/>
  <c r="E3343" i="11"/>
  <c r="E3344" i="11"/>
  <c r="E3345" i="11"/>
  <c r="E3346" i="11"/>
  <c r="E3347" i="11"/>
  <c r="E3348" i="11"/>
  <c r="E3349" i="11"/>
  <c r="E3350" i="11"/>
  <c r="E3351" i="11"/>
  <c r="E3352" i="11"/>
  <c r="E3353" i="11"/>
  <c r="E3354" i="11"/>
  <c r="E3355" i="11"/>
  <c r="E3356" i="11"/>
  <c r="E3357" i="11"/>
  <c r="E3358" i="11"/>
  <c r="E3359" i="11"/>
  <c r="E3360" i="11"/>
  <c r="E3361" i="11"/>
  <c r="E3362" i="11"/>
  <c r="E3363" i="11"/>
  <c r="E3364" i="11"/>
  <c r="E3365" i="11"/>
  <c r="E3366" i="11"/>
  <c r="E3367" i="11"/>
  <c r="E3368" i="11"/>
  <c r="E3369" i="11"/>
  <c r="E3370" i="11"/>
  <c r="E3371" i="11"/>
  <c r="E3372" i="11"/>
  <c r="E3373" i="11"/>
  <c r="E3374" i="11"/>
  <c r="E3375" i="11"/>
  <c r="E3376" i="11"/>
  <c r="E3377" i="11"/>
  <c r="E3378" i="11"/>
  <c r="E3379" i="11"/>
  <c r="E3380" i="11"/>
  <c r="E3381" i="11"/>
  <c r="E3382" i="11"/>
  <c r="E3383" i="11"/>
  <c r="E3384" i="11"/>
  <c r="E3385" i="11"/>
  <c r="E3386" i="11"/>
  <c r="E3387" i="11"/>
  <c r="E3388" i="11"/>
  <c r="E3389" i="11"/>
  <c r="E3390" i="11"/>
  <c r="E3391" i="11"/>
  <c r="E3392" i="11"/>
  <c r="E3393" i="11"/>
  <c r="E3394" i="11"/>
  <c r="E3395" i="11"/>
  <c r="E3396" i="11"/>
  <c r="E3397" i="11"/>
  <c r="E3398" i="11"/>
  <c r="E3399" i="11"/>
  <c r="E3400" i="11"/>
  <c r="E3401" i="11"/>
  <c r="E3402" i="11"/>
  <c r="E3403" i="11"/>
  <c r="E3404" i="11"/>
  <c r="E3405" i="11"/>
  <c r="E3406" i="11"/>
  <c r="E3407" i="11"/>
  <c r="E3408" i="11"/>
  <c r="E3409" i="11"/>
  <c r="E3410" i="11"/>
  <c r="E3411" i="11"/>
  <c r="E3412" i="11"/>
  <c r="E3413" i="11"/>
  <c r="E3414" i="11"/>
  <c r="E3415" i="11"/>
  <c r="E3416" i="11"/>
  <c r="E3417" i="11"/>
  <c r="E3418" i="11"/>
  <c r="E3419" i="11"/>
  <c r="E3420" i="11"/>
  <c r="E3421" i="11"/>
  <c r="E3422" i="11"/>
  <c r="E3423" i="11"/>
  <c r="E3424" i="11"/>
  <c r="E3425" i="11"/>
  <c r="E3426" i="11"/>
  <c r="E3427" i="11"/>
  <c r="E3428" i="11"/>
  <c r="E3429" i="11"/>
  <c r="E3430" i="11"/>
  <c r="E3431" i="11"/>
  <c r="E3432" i="11"/>
  <c r="E3433" i="11"/>
  <c r="E3434" i="11"/>
  <c r="E3435" i="11"/>
  <c r="E3436" i="11"/>
  <c r="E3437" i="11"/>
  <c r="E3438" i="11"/>
  <c r="E3439" i="11"/>
  <c r="E3440" i="11"/>
  <c r="E3441" i="11"/>
  <c r="E3442" i="11"/>
  <c r="E3443" i="11"/>
  <c r="E3444" i="11"/>
  <c r="E3445" i="11"/>
  <c r="E3446" i="11"/>
  <c r="E3447" i="11"/>
  <c r="E3448" i="11"/>
  <c r="E3449" i="11"/>
  <c r="E3450" i="11"/>
  <c r="E3451" i="11"/>
  <c r="E3452" i="11"/>
  <c r="E3453" i="11"/>
  <c r="E3454" i="11"/>
  <c r="E3455" i="11"/>
  <c r="E3456" i="11"/>
  <c r="E3457" i="11"/>
  <c r="E3458" i="11"/>
  <c r="E3459" i="11"/>
  <c r="E3460" i="11"/>
  <c r="E3461" i="11"/>
  <c r="E3462" i="11"/>
  <c r="E3463" i="11"/>
  <c r="E3464" i="11"/>
  <c r="E3465" i="11"/>
  <c r="E3466" i="11"/>
  <c r="E3467" i="11"/>
  <c r="E3468" i="11"/>
  <c r="E3469" i="11"/>
  <c r="E3470" i="11"/>
  <c r="E3471" i="11"/>
  <c r="E3472" i="11"/>
  <c r="E3473" i="11"/>
  <c r="E3474" i="11"/>
  <c r="E3475" i="11"/>
  <c r="E3476" i="11"/>
  <c r="E3477" i="11"/>
  <c r="E3478" i="11"/>
  <c r="E3479" i="11"/>
  <c r="E3480" i="11"/>
  <c r="E3481" i="11"/>
  <c r="E3482" i="11"/>
  <c r="E3483" i="11"/>
  <c r="E3484" i="11"/>
  <c r="E3485" i="11"/>
  <c r="E3486" i="11"/>
  <c r="E3487" i="11"/>
  <c r="E3488" i="11"/>
  <c r="E3489" i="11"/>
  <c r="E3490" i="11"/>
  <c r="E3491" i="11"/>
  <c r="E3492" i="11"/>
  <c r="E3493" i="11"/>
  <c r="E3494" i="11"/>
  <c r="E3495" i="11"/>
  <c r="E3496" i="11"/>
  <c r="E3497" i="11"/>
  <c r="E3498" i="11"/>
  <c r="E3499" i="11"/>
  <c r="E3500" i="11"/>
  <c r="E3501" i="11"/>
  <c r="E3502" i="11"/>
  <c r="E3503" i="11"/>
  <c r="E3504" i="11"/>
  <c r="E3505" i="11"/>
  <c r="E3506" i="11"/>
  <c r="E3507" i="11"/>
  <c r="E3508" i="11"/>
  <c r="E3509" i="11"/>
  <c r="E3510" i="11"/>
  <c r="E3511" i="11"/>
  <c r="E3512" i="11"/>
  <c r="E3513" i="11"/>
  <c r="E3514" i="11"/>
  <c r="E3515" i="11"/>
  <c r="E3516" i="11"/>
  <c r="E3517" i="11"/>
  <c r="E3518" i="11"/>
  <c r="E3519" i="11"/>
  <c r="E3520" i="11"/>
  <c r="E3521" i="11"/>
  <c r="E3522" i="11"/>
  <c r="E3523" i="11"/>
  <c r="E3524" i="11"/>
  <c r="E3525" i="11"/>
  <c r="E3526" i="11"/>
  <c r="E3527" i="11"/>
  <c r="E3528" i="11"/>
  <c r="E3529" i="11"/>
  <c r="E3530" i="11"/>
  <c r="E3531" i="11"/>
  <c r="E3532" i="11"/>
  <c r="E3533" i="11"/>
  <c r="E3534" i="11"/>
  <c r="E3535" i="11"/>
  <c r="E3536" i="11"/>
  <c r="E3537" i="11"/>
  <c r="E3538" i="11"/>
  <c r="E3539" i="11"/>
  <c r="E3540" i="11"/>
  <c r="E3541" i="11"/>
  <c r="E3542" i="11"/>
  <c r="E3543" i="11"/>
  <c r="E3544" i="11"/>
  <c r="E3545" i="11"/>
  <c r="E3546" i="11"/>
  <c r="E3547" i="11"/>
  <c r="E3548" i="11"/>
  <c r="E3549" i="11"/>
  <c r="E3550" i="11"/>
  <c r="E3551" i="11"/>
  <c r="E3552" i="11"/>
  <c r="E3553" i="11"/>
  <c r="E3554" i="11"/>
  <c r="E3555" i="11"/>
  <c r="E3556" i="11"/>
  <c r="E3557" i="11"/>
  <c r="E3558" i="11"/>
  <c r="E3559" i="11"/>
  <c r="E3560" i="11"/>
  <c r="E3561" i="11"/>
  <c r="E3562" i="11"/>
  <c r="E3563" i="11"/>
  <c r="E3564" i="11"/>
  <c r="E3565" i="11"/>
  <c r="E3566" i="11"/>
  <c r="E3567" i="11"/>
  <c r="E3568" i="11"/>
  <c r="E3569" i="11"/>
  <c r="E3570" i="11"/>
  <c r="E3571" i="11"/>
  <c r="E3572" i="11"/>
  <c r="E3573" i="11"/>
  <c r="E3574" i="11"/>
  <c r="E3575" i="11"/>
  <c r="E3576" i="11"/>
  <c r="E3577" i="11"/>
  <c r="E3578" i="11"/>
  <c r="E3579" i="11"/>
  <c r="E3580" i="11"/>
  <c r="E3581" i="11"/>
  <c r="E3582" i="11"/>
  <c r="E3583" i="11"/>
  <c r="E3584" i="11"/>
  <c r="E3585" i="11"/>
  <c r="E3586" i="11"/>
  <c r="E3587" i="11"/>
  <c r="E3588" i="11"/>
  <c r="E3589" i="11"/>
  <c r="E3590" i="11"/>
  <c r="E3591" i="11"/>
  <c r="E3592" i="11"/>
  <c r="E3593" i="11"/>
  <c r="E3594" i="11"/>
  <c r="E3595" i="11"/>
  <c r="E3596" i="11"/>
  <c r="E3597" i="11"/>
  <c r="E3598" i="11"/>
  <c r="E3599" i="11"/>
  <c r="E3600" i="11"/>
  <c r="E3601" i="11"/>
  <c r="E3602" i="11"/>
  <c r="E3603" i="11"/>
  <c r="E3604" i="11"/>
  <c r="E3605" i="11"/>
  <c r="E3606" i="11"/>
  <c r="E3607" i="11"/>
  <c r="E3608" i="11"/>
  <c r="E3609" i="11"/>
  <c r="E3610" i="11"/>
  <c r="E3611" i="11"/>
  <c r="E3612" i="11"/>
  <c r="E3613" i="11"/>
  <c r="E3614" i="11"/>
  <c r="E3615" i="11"/>
  <c r="E3616" i="11"/>
  <c r="E3617" i="11"/>
  <c r="E3618" i="11"/>
  <c r="E3619" i="11"/>
  <c r="E3620" i="11"/>
  <c r="E3621" i="11"/>
  <c r="E3622" i="11"/>
  <c r="E3623" i="11"/>
  <c r="E3624" i="11"/>
  <c r="E3625" i="11"/>
  <c r="E3626" i="11"/>
  <c r="E3627" i="11"/>
  <c r="E3628" i="11"/>
  <c r="E3629" i="11"/>
  <c r="E3630" i="11"/>
  <c r="E3631" i="11"/>
  <c r="E3632" i="11"/>
  <c r="E3633" i="11"/>
  <c r="E3634" i="11"/>
  <c r="E3635" i="11"/>
  <c r="E3636" i="11"/>
  <c r="E3637" i="11"/>
  <c r="E3638" i="11"/>
  <c r="E3639" i="11"/>
  <c r="E3640" i="11"/>
  <c r="E3641" i="11"/>
  <c r="E3642" i="11"/>
  <c r="E3643" i="11"/>
  <c r="E3644" i="11"/>
  <c r="E3645" i="11"/>
  <c r="E3646" i="11"/>
  <c r="E3647" i="11"/>
  <c r="E3648" i="11"/>
  <c r="E3649" i="11"/>
  <c r="E3650" i="11"/>
  <c r="E3651" i="11"/>
  <c r="E3652" i="11"/>
  <c r="E3653" i="11"/>
  <c r="E3654" i="11"/>
  <c r="E3655" i="11"/>
  <c r="E3656" i="11"/>
  <c r="E3657" i="11"/>
  <c r="E3658" i="11"/>
  <c r="E3659" i="11"/>
  <c r="E3660" i="11"/>
  <c r="E3661" i="11"/>
  <c r="E3662" i="11"/>
  <c r="E3663" i="11"/>
  <c r="E3664" i="11"/>
  <c r="E3665" i="11"/>
  <c r="E3666" i="11"/>
  <c r="E3667" i="11"/>
  <c r="E3668" i="11"/>
  <c r="E3669" i="11"/>
  <c r="E3670" i="11"/>
  <c r="E3671" i="11"/>
  <c r="E3672" i="11"/>
  <c r="E3673" i="11"/>
  <c r="E3674" i="11"/>
  <c r="E3675" i="11"/>
  <c r="E3676" i="11"/>
  <c r="E3677" i="11"/>
  <c r="E3678" i="11"/>
  <c r="E3679" i="11"/>
  <c r="E3680" i="11"/>
  <c r="E3681" i="11"/>
  <c r="E3682" i="11"/>
  <c r="E3683" i="11"/>
  <c r="E3684" i="11"/>
  <c r="E3685" i="11"/>
  <c r="E3686" i="11"/>
  <c r="E3687" i="11"/>
  <c r="E3688" i="11"/>
  <c r="E3689" i="11"/>
  <c r="E3690" i="11"/>
  <c r="E3691" i="11"/>
  <c r="E3692" i="11"/>
  <c r="E3693" i="11"/>
  <c r="E3694" i="11"/>
  <c r="E3695" i="11"/>
  <c r="E3696" i="11"/>
  <c r="E3697" i="11"/>
  <c r="E3698" i="11"/>
  <c r="E3699" i="11"/>
  <c r="E3700" i="11"/>
  <c r="E3701" i="11"/>
  <c r="E3702" i="11"/>
  <c r="E3703" i="11"/>
  <c r="E3704" i="11"/>
  <c r="E3705" i="11"/>
  <c r="E3706" i="11"/>
  <c r="E3707" i="11"/>
  <c r="E3708" i="11"/>
  <c r="E3709" i="11"/>
  <c r="E3710" i="11"/>
  <c r="E3711" i="11"/>
  <c r="E3712" i="11"/>
  <c r="E3713" i="11"/>
  <c r="E3714" i="11"/>
  <c r="E3715" i="11"/>
  <c r="E3716" i="11"/>
  <c r="E3717" i="11"/>
  <c r="E3718" i="11"/>
  <c r="E3719" i="11"/>
  <c r="E3720" i="11"/>
  <c r="E3721" i="11"/>
  <c r="E3722" i="11"/>
  <c r="E3723" i="11"/>
  <c r="E3724" i="11"/>
  <c r="E3725" i="11"/>
  <c r="E3726" i="11"/>
  <c r="E3727" i="11"/>
  <c r="E3728" i="11"/>
  <c r="E3729" i="11"/>
  <c r="E3730" i="11"/>
  <c r="E3731" i="11"/>
  <c r="E3732" i="11"/>
  <c r="E3733" i="11"/>
  <c r="E3734" i="11"/>
  <c r="E3735" i="11"/>
  <c r="E3736" i="11"/>
  <c r="E3737" i="11"/>
  <c r="E3738" i="11"/>
  <c r="E3739" i="11"/>
  <c r="E3740" i="11"/>
  <c r="E3741" i="11"/>
  <c r="E3742" i="11"/>
  <c r="E3743" i="11"/>
  <c r="E3744" i="11"/>
  <c r="E3745" i="11"/>
  <c r="E3746" i="11"/>
  <c r="E3747" i="11"/>
  <c r="E3748" i="11"/>
  <c r="E3749" i="11"/>
  <c r="E3750" i="11"/>
  <c r="E3751" i="11"/>
  <c r="E3752" i="11"/>
  <c r="E3753" i="11"/>
  <c r="E3754" i="11"/>
  <c r="E3755" i="11"/>
  <c r="E3756" i="11"/>
  <c r="E3757" i="11"/>
  <c r="E3758" i="11"/>
  <c r="E3759" i="11"/>
  <c r="E3760" i="11"/>
  <c r="E3761" i="11"/>
  <c r="E3762" i="11"/>
  <c r="E3763" i="11"/>
  <c r="E3764" i="11"/>
  <c r="E3765" i="11"/>
  <c r="E3766" i="11"/>
  <c r="E3767" i="11"/>
  <c r="E3768" i="11"/>
  <c r="E3769" i="11"/>
  <c r="E3770" i="11"/>
  <c r="E3771" i="11"/>
  <c r="E3772" i="11"/>
  <c r="E3773" i="11"/>
  <c r="E3774" i="11"/>
  <c r="E3775" i="11"/>
  <c r="E3776" i="11"/>
  <c r="E3777" i="11"/>
  <c r="E3778" i="11"/>
  <c r="E3779" i="11"/>
  <c r="E3780" i="11"/>
  <c r="E3781" i="11"/>
  <c r="E3782" i="11"/>
  <c r="E3783" i="11"/>
  <c r="E3784" i="11"/>
  <c r="E3785" i="11"/>
  <c r="E3786" i="11"/>
  <c r="E3787" i="11"/>
  <c r="E3788" i="11"/>
  <c r="E3789" i="11"/>
  <c r="E3790" i="11"/>
  <c r="E3791" i="11"/>
  <c r="E3792" i="11"/>
  <c r="E3793" i="11"/>
  <c r="E3794" i="11"/>
  <c r="E3795" i="11"/>
  <c r="E3796" i="11"/>
  <c r="E3797" i="11"/>
  <c r="E3798" i="11"/>
  <c r="E3799" i="11"/>
  <c r="E3800" i="11"/>
  <c r="E3801" i="11"/>
  <c r="E3802" i="11"/>
  <c r="E3803" i="11"/>
  <c r="E3804" i="11"/>
  <c r="E3805" i="11"/>
  <c r="E3806" i="11"/>
  <c r="E3807" i="11"/>
  <c r="E3808" i="11"/>
  <c r="E3809" i="11"/>
  <c r="E3810" i="11"/>
  <c r="E3811" i="11"/>
  <c r="E3812" i="11"/>
  <c r="E3813" i="11"/>
  <c r="E3814" i="11"/>
  <c r="E3815" i="11"/>
  <c r="E3816" i="11"/>
  <c r="E3817" i="11"/>
  <c r="E3818" i="11"/>
  <c r="E3819" i="11"/>
  <c r="E3820" i="11"/>
  <c r="E3821" i="11"/>
  <c r="E3822" i="11"/>
  <c r="E3823" i="11"/>
  <c r="E3824" i="11"/>
  <c r="E3825" i="11"/>
  <c r="E3826" i="11"/>
  <c r="E3827" i="11"/>
  <c r="E3828" i="11"/>
  <c r="E3829" i="11"/>
  <c r="E3830" i="11"/>
  <c r="E3831" i="11"/>
  <c r="E3832" i="11"/>
  <c r="E3833" i="11"/>
  <c r="E3834" i="11"/>
  <c r="E3835" i="11"/>
  <c r="E3836" i="11"/>
  <c r="E3837" i="11"/>
  <c r="E3838" i="11"/>
  <c r="E3839" i="11"/>
  <c r="E3840" i="11"/>
  <c r="E3841" i="11"/>
  <c r="E3842" i="11"/>
  <c r="E3843" i="11"/>
  <c r="E3844" i="11"/>
  <c r="E3845" i="11"/>
  <c r="E3846" i="11"/>
  <c r="E3847" i="11"/>
  <c r="E3848" i="11"/>
  <c r="E3849" i="11"/>
  <c r="E3850" i="11"/>
  <c r="E3851" i="11"/>
  <c r="E3852" i="11"/>
  <c r="E3853" i="11"/>
  <c r="E3854" i="11"/>
  <c r="E3855" i="11"/>
  <c r="E3856" i="11"/>
  <c r="E3857" i="11"/>
  <c r="E3858" i="11"/>
  <c r="E3859" i="11"/>
  <c r="E3860" i="11"/>
  <c r="E3861" i="11"/>
  <c r="E3862" i="11"/>
  <c r="E3863" i="11"/>
  <c r="E3864" i="11"/>
  <c r="E3865" i="11"/>
  <c r="E3866" i="11"/>
  <c r="E3867" i="11"/>
  <c r="E3868" i="11"/>
  <c r="E3869" i="11"/>
  <c r="E3870" i="11"/>
  <c r="E3871" i="11"/>
  <c r="E3872" i="11"/>
  <c r="E3873" i="11"/>
  <c r="E3874" i="11"/>
  <c r="E3875" i="11"/>
  <c r="E3876" i="11"/>
  <c r="E3877" i="11"/>
  <c r="E3878" i="11"/>
  <c r="E3879" i="11"/>
  <c r="E3880" i="11"/>
  <c r="E3881" i="11"/>
  <c r="E3882" i="11"/>
  <c r="E3883" i="11"/>
  <c r="E3884" i="11"/>
  <c r="E3885" i="11"/>
  <c r="E3886" i="11"/>
  <c r="E3887" i="11"/>
  <c r="E3888" i="11"/>
  <c r="E3889" i="11"/>
  <c r="E3890" i="11"/>
  <c r="E3891" i="11"/>
  <c r="E3892" i="11"/>
  <c r="E3893" i="11"/>
  <c r="E3894" i="11"/>
  <c r="E3895" i="11"/>
  <c r="E3896" i="11"/>
  <c r="E3897" i="11"/>
  <c r="E3898" i="11"/>
  <c r="E3899" i="11"/>
  <c r="E3900" i="11"/>
  <c r="E3901" i="11"/>
  <c r="E3902" i="11"/>
  <c r="E3903" i="11"/>
  <c r="E3904" i="11"/>
  <c r="E3905" i="11"/>
  <c r="E3906" i="11"/>
  <c r="E3907" i="11"/>
  <c r="E3908" i="11"/>
  <c r="E3909" i="11"/>
  <c r="E3910" i="11"/>
  <c r="E3911" i="11"/>
  <c r="E3912" i="11"/>
  <c r="E3913" i="11"/>
  <c r="E3914" i="11"/>
  <c r="E3915" i="11"/>
  <c r="E3916" i="11"/>
  <c r="E3917" i="11"/>
  <c r="E3918" i="11"/>
  <c r="E3919" i="11"/>
  <c r="E3920" i="11"/>
  <c r="E3921" i="11"/>
  <c r="E3922" i="11"/>
  <c r="E3923" i="11"/>
  <c r="E3924" i="11"/>
  <c r="E3925" i="11"/>
  <c r="E3926" i="11"/>
  <c r="E3927" i="11"/>
  <c r="E3928" i="11"/>
  <c r="E3929" i="11"/>
  <c r="E3930" i="11"/>
  <c r="E3931" i="11"/>
  <c r="E3932" i="11"/>
  <c r="E3933" i="11"/>
  <c r="E3934" i="11"/>
  <c r="E3935" i="11"/>
  <c r="E3936" i="11"/>
  <c r="E3937" i="11"/>
  <c r="E3938" i="11"/>
  <c r="E3939" i="11"/>
  <c r="E3940" i="11"/>
  <c r="E3941" i="11"/>
  <c r="E3942" i="11"/>
  <c r="E3943" i="11"/>
  <c r="E3944" i="11"/>
  <c r="E3945" i="11"/>
  <c r="E3946" i="11"/>
  <c r="E3947" i="11"/>
  <c r="E3948" i="11"/>
  <c r="E3949" i="11"/>
  <c r="E3950" i="11"/>
  <c r="E3951" i="11"/>
  <c r="E3952" i="11"/>
  <c r="E3953" i="11"/>
  <c r="E3954" i="11"/>
  <c r="E3955" i="11"/>
  <c r="E3956" i="11"/>
  <c r="E3957" i="11"/>
  <c r="E3958" i="11"/>
  <c r="E3959" i="11"/>
  <c r="E3960" i="11"/>
  <c r="E3961" i="11"/>
  <c r="E3962" i="11"/>
  <c r="E3963" i="11"/>
  <c r="E3964" i="11"/>
  <c r="E3965" i="11"/>
  <c r="E3966" i="11"/>
  <c r="E3967" i="11"/>
  <c r="E3968" i="11"/>
  <c r="E3969" i="11"/>
  <c r="E3970" i="11"/>
  <c r="E3971" i="11"/>
  <c r="E3972" i="11"/>
  <c r="E3973" i="11"/>
  <c r="E3974" i="11"/>
  <c r="E3975" i="11"/>
  <c r="E3976" i="11"/>
  <c r="E3977" i="11"/>
  <c r="E3978" i="11"/>
  <c r="E3979" i="11"/>
  <c r="E3980" i="11"/>
  <c r="E3981" i="11"/>
  <c r="E3982" i="11"/>
  <c r="E3983" i="11"/>
  <c r="E3984" i="11"/>
  <c r="E3985" i="11"/>
  <c r="E3986" i="11"/>
  <c r="E3987" i="11"/>
  <c r="E3988" i="11"/>
  <c r="E3989" i="11"/>
  <c r="E3990" i="11"/>
  <c r="E3991" i="11"/>
  <c r="E3992" i="11"/>
  <c r="E3993" i="11"/>
  <c r="E3994" i="11"/>
  <c r="E3995" i="11"/>
  <c r="E3996" i="11"/>
  <c r="E3997" i="11"/>
  <c r="E3998" i="11"/>
  <c r="E3999" i="11"/>
  <c r="E4000" i="11"/>
  <c r="E4001" i="11"/>
  <c r="E4002" i="11"/>
  <c r="E4003" i="11"/>
  <c r="E4004" i="11"/>
  <c r="E4005" i="11"/>
  <c r="E4006" i="11"/>
  <c r="E4007" i="11"/>
  <c r="E4008" i="11"/>
  <c r="E4009" i="11"/>
  <c r="E4010" i="11"/>
  <c r="E4011" i="11"/>
  <c r="E4012" i="11"/>
  <c r="E4013" i="11"/>
  <c r="E4014" i="11"/>
  <c r="E4015" i="11"/>
  <c r="E4016" i="11"/>
  <c r="E4017" i="11"/>
  <c r="E4018" i="11"/>
  <c r="E4019" i="11"/>
  <c r="E4020" i="11"/>
  <c r="E4021" i="11"/>
  <c r="E4022" i="11"/>
  <c r="E4023" i="11"/>
  <c r="E4024" i="11"/>
  <c r="E4025" i="11"/>
  <c r="E4026" i="11"/>
  <c r="E4027" i="11"/>
  <c r="E4028" i="11"/>
  <c r="E4029" i="11"/>
  <c r="E4030" i="11"/>
  <c r="E4031" i="11"/>
  <c r="E4032" i="11"/>
  <c r="E4033" i="11"/>
  <c r="E4034" i="11"/>
  <c r="E4035" i="11"/>
  <c r="E4036" i="11"/>
  <c r="E4037" i="11"/>
  <c r="E4038" i="11"/>
  <c r="E4039" i="11"/>
  <c r="E4040" i="11"/>
  <c r="E4041" i="11"/>
  <c r="E4042" i="11"/>
  <c r="E4043" i="11"/>
  <c r="E4044" i="11"/>
  <c r="E4045" i="11"/>
  <c r="E4046" i="11"/>
  <c r="E4047" i="11"/>
  <c r="E4048" i="11"/>
  <c r="E4049" i="11"/>
  <c r="E4050" i="11"/>
  <c r="E4051" i="11"/>
  <c r="E4052" i="11"/>
  <c r="E4053" i="11"/>
  <c r="E4054" i="11"/>
  <c r="E4055" i="11"/>
  <c r="E4056" i="11"/>
  <c r="E4057" i="11"/>
  <c r="E4058" i="11"/>
  <c r="E4059" i="11"/>
  <c r="E4060" i="11"/>
  <c r="E4061" i="11"/>
  <c r="E4062" i="11"/>
  <c r="E4063" i="11"/>
  <c r="E4064" i="11"/>
  <c r="E4065" i="11"/>
  <c r="E4066" i="11"/>
  <c r="E4067" i="11"/>
  <c r="E4068" i="11"/>
  <c r="E4069" i="11"/>
  <c r="E4070" i="11"/>
  <c r="E4071" i="11"/>
  <c r="E4072" i="11"/>
  <c r="E4073" i="11"/>
  <c r="E4074" i="11"/>
  <c r="E4075" i="11"/>
  <c r="E4076" i="11"/>
  <c r="E4077" i="11"/>
  <c r="E4078" i="11"/>
  <c r="E4079" i="11"/>
  <c r="E4080" i="11"/>
  <c r="E4081" i="11"/>
  <c r="E4082" i="11"/>
  <c r="E4083" i="11"/>
  <c r="E4084" i="11"/>
  <c r="E4085" i="11"/>
  <c r="E4086" i="11"/>
  <c r="E4087" i="11"/>
  <c r="E4088" i="11"/>
  <c r="E4089" i="11"/>
  <c r="E4090" i="11"/>
  <c r="E4091" i="11"/>
  <c r="E4092" i="11"/>
  <c r="E4093" i="11"/>
  <c r="E4094" i="11"/>
  <c r="E4095" i="11"/>
  <c r="E4096" i="11"/>
  <c r="E4097" i="11"/>
  <c r="E4098" i="11"/>
  <c r="E4099" i="11"/>
  <c r="E4100" i="11"/>
  <c r="E4101" i="11"/>
  <c r="E4102" i="11"/>
  <c r="E4103" i="11"/>
  <c r="E4104" i="11"/>
  <c r="E4105" i="11"/>
  <c r="E4106" i="11"/>
  <c r="E4107" i="11"/>
  <c r="E4108" i="11"/>
  <c r="E4109" i="11"/>
  <c r="E4110" i="11"/>
  <c r="E4111" i="11"/>
  <c r="E4112" i="11"/>
  <c r="E4113" i="11"/>
  <c r="E4114" i="11"/>
  <c r="E4115" i="11"/>
  <c r="E4116" i="11"/>
  <c r="E4117" i="11"/>
  <c r="E4118" i="11"/>
  <c r="E4119" i="11"/>
  <c r="E4120" i="11"/>
  <c r="E4121" i="11"/>
  <c r="E4122" i="11"/>
  <c r="E4123" i="11"/>
  <c r="E4124" i="11"/>
  <c r="E4125" i="11"/>
  <c r="E4126" i="11"/>
  <c r="E4127" i="11"/>
  <c r="E4128" i="11"/>
  <c r="E4129" i="11"/>
  <c r="E4130" i="11"/>
  <c r="E4131" i="11"/>
  <c r="E4132" i="11"/>
  <c r="E4133" i="11"/>
  <c r="E4134" i="11"/>
  <c r="E4135" i="11"/>
  <c r="E4136" i="11"/>
  <c r="E4137" i="11"/>
  <c r="E4138" i="11"/>
  <c r="E4139" i="11"/>
  <c r="E4140" i="11"/>
  <c r="E4141" i="11"/>
  <c r="E4142" i="11"/>
  <c r="E4143" i="11"/>
  <c r="E4144" i="11"/>
  <c r="E4145" i="11"/>
  <c r="E4146" i="11"/>
  <c r="E4147" i="11"/>
  <c r="E4148" i="11"/>
  <c r="E4149" i="11"/>
  <c r="E4150" i="11"/>
  <c r="E4151" i="11"/>
  <c r="E4152" i="11"/>
  <c r="E4153" i="11"/>
  <c r="E4154" i="11"/>
  <c r="E4155" i="11"/>
  <c r="E4156" i="11"/>
  <c r="E4157" i="11"/>
  <c r="E4158" i="11"/>
  <c r="E4159" i="11"/>
  <c r="E4160" i="11"/>
  <c r="E4161" i="11"/>
  <c r="E4162" i="11"/>
  <c r="E4163" i="11"/>
  <c r="E4164" i="11"/>
  <c r="E4165" i="11"/>
  <c r="E4166" i="11"/>
  <c r="E4167" i="11"/>
  <c r="E4168" i="11"/>
  <c r="E4169" i="11"/>
  <c r="E4170" i="11"/>
  <c r="E4171" i="11"/>
  <c r="E4172" i="11"/>
  <c r="E4173" i="11"/>
  <c r="E4174" i="11"/>
  <c r="E4175" i="11"/>
  <c r="E4176" i="11"/>
  <c r="E4177" i="11"/>
  <c r="E4178" i="11"/>
  <c r="E4179" i="11"/>
  <c r="E4180" i="11"/>
  <c r="E4181" i="11"/>
  <c r="E4182" i="11"/>
  <c r="E4183" i="11"/>
  <c r="E4184" i="11"/>
  <c r="E4185" i="11"/>
  <c r="E4186" i="11"/>
  <c r="E4187" i="11"/>
  <c r="E4188" i="11"/>
  <c r="E4189" i="11"/>
  <c r="E4190" i="11"/>
  <c r="E4191" i="11"/>
  <c r="E4192" i="11"/>
  <c r="E4193" i="11"/>
  <c r="E4194" i="11"/>
  <c r="E4195" i="11"/>
  <c r="E4196" i="11"/>
  <c r="E4197" i="11"/>
  <c r="E4198" i="11"/>
  <c r="E4199" i="11"/>
  <c r="E4200" i="11"/>
  <c r="E4201" i="11"/>
  <c r="E4202" i="11"/>
  <c r="E4203" i="11"/>
  <c r="E4204" i="11"/>
  <c r="E4205" i="11"/>
  <c r="E4206" i="11"/>
  <c r="E4207" i="11"/>
  <c r="E4208" i="11"/>
  <c r="E4209" i="11"/>
  <c r="E4210" i="11"/>
  <c r="E4211" i="11"/>
  <c r="E4212" i="11"/>
  <c r="E4213" i="11"/>
  <c r="E4214" i="11"/>
  <c r="E4215" i="11"/>
  <c r="E4216" i="11"/>
  <c r="E4217" i="11"/>
  <c r="E4218" i="11"/>
  <c r="E4219" i="11"/>
  <c r="E4220" i="11"/>
  <c r="E4221" i="11"/>
  <c r="E4222" i="11"/>
  <c r="E4223" i="11"/>
  <c r="E4224" i="11"/>
  <c r="E4225" i="11"/>
  <c r="E4226" i="11"/>
  <c r="E4227" i="11"/>
  <c r="E4228" i="11"/>
  <c r="E4229" i="11"/>
  <c r="E4230" i="11"/>
  <c r="E4231" i="11"/>
  <c r="E4232" i="11"/>
  <c r="E4233" i="11"/>
  <c r="E4234" i="11"/>
  <c r="E4235" i="11"/>
  <c r="E4236" i="11"/>
  <c r="E4237" i="11"/>
  <c r="E4238" i="11"/>
  <c r="E4239" i="11"/>
  <c r="E4240" i="11"/>
  <c r="E4241" i="11"/>
  <c r="E4242" i="11"/>
  <c r="E4243" i="11"/>
  <c r="E4244" i="11"/>
  <c r="E4245" i="11"/>
  <c r="E4246" i="11"/>
  <c r="E4247" i="11"/>
  <c r="E4248" i="11"/>
  <c r="E4249" i="11"/>
  <c r="E4250" i="11"/>
  <c r="E4251" i="11"/>
  <c r="E4252" i="11"/>
  <c r="E4253" i="11"/>
  <c r="E4254" i="11"/>
  <c r="E4255" i="11"/>
  <c r="E4256" i="11"/>
  <c r="E4257" i="11"/>
  <c r="E4258" i="11"/>
  <c r="E4259" i="11"/>
  <c r="E4260" i="11"/>
  <c r="E4261" i="11"/>
  <c r="E4262" i="11"/>
  <c r="E4263" i="11"/>
  <c r="E4264" i="11"/>
  <c r="E4265" i="11"/>
  <c r="E4266" i="11"/>
  <c r="E4267" i="11"/>
  <c r="E4268" i="11"/>
  <c r="E4269" i="11"/>
  <c r="E4270" i="11"/>
  <c r="E4271" i="11"/>
  <c r="E4272" i="11"/>
  <c r="E4273" i="11"/>
  <c r="E4274" i="11"/>
  <c r="E4275" i="11"/>
  <c r="E4276" i="11"/>
  <c r="E4277" i="11"/>
  <c r="E4278" i="11"/>
  <c r="E4279" i="11"/>
  <c r="E4280" i="11"/>
  <c r="E4281" i="11"/>
  <c r="E4282" i="11"/>
  <c r="E4283" i="11"/>
  <c r="E4284" i="11"/>
  <c r="E4285" i="11"/>
  <c r="E4286" i="11"/>
  <c r="E4287" i="11"/>
  <c r="E4288" i="11"/>
  <c r="E4289" i="11"/>
  <c r="E4290" i="11"/>
  <c r="E4291" i="11"/>
  <c r="E4292" i="11"/>
  <c r="E4293" i="11"/>
  <c r="E4294" i="11"/>
  <c r="E4295" i="11"/>
  <c r="E4296" i="11"/>
  <c r="E4297" i="11"/>
  <c r="E4298" i="11"/>
  <c r="E4299" i="11"/>
  <c r="E4300" i="11"/>
  <c r="E4301" i="11"/>
  <c r="E4302" i="11"/>
  <c r="E4303" i="11"/>
  <c r="E4304" i="11"/>
  <c r="E4305" i="11"/>
  <c r="E4306" i="11"/>
  <c r="E4307" i="11"/>
  <c r="E4308" i="11"/>
  <c r="E4309" i="11"/>
  <c r="E4310" i="11"/>
  <c r="E4311" i="11"/>
  <c r="E4312" i="11"/>
  <c r="E4313" i="11"/>
  <c r="E4314" i="11"/>
  <c r="E4315" i="11"/>
  <c r="E4316" i="11"/>
  <c r="E4317" i="11"/>
  <c r="E4318" i="11"/>
  <c r="E4319" i="11"/>
  <c r="E4320" i="11"/>
  <c r="E4321" i="11"/>
  <c r="E4322" i="11"/>
  <c r="E4323" i="11"/>
  <c r="E4324" i="11"/>
  <c r="E4325" i="11"/>
  <c r="E4326" i="11"/>
  <c r="E4327" i="11"/>
  <c r="E4328" i="11"/>
  <c r="E4329" i="11"/>
  <c r="E4330" i="11"/>
  <c r="E4331" i="11"/>
  <c r="E4332" i="11"/>
  <c r="E4333" i="11"/>
  <c r="E4334" i="11"/>
  <c r="E4335" i="11"/>
  <c r="E4336" i="11"/>
  <c r="E4337" i="11"/>
  <c r="E4338" i="11"/>
  <c r="E4339" i="11"/>
  <c r="E4340" i="11"/>
  <c r="E4341" i="11"/>
  <c r="E4342" i="11"/>
  <c r="E4343" i="11"/>
  <c r="E4344" i="11"/>
  <c r="E4345" i="11"/>
  <c r="E4346" i="11"/>
  <c r="E4347" i="11"/>
  <c r="E4348" i="11"/>
  <c r="E4349" i="11"/>
  <c r="E4350" i="11"/>
  <c r="E4351" i="11"/>
  <c r="E4352" i="11"/>
  <c r="E4353" i="11"/>
  <c r="E4354" i="11"/>
  <c r="E4355" i="11"/>
  <c r="E4356" i="11"/>
  <c r="E4357" i="11"/>
  <c r="E4358" i="11"/>
  <c r="E4359" i="11"/>
  <c r="E4360" i="11"/>
  <c r="E4361" i="11"/>
  <c r="E4362" i="11"/>
  <c r="E4363" i="11"/>
  <c r="E4364" i="11"/>
  <c r="E4365" i="11"/>
  <c r="E4366" i="11"/>
  <c r="E4367" i="11"/>
  <c r="E4368" i="11"/>
  <c r="E4369" i="11"/>
  <c r="E4370" i="11"/>
  <c r="E4371" i="11"/>
  <c r="E4372" i="11"/>
  <c r="E4373" i="11"/>
  <c r="E4374" i="11"/>
  <c r="E4375" i="11"/>
  <c r="E4376" i="11"/>
  <c r="E4377" i="11"/>
  <c r="E4378" i="11"/>
  <c r="E4379" i="11"/>
  <c r="E4380" i="11"/>
  <c r="E4381" i="11"/>
  <c r="E4382" i="11"/>
  <c r="E4383" i="11"/>
  <c r="E4384" i="11"/>
  <c r="E4385" i="11"/>
  <c r="E4386" i="11"/>
  <c r="E4387" i="11"/>
  <c r="E4388" i="11"/>
  <c r="E4389" i="11"/>
  <c r="E4390" i="11"/>
  <c r="E4391" i="11"/>
  <c r="E4392" i="11"/>
  <c r="E4393" i="11"/>
  <c r="E4394" i="11"/>
  <c r="E4395" i="11"/>
  <c r="E4396" i="11"/>
  <c r="E4397" i="11"/>
  <c r="E4398" i="11"/>
  <c r="E4399" i="11"/>
  <c r="E4400" i="11"/>
  <c r="E4401" i="11"/>
  <c r="E4402" i="11"/>
  <c r="E4403" i="11"/>
  <c r="E4404" i="11"/>
  <c r="E4405" i="11"/>
  <c r="E4406" i="11"/>
  <c r="E4407" i="11"/>
  <c r="E4408" i="11"/>
  <c r="E4409" i="11"/>
  <c r="E4410" i="11"/>
  <c r="E4411" i="11"/>
  <c r="E4412" i="11"/>
  <c r="E4413" i="11"/>
  <c r="E4414" i="11"/>
  <c r="E4415" i="11"/>
  <c r="E4416" i="11"/>
  <c r="E4417" i="11"/>
  <c r="E4418" i="11"/>
  <c r="E4419" i="11"/>
  <c r="E4420" i="11"/>
  <c r="E4421" i="11"/>
  <c r="E4422" i="11"/>
  <c r="E4423" i="11"/>
  <c r="E4424" i="11"/>
  <c r="E4425" i="11"/>
  <c r="E4426" i="11"/>
  <c r="E4427" i="11"/>
  <c r="E4428" i="11"/>
  <c r="E4429" i="11"/>
  <c r="E4430" i="11"/>
  <c r="E4431" i="11"/>
  <c r="E4432" i="11"/>
  <c r="E4433" i="11"/>
  <c r="E4434" i="11"/>
  <c r="E4435" i="11"/>
  <c r="E4436" i="11"/>
  <c r="E4437" i="11"/>
  <c r="E4438" i="11"/>
  <c r="E4439" i="11"/>
  <c r="E4440" i="11"/>
  <c r="E4441" i="11"/>
  <c r="E4442" i="11"/>
  <c r="E4443" i="11"/>
  <c r="E4444" i="11"/>
  <c r="E4445" i="11"/>
  <c r="E4446" i="11"/>
  <c r="E4447" i="11"/>
  <c r="E4448" i="11"/>
  <c r="E4449" i="11"/>
  <c r="E4450" i="11"/>
  <c r="E4451" i="11"/>
  <c r="E4452" i="11"/>
  <c r="E4453" i="11"/>
  <c r="E4454" i="11"/>
  <c r="E4455" i="11"/>
  <c r="E4456" i="11"/>
  <c r="E4457" i="11"/>
  <c r="E4458" i="11"/>
  <c r="E4459" i="11"/>
  <c r="E4460" i="11"/>
  <c r="E4461" i="11"/>
  <c r="E4462" i="11"/>
  <c r="E4463" i="11"/>
  <c r="E4464" i="11"/>
  <c r="E4465" i="11"/>
  <c r="E4466" i="11"/>
  <c r="E4467" i="11"/>
  <c r="E4468" i="11"/>
  <c r="E4469" i="11"/>
  <c r="E4470" i="11"/>
  <c r="E4471" i="11"/>
  <c r="E4472" i="11"/>
  <c r="E4473" i="11"/>
  <c r="E4474" i="11"/>
  <c r="E4475" i="11"/>
  <c r="E4476" i="11"/>
  <c r="E4477" i="11"/>
  <c r="E4478" i="11"/>
  <c r="E4479" i="11"/>
  <c r="E4480" i="11"/>
  <c r="E4481" i="11"/>
  <c r="E4482" i="11"/>
  <c r="E4483" i="11"/>
  <c r="E4484" i="11"/>
  <c r="E4485" i="11"/>
  <c r="E4486" i="11"/>
  <c r="E4487" i="11"/>
  <c r="E4488" i="11"/>
  <c r="E4489" i="11"/>
  <c r="E4490" i="11"/>
  <c r="E4491" i="11"/>
  <c r="E4492" i="11"/>
  <c r="E4493" i="11"/>
  <c r="E4494" i="11"/>
  <c r="E4495" i="11"/>
  <c r="E4496" i="11"/>
  <c r="E4497" i="11"/>
  <c r="E4498" i="11"/>
  <c r="E4499" i="11"/>
  <c r="E4500" i="11"/>
  <c r="E4501" i="11"/>
  <c r="E4502" i="11"/>
  <c r="E4503" i="11"/>
  <c r="E4504" i="11"/>
  <c r="E4505" i="11"/>
  <c r="E4506" i="11"/>
  <c r="E4507" i="11"/>
  <c r="E4508" i="11"/>
  <c r="E4509" i="11"/>
  <c r="E4510" i="11"/>
  <c r="E4511" i="11"/>
  <c r="E4512" i="11"/>
  <c r="E4513" i="11"/>
  <c r="E4514" i="11"/>
  <c r="E4515" i="11"/>
  <c r="E4516" i="11"/>
  <c r="E4517" i="11"/>
  <c r="E4518" i="11"/>
  <c r="E4519" i="11"/>
  <c r="E4520" i="11"/>
  <c r="E4521" i="11"/>
  <c r="E4522" i="11"/>
  <c r="E4523" i="11"/>
  <c r="E4524" i="11"/>
  <c r="E4525" i="11"/>
  <c r="E4526" i="11"/>
  <c r="E4527" i="11"/>
  <c r="E4528" i="11"/>
  <c r="E4529" i="11"/>
  <c r="E4530" i="11"/>
  <c r="E4531" i="11"/>
  <c r="E4532" i="11"/>
  <c r="E4533" i="11"/>
  <c r="E4534" i="11"/>
  <c r="E4535" i="11"/>
  <c r="E4536" i="11"/>
  <c r="E4537" i="11"/>
  <c r="E4538" i="11"/>
  <c r="E4539" i="11"/>
  <c r="E4540" i="11"/>
  <c r="E4541" i="11"/>
  <c r="E4542" i="11"/>
  <c r="E4543" i="11"/>
  <c r="E4544" i="11"/>
  <c r="E4545" i="11"/>
  <c r="E4546" i="11"/>
  <c r="E4547" i="11"/>
  <c r="E4548" i="11"/>
  <c r="E4549" i="11"/>
  <c r="E4550" i="11"/>
  <c r="E4551" i="11"/>
  <c r="E4552" i="11"/>
  <c r="E4553" i="11"/>
  <c r="E4554" i="11"/>
  <c r="E4555" i="11"/>
  <c r="E4556" i="11"/>
  <c r="E4557" i="11"/>
  <c r="E4558" i="11"/>
  <c r="E4559" i="11"/>
  <c r="E4560" i="11"/>
  <c r="E4561" i="11"/>
  <c r="E4562" i="11"/>
  <c r="E4563" i="11"/>
  <c r="E4564" i="11"/>
  <c r="E4565" i="11"/>
  <c r="E4566" i="11"/>
  <c r="E4567" i="11"/>
  <c r="E4568" i="11"/>
  <c r="E4569" i="11"/>
  <c r="E4570" i="11"/>
  <c r="E4571" i="11"/>
  <c r="E4572" i="11"/>
  <c r="E4573" i="11"/>
  <c r="E4574" i="11"/>
  <c r="E4575" i="11"/>
  <c r="E4576" i="11"/>
  <c r="E4577" i="11"/>
  <c r="E4578" i="11"/>
  <c r="E4579" i="11"/>
  <c r="E4580" i="11"/>
  <c r="E4581" i="11"/>
  <c r="E4582" i="11"/>
  <c r="E4583" i="11"/>
  <c r="E4584" i="11"/>
  <c r="E4585" i="11"/>
  <c r="E4586" i="11"/>
  <c r="E4587" i="11"/>
  <c r="E4588" i="11"/>
  <c r="E4589" i="11"/>
  <c r="E4590" i="11"/>
  <c r="E4591" i="11"/>
  <c r="E4592" i="11"/>
  <c r="E4593" i="11"/>
  <c r="E4594" i="11"/>
  <c r="E4595" i="11"/>
  <c r="E4596" i="11"/>
  <c r="E4597" i="11"/>
  <c r="E4598" i="11"/>
  <c r="E4599" i="11"/>
  <c r="E4600" i="11"/>
  <c r="E4601" i="11"/>
  <c r="E4602" i="11"/>
  <c r="E4603" i="11"/>
  <c r="E4604" i="11"/>
  <c r="E4605" i="11"/>
  <c r="E4606" i="11"/>
  <c r="E4607" i="11"/>
  <c r="E4608" i="11"/>
  <c r="E4609" i="11"/>
  <c r="E4610" i="11"/>
  <c r="E4611" i="11"/>
  <c r="E4612" i="11"/>
  <c r="E4613" i="11"/>
  <c r="E4614" i="11"/>
  <c r="E4615" i="11"/>
  <c r="E4616" i="11"/>
  <c r="E4617" i="11"/>
  <c r="E4618" i="11"/>
  <c r="E4619" i="11"/>
  <c r="E4620" i="11"/>
  <c r="E4621" i="11"/>
  <c r="E4622" i="11"/>
  <c r="E4623" i="11"/>
  <c r="E4624" i="11"/>
  <c r="E4625" i="11"/>
  <c r="E4626" i="11"/>
  <c r="E4627" i="11"/>
  <c r="E4628" i="11"/>
  <c r="E4629" i="11"/>
  <c r="E4630" i="11"/>
  <c r="E4631" i="11"/>
  <c r="E4632" i="11"/>
  <c r="E4633" i="11"/>
  <c r="E4634" i="11"/>
  <c r="E4635" i="11"/>
  <c r="E4636" i="11"/>
  <c r="E4637" i="11"/>
  <c r="E4638" i="11"/>
  <c r="E4639" i="11"/>
  <c r="E4640" i="11"/>
  <c r="E4641" i="11"/>
  <c r="E4642" i="11"/>
  <c r="E4643" i="11"/>
  <c r="E4644" i="11"/>
  <c r="E4645" i="11"/>
  <c r="E4646" i="11"/>
  <c r="E4647" i="11"/>
  <c r="E4648" i="11"/>
  <c r="E4649" i="11"/>
  <c r="E4650" i="11"/>
  <c r="E4651" i="11"/>
  <c r="E4652" i="11"/>
  <c r="E4653" i="11"/>
  <c r="E4654" i="11"/>
  <c r="E4655" i="11"/>
  <c r="E4656" i="11"/>
  <c r="E4657" i="11"/>
  <c r="E4658" i="11"/>
  <c r="E4659" i="11"/>
  <c r="E4660" i="11"/>
  <c r="E4661" i="11"/>
  <c r="E4662" i="11"/>
  <c r="E4663" i="11"/>
  <c r="E4664" i="11"/>
  <c r="E4665" i="11"/>
  <c r="E4666" i="11"/>
  <c r="E4667" i="11"/>
  <c r="E4668" i="11"/>
  <c r="E4669" i="11"/>
  <c r="E4670" i="11"/>
  <c r="E4671" i="11"/>
  <c r="E4672" i="11"/>
  <c r="E4673" i="11"/>
  <c r="E4674" i="11"/>
  <c r="E4675" i="11"/>
  <c r="E4676" i="11"/>
  <c r="E4677" i="11"/>
  <c r="E4678" i="11"/>
  <c r="E4679" i="11"/>
  <c r="E4680" i="11"/>
  <c r="E4681" i="11"/>
  <c r="E4682" i="11"/>
  <c r="E4683" i="11"/>
  <c r="E4684" i="11"/>
  <c r="E4685" i="11"/>
  <c r="E4686" i="11"/>
  <c r="E4687" i="11"/>
  <c r="E4688" i="11"/>
  <c r="E4689" i="11"/>
  <c r="E4690" i="11"/>
  <c r="E4691" i="11"/>
  <c r="E4692" i="11"/>
  <c r="E4693" i="11"/>
  <c r="E4694" i="11"/>
  <c r="E4695" i="11"/>
  <c r="E4696" i="11"/>
  <c r="E4697" i="11"/>
  <c r="E4698" i="11"/>
  <c r="E4699" i="11"/>
  <c r="E4700" i="11"/>
  <c r="E4701" i="11"/>
  <c r="E4702" i="11"/>
  <c r="E4703" i="11"/>
  <c r="E4704" i="11"/>
  <c r="E4705" i="11"/>
  <c r="E4706" i="11"/>
  <c r="E4707" i="11"/>
  <c r="E4708" i="11"/>
  <c r="E4709" i="11"/>
  <c r="E4710" i="11"/>
  <c r="E4711" i="11"/>
  <c r="E4712" i="11"/>
  <c r="E4713" i="11"/>
  <c r="E4714" i="11"/>
  <c r="E4715" i="11"/>
  <c r="E4716" i="11"/>
  <c r="E4717" i="11"/>
  <c r="E4718" i="11"/>
  <c r="E4719" i="11"/>
  <c r="E4720" i="11"/>
  <c r="E4721" i="11"/>
  <c r="E4722" i="11"/>
  <c r="E4723" i="11"/>
  <c r="E4724" i="11"/>
  <c r="E4725" i="11"/>
  <c r="E4726" i="11"/>
  <c r="E4727" i="11"/>
  <c r="E4728" i="11"/>
  <c r="E4729" i="11"/>
  <c r="E4730" i="11"/>
  <c r="E4731" i="11"/>
  <c r="E4732" i="11"/>
  <c r="E4733" i="11"/>
  <c r="E4734" i="11"/>
  <c r="E4735" i="11"/>
  <c r="E4736" i="11"/>
  <c r="E4737" i="11"/>
  <c r="E4738" i="11"/>
  <c r="E4739" i="11"/>
  <c r="E4740" i="11"/>
  <c r="E4741" i="11"/>
  <c r="E4742" i="11"/>
  <c r="E4743" i="11"/>
  <c r="E4744" i="11"/>
  <c r="E4745" i="11"/>
  <c r="E4746" i="11"/>
  <c r="E4747" i="11"/>
  <c r="E4748" i="11"/>
  <c r="E4749" i="11"/>
  <c r="E4750" i="11"/>
  <c r="E4751" i="11"/>
  <c r="E4752" i="11"/>
  <c r="E4753" i="11"/>
  <c r="E4754" i="11"/>
  <c r="E4755" i="11"/>
  <c r="E4756" i="11"/>
  <c r="E4757" i="11"/>
  <c r="E4758" i="11"/>
  <c r="E4759" i="11"/>
  <c r="E4760" i="11"/>
  <c r="E4761" i="11"/>
  <c r="E4762" i="11"/>
  <c r="E4763" i="11"/>
  <c r="E4764" i="11"/>
  <c r="E4765" i="11"/>
  <c r="E4766" i="11"/>
  <c r="E4767" i="11"/>
  <c r="E4768" i="11"/>
  <c r="E4769" i="11"/>
  <c r="E4770" i="11"/>
  <c r="E4771" i="11"/>
  <c r="E4772" i="11"/>
  <c r="E4773" i="11"/>
  <c r="E4774" i="11"/>
  <c r="E4775" i="11"/>
  <c r="E4776" i="11"/>
  <c r="E4777" i="11"/>
  <c r="E4778" i="11"/>
  <c r="E4779" i="11"/>
  <c r="E4780" i="11"/>
  <c r="E4781" i="11"/>
  <c r="E4782" i="11"/>
  <c r="E4783" i="11"/>
  <c r="E4784" i="11"/>
  <c r="E4785" i="11"/>
  <c r="E4786" i="11"/>
  <c r="E4787" i="11"/>
  <c r="E4788" i="11"/>
  <c r="E4789" i="11"/>
  <c r="E4790" i="11"/>
  <c r="E4791" i="11"/>
  <c r="E4792" i="11"/>
  <c r="E4793" i="11"/>
  <c r="E4794" i="11"/>
  <c r="E4795" i="11"/>
  <c r="E4796" i="11"/>
  <c r="E4797" i="11"/>
  <c r="E4798" i="11"/>
  <c r="E4799" i="11"/>
  <c r="E4800" i="11"/>
  <c r="E4801" i="11"/>
  <c r="E4802" i="11"/>
  <c r="E4803" i="11"/>
  <c r="E4804" i="11"/>
  <c r="E4805" i="11"/>
  <c r="E4806" i="11"/>
  <c r="E4807" i="11"/>
  <c r="E4808" i="11"/>
  <c r="E4809" i="11"/>
  <c r="E4810" i="11"/>
  <c r="E4811" i="11"/>
  <c r="E4812" i="11"/>
  <c r="E4813" i="11"/>
  <c r="E4814" i="11"/>
  <c r="E4815" i="11"/>
  <c r="E4816" i="11"/>
  <c r="E4817" i="11"/>
  <c r="E4818" i="11"/>
  <c r="E4819" i="11"/>
  <c r="E4820" i="11"/>
  <c r="E4821" i="11"/>
  <c r="E4822" i="11"/>
  <c r="E4823" i="11"/>
  <c r="E4824" i="11"/>
  <c r="E4825" i="11"/>
  <c r="E4826" i="11"/>
  <c r="E4827" i="11"/>
  <c r="E4828" i="11"/>
  <c r="E4829" i="11"/>
  <c r="E4830" i="11"/>
  <c r="E4831" i="11"/>
  <c r="E4832" i="11"/>
  <c r="E4833" i="11"/>
  <c r="E4834" i="11"/>
  <c r="E4835" i="11"/>
  <c r="E4836" i="11"/>
  <c r="E4837" i="11"/>
  <c r="E4838" i="11"/>
  <c r="E4839" i="11"/>
  <c r="E4840" i="11"/>
  <c r="E4841" i="11"/>
  <c r="E4842" i="11"/>
  <c r="E4843" i="11"/>
  <c r="E4844" i="11"/>
  <c r="E4845" i="11"/>
  <c r="E4846" i="11"/>
  <c r="E4847" i="11"/>
  <c r="E4848" i="11"/>
  <c r="E4849" i="11"/>
  <c r="E4850" i="11"/>
  <c r="E4851" i="11"/>
  <c r="E4852" i="11"/>
  <c r="E4853" i="11"/>
  <c r="E4854" i="11"/>
  <c r="E4855" i="11"/>
  <c r="E4856" i="11"/>
  <c r="E4857" i="11"/>
  <c r="E4858" i="11"/>
  <c r="E4859" i="11"/>
  <c r="E4860" i="11"/>
  <c r="E4861" i="11"/>
  <c r="E4862" i="11"/>
  <c r="E4863" i="11"/>
  <c r="E4864" i="11"/>
  <c r="E4865" i="11"/>
  <c r="E4866" i="11"/>
  <c r="E4867" i="11"/>
  <c r="E4868" i="11"/>
  <c r="E4869" i="11"/>
  <c r="E4870" i="11"/>
  <c r="E4871" i="11"/>
  <c r="E4872" i="11"/>
  <c r="E4873" i="11"/>
  <c r="E4874" i="11"/>
  <c r="E4875" i="11"/>
  <c r="E4876" i="11"/>
  <c r="E4877" i="11"/>
  <c r="E4878" i="11"/>
  <c r="E4879" i="11"/>
  <c r="E4880" i="11"/>
  <c r="E4881" i="11"/>
  <c r="E4882" i="11"/>
  <c r="E4883" i="11"/>
  <c r="E4884" i="11"/>
  <c r="E4885" i="11"/>
  <c r="E4886" i="11"/>
  <c r="E4887" i="11"/>
  <c r="E4888" i="11"/>
  <c r="E4889" i="11"/>
  <c r="E4890" i="11"/>
  <c r="E4891" i="11"/>
  <c r="E4892" i="11"/>
  <c r="E4893" i="11"/>
  <c r="E4894" i="11"/>
  <c r="E4895" i="11"/>
  <c r="E4896" i="11"/>
  <c r="E4897" i="11"/>
  <c r="E4898" i="11"/>
  <c r="E4899" i="11"/>
  <c r="E4900" i="11"/>
  <c r="E4901" i="11"/>
  <c r="E4902" i="11"/>
  <c r="E4903" i="11"/>
  <c r="E4904" i="11"/>
  <c r="E4905" i="11"/>
  <c r="E4906" i="11"/>
  <c r="E4907" i="11"/>
  <c r="E4908" i="11"/>
  <c r="E4909" i="11"/>
  <c r="E4910" i="11"/>
  <c r="E4911" i="11"/>
  <c r="E4912" i="11"/>
  <c r="E4913" i="11"/>
  <c r="E4914" i="11"/>
  <c r="E4915" i="11"/>
  <c r="E4916" i="11"/>
  <c r="E4917" i="11"/>
  <c r="E4918" i="11"/>
  <c r="E4919" i="11"/>
  <c r="E4920" i="11"/>
  <c r="E4921" i="11"/>
  <c r="E4922" i="11"/>
  <c r="E4923" i="11"/>
  <c r="E4924" i="11"/>
  <c r="E4925" i="11"/>
  <c r="E4926" i="11"/>
  <c r="E4927" i="11"/>
  <c r="E4928" i="11"/>
  <c r="E4929" i="11"/>
  <c r="E4930" i="11"/>
  <c r="E4931" i="11"/>
  <c r="E4932" i="11"/>
  <c r="E4933" i="11"/>
  <c r="E4934" i="11"/>
  <c r="E4935" i="11"/>
  <c r="E4936" i="11"/>
  <c r="E4937" i="11"/>
  <c r="E4938" i="11"/>
  <c r="E4939" i="11"/>
  <c r="E4940" i="11"/>
  <c r="E4941" i="11"/>
  <c r="E4942" i="11"/>
  <c r="E4943" i="11"/>
  <c r="E4944" i="11"/>
  <c r="E4945" i="11"/>
  <c r="E4946" i="11"/>
  <c r="E4947" i="11"/>
  <c r="E4948" i="11"/>
  <c r="E4949" i="11"/>
  <c r="E4950" i="11"/>
  <c r="E4951" i="11"/>
  <c r="E4952" i="11"/>
  <c r="E4953" i="11"/>
  <c r="E4954" i="11"/>
  <c r="E4955" i="11"/>
  <c r="E4956" i="11"/>
  <c r="E4957" i="11"/>
  <c r="E4958" i="11"/>
  <c r="E4959" i="11"/>
  <c r="E4960" i="11"/>
  <c r="E4961" i="11"/>
  <c r="E4962" i="11"/>
  <c r="E4963" i="11"/>
  <c r="E4964" i="11"/>
  <c r="E4965" i="11"/>
  <c r="E4966" i="11"/>
  <c r="E4967" i="11"/>
  <c r="E4968" i="11"/>
  <c r="E4969" i="11"/>
  <c r="E4970" i="11"/>
  <c r="E4971" i="11"/>
  <c r="E4972" i="11"/>
  <c r="E4973" i="11"/>
  <c r="E4974" i="11"/>
  <c r="E4975" i="11"/>
  <c r="E4976" i="11"/>
  <c r="E4977" i="11"/>
  <c r="E4978" i="11"/>
  <c r="E4979" i="11"/>
  <c r="E4980" i="11"/>
  <c r="E4981" i="11"/>
  <c r="E4982" i="11"/>
  <c r="E4983" i="11"/>
  <c r="E4984" i="11"/>
  <c r="E4985" i="11"/>
  <c r="E4986" i="11"/>
  <c r="E4987" i="11"/>
  <c r="E4988" i="11"/>
  <c r="E4989" i="11"/>
  <c r="E4990" i="11"/>
  <c r="E4991" i="11"/>
  <c r="E4992" i="11"/>
  <c r="E4993" i="11"/>
  <c r="E4994" i="11"/>
  <c r="E4995" i="11"/>
  <c r="E4996" i="11"/>
  <c r="E4997" i="11"/>
  <c r="E4998" i="11"/>
  <c r="E4999" i="11"/>
  <c r="E5000" i="11"/>
  <c r="E5001" i="11"/>
  <c r="E5002" i="11"/>
  <c r="E5003" i="11"/>
  <c r="E5004" i="11"/>
  <c r="E5005" i="11"/>
  <c r="E5006" i="11"/>
  <c r="E5007" i="11"/>
  <c r="E5008" i="11"/>
  <c r="E5009" i="11"/>
  <c r="E5010" i="11"/>
  <c r="E5011" i="11"/>
  <c r="E5012" i="11"/>
  <c r="E5013" i="11"/>
  <c r="E5014" i="11"/>
  <c r="E5015" i="11"/>
  <c r="E5016" i="11"/>
  <c r="E5017" i="11"/>
  <c r="E5018" i="11"/>
  <c r="E5019" i="11"/>
  <c r="E5020" i="11"/>
  <c r="E5021" i="11"/>
  <c r="E5022" i="11"/>
  <c r="E5023" i="11"/>
  <c r="E5024" i="11"/>
  <c r="E5025" i="11"/>
  <c r="E5026" i="11"/>
  <c r="E5027" i="11"/>
  <c r="E5028" i="11"/>
  <c r="E5029" i="11"/>
  <c r="E5030" i="11"/>
  <c r="E5031" i="11"/>
  <c r="E5032" i="11"/>
  <c r="E5033" i="11"/>
  <c r="E5034" i="11"/>
  <c r="E5035" i="11"/>
  <c r="E5036" i="11"/>
  <c r="E5037" i="11"/>
  <c r="E5038" i="11"/>
  <c r="E5039" i="11"/>
  <c r="E5040" i="11"/>
  <c r="E5041" i="11"/>
  <c r="E5042" i="11"/>
  <c r="E5043" i="11"/>
  <c r="E5044" i="11"/>
  <c r="E5045" i="11"/>
  <c r="E5046" i="11"/>
  <c r="E5047" i="11"/>
  <c r="E5048" i="11"/>
  <c r="E5049" i="11"/>
  <c r="E5050" i="11"/>
  <c r="E5051" i="11"/>
  <c r="E5052" i="11"/>
  <c r="E5053" i="11"/>
  <c r="E5054" i="11"/>
  <c r="E5055" i="11"/>
  <c r="E5056" i="11"/>
  <c r="E5057" i="11"/>
  <c r="E5058" i="11"/>
  <c r="E5059" i="11"/>
  <c r="E5060" i="11"/>
  <c r="E5061" i="11"/>
  <c r="E5062" i="11"/>
  <c r="E5063" i="11"/>
  <c r="E5064" i="11"/>
  <c r="E5065" i="11"/>
  <c r="E5066" i="11"/>
  <c r="E5067" i="11"/>
  <c r="E5068" i="11"/>
  <c r="E5069" i="11"/>
  <c r="E5070" i="11"/>
  <c r="E5071" i="11"/>
  <c r="E5072" i="11"/>
  <c r="E5073" i="11"/>
  <c r="E5074" i="11"/>
  <c r="E5075" i="11"/>
  <c r="E5076" i="11"/>
  <c r="E5077" i="11"/>
  <c r="E5078" i="11"/>
  <c r="E5079" i="11"/>
  <c r="E5080" i="11"/>
  <c r="E5081" i="11"/>
  <c r="E5082" i="11"/>
  <c r="E5083" i="11"/>
  <c r="E5084" i="11"/>
  <c r="E5085" i="11"/>
  <c r="E5086" i="11"/>
  <c r="E5087" i="11"/>
  <c r="E5088" i="11"/>
  <c r="E5089" i="11"/>
  <c r="E5090" i="11"/>
  <c r="E5091" i="11"/>
  <c r="E5092" i="11"/>
  <c r="E5093" i="11"/>
  <c r="E5094" i="11"/>
  <c r="E5095" i="11"/>
  <c r="E5096" i="11"/>
  <c r="E5097" i="11"/>
  <c r="E5098" i="11"/>
  <c r="E5099" i="11"/>
  <c r="E5100" i="11"/>
  <c r="E5101" i="11"/>
  <c r="E5102" i="11"/>
  <c r="E5103" i="11"/>
  <c r="E5104" i="11"/>
  <c r="E5105" i="11"/>
  <c r="E5106" i="11"/>
  <c r="E5107" i="11"/>
  <c r="E5108" i="11"/>
  <c r="E5109" i="11"/>
  <c r="E5110" i="11"/>
  <c r="E5111" i="11"/>
  <c r="E5112" i="11"/>
  <c r="E5113" i="11"/>
  <c r="E5114" i="11"/>
  <c r="E5115" i="11"/>
  <c r="E5116" i="11"/>
  <c r="E5117" i="11"/>
  <c r="E5118" i="11"/>
  <c r="E5119" i="11"/>
  <c r="E5120" i="11"/>
  <c r="E5121" i="11"/>
  <c r="E5122" i="11"/>
  <c r="E5123" i="11"/>
  <c r="E5124" i="11"/>
  <c r="E5125" i="11"/>
  <c r="E5126" i="11"/>
  <c r="E5127" i="11"/>
  <c r="E5128" i="11"/>
  <c r="E5129" i="11"/>
  <c r="E5130" i="11"/>
  <c r="E5131" i="11"/>
  <c r="E5132" i="11"/>
  <c r="E5133" i="11"/>
  <c r="E5134" i="11"/>
  <c r="E5135" i="11"/>
  <c r="E5136" i="11"/>
  <c r="E5137" i="11"/>
  <c r="E5138" i="11"/>
  <c r="E5139" i="11"/>
  <c r="E5140" i="11"/>
  <c r="E5141" i="11"/>
  <c r="E5142" i="11"/>
  <c r="E5143" i="11"/>
  <c r="E5144" i="11"/>
  <c r="E5145" i="11"/>
  <c r="E5146" i="11"/>
  <c r="E5147" i="11"/>
  <c r="E5148" i="11"/>
  <c r="E5149" i="11"/>
  <c r="E5150" i="11"/>
  <c r="E5151" i="11"/>
  <c r="E5152" i="11"/>
  <c r="E5153" i="11"/>
  <c r="E5154" i="11"/>
  <c r="E5155" i="11"/>
  <c r="E5156" i="11"/>
  <c r="E5157" i="11"/>
  <c r="E5158" i="11"/>
  <c r="E5159" i="11"/>
  <c r="E5160" i="11"/>
  <c r="E5161" i="11"/>
  <c r="E5162" i="11"/>
  <c r="E5163" i="11"/>
  <c r="E5164" i="11"/>
  <c r="E5165" i="11"/>
  <c r="E5166" i="11"/>
  <c r="E5167" i="11"/>
  <c r="E5168" i="11"/>
  <c r="E5169" i="11"/>
  <c r="E5170" i="11"/>
  <c r="E5171" i="11"/>
  <c r="E5172" i="11"/>
  <c r="E5173" i="11"/>
  <c r="E5174" i="11"/>
  <c r="E5175" i="11"/>
  <c r="E5176" i="11"/>
  <c r="E5177" i="11"/>
  <c r="E5178" i="11"/>
  <c r="E5179" i="11"/>
  <c r="E5180" i="11"/>
  <c r="E5181" i="11"/>
  <c r="E5182" i="11"/>
  <c r="E5183" i="11"/>
  <c r="E5184" i="11"/>
  <c r="E5185" i="11"/>
  <c r="E5186" i="11"/>
  <c r="E5187" i="11"/>
  <c r="E5188" i="11"/>
  <c r="E5189" i="11"/>
  <c r="E5190" i="11"/>
  <c r="E5191" i="11"/>
  <c r="E5192" i="11"/>
  <c r="E5193" i="11"/>
  <c r="E5194" i="11"/>
  <c r="E5195" i="11"/>
  <c r="E5196" i="11"/>
  <c r="E5197" i="11"/>
  <c r="E5198" i="11"/>
  <c r="E5199" i="11"/>
  <c r="E5200" i="11"/>
  <c r="E5201" i="11"/>
  <c r="E5202" i="11"/>
  <c r="E5203" i="11"/>
  <c r="E5204" i="11"/>
  <c r="E5205" i="11"/>
  <c r="E5206" i="11"/>
  <c r="E5207" i="11"/>
  <c r="E5208" i="11"/>
  <c r="E5209" i="11"/>
  <c r="E5210" i="11"/>
  <c r="E5211" i="11"/>
  <c r="E5212" i="11"/>
  <c r="E5213" i="11"/>
  <c r="E5214" i="11"/>
  <c r="E5215" i="11"/>
  <c r="E5216" i="11"/>
  <c r="E5217" i="11"/>
  <c r="E5218" i="11"/>
  <c r="E5219" i="11"/>
  <c r="E5220" i="11"/>
  <c r="E5221" i="11"/>
  <c r="E5222" i="11"/>
  <c r="E5223" i="11"/>
  <c r="E5224" i="11"/>
  <c r="E5225" i="11"/>
  <c r="E5226" i="11"/>
  <c r="E5227" i="11"/>
  <c r="E5228" i="11"/>
  <c r="E5229" i="11"/>
  <c r="E5230" i="11"/>
  <c r="E5231" i="11"/>
  <c r="E5232" i="11"/>
  <c r="E5233" i="11"/>
  <c r="E5234" i="11"/>
  <c r="E5235" i="11"/>
  <c r="E5236" i="11"/>
  <c r="E5237" i="11"/>
  <c r="E5238" i="11"/>
  <c r="E5239" i="11"/>
  <c r="E5240" i="11"/>
  <c r="E5241" i="11"/>
  <c r="E5242" i="11"/>
  <c r="E5243" i="11"/>
  <c r="E5244" i="11"/>
  <c r="E5245" i="11"/>
  <c r="E5246" i="11"/>
  <c r="E5247" i="11"/>
  <c r="E5248" i="11"/>
  <c r="E5249" i="11"/>
  <c r="E5250" i="11"/>
  <c r="E5251" i="11"/>
  <c r="E5252" i="11"/>
  <c r="E5253" i="11"/>
  <c r="E5254" i="11"/>
  <c r="E5255" i="11"/>
  <c r="E5256" i="11"/>
  <c r="E5257" i="11"/>
  <c r="E5258" i="11"/>
  <c r="E5259" i="11"/>
  <c r="E5260" i="11"/>
  <c r="E5261" i="11"/>
  <c r="E5262" i="11"/>
  <c r="E5263" i="11"/>
  <c r="E5264" i="11"/>
  <c r="E5265" i="11"/>
  <c r="E5266" i="11"/>
  <c r="E5267" i="11"/>
  <c r="E5268" i="11"/>
  <c r="E5269" i="11"/>
  <c r="E5270" i="11"/>
  <c r="E5271" i="11"/>
  <c r="E5272" i="11"/>
  <c r="E5273" i="11"/>
  <c r="E5274" i="11"/>
  <c r="E5275" i="11"/>
  <c r="E5276" i="11"/>
  <c r="E5277" i="11"/>
  <c r="E5278" i="11"/>
  <c r="E5279" i="11"/>
  <c r="E5280" i="11"/>
  <c r="E5281" i="11"/>
  <c r="E5282" i="11"/>
  <c r="E5283" i="11"/>
  <c r="E5284" i="11"/>
  <c r="E5285" i="11"/>
  <c r="E5286" i="11"/>
  <c r="E5287" i="11"/>
  <c r="E5288" i="11"/>
  <c r="E5289" i="11"/>
  <c r="E5290" i="11"/>
  <c r="E5291" i="11"/>
  <c r="E5292" i="11"/>
  <c r="E5293" i="11"/>
  <c r="E5294" i="11"/>
  <c r="E5295" i="11"/>
  <c r="E5296" i="11"/>
  <c r="E5297" i="11"/>
  <c r="E5298" i="11"/>
  <c r="E5299" i="11"/>
  <c r="E5300" i="11"/>
  <c r="E5301" i="11"/>
  <c r="E5302" i="11"/>
  <c r="E5303" i="11"/>
  <c r="E5304" i="11"/>
  <c r="E5305" i="11"/>
  <c r="E5306" i="11"/>
  <c r="E5307" i="11"/>
  <c r="E5308" i="11"/>
  <c r="E5309" i="11"/>
  <c r="E5310" i="11"/>
  <c r="E5311" i="11"/>
  <c r="E5312" i="11"/>
  <c r="E5313" i="11"/>
  <c r="E5314" i="11"/>
  <c r="E5315" i="11"/>
  <c r="E5316" i="11"/>
  <c r="E5317" i="11"/>
  <c r="E5318" i="11"/>
  <c r="E5319" i="11"/>
  <c r="E5320" i="11"/>
  <c r="E5321" i="11"/>
  <c r="E5322" i="11"/>
  <c r="E5323" i="11"/>
  <c r="E5324" i="11"/>
  <c r="E5325" i="11"/>
  <c r="E5326" i="11"/>
  <c r="E5327" i="11"/>
  <c r="E5328" i="11"/>
  <c r="E5329" i="11"/>
  <c r="E5330" i="11"/>
  <c r="E5331" i="11"/>
  <c r="E5332" i="11"/>
  <c r="E5333" i="11"/>
  <c r="E5334" i="11"/>
  <c r="E5335" i="11"/>
  <c r="E5336" i="11"/>
  <c r="E5337" i="11"/>
  <c r="E5338" i="11"/>
  <c r="E5339" i="11"/>
  <c r="E5340" i="11"/>
  <c r="E5341" i="11"/>
  <c r="E5342" i="11"/>
  <c r="E5343" i="11"/>
  <c r="E5344" i="11"/>
  <c r="E5345" i="11"/>
  <c r="E5346" i="11"/>
  <c r="E5347" i="11"/>
  <c r="E5348" i="11"/>
  <c r="E5349" i="11"/>
  <c r="E5350" i="11"/>
  <c r="E5351" i="11"/>
  <c r="E5352" i="11"/>
  <c r="E5353" i="11"/>
  <c r="E5354" i="11"/>
  <c r="E5355" i="11"/>
  <c r="E5356" i="11"/>
  <c r="E5357" i="11"/>
  <c r="E5358" i="11"/>
  <c r="E5359" i="11"/>
  <c r="E5360" i="11"/>
  <c r="E5361" i="11"/>
  <c r="E5362" i="11"/>
  <c r="E5363" i="11"/>
  <c r="E5364" i="11"/>
  <c r="E5365" i="11"/>
  <c r="E5366" i="11"/>
  <c r="E5367" i="11"/>
  <c r="E5368" i="11"/>
  <c r="E5369" i="11"/>
  <c r="E5370" i="11"/>
  <c r="E5371" i="11"/>
  <c r="E5372" i="11"/>
  <c r="E5373" i="11"/>
  <c r="E5374" i="11"/>
  <c r="E5375" i="11"/>
  <c r="E5376" i="11"/>
  <c r="E5377" i="11"/>
  <c r="E5378" i="11"/>
  <c r="E5379" i="11"/>
  <c r="E5380" i="11"/>
  <c r="E5381" i="11"/>
  <c r="E5382" i="11"/>
  <c r="E5383" i="11"/>
  <c r="E5384" i="11"/>
  <c r="E5385" i="11"/>
  <c r="E5386" i="11"/>
  <c r="E5387" i="11"/>
  <c r="E5388" i="11"/>
  <c r="E5389" i="11"/>
  <c r="E5390" i="11"/>
  <c r="E5391" i="11"/>
  <c r="E5392" i="11"/>
  <c r="E5393" i="11"/>
  <c r="E5394" i="11"/>
  <c r="E5395" i="11"/>
  <c r="E5396" i="11"/>
  <c r="E5397" i="11"/>
  <c r="E5398" i="11"/>
  <c r="E5399" i="11"/>
  <c r="E5400" i="11"/>
  <c r="E5401" i="11"/>
  <c r="E5402" i="11"/>
  <c r="E5403" i="11"/>
  <c r="E5404" i="11"/>
  <c r="E5405" i="11"/>
  <c r="E5406" i="11"/>
  <c r="E5407" i="11"/>
  <c r="E5408" i="11"/>
  <c r="E5409" i="11"/>
  <c r="E5410" i="11"/>
  <c r="E5411" i="11"/>
  <c r="E5412" i="11"/>
  <c r="E5413" i="11"/>
  <c r="E5414" i="11"/>
  <c r="E5415" i="11"/>
  <c r="E5416" i="11"/>
  <c r="E5417" i="11"/>
  <c r="E5418" i="11"/>
  <c r="E5419" i="11"/>
  <c r="E5420" i="11"/>
  <c r="E5421" i="11"/>
  <c r="E5422" i="11"/>
  <c r="E5423" i="11"/>
  <c r="E5424" i="11"/>
  <c r="E5425" i="11"/>
  <c r="E5426" i="11"/>
  <c r="E5427" i="11"/>
  <c r="E5428" i="11"/>
  <c r="E5429" i="11"/>
  <c r="E5430" i="11"/>
  <c r="E5431" i="11"/>
  <c r="E5432" i="11"/>
  <c r="E5433" i="11"/>
  <c r="E5434" i="11"/>
  <c r="E5435" i="11"/>
  <c r="E5436" i="11"/>
  <c r="E5437" i="11"/>
  <c r="E5438" i="11"/>
  <c r="E5439" i="11"/>
  <c r="E5440" i="11"/>
  <c r="E5441" i="11"/>
  <c r="E5442" i="11"/>
  <c r="E5443" i="11"/>
  <c r="E5444" i="11"/>
  <c r="E5445" i="11"/>
  <c r="E5446" i="11"/>
  <c r="E5447" i="11"/>
  <c r="E5448" i="11"/>
  <c r="E5449" i="11"/>
  <c r="E5450" i="11"/>
  <c r="E5451" i="11"/>
  <c r="E5452" i="11"/>
  <c r="E5453" i="11"/>
  <c r="E5454" i="11"/>
  <c r="E5455" i="11"/>
  <c r="E5456" i="11"/>
  <c r="E5457" i="11"/>
  <c r="E5458" i="11"/>
  <c r="E5459" i="11"/>
  <c r="E5460" i="11"/>
  <c r="E5461" i="11"/>
  <c r="E5462" i="11"/>
  <c r="E5463" i="11"/>
  <c r="E5464" i="11"/>
  <c r="E5465" i="11"/>
  <c r="E5466" i="11"/>
  <c r="E5467" i="11"/>
  <c r="E5468" i="11"/>
  <c r="E5469" i="11"/>
  <c r="E5470" i="11"/>
  <c r="E5471" i="11"/>
  <c r="E5472" i="11"/>
  <c r="E5473" i="11"/>
  <c r="E5474" i="11"/>
  <c r="E5475" i="11"/>
  <c r="E5476" i="11"/>
  <c r="E5477" i="11"/>
  <c r="E5478" i="11"/>
  <c r="E5479" i="11"/>
  <c r="E5480" i="11"/>
  <c r="E5481" i="11"/>
  <c r="E5482" i="11"/>
  <c r="E5483" i="11"/>
  <c r="E5484" i="11"/>
  <c r="E5485" i="11"/>
  <c r="E5486" i="11"/>
  <c r="E5487" i="11"/>
  <c r="E5488" i="11"/>
  <c r="E5489" i="11"/>
  <c r="E5490" i="11"/>
  <c r="E5491" i="11"/>
  <c r="E5492" i="11"/>
  <c r="E5493" i="11"/>
  <c r="E5494" i="11"/>
  <c r="E5495" i="11"/>
  <c r="E5496" i="11"/>
  <c r="E5497" i="11"/>
  <c r="E5498" i="11"/>
  <c r="E5499" i="11"/>
  <c r="E5500" i="11"/>
  <c r="E5501" i="11"/>
  <c r="E5502" i="11"/>
  <c r="E5503" i="11"/>
  <c r="E5504" i="11"/>
  <c r="E5505" i="11"/>
  <c r="E5506" i="11"/>
  <c r="E5507" i="11"/>
  <c r="E5508" i="11"/>
  <c r="E5509" i="11"/>
  <c r="E5510" i="11"/>
  <c r="E5511" i="11"/>
  <c r="E5512" i="11"/>
  <c r="E5513" i="11"/>
  <c r="E5514" i="11"/>
  <c r="E5515" i="11"/>
  <c r="E5516" i="11"/>
  <c r="E5517" i="11"/>
  <c r="E5518" i="11"/>
  <c r="E5519" i="11"/>
  <c r="E5520" i="11"/>
  <c r="E5521" i="11"/>
  <c r="E5522" i="11"/>
  <c r="E5523" i="11"/>
  <c r="E5524" i="11"/>
  <c r="E5525" i="11"/>
  <c r="E5526" i="11"/>
  <c r="E5527" i="11"/>
  <c r="E5528" i="11"/>
  <c r="E5529" i="11"/>
  <c r="E5530" i="11"/>
  <c r="E5531" i="11"/>
  <c r="E5532" i="11"/>
  <c r="E5533" i="11"/>
  <c r="E5534" i="11"/>
  <c r="E5535" i="11"/>
  <c r="E5536" i="11"/>
  <c r="E5537" i="11"/>
  <c r="E5538" i="11"/>
  <c r="E5539" i="11"/>
  <c r="E5540" i="11"/>
  <c r="E5541" i="11"/>
  <c r="E5542" i="11"/>
  <c r="E5543" i="11"/>
  <c r="E5544" i="11"/>
  <c r="E5545" i="11"/>
  <c r="E5546" i="11"/>
  <c r="E5547" i="11"/>
  <c r="E5548" i="11"/>
  <c r="E5549" i="11"/>
  <c r="E5550" i="11"/>
  <c r="E5551" i="11"/>
  <c r="E5552" i="11"/>
  <c r="E5553" i="11"/>
  <c r="E5554" i="11"/>
  <c r="E5555" i="11"/>
  <c r="E5556" i="11"/>
  <c r="E5557" i="11"/>
  <c r="E5558" i="11"/>
  <c r="E5559" i="11"/>
  <c r="E5560" i="11"/>
  <c r="E5561" i="11"/>
  <c r="E5562" i="11"/>
  <c r="E5563" i="11"/>
  <c r="E5564" i="11"/>
  <c r="E5565" i="11"/>
  <c r="E5566" i="11"/>
  <c r="E5567" i="11"/>
  <c r="E5568" i="11"/>
  <c r="E5569" i="11"/>
  <c r="E5570" i="11"/>
  <c r="E5571" i="11"/>
  <c r="E5572" i="11"/>
  <c r="E5573" i="11"/>
  <c r="E5574" i="11"/>
  <c r="E5575" i="11"/>
  <c r="E5576" i="11"/>
  <c r="E5577" i="11"/>
  <c r="E5578" i="11"/>
  <c r="E5579" i="11"/>
  <c r="E5580" i="11"/>
  <c r="E5581" i="11"/>
  <c r="E5582" i="11"/>
  <c r="E5583" i="11"/>
  <c r="E5584" i="11"/>
  <c r="E5585" i="11"/>
  <c r="E5586" i="11"/>
  <c r="E5587" i="11"/>
  <c r="E5588" i="11"/>
  <c r="E5589" i="11"/>
  <c r="E5590" i="11"/>
  <c r="E5591" i="11"/>
  <c r="E5592" i="11"/>
  <c r="E5593" i="11"/>
  <c r="E5594" i="11"/>
  <c r="E5595" i="11"/>
  <c r="E5596" i="11"/>
  <c r="E5597" i="11"/>
  <c r="E5598" i="11"/>
  <c r="E5599" i="11"/>
  <c r="E5600" i="11"/>
  <c r="E5601" i="11"/>
  <c r="E5602" i="11"/>
  <c r="E5603" i="11"/>
  <c r="E5604" i="11"/>
  <c r="E5605" i="11"/>
  <c r="E5606" i="11"/>
  <c r="E5607" i="11"/>
  <c r="E5608" i="11"/>
  <c r="E5609" i="11"/>
  <c r="E5610" i="11"/>
  <c r="E5611" i="11"/>
  <c r="E5612" i="11"/>
  <c r="E5613" i="11"/>
  <c r="E5614" i="11"/>
  <c r="E5615" i="11"/>
  <c r="E5616" i="11"/>
  <c r="E5617" i="11"/>
  <c r="E5618" i="11"/>
  <c r="E5619" i="11"/>
  <c r="E5620" i="11"/>
  <c r="E5621" i="11"/>
  <c r="E5622" i="11"/>
  <c r="E5623" i="11"/>
  <c r="E5624" i="11"/>
  <c r="E5625" i="11"/>
  <c r="E5626" i="11"/>
  <c r="E5627" i="11"/>
  <c r="E5628" i="11"/>
  <c r="E5629" i="11"/>
  <c r="E5630" i="11"/>
  <c r="E5631" i="11"/>
  <c r="E5632" i="11"/>
  <c r="E5633" i="11"/>
  <c r="E5634" i="11"/>
  <c r="E5635" i="11"/>
  <c r="E5636" i="11"/>
  <c r="E5637" i="11"/>
  <c r="E5638" i="11"/>
  <c r="E5639" i="11"/>
  <c r="E5640" i="11"/>
  <c r="E5641" i="11"/>
  <c r="E5642" i="11"/>
  <c r="E5643" i="11"/>
  <c r="E5644" i="11"/>
  <c r="E5645" i="11"/>
  <c r="E5646" i="11"/>
  <c r="E5647" i="11"/>
  <c r="E5648" i="11"/>
  <c r="E5649" i="11"/>
  <c r="E5650" i="11"/>
  <c r="E5651" i="11"/>
  <c r="E5652" i="11"/>
  <c r="E5653" i="11"/>
  <c r="E5654" i="11"/>
  <c r="E5655" i="11"/>
  <c r="E5656" i="11"/>
  <c r="E5657" i="11"/>
  <c r="E5658" i="11"/>
  <c r="E5659" i="11"/>
  <c r="E5660" i="11"/>
  <c r="E5661" i="11"/>
  <c r="E5662" i="11"/>
  <c r="E5663" i="11"/>
  <c r="E5664" i="11"/>
  <c r="E5665" i="11"/>
  <c r="E5666" i="11"/>
  <c r="E5667" i="11"/>
  <c r="E5668" i="11"/>
  <c r="E5669" i="11"/>
  <c r="E5670" i="11"/>
  <c r="E5671" i="11"/>
  <c r="E5672" i="11"/>
  <c r="E5673" i="11"/>
  <c r="E5674" i="11"/>
  <c r="E5675" i="11"/>
  <c r="E5676" i="11"/>
  <c r="E5677" i="11"/>
  <c r="E5678" i="11"/>
  <c r="E5679" i="11"/>
  <c r="E5680" i="11"/>
  <c r="E5681" i="11"/>
  <c r="E5682" i="11"/>
  <c r="E5683" i="11"/>
  <c r="E5684" i="11"/>
  <c r="E5685" i="11"/>
  <c r="E5686" i="11"/>
  <c r="E5687" i="11"/>
  <c r="E5688" i="11"/>
  <c r="E5689" i="11"/>
  <c r="E5690" i="11"/>
  <c r="E5691" i="11"/>
  <c r="E5692" i="11"/>
  <c r="E5693" i="11"/>
  <c r="E5694" i="11"/>
  <c r="E5695" i="11"/>
  <c r="E5696" i="11"/>
  <c r="E5697" i="11"/>
  <c r="E5698" i="11"/>
  <c r="E5699" i="11"/>
  <c r="E5700" i="11"/>
  <c r="E5701" i="11"/>
  <c r="E5702" i="11"/>
  <c r="E5703" i="11"/>
  <c r="E5704" i="11"/>
  <c r="E5705" i="11"/>
  <c r="E5706" i="11"/>
  <c r="E5707" i="11"/>
  <c r="E5708" i="11"/>
  <c r="E5709" i="11"/>
  <c r="E5710" i="11"/>
  <c r="E5711" i="11"/>
  <c r="E5712" i="11"/>
  <c r="E5713" i="11"/>
  <c r="E5714" i="11"/>
  <c r="E5715" i="11"/>
  <c r="E5716" i="11"/>
  <c r="E5717" i="11"/>
  <c r="E5718" i="11"/>
  <c r="E5719" i="11"/>
  <c r="E5720" i="11"/>
  <c r="E5721" i="11"/>
  <c r="E5722" i="11"/>
  <c r="E5723" i="11"/>
  <c r="E5724" i="11"/>
  <c r="E5725" i="11"/>
  <c r="E5726" i="11"/>
  <c r="E5727" i="11"/>
  <c r="E5728" i="11"/>
  <c r="E5729" i="11"/>
  <c r="E5730" i="11"/>
  <c r="E5731" i="11"/>
  <c r="E5732" i="11"/>
  <c r="E5733" i="11"/>
  <c r="E5734" i="11"/>
  <c r="E5735" i="11"/>
  <c r="E5736" i="11"/>
  <c r="E5737" i="11"/>
  <c r="E5738" i="11"/>
  <c r="E5739" i="11"/>
  <c r="E5740" i="11"/>
  <c r="E5741" i="11"/>
  <c r="E5742" i="11"/>
  <c r="E5743" i="11"/>
  <c r="E5744" i="11"/>
  <c r="E5745" i="11"/>
  <c r="E5746" i="11"/>
  <c r="E5747" i="11"/>
  <c r="E5748" i="11"/>
  <c r="E5749" i="11"/>
  <c r="E5750" i="11"/>
  <c r="E5751" i="11"/>
  <c r="E5752" i="11"/>
  <c r="E5753" i="11"/>
  <c r="E5754" i="11"/>
  <c r="E5755" i="11"/>
  <c r="E5756" i="11"/>
  <c r="E5757" i="11"/>
  <c r="E5758" i="11"/>
  <c r="E5759" i="11"/>
  <c r="E5760" i="11"/>
  <c r="E5761" i="11"/>
  <c r="E5762" i="11"/>
  <c r="E5763" i="11"/>
  <c r="E5764" i="11"/>
  <c r="E5765" i="11"/>
  <c r="E5766" i="11"/>
  <c r="E5767" i="11"/>
  <c r="E5768" i="11"/>
  <c r="E5769" i="11"/>
  <c r="E5770" i="11"/>
  <c r="E5771" i="11"/>
  <c r="E5772" i="11"/>
  <c r="E5773" i="11"/>
  <c r="E5774" i="11"/>
  <c r="E5775" i="11"/>
  <c r="E5776" i="11"/>
  <c r="E5777" i="11"/>
  <c r="E5778" i="11"/>
  <c r="E5779" i="11"/>
  <c r="E5780" i="11"/>
  <c r="E5781" i="11"/>
  <c r="E5782" i="11"/>
  <c r="E5783" i="11"/>
  <c r="E5784" i="11"/>
  <c r="E5785" i="11"/>
  <c r="E5786" i="11"/>
  <c r="E5787" i="11"/>
  <c r="E5788" i="11"/>
  <c r="E5789" i="11"/>
  <c r="E5790" i="11"/>
  <c r="E5791" i="11"/>
  <c r="E5792" i="11"/>
  <c r="E5793" i="11"/>
  <c r="E5794" i="11"/>
  <c r="E5795" i="11"/>
  <c r="E5796" i="11"/>
  <c r="E5797" i="11"/>
  <c r="E5798" i="11"/>
  <c r="E5799" i="11"/>
  <c r="E5800" i="11"/>
  <c r="E5801" i="11"/>
  <c r="E5802" i="11"/>
  <c r="E5803" i="11"/>
  <c r="E5804" i="11"/>
  <c r="E5805" i="11"/>
  <c r="E5806" i="11"/>
  <c r="E5807" i="11"/>
  <c r="E5808" i="11"/>
  <c r="E5809" i="11"/>
  <c r="E5810" i="11"/>
  <c r="E5811" i="11"/>
  <c r="E5812" i="11"/>
  <c r="E5813" i="11"/>
  <c r="E5814" i="11"/>
  <c r="E5815" i="11"/>
  <c r="E5816" i="11"/>
  <c r="E5817" i="11"/>
  <c r="E5818" i="11"/>
  <c r="E5819" i="11"/>
  <c r="E5820" i="11"/>
  <c r="E5821" i="11"/>
  <c r="E5822" i="11"/>
  <c r="E5823" i="11"/>
  <c r="E5824" i="11"/>
  <c r="E5825" i="11"/>
  <c r="E5826" i="11"/>
  <c r="E5827" i="11"/>
  <c r="E5828" i="11"/>
  <c r="E5829" i="11"/>
  <c r="E5830" i="11"/>
  <c r="E5831" i="11"/>
  <c r="E5832" i="11"/>
  <c r="E5833" i="11"/>
  <c r="E5834" i="11"/>
  <c r="E5835" i="11"/>
  <c r="E5836" i="11"/>
  <c r="E5837" i="11"/>
  <c r="E5838" i="11"/>
  <c r="E5839" i="11"/>
  <c r="E5840" i="11"/>
  <c r="E5841" i="11"/>
  <c r="E5842" i="11"/>
  <c r="E5843" i="11"/>
  <c r="E5844" i="11"/>
  <c r="E5845" i="11"/>
  <c r="E5846" i="11"/>
  <c r="E5847" i="11"/>
  <c r="E5848" i="11"/>
  <c r="E5849" i="11"/>
  <c r="E5850" i="11"/>
  <c r="E5851" i="11"/>
  <c r="E5852" i="11"/>
  <c r="E5853" i="11"/>
  <c r="E5854" i="11"/>
  <c r="E5855" i="11"/>
  <c r="E5856" i="11"/>
  <c r="E5857" i="11"/>
  <c r="E5858" i="11"/>
  <c r="E5859" i="11"/>
  <c r="E5860" i="11"/>
  <c r="E5861" i="11"/>
  <c r="E5862" i="11"/>
  <c r="E5863" i="11"/>
  <c r="E5864" i="11"/>
  <c r="E5865" i="11"/>
  <c r="E5866" i="11"/>
  <c r="E5867" i="11"/>
  <c r="E5868" i="11"/>
  <c r="E5869" i="11"/>
  <c r="E5870" i="11"/>
  <c r="E5871" i="11"/>
  <c r="E5872" i="11"/>
  <c r="E5873" i="11"/>
  <c r="E5874" i="11"/>
  <c r="E5875" i="11"/>
  <c r="E5876" i="11"/>
  <c r="E5877" i="11"/>
  <c r="E5878" i="11"/>
  <c r="E5879" i="11"/>
  <c r="E5880" i="11"/>
  <c r="E5881" i="11"/>
  <c r="E5882" i="11"/>
  <c r="E5883" i="11"/>
  <c r="E5884" i="11"/>
  <c r="E5885" i="11"/>
  <c r="E5886" i="11"/>
  <c r="E5887" i="11"/>
  <c r="E5888" i="11"/>
  <c r="E5889" i="11"/>
  <c r="E5890" i="11"/>
  <c r="E5891" i="11"/>
  <c r="E5892" i="11"/>
  <c r="E5893" i="11"/>
  <c r="E5894" i="11"/>
  <c r="E5895" i="11"/>
  <c r="E5896" i="11"/>
  <c r="E5897" i="11"/>
  <c r="E5898" i="11"/>
  <c r="E5899" i="11"/>
  <c r="E5900" i="11"/>
  <c r="E5901" i="11"/>
  <c r="E5902" i="11"/>
  <c r="E5903" i="11"/>
  <c r="E5904" i="11"/>
  <c r="E5905" i="11"/>
  <c r="E5906" i="11"/>
  <c r="E5907" i="11"/>
  <c r="E5908" i="11"/>
  <c r="E5909" i="11"/>
  <c r="E5910" i="11"/>
  <c r="E5911" i="11"/>
  <c r="E5912" i="11"/>
  <c r="E5913" i="11"/>
  <c r="E5914" i="11"/>
  <c r="E5915" i="11"/>
  <c r="E5916" i="11"/>
  <c r="E5917" i="11"/>
  <c r="E5918" i="11"/>
  <c r="E5919" i="11"/>
  <c r="E5920" i="11"/>
  <c r="E5921" i="11"/>
  <c r="E5922" i="11"/>
  <c r="E5923" i="11"/>
  <c r="E5924" i="11"/>
  <c r="E5925" i="11"/>
  <c r="E5926" i="11"/>
  <c r="E5927" i="11"/>
  <c r="E5928" i="11"/>
  <c r="E5929" i="11"/>
  <c r="E5930" i="11"/>
  <c r="E5931" i="11"/>
  <c r="E5932" i="11"/>
  <c r="E5933" i="11"/>
  <c r="E5934" i="11"/>
  <c r="E5935" i="11"/>
  <c r="E5936" i="11"/>
  <c r="E5937" i="11"/>
  <c r="E5938" i="11"/>
  <c r="E5939" i="11"/>
  <c r="E5940" i="11"/>
  <c r="E5941" i="11"/>
  <c r="E5942" i="11"/>
  <c r="E5943" i="11"/>
  <c r="E5944" i="11"/>
  <c r="E5945" i="11"/>
  <c r="E5946" i="11"/>
  <c r="E5947" i="11"/>
  <c r="E5948" i="11"/>
  <c r="E5949" i="11"/>
  <c r="E5950" i="11"/>
  <c r="E5951" i="11"/>
  <c r="E5952" i="11"/>
  <c r="E5953" i="11"/>
  <c r="E5954" i="11"/>
  <c r="E5955" i="11"/>
  <c r="E5956" i="11"/>
  <c r="E5957" i="11"/>
  <c r="E5958" i="11"/>
  <c r="E5959" i="11"/>
  <c r="E5960" i="11"/>
  <c r="E5961" i="11"/>
  <c r="E5962" i="11"/>
  <c r="E5963" i="11"/>
  <c r="E5964" i="11"/>
  <c r="E5965" i="11"/>
  <c r="E5966" i="11"/>
  <c r="E5967" i="11"/>
  <c r="E5968" i="11"/>
  <c r="E5969" i="11"/>
  <c r="E5970" i="11"/>
  <c r="E5971" i="11"/>
  <c r="E5972" i="11"/>
  <c r="E5973" i="11"/>
  <c r="E5974" i="11"/>
  <c r="E5975" i="11"/>
  <c r="E5976" i="11"/>
  <c r="E5977" i="11"/>
  <c r="E5978" i="11"/>
  <c r="E5979" i="11"/>
  <c r="E5980" i="11"/>
  <c r="E5981" i="11"/>
  <c r="E5982" i="11"/>
  <c r="E5983" i="11"/>
  <c r="E5984" i="11"/>
  <c r="E5985" i="11"/>
  <c r="E5986" i="11"/>
  <c r="E5987" i="11"/>
  <c r="E5988" i="11"/>
  <c r="E5989" i="11"/>
  <c r="E5990" i="11"/>
  <c r="E5991" i="11"/>
  <c r="E5992" i="11"/>
  <c r="E5993" i="11"/>
  <c r="E5994" i="11"/>
  <c r="E5995" i="11"/>
  <c r="E5996" i="11"/>
  <c r="E5997" i="11"/>
  <c r="E5998" i="11"/>
  <c r="E5999" i="11"/>
  <c r="E6000" i="11"/>
  <c r="E6001" i="11"/>
  <c r="E6002" i="11"/>
  <c r="E6003" i="11"/>
  <c r="E6004" i="11"/>
  <c r="E6005" i="11"/>
  <c r="E6006" i="11"/>
  <c r="E6007" i="11"/>
  <c r="E6008" i="11"/>
  <c r="E6009" i="11"/>
  <c r="E6010" i="11"/>
  <c r="E6011" i="11"/>
  <c r="E6012" i="11"/>
  <c r="E6013" i="11"/>
  <c r="E6014" i="11"/>
  <c r="E6015" i="11"/>
  <c r="E6016" i="11"/>
  <c r="E6017" i="11"/>
  <c r="E6018" i="11"/>
  <c r="E6019" i="11"/>
  <c r="E6020" i="11"/>
  <c r="E6021" i="11"/>
  <c r="E6022" i="11"/>
  <c r="E6023" i="11"/>
  <c r="E6024" i="11"/>
  <c r="E6025" i="11"/>
  <c r="E6026" i="11"/>
  <c r="E6027" i="11"/>
  <c r="E6028" i="11"/>
  <c r="E6029" i="11"/>
  <c r="E6030" i="11"/>
  <c r="E6031" i="11"/>
  <c r="E6032" i="11"/>
  <c r="E6033" i="11"/>
  <c r="E6034" i="11"/>
  <c r="E6035" i="11"/>
  <c r="E6036" i="11"/>
  <c r="E6037" i="11"/>
  <c r="E6038" i="11"/>
  <c r="E6039" i="11"/>
  <c r="E6040" i="11"/>
  <c r="E6041" i="11"/>
  <c r="E6042" i="11"/>
  <c r="E6043" i="11"/>
  <c r="E6044" i="11"/>
  <c r="E6045" i="11"/>
  <c r="E6046" i="11"/>
  <c r="E6047" i="11"/>
  <c r="E6048" i="11"/>
  <c r="E6049" i="11"/>
  <c r="E6050" i="11"/>
  <c r="E6051" i="11"/>
  <c r="E6052" i="11"/>
  <c r="E6053" i="11"/>
  <c r="E6054" i="11"/>
  <c r="E6055" i="11"/>
  <c r="E6056" i="11"/>
  <c r="E6057" i="11"/>
  <c r="E6058" i="11"/>
  <c r="E6059" i="11"/>
  <c r="E6060" i="11"/>
  <c r="E6061" i="11"/>
  <c r="E6062" i="11"/>
  <c r="E6063" i="11"/>
  <c r="E6064" i="11"/>
  <c r="E6065" i="11"/>
  <c r="E6066" i="11"/>
  <c r="E6067" i="11"/>
  <c r="E6068" i="11"/>
  <c r="E6069" i="11"/>
  <c r="E6070" i="11"/>
  <c r="E6071" i="11"/>
  <c r="E6072" i="11"/>
  <c r="E6073" i="11"/>
  <c r="E6074" i="11"/>
  <c r="E6075" i="11"/>
  <c r="E6076" i="11"/>
  <c r="E6077" i="11"/>
  <c r="E6078" i="11"/>
  <c r="E6079" i="11"/>
  <c r="E6080" i="11"/>
  <c r="E6081" i="11"/>
  <c r="E6082" i="11"/>
  <c r="E6083" i="11"/>
  <c r="E6084" i="11"/>
  <c r="E6085" i="11"/>
  <c r="E6086" i="11"/>
  <c r="E6087" i="11"/>
  <c r="E6088" i="11"/>
  <c r="E6089" i="11"/>
  <c r="E6090" i="11"/>
  <c r="E6091" i="11"/>
  <c r="E6092" i="11"/>
  <c r="E6093" i="11"/>
  <c r="E6094" i="11"/>
  <c r="E6095" i="11"/>
  <c r="E6096" i="11"/>
  <c r="E6097" i="11"/>
  <c r="E6098" i="11"/>
  <c r="E6099" i="11"/>
  <c r="E6100" i="11"/>
  <c r="E6101" i="11"/>
  <c r="E6102" i="11"/>
  <c r="E6103" i="11"/>
  <c r="E6104" i="11"/>
  <c r="E6105" i="11"/>
  <c r="E6106" i="11"/>
  <c r="E6107" i="11"/>
  <c r="E6108" i="11"/>
  <c r="E6109" i="11"/>
  <c r="E6110" i="11"/>
  <c r="E6111" i="11"/>
  <c r="E6112" i="11"/>
  <c r="E6113" i="11"/>
  <c r="E6114" i="11"/>
  <c r="E6115" i="11"/>
  <c r="E6116" i="11"/>
  <c r="E6117" i="11"/>
  <c r="E6118" i="11"/>
  <c r="E6119" i="11"/>
  <c r="E6120" i="11"/>
  <c r="E6121" i="11"/>
  <c r="E6122" i="11"/>
  <c r="E6123" i="11"/>
  <c r="E6124" i="11"/>
  <c r="E6125" i="11"/>
  <c r="E6126" i="11"/>
  <c r="E6127" i="11"/>
  <c r="E6128" i="11"/>
  <c r="E6129" i="11"/>
  <c r="E6130" i="11"/>
  <c r="E6131" i="11"/>
  <c r="E6132" i="11"/>
  <c r="E6133" i="11"/>
  <c r="E6134" i="11"/>
  <c r="E6135" i="11"/>
  <c r="E6136" i="11"/>
  <c r="E6137" i="11"/>
  <c r="E6138" i="11"/>
  <c r="E6139" i="11"/>
  <c r="E6140" i="11"/>
  <c r="E6141" i="11"/>
  <c r="E6142" i="11"/>
  <c r="E6143" i="11"/>
  <c r="E6144" i="11"/>
  <c r="E6145" i="11"/>
  <c r="E6146" i="11"/>
  <c r="E6147" i="11"/>
  <c r="E6148" i="11"/>
  <c r="E6149" i="11"/>
  <c r="E6150" i="11"/>
  <c r="E6151" i="11"/>
  <c r="E6152" i="11"/>
  <c r="E6153" i="11"/>
  <c r="E6154" i="11"/>
  <c r="E6155" i="11"/>
  <c r="E6156" i="11"/>
  <c r="E6157" i="11"/>
  <c r="E6158" i="11"/>
  <c r="E6159" i="11"/>
  <c r="E6160" i="11"/>
  <c r="E6161" i="11"/>
  <c r="E6162" i="11"/>
  <c r="E6163" i="11"/>
  <c r="E6164" i="11"/>
  <c r="E6165" i="11"/>
  <c r="E6166" i="11"/>
  <c r="E6167" i="11"/>
  <c r="E6168" i="11"/>
  <c r="E6169" i="11"/>
  <c r="E6170" i="11"/>
  <c r="E6171" i="11"/>
  <c r="E6172" i="11"/>
  <c r="E6173" i="11"/>
  <c r="E6174" i="11"/>
  <c r="E6175" i="11"/>
  <c r="E6176" i="11"/>
  <c r="E6177" i="11"/>
  <c r="E6178" i="11"/>
  <c r="E6179" i="11"/>
  <c r="E6180" i="11"/>
  <c r="E6181" i="11"/>
  <c r="E6182" i="11"/>
  <c r="E6183" i="11"/>
  <c r="E6184" i="11"/>
  <c r="E6185" i="11"/>
  <c r="E6186" i="11"/>
  <c r="E6187" i="11"/>
  <c r="E6188" i="11"/>
  <c r="E6189" i="11"/>
  <c r="E6190" i="11"/>
  <c r="E6191" i="11"/>
  <c r="E6192" i="11"/>
  <c r="E6193" i="11"/>
  <c r="E6194" i="11"/>
  <c r="E6195" i="11"/>
  <c r="E6196" i="11"/>
  <c r="E6197" i="11"/>
  <c r="E6198" i="11"/>
  <c r="E6199" i="11"/>
  <c r="E6200" i="11"/>
  <c r="E6201" i="11"/>
  <c r="E6202" i="11"/>
  <c r="E6203" i="11"/>
  <c r="E6204" i="11"/>
  <c r="E6205" i="11"/>
  <c r="E6206" i="11"/>
  <c r="E6207" i="11"/>
  <c r="E6208" i="11"/>
  <c r="E6209" i="11"/>
  <c r="E6210" i="11"/>
  <c r="E6211" i="11"/>
  <c r="E6212" i="11"/>
  <c r="E6213" i="11"/>
  <c r="E6214" i="11"/>
  <c r="E6215" i="11"/>
  <c r="E6216" i="11"/>
  <c r="E6217" i="11"/>
  <c r="E6218" i="11"/>
  <c r="E6219" i="11"/>
  <c r="E6220" i="11"/>
  <c r="E6221" i="11"/>
  <c r="E6222" i="11"/>
  <c r="E6223" i="11"/>
  <c r="E6224" i="11"/>
  <c r="E6225" i="11"/>
  <c r="E6226" i="11"/>
  <c r="E6227" i="11"/>
  <c r="E6228" i="11"/>
  <c r="E6229" i="11"/>
  <c r="E6230" i="11"/>
  <c r="E6231" i="11"/>
  <c r="E6232" i="11"/>
  <c r="E6233" i="11"/>
  <c r="E6234" i="11"/>
  <c r="E6235" i="11"/>
  <c r="E6236" i="11"/>
  <c r="E6237" i="11"/>
  <c r="E6238" i="11"/>
  <c r="E6239" i="11"/>
  <c r="E6240" i="11"/>
  <c r="E6241" i="11"/>
  <c r="E6242" i="11"/>
  <c r="E6243" i="11"/>
  <c r="E6244" i="11"/>
  <c r="E6245" i="11"/>
  <c r="E6246" i="11"/>
  <c r="E6247" i="11"/>
  <c r="E6248" i="11"/>
  <c r="E6249" i="11"/>
  <c r="E6250" i="11"/>
  <c r="E6251" i="11"/>
  <c r="E6252" i="11"/>
  <c r="E6253" i="11"/>
  <c r="E6254" i="11"/>
  <c r="E6255" i="11"/>
  <c r="E6256" i="11"/>
  <c r="E6257" i="11"/>
  <c r="E6258" i="11"/>
  <c r="E6259" i="11"/>
  <c r="E6260" i="11"/>
  <c r="E6261" i="11"/>
  <c r="E6262" i="11"/>
  <c r="E6263" i="11"/>
  <c r="E6264" i="11"/>
  <c r="E6265" i="11"/>
  <c r="E6266" i="11"/>
  <c r="E6267" i="11"/>
  <c r="E6268" i="11"/>
  <c r="E6269" i="11"/>
  <c r="E6270" i="11"/>
  <c r="E6271" i="11"/>
  <c r="E6272" i="11"/>
  <c r="E6273" i="11"/>
  <c r="E6274" i="11"/>
  <c r="E6275" i="11"/>
  <c r="E6276" i="11"/>
  <c r="E6277" i="11"/>
  <c r="E6278" i="11"/>
  <c r="E6279" i="11"/>
  <c r="E6280" i="11"/>
  <c r="E6281" i="11"/>
  <c r="E6282" i="11"/>
  <c r="E6283" i="11"/>
  <c r="E6284" i="11"/>
  <c r="E6285" i="11"/>
  <c r="E6286" i="11"/>
  <c r="E6287" i="11"/>
  <c r="E6288" i="11"/>
  <c r="E6289" i="11"/>
  <c r="E6290" i="11"/>
  <c r="E6291" i="11"/>
  <c r="E6292" i="11"/>
  <c r="E6293" i="11"/>
  <c r="E6294" i="11"/>
  <c r="E6295" i="11"/>
  <c r="E6296" i="11"/>
  <c r="E6297" i="11"/>
  <c r="E6298" i="11"/>
  <c r="E6299" i="11"/>
  <c r="E6300" i="11"/>
  <c r="E6301" i="11"/>
  <c r="E6302" i="11"/>
  <c r="E6303" i="11"/>
  <c r="E6304" i="11"/>
  <c r="E6305" i="11"/>
  <c r="E6306" i="11"/>
  <c r="E6307" i="11"/>
  <c r="E6308" i="11"/>
  <c r="E6309" i="11"/>
  <c r="E6310" i="11"/>
  <c r="E6311" i="11"/>
  <c r="E6312" i="11"/>
  <c r="E6313" i="11"/>
  <c r="E6314" i="11"/>
  <c r="E6315" i="11"/>
  <c r="E6316" i="11"/>
  <c r="E6317" i="11"/>
  <c r="E6318" i="11"/>
  <c r="E6319" i="11"/>
  <c r="E6320" i="11"/>
  <c r="E6321" i="11"/>
  <c r="E6322" i="11"/>
  <c r="E6323" i="11"/>
  <c r="E6324" i="11"/>
  <c r="E6325" i="11"/>
  <c r="E6326" i="11"/>
  <c r="E6327" i="11"/>
  <c r="E6328" i="11"/>
  <c r="E6329" i="11"/>
  <c r="E6330" i="11"/>
  <c r="E6331" i="11"/>
  <c r="E6332" i="11"/>
  <c r="E6333" i="11"/>
  <c r="E6334" i="11"/>
  <c r="E6335" i="11"/>
  <c r="E6336" i="11"/>
  <c r="E6337" i="11"/>
  <c r="E6338" i="11"/>
  <c r="E6339" i="11"/>
  <c r="E6340" i="11"/>
  <c r="E6341" i="11"/>
  <c r="E6342" i="11"/>
  <c r="E6343" i="11"/>
  <c r="E6344" i="11"/>
  <c r="E6345" i="11"/>
  <c r="E6346" i="11"/>
  <c r="E6347" i="11"/>
  <c r="E6348" i="11"/>
  <c r="E6349" i="11"/>
  <c r="E6350" i="11"/>
  <c r="E6351" i="11"/>
  <c r="E6352" i="11"/>
  <c r="E6353" i="11"/>
  <c r="E6354" i="11"/>
  <c r="E6355" i="11"/>
  <c r="E6356" i="11"/>
  <c r="E6357" i="11"/>
  <c r="E6358" i="11"/>
  <c r="E6359" i="11"/>
  <c r="E6360" i="11"/>
  <c r="E6361" i="11"/>
  <c r="E6362" i="11"/>
  <c r="E6363" i="11"/>
  <c r="E6364" i="11"/>
  <c r="E6365" i="11"/>
  <c r="E6366" i="11"/>
  <c r="E6367" i="11"/>
  <c r="E6368" i="11"/>
  <c r="E6369" i="11"/>
  <c r="E6370" i="11"/>
  <c r="E6371" i="11"/>
  <c r="E6372" i="11"/>
  <c r="E6373" i="11"/>
  <c r="E6374" i="11"/>
  <c r="E6375" i="11"/>
  <c r="E6376" i="11"/>
  <c r="E6377" i="11"/>
  <c r="E6378" i="11"/>
  <c r="E6379" i="11"/>
  <c r="E6380" i="11"/>
  <c r="E6381" i="11"/>
  <c r="E6382" i="11"/>
  <c r="E6383" i="11"/>
  <c r="E6384" i="11"/>
  <c r="E6385" i="11"/>
  <c r="E6386" i="11"/>
  <c r="E6387" i="11"/>
  <c r="E6388" i="11"/>
  <c r="E6389" i="11"/>
  <c r="E6390" i="11"/>
  <c r="E6391" i="11"/>
  <c r="E6392" i="11"/>
  <c r="E6393" i="11"/>
  <c r="E6394" i="11"/>
  <c r="E6395" i="11"/>
  <c r="E6396" i="11"/>
  <c r="E6397" i="11"/>
  <c r="E6398" i="11"/>
  <c r="E6399" i="11"/>
  <c r="E6400" i="11"/>
  <c r="E6401" i="11"/>
  <c r="E6402" i="11"/>
  <c r="E6403" i="11"/>
  <c r="E6404" i="11"/>
  <c r="E6405" i="11"/>
  <c r="E6406" i="11"/>
  <c r="E6407" i="11"/>
  <c r="E6408" i="11"/>
  <c r="E6409" i="11"/>
  <c r="E6410" i="11"/>
  <c r="E6411" i="11"/>
  <c r="E6412" i="11"/>
  <c r="E6413" i="11"/>
  <c r="E6414" i="11"/>
  <c r="E6415" i="11"/>
  <c r="E6416" i="11"/>
  <c r="E6417" i="11"/>
  <c r="E6418" i="11"/>
  <c r="E6419" i="11"/>
  <c r="E6420" i="11"/>
  <c r="E6421" i="11"/>
  <c r="E6422" i="11"/>
  <c r="E6423" i="11"/>
  <c r="E6424" i="11"/>
  <c r="E6425" i="11"/>
  <c r="E6426" i="11"/>
  <c r="E6427" i="11"/>
  <c r="E6428" i="11"/>
  <c r="E6429" i="11"/>
  <c r="E6430" i="11"/>
  <c r="E6431" i="11"/>
  <c r="E6432" i="11"/>
  <c r="E6433" i="11"/>
  <c r="E6434" i="11"/>
  <c r="E6435" i="11"/>
  <c r="E6436" i="11"/>
  <c r="E6437" i="11"/>
  <c r="E6438" i="11"/>
  <c r="E6439" i="11"/>
  <c r="E6440" i="11"/>
  <c r="E6441" i="11"/>
  <c r="E6442" i="11"/>
  <c r="E6443" i="11"/>
  <c r="E6444" i="11"/>
  <c r="E6445" i="11"/>
  <c r="E6446" i="11"/>
  <c r="E6447" i="11"/>
  <c r="E6448" i="11"/>
  <c r="E6449" i="11"/>
  <c r="E6450" i="11"/>
  <c r="E6451" i="11"/>
  <c r="E6452" i="11"/>
  <c r="E6453" i="11"/>
  <c r="E6454" i="11"/>
  <c r="E6455" i="11"/>
  <c r="E6456" i="11"/>
  <c r="E6457" i="11"/>
  <c r="E6458" i="11"/>
  <c r="E6459" i="11"/>
  <c r="E6460" i="11"/>
  <c r="E6461" i="11"/>
  <c r="E6462" i="11"/>
  <c r="E6463" i="11"/>
  <c r="E6464" i="11"/>
  <c r="E6465" i="11"/>
  <c r="E6466" i="11"/>
  <c r="E6467" i="11"/>
  <c r="E6468" i="11"/>
  <c r="E6469" i="11"/>
  <c r="E6470" i="11"/>
  <c r="E6471" i="11"/>
  <c r="E6472" i="11"/>
  <c r="E6473" i="11"/>
  <c r="E6474" i="11"/>
  <c r="E6475" i="11"/>
  <c r="E6476" i="11"/>
  <c r="E6477" i="11"/>
  <c r="E6478" i="11"/>
  <c r="E6479" i="11"/>
  <c r="E6480" i="11"/>
  <c r="E6481" i="11"/>
  <c r="E6482" i="11"/>
  <c r="E6483" i="11"/>
  <c r="E6484" i="11"/>
  <c r="E6485" i="11"/>
  <c r="E6486" i="11"/>
  <c r="E6487" i="11"/>
  <c r="E6488" i="11"/>
  <c r="E6489" i="11"/>
  <c r="E6490" i="11"/>
  <c r="E6491" i="11"/>
  <c r="E6492" i="11"/>
  <c r="E6493" i="11"/>
  <c r="E6494" i="11"/>
  <c r="E6495" i="11"/>
  <c r="E6496" i="11"/>
  <c r="E6497" i="11"/>
  <c r="E6498" i="11"/>
  <c r="E6499" i="11"/>
  <c r="E6500" i="11"/>
  <c r="E6501" i="11"/>
  <c r="E6502" i="11"/>
  <c r="E6503" i="11"/>
  <c r="E6504" i="11"/>
  <c r="E6505" i="11"/>
  <c r="E6506" i="11"/>
  <c r="E6507" i="11"/>
  <c r="E6508" i="11"/>
  <c r="E6509" i="11"/>
  <c r="E6510" i="11"/>
  <c r="E6511" i="11"/>
  <c r="E6512" i="11"/>
  <c r="E6513" i="11"/>
  <c r="E6514" i="11"/>
  <c r="E6515" i="11"/>
  <c r="E6516" i="11"/>
  <c r="E6517" i="11"/>
  <c r="E6518" i="11"/>
  <c r="E6519" i="11"/>
  <c r="E6520" i="11"/>
  <c r="E6521" i="11"/>
  <c r="E6522" i="11"/>
  <c r="E6523" i="11"/>
  <c r="E6524" i="11"/>
  <c r="E6525" i="11"/>
  <c r="E6526" i="11"/>
  <c r="E6527" i="11"/>
  <c r="E6528" i="11"/>
  <c r="E6529" i="11"/>
  <c r="E6530" i="11"/>
  <c r="E6531" i="11"/>
  <c r="E6532" i="11"/>
  <c r="E6533" i="11"/>
  <c r="E6534" i="11"/>
  <c r="E6535" i="11"/>
  <c r="E6536" i="11"/>
  <c r="E6537" i="11"/>
  <c r="E6538" i="11"/>
  <c r="E6539" i="11"/>
  <c r="E6540" i="11"/>
  <c r="E6541" i="11"/>
  <c r="E6542" i="11"/>
  <c r="E6543" i="11"/>
  <c r="E6544" i="11"/>
  <c r="E6545" i="11"/>
  <c r="E6546" i="11"/>
  <c r="E6547" i="11"/>
  <c r="E6548" i="11"/>
  <c r="E6549" i="11"/>
  <c r="E6550" i="11"/>
  <c r="E6551" i="11"/>
  <c r="E6552" i="11"/>
  <c r="E6553" i="11"/>
  <c r="E6554" i="11"/>
  <c r="E6555" i="11"/>
  <c r="E6556" i="11"/>
  <c r="E6557" i="11"/>
  <c r="E6558" i="11"/>
  <c r="E6559" i="11"/>
  <c r="E6560" i="11"/>
  <c r="E6561" i="11"/>
  <c r="E6562" i="11"/>
  <c r="E6563" i="11"/>
  <c r="E6564" i="11"/>
  <c r="E6565" i="11"/>
  <c r="E6566" i="11"/>
  <c r="E6567" i="11"/>
  <c r="E6568" i="11"/>
  <c r="E6569" i="11"/>
  <c r="E6570" i="11"/>
  <c r="E6571" i="11"/>
  <c r="E6572" i="11"/>
  <c r="E6573" i="11"/>
  <c r="E6574" i="11"/>
  <c r="E6575" i="11"/>
  <c r="E6576" i="11"/>
  <c r="E6577" i="11"/>
  <c r="E6578" i="11"/>
  <c r="E6579" i="11"/>
  <c r="E6580" i="11"/>
  <c r="E6581" i="11"/>
  <c r="E6582" i="11"/>
  <c r="E6583" i="11"/>
  <c r="E6584" i="11"/>
  <c r="E6585" i="11"/>
  <c r="E6586" i="11"/>
  <c r="E6587" i="11"/>
  <c r="E6588" i="11"/>
  <c r="E6589" i="11"/>
  <c r="E6590" i="11"/>
  <c r="E6591" i="11"/>
  <c r="E6592" i="11"/>
  <c r="E6593" i="11"/>
  <c r="E6594" i="11"/>
  <c r="E6595" i="11"/>
  <c r="E6596" i="11"/>
  <c r="E6597" i="11"/>
  <c r="E6598" i="11"/>
  <c r="E6599" i="11"/>
  <c r="E6600" i="11"/>
  <c r="E6601" i="11"/>
  <c r="E6602" i="11"/>
  <c r="E6603" i="11"/>
  <c r="E6604" i="11"/>
  <c r="E6605" i="11"/>
  <c r="E6606" i="11"/>
  <c r="E6607" i="11"/>
  <c r="E6608" i="11"/>
  <c r="E6609" i="11"/>
  <c r="E6610" i="11"/>
  <c r="E6611" i="11"/>
  <c r="E6612" i="11"/>
  <c r="E6613" i="11"/>
  <c r="E6614" i="11"/>
  <c r="E6615" i="11"/>
  <c r="E6616" i="11"/>
  <c r="E6617" i="11"/>
  <c r="E6618" i="11"/>
  <c r="E6619" i="11"/>
  <c r="E6620" i="11"/>
  <c r="E6621" i="11"/>
  <c r="E6622" i="11"/>
  <c r="E6623" i="11"/>
  <c r="E6624" i="11"/>
  <c r="E6625" i="11"/>
  <c r="E6626" i="11"/>
  <c r="E6627" i="11"/>
  <c r="E6628" i="11"/>
  <c r="E6629" i="11"/>
  <c r="E6630" i="11"/>
  <c r="E6631" i="11"/>
  <c r="E6632" i="11"/>
  <c r="E6633" i="11"/>
  <c r="E6634" i="11"/>
  <c r="E6635" i="11"/>
  <c r="E6636" i="11"/>
  <c r="E6637" i="11"/>
  <c r="E6638" i="11"/>
  <c r="E6639" i="11"/>
  <c r="E6640" i="11"/>
  <c r="E6641" i="11"/>
  <c r="E6642" i="11"/>
  <c r="E6643" i="11"/>
  <c r="E6644" i="11"/>
  <c r="E6645" i="11"/>
  <c r="E6646" i="11"/>
  <c r="E6647" i="11"/>
  <c r="E6648" i="11"/>
  <c r="E6649" i="11"/>
  <c r="E6650" i="11"/>
  <c r="E6651" i="11"/>
  <c r="E6652" i="11"/>
  <c r="E6653" i="11"/>
  <c r="E6654" i="11"/>
  <c r="E6655" i="11"/>
  <c r="E6656" i="11"/>
  <c r="E6657" i="11"/>
  <c r="E6658" i="11"/>
  <c r="E6659" i="11"/>
  <c r="E6660" i="11"/>
  <c r="E6661" i="11"/>
  <c r="E6662" i="11"/>
  <c r="E6663" i="11"/>
  <c r="E6664" i="11"/>
  <c r="E6665" i="11"/>
  <c r="E6666" i="11"/>
  <c r="E6667" i="11"/>
  <c r="E6668" i="11"/>
  <c r="E6669" i="11"/>
  <c r="E6670" i="11"/>
  <c r="E6671" i="11"/>
  <c r="E6672" i="11"/>
  <c r="E6673" i="11"/>
  <c r="E6674" i="11"/>
  <c r="E6675" i="11"/>
  <c r="E6676" i="11"/>
  <c r="E6677" i="11"/>
  <c r="E6678" i="11"/>
  <c r="E6679" i="11"/>
  <c r="E6680" i="11"/>
  <c r="E6681" i="11"/>
  <c r="E6682" i="11"/>
  <c r="E6683" i="11"/>
  <c r="E6684" i="11"/>
  <c r="E6685" i="11"/>
  <c r="E6686" i="11"/>
  <c r="E6687" i="11"/>
  <c r="E6688" i="11"/>
  <c r="E6689" i="11"/>
  <c r="E6690" i="11"/>
  <c r="E6691" i="11"/>
  <c r="E6692" i="11"/>
  <c r="E6693" i="11"/>
  <c r="E6694" i="11"/>
  <c r="E6695" i="11"/>
  <c r="E6696" i="11"/>
  <c r="E6697" i="11"/>
  <c r="E6698" i="11"/>
  <c r="E6699" i="11"/>
  <c r="E6700" i="11"/>
  <c r="E6701" i="11"/>
  <c r="E6702" i="11"/>
  <c r="E6703" i="11"/>
  <c r="E6704" i="11"/>
  <c r="E6705" i="11"/>
  <c r="E6706" i="11"/>
  <c r="E6707" i="11"/>
  <c r="E6708" i="11"/>
  <c r="E6709" i="11"/>
  <c r="E6710" i="11"/>
  <c r="E6711" i="11"/>
  <c r="E6712" i="11"/>
  <c r="E6713" i="11"/>
  <c r="E6714" i="11"/>
  <c r="E6715" i="11"/>
  <c r="E6716" i="11"/>
  <c r="E6717" i="11"/>
  <c r="E6718" i="11"/>
  <c r="E6719" i="11"/>
  <c r="E6720" i="11"/>
  <c r="E6721" i="11"/>
  <c r="E6722" i="11"/>
  <c r="E6723" i="11"/>
  <c r="E6724" i="11"/>
  <c r="E6725" i="11"/>
  <c r="E6726" i="11"/>
  <c r="E6727" i="11"/>
  <c r="E6728" i="11"/>
  <c r="E6729" i="11"/>
  <c r="E6730" i="11"/>
  <c r="E6731" i="11"/>
  <c r="E6732" i="11"/>
  <c r="E6733" i="11"/>
  <c r="E6734" i="11"/>
  <c r="E6735" i="11"/>
  <c r="E6736" i="11"/>
  <c r="E6737" i="11"/>
  <c r="E6738" i="11"/>
  <c r="E6739" i="11"/>
  <c r="E6740" i="11"/>
  <c r="E6741" i="11"/>
  <c r="E6742" i="11"/>
  <c r="E6743" i="11"/>
  <c r="E6744" i="11"/>
  <c r="E6745" i="11"/>
  <c r="E6746" i="11"/>
  <c r="E6747" i="11"/>
  <c r="E6748" i="11"/>
  <c r="E6749" i="11"/>
  <c r="E6750" i="11"/>
  <c r="E6751" i="11"/>
  <c r="E6752" i="11"/>
  <c r="E6753" i="11"/>
  <c r="E6754" i="11"/>
  <c r="E6755" i="11"/>
  <c r="E6756" i="11"/>
  <c r="E6757" i="11"/>
  <c r="E6758" i="11"/>
  <c r="E6759" i="11"/>
  <c r="E6760" i="11"/>
  <c r="E6761" i="11"/>
  <c r="E6762" i="11"/>
  <c r="E6763" i="11"/>
  <c r="E6764" i="11"/>
  <c r="E6765" i="11"/>
  <c r="E6766" i="11"/>
  <c r="E6767" i="11"/>
  <c r="E6768" i="11"/>
  <c r="E6769" i="11"/>
  <c r="E6770" i="11"/>
  <c r="E6771" i="11"/>
  <c r="E6772" i="11"/>
  <c r="E6773" i="11"/>
  <c r="E6774" i="11"/>
  <c r="E6775" i="11"/>
  <c r="E6776" i="11"/>
  <c r="E6777" i="11"/>
  <c r="E6778" i="11"/>
  <c r="E6779" i="11"/>
  <c r="E6780" i="11"/>
  <c r="E6781" i="11"/>
  <c r="E6782" i="11"/>
  <c r="E6783" i="11"/>
  <c r="E6784" i="11"/>
  <c r="E6785" i="11"/>
  <c r="E6786" i="11"/>
  <c r="E6787" i="11"/>
  <c r="E6788" i="11"/>
  <c r="E6789" i="11"/>
  <c r="E6790" i="11"/>
  <c r="E6791" i="11"/>
  <c r="E6792" i="11"/>
  <c r="E6793" i="11"/>
  <c r="E6794" i="11"/>
  <c r="E6795" i="11"/>
  <c r="E6796" i="11"/>
  <c r="E6797" i="11"/>
  <c r="E6798" i="11"/>
  <c r="E6799" i="11"/>
  <c r="E6800" i="11"/>
  <c r="E6801" i="11"/>
  <c r="E6802" i="11"/>
  <c r="E6803" i="11"/>
  <c r="E6804" i="11"/>
  <c r="E6805" i="11"/>
  <c r="E6806" i="11"/>
  <c r="E6807" i="11"/>
  <c r="E6808" i="11"/>
  <c r="E6809" i="11"/>
  <c r="E6810" i="11"/>
  <c r="E6811" i="11"/>
  <c r="E6812" i="11"/>
  <c r="E6813" i="11"/>
  <c r="E6814" i="11"/>
  <c r="E6815" i="11"/>
  <c r="E6816" i="11"/>
  <c r="E6817" i="11"/>
  <c r="E6818" i="11"/>
  <c r="E6819" i="11"/>
  <c r="E6820" i="11"/>
  <c r="E6821" i="11"/>
  <c r="E6822" i="11"/>
  <c r="E6823" i="11"/>
  <c r="E6824" i="11"/>
  <c r="E6825" i="11"/>
  <c r="E6826" i="11"/>
  <c r="E6827" i="11"/>
  <c r="E6828" i="11"/>
  <c r="E6829" i="11"/>
  <c r="E6830" i="11"/>
  <c r="E6831" i="11"/>
  <c r="E6832" i="11"/>
  <c r="E6833" i="11"/>
  <c r="E6834" i="11"/>
  <c r="E6835" i="11"/>
  <c r="E6836" i="11"/>
  <c r="E6837" i="11"/>
  <c r="E6838" i="11"/>
  <c r="E6839" i="11"/>
  <c r="E6840" i="11"/>
  <c r="E6841" i="11"/>
  <c r="E6842" i="11"/>
  <c r="E6843" i="11"/>
  <c r="E6844" i="11"/>
  <c r="E6845" i="11"/>
  <c r="E6846" i="11"/>
  <c r="E6847" i="11"/>
  <c r="E6848" i="11"/>
  <c r="E6849" i="11"/>
  <c r="E6850" i="11"/>
  <c r="E6851" i="11"/>
  <c r="E6852" i="11"/>
  <c r="E6853" i="11"/>
  <c r="E6854" i="11"/>
  <c r="E6855" i="11"/>
  <c r="E6856" i="11"/>
  <c r="E6857" i="11"/>
  <c r="E6858" i="11"/>
  <c r="E6859" i="11"/>
  <c r="E6860" i="11"/>
  <c r="E6861" i="11"/>
  <c r="E6862" i="11"/>
  <c r="E6863" i="11"/>
  <c r="E6864" i="11"/>
  <c r="E6865" i="11"/>
  <c r="E6866" i="11"/>
  <c r="E6867" i="11"/>
  <c r="E6868" i="11"/>
  <c r="E6869" i="11"/>
  <c r="E6870" i="11"/>
  <c r="E6871" i="11"/>
  <c r="E6872" i="11"/>
  <c r="E6873" i="11"/>
  <c r="E6874" i="11"/>
  <c r="E6875" i="11"/>
  <c r="E6876" i="11"/>
  <c r="E6877" i="11"/>
  <c r="E6878" i="11"/>
  <c r="E6879" i="11"/>
  <c r="E6880" i="11"/>
  <c r="E6881" i="11"/>
  <c r="E6882" i="11"/>
  <c r="E6883" i="11"/>
  <c r="E6884" i="11"/>
  <c r="E6885" i="11"/>
  <c r="E6886" i="11"/>
  <c r="E6887" i="11"/>
  <c r="E6888" i="11"/>
  <c r="E6889" i="11"/>
  <c r="E6890" i="11"/>
  <c r="E6891" i="11"/>
  <c r="E6892" i="11"/>
  <c r="E6893" i="11"/>
  <c r="E6894" i="11"/>
  <c r="E6895" i="11"/>
  <c r="E6896" i="11"/>
  <c r="E6897" i="11"/>
  <c r="E6898" i="11"/>
  <c r="E6899" i="11"/>
  <c r="E6900" i="11"/>
  <c r="E6901" i="11"/>
  <c r="E6902" i="11"/>
  <c r="E6903" i="11"/>
  <c r="E6904" i="11"/>
  <c r="E6905" i="11"/>
  <c r="E6906" i="11"/>
  <c r="E6907" i="11"/>
  <c r="E6908" i="11"/>
  <c r="E6909" i="11"/>
  <c r="E6910" i="11"/>
  <c r="E6911" i="11"/>
  <c r="E6912" i="11"/>
  <c r="E6913" i="11"/>
  <c r="E6914" i="11"/>
  <c r="E6915" i="11"/>
  <c r="E6916" i="11"/>
  <c r="E6917" i="11"/>
  <c r="E6918" i="11"/>
  <c r="E6919" i="11"/>
  <c r="E6920" i="11"/>
  <c r="E6921" i="11"/>
  <c r="E6922" i="11"/>
  <c r="E6923" i="11"/>
  <c r="E6924" i="11"/>
  <c r="E6925" i="11"/>
  <c r="E6926" i="11"/>
  <c r="E6927" i="11"/>
  <c r="E6928" i="11"/>
  <c r="E6929" i="11"/>
  <c r="E6930" i="11"/>
  <c r="E6931" i="11"/>
  <c r="E6932" i="11"/>
  <c r="E6933" i="11"/>
  <c r="E6934" i="11"/>
  <c r="E6935" i="11"/>
  <c r="E6936" i="11"/>
  <c r="E6937" i="11"/>
  <c r="E6938" i="11"/>
  <c r="E6939" i="11"/>
  <c r="E6940" i="11"/>
  <c r="E6941" i="11"/>
  <c r="E6942" i="11"/>
  <c r="E6943" i="11"/>
  <c r="E6944" i="11"/>
  <c r="E6945" i="11"/>
  <c r="E6946" i="11"/>
  <c r="E6947" i="11"/>
  <c r="E6948" i="11"/>
  <c r="E6949" i="11"/>
  <c r="E6950" i="11"/>
  <c r="E6951" i="11"/>
  <c r="E6952" i="11"/>
  <c r="E6953" i="11"/>
  <c r="E6954" i="11"/>
  <c r="E6955" i="11"/>
  <c r="E6956" i="11"/>
  <c r="E6957" i="11"/>
  <c r="E6958" i="11"/>
  <c r="E6959" i="11"/>
  <c r="E6960" i="11"/>
  <c r="E6961" i="11"/>
  <c r="E6962" i="11"/>
  <c r="E6963" i="11"/>
  <c r="E6964" i="11"/>
  <c r="E6965" i="11"/>
  <c r="E6966" i="11"/>
  <c r="E6967" i="11"/>
  <c r="E6968" i="11"/>
  <c r="E6969" i="11"/>
  <c r="E6970" i="11"/>
  <c r="E6971" i="11"/>
  <c r="E6972" i="11"/>
  <c r="E6973" i="11"/>
  <c r="E6974" i="11"/>
  <c r="E6975" i="11"/>
  <c r="E6976" i="11"/>
  <c r="E6977" i="11"/>
  <c r="E6978" i="11"/>
  <c r="E6979" i="11"/>
  <c r="E6980" i="11"/>
  <c r="E6981" i="11"/>
  <c r="E6982" i="11"/>
  <c r="E6983" i="11"/>
  <c r="E6984" i="11"/>
  <c r="E6985" i="11"/>
  <c r="E6986" i="11"/>
  <c r="E6987" i="11"/>
  <c r="E6988" i="11"/>
  <c r="E6989" i="11"/>
  <c r="E6990" i="11"/>
  <c r="E6991" i="11"/>
  <c r="E6992" i="11"/>
  <c r="E6993" i="11"/>
  <c r="E6994" i="11"/>
  <c r="E6995" i="11"/>
  <c r="E6996" i="11"/>
  <c r="E6997" i="11"/>
  <c r="E6998" i="11"/>
  <c r="E6999" i="11"/>
  <c r="E7000" i="11"/>
  <c r="E7001" i="11"/>
  <c r="E7002" i="11"/>
  <c r="E7003" i="11"/>
  <c r="E7004" i="11"/>
  <c r="E7005" i="11"/>
  <c r="E7006" i="11"/>
  <c r="E7007" i="11"/>
  <c r="E7008" i="11"/>
  <c r="E7009" i="11"/>
  <c r="E7010" i="11"/>
  <c r="E7011" i="11"/>
  <c r="E7012" i="11"/>
  <c r="E7013" i="11"/>
  <c r="E7014" i="11"/>
  <c r="E7015" i="11"/>
  <c r="E7016" i="11"/>
  <c r="E7017" i="11"/>
  <c r="E7018" i="11"/>
  <c r="E7019" i="11"/>
  <c r="E7020" i="11"/>
  <c r="E7021" i="11"/>
  <c r="E7022" i="11"/>
  <c r="E7023" i="11"/>
  <c r="E7024" i="11"/>
  <c r="E7025" i="11"/>
  <c r="E7026" i="11"/>
  <c r="E7027" i="11"/>
  <c r="E7028" i="11"/>
  <c r="E7029" i="11"/>
  <c r="E7030" i="11"/>
  <c r="E7031" i="11"/>
  <c r="E7032" i="11"/>
  <c r="E7033" i="11"/>
  <c r="E7034" i="11"/>
  <c r="E7035" i="11"/>
  <c r="E7036" i="11"/>
  <c r="E7037" i="11"/>
  <c r="E7038" i="11"/>
  <c r="E7039" i="11"/>
  <c r="E7040" i="11"/>
  <c r="E7041" i="11"/>
  <c r="E7042" i="11"/>
  <c r="E7043" i="11"/>
  <c r="E7044" i="11"/>
  <c r="E7045" i="11"/>
  <c r="E7046" i="11"/>
  <c r="E7047" i="11"/>
  <c r="E7048" i="11"/>
  <c r="E7049" i="11"/>
  <c r="E7050" i="11"/>
  <c r="E7051" i="11"/>
  <c r="E7052" i="11"/>
  <c r="E7053" i="11"/>
  <c r="E7054" i="11"/>
  <c r="E7055" i="11"/>
  <c r="E7056" i="11"/>
  <c r="E7057" i="11"/>
  <c r="E7058" i="11"/>
  <c r="E7059" i="11"/>
  <c r="E7060" i="11"/>
  <c r="E7061" i="11"/>
  <c r="E7062" i="11"/>
  <c r="E7063" i="11"/>
  <c r="E7064" i="11"/>
  <c r="E7065" i="11"/>
  <c r="E7066" i="11"/>
  <c r="E7067" i="11"/>
  <c r="E7068" i="11"/>
  <c r="E7069" i="11"/>
  <c r="E7070" i="11"/>
  <c r="E7071" i="11"/>
  <c r="E7072" i="11"/>
  <c r="E7073" i="11"/>
  <c r="E7074" i="11"/>
  <c r="E7075" i="11"/>
  <c r="E7076" i="11"/>
  <c r="E7077" i="11"/>
  <c r="E7078" i="11"/>
  <c r="E7079" i="11"/>
  <c r="E7080" i="11"/>
  <c r="E7081" i="11"/>
  <c r="E7082" i="11"/>
  <c r="E7083" i="11"/>
  <c r="E7084" i="11"/>
  <c r="E7085" i="11"/>
  <c r="E7086" i="11"/>
  <c r="E7087" i="11"/>
  <c r="E7088" i="11"/>
  <c r="E7089" i="11"/>
  <c r="E7090" i="11"/>
  <c r="E7091" i="11"/>
  <c r="E7092" i="11"/>
  <c r="E7093" i="11"/>
  <c r="E7094" i="11"/>
  <c r="E7095" i="11"/>
  <c r="E7096" i="11"/>
  <c r="E7097" i="11"/>
  <c r="E7098" i="11"/>
  <c r="E7099" i="11"/>
  <c r="E7100" i="11"/>
  <c r="E7101" i="11"/>
  <c r="E7102" i="11"/>
  <c r="E7103" i="11"/>
  <c r="E7104" i="11"/>
  <c r="E7105" i="11"/>
  <c r="E7106" i="11"/>
  <c r="E7107" i="11"/>
  <c r="E7108" i="11"/>
  <c r="E7109" i="11"/>
  <c r="E7110" i="11"/>
  <c r="E7111" i="11"/>
  <c r="E7112" i="11"/>
  <c r="E7113" i="11"/>
  <c r="E7114" i="11"/>
  <c r="E7115" i="11"/>
  <c r="E7116" i="11"/>
  <c r="E7117" i="11"/>
  <c r="E7118" i="11"/>
  <c r="E7119" i="11"/>
  <c r="E7120" i="11"/>
  <c r="E7121" i="11"/>
  <c r="E7122" i="11"/>
  <c r="E7123" i="11"/>
  <c r="E7124" i="11"/>
  <c r="E7125" i="11"/>
  <c r="E7126" i="11"/>
  <c r="E7127" i="11"/>
  <c r="E7128" i="11"/>
  <c r="E7129" i="11"/>
  <c r="E7130" i="11"/>
  <c r="E7131" i="11"/>
  <c r="E7132" i="11"/>
  <c r="E7133" i="11"/>
  <c r="E7134" i="11"/>
  <c r="E7135" i="11"/>
  <c r="E7136" i="11"/>
  <c r="E7137" i="11"/>
  <c r="E7138" i="11"/>
  <c r="E7139" i="11"/>
  <c r="E7140" i="11"/>
  <c r="E7141" i="11"/>
  <c r="E7142" i="11"/>
  <c r="E7143" i="11"/>
  <c r="E7144" i="11"/>
  <c r="E7145" i="11"/>
  <c r="E7146" i="11"/>
  <c r="E7147" i="11"/>
  <c r="E7148" i="11"/>
  <c r="E7149" i="11"/>
  <c r="E7150" i="11"/>
  <c r="E7151" i="11"/>
  <c r="E7152" i="11"/>
  <c r="E7153" i="11"/>
  <c r="E7154" i="11"/>
  <c r="E7155" i="11"/>
  <c r="E7156" i="11"/>
  <c r="E7157" i="11"/>
  <c r="E7158" i="11"/>
  <c r="E7159" i="11"/>
  <c r="E7160" i="11"/>
  <c r="E7161" i="11"/>
  <c r="E7162" i="11"/>
  <c r="E7163" i="11"/>
  <c r="E7164" i="11"/>
  <c r="E7165" i="11"/>
  <c r="E7166" i="11"/>
  <c r="E7167" i="11"/>
  <c r="E7168" i="11"/>
  <c r="E7169" i="11"/>
  <c r="E7170" i="11"/>
  <c r="E7171" i="11"/>
  <c r="E7172" i="11"/>
  <c r="E7173" i="11"/>
  <c r="E7174" i="11"/>
  <c r="E7175" i="11"/>
  <c r="E7176" i="11"/>
  <c r="E7177" i="11"/>
  <c r="E7178" i="11"/>
  <c r="E7179" i="11"/>
  <c r="E7180" i="11"/>
  <c r="E7181" i="11"/>
  <c r="E7182" i="11"/>
  <c r="E7183" i="11"/>
  <c r="E7184" i="11"/>
  <c r="E7185" i="11"/>
  <c r="E7186" i="11"/>
  <c r="E7187" i="11"/>
  <c r="E7188" i="11"/>
  <c r="E7189" i="11"/>
  <c r="E7190" i="11"/>
  <c r="E7191" i="11"/>
  <c r="E7192" i="11"/>
  <c r="E7193" i="11"/>
  <c r="E7194" i="11"/>
  <c r="E7195" i="11"/>
  <c r="E7196" i="11"/>
  <c r="E7197" i="11"/>
  <c r="E7198" i="11"/>
  <c r="E7199" i="11"/>
  <c r="E7200" i="11"/>
  <c r="E7201" i="11"/>
  <c r="E7202" i="11"/>
  <c r="E7203" i="11"/>
  <c r="E7204" i="11"/>
  <c r="E7205" i="11"/>
  <c r="E7206" i="11"/>
  <c r="E7207" i="11"/>
  <c r="E7208" i="11"/>
  <c r="E7209" i="11"/>
  <c r="E7210" i="11"/>
  <c r="E7211" i="11"/>
  <c r="E7212" i="11"/>
  <c r="E7213" i="11"/>
  <c r="E7214" i="11"/>
  <c r="E7215" i="11"/>
  <c r="E7216" i="11"/>
  <c r="E7217" i="11"/>
  <c r="E7218" i="11"/>
  <c r="E7219" i="11"/>
  <c r="E7220" i="11"/>
  <c r="E7221" i="11"/>
  <c r="E7222" i="11"/>
  <c r="E7223" i="11"/>
  <c r="E7224" i="11"/>
  <c r="E7225" i="11"/>
  <c r="E7226" i="11"/>
  <c r="E7227" i="11"/>
  <c r="E7228" i="11"/>
  <c r="E7229" i="11"/>
  <c r="E7230" i="11"/>
  <c r="E7231" i="11"/>
  <c r="E7232" i="11"/>
  <c r="E7233" i="11"/>
  <c r="E7234" i="11"/>
  <c r="E7235" i="11"/>
  <c r="E7236" i="11"/>
  <c r="E7237" i="11"/>
  <c r="E7238" i="11"/>
  <c r="E7239" i="11"/>
  <c r="E7240" i="11"/>
  <c r="E7241" i="11"/>
  <c r="E7242" i="11"/>
  <c r="E7243" i="11"/>
  <c r="E7244" i="11"/>
  <c r="E7245" i="11"/>
  <c r="E7246" i="11"/>
  <c r="E7247" i="11"/>
  <c r="E7248" i="11"/>
  <c r="E7249" i="11"/>
  <c r="E7250" i="11"/>
  <c r="E7251" i="11"/>
  <c r="E7252" i="11"/>
  <c r="E7253" i="11"/>
  <c r="E7254" i="11"/>
  <c r="E7255" i="11"/>
  <c r="E7256" i="11"/>
  <c r="E7257" i="11"/>
  <c r="E7258" i="11"/>
  <c r="E7259" i="11"/>
  <c r="E7260" i="11"/>
  <c r="E7261" i="11"/>
  <c r="E7262" i="11"/>
  <c r="E7263" i="11"/>
  <c r="E7264" i="11"/>
  <c r="E7265" i="11"/>
  <c r="E7266" i="11"/>
  <c r="E7267" i="11"/>
  <c r="E7268" i="11"/>
  <c r="E7269" i="11"/>
  <c r="E7270" i="11"/>
  <c r="E7271" i="11"/>
  <c r="E7272" i="11"/>
  <c r="E7273" i="11"/>
  <c r="E7274" i="11"/>
  <c r="E7275" i="11"/>
  <c r="E7276" i="11"/>
  <c r="E7277" i="11"/>
  <c r="E7278" i="11"/>
  <c r="E7279" i="11"/>
  <c r="E7280" i="11"/>
  <c r="E7281" i="11"/>
  <c r="E7282" i="11"/>
  <c r="E7283" i="11"/>
  <c r="E7284" i="11"/>
  <c r="E7285" i="11"/>
  <c r="E7286" i="11"/>
  <c r="E7287" i="11"/>
  <c r="E7288" i="11"/>
  <c r="E7289" i="11"/>
  <c r="E7290" i="11"/>
  <c r="E7291" i="11"/>
  <c r="E7292" i="11"/>
  <c r="E7293" i="11"/>
  <c r="E7294" i="11"/>
  <c r="E7295" i="11"/>
  <c r="E7296" i="11"/>
  <c r="E7297" i="11"/>
  <c r="E7298" i="11"/>
  <c r="E7299" i="11"/>
  <c r="E7300" i="11"/>
  <c r="E7301" i="11"/>
  <c r="E7302" i="11"/>
  <c r="E7303" i="11"/>
  <c r="E7304" i="11"/>
  <c r="E7305" i="11"/>
  <c r="E7306" i="11"/>
  <c r="E7307" i="11"/>
  <c r="E7308" i="11"/>
  <c r="E7309" i="11"/>
  <c r="E7310" i="11"/>
  <c r="E7311" i="11"/>
  <c r="E7312" i="11"/>
  <c r="E7313" i="11"/>
  <c r="E7314" i="11"/>
  <c r="E7315" i="11"/>
  <c r="E7316" i="11"/>
  <c r="E7317" i="11"/>
  <c r="E7318" i="11"/>
  <c r="E7319" i="11"/>
  <c r="E7320" i="11"/>
  <c r="E7321" i="11"/>
  <c r="E7322" i="11"/>
  <c r="E7323" i="11"/>
  <c r="E7324" i="11"/>
  <c r="E7325" i="11"/>
  <c r="E7326" i="11"/>
  <c r="E7327" i="11"/>
  <c r="E7328" i="11"/>
  <c r="E7329" i="11"/>
  <c r="E7330" i="11"/>
  <c r="E7331" i="11"/>
  <c r="E7332" i="11"/>
  <c r="E7333" i="11"/>
  <c r="E7334" i="11"/>
  <c r="E7335" i="11"/>
  <c r="E7336" i="11"/>
  <c r="E7337" i="11"/>
  <c r="E7338" i="11"/>
  <c r="E7339" i="11"/>
  <c r="E7340" i="11"/>
  <c r="E7341" i="11"/>
  <c r="E7342" i="11"/>
  <c r="E7343" i="11"/>
  <c r="E7344" i="11"/>
  <c r="E7345" i="11"/>
  <c r="E7346" i="11"/>
  <c r="E7347" i="11"/>
  <c r="E7348" i="11"/>
  <c r="E7349" i="11"/>
  <c r="E7350" i="11"/>
  <c r="E7351" i="11"/>
  <c r="E7352" i="11"/>
  <c r="E7353" i="11"/>
  <c r="E7354" i="11"/>
  <c r="E7355" i="11"/>
  <c r="E7356" i="11"/>
  <c r="E7357" i="11"/>
  <c r="E7358" i="11"/>
  <c r="E7359" i="11"/>
  <c r="E7360" i="11"/>
  <c r="E7361" i="11"/>
  <c r="E7362" i="11"/>
  <c r="E7363" i="11"/>
  <c r="E7364" i="11"/>
  <c r="E7365" i="11"/>
  <c r="E7366" i="11"/>
  <c r="E7367" i="11"/>
  <c r="E7368" i="11"/>
  <c r="E7369" i="11"/>
  <c r="E7370" i="11"/>
  <c r="E7371" i="11"/>
  <c r="E7372" i="11"/>
  <c r="E7373" i="11"/>
  <c r="E7374" i="11"/>
  <c r="E7375" i="11"/>
  <c r="E7376" i="11"/>
  <c r="E7377" i="11"/>
  <c r="E7378" i="11"/>
  <c r="E7379" i="11"/>
  <c r="E7380" i="11"/>
  <c r="E7381" i="11"/>
  <c r="E7382" i="11"/>
  <c r="E7383" i="11"/>
  <c r="E7384" i="11"/>
  <c r="E7385" i="11"/>
  <c r="E7386" i="11"/>
  <c r="E7387" i="11"/>
  <c r="E7388" i="11"/>
  <c r="E7389" i="11"/>
  <c r="E7390" i="11"/>
  <c r="E7391" i="11"/>
  <c r="E7392" i="11"/>
  <c r="E7393" i="11"/>
  <c r="E7394" i="11"/>
  <c r="E7395" i="11"/>
  <c r="E7396" i="11"/>
  <c r="E7397" i="11"/>
  <c r="E7398" i="11"/>
  <c r="E7399" i="11"/>
  <c r="E7400" i="11"/>
  <c r="E7401" i="11"/>
  <c r="E7402" i="11"/>
  <c r="E7403" i="11"/>
  <c r="E7404" i="11"/>
  <c r="E7405" i="11"/>
  <c r="E7406" i="11"/>
  <c r="E7407" i="11"/>
  <c r="E7408" i="11"/>
  <c r="E7409" i="11"/>
  <c r="E7410" i="11"/>
  <c r="E7411" i="11"/>
  <c r="E7412" i="11"/>
  <c r="E7413" i="11"/>
  <c r="E7414" i="11"/>
  <c r="E7415" i="11"/>
  <c r="E7416" i="11"/>
  <c r="E7417" i="11"/>
  <c r="E7418" i="11"/>
  <c r="E7419" i="11"/>
  <c r="E7420" i="11"/>
  <c r="E7421" i="11"/>
  <c r="E7422" i="11"/>
  <c r="E7423" i="11"/>
  <c r="E7424" i="11"/>
  <c r="E7425" i="11"/>
  <c r="E7426" i="11"/>
  <c r="E7427" i="11"/>
  <c r="E7428" i="11"/>
  <c r="E7429" i="11"/>
  <c r="E7430" i="11"/>
  <c r="E7431" i="11"/>
  <c r="E7432" i="11"/>
  <c r="E7433" i="11"/>
  <c r="E7434" i="11"/>
  <c r="E7435" i="11"/>
  <c r="E7436" i="11"/>
  <c r="E7437" i="11"/>
  <c r="E7438" i="11"/>
  <c r="E7439" i="11"/>
  <c r="E7440" i="11"/>
  <c r="E7441" i="11"/>
  <c r="E7442" i="11"/>
  <c r="E7443" i="11"/>
  <c r="E7444" i="11"/>
  <c r="E7445" i="11"/>
  <c r="E7446" i="11"/>
  <c r="E7447" i="11"/>
  <c r="E7448" i="11"/>
  <c r="E7449" i="11"/>
  <c r="E7450" i="11"/>
  <c r="E7451" i="11"/>
  <c r="E7452" i="11"/>
  <c r="E7453" i="11"/>
  <c r="E7454" i="11"/>
  <c r="E7455" i="11"/>
  <c r="E7456" i="11"/>
  <c r="E7457" i="11"/>
  <c r="E7458" i="11"/>
  <c r="E7459" i="11"/>
  <c r="E7460" i="11"/>
  <c r="E7461" i="11"/>
  <c r="E7462" i="11"/>
  <c r="E7463" i="11"/>
  <c r="E7464" i="11"/>
  <c r="E7465" i="11"/>
  <c r="E7466" i="11"/>
  <c r="E7467" i="11"/>
  <c r="E7468" i="11"/>
  <c r="E7469" i="11"/>
  <c r="E7470" i="11"/>
  <c r="E7471" i="11"/>
  <c r="E7472" i="11"/>
  <c r="E7473" i="11"/>
  <c r="E7474" i="11"/>
  <c r="E7475" i="11"/>
  <c r="E7476" i="11"/>
  <c r="E7477" i="11"/>
  <c r="E7478" i="11"/>
  <c r="E7479" i="11"/>
  <c r="E7480" i="11"/>
  <c r="E7481" i="11"/>
  <c r="E7482" i="11"/>
  <c r="E7483" i="11"/>
  <c r="E7484" i="11"/>
  <c r="E7485" i="11"/>
  <c r="E7486" i="11"/>
  <c r="E7487" i="11"/>
  <c r="E7488" i="11"/>
  <c r="E7489" i="11"/>
  <c r="E7490" i="11"/>
  <c r="E7491" i="11"/>
  <c r="E7492" i="11"/>
  <c r="E7493" i="11"/>
  <c r="E7494" i="11"/>
  <c r="E7495" i="11"/>
  <c r="E7496" i="11"/>
  <c r="E7497" i="11"/>
  <c r="E7498" i="11"/>
  <c r="E7499" i="11"/>
  <c r="E7500" i="11"/>
  <c r="E7501" i="11"/>
  <c r="E7502" i="11"/>
  <c r="E7503" i="11"/>
  <c r="E7504" i="11"/>
  <c r="E7505" i="11"/>
  <c r="E7506" i="11"/>
  <c r="E7507" i="11"/>
  <c r="E7508" i="11"/>
  <c r="E7509" i="11"/>
  <c r="E7510" i="11"/>
  <c r="E7511" i="11"/>
  <c r="E7512" i="11"/>
  <c r="E7513" i="11"/>
  <c r="E7514" i="11"/>
  <c r="E7515" i="11"/>
  <c r="E7516" i="11"/>
  <c r="E7517" i="11"/>
  <c r="E7518" i="11"/>
  <c r="E7519" i="11"/>
  <c r="E7520" i="11"/>
  <c r="E7521" i="11"/>
  <c r="E7522" i="11"/>
  <c r="E7523" i="11"/>
  <c r="E7524" i="11"/>
  <c r="E7525" i="11"/>
  <c r="E7526" i="11"/>
  <c r="E7527" i="11"/>
  <c r="E7528" i="11"/>
  <c r="E7529" i="11"/>
  <c r="E7530" i="11"/>
  <c r="E7531" i="11"/>
  <c r="E7532" i="11"/>
  <c r="E7533" i="11"/>
  <c r="E7534" i="11"/>
  <c r="E7535" i="11"/>
  <c r="E7536" i="11"/>
  <c r="E7537" i="11"/>
  <c r="E7538" i="11"/>
  <c r="E7539" i="11"/>
  <c r="E7540" i="11"/>
  <c r="E7541" i="11"/>
  <c r="E7542" i="11"/>
  <c r="E7543" i="11"/>
  <c r="E7544" i="11"/>
  <c r="E7545" i="11"/>
  <c r="E7546" i="11"/>
  <c r="E7547" i="11"/>
  <c r="E7548" i="11"/>
  <c r="E7549" i="11"/>
  <c r="E7550" i="11"/>
  <c r="E7551" i="11"/>
  <c r="E7552" i="11"/>
  <c r="E7553" i="11"/>
  <c r="E7554" i="11"/>
  <c r="E7555" i="11"/>
  <c r="E7556" i="11"/>
  <c r="E7557" i="11"/>
  <c r="E7558" i="11"/>
  <c r="E7559" i="11"/>
  <c r="E7560" i="11"/>
  <c r="E7561" i="11"/>
  <c r="E7562" i="11"/>
  <c r="E7563" i="11"/>
  <c r="E7564" i="11"/>
  <c r="E7565" i="11"/>
  <c r="E7566" i="11"/>
  <c r="E7567" i="11"/>
  <c r="E7568" i="11"/>
  <c r="E7569" i="11"/>
  <c r="E7570" i="11"/>
  <c r="E7571" i="11"/>
  <c r="E7572" i="11"/>
  <c r="E7573" i="11"/>
  <c r="E7574" i="11"/>
  <c r="E7575" i="11"/>
  <c r="E7576" i="11"/>
  <c r="E7577" i="11"/>
  <c r="E7578" i="11"/>
  <c r="E7579" i="11"/>
  <c r="E7580" i="11"/>
  <c r="E7581" i="11"/>
  <c r="E7582" i="11"/>
  <c r="E7583" i="11"/>
  <c r="E7584" i="11"/>
  <c r="E7585" i="11"/>
  <c r="E7586" i="11"/>
  <c r="E7587" i="11"/>
  <c r="E7588" i="11"/>
  <c r="E7589" i="11"/>
  <c r="E7590" i="11"/>
  <c r="E7591" i="11"/>
  <c r="E7592" i="11"/>
  <c r="E7593" i="11"/>
  <c r="E7594" i="11"/>
  <c r="E7595" i="11"/>
  <c r="E7596" i="11"/>
  <c r="E7597" i="11"/>
  <c r="E7598" i="11"/>
  <c r="E7599" i="11"/>
  <c r="E7600" i="11"/>
  <c r="E7601" i="11"/>
  <c r="E7602" i="11"/>
  <c r="E7603" i="11"/>
  <c r="E7604" i="11"/>
  <c r="E7605" i="11"/>
  <c r="E7606" i="11"/>
  <c r="E7607" i="11"/>
  <c r="E7608" i="11"/>
  <c r="E7609" i="11"/>
  <c r="E7610" i="11"/>
  <c r="E7611" i="11"/>
  <c r="E7612" i="11"/>
  <c r="E7613" i="11"/>
  <c r="E7614" i="11"/>
  <c r="E7615" i="11"/>
  <c r="E7616" i="11"/>
  <c r="E7617" i="11"/>
  <c r="E7618" i="11"/>
  <c r="E7619" i="11"/>
  <c r="E7620" i="11"/>
  <c r="E7621" i="11"/>
  <c r="E7622" i="11"/>
  <c r="E7623" i="11"/>
  <c r="E7624" i="11"/>
  <c r="E7625" i="11"/>
  <c r="E7626" i="11"/>
  <c r="E7627" i="11"/>
  <c r="E7628" i="11"/>
  <c r="E7629" i="11"/>
  <c r="E7630" i="11"/>
  <c r="E7631" i="11"/>
  <c r="E7632" i="11"/>
  <c r="E7633" i="11"/>
  <c r="E7634" i="11"/>
  <c r="E7635" i="11"/>
  <c r="E7636" i="11"/>
  <c r="E7637" i="11"/>
  <c r="E7638" i="11"/>
  <c r="E7639" i="11"/>
  <c r="E7640" i="11"/>
  <c r="E7641" i="11"/>
  <c r="E7642" i="11"/>
  <c r="E7643" i="11"/>
  <c r="E7644" i="11"/>
  <c r="E7645" i="11"/>
  <c r="E7646" i="11"/>
  <c r="E7647" i="11"/>
  <c r="E7648" i="11"/>
  <c r="E7649" i="11"/>
  <c r="E7650" i="11"/>
  <c r="E7651" i="11"/>
  <c r="E7652" i="11"/>
  <c r="E7653" i="11"/>
  <c r="E7654" i="11"/>
  <c r="E7655" i="11"/>
  <c r="E7656" i="11"/>
  <c r="E7657" i="11"/>
  <c r="E7658" i="11"/>
  <c r="E7659" i="11"/>
  <c r="E7660" i="11"/>
  <c r="E7661" i="11"/>
  <c r="E7662" i="11"/>
  <c r="E7663" i="11"/>
  <c r="E7664" i="11"/>
  <c r="E7665" i="11"/>
  <c r="E7666" i="11"/>
  <c r="E7667" i="11"/>
  <c r="E7668" i="11"/>
  <c r="E7669" i="11"/>
  <c r="E7670" i="11"/>
  <c r="E7671" i="11"/>
  <c r="E7672" i="11"/>
  <c r="E7673" i="11"/>
  <c r="E7674" i="11"/>
  <c r="E7675" i="11"/>
  <c r="E7676" i="11"/>
  <c r="E7677" i="11"/>
  <c r="E7678" i="11"/>
  <c r="E7679" i="11"/>
  <c r="E7680" i="11"/>
  <c r="E7681" i="11"/>
  <c r="E7682" i="11"/>
  <c r="E7683" i="11"/>
  <c r="E7684" i="11"/>
  <c r="E7685" i="11"/>
  <c r="E7686" i="11"/>
  <c r="E7687" i="11"/>
  <c r="E7688" i="11"/>
  <c r="E7689" i="11"/>
  <c r="E7690" i="11"/>
  <c r="E7691" i="11"/>
  <c r="E7692" i="11"/>
  <c r="E7693" i="11"/>
  <c r="E7694" i="11"/>
  <c r="E7695" i="11"/>
  <c r="E7696" i="11"/>
  <c r="E7697" i="11"/>
  <c r="E7698" i="11"/>
  <c r="E7699" i="11"/>
  <c r="E7700" i="11"/>
  <c r="E7701" i="11"/>
  <c r="E7702" i="11"/>
  <c r="E7703" i="11"/>
  <c r="E7704" i="11"/>
  <c r="E7705" i="11"/>
  <c r="E7706" i="11"/>
  <c r="E7707" i="11"/>
  <c r="E7708" i="11"/>
  <c r="E7709" i="11"/>
  <c r="E7710" i="11"/>
  <c r="E7711" i="11"/>
  <c r="E7712" i="11"/>
  <c r="E7713" i="11"/>
  <c r="E7714" i="11"/>
  <c r="E7715" i="11"/>
  <c r="E7716" i="11"/>
  <c r="E7717" i="11"/>
  <c r="E7718" i="11"/>
  <c r="E7719" i="11"/>
  <c r="E7720" i="11"/>
  <c r="E7721" i="11"/>
  <c r="E7722" i="11"/>
  <c r="E7723" i="11"/>
  <c r="E7724" i="11"/>
  <c r="E7725" i="11"/>
  <c r="E7726" i="11"/>
  <c r="E7727" i="11"/>
  <c r="E7728" i="11"/>
  <c r="E7729" i="11"/>
  <c r="E7730" i="11"/>
  <c r="E7731" i="11"/>
  <c r="E7732" i="11"/>
  <c r="E7733" i="11"/>
  <c r="E7734" i="11"/>
  <c r="E7735" i="11"/>
  <c r="E7736" i="11"/>
  <c r="E7737" i="11"/>
  <c r="E7738" i="11"/>
  <c r="E7739" i="11"/>
  <c r="E7740" i="11"/>
  <c r="E7741" i="11"/>
  <c r="E7742" i="11"/>
  <c r="E7743" i="11"/>
  <c r="E7744" i="11"/>
  <c r="E7745" i="11"/>
  <c r="E7746" i="11"/>
  <c r="E7747" i="11"/>
  <c r="E7748" i="11"/>
  <c r="E7749" i="11"/>
  <c r="E7750" i="11"/>
  <c r="E7751" i="11"/>
  <c r="E7752" i="11"/>
  <c r="E7753" i="11"/>
  <c r="E7754" i="11"/>
  <c r="E7755" i="11"/>
  <c r="E7756" i="11"/>
  <c r="E7757" i="11"/>
  <c r="E7758" i="11"/>
  <c r="E7759" i="11"/>
  <c r="E7760" i="11"/>
  <c r="E7761" i="11"/>
  <c r="E7762" i="11"/>
  <c r="E7763" i="11"/>
  <c r="E7764" i="11"/>
  <c r="E7765" i="11"/>
  <c r="E7766" i="11"/>
  <c r="E7767" i="11"/>
  <c r="E7768" i="11"/>
  <c r="E7769" i="11"/>
  <c r="E7770" i="11"/>
  <c r="E7771" i="11"/>
  <c r="E7772" i="11"/>
  <c r="E7773" i="11"/>
  <c r="E7774" i="11"/>
  <c r="E7775" i="11"/>
  <c r="E7776" i="11"/>
  <c r="E7777" i="11"/>
  <c r="E7778" i="11"/>
  <c r="E7779" i="11"/>
  <c r="E7780" i="11"/>
  <c r="E7781" i="11"/>
  <c r="E7782" i="11"/>
  <c r="E7783" i="11"/>
  <c r="E7784" i="11"/>
  <c r="E7785" i="11"/>
  <c r="E7786" i="11"/>
  <c r="E7787" i="11"/>
  <c r="E7788" i="11"/>
  <c r="E7789" i="11"/>
  <c r="E7790" i="11"/>
  <c r="E7791" i="11"/>
  <c r="E7792" i="11"/>
  <c r="E7793" i="11"/>
  <c r="E7794" i="11"/>
  <c r="E7795" i="11"/>
  <c r="E7796" i="11"/>
  <c r="E7797" i="11"/>
  <c r="E7798" i="11"/>
  <c r="E7799" i="11"/>
  <c r="E7800" i="11"/>
  <c r="E7801" i="11"/>
  <c r="E7802" i="11"/>
  <c r="E7803" i="11"/>
  <c r="E7804" i="11"/>
  <c r="E7805" i="11"/>
  <c r="E7806" i="11"/>
  <c r="E7807" i="11"/>
  <c r="E7808" i="11"/>
  <c r="E7809" i="11"/>
  <c r="E7810" i="11"/>
  <c r="E7811" i="11"/>
  <c r="E7812" i="11"/>
  <c r="E7813" i="11"/>
  <c r="E7814" i="11"/>
  <c r="E7815" i="11"/>
  <c r="E7816" i="11"/>
  <c r="E7817" i="11"/>
  <c r="E7818" i="11"/>
  <c r="E7819" i="11"/>
  <c r="E7820" i="11"/>
  <c r="E7821" i="11"/>
  <c r="E7822" i="11"/>
  <c r="E7823" i="11"/>
  <c r="E7824" i="11"/>
  <c r="E7825" i="11"/>
  <c r="E7826" i="11"/>
  <c r="E7827" i="11"/>
  <c r="E7828" i="11"/>
  <c r="E7829" i="11"/>
  <c r="E7830" i="11"/>
  <c r="E7831" i="11"/>
  <c r="E7832" i="11"/>
  <c r="E7833" i="11"/>
  <c r="E7834" i="11"/>
  <c r="E7835" i="11"/>
  <c r="E7836" i="11"/>
  <c r="E7837" i="11"/>
  <c r="E7838" i="11"/>
  <c r="E7839" i="11"/>
  <c r="E7840" i="11"/>
  <c r="E7841" i="11"/>
  <c r="E7842" i="11"/>
  <c r="E7843" i="11"/>
  <c r="E7844" i="11"/>
  <c r="E7845" i="11"/>
  <c r="E7846" i="11"/>
  <c r="E7847" i="11"/>
  <c r="E7848" i="11"/>
  <c r="E7849" i="11"/>
  <c r="E7850" i="11"/>
  <c r="E7851" i="11"/>
  <c r="E7852" i="11"/>
  <c r="E7853" i="11"/>
  <c r="E7854" i="11"/>
  <c r="E7855" i="11"/>
  <c r="E7856" i="11"/>
  <c r="E7857" i="11"/>
  <c r="E7858" i="11"/>
  <c r="E7859" i="11"/>
  <c r="E7860" i="11"/>
  <c r="E7861" i="11"/>
  <c r="E7862" i="11"/>
  <c r="E7863" i="11"/>
  <c r="E7864" i="11"/>
  <c r="E7865" i="11"/>
  <c r="E7866" i="11"/>
  <c r="E7867" i="11"/>
  <c r="E7868" i="11"/>
  <c r="E7869" i="11"/>
  <c r="E7870" i="11"/>
  <c r="E7871" i="11"/>
  <c r="E7872" i="11"/>
  <c r="E7873" i="11"/>
  <c r="E7874" i="11"/>
  <c r="E7875" i="11"/>
  <c r="E7876" i="11"/>
  <c r="E7877" i="11"/>
  <c r="E7878" i="11"/>
  <c r="E7879" i="11"/>
  <c r="E7880" i="11"/>
  <c r="E7881" i="11"/>
  <c r="E7882" i="11"/>
  <c r="E7883" i="11"/>
  <c r="E7884" i="11"/>
  <c r="E7885" i="11"/>
  <c r="E7886" i="11"/>
  <c r="E7887" i="11"/>
  <c r="E7888" i="11"/>
  <c r="E7889" i="11"/>
  <c r="E7890" i="11"/>
  <c r="E7891" i="11"/>
  <c r="E7892" i="11"/>
  <c r="E7893" i="11"/>
  <c r="E7894" i="11"/>
  <c r="E7895" i="11"/>
  <c r="E7896" i="11"/>
  <c r="E7897" i="11"/>
  <c r="E7898" i="11"/>
  <c r="E7899" i="11"/>
  <c r="E7900" i="11"/>
  <c r="E7901" i="11"/>
  <c r="E7902" i="11"/>
  <c r="E7903" i="11"/>
  <c r="E7904" i="11"/>
  <c r="E7905" i="11"/>
  <c r="E7906" i="11"/>
  <c r="E7907" i="11"/>
  <c r="E7908" i="11"/>
  <c r="E7909" i="11"/>
  <c r="E7910" i="11"/>
  <c r="E7911" i="11"/>
  <c r="E7912" i="11"/>
  <c r="E7913" i="11"/>
  <c r="E7914" i="11"/>
  <c r="E7915" i="11"/>
  <c r="E7916" i="11"/>
  <c r="E7917" i="11"/>
  <c r="E7918" i="11"/>
  <c r="E7919" i="11"/>
  <c r="E7920" i="11"/>
  <c r="E7921" i="11"/>
  <c r="E7922" i="11"/>
  <c r="E7923" i="11"/>
  <c r="E7924" i="11"/>
  <c r="E7925" i="11"/>
  <c r="E7926" i="11"/>
  <c r="E7927" i="11"/>
  <c r="E7928" i="11"/>
  <c r="E7929" i="11"/>
  <c r="E7930" i="11"/>
  <c r="E7931" i="11"/>
  <c r="E7932" i="11"/>
  <c r="E7933" i="11"/>
  <c r="E7934" i="11"/>
  <c r="E7935" i="11"/>
  <c r="E7936" i="11"/>
  <c r="E7937" i="11"/>
  <c r="E7938" i="11"/>
  <c r="E7939" i="11"/>
  <c r="E7940" i="11"/>
  <c r="E7941" i="11"/>
  <c r="E7942" i="11"/>
  <c r="E7943" i="11"/>
  <c r="E7944" i="11"/>
  <c r="E7945" i="11"/>
  <c r="E7946" i="11"/>
  <c r="E7947" i="11"/>
  <c r="E7948" i="11"/>
  <c r="E7949" i="11"/>
  <c r="E7950" i="11"/>
  <c r="E7951" i="11"/>
  <c r="E7952" i="11"/>
  <c r="E7953" i="11"/>
  <c r="E7954" i="11"/>
  <c r="E7955" i="11"/>
  <c r="E7956" i="11"/>
  <c r="E7957" i="11"/>
  <c r="E7958" i="11"/>
  <c r="E7959" i="11"/>
  <c r="E7960" i="11"/>
  <c r="E7961" i="11"/>
  <c r="E7962" i="11"/>
  <c r="E7963" i="11"/>
  <c r="E7964" i="11"/>
  <c r="E7965" i="11"/>
  <c r="E7966" i="11"/>
  <c r="E7967" i="11"/>
  <c r="E7968" i="11"/>
  <c r="E7969" i="11"/>
  <c r="E7970" i="11"/>
  <c r="E7971" i="11"/>
  <c r="E7972" i="11"/>
  <c r="E7973" i="11"/>
  <c r="E7974" i="11"/>
  <c r="E7975" i="11"/>
  <c r="E7976" i="11"/>
  <c r="E7977" i="11"/>
  <c r="E7978" i="11"/>
  <c r="E7979" i="11"/>
  <c r="E7980" i="11"/>
  <c r="E7981" i="11"/>
  <c r="E7982" i="11"/>
  <c r="E7983" i="11"/>
  <c r="E7984" i="11"/>
  <c r="E7985" i="11"/>
  <c r="E7986" i="11"/>
  <c r="E7987" i="11"/>
  <c r="E7988" i="11"/>
  <c r="E7989" i="11"/>
  <c r="E7990" i="11"/>
  <c r="E7991" i="11"/>
  <c r="E7992" i="11"/>
  <c r="E7993" i="11"/>
  <c r="E7994" i="11"/>
  <c r="E7995" i="11"/>
  <c r="E7996" i="11"/>
  <c r="E7997" i="11"/>
  <c r="E7998" i="11"/>
  <c r="E7999" i="11"/>
  <c r="E8000" i="11"/>
  <c r="E8001" i="11"/>
  <c r="E8002" i="11"/>
  <c r="E8003" i="11"/>
  <c r="E8004" i="11"/>
  <c r="E8005" i="11"/>
  <c r="E8006" i="11"/>
  <c r="E8007" i="11"/>
  <c r="E8008" i="11"/>
  <c r="E8009" i="11"/>
  <c r="E8010" i="11"/>
  <c r="E8011" i="11"/>
  <c r="E8012" i="11"/>
  <c r="E8013" i="11"/>
  <c r="E8014" i="11"/>
  <c r="E8015" i="11"/>
  <c r="E8016" i="11"/>
  <c r="E8017" i="11"/>
  <c r="E8018" i="11"/>
  <c r="E8019" i="11"/>
  <c r="E8020" i="11"/>
  <c r="E8021" i="11"/>
  <c r="E8022" i="11"/>
  <c r="E8023" i="11"/>
  <c r="E8024" i="11"/>
  <c r="E8025" i="11"/>
  <c r="E8026" i="11"/>
  <c r="E8027" i="11"/>
  <c r="E8028" i="11"/>
  <c r="E8029" i="11"/>
  <c r="E8030" i="11"/>
  <c r="E8031" i="11"/>
  <c r="E8032" i="11"/>
  <c r="E8033" i="11"/>
  <c r="E8034" i="11"/>
  <c r="E8035" i="11"/>
  <c r="E8036" i="11"/>
  <c r="E8037" i="11"/>
  <c r="E8038" i="11"/>
  <c r="E8039" i="11"/>
  <c r="E8040" i="11"/>
  <c r="E8041" i="11"/>
  <c r="E8042" i="11"/>
  <c r="E8043" i="11"/>
  <c r="E8044" i="11"/>
  <c r="E8045" i="11"/>
  <c r="E8046" i="11"/>
  <c r="E8047" i="11"/>
  <c r="E8048" i="11"/>
  <c r="E8049" i="11"/>
  <c r="E8050" i="11"/>
  <c r="E8051" i="11"/>
  <c r="E8052" i="11"/>
  <c r="E8053" i="11"/>
  <c r="E8054" i="11"/>
  <c r="E8055" i="11"/>
  <c r="E8056" i="11"/>
  <c r="E8057" i="11"/>
  <c r="E8058" i="11"/>
  <c r="E8059" i="11"/>
  <c r="E8060" i="11"/>
  <c r="E8061" i="11"/>
  <c r="E8062" i="11"/>
  <c r="E8063" i="11"/>
  <c r="E8064" i="11"/>
  <c r="E8065" i="11"/>
  <c r="E8066" i="11"/>
  <c r="E8067" i="11"/>
  <c r="E8068" i="11"/>
  <c r="E8069" i="11"/>
  <c r="E8070" i="11"/>
  <c r="E8071" i="11"/>
  <c r="E8072" i="11"/>
  <c r="E8073" i="11"/>
  <c r="E8074" i="11"/>
  <c r="E8075" i="11"/>
  <c r="E8076" i="11"/>
  <c r="E8077" i="11"/>
  <c r="E8078" i="11"/>
  <c r="E8079" i="11"/>
  <c r="E8080" i="11"/>
  <c r="E8081" i="11"/>
  <c r="E8082" i="11"/>
  <c r="E8083" i="11"/>
  <c r="E8084" i="11"/>
  <c r="E8085" i="11"/>
  <c r="E8086" i="11"/>
  <c r="E8087" i="11"/>
  <c r="E8088" i="11"/>
  <c r="E8089" i="11"/>
  <c r="E8090" i="11"/>
  <c r="E8091" i="11"/>
  <c r="E8092" i="11"/>
  <c r="E8093" i="11"/>
  <c r="E8094" i="11"/>
  <c r="E8095" i="11"/>
  <c r="E8096" i="11"/>
  <c r="E8097" i="11"/>
  <c r="E8098" i="11"/>
  <c r="E8099" i="11"/>
  <c r="E8100" i="11"/>
  <c r="E8101" i="11"/>
  <c r="E8102" i="11"/>
  <c r="E8103" i="11"/>
  <c r="E8104" i="11"/>
  <c r="E8105" i="11"/>
  <c r="E8106" i="11"/>
  <c r="E8107" i="11"/>
  <c r="E8108" i="11"/>
  <c r="E8109" i="11"/>
  <c r="E8110" i="11"/>
  <c r="E8111" i="11"/>
  <c r="E8112" i="11"/>
  <c r="E8113" i="11"/>
  <c r="E8114" i="11"/>
  <c r="E8115" i="11"/>
  <c r="E8116" i="11"/>
  <c r="E8117" i="11"/>
  <c r="E8118" i="11"/>
  <c r="E8119" i="11"/>
  <c r="E8120" i="11"/>
  <c r="E8121" i="11"/>
  <c r="E8122" i="11"/>
  <c r="E8123" i="11"/>
  <c r="E8124" i="11"/>
  <c r="E8125" i="11"/>
  <c r="E8126" i="11"/>
  <c r="E8127" i="11"/>
  <c r="E8128" i="11"/>
  <c r="E8129" i="11"/>
  <c r="E8130" i="11"/>
  <c r="E8131" i="11"/>
  <c r="E8132" i="11"/>
  <c r="E8133" i="11"/>
  <c r="E8134" i="11"/>
  <c r="E8135" i="11"/>
  <c r="E8136" i="11"/>
  <c r="E8137" i="11"/>
  <c r="E8138" i="11"/>
  <c r="E8139" i="11"/>
  <c r="E8140" i="11"/>
  <c r="E8141" i="11"/>
  <c r="E8142" i="11"/>
  <c r="E8143" i="11"/>
  <c r="E8144" i="11"/>
  <c r="E8145" i="11"/>
  <c r="E8146" i="11"/>
  <c r="E8147" i="11"/>
  <c r="E8148" i="11"/>
  <c r="E8149" i="11"/>
  <c r="E8150" i="11"/>
  <c r="E8151" i="11"/>
  <c r="E8152" i="11"/>
  <c r="E8153" i="11"/>
  <c r="E8154" i="11"/>
  <c r="E8155" i="11"/>
  <c r="E8156" i="11"/>
  <c r="E8157" i="11"/>
  <c r="E8158" i="11"/>
  <c r="E8159" i="11"/>
  <c r="E8160" i="11"/>
  <c r="E8161" i="11"/>
  <c r="E8162" i="11"/>
  <c r="E8163" i="11"/>
  <c r="E8164" i="11"/>
  <c r="E8165" i="11"/>
  <c r="E8166" i="11"/>
  <c r="E8167" i="11"/>
  <c r="E8168" i="11"/>
  <c r="E8169" i="11"/>
  <c r="E8170" i="11"/>
  <c r="E8171" i="11"/>
  <c r="E8172" i="11"/>
  <c r="E8173" i="11"/>
  <c r="E8174" i="11"/>
  <c r="E8175" i="11"/>
  <c r="E8176" i="11"/>
  <c r="E8177" i="11"/>
  <c r="E8178" i="11"/>
  <c r="E8179" i="11"/>
  <c r="E8180" i="11"/>
  <c r="E8181" i="11"/>
  <c r="E8182" i="11"/>
  <c r="E8183" i="11"/>
  <c r="E8184" i="11"/>
  <c r="E8185" i="11"/>
  <c r="E8186" i="11"/>
  <c r="E8187" i="11"/>
  <c r="E8188" i="11"/>
  <c r="E8189" i="11"/>
  <c r="E8190" i="11"/>
  <c r="E8191" i="11"/>
  <c r="E8192" i="11"/>
  <c r="E8193" i="11"/>
  <c r="E8194" i="11"/>
  <c r="E8195" i="11"/>
  <c r="E8196" i="11"/>
  <c r="E8197" i="11"/>
  <c r="E8198" i="11"/>
  <c r="E8199" i="11"/>
  <c r="E8200" i="11"/>
  <c r="E8201" i="11"/>
  <c r="E8202" i="11"/>
  <c r="E8203" i="11"/>
  <c r="E8204" i="11"/>
  <c r="E8205" i="11"/>
  <c r="E8206" i="11"/>
  <c r="E8207" i="11"/>
  <c r="E8208" i="11"/>
  <c r="E8209" i="11"/>
  <c r="E8210" i="11"/>
  <c r="E8211" i="11"/>
  <c r="E8212" i="11"/>
  <c r="E8213" i="11"/>
  <c r="E8214" i="11"/>
  <c r="E8215" i="11"/>
  <c r="E8216" i="11"/>
  <c r="E8217" i="11"/>
  <c r="E8218" i="11"/>
  <c r="E8219" i="11"/>
  <c r="E8220" i="11"/>
  <c r="E8221" i="11"/>
  <c r="E8222" i="11"/>
  <c r="E8223" i="11"/>
  <c r="E8224" i="11"/>
  <c r="E8225" i="11"/>
  <c r="E8226" i="11"/>
  <c r="E8227" i="11"/>
  <c r="E8228" i="11"/>
  <c r="E8229" i="11"/>
  <c r="E8230" i="11"/>
  <c r="E8231" i="11"/>
  <c r="E8232" i="11"/>
  <c r="E8233" i="11"/>
  <c r="E8234" i="11"/>
  <c r="E8235" i="11"/>
  <c r="E8236" i="11"/>
  <c r="E8237" i="11"/>
  <c r="E8238" i="11"/>
  <c r="E8239" i="11"/>
  <c r="E8240" i="11"/>
  <c r="E8241" i="11"/>
  <c r="E8242" i="11"/>
  <c r="E8243" i="11"/>
  <c r="E8244" i="11"/>
  <c r="E8245" i="11"/>
  <c r="E8246" i="11"/>
  <c r="E8247" i="11"/>
  <c r="E8248" i="11"/>
  <c r="E8249" i="11"/>
  <c r="E8250" i="11"/>
  <c r="E8251" i="11"/>
  <c r="E8252" i="11"/>
  <c r="E8253" i="11"/>
  <c r="E8254" i="11"/>
  <c r="E8255" i="11"/>
  <c r="E8256" i="11"/>
  <c r="E8257" i="11"/>
  <c r="E8258" i="11"/>
  <c r="E8259" i="11"/>
  <c r="E8260" i="11"/>
  <c r="E8261" i="11"/>
  <c r="E8262" i="11"/>
  <c r="E8263" i="11"/>
  <c r="E8264" i="11"/>
  <c r="E8265" i="11"/>
  <c r="E8266" i="11"/>
  <c r="E8267" i="11"/>
  <c r="E8268" i="11"/>
  <c r="E8269" i="11"/>
  <c r="E8270" i="11"/>
  <c r="E8271" i="11"/>
  <c r="E8272" i="11"/>
  <c r="E8273" i="11"/>
  <c r="E8274" i="11"/>
  <c r="E8275" i="11"/>
  <c r="E8276" i="11"/>
  <c r="E8277" i="11"/>
  <c r="E8278" i="11"/>
  <c r="E8279" i="11"/>
  <c r="E8280" i="11"/>
  <c r="E8281" i="11"/>
  <c r="E8282" i="11"/>
  <c r="E8283" i="11"/>
  <c r="E8284" i="11"/>
  <c r="E8285" i="11"/>
  <c r="E8286" i="11"/>
  <c r="E8287" i="11"/>
  <c r="E8288" i="11"/>
  <c r="E8289" i="11"/>
  <c r="E8290" i="11"/>
  <c r="E8291" i="11"/>
  <c r="E8292" i="11"/>
  <c r="E8293" i="11"/>
  <c r="E8294" i="11"/>
  <c r="E8295" i="11"/>
  <c r="E8296" i="11"/>
  <c r="E8297" i="11"/>
  <c r="E8298" i="11"/>
  <c r="E8299" i="11"/>
  <c r="E8300" i="11"/>
  <c r="E8301" i="11"/>
  <c r="E8302" i="11"/>
  <c r="E8303" i="11"/>
  <c r="E8304" i="11"/>
  <c r="E8305" i="11"/>
  <c r="E8306" i="11"/>
  <c r="E8307" i="11"/>
  <c r="E8308" i="11"/>
  <c r="E8309" i="11"/>
  <c r="E8310" i="11"/>
  <c r="E8311" i="11"/>
  <c r="E8312" i="11"/>
  <c r="E8313" i="11"/>
  <c r="E8314" i="11"/>
  <c r="E8315" i="11"/>
  <c r="E8316" i="11"/>
  <c r="E8317" i="11"/>
  <c r="E8318" i="11"/>
  <c r="E8319" i="11"/>
  <c r="E8320" i="11"/>
  <c r="E8321" i="11"/>
  <c r="E8322" i="11"/>
  <c r="E8323" i="11"/>
  <c r="E8324" i="11"/>
  <c r="E8325" i="11"/>
  <c r="E8326" i="11"/>
  <c r="E8327" i="11"/>
  <c r="E8328" i="11"/>
  <c r="E8329" i="11"/>
  <c r="E8330" i="11"/>
  <c r="E8331" i="11"/>
  <c r="E8332" i="11"/>
  <c r="E8333" i="11"/>
  <c r="E8334" i="11"/>
  <c r="E8335" i="11"/>
  <c r="E8336" i="11"/>
  <c r="E8337" i="11"/>
  <c r="E8338" i="11"/>
  <c r="E8339" i="11"/>
  <c r="E8340" i="11"/>
  <c r="E8341" i="11"/>
  <c r="E8342" i="11"/>
  <c r="E8343" i="11"/>
  <c r="E8344" i="11"/>
  <c r="E8345" i="11"/>
  <c r="E8346" i="11"/>
  <c r="E8347" i="11"/>
  <c r="E8348" i="11"/>
  <c r="E8349" i="11"/>
  <c r="E8350" i="11"/>
  <c r="E8351" i="11"/>
  <c r="E8352" i="11"/>
  <c r="E8353" i="11"/>
  <c r="E8354" i="11"/>
  <c r="E8355" i="11"/>
  <c r="E8356" i="11"/>
  <c r="E8357" i="11"/>
  <c r="E8358" i="11"/>
  <c r="E8359" i="11"/>
  <c r="E8360" i="11"/>
  <c r="E8361" i="11"/>
  <c r="E8362" i="11"/>
  <c r="E8363" i="11"/>
  <c r="E8364" i="11"/>
  <c r="E8365" i="11"/>
  <c r="E8366" i="11"/>
  <c r="E8367" i="11"/>
  <c r="E8368" i="11"/>
  <c r="E8369" i="11"/>
  <c r="E8370" i="11"/>
  <c r="E8371" i="11"/>
  <c r="E8372" i="11"/>
  <c r="E8373" i="11"/>
  <c r="E8374" i="11"/>
  <c r="E8375" i="11"/>
  <c r="E8376" i="11"/>
  <c r="E8377" i="11"/>
  <c r="E8378" i="11"/>
  <c r="E8379" i="11"/>
  <c r="E8380" i="11"/>
  <c r="E8381" i="11"/>
  <c r="E8382" i="11"/>
  <c r="E8383" i="11"/>
  <c r="E8384" i="11"/>
  <c r="E8385" i="11"/>
  <c r="E8386" i="11"/>
  <c r="E8387" i="11"/>
  <c r="E8388" i="11"/>
  <c r="E8389" i="11"/>
  <c r="E8390" i="11"/>
  <c r="E8391" i="11"/>
  <c r="E8392" i="11"/>
  <c r="E8393" i="11"/>
  <c r="E8394" i="11"/>
  <c r="E8395" i="11"/>
  <c r="E8396" i="11"/>
  <c r="E8397" i="11"/>
  <c r="E8398" i="11"/>
  <c r="E8399" i="11"/>
  <c r="E8400" i="11"/>
  <c r="E8401" i="11"/>
  <c r="E8402" i="11"/>
  <c r="E8403" i="11"/>
  <c r="E8404" i="11"/>
  <c r="E8405" i="11"/>
  <c r="E8406" i="11"/>
  <c r="E8407" i="11"/>
  <c r="E8408" i="11"/>
  <c r="E8409" i="11"/>
  <c r="E8410" i="11"/>
  <c r="E8411" i="11"/>
  <c r="E8412" i="11"/>
  <c r="E8413" i="11"/>
  <c r="E8414" i="11"/>
  <c r="E8415" i="11"/>
  <c r="E8416" i="11"/>
  <c r="E8417" i="11"/>
  <c r="E8418" i="11"/>
  <c r="E8419" i="11"/>
  <c r="E8420" i="11"/>
  <c r="E8421" i="11"/>
  <c r="E8422" i="11"/>
  <c r="E8423" i="11"/>
  <c r="E8424" i="11"/>
  <c r="E8425" i="11"/>
  <c r="E8426" i="11"/>
  <c r="E8427" i="11"/>
  <c r="E8428" i="11"/>
  <c r="E8429" i="11"/>
  <c r="E8430" i="11"/>
  <c r="E8431" i="11"/>
  <c r="E8432" i="11"/>
  <c r="E8433" i="11"/>
  <c r="E8434" i="11"/>
  <c r="E8435" i="11"/>
  <c r="E8436" i="11"/>
  <c r="E8437" i="11"/>
  <c r="E8438" i="11"/>
  <c r="E8439" i="11"/>
  <c r="E8440" i="11"/>
  <c r="E8441" i="11"/>
  <c r="E8442" i="11"/>
  <c r="E8443" i="11"/>
  <c r="E8444" i="11"/>
  <c r="E8445" i="11"/>
  <c r="E8446" i="11"/>
  <c r="E8447" i="11"/>
  <c r="E8448" i="11"/>
  <c r="E8449" i="11"/>
  <c r="E8450" i="11"/>
  <c r="E8451" i="11"/>
  <c r="E8452" i="11"/>
  <c r="E8453" i="11"/>
  <c r="E8454" i="11"/>
  <c r="E8455" i="11"/>
  <c r="E8456" i="11"/>
  <c r="E8457" i="11"/>
  <c r="E8458" i="11"/>
  <c r="E8459" i="11"/>
  <c r="E8460" i="11"/>
  <c r="E8461" i="11"/>
  <c r="E8462" i="11"/>
  <c r="E8463" i="11"/>
  <c r="E8464" i="11"/>
  <c r="E8465" i="11"/>
  <c r="E8466" i="11"/>
  <c r="E8467" i="11"/>
  <c r="E8468" i="11"/>
  <c r="E8469" i="11"/>
  <c r="E8470" i="11"/>
  <c r="E8471" i="11"/>
  <c r="E8472" i="11"/>
  <c r="E8473" i="11"/>
  <c r="E8474" i="11"/>
  <c r="E8475" i="11"/>
  <c r="E8476" i="11"/>
  <c r="E8477" i="11"/>
  <c r="E8478" i="11"/>
  <c r="E8479" i="11"/>
  <c r="E8480" i="11"/>
  <c r="E8481" i="11"/>
  <c r="E8482" i="11"/>
  <c r="E8483" i="11"/>
  <c r="E8484" i="11"/>
  <c r="E8485" i="11"/>
  <c r="E8486" i="11"/>
  <c r="E8487" i="11"/>
  <c r="E8488" i="11"/>
  <c r="E8489" i="11"/>
  <c r="E8490" i="11"/>
  <c r="E8491" i="11"/>
  <c r="E8492" i="11"/>
  <c r="E8493" i="11"/>
  <c r="E8494" i="11"/>
  <c r="E8495" i="11"/>
  <c r="E8496" i="11"/>
  <c r="E8497" i="11"/>
  <c r="E8498" i="11"/>
  <c r="E8499" i="11"/>
  <c r="E8500" i="11"/>
  <c r="E8501" i="11"/>
  <c r="E8502" i="11"/>
  <c r="E8503" i="11"/>
  <c r="E8504" i="11"/>
  <c r="E8505" i="11"/>
  <c r="E8506" i="11"/>
  <c r="E8507" i="11"/>
  <c r="E8508" i="11"/>
  <c r="E8509" i="11"/>
  <c r="E8510" i="11"/>
  <c r="E8511" i="11"/>
  <c r="E8512" i="11"/>
  <c r="E8513" i="11"/>
  <c r="E8514" i="11"/>
  <c r="E8515" i="11"/>
  <c r="E8516" i="11"/>
  <c r="E8517" i="11"/>
  <c r="E8518" i="11"/>
  <c r="E8519" i="11"/>
  <c r="E8520" i="11"/>
  <c r="E8521" i="11"/>
  <c r="E8522" i="11"/>
  <c r="E8523" i="11"/>
  <c r="E8524" i="11"/>
  <c r="E8525" i="11"/>
  <c r="E8526" i="11"/>
  <c r="E8527" i="11"/>
  <c r="E8528" i="11"/>
  <c r="E8529" i="11"/>
  <c r="E8530" i="11"/>
  <c r="E8531" i="11"/>
  <c r="E8532" i="11"/>
  <c r="E8533" i="11"/>
  <c r="E8534" i="11"/>
  <c r="E8535" i="11"/>
  <c r="E8536" i="11"/>
  <c r="E8537" i="11"/>
  <c r="E8538" i="11"/>
  <c r="E8539" i="11"/>
  <c r="E8540" i="11"/>
  <c r="E8541" i="11"/>
  <c r="E8542" i="11"/>
  <c r="E8543" i="11"/>
  <c r="E8544" i="11"/>
  <c r="E8545" i="11"/>
  <c r="E8546" i="11"/>
  <c r="E8547" i="11"/>
  <c r="E8548" i="11"/>
  <c r="E8549" i="11"/>
  <c r="E8550" i="11"/>
  <c r="E8551" i="11"/>
  <c r="E8552" i="11"/>
  <c r="E8553" i="11"/>
  <c r="E8554" i="11"/>
  <c r="E8555" i="11"/>
  <c r="E8556" i="11"/>
  <c r="E8557" i="11"/>
  <c r="E8558" i="11"/>
  <c r="E8559" i="11"/>
  <c r="E8560" i="11"/>
  <c r="E8561" i="11"/>
  <c r="E8562" i="11"/>
  <c r="E8563" i="11"/>
  <c r="E8564" i="11"/>
  <c r="E8565" i="11"/>
  <c r="E8566" i="11"/>
  <c r="E8567" i="11"/>
  <c r="E8568" i="11"/>
  <c r="E8569" i="11"/>
  <c r="E8570" i="11"/>
  <c r="E8571" i="11"/>
  <c r="E8572" i="11"/>
  <c r="E8573" i="11"/>
  <c r="E8574" i="11"/>
  <c r="E8575" i="11"/>
  <c r="E8576" i="11"/>
  <c r="E8577" i="11"/>
  <c r="E8578" i="11"/>
  <c r="E8579" i="11"/>
  <c r="E8580" i="11"/>
  <c r="E8581" i="11"/>
  <c r="E8582" i="11"/>
  <c r="E8583" i="11"/>
  <c r="E8584" i="11"/>
  <c r="E8585" i="11"/>
  <c r="E8586" i="11"/>
  <c r="E8587" i="11"/>
  <c r="E8588" i="11"/>
  <c r="E8589" i="11"/>
  <c r="E8590" i="11"/>
  <c r="E8591" i="11"/>
  <c r="E8592" i="11"/>
  <c r="E8593" i="11"/>
  <c r="E8594" i="11"/>
  <c r="E8595" i="11"/>
  <c r="E8596" i="11"/>
  <c r="E8597" i="11"/>
  <c r="E8598" i="11"/>
  <c r="E8599" i="11"/>
  <c r="E8600" i="11"/>
  <c r="E8601" i="11"/>
  <c r="E8602" i="11"/>
  <c r="E8603" i="11"/>
  <c r="E8604" i="11"/>
  <c r="E8605" i="11"/>
  <c r="E8606" i="11"/>
  <c r="E8607" i="11"/>
  <c r="E8608" i="11"/>
  <c r="E8609" i="11"/>
  <c r="E8610" i="11"/>
  <c r="E8611" i="11"/>
  <c r="E8612" i="11"/>
  <c r="E8613" i="11"/>
  <c r="E8614" i="11"/>
  <c r="E8615" i="11"/>
  <c r="E8616" i="11"/>
  <c r="E8617" i="11"/>
  <c r="E8618" i="11"/>
  <c r="E8619" i="11"/>
  <c r="E8620" i="11"/>
  <c r="E8621" i="11"/>
  <c r="E8622" i="11"/>
  <c r="E8623" i="11"/>
  <c r="E8624" i="11"/>
  <c r="E8625" i="11"/>
  <c r="E8626" i="11"/>
  <c r="E8627" i="11"/>
  <c r="E8628" i="11"/>
  <c r="E8629" i="11"/>
  <c r="E8630" i="11"/>
  <c r="E8631" i="11"/>
  <c r="E8632" i="11"/>
  <c r="E8633" i="11"/>
  <c r="E8634" i="11"/>
  <c r="E8635" i="11"/>
  <c r="E8636" i="11"/>
  <c r="E8637" i="11"/>
  <c r="E8638" i="11"/>
  <c r="E8639" i="11"/>
  <c r="E8640" i="11"/>
  <c r="E8641" i="11"/>
  <c r="E8642" i="11"/>
  <c r="E8643" i="11"/>
  <c r="E8644" i="11"/>
  <c r="E8645" i="11"/>
  <c r="E8646" i="11"/>
  <c r="E8647" i="11"/>
  <c r="E8648" i="11"/>
  <c r="E8649" i="11"/>
  <c r="E8650" i="11"/>
  <c r="E8651" i="11"/>
  <c r="E8652" i="11"/>
  <c r="E8653" i="11"/>
  <c r="E8654" i="11"/>
  <c r="E8655" i="11"/>
  <c r="E8656" i="11"/>
  <c r="E8657" i="11"/>
  <c r="E8658" i="11"/>
  <c r="E8659" i="11"/>
  <c r="E8660" i="11"/>
  <c r="E8661" i="11"/>
  <c r="E8662" i="11"/>
  <c r="E8663" i="11"/>
  <c r="E8664" i="11"/>
  <c r="E8665" i="11"/>
  <c r="E8666" i="11"/>
  <c r="E8667" i="11"/>
  <c r="E8668" i="11"/>
  <c r="E8669" i="11"/>
  <c r="E8670" i="11"/>
  <c r="E8671" i="11"/>
  <c r="E8672" i="11"/>
  <c r="E8673" i="11"/>
  <c r="E8674" i="11"/>
  <c r="E8675" i="11"/>
  <c r="E8676" i="11"/>
  <c r="E8677" i="11"/>
  <c r="E8678" i="11"/>
  <c r="E8679" i="11"/>
  <c r="E8680" i="11"/>
  <c r="E8681" i="11"/>
  <c r="E8682" i="11"/>
  <c r="E8683" i="11"/>
  <c r="E8684" i="11"/>
  <c r="E8685" i="11"/>
  <c r="E8686" i="11"/>
  <c r="E8687" i="11"/>
  <c r="E8688" i="11"/>
  <c r="E8689" i="11"/>
  <c r="E8690" i="11"/>
  <c r="E8691" i="11"/>
  <c r="E8692" i="11"/>
  <c r="E8693" i="11"/>
  <c r="E8694" i="11"/>
  <c r="E8695" i="11"/>
  <c r="E8696" i="11"/>
  <c r="E8697" i="11"/>
  <c r="E8698" i="11"/>
  <c r="E8699" i="11"/>
  <c r="E8700" i="11"/>
  <c r="E8701" i="11"/>
  <c r="E8702" i="11"/>
  <c r="E8703" i="11"/>
  <c r="E8704" i="11"/>
  <c r="E8705" i="11"/>
  <c r="E8706" i="11"/>
  <c r="E8707" i="11"/>
  <c r="E8708" i="11"/>
  <c r="E8709" i="11"/>
  <c r="E8710" i="11"/>
  <c r="E8711" i="11"/>
  <c r="E8712" i="11"/>
  <c r="E8713" i="11"/>
  <c r="E8714" i="11"/>
  <c r="E8715" i="11"/>
  <c r="E8716" i="11"/>
  <c r="E8717" i="11"/>
  <c r="E8718" i="11"/>
  <c r="E8719" i="11"/>
  <c r="E8720" i="11"/>
  <c r="E8721" i="11"/>
  <c r="E8722" i="11"/>
  <c r="E8723" i="11"/>
  <c r="E8724" i="11"/>
  <c r="E8725" i="11"/>
  <c r="E8726" i="11"/>
  <c r="E8727" i="11"/>
  <c r="E8728" i="11"/>
  <c r="E8729" i="11"/>
  <c r="E8730" i="11"/>
  <c r="E8731" i="11"/>
  <c r="E8732" i="11"/>
  <c r="E8733" i="11"/>
  <c r="E8734" i="11"/>
  <c r="E8735" i="11"/>
  <c r="E8736" i="11"/>
  <c r="E8737" i="11"/>
  <c r="E8738" i="11"/>
  <c r="E8739" i="11"/>
  <c r="E8740" i="11"/>
  <c r="E8741" i="11"/>
  <c r="E8742" i="11"/>
  <c r="E8743" i="11"/>
  <c r="E8744" i="11"/>
  <c r="E8745" i="11"/>
  <c r="E8746" i="11"/>
  <c r="E8747" i="11"/>
  <c r="E8748" i="11"/>
  <c r="E8749" i="11"/>
  <c r="E8750" i="11"/>
  <c r="E8751" i="11"/>
  <c r="E8752" i="11"/>
  <c r="E8753" i="11"/>
  <c r="E8754" i="11"/>
  <c r="E8755" i="11"/>
  <c r="E8756" i="11"/>
  <c r="E8757" i="11"/>
  <c r="E8758" i="11"/>
  <c r="E8759" i="11"/>
  <c r="E8760" i="11"/>
  <c r="E8761" i="11"/>
  <c r="E8762" i="11"/>
  <c r="E8763" i="11"/>
  <c r="E8764" i="11"/>
  <c r="E8765" i="11"/>
  <c r="E8766" i="11"/>
  <c r="E8767" i="11"/>
  <c r="E8768" i="11"/>
  <c r="E8769" i="11"/>
  <c r="E8770" i="11"/>
  <c r="E8771" i="11"/>
  <c r="E8772" i="11"/>
  <c r="E8773" i="11"/>
  <c r="E8774" i="11"/>
  <c r="E8775" i="11"/>
  <c r="E8776" i="11"/>
  <c r="E8777" i="11"/>
  <c r="E8778" i="11"/>
  <c r="E8779" i="11"/>
  <c r="E8780" i="11"/>
  <c r="E8781" i="11"/>
  <c r="E8782" i="11"/>
  <c r="E8783" i="11"/>
  <c r="E8784" i="11"/>
  <c r="E8785" i="11"/>
  <c r="E8786" i="11"/>
  <c r="E8787" i="11"/>
  <c r="E8788" i="11"/>
  <c r="E8789" i="11"/>
  <c r="E8790" i="11"/>
  <c r="E8791" i="11"/>
  <c r="E8792" i="11"/>
  <c r="E8793" i="11"/>
  <c r="E8794" i="11"/>
  <c r="E8795" i="11"/>
  <c r="E8796" i="11"/>
  <c r="E8797" i="11"/>
  <c r="E8798" i="11"/>
  <c r="E8799" i="11"/>
  <c r="E8800" i="11"/>
  <c r="E8801" i="11"/>
  <c r="E8802" i="11"/>
  <c r="E8803" i="11"/>
  <c r="E8804" i="11"/>
  <c r="E8805" i="11"/>
  <c r="E8806" i="11"/>
  <c r="E8807" i="11"/>
  <c r="E8808" i="11"/>
  <c r="E8809" i="11"/>
  <c r="E8810" i="11"/>
  <c r="E8811" i="11"/>
  <c r="E8812" i="11"/>
  <c r="E8813" i="11"/>
  <c r="E8814" i="11"/>
  <c r="E8815" i="11"/>
  <c r="E8816" i="11"/>
  <c r="E8817" i="11"/>
  <c r="E8818" i="11"/>
  <c r="E8819" i="11"/>
  <c r="E8820" i="11"/>
  <c r="E8821" i="11"/>
  <c r="E8822" i="11"/>
  <c r="E8823" i="11"/>
  <c r="E8824" i="11"/>
  <c r="E8825" i="11"/>
  <c r="E8826" i="11"/>
  <c r="E8827" i="11"/>
  <c r="E8828" i="11"/>
  <c r="E8829" i="11"/>
  <c r="E8830" i="11"/>
  <c r="E8831" i="11"/>
  <c r="E8832" i="11"/>
  <c r="E8833" i="11"/>
  <c r="E8834" i="11"/>
  <c r="E8835" i="11"/>
  <c r="E8836" i="11"/>
  <c r="E8837" i="11"/>
  <c r="E8838" i="11"/>
  <c r="E8839" i="11"/>
  <c r="E8840" i="11"/>
  <c r="E8841" i="11"/>
  <c r="E8842" i="11"/>
  <c r="E8843" i="11"/>
  <c r="E8844" i="11"/>
  <c r="E8845" i="11"/>
  <c r="E8846" i="11"/>
  <c r="E8847" i="11"/>
  <c r="E8848" i="11"/>
  <c r="E8849" i="11"/>
  <c r="E8850" i="11"/>
  <c r="E8851" i="11"/>
  <c r="E8852" i="11"/>
  <c r="E8853" i="11"/>
  <c r="E8854" i="11"/>
  <c r="E8855" i="11"/>
  <c r="E8856" i="11"/>
  <c r="E8857" i="11"/>
  <c r="E8858" i="11"/>
  <c r="E8859" i="11"/>
  <c r="E8860" i="11"/>
  <c r="E8861" i="11"/>
  <c r="E8862" i="11"/>
  <c r="E8863" i="11"/>
  <c r="E8864" i="11"/>
  <c r="E8865" i="11"/>
  <c r="E8866" i="11"/>
  <c r="E8867" i="11"/>
  <c r="E8868" i="11"/>
  <c r="E8869" i="11"/>
  <c r="E8870" i="11"/>
  <c r="E8871" i="11"/>
  <c r="E8872" i="11"/>
  <c r="E8873" i="11"/>
  <c r="E8874" i="11"/>
  <c r="E8875" i="11"/>
  <c r="E8876" i="11"/>
  <c r="E8877" i="11"/>
  <c r="E8878" i="11"/>
  <c r="E8879" i="11"/>
  <c r="E8880" i="11"/>
  <c r="E8881" i="11"/>
  <c r="E8882" i="11"/>
  <c r="E8883" i="11"/>
  <c r="E8884" i="11"/>
  <c r="E8885" i="11"/>
  <c r="E8886" i="11"/>
  <c r="E8887" i="11"/>
  <c r="E8888" i="11"/>
  <c r="E8889" i="11"/>
  <c r="E8890" i="11"/>
  <c r="E8891" i="11"/>
  <c r="E8892" i="11"/>
  <c r="E8893" i="11"/>
  <c r="E8894" i="11"/>
  <c r="E8895" i="11"/>
  <c r="E8896" i="11"/>
  <c r="E8897" i="11"/>
  <c r="E8898" i="11"/>
  <c r="E8899" i="11"/>
  <c r="E8900" i="11"/>
  <c r="E8901" i="11"/>
  <c r="E8902" i="11"/>
  <c r="E8903" i="11"/>
  <c r="E8904" i="11"/>
  <c r="E8905" i="11"/>
  <c r="E8906" i="11"/>
  <c r="E8907" i="11"/>
  <c r="E8908" i="11"/>
  <c r="E8909" i="11"/>
  <c r="E8910" i="11"/>
  <c r="E8911" i="11"/>
  <c r="E8912" i="11"/>
  <c r="E8913" i="11"/>
  <c r="E8914" i="11"/>
  <c r="E8915" i="11"/>
  <c r="E8916" i="11"/>
  <c r="E8917" i="11"/>
  <c r="E8918" i="11"/>
  <c r="E8919" i="11"/>
  <c r="E8920" i="11"/>
  <c r="E8921" i="11"/>
  <c r="E8922" i="11"/>
  <c r="E8923" i="11"/>
  <c r="E8924" i="11"/>
  <c r="E8925" i="11"/>
  <c r="E8926" i="11"/>
  <c r="E8927" i="11"/>
  <c r="E8928" i="11"/>
  <c r="E8929" i="11"/>
  <c r="E8930" i="11"/>
  <c r="E8931" i="11"/>
  <c r="E8932" i="11"/>
  <c r="E8933" i="11"/>
  <c r="E8934" i="11"/>
  <c r="E8935" i="11"/>
  <c r="E8936" i="11"/>
  <c r="E8937" i="11"/>
  <c r="E8938" i="11"/>
  <c r="E8939" i="11"/>
  <c r="E8940" i="11"/>
  <c r="E8941" i="11"/>
  <c r="E8942" i="11"/>
  <c r="E8943" i="11"/>
  <c r="E8944" i="11"/>
  <c r="E8945" i="11"/>
  <c r="E8946" i="11"/>
  <c r="E8947" i="11"/>
  <c r="E8948" i="11"/>
  <c r="E8949" i="11"/>
  <c r="E8950" i="11"/>
  <c r="E8951" i="11"/>
  <c r="E8952" i="11"/>
  <c r="E8953" i="11"/>
  <c r="E8954" i="11"/>
  <c r="E8955" i="11"/>
  <c r="E8956" i="11"/>
  <c r="E8957" i="11"/>
  <c r="E8958" i="11"/>
  <c r="E8959" i="11"/>
  <c r="E8960" i="11"/>
  <c r="E8961" i="11"/>
  <c r="E8962" i="11"/>
  <c r="E8963" i="11"/>
  <c r="E8964" i="11"/>
  <c r="E8965" i="11"/>
  <c r="E8966" i="11"/>
  <c r="E8967" i="11"/>
  <c r="E8968" i="11"/>
  <c r="E8969" i="11"/>
  <c r="E8970" i="11"/>
  <c r="E8971" i="11"/>
  <c r="E8972" i="11"/>
  <c r="E8973" i="11"/>
  <c r="E8974" i="11"/>
  <c r="E8975" i="11"/>
  <c r="E8976" i="11"/>
  <c r="E8977" i="11"/>
  <c r="E8978" i="11"/>
  <c r="E8979" i="11"/>
  <c r="E8980" i="11"/>
  <c r="E8981" i="11"/>
  <c r="E8982" i="11"/>
  <c r="E8983" i="11"/>
  <c r="E8984" i="11"/>
  <c r="E8985" i="11"/>
  <c r="E8986" i="11"/>
  <c r="E8987" i="11"/>
  <c r="E8988" i="11"/>
  <c r="E8989" i="11"/>
  <c r="E8990" i="11"/>
  <c r="E8991" i="11"/>
  <c r="E8992" i="11"/>
  <c r="E8993" i="11"/>
  <c r="E8994" i="11"/>
  <c r="E8995" i="11"/>
  <c r="E8996" i="11"/>
  <c r="E8997" i="11"/>
  <c r="E8998" i="11"/>
  <c r="E8999" i="11"/>
  <c r="E9000" i="11"/>
  <c r="E9001" i="11"/>
  <c r="E9002" i="11"/>
  <c r="E9003" i="11"/>
  <c r="E9004" i="11"/>
  <c r="E9005" i="11"/>
  <c r="E9006" i="11"/>
  <c r="E9007" i="11"/>
  <c r="E9008" i="11"/>
  <c r="E9009" i="11"/>
  <c r="E9010" i="11"/>
  <c r="E9011" i="11"/>
  <c r="E9012" i="11"/>
  <c r="E9013" i="11"/>
  <c r="E9014" i="11"/>
  <c r="E9015" i="11"/>
  <c r="E9016" i="11"/>
  <c r="E9017" i="11"/>
  <c r="E9018" i="11"/>
  <c r="E9019" i="11"/>
  <c r="E9020" i="11"/>
  <c r="E9021" i="11"/>
  <c r="E9022" i="11"/>
  <c r="E9023" i="11"/>
  <c r="E9024" i="11"/>
  <c r="E9025" i="11"/>
  <c r="E9026" i="11"/>
  <c r="E9027" i="11"/>
  <c r="E9028" i="11"/>
  <c r="E9029" i="11"/>
  <c r="E9030" i="11"/>
  <c r="E9031" i="11"/>
  <c r="E9032" i="11"/>
  <c r="E9033" i="11"/>
  <c r="E9034" i="11"/>
  <c r="E9035" i="11"/>
  <c r="E9036" i="11"/>
  <c r="E9037" i="11"/>
  <c r="E9038" i="11"/>
  <c r="E9039" i="11"/>
  <c r="E9040" i="11"/>
  <c r="E9041" i="11"/>
  <c r="E9042" i="11"/>
  <c r="E9043" i="11"/>
  <c r="E9044" i="11"/>
  <c r="E9045" i="11"/>
  <c r="E9046" i="11"/>
  <c r="E9047" i="11"/>
  <c r="E9048" i="11"/>
  <c r="E9049" i="11"/>
  <c r="E9050" i="11"/>
  <c r="E9051" i="11"/>
  <c r="E9052" i="11"/>
  <c r="E9053" i="11"/>
  <c r="E9054" i="11"/>
  <c r="E9055" i="11"/>
  <c r="E9056" i="11"/>
  <c r="E9057" i="11"/>
  <c r="E9058" i="11"/>
  <c r="E9059" i="11"/>
  <c r="E9060" i="11"/>
  <c r="E9061" i="11"/>
  <c r="E9062" i="11"/>
  <c r="E9063" i="11"/>
  <c r="E9064" i="11"/>
  <c r="E9065" i="11"/>
  <c r="E9066" i="11"/>
  <c r="E9067" i="11"/>
  <c r="E9068" i="11"/>
  <c r="E9069" i="11"/>
  <c r="E9070" i="11"/>
  <c r="E9071" i="11"/>
  <c r="E9072" i="11"/>
  <c r="E9073" i="11"/>
  <c r="E9074" i="11"/>
  <c r="E9075" i="11"/>
  <c r="E9076" i="11"/>
  <c r="E9077" i="11"/>
  <c r="E9078" i="11"/>
  <c r="E9079" i="11"/>
  <c r="E9080" i="11"/>
  <c r="E9081" i="11"/>
  <c r="E9082" i="11"/>
  <c r="E9083" i="11"/>
  <c r="E9084" i="11"/>
  <c r="E9085" i="11"/>
  <c r="E9086" i="11"/>
  <c r="E9087" i="11"/>
  <c r="E9088" i="11"/>
  <c r="E9089" i="11"/>
  <c r="E9090" i="11"/>
  <c r="E9091" i="11"/>
  <c r="E9092" i="11"/>
  <c r="E9093" i="11"/>
  <c r="E9094" i="11"/>
  <c r="E9095" i="11"/>
  <c r="E9096" i="11"/>
  <c r="E9097" i="11"/>
  <c r="E9098" i="11"/>
  <c r="E9099" i="11"/>
  <c r="E9100" i="11"/>
  <c r="E9101" i="11"/>
  <c r="E9102" i="11"/>
  <c r="E9103" i="11"/>
  <c r="E9104" i="11"/>
  <c r="E9105" i="11"/>
  <c r="E9106" i="11"/>
  <c r="E9107" i="11"/>
  <c r="E9108" i="11"/>
  <c r="E9109" i="11"/>
  <c r="E9110" i="11"/>
  <c r="E9111" i="11"/>
  <c r="E9112" i="11"/>
  <c r="E9113" i="11"/>
  <c r="E9114" i="11"/>
  <c r="E9115" i="11"/>
  <c r="E9116" i="11"/>
  <c r="E9117" i="11"/>
  <c r="E9118" i="11"/>
  <c r="E9119" i="11"/>
  <c r="E9120" i="11"/>
  <c r="E9121" i="11"/>
  <c r="E9122" i="11"/>
  <c r="E9123" i="11"/>
  <c r="E9124" i="11"/>
  <c r="E9125" i="11"/>
  <c r="E9126" i="11"/>
  <c r="E9127" i="11"/>
  <c r="E9128" i="11"/>
  <c r="E9129" i="11"/>
  <c r="E9130" i="11"/>
  <c r="E9131" i="11"/>
  <c r="E9132" i="11"/>
  <c r="E9133" i="11"/>
  <c r="E9134" i="11"/>
  <c r="E9135" i="11"/>
  <c r="E9136" i="11"/>
  <c r="E9137" i="11"/>
  <c r="E9138" i="11"/>
  <c r="E9139" i="11"/>
  <c r="E9140" i="11"/>
  <c r="E9141" i="11"/>
  <c r="E9142" i="11"/>
  <c r="E9143" i="11"/>
  <c r="E9144" i="11"/>
  <c r="E9145" i="11"/>
  <c r="E9146" i="11"/>
  <c r="E9147" i="11"/>
  <c r="E9148" i="11"/>
  <c r="E9149" i="11"/>
  <c r="E9150" i="11"/>
  <c r="E9151" i="11"/>
  <c r="E9152" i="11"/>
  <c r="E9153" i="11"/>
  <c r="E9154" i="11"/>
  <c r="E9155" i="11"/>
  <c r="E9156" i="11"/>
  <c r="E9157" i="11"/>
  <c r="E9158" i="11"/>
  <c r="E9159" i="11"/>
  <c r="E9160" i="11"/>
  <c r="E9161" i="11"/>
  <c r="E9162" i="11"/>
  <c r="E9163" i="11"/>
  <c r="E9164" i="11"/>
  <c r="E9165" i="11"/>
  <c r="E9166" i="11"/>
  <c r="E9167" i="11"/>
  <c r="E9168" i="11"/>
  <c r="E9169" i="11"/>
  <c r="E9170" i="11"/>
  <c r="E9171" i="11"/>
  <c r="E9172" i="11"/>
  <c r="E9173" i="11"/>
  <c r="E9174" i="11"/>
  <c r="E9175" i="11"/>
  <c r="E9176" i="11"/>
  <c r="E9177" i="11"/>
  <c r="E9178" i="11"/>
  <c r="E9179" i="11"/>
  <c r="E9180" i="11"/>
  <c r="E9181" i="11"/>
  <c r="E9182" i="11"/>
  <c r="E9183" i="11"/>
  <c r="E9184" i="11"/>
  <c r="E9185" i="11"/>
  <c r="E9186" i="11"/>
  <c r="E9187" i="11"/>
  <c r="E9188" i="11"/>
  <c r="E9189" i="11"/>
  <c r="E9190" i="11"/>
  <c r="E9191" i="11"/>
  <c r="E9192" i="11"/>
  <c r="E9193" i="11"/>
  <c r="E9194" i="11"/>
  <c r="E9195" i="11"/>
  <c r="E9196" i="11"/>
  <c r="E9197" i="11"/>
  <c r="E9198" i="11"/>
  <c r="E9199" i="11"/>
  <c r="E9200" i="11"/>
  <c r="E9201" i="11"/>
  <c r="E9202" i="11"/>
  <c r="E9203" i="11"/>
  <c r="E9204" i="11"/>
  <c r="E9205" i="11"/>
  <c r="E9206" i="11"/>
  <c r="E9207" i="11"/>
  <c r="E9208" i="11"/>
  <c r="E9209" i="11"/>
  <c r="E9210" i="11"/>
  <c r="E9211" i="11"/>
  <c r="E9212" i="11"/>
  <c r="E9213" i="11"/>
  <c r="E9214" i="11"/>
  <c r="E9215" i="11"/>
  <c r="E9216" i="11"/>
  <c r="E9217" i="11"/>
  <c r="E9218" i="11"/>
  <c r="E9219" i="11"/>
  <c r="E9220" i="11"/>
  <c r="E9221" i="11"/>
  <c r="E9222" i="11"/>
  <c r="E9223" i="11"/>
  <c r="E9224" i="11"/>
  <c r="E9225" i="11"/>
  <c r="E9226" i="11"/>
  <c r="E9227" i="11"/>
  <c r="E9228" i="11"/>
  <c r="E9229" i="11"/>
  <c r="E9230" i="11"/>
  <c r="E9231" i="11"/>
  <c r="E9232" i="11"/>
  <c r="E9233" i="11"/>
  <c r="E9234" i="11"/>
  <c r="E9235" i="11"/>
  <c r="E9236" i="11"/>
  <c r="E9237" i="11"/>
  <c r="E9238" i="11"/>
  <c r="E9239" i="11"/>
  <c r="E9240" i="11"/>
  <c r="E9241" i="11"/>
  <c r="E9242" i="11"/>
  <c r="E9243" i="11"/>
  <c r="E9244" i="11"/>
  <c r="E9245" i="11"/>
  <c r="E9246" i="11"/>
  <c r="E9247" i="11"/>
  <c r="E9248" i="11"/>
  <c r="E9249" i="11"/>
  <c r="E9250" i="11"/>
  <c r="E9251" i="11"/>
  <c r="E9252" i="11"/>
  <c r="E9253" i="11"/>
  <c r="E9254" i="11"/>
  <c r="E9255" i="11"/>
  <c r="E9256" i="11"/>
  <c r="E9257" i="11"/>
  <c r="E9258" i="11"/>
  <c r="E9259" i="11"/>
  <c r="E9260" i="11"/>
  <c r="E9261" i="11"/>
  <c r="E9262" i="11"/>
  <c r="E9263" i="11"/>
  <c r="E9264" i="11"/>
  <c r="E9265" i="11"/>
  <c r="E9266" i="11"/>
  <c r="E9267" i="11"/>
  <c r="E9268" i="11"/>
  <c r="E9269" i="11"/>
  <c r="E9270" i="11"/>
  <c r="E9271" i="11"/>
  <c r="E9272" i="11"/>
  <c r="E9273" i="11"/>
  <c r="E9274" i="11"/>
  <c r="E9275" i="11"/>
  <c r="E9276" i="11"/>
  <c r="E9277" i="11"/>
  <c r="E9278" i="11"/>
  <c r="E9279" i="11"/>
  <c r="E9280" i="11"/>
  <c r="E9281" i="11"/>
  <c r="E9282" i="11"/>
  <c r="E9283" i="11"/>
  <c r="E9284" i="11"/>
  <c r="E9285" i="11"/>
  <c r="E9286" i="11"/>
  <c r="E9287" i="11"/>
  <c r="E9288" i="11"/>
  <c r="E9289" i="11"/>
  <c r="E9290" i="11"/>
  <c r="E9291" i="11"/>
  <c r="E9292" i="11"/>
  <c r="E9293" i="11"/>
  <c r="E9294" i="11"/>
  <c r="E9295" i="11"/>
  <c r="E9296" i="11"/>
  <c r="E9297" i="11"/>
  <c r="E9298" i="11"/>
  <c r="E9299" i="11"/>
  <c r="E9300" i="11"/>
  <c r="E9301" i="11"/>
  <c r="E9302" i="11"/>
  <c r="E9303" i="11"/>
  <c r="E9304" i="11"/>
  <c r="E9305" i="11"/>
  <c r="E9306" i="11"/>
  <c r="E9307" i="11"/>
  <c r="E9308" i="11"/>
  <c r="E9309" i="11"/>
  <c r="E9310" i="11"/>
  <c r="E9311" i="11"/>
  <c r="E9312" i="11"/>
  <c r="E9313" i="11"/>
  <c r="E9314" i="11"/>
  <c r="E9315" i="11"/>
  <c r="E9316" i="11"/>
  <c r="E9317" i="11"/>
  <c r="E9318" i="11"/>
  <c r="E9319" i="11"/>
  <c r="E9320" i="11"/>
  <c r="E9321" i="11"/>
  <c r="E9322" i="11"/>
  <c r="E9323" i="11"/>
  <c r="E9324" i="11"/>
  <c r="E9325" i="11"/>
  <c r="E9326" i="11"/>
  <c r="E9327" i="11"/>
  <c r="E9328" i="11"/>
  <c r="E9329" i="11"/>
  <c r="E9330" i="11"/>
  <c r="E9331" i="11"/>
  <c r="E9332" i="11"/>
  <c r="E9333" i="11"/>
  <c r="E9334" i="11"/>
  <c r="E9335" i="11"/>
  <c r="E9336" i="11"/>
  <c r="E9337" i="11"/>
  <c r="E9338" i="11"/>
  <c r="E9339" i="11"/>
  <c r="E9340" i="11"/>
  <c r="E9341" i="11"/>
  <c r="E9342" i="11"/>
  <c r="E9343" i="11"/>
  <c r="E9344" i="11"/>
  <c r="E9345" i="11"/>
  <c r="E9346" i="11"/>
  <c r="E9347" i="11"/>
  <c r="E9348" i="11"/>
  <c r="E9349" i="11"/>
  <c r="E9350" i="11"/>
  <c r="E9351" i="11"/>
  <c r="E9352" i="11"/>
  <c r="E9353" i="11"/>
  <c r="E9354" i="11"/>
  <c r="E9355" i="11"/>
  <c r="E9356" i="11"/>
  <c r="E9357" i="11"/>
  <c r="E9358" i="11"/>
  <c r="E9359" i="11"/>
  <c r="E9360" i="11"/>
  <c r="E9361" i="11"/>
  <c r="E9362" i="11"/>
  <c r="E9363" i="11"/>
  <c r="E9364" i="11"/>
  <c r="E9365" i="11"/>
  <c r="E9366" i="11"/>
  <c r="E9367" i="11"/>
  <c r="E9368" i="11"/>
  <c r="E9369" i="11"/>
  <c r="E9370" i="11"/>
  <c r="E9371" i="11"/>
  <c r="E9372" i="11"/>
  <c r="E9373" i="11"/>
  <c r="E9374" i="11"/>
  <c r="E9375" i="11"/>
  <c r="E9376" i="11"/>
  <c r="E9377" i="11"/>
  <c r="E9378" i="11"/>
  <c r="E9379" i="11"/>
  <c r="E9380" i="11"/>
  <c r="E9381" i="11"/>
  <c r="E9382" i="11"/>
  <c r="E9383" i="11"/>
  <c r="E9384" i="11"/>
  <c r="E9385" i="11"/>
  <c r="E9386" i="11"/>
  <c r="E9387" i="11"/>
  <c r="E9388" i="11"/>
  <c r="E9389" i="11"/>
  <c r="E9390" i="11"/>
  <c r="E9391" i="11"/>
  <c r="E9392" i="11"/>
  <c r="E9393" i="11"/>
  <c r="E9394" i="11"/>
  <c r="E9395" i="11"/>
  <c r="E9396" i="11"/>
  <c r="E9397" i="11"/>
  <c r="E9398" i="11"/>
  <c r="E9399" i="11"/>
  <c r="E9400" i="11"/>
  <c r="E9401" i="11"/>
  <c r="E9402" i="11"/>
  <c r="E9403" i="11"/>
  <c r="E9404" i="11"/>
  <c r="E9405" i="11"/>
  <c r="E9406" i="11"/>
  <c r="E9407" i="11"/>
  <c r="E9408" i="11"/>
  <c r="E9409" i="11"/>
  <c r="E9410" i="11"/>
  <c r="E9411" i="11"/>
  <c r="E9412" i="11"/>
  <c r="E9413" i="11"/>
  <c r="E9414" i="11"/>
  <c r="E9415" i="11"/>
  <c r="E9416" i="11"/>
  <c r="E9417" i="11"/>
  <c r="E9418" i="11"/>
  <c r="E9419" i="11"/>
  <c r="E9420" i="11"/>
  <c r="E9421" i="11"/>
  <c r="E9422" i="11"/>
  <c r="E9423" i="11"/>
  <c r="E9424" i="11"/>
  <c r="E9425" i="11"/>
  <c r="E9426" i="11"/>
  <c r="E9427" i="11"/>
  <c r="E9428" i="11"/>
  <c r="E9429" i="11"/>
  <c r="E9430" i="11"/>
  <c r="E9431" i="11"/>
  <c r="E9432" i="11"/>
  <c r="E9433" i="11"/>
  <c r="E9434" i="11"/>
  <c r="E9435" i="11"/>
  <c r="E9436" i="11"/>
  <c r="E9437" i="11"/>
  <c r="E9438" i="11"/>
  <c r="E9439" i="11"/>
  <c r="E9440" i="11"/>
  <c r="E9441" i="11"/>
  <c r="E9442" i="11"/>
  <c r="E9443" i="11"/>
  <c r="E9444" i="11"/>
  <c r="E9445" i="11"/>
  <c r="E9446" i="11"/>
  <c r="E9447" i="11"/>
  <c r="E9448" i="11"/>
  <c r="E9449" i="11"/>
  <c r="E9450" i="11"/>
  <c r="E9451" i="11"/>
  <c r="E9452" i="11"/>
  <c r="E9453" i="11"/>
  <c r="E9454" i="11"/>
  <c r="E9455" i="11"/>
  <c r="E9456" i="11"/>
  <c r="E9457" i="11"/>
  <c r="E9458" i="11"/>
  <c r="E9459" i="11"/>
  <c r="E9460" i="11"/>
  <c r="E9461" i="11"/>
  <c r="E9462" i="11"/>
  <c r="E9463" i="11"/>
  <c r="E9464" i="11"/>
  <c r="E9465" i="11"/>
  <c r="E9466" i="11"/>
  <c r="E9467" i="11"/>
  <c r="E9468" i="11"/>
  <c r="E9469" i="11"/>
  <c r="E9470" i="11"/>
  <c r="E9471" i="11"/>
  <c r="E9472" i="11"/>
  <c r="E9473" i="11"/>
  <c r="E9474" i="11"/>
  <c r="E9475" i="11"/>
  <c r="E9476" i="11"/>
  <c r="E9477" i="11"/>
  <c r="E9478" i="11"/>
  <c r="E9479" i="11"/>
  <c r="E9480" i="11"/>
  <c r="E9481" i="11"/>
  <c r="E9482" i="11"/>
  <c r="E9483" i="11"/>
  <c r="E9484" i="11"/>
  <c r="E9485" i="11"/>
  <c r="E9486" i="11"/>
  <c r="E9487" i="11"/>
  <c r="E9488" i="11"/>
  <c r="E9489" i="11"/>
  <c r="E9490" i="11"/>
  <c r="E9491" i="11"/>
  <c r="E9492" i="11"/>
  <c r="E9493" i="11"/>
  <c r="E9494" i="11"/>
  <c r="E9495" i="11"/>
  <c r="E9496" i="11"/>
  <c r="E9497" i="11"/>
  <c r="E9498" i="11"/>
  <c r="E9499" i="11"/>
  <c r="E9500" i="11"/>
  <c r="E9501" i="11"/>
  <c r="E9502" i="11"/>
  <c r="E9503" i="11"/>
  <c r="E9504" i="11"/>
  <c r="E9505" i="11"/>
  <c r="E9506" i="11"/>
  <c r="E9507" i="11"/>
  <c r="E9508" i="11"/>
  <c r="E9509" i="11"/>
  <c r="E9510" i="11"/>
  <c r="E9511" i="11"/>
  <c r="E9512" i="11"/>
  <c r="E9513" i="11"/>
  <c r="E9514" i="11"/>
  <c r="E9515" i="11"/>
  <c r="E9516" i="11"/>
  <c r="E9517" i="11"/>
  <c r="E9518" i="11"/>
  <c r="E9519" i="11"/>
  <c r="E9520" i="11"/>
  <c r="E9521" i="11"/>
  <c r="E9522" i="11"/>
  <c r="E9523" i="11"/>
  <c r="E9524" i="11"/>
  <c r="E9525" i="11"/>
  <c r="E9526" i="11"/>
  <c r="E9527" i="11"/>
  <c r="E9528" i="11"/>
  <c r="E9529" i="11"/>
  <c r="E9530" i="11"/>
  <c r="E9531" i="11"/>
  <c r="E9532" i="11"/>
  <c r="E9533" i="11"/>
  <c r="E9534" i="11"/>
  <c r="E9535" i="11"/>
  <c r="E9536" i="11"/>
  <c r="E9537" i="11"/>
  <c r="E9538" i="11"/>
  <c r="E9539" i="11"/>
  <c r="E9540" i="11"/>
  <c r="E9541" i="11"/>
  <c r="E9542" i="11"/>
  <c r="E9543" i="11"/>
  <c r="E9544" i="11"/>
  <c r="E9545" i="11"/>
  <c r="E9546" i="11"/>
  <c r="E9547" i="11"/>
  <c r="E9548" i="11"/>
  <c r="E9549" i="11"/>
  <c r="E9550" i="11"/>
  <c r="E9551" i="11"/>
  <c r="E9552" i="11"/>
  <c r="E9553" i="11"/>
  <c r="E9554" i="11"/>
  <c r="E9555" i="11"/>
  <c r="E9556" i="11"/>
  <c r="E9557" i="11"/>
  <c r="E9558" i="11"/>
  <c r="E9559" i="11"/>
  <c r="E9560" i="11"/>
  <c r="E9561" i="11"/>
  <c r="E9562" i="11"/>
  <c r="E9563" i="11"/>
  <c r="E9564" i="11"/>
  <c r="E9565" i="11"/>
  <c r="E9566" i="11"/>
  <c r="E9567" i="11"/>
  <c r="E9568" i="11"/>
  <c r="E9569" i="11"/>
  <c r="E9570" i="11"/>
  <c r="E9571" i="11"/>
  <c r="E9572" i="11"/>
  <c r="E9573" i="11"/>
  <c r="E9574" i="11"/>
  <c r="E9575" i="11"/>
  <c r="E9576" i="11"/>
  <c r="E9577" i="11"/>
  <c r="E9578" i="11"/>
  <c r="E9579" i="11"/>
  <c r="E9580" i="11"/>
  <c r="E9581" i="11"/>
  <c r="E9582" i="11"/>
  <c r="E9583" i="11"/>
  <c r="E9584" i="11"/>
  <c r="E9585" i="11"/>
  <c r="E9586" i="11"/>
  <c r="E9587" i="11"/>
  <c r="E9588" i="11"/>
  <c r="E9589" i="11"/>
  <c r="E9590" i="11"/>
  <c r="E9591" i="11"/>
  <c r="E9592" i="11"/>
  <c r="E9593" i="11"/>
  <c r="E9594" i="11"/>
  <c r="E9595" i="11"/>
  <c r="E9596" i="11"/>
  <c r="E9597" i="11"/>
  <c r="E9598" i="11"/>
  <c r="E9599" i="11"/>
  <c r="E9600" i="11"/>
  <c r="E9601" i="11"/>
  <c r="E9602" i="11"/>
  <c r="E9603" i="11"/>
  <c r="E9604" i="11"/>
  <c r="E9605" i="11"/>
  <c r="E9606" i="11"/>
  <c r="E9607" i="11"/>
  <c r="E9608" i="11"/>
  <c r="E9609" i="11"/>
  <c r="E9610" i="11"/>
  <c r="E9611" i="11"/>
  <c r="E9612" i="11"/>
  <c r="E9613" i="11"/>
  <c r="E9614" i="11"/>
  <c r="E9615" i="11"/>
  <c r="E9616" i="11"/>
  <c r="E9617" i="11"/>
  <c r="E9618" i="11"/>
  <c r="E9619" i="11"/>
  <c r="E9620" i="11"/>
  <c r="E9621" i="11"/>
  <c r="E9622" i="11"/>
  <c r="E9623" i="11"/>
  <c r="E9624" i="11"/>
  <c r="E9625" i="11"/>
  <c r="E9626" i="11"/>
  <c r="E9627" i="11"/>
  <c r="E9628" i="11"/>
  <c r="E9629" i="11"/>
  <c r="E9630" i="11"/>
  <c r="E9631" i="11"/>
  <c r="E9632" i="11"/>
  <c r="E9633" i="11"/>
  <c r="E9634" i="11"/>
  <c r="E9635" i="11"/>
  <c r="E9636" i="11"/>
  <c r="E9637" i="11"/>
  <c r="E9638" i="11"/>
  <c r="E9639" i="11"/>
  <c r="E9640" i="11"/>
  <c r="E9641" i="11"/>
  <c r="E9642" i="11"/>
  <c r="E9643" i="11"/>
  <c r="E9644" i="11"/>
  <c r="E9645" i="11"/>
  <c r="E9646" i="11"/>
  <c r="E9647" i="11"/>
  <c r="E9648" i="11"/>
  <c r="E9649" i="11"/>
  <c r="E9650" i="11"/>
  <c r="E9651" i="11"/>
  <c r="E9652" i="11"/>
  <c r="E9653" i="11"/>
  <c r="E9654" i="11"/>
  <c r="E9655" i="11"/>
  <c r="E9656" i="11"/>
  <c r="E9657" i="11"/>
  <c r="E9658" i="11"/>
  <c r="E9659" i="11"/>
  <c r="E9660" i="11"/>
  <c r="E9661" i="11"/>
  <c r="E9662" i="11"/>
  <c r="E9663" i="11"/>
  <c r="E9664" i="11"/>
  <c r="E9665" i="11"/>
  <c r="E9666" i="11"/>
  <c r="E9667" i="11"/>
  <c r="E9668" i="11"/>
  <c r="E9669" i="11"/>
  <c r="E9670" i="11"/>
  <c r="E9671" i="11"/>
  <c r="E9672" i="11"/>
  <c r="E9673" i="11"/>
  <c r="E9674" i="11"/>
  <c r="E9675" i="11"/>
  <c r="E9676" i="11"/>
  <c r="E9677" i="11"/>
  <c r="E9678" i="11"/>
  <c r="E9679" i="11"/>
  <c r="E9680" i="11"/>
  <c r="E9681" i="11"/>
  <c r="E9682" i="11"/>
  <c r="E9683" i="11"/>
  <c r="E9684" i="11"/>
  <c r="E9685" i="11"/>
  <c r="E9686" i="11"/>
  <c r="E9687" i="11"/>
  <c r="E9688" i="11"/>
  <c r="E9689" i="11"/>
  <c r="E9690" i="11"/>
  <c r="E9691" i="11"/>
  <c r="E9692" i="11"/>
  <c r="E9693" i="11"/>
  <c r="E9694" i="11"/>
  <c r="E9695" i="11"/>
  <c r="E9696" i="11"/>
  <c r="E9697" i="11"/>
  <c r="E9698" i="11"/>
  <c r="E9699" i="11"/>
  <c r="E9700" i="11"/>
  <c r="E9701" i="11"/>
  <c r="E9702" i="11"/>
  <c r="E9703" i="11"/>
  <c r="E9704" i="11"/>
  <c r="E9705" i="11"/>
  <c r="E9706" i="11"/>
  <c r="E9707" i="11"/>
  <c r="E9708" i="11"/>
  <c r="E9709" i="11"/>
  <c r="E9710" i="11"/>
  <c r="E9711" i="11"/>
  <c r="E9712" i="11"/>
  <c r="E9713" i="11"/>
  <c r="E9714" i="11"/>
  <c r="E9715" i="11"/>
  <c r="E9716" i="11"/>
  <c r="E9717" i="11"/>
  <c r="E9718" i="11"/>
  <c r="E9719" i="11"/>
  <c r="E9720" i="11"/>
  <c r="E9721" i="11"/>
  <c r="E9722" i="11"/>
  <c r="E9723" i="11"/>
  <c r="E9724" i="11"/>
  <c r="E9725" i="11"/>
  <c r="E9726" i="11"/>
  <c r="E9727" i="11"/>
  <c r="E9728" i="11"/>
  <c r="E9729" i="11"/>
  <c r="E9730" i="11"/>
  <c r="E9731" i="11"/>
  <c r="E9732" i="11"/>
  <c r="E9733" i="11"/>
  <c r="E9734" i="11"/>
  <c r="E9735" i="11"/>
  <c r="E9736" i="11"/>
  <c r="E9737" i="11"/>
  <c r="E9738" i="11"/>
  <c r="E9739" i="11"/>
  <c r="E9740" i="11"/>
  <c r="E9741" i="11"/>
  <c r="E9742" i="11"/>
  <c r="E9743" i="11"/>
  <c r="E9744" i="11"/>
  <c r="E9745" i="11"/>
  <c r="E9746" i="11"/>
  <c r="E9747" i="11"/>
  <c r="E9748" i="11"/>
  <c r="E9749" i="11"/>
  <c r="E9750" i="11"/>
  <c r="E9751" i="11"/>
  <c r="E9752" i="11"/>
  <c r="E9753" i="11"/>
  <c r="E9754" i="11"/>
  <c r="E9755" i="11"/>
  <c r="E9756" i="11"/>
  <c r="E9757" i="11"/>
  <c r="E9758" i="11"/>
  <c r="E9759" i="11"/>
  <c r="E9760" i="11"/>
  <c r="E9761" i="11"/>
  <c r="E9762" i="11"/>
  <c r="E9763" i="11"/>
  <c r="E9764" i="11"/>
  <c r="E9765" i="11"/>
  <c r="E9766" i="11"/>
  <c r="E9767" i="11"/>
  <c r="E9768" i="11"/>
  <c r="E9769" i="11"/>
  <c r="E9770" i="11"/>
  <c r="E9771" i="11"/>
  <c r="E9772" i="11"/>
  <c r="E9773" i="11"/>
  <c r="E9774" i="11"/>
  <c r="E9775" i="11"/>
  <c r="E9776" i="11"/>
  <c r="E9777" i="11"/>
  <c r="E9778" i="11"/>
  <c r="E9779" i="11"/>
  <c r="E9780" i="11"/>
  <c r="E9781" i="11"/>
  <c r="E9782" i="11"/>
  <c r="E9783" i="11"/>
  <c r="E9784" i="11"/>
  <c r="E9785" i="11"/>
  <c r="E9786" i="11"/>
  <c r="E9787" i="11"/>
  <c r="E9788" i="11"/>
  <c r="E9789" i="11"/>
  <c r="E9790" i="11"/>
  <c r="E9791" i="11"/>
  <c r="E9792" i="11"/>
  <c r="E9793" i="11"/>
  <c r="E9794" i="11"/>
  <c r="E9795" i="11"/>
  <c r="E9796" i="11"/>
  <c r="E9797" i="11"/>
  <c r="E9798" i="11"/>
  <c r="E9799" i="11"/>
  <c r="E9800" i="11"/>
  <c r="E9801" i="11"/>
  <c r="E9802" i="11"/>
  <c r="E9803" i="11"/>
  <c r="E9804" i="11"/>
  <c r="E9805" i="11"/>
  <c r="E9806" i="11"/>
  <c r="E9807" i="11"/>
  <c r="E9808" i="11"/>
  <c r="E9809" i="11"/>
  <c r="E9810" i="11"/>
  <c r="E9811" i="11"/>
  <c r="E9812" i="11"/>
  <c r="E9813" i="11"/>
  <c r="E9814" i="11"/>
  <c r="E9815" i="11"/>
  <c r="E9816" i="11"/>
  <c r="E9817" i="11"/>
  <c r="E9818" i="11"/>
  <c r="E9819" i="11"/>
  <c r="E9820" i="11"/>
  <c r="E9821" i="11"/>
  <c r="E9822" i="11"/>
  <c r="E9823" i="11"/>
  <c r="E9824" i="11"/>
  <c r="E9825" i="11"/>
  <c r="E9826" i="11"/>
  <c r="E9827" i="11"/>
  <c r="E9828" i="11"/>
  <c r="E9829" i="11"/>
  <c r="E9830" i="11"/>
  <c r="E9831" i="11"/>
  <c r="E9832" i="11"/>
  <c r="E9833" i="11"/>
  <c r="E9834" i="11"/>
  <c r="E9835" i="11"/>
  <c r="E9836" i="11"/>
  <c r="E9837" i="11"/>
  <c r="E9838" i="11"/>
  <c r="E9839" i="11"/>
  <c r="E9840" i="11"/>
  <c r="E9841" i="11"/>
  <c r="E9842" i="11"/>
  <c r="E9843" i="11"/>
  <c r="E9844" i="11"/>
  <c r="E9845" i="11"/>
  <c r="E9846" i="11"/>
  <c r="E9847" i="11"/>
  <c r="E9848" i="11"/>
  <c r="E9849" i="11"/>
  <c r="E9850" i="11"/>
  <c r="E9851" i="11"/>
  <c r="E9852" i="11"/>
  <c r="E9853" i="11"/>
  <c r="E9854" i="11"/>
  <c r="E9855" i="11"/>
  <c r="E9856" i="11"/>
  <c r="E9857" i="11"/>
  <c r="E9858" i="11"/>
  <c r="E9859" i="11"/>
  <c r="E9860" i="11"/>
  <c r="E9861" i="11"/>
  <c r="E9862" i="11"/>
  <c r="E9863" i="11"/>
  <c r="E9864" i="11"/>
  <c r="E9865" i="11"/>
  <c r="E9866" i="11"/>
  <c r="E9867" i="11"/>
  <c r="E9868" i="11"/>
  <c r="E9869" i="11"/>
  <c r="E9870" i="11"/>
  <c r="E9871" i="11"/>
  <c r="E9872" i="11"/>
  <c r="E9873" i="11"/>
  <c r="E9874" i="11"/>
  <c r="E9875" i="11"/>
  <c r="E9876" i="11"/>
  <c r="E9877" i="11"/>
  <c r="E9878" i="11"/>
  <c r="E9879" i="11"/>
  <c r="E9880" i="11"/>
  <c r="E9881" i="11"/>
  <c r="E9882" i="11"/>
  <c r="E9883" i="11"/>
  <c r="E9884" i="11"/>
  <c r="E9885" i="11"/>
  <c r="E9886" i="11"/>
  <c r="E9887" i="11"/>
  <c r="E9888" i="11"/>
  <c r="E9889" i="11"/>
  <c r="E9890" i="11"/>
  <c r="E9891" i="11"/>
  <c r="E9892" i="11"/>
  <c r="E9893" i="11"/>
  <c r="E9894" i="11"/>
  <c r="E9895" i="11"/>
  <c r="E9896" i="11"/>
  <c r="E9897" i="11"/>
  <c r="E9898" i="11"/>
  <c r="E9899" i="11"/>
  <c r="E9900" i="11"/>
  <c r="E9901" i="11"/>
  <c r="E9902" i="11"/>
  <c r="E9903" i="11"/>
  <c r="E9904" i="11"/>
  <c r="E9905" i="11"/>
  <c r="E9906" i="11"/>
  <c r="E9907" i="11"/>
  <c r="E9908" i="11"/>
  <c r="E9909" i="11"/>
  <c r="E9910" i="11"/>
  <c r="E9911" i="11"/>
  <c r="E9912" i="11"/>
  <c r="E9913" i="11"/>
  <c r="E9914" i="11"/>
  <c r="E9915" i="11"/>
  <c r="E9916" i="11"/>
  <c r="E9917" i="11"/>
  <c r="E9918" i="11"/>
  <c r="E9919" i="11"/>
  <c r="E9920" i="11"/>
  <c r="E9921" i="11"/>
  <c r="E9922" i="11"/>
  <c r="E9923" i="11"/>
  <c r="E9924" i="11"/>
  <c r="E9925" i="11"/>
  <c r="E9926" i="11"/>
  <c r="E9927" i="11"/>
  <c r="E9928" i="11"/>
  <c r="E9929" i="11"/>
  <c r="E9930" i="11"/>
  <c r="E9931" i="11"/>
  <c r="E9932" i="11"/>
  <c r="E9933" i="11"/>
  <c r="E9934" i="11"/>
  <c r="E9935" i="11"/>
  <c r="E9936" i="11"/>
  <c r="E9937" i="11"/>
  <c r="E9938" i="11"/>
  <c r="E9939" i="11"/>
  <c r="E9940" i="11"/>
  <c r="E9941" i="11"/>
  <c r="E9942" i="11"/>
  <c r="E9943" i="11"/>
  <c r="E9944" i="11"/>
  <c r="E9945" i="11"/>
  <c r="E9946" i="11"/>
  <c r="E9947" i="11"/>
  <c r="E9948" i="11"/>
  <c r="E9949" i="11"/>
  <c r="E9950" i="11"/>
  <c r="E9951" i="11"/>
  <c r="E9952" i="11"/>
  <c r="E9953" i="11"/>
  <c r="E9954" i="11"/>
  <c r="E9955" i="11"/>
  <c r="E9956" i="11"/>
  <c r="E9957" i="11"/>
  <c r="E9958" i="11"/>
  <c r="E9959" i="11"/>
  <c r="E9960" i="11"/>
  <c r="E9961" i="11"/>
  <c r="E9962" i="11"/>
  <c r="E9963" i="11"/>
  <c r="E9964" i="11"/>
  <c r="E9965" i="11"/>
  <c r="E9966" i="11"/>
  <c r="E9967" i="11"/>
  <c r="E9968" i="11"/>
  <c r="E9969" i="11"/>
  <c r="E9970" i="11"/>
  <c r="E9971" i="11"/>
  <c r="E9972" i="11"/>
  <c r="E9973" i="11"/>
  <c r="E9974" i="11"/>
  <c r="E9975" i="11"/>
  <c r="E9976" i="11"/>
  <c r="E9977" i="11"/>
  <c r="E9978" i="11"/>
  <c r="E9979" i="11"/>
  <c r="E9980" i="11"/>
  <c r="E9981" i="11"/>
  <c r="E9982" i="11"/>
  <c r="E9983" i="11"/>
  <c r="E9984" i="11"/>
  <c r="E9985" i="11"/>
  <c r="E9986" i="11"/>
  <c r="E9987" i="11"/>
  <c r="E9988" i="11"/>
  <c r="E9989" i="11"/>
  <c r="E9990" i="11"/>
  <c r="E9991" i="11"/>
  <c r="E9992" i="11"/>
  <c r="E9993" i="11"/>
  <c r="E9994" i="11"/>
  <c r="E9995" i="11"/>
  <c r="E9996" i="11"/>
  <c r="E9997" i="11"/>
  <c r="E9998" i="11"/>
  <c r="E9999" i="11"/>
  <c r="E10000" i="11"/>
  <c r="E10001" i="11"/>
  <c r="E19" i="11"/>
  <c r="E20" i="11"/>
  <c r="E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204" i="11"/>
  <c r="D205" i="11"/>
  <c r="D206" i="11"/>
  <c r="D207" i="11"/>
  <c r="D208" i="11"/>
  <c r="D209" i="11"/>
  <c r="D210" i="11"/>
  <c r="D211" i="11"/>
  <c r="D212" i="11"/>
  <c r="D213" i="11"/>
  <c r="D214" i="11"/>
  <c r="D215" i="11"/>
  <c r="D216" i="11"/>
  <c r="D217" i="11"/>
  <c r="D218" i="11"/>
  <c r="D219" i="11"/>
  <c r="D220" i="11"/>
  <c r="D221" i="11"/>
  <c r="D222" i="11"/>
  <c r="D223" i="11"/>
  <c r="D224" i="11"/>
  <c r="D225" i="11"/>
  <c r="D226" i="11"/>
  <c r="D227" i="11"/>
  <c r="D228" i="11"/>
  <c r="D229" i="11"/>
  <c r="D230" i="11"/>
  <c r="D231" i="11"/>
  <c r="D232" i="11"/>
  <c r="D233" i="11"/>
  <c r="D234" i="11"/>
  <c r="D235" i="11"/>
  <c r="D236" i="11"/>
  <c r="D237" i="11"/>
  <c r="D238" i="11"/>
  <c r="D239" i="11"/>
  <c r="D240" i="11"/>
  <c r="D241" i="11"/>
  <c r="D242" i="11"/>
  <c r="D243" i="11"/>
  <c r="D244" i="11"/>
  <c r="D245" i="11"/>
  <c r="D246" i="11"/>
  <c r="D247" i="11"/>
  <c r="D248" i="11"/>
  <c r="D249" i="11"/>
  <c r="D250" i="11"/>
  <c r="D251" i="11"/>
  <c r="D252" i="11"/>
  <c r="D253" i="11"/>
  <c r="D254" i="11"/>
  <c r="D255" i="11"/>
  <c r="D256" i="11"/>
  <c r="D257" i="11"/>
  <c r="D258" i="11"/>
  <c r="D259" i="11"/>
  <c r="D260" i="11"/>
  <c r="D261" i="11"/>
  <c r="D262" i="11"/>
  <c r="D263" i="11"/>
  <c r="D264" i="11"/>
  <c r="D265" i="11"/>
  <c r="D266" i="11"/>
  <c r="D267" i="11"/>
  <c r="D268" i="11"/>
  <c r="D269" i="11"/>
  <c r="D270" i="11"/>
  <c r="D271" i="11"/>
  <c r="D272" i="11"/>
  <c r="D273" i="11"/>
  <c r="D274" i="11"/>
  <c r="D275" i="11"/>
  <c r="D276" i="11"/>
  <c r="D277" i="11"/>
  <c r="D278" i="11"/>
  <c r="D279" i="11"/>
  <c r="D280" i="11"/>
  <c r="D281" i="11"/>
  <c r="D282" i="11"/>
  <c r="D283" i="11"/>
  <c r="D284" i="11"/>
  <c r="D285" i="11"/>
  <c r="D286" i="11"/>
  <c r="D287" i="11"/>
  <c r="D288" i="11"/>
  <c r="D289" i="11"/>
  <c r="D290" i="11"/>
  <c r="D291" i="11"/>
  <c r="D292" i="11"/>
  <c r="D293" i="11"/>
  <c r="D294" i="11"/>
  <c r="D295" i="11"/>
  <c r="D296" i="11"/>
  <c r="D297" i="11"/>
  <c r="D298" i="11"/>
  <c r="D299" i="11"/>
  <c r="D300" i="11"/>
  <c r="D301" i="11"/>
  <c r="D302" i="11"/>
  <c r="D303" i="11"/>
  <c r="D304" i="11"/>
  <c r="D305" i="11"/>
  <c r="D306" i="11"/>
  <c r="D307" i="11"/>
  <c r="D308" i="11"/>
  <c r="D309" i="11"/>
  <c r="D310" i="11"/>
  <c r="D311" i="11"/>
  <c r="D312" i="11"/>
  <c r="D313" i="11"/>
  <c r="D314" i="11"/>
  <c r="D315" i="11"/>
  <c r="D316" i="11"/>
  <c r="D317" i="11"/>
  <c r="D318" i="11"/>
  <c r="D319" i="11"/>
  <c r="D320" i="11"/>
  <c r="D321" i="11"/>
  <c r="D322" i="11"/>
  <c r="D323" i="11"/>
  <c r="D324" i="11"/>
  <c r="D325" i="11"/>
  <c r="D326" i="11"/>
  <c r="D327" i="11"/>
  <c r="D328" i="11"/>
  <c r="D329" i="11"/>
  <c r="D330" i="11"/>
  <c r="D331" i="11"/>
  <c r="D332" i="11"/>
  <c r="D333" i="11"/>
  <c r="D334" i="11"/>
  <c r="D335" i="11"/>
  <c r="D336" i="11"/>
  <c r="D337" i="11"/>
  <c r="D338" i="11"/>
  <c r="D339" i="11"/>
  <c r="D340" i="11"/>
  <c r="D341" i="11"/>
  <c r="D342" i="11"/>
  <c r="D343" i="11"/>
  <c r="D344" i="11"/>
  <c r="D345" i="11"/>
  <c r="D346" i="11"/>
  <c r="D347" i="11"/>
  <c r="D348" i="11"/>
  <c r="D349" i="11"/>
  <c r="D350" i="11"/>
  <c r="D351" i="11"/>
  <c r="D352" i="11"/>
  <c r="D353" i="11"/>
  <c r="D354" i="11"/>
  <c r="D355" i="11"/>
  <c r="D356" i="11"/>
  <c r="D357" i="11"/>
  <c r="D358" i="11"/>
  <c r="D359" i="11"/>
  <c r="D360" i="11"/>
  <c r="D361" i="11"/>
  <c r="D362" i="11"/>
  <c r="D363" i="11"/>
  <c r="D364" i="11"/>
  <c r="D365" i="11"/>
  <c r="D366" i="11"/>
  <c r="D367" i="11"/>
  <c r="D368" i="11"/>
  <c r="D369" i="11"/>
  <c r="D370" i="11"/>
  <c r="D371" i="11"/>
  <c r="D372" i="11"/>
  <c r="D373" i="11"/>
  <c r="D374" i="11"/>
  <c r="D375" i="11"/>
  <c r="D376" i="11"/>
  <c r="D377" i="11"/>
  <c r="D378" i="11"/>
  <c r="D379" i="11"/>
  <c r="D380" i="11"/>
  <c r="D381" i="11"/>
  <c r="D382" i="11"/>
  <c r="D383" i="11"/>
  <c r="D384" i="11"/>
  <c r="D385" i="11"/>
  <c r="D386" i="11"/>
  <c r="D387" i="11"/>
  <c r="D388" i="11"/>
  <c r="D389" i="11"/>
  <c r="D390" i="11"/>
  <c r="D391" i="11"/>
  <c r="D392" i="11"/>
  <c r="D393" i="11"/>
  <c r="D394" i="11"/>
  <c r="D395" i="11"/>
  <c r="D396" i="11"/>
  <c r="D397" i="11"/>
  <c r="D398" i="11"/>
  <c r="D399" i="11"/>
  <c r="D400" i="11"/>
  <c r="D401" i="11"/>
  <c r="D402" i="11"/>
  <c r="D403" i="11"/>
  <c r="D404" i="11"/>
  <c r="D405" i="11"/>
  <c r="D406" i="11"/>
  <c r="D407" i="11"/>
  <c r="D408" i="11"/>
  <c r="D409" i="11"/>
  <c r="D410" i="11"/>
  <c r="D411" i="11"/>
  <c r="D412" i="11"/>
  <c r="D413" i="11"/>
  <c r="D414" i="11"/>
  <c r="D415" i="11"/>
  <c r="D416" i="11"/>
  <c r="D417" i="11"/>
  <c r="D418" i="11"/>
  <c r="D419" i="11"/>
  <c r="D420" i="11"/>
  <c r="D421" i="11"/>
  <c r="D422" i="11"/>
  <c r="D423" i="11"/>
  <c r="D424" i="11"/>
  <c r="D425" i="11"/>
  <c r="D426" i="11"/>
  <c r="D427" i="11"/>
  <c r="D428" i="11"/>
  <c r="D429" i="11"/>
  <c r="D430" i="11"/>
  <c r="D431" i="11"/>
  <c r="D432" i="11"/>
  <c r="D433" i="11"/>
  <c r="D434" i="11"/>
  <c r="D435" i="11"/>
  <c r="D436" i="11"/>
  <c r="D437" i="11"/>
  <c r="D438" i="11"/>
  <c r="D439" i="11"/>
  <c r="D440" i="11"/>
  <c r="D441" i="11"/>
  <c r="D442" i="11"/>
  <c r="D443" i="11"/>
  <c r="D444" i="11"/>
  <c r="D445" i="11"/>
  <c r="D446" i="11"/>
  <c r="D447" i="11"/>
  <c r="D448" i="11"/>
  <c r="D449" i="11"/>
  <c r="D450" i="11"/>
  <c r="D451" i="11"/>
  <c r="D452" i="11"/>
  <c r="D453" i="11"/>
  <c r="D454" i="11"/>
  <c r="D455" i="11"/>
  <c r="D456" i="11"/>
  <c r="D457" i="11"/>
  <c r="D458" i="11"/>
  <c r="D459" i="11"/>
  <c r="D460" i="11"/>
  <c r="D461" i="11"/>
  <c r="D462" i="11"/>
  <c r="D463" i="11"/>
  <c r="D464" i="11"/>
  <c r="D465" i="11"/>
  <c r="D466" i="11"/>
  <c r="D467" i="11"/>
  <c r="D468" i="11"/>
  <c r="D469" i="11"/>
  <c r="D470" i="11"/>
  <c r="D471" i="11"/>
  <c r="D472" i="11"/>
  <c r="D473" i="11"/>
  <c r="D474" i="11"/>
  <c r="D475" i="11"/>
  <c r="D476" i="11"/>
  <c r="D477" i="11"/>
  <c r="D478" i="11"/>
  <c r="D479" i="11"/>
  <c r="D480" i="11"/>
  <c r="D481" i="11"/>
  <c r="D482" i="11"/>
  <c r="D483" i="11"/>
  <c r="D484" i="11"/>
  <c r="D485" i="11"/>
  <c r="D486" i="11"/>
  <c r="D487" i="11"/>
  <c r="D488" i="11"/>
  <c r="D489" i="11"/>
  <c r="D490" i="11"/>
  <c r="D491" i="11"/>
  <c r="D492" i="11"/>
  <c r="D493" i="11"/>
  <c r="D494" i="11"/>
  <c r="D495" i="11"/>
  <c r="D496" i="11"/>
  <c r="D497" i="11"/>
  <c r="D498" i="11"/>
  <c r="D499" i="11"/>
  <c r="D500" i="11"/>
  <c r="D501" i="11"/>
  <c r="D502" i="11"/>
  <c r="D503" i="11"/>
  <c r="D504" i="11"/>
  <c r="D505" i="11"/>
  <c r="D506" i="11"/>
  <c r="D507" i="11"/>
  <c r="D508" i="11"/>
  <c r="D509" i="11"/>
  <c r="D510" i="11"/>
  <c r="D511" i="11"/>
  <c r="D512" i="11"/>
  <c r="D513" i="11"/>
  <c r="D514" i="11"/>
  <c r="D515" i="11"/>
  <c r="D516" i="11"/>
  <c r="D517" i="11"/>
  <c r="D518" i="11"/>
  <c r="D519" i="11"/>
  <c r="D520" i="11"/>
  <c r="D521" i="11"/>
  <c r="D522" i="11"/>
  <c r="D523" i="11"/>
  <c r="D524" i="11"/>
  <c r="D525" i="11"/>
  <c r="D526" i="11"/>
  <c r="D527" i="11"/>
  <c r="D528" i="11"/>
  <c r="D529" i="11"/>
  <c r="D530" i="11"/>
  <c r="D531" i="11"/>
  <c r="D532" i="11"/>
  <c r="D533" i="11"/>
  <c r="D534" i="11"/>
  <c r="D535" i="11"/>
  <c r="D536" i="11"/>
  <c r="D537" i="11"/>
  <c r="D538" i="11"/>
  <c r="D539" i="11"/>
  <c r="D540" i="11"/>
  <c r="D541" i="11"/>
  <c r="D542" i="11"/>
  <c r="D543" i="11"/>
  <c r="D544" i="11"/>
  <c r="D545" i="11"/>
  <c r="D546" i="11"/>
  <c r="D547" i="11"/>
  <c r="D548" i="11"/>
  <c r="D549" i="11"/>
  <c r="D550" i="11"/>
  <c r="D551" i="11"/>
  <c r="D552" i="11"/>
  <c r="D553" i="11"/>
  <c r="D554" i="11"/>
  <c r="D555" i="11"/>
  <c r="D556" i="11"/>
  <c r="D557" i="11"/>
  <c r="D558" i="11"/>
  <c r="D559" i="11"/>
  <c r="D560" i="11"/>
  <c r="D561" i="11"/>
  <c r="D562" i="11"/>
  <c r="D563" i="11"/>
  <c r="D564" i="11"/>
  <c r="D565" i="11"/>
  <c r="D566" i="11"/>
  <c r="D567" i="11"/>
  <c r="D568" i="11"/>
  <c r="D569" i="11"/>
  <c r="D570" i="11"/>
  <c r="D571" i="11"/>
  <c r="D572" i="11"/>
  <c r="D573" i="11"/>
  <c r="D574" i="11"/>
  <c r="D575" i="11"/>
  <c r="D576" i="11"/>
  <c r="D577" i="11"/>
  <c r="D578" i="11"/>
  <c r="D579" i="11"/>
  <c r="D580" i="11"/>
  <c r="D581" i="11"/>
  <c r="D582" i="11"/>
  <c r="D583" i="11"/>
  <c r="D584" i="11"/>
  <c r="D585" i="11"/>
  <c r="D586" i="11"/>
  <c r="D587" i="11"/>
  <c r="D588" i="11"/>
  <c r="D589" i="11"/>
  <c r="D590" i="11"/>
  <c r="D591" i="11"/>
  <c r="D592" i="11"/>
  <c r="D593" i="11"/>
  <c r="D594" i="11"/>
  <c r="D595" i="11"/>
  <c r="D596" i="11"/>
  <c r="D597" i="11"/>
  <c r="D598" i="11"/>
  <c r="D599" i="11"/>
  <c r="D600" i="11"/>
  <c r="D601" i="11"/>
  <c r="D602" i="11"/>
  <c r="D603" i="11"/>
  <c r="D604" i="11"/>
  <c r="D605" i="11"/>
  <c r="D606" i="11"/>
  <c r="D607" i="11"/>
  <c r="D608" i="11"/>
  <c r="D609" i="11"/>
  <c r="D610" i="11"/>
  <c r="D611" i="11"/>
  <c r="D612" i="11"/>
  <c r="D613" i="11"/>
  <c r="D614" i="11"/>
  <c r="D615" i="11"/>
  <c r="D616" i="11"/>
  <c r="D617" i="11"/>
  <c r="D618" i="11"/>
  <c r="D619" i="11"/>
  <c r="D620" i="11"/>
  <c r="D621" i="11"/>
  <c r="D622" i="11"/>
  <c r="D623" i="11"/>
  <c r="D624" i="11"/>
  <c r="D625" i="11"/>
  <c r="D626" i="11"/>
  <c r="D627" i="11"/>
  <c r="D628" i="11"/>
  <c r="D629" i="11"/>
  <c r="D630" i="11"/>
  <c r="D631" i="11"/>
  <c r="D632" i="11"/>
  <c r="D633" i="11"/>
  <c r="D634" i="11"/>
  <c r="D635" i="11"/>
  <c r="D636" i="11"/>
  <c r="D637" i="11"/>
  <c r="D638" i="11"/>
  <c r="D639" i="11"/>
  <c r="D640" i="11"/>
  <c r="D641" i="11"/>
  <c r="D642" i="11"/>
  <c r="D643" i="11"/>
  <c r="D644" i="11"/>
  <c r="D645" i="11"/>
  <c r="D646" i="11"/>
  <c r="D647" i="11"/>
  <c r="D648" i="11"/>
  <c r="D649" i="11"/>
  <c r="D650" i="11"/>
  <c r="D651" i="11"/>
  <c r="D652" i="11"/>
  <c r="D653" i="11"/>
  <c r="D654" i="11"/>
  <c r="D655" i="11"/>
  <c r="D656" i="11"/>
  <c r="D657" i="11"/>
  <c r="D658" i="11"/>
  <c r="D659" i="11"/>
  <c r="D660" i="11"/>
  <c r="D661" i="11"/>
  <c r="D662" i="11"/>
  <c r="D663" i="11"/>
  <c r="D664" i="11"/>
  <c r="D665" i="11"/>
  <c r="D666" i="11"/>
  <c r="D667" i="11"/>
  <c r="D668" i="11"/>
  <c r="D669" i="11"/>
  <c r="D670" i="11"/>
  <c r="D671" i="11"/>
  <c r="D672" i="11"/>
  <c r="D673" i="11"/>
  <c r="D674" i="11"/>
  <c r="D675" i="11"/>
  <c r="D676" i="11"/>
  <c r="D677" i="11"/>
  <c r="D678" i="11"/>
  <c r="D679" i="11"/>
  <c r="D680" i="11"/>
  <c r="D681" i="11"/>
  <c r="D682" i="11"/>
  <c r="D683" i="11"/>
  <c r="D684" i="11"/>
  <c r="D685" i="11"/>
  <c r="D686" i="11"/>
  <c r="D687" i="11"/>
  <c r="D688" i="11"/>
  <c r="D689" i="11"/>
  <c r="D690" i="11"/>
  <c r="D691" i="11"/>
  <c r="D692" i="11"/>
  <c r="D693" i="11"/>
  <c r="D694" i="11"/>
  <c r="D695" i="11"/>
  <c r="D696" i="11"/>
  <c r="D697" i="11"/>
  <c r="D698" i="11"/>
  <c r="D699" i="11"/>
  <c r="D700" i="11"/>
  <c r="D701" i="11"/>
  <c r="D702" i="11"/>
  <c r="D703" i="11"/>
  <c r="D704" i="11"/>
  <c r="D705" i="11"/>
  <c r="D706" i="11"/>
  <c r="D707" i="11"/>
  <c r="D708" i="11"/>
  <c r="D709" i="11"/>
  <c r="D710" i="11"/>
  <c r="D711" i="11"/>
  <c r="D712" i="11"/>
  <c r="D713" i="11"/>
  <c r="D714" i="11"/>
  <c r="D715" i="11"/>
  <c r="D716" i="11"/>
  <c r="D717" i="11"/>
  <c r="D718" i="11"/>
  <c r="D719" i="11"/>
  <c r="D720" i="11"/>
  <c r="D721" i="11"/>
  <c r="D722" i="11"/>
  <c r="D723" i="11"/>
  <c r="D724" i="11"/>
  <c r="D725" i="11"/>
  <c r="D726" i="11"/>
  <c r="D727" i="11"/>
  <c r="D728" i="11"/>
  <c r="D729" i="11"/>
  <c r="D730" i="11"/>
  <c r="D731" i="11"/>
  <c r="D732" i="11"/>
  <c r="D733" i="11"/>
  <c r="D734" i="11"/>
  <c r="D735" i="11"/>
  <c r="D736" i="11"/>
  <c r="D737" i="11"/>
  <c r="D738" i="11"/>
  <c r="D739" i="11"/>
  <c r="D740" i="11"/>
  <c r="D741" i="11"/>
  <c r="D742" i="11"/>
  <c r="D743" i="11"/>
  <c r="D744" i="11"/>
  <c r="D745" i="11"/>
  <c r="D746" i="11"/>
  <c r="D747" i="11"/>
  <c r="D748" i="11"/>
  <c r="D749" i="11"/>
  <c r="D750" i="11"/>
  <c r="D751" i="11"/>
  <c r="D752" i="11"/>
  <c r="D753" i="11"/>
  <c r="D754" i="11"/>
  <c r="D755" i="11"/>
  <c r="D756" i="11"/>
  <c r="D757" i="11"/>
  <c r="D758" i="11"/>
  <c r="D759" i="11"/>
  <c r="D760" i="11"/>
  <c r="D761" i="11"/>
  <c r="D762" i="11"/>
  <c r="D763" i="11"/>
  <c r="D764" i="11"/>
  <c r="D765" i="11"/>
  <c r="D766" i="11"/>
  <c r="D767" i="11"/>
  <c r="D768" i="11"/>
  <c r="D769" i="11"/>
  <c r="D770" i="11"/>
  <c r="D771" i="11"/>
  <c r="D772" i="11"/>
  <c r="D773" i="11"/>
  <c r="D774" i="11"/>
  <c r="D775" i="11"/>
  <c r="D776" i="11"/>
  <c r="D777" i="11"/>
  <c r="D778" i="11"/>
  <c r="D779" i="11"/>
  <c r="D780" i="11"/>
  <c r="D781" i="11"/>
  <c r="D782" i="11"/>
  <c r="D783" i="11"/>
  <c r="D784" i="11"/>
  <c r="D785" i="11"/>
  <c r="D786" i="11"/>
  <c r="D787" i="11"/>
  <c r="D788" i="11"/>
  <c r="D789" i="11"/>
  <c r="D790" i="11"/>
  <c r="D791" i="11"/>
  <c r="D792" i="11"/>
  <c r="D793" i="11"/>
  <c r="D794" i="11"/>
  <c r="D795" i="11"/>
  <c r="D796" i="11"/>
  <c r="D797" i="11"/>
  <c r="D798" i="11"/>
  <c r="D799" i="11"/>
  <c r="D800" i="11"/>
  <c r="D801" i="11"/>
  <c r="D802" i="11"/>
  <c r="D803" i="11"/>
  <c r="D804" i="11"/>
  <c r="D805" i="11"/>
  <c r="D806" i="11"/>
  <c r="D807" i="11"/>
  <c r="D808" i="11"/>
  <c r="D809" i="11"/>
  <c r="D810" i="11"/>
  <c r="D811" i="11"/>
  <c r="D812" i="11"/>
  <c r="D813" i="11"/>
  <c r="D814" i="11"/>
  <c r="D815" i="11"/>
  <c r="D816" i="11"/>
  <c r="D817" i="11"/>
  <c r="D818" i="11"/>
  <c r="D819" i="11"/>
  <c r="D820" i="11"/>
  <c r="D821" i="11"/>
  <c r="D822" i="11"/>
  <c r="D823" i="11"/>
  <c r="D824" i="11"/>
  <c r="D825" i="11"/>
  <c r="D826" i="11"/>
  <c r="D827" i="11"/>
  <c r="D828" i="11"/>
  <c r="D829" i="11"/>
  <c r="D830" i="11"/>
  <c r="D831" i="11"/>
  <c r="D832" i="11"/>
  <c r="D833" i="11"/>
  <c r="D834" i="11"/>
  <c r="D835" i="11"/>
  <c r="D836" i="11"/>
  <c r="D837" i="11"/>
  <c r="D838" i="11"/>
  <c r="D839" i="11"/>
  <c r="D840" i="11"/>
  <c r="D841" i="11"/>
  <c r="D842" i="11"/>
  <c r="D843" i="11"/>
  <c r="D844" i="11"/>
  <c r="D845" i="11"/>
  <c r="D846" i="11"/>
  <c r="D847" i="11"/>
  <c r="D848" i="11"/>
  <c r="D849" i="11"/>
  <c r="D850" i="11"/>
  <c r="D851" i="11"/>
  <c r="D852" i="11"/>
  <c r="D853" i="11"/>
  <c r="D854" i="11"/>
  <c r="D855" i="11"/>
  <c r="D856" i="11"/>
  <c r="D857" i="11"/>
  <c r="D858" i="11"/>
  <c r="D859" i="11"/>
  <c r="D860" i="11"/>
  <c r="D861" i="11"/>
  <c r="D862" i="11"/>
  <c r="D863" i="11"/>
  <c r="D864" i="11"/>
  <c r="D865" i="11"/>
  <c r="D866" i="11"/>
  <c r="D867" i="11"/>
  <c r="D868" i="11"/>
  <c r="D869" i="11"/>
  <c r="D870" i="11"/>
  <c r="D871" i="11"/>
  <c r="D872" i="11"/>
  <c r="D873" i="11"/>
  <c r="D874" i="11"/>
  <c r="D875" i="11"/>
  <c r="D876" i="11"/>
  <c r="D877" i="11"/>
  <c r="D878" i="11"/>
  <c r="D879" i="11"/>
  <c r="D880" i="11"/>
  <c r="D881" i="11"/>
  <c r="D882" i="11"/>
  <c r="D883" i="11"/>
  <c r="D884" i="11"/>
  <c r="D885" i="11"/>
  <c r="D886" i="11"/>
  <c r="D887" i="11"/>
  <c r="D888" i="11"/>
  <c r="D889" i="11"/>
  <c r="D890" i="11"/>
  <c r="D891" i="11"/>
  <c r="D892" i="11"/>
  <c r="D893" i="11"/>
  <c r="D894" i="11"/>
  <c r="D895" i="11"/>
  <c r="D896" i="11"/>
  <c r="D897" i="11"/>
  <c r="D898" i="11"/>
  <c r="D899" i="11"/>
  <c r="D900" i="11"/>
  <c r="D901" i="11"/>
  <c r="D902" i="11"/>
  <c r="D903" i="11"/>
  <c r="D904" i="11"/>
  <c r="D905" i="11"/>
  <c r="D906" i="11"/>
  <c r="D907" i="11"/>
  <c r="D908" i="11"/>
  <c r="D909" i="11"/>
  <c r="D910" i="11"/>
  <c r="D911" i="11"/>
  <c r="D912" i="11"/>
  <c r="D913" i="11"/>
  <c r="D914" i="11"/>
  <c r="D915" i="11"/>
  <c r="D916" i="11"/>
  <c r="D917" i="11"/>
  <c r="D918" i="11"/>
  <c r="D919" i="11"/>
  <c r="D920" i="11"/>
  <c r="D921" i="11"/>
  <c r="D922" i="11"/>
  <c r="D923" i="11"/>
  <c r="D924" i="11"/>
  <c r="D925" i="11"/>
  <c r="D926" i="11"/>
  <c r="D927" i="11"/>
  <c r="D928" i="11"/>
  <c r="D929" i="11"/>
  <c r="D930" i="11"/>
  <c r="D931" i="11"/>
  <c r="D932" i="11"/>
  <c r="D933" i="11"/>
  <c r="D934" i="11"/>
  <c r="D935" i="11"/>
  <c r="D936" i="11"/>
  <c r="D937" i="11"/>
  <c r="D938" i="11"/>
  <c r="D939" i="11"/>
  <c r="D940" i="11"/>
  <c r="D941" i="11"/>
  <c r="D942" i="11"/>
  <c r="D943" i="11"/>
  <c r="D944" i="11"/>
  <c r="D945" i="11"/>
  <c r="D946" i="11"/>
  <c r="D947" i="11"/>
  <c r="D948" i="11"/>
  <c r="D949" i="11"/>
  <c r="D950" i="11"/>
  <c r="D951" i="11"/>
  <c r="D952" i="11"/>
  <c r="D953" i="11"/>
  <c r="D954" i="11"/>
  <c r="D955" i="11"/>
  <c r="D956" i="11"/>
  <c r="D957" i="11"/>
  <c r="D958" i="11"/>
  <c r="D959" i="11"/>
  <c r="D960" i="11"/>
  <c r="D961" i="11"/>
  <c r="D962" i="11"/>
  <c r="D963" i="11"/>
  <c r="D964" i="11"/>
  <c r="D965" i="11"/>
  <c r="D966" i="11"/>
  <c r="D967" i="11"/>
  <c r="D968" i="11"/>
  <c r="D969" i="11"/>
  <c r="D970" i="11"/>
  <c r="D971" i="11"/>
  <c r="D972" i="11"/>
  <c r="D973" i="11"/>
  <c r="D974" i="11"/>
  <c r="D975" i="11"/>
  <c r="D976" i="11"/>
  <c r="D977" i="11"/>
  <c r="D978" i="11"/>
  <c r="D979" i="11"/>
  <c r="D980" i="11"/>
  <c r="D981" i="11"/>
  <c r="D982" i="11"/>
  <c r="D983" i="11"/>
  <c r="D984" i="11"/>
  <c r="D985" i="11"/>
  <c r="D986" i="11"/>
  <c r="D987" i="11"/>
  <c r="D988" i="11"/>
  <c r="D989" i="11"/>
  <c r="D990" i="11"/>
  <c r="D991" i="11"/>
  <c r="D992" i="11"/>
  <c r="D993" i="11"/>
  <c r="D994" i="11"/>
  <c r="D995" i="11"/>
  <c r="D996" i="11"/>
  <c r="D997" i="11"/>
  <c r="D998" i="11"/>
  <c r="D999" i="11"/>
  <c r="D1000" i="11"/>
  <c r="D1001" i="11"/>
  <c r="D1002" i="11"/>
  <c r="D1003" i="11"/>
  <c r="D1004" i="11"/>
  <c r="D1005" i="11"/>
  <c r="D1006" i="11"/>
  <c r="D1007" i="11"/>
  <c r="D1008" i="11"/>
  <c r="D1009" i="11"/>
  <c r="D1010" i="11"/>
  <c r="D1011" i="11"/>
  <c r="D1012" i="11"/>
  <c r="D1013" i="11"/>
  <c r="D1014" i="11"/>
  <c r="D1015" i="11"/>
  <c r="D1016" i="11"/>
  <c r="D1017" i="11"/>
  <c r="D1018" i="11"/>
  <c r="D1019" i="11"/>
  <c r="D1020" i="11"/>
  <c r="D1021" i="11"/>
  <c r="D1022" i="11"/>
  <c r="D1023" i="11"/>
  <c r="D1024" i="11"/>
  <c r="D1025" i="11"/>
  <c r="D1026" i="11"/>
  <c r="D1027" i="11"/>
  <c r="D1028" i="11"/>
  <c r="D1029" i="11"/>
  <c r="D1030" i="11"/>
  <c r="D1031" i="11"/>
  <c r="D1032" i="11"/>
  <c r="D1033" i="11"/>
  <c r="D1034" i="11"/>
  <c r="D1035" i="11"/>
  <c r="D1036" i="11"/>
  <c r="D1037" i="11"/>
  <c r="D1038" i="11"/>
  <c r="D1039" i="11"/>
  <c r="D1040" i="11"/>
  <c r="D1041" i="11"/>
  <c r="D1042" i="11"/>
  <c r="D1043" i="11"/>
  <c r="D1044" i="11"/>
  <c r="D1045" i="11"/>
  <c r="D1046" i="11"/>
  <c r="D1047" i="11"/>
  <c r="D1048" i="11"/>
  <c r="D1049" i="11"/>
  <c r="D1050" i="11"/>
  <c r="D1051" i="11"/>
  <c r="D1052" i="11"/>
  <c r="D1053" i="11"/>
  <c r="D1054" i="11"/>
  <c r="D1055" i="11"/>
  <c r="D1056" i="11"/>
  <c r="D1057" i="11"/>
  <c r="D1058" i="11"/>
  <c r="D1059" i="11"/>
  <c r="D1060" i="11"/>
  <c r="D1061" i="11"/>
  <c r="D1062" i="11"/>
  <c r="D1063" i="11"/>
  <c r="D1064" i="11"/>
  <c r="D1065" i="11"/>
  <c r="D1066" i="11"/>
  <c r="D1067" i="11"/>
  <c r="D1068" i="11"/>
  <c r="D1069" i="11"/>
  <c r="D1070" i="11"/>
  <c r="D1071" i="11"/>
  <c r="D1072" i="11"/>
  <c r="D1073" i="11"/>
  <c r="D1074" i="11"/>
  <c r="D1075" i="11"/>
  <c r="D1076" i="11"/>
  <c r="D1077" i="11"/>
  <c r="D1078" i="11"/>
  <c r="D1079" i="11"/>
  <c r="D1080" i="11"/>
  <c r="D1081" i="11"/>
  <c r="D1082" i="11"/>
  <c r="D1083" i="11"/>
  <c r="D1084" i="11"/>
  <c r="D1085" i="11"/>
  <c r="D1086" i="11"/>
  <c r="D1087" i="11"/>
  <c r="D1088" i="11"/>
  <c r="D1089" i="11"/>
  <c r="D1090" i="11"/>
  <c r="D1091" i="11"/>
  <c r="D1092" i="11"/>
  <c r="D1093" i="11"/>
  <c r="D1094" i="11"/>
  <c r="D1095" i="11"/>
  <c r="D1096" i="11"/>
  <c r="D1097" i="11"/>
  <c r="D1098" i="11"/>
  <c r="D1099" i="11"/>
  <c r="D1100" i="11"/>
  <c r="D1101" i="11"/>
  <c r="D1102" i="11"/>
  <c r="D1103" i="11"/>
  <c r="D1104" i="11"/>
  <c r="D1105" i="11"/>
  <c r="D1106" i="11"/>
  <c r="D1107" i="11"/>
  <c r="D1108" i="11"/>
  <c r="D1109" i="11"/>
  <c r="D1110" i="11"/>
  <c r="D1111" i="11"/>
  <c r="D1112" i="11"/>
  <c r="D1113" i="11"/>
  <c r="D1114" i="11"/>
  <c r="D1115" i="11"/>
  <c r="D1116" i="11"/>
  <c r="D1117" i="11"/>
  <c r="D1118" i="11"/>
  <c r="D1119" i="11"/>
  <c r="D1120" i="11"/>
  <c r="D1121" i="11"/>
  <c r="D1122" i="11"/>
  <c r="D1123" i="11"/>
  <c r="D1124" i="11"/>
  <c r="D1125" i="11"/>
  <c r="D1126" i="11"/>
  <c r="D1127" i="11"/>
  <c r="D1128" i="11"/>
  <c r="D1129" i="11"/>
  <c r="D1130" i="11"/>
  <c r="D1131" i="11"/>
  <c r="D1132" i="11"/>
  <c r="D1133" i="11"/>
  <c r="D1134" i="11"/>
  <c r="D1135" i="11"/>
  <c r="D1136" i="11"/>
  <c r="D1137" i="11"/>
  <c r="D1138" i="11"/>
  <c r="D1139" i="11"/>
  <c r="D1140" i="11"/>
  <c r="D1141" i="11"/>
  <c r="D1142" i="11"/>
  <c r="D1143" i="11"/>
  <c r="D1144" i="11"/>
  <c r="D1145" i="11"/>
  <c r="D1146" i="11"/>
  <c r="D1147" i="11"/>
  <c r="D1148" i="11"/>
  <c r="D1149" i="11"/>
  <c r="D1150" i="11"/>
  <c r="D1151" i="11"/>
  <c r="D1152" i="11"/>
  <c r="D1153" i="11"/>
  <c r="D1154" i="11"/>
  <c r="D1155" i="11"/>
  <c r="D1156" i="11"/>
  <c r="D1157" i="11"/>
  <c r="D1158" i="11"/>
  <c r="D1159" i="11"/>
  <c r="D1160" i="11"/>
  <c r="D1161" i="11"/>
  <c r="D1162" i="11"/>
  <c r="D1163" i="11"/>
  <c r="D1164" i="11"/>
  <c r="D1165" i="11"/>
  <c r="D1166" i="11"/>
  <c r="D1167" i="11"/>
  <c r="D1168" i="11"/>
  <c r="D1169" i="11"/>
  <c r="D1170" i="11"/>
  <c r="D1171" i="11"/>
  <c r="D1172" i="11"/>
  <c r="D1173" i="11"/>
  <c r="D1174" i="11"/>
  <c r="D1175" i="11"/>
  <c r="D1176" i="11"/>
  <c r="D1177" i="11"/>
  <c r="D1178" i="11"/>
  <c r="D1179" i="11"/>
  <c r="D1180" i="11"/>
  <c r="D1181" i="11"/>
  <c r="D1182" i="11"/>
  <c r="D1183" i="11"/>
  <c r="D1184" i="11"/>
  <c r="D1185" i="11"/>
  <c r="D1186" i="11"/>
  <c r="D1187" i="11"/>
  <c r="D1188" i="11"/>
  <c r="D1189" i="11"/>
  <c r="D1190" i="11"/>
  <c r="D1191" i="11"/>
  <c r="D1192" i="11"/>
  <c r="D1193" i="11"/>
  <c r="D1194" i="11"/>
  <c r="D1195" i="11"/>
  <c r="D1196" i="11"/>
  <c r="D1197" i="11"/>
  <c r="D1198" i="11"/>
  <c r="D1199" i="11"/>
  <c r="D1200" i="11"/>
  <c r="D1201" i="11"/>
  <c r="D1202" i="11"/>
  <c r="D1203" i="11"/>
  <c r="D1204" i="11"/>
  <c r="D1205" i="11"/>
  <c r="D1206" i="11"/>
  <c r="D1207" i="11"/>
  <c r="D1208" i="11"/>
  <c r="D1209" i="11"/>
  <c r="D1210" i="11"/>
  <c r="D1211" i="11"/>
  <c r="D1212" i="11"/>
  <c r="D1213" i="11"/>
  <c r="D1214" i="11"/>
  <c r="D1215" i="11"/>
  <c r="D1216" i="11"/>
  <c r="D1217" i="11"/>
  <c r="D1218" i="11"/>
  <c r="D1219" i="11"/>
  <c r="D1220" i="11"/>
  <c r="D1221" i="11"/>
  <c r="D1222" i="11"/>
  <c r="D1223" i="11"/>
  <c r="D1224" i="11"/>
  <c r="D1225" i="11"/>
  <c r="D1226" i="11"/>
  <c r="D1227" i="11"/>
  <c r="D1228" i="11"/>
  <c r="D1229" i="11"/>
  <c r="D1230" i="11"/>
  <c r="D1231" i="11"/>
  <c r="D1232" i="11"/>
  <c r="D1233" i="11"/>
  <c r="D1234" i="11"/>
  <c r="D1235" i="11"/>
  <c r="D1236" i="11"/>
  <c r="D1237" i="11"/>
  <c r="D1238" i="11"/>
  <c r="D1239" i="11"/>
  <c r="D1240" i="11"/>
  <c r="D1241" i="11"/>
  <c r="D1242" i="11"/>
  <c r="D1243" i="11"/>
  <c r="D1244" i="11"/>
  <c r="D1245" i="11"/>
  <c r="D1246" i="11"/>
  <c r="D1247" i="11"/>
  <c r="D1248" i="11"/>
  <c r="D1249" i="11"/>
  <c r="D1250" i="11"/>
  <c r="D1251" i="11"/>
  <c r="D1252" i="11"/>
  <c r="D1253" i="11"/>
  <c r="D1254" i="11"/>
  <c r="D1255" i="11"/>
  <c r="D1256" i="11"/>
  <c r="D1257" i="11"/>
  <c r="D1258" i="11"/>
  <c r="D1259" i="11"/>
  <c r="D1260" i="11"/>
  <c r="D1261" i="11"/>
  <c r="D1262" i="11"/>
  <c r="D1263" i="11"/>
  <c r="D1264" i="11"/>
  <c r="D1265" i="11"/>
  <c r="D1266" i="11"/>
  <c r="D1267" i="11"/>
  <c r="D1268" i="11"/>
  <c r="D1269" i="11"/>
  <c r="D1270" i="11"/>
  <c r="D1271" i="11"/>
  <c r="D1272" i="11"/>
  <c r="D1273" i="11"/>
  <c r="D1274" i="11"/>
  <c r="D1275" i="11"/>
  <c r="D1276" i="11"/>
  <c r="D1277" i="11"/>
  <c r="D1278" i="11"/>
  <c r="D1279" i="11"/>
  <c r="D1280" i="11"/>
  <c r="D1281" i="11"/>
  <c r="D1282" i="11"/>
  <c r="D1283" i="11"/>
  <c r="D1284" i="11"/>
  <c r="D1285" i="11"/>
  <c r="D1286" i="11"/>
  <c r="D1287" i="11"/>
  <c r="D1288" i="11"/>
  <c r="D1289" i="11"/>
  <c r="D1290" i="11"/>
  <c r="D1291" i="11"/>
  <c r="D1292" i="11"/>
  <c r="D1293" i="11"/>
  <c r="D1294" i="11"/>
  <c r="D1295" i="11"/>
  <c r="D1296" i="11"/>
  <c r="D1297" i="11"/>
  <c r="D1298" i="11"/>
  <c r="D1299" i="11"/>
  <c r="D1300" i="11"/>
  <c r="D1301" i="11"/>
  <c r="D1302" i="11"/>
  <c r="D1303" i="11"/>
  <c r="D1304" i="11"/>
  <c r="D1305" i="11"/>
  <c r="D1306" i="11"/>
  <c r="D1307" i="11"/>
  <c r="D1308" i="11"/>
  <c r="D1309" i="11"/>
  <c r="D1310" i="11"/>
  <c r="D1311" i="11"/>
  <c r="D1312" i="11"/>
  <c r="D1313" i="11"/>
  <c r="D1314" i="11"/>
  <c r="D1315" i="11"/>
  <c r="D1316" i="11"/>
  <c r="D1317" i="11"/>
  <c r="D1318" i="11"/>
  <c r="D1319" i="11"/>
  <c r="D1320" i="11"/>
  <c r="D1321" i="11"/>
  <c r="D1322" i="11"/>
  <c r="D1323" i="11"/>
  <c r="D1324" i="11"/>
  <c r="D1325" i="11"/>
  <c r="D1326" i="11"/>
  <c r="D1327" i="11"/>
  <c r="D1328" i="11"/>
  <c r="D1329" i="11"/>
  <c r="D1330" i="11"/>
  <c r="D1331" i="11"/>
  <c r="D1332" i="11"/>
  <c r="D1333" i="11"/>
  <c r="D1334" i="11"/>
  <c r="D1335" i="11"/>
  <c r="D1336" i="11"/>
  <c r="D1337" i="11"/>
  <c r="D1338" i="11"/>
  <c r="D1339" i="11"/>
  <c r="D1340" i="11"/>
  <c r="D1341" i="11"/>
  <c r="D1342" i="11"/>
  <c r="D1343" i="11"/>
  <c r="D1344" i="11"/>
  <c r="D1345" i="11"/>
  <c r="D1346" i="11"/>
  <c r="D1347" i="11"/>
  <c r="D1348" i="11"/>
  <c r="D1349" i="11"/>
  <c r="D1350" i="11"/>
  <c r="D1351" i="11"/>
  <c r="D1352" i="11"/>
  <c r="D1353" i="11"/>
  <c r="D1354" i="11"/>
  <c r="D1355" i="11"/>
  <c r="D1356" i="11"/>
  <c r="D1357" i="11"/>
  <c r="D1358" i="11"/>
  <c r="D1359" i="11"/>
  <c r="D1360" i="11"/>
  <c r="D1361" i="11"/>
  <c r="D1362" i="11"/>
  <c r="D1363" i="11"/>
  <c r="D1364" i="11"/>
  <c r="D1365" i="11"/>
  <c r="D1366" i="11"/>
  <c r="D1367" i="11"/>
  <c r="D1368" i="11"/>
  <c r="D1369" i="11"/>
  <c r="D1370" i="11"/>
  <c r="D1371" i="11"/>
  <c r="D1372" i="11"/>
  <c r="D1373" i="11"/>
  <c r="D1374" i="11"/>
  <c r="D1375" i="11"/>
  <c r="D1376" i="11"/>
  <c r="D1377" i="11"/>
  <c r="D1378" i="11"/>
  <c r="D1379" i="11"/>
  <c r="D1380" i="11"/>
  <c r="D1381" i="11"/>
  <c r="D1382" i="11"/>
  <c r="D1383" i="11"/>
  <c r="D1384" i="11"/>
  <c r="D1385" i="11"/>
  <c r="D1386" i="11"/>
  <c r="D1387" i="11"/>
  <c r="D1388" i="11"/>
  <c r="D1389" i="11"/>
  <c r="D1390" i="11"/>
  <c r="D1391" i="11"/>
  <c r="D1392" i="11"/>
  <c r="D1393" i="11"/>
  <c r="D1394" i="11"/>
  <c r="D1395" i="11"/>
  <c r="D1396" i="11"/>
  <c r="D1397" i="11"/>
  <c r="D1398" i="11"/>
  <c r="D1399" i="11"/>
  <c r="D1400" i="11"/>
  <c r="D1401" i="11"/>
  <c r="D1402" i="11"/>
  <c r="D1403" i="11"/>
  <c r="D1404" i="11"/>
  <c r="D1405" i="11"/>
  <c r="D1406" i="11"/>
  <c r="D1407" i="11"/>
  <c r="D1408" i="11"/>
  <c r="D1409" i="11"/>
  <c r="D1410" i="11"/>
  <c r="D1411" i="11"/>
  <c r="D1412" i="11"/>
  <c r="D1413" i="11"/>
  <c r="D1414" i="11"/>
  <c r="D1415" i="11"/>
  <c r="D1416" i="11"/>
  <c r="D1417" i="11"/>
  <c r="D1418" i="11"/>
  <c r="D1419" i="11"/>
  <c r="D1420" i="11"/>
  <c r="D1421" i="11"/>
  <c r="D1422" i="11"/>
  <c r="D1423" i="11"/>
  <c r="D1424" i="11"/>
  <c r="D1425" i="11"/>
  <c r="D1426" i="11"/>
  <c r="D1427" i="11"/>
  <c r="D1428" i="11"/>
  <c r="D1429" i="11"/>
  <c r="D1430" i="11"/>
  <c r="D1431" i="11"/>
  <c r="D1432" i="11"/>
  <c r="D1433" i="11"/>
  <c r="D1434" i="11"/>
  <c r="D1435" i="11"/>
  <c r="D1436" i="11"/>
  <c r="D1437" i="11"/>
  <c r="D1438" i="11"/>
  <c r="D1439" i="11"/>
  <c r="D1440" i="11"/>
  <c r="D1441" i="11"/>
  <c r="D1442" i="11"/>
  <c r="D1443" i="11"/>
  <c r="D1444" i="11"/>
  <c r="D1445" i="11"/>
  <c r="D1446" i="11"/>
  <c r="D1447" i="11"/>
  <c r="D1448" i="11"/>
  <c r="D1449" i="11"/>
  <c r="D1450" i="11"/>
  <c r="D1451" i="11"/>
  <c r="D1452" i="11"/>
  <c r="D1453" i="11"/>
  <c r="D1454" i="11"/>
  <c r="D1455" i="11"/>
  <c r="D1456" i="11"/>
  <c r="D1457" i="11"/>
  <c r="D1458" i="11"/>
  <c r="D1459" i="11"/>
  <c r="D1460" i="11"/>
  <c r="D1461" i="11"/>
  <c r="D1462" i="11"/>
  <c r="D1463" i="11"/>
  <c r="D1464" i="11"/>
  <c r="D1465" i="11"/>
  <c r="D1466" i="11"/>
  <c r="D1467" i="11"/>
  <c r="D1468" i="11"/>
  <c r="D1469" i="11"/>
  <c r="D1470" i="11"/>
  <c r="D1471" i="11"/>
  <c r="D1472" i="11"/>
  <c r="D1473" i="11"/>
  <c r="D1474" i="11"/>
  <c r="D1475" i="11"/>
  <c r="D1476" i="11"/>
  <c r="D1477" i="11"/>
  <c r="D1478" i="11"/>
  <c r="D1479" i="11"/>
  <c r="D1480" i="11"/>
  <c r="D1481" i="11"/>
  <c r="D1482" i="11"/>
  <c r="D1483" i="11"/>
  <c r="D1484" i="11"/>
  <c r="D1485" i="11"/>
  <c r="D1486" i="11"/>
  <c r="D1487" i="11"/>
  <c r="D1488" i="11"/>
  <c r="D1489" i="11"/>
  <c r="D1490" i="11"/>
  <c r="D1491" i="11"/>
  <c r="D1492" i="11"/>
  <c r="D1493" i="11"/>
  <c r="D1494" i="11"/>
  <c r="D1495" i="11"/>
  <c r="D1496" i="11"/>
  <c r="D1497" i="11"/>
  <c r="D1498" i="11"/>
  <c r="D1499" i="11"/>
  <c r="D1500" i="11"/>
  <c r="D1501" i="11"/>
  <c r="D1502" i="11"/>
  <c r="D1503" i="11"/>
  <c r="D1504" i="11"/>
  <c r="D1505" i="11"/>
  <c r="D1506" i="11"/>
  <c r="D1507" i="11"/>
  <c r="D1508" i="11"/>
  <c r="D1509" i="11"/>
  <c r="D1510" i="11"/>
  <c r="D1511" i="11"/>
  <c r="D1512" i="11"/>
  <c r="D1513" i="11"/>
  <c r="D1514" i="11"/>
  <c r="D1515" i="11"/>
  <c r="D1516" i="11"/>
  <c r="D1517" i="11"/>
  <c r="D1518" i="11"/>
  <c r="D1519" i="11"/>
  <c r="D1520" i="11"/>
  <c r="D1521" i="11"/>
  <c r="D1522" i="11"/>
  <c r="D1523" i="11"/>
  <c r="D1524" i="11"/>
  <c r="D1525" i="11"/>
  <c r="D1526" i="11"/>
  <c r="D1527" i="11"/>
  <c r="D1528" i="11"/>
  <c r="D1529" i="11"/>
  <c r="D1530" i="11"/>
  <c r="D1531" i="11"/>
  <c r="D1532" i="11"/>
  <c r="D1533" i="11"/>
  <c r="D1534" i="11"/>
  <c r="D1535" i="11"/>
  <c r="D1536" i="11"/>
  <c r="D1537" i="11"/>
  <c r="D1538" i="11"/>
  <c r="D1539" i="11"/>
  <c r="D1540" i="11"/>
  <c r="D1541" i="11"/>
  <c r="D1542" i="11"/>
  <c r="D1543" i="11"/>
  <c r="D1544" i="11"/>
  <c r="D1545" i="11"/>
  <c r="D1546" i="11"/>
  <c r="D1547" i="11"/>
  <c r="D1548" i="11"/>
  <c r="D1549" i="11"/>
  <c r="D1550" i="11"/>
  <c r="D1551" i="11"/>
  <c r="D1552" i="11"/>
  <c r="D1553" i="11"/>
  <c r="D1554" i="11"/>
  <c r="D1555" i="11"/>
  <c r="D1556" i="11"/>
  <c r="D1557" i="11"/>
  <c r="D1558" i="11"/>
  <c r="D1559" i="11"/>
  <c r="D1560" i="11"/>
  <c r="D1561" i="11"/>
  <c r="D1562" i="11"/>
  <c r="D1563" i="11"/>
  <c r="D1564" i="11"/>
  <c r="D1565" i="11"/>
  <c r="D1566" i="11"/>
  <c r="D1567" i="11"/>
  <c r="D1568" i="11"/>
  <c r="D1569" i="11"/>
  <c r="D1570" i="11"/>
  <c r="D1571" i="11"/>
  <c r="D1572" i="11"/>
  <c r="D1573" i="11"/>
  <c r="D1574" i="11"/>
  <c r="D1575" i="11"/>
  <c r="D1576" i="11"/>
  <c r="D1577" i="11"/>
  <c r="D1578" i="11"/>
  <c r="D1579" i="11"/>
  <c r="D1580" i="11"/>
  <c r="D1581" i="11"/>
  <c r="D1582" i="11"/>
  <c r="D1583" i="11"/>
  <c r="D1584" i="11"/>
  <c r="D1585" i="11"/>
  <c r="D1586" i="11"/>
  <c r="D1587" i="11"/>
  <c r="D1588" i="11"/>
  <c r="D1589" i="11"/>
  <c r="D1590" i="11"/>
  <c r="D1591" i="11"/>
  <c r="D1592" i="11"/>
  <c r="D1593" i="11"/>
  <c r="D1594" i="11"/>
  <c r="D1595" i="11"/>
  <c r="D1596" i="11"/>
  <c r="D1597" i="11"/>
  <c r="D1598" i="11"/>
  <c r="D1599" i="11"/>
  <c r="D1600" i="11"/>
  <c r="D1601" i="11"/>
  <c r="D1602" i="11"/>
  <c r="D1603" i="11"/>
  <c r="D1604" i="11"/>
  <c r="D1605" i="11"/>
  <c r="D1606" i="11"/>
  <c r="D1607" i="11"/>
  <c r="D1608" i="11"/>
  <c r="D1609" i="11"/>
  <c r="D1610" i="11"/>
  <c r="D1611" i="11"/>
  <c r="D1612" i="11"/>
  <c r="D1613" i="11"/>
  <c r="D1614" i="11"/>
  <c r="D1615" i="11"/>
  <c r="D1616" i="11"/>
  <c r="D1617" i="11"/>
  <c r="D1618" i="11"/>
  <c r="D1619" i="11"/>
  <c r="D1620" i="11"/>
  <c r="D1621" i="11"/>
  <c r="D1622" i="11"/>
  <c r="D1623" i="11"/>
  <c r="D1624" i="11"/>
  <c r="D1625" i="11"/>
  <c r="D1626" i="11"/>
  <c r="D1627" i="11"/>
  <c r="D1628" i="11"/>
  <c r="D1629" i="11"/>
  <c r="D1630" i="11"/>
  <c r="D1631" i="11"/>
  <c r="D1632" i="11"/>
  <c r="D1633" i="11"/>
  <c r="D1634" i="11"/>
  <c r="D1635" i="11"/>
  <c r="D1636" i="11"/>
  <c r="D1637" i="11"/>
  <c r="D1638" i="11"/>
  <c r="D1639" i="11"/>
  <c r="D1640" i="11"/>
  <c r="D1641" i="11"/>
  <c r="D1642" i="11"/>
  <c r="D1643" i="11"/>
  <c r="D1644" i="11"/>
  <c r="D1645" i="11"/>
  <c r="D1646" i="11"/>
  <c r="D1647" i="11"/>
  <c r="D1648" i="11"/>
  <c r="D1649" i="11"/>
  <c r="D1650" i="11"/>
  <c r="D1651" i="11"/>
  <c r="D1652" i="11"/>
  <c r="D1653" i="11"/>
  <c r="D1654" i="11"/>
  <c r="D1655" i="11"/>
  <c r="D1656" i="11"/>
  <c r="D1657" i="11"/>
  <c r="D1658" i="11"/>
  <c r="D1659" i="11"/>
  <c r="D1660" i="11"/>
  <c r="D1661" i="11"/>
  <c r="D1662" i="11"/>
  <c r="D1663" i="11"/>
  <c r="D1664" i="11"/>
  <c r="D1665" i="11"/>
  <c r="D1666" i="11"/>
  <c r="D1667" i="11"/>
  <c r="D1668" i="11"/>
  <c r="D1669" i="11"/>
  <c r="D1670" i="11"/>
  <c r="D1671" i="11"/>
  <c r="D1672" i="11"/>
  <c r="D1673" i="11"/>
  <c r="D1674" i="11"/>
  <c r="D1675" i="11"/>
  <c r="D1676" i="11"/>
  <c r="D1677" i="11"/>
  <c r="D1678" i="11"/>
  <c r="D1679" i="11"/>
  <c r="D1680" i="11"/>
  <c r="D1681" i="11"/>
  <c r="D1682" i="11"/>
  <c r="D1683" i="11"/>
  <c r="D1684" i="11"/>
  <c r="D1685" i="11"/>
  <c r="D1686" i="11"/>
  <c r="D1687" i="11"/>
  <c r="D1688" i="11"/>
  <c r="D1689" i="11"/>
  <c r="D1690" i="11"/>
  <c r="D1691" i="11"/>
  <c r="D1692" i="11"/>
  <c r="D1693" i="11"/>
  <c r="D1694" i="11"/>
  <c r="D1695" i="11"/>
  <c r="D1696" i="11"/>
  <c r="D1697" i="11"/>
  <c r="D1698" i="11"/>
  <c r="D1699" i="11"/>
  <c r="D1700" i="11"/>
  <c r="D1701" i="11"/>
  <c r="D1702" i="11"/>
  <c r="D1703" i="11"/>
  <c r="D1704" i="11"/>
  <c r="D1705" i="11"/>
  <c r="D1706" i="11"/>
  <c r="D1707" i="11"/>
  <c r="D1708" i="11"/>
  <c r="D1709" i="11"/>
  <c r="D1710" i="11"/>
  <c r="D1711" i="11"/>
  <c r="D1712" i="11"/>
  <c r="D1713" i="11"/>
  <c r="D1714" i="11"/>
  <c r="D1715" i="11"/>
  <c r="D1716" i="11"/>
  <c r="D1717" i="11"/>
  <c r="D1718" i="11"/>
  <c r="D1719" i="11"/>
  <c r="D1720" i="11"/>
  <c r="D1721" i="11"/>
  <c r="D1722" i="11"/>
  <c r="D1723" i="11"/>
  <c r="D1724" i="11"/>
  <c r="D1725" i="11"/>
  <c r="D1726" i="11"/>
  <c r="D1727" i="11"/>
  <c r="D1728" i="11"/>
  <c r="D1729" i="11"/>
  <c r="D1730" i="11"/>
  <c r="D1731" i="11"/>
  <c r="D1732" i="11"/>
  <c r="D1733" i="11"/>
  <c r="D1734" i="11"/>
  <c r="D1735" i="11"/>
  <c r="D1736" i="11"/>
  <c r="D1737" i="11"/>
  <c r="D1738" i="11"/>
  <c r="D1739" i="11"/>
  <c r="D1740" i="11"/>
  <c r="D1741" i="11"/>
  <c r="D1742" i="11"/>
  <c r="D1743" i="11"/>
  <c r="D1744" i="11"/>
  <c r="D1745" i="11"/>
  <c r="D1746" i="11"/>
  <c r="D1747" i="11"/>
  <c r="D1748" i="11"/>
  <c r="D1749" i="11"/>
  <c r="D1750" i="11"/>
  <c r="D1751" i="11"/>
  <c r="D1752" i="11"/>
  <c r="D1753" i="11"/>
  <c r="D1754" i="11"/>
  <c r="D1755" i="11"/>
  <c r="D1756" i="11"/>
  <c r="D1757" i="11"/>
  <c r="D1758" i="11"/>
  <c r="D1759" i="11"/>
  <c r="D1760" i="11"/>
  <c r="D1761" i="11"/>
  <c r="D1762" i="11"/>
  <c r="D1763" i="11"/>
  <c r="D1764" i="11"/>
  <c r="D1765" i="11"/>
  <c r="D1766" i="11"/>
  <c r="D1767" i="11"/>
  <c r="D1768" i="11"/>
  <c r="D1769" i="11"/>
  <c r="D1770" i="11"/>
  <c r="D1771" i="11"/>
  <c r="D1772" i="11"/>
  <c r="D1773" i="11"/>
  <c r="D1774" i="11"/>
  <c r="D1775" i="11"/>
  <c r="D1776" i="11"/>
  <c r="D1777" i="11"/>
  <c r="D1778" i="11"/>
  <c r="D1779" i="11"/>
  <c r="D1780" i="11"/>
  <c r="D1781" i="11"/>
  <c r="D1782" i="11"/>
  <c r="D1783" i="11"/>
  <c r="D1784" i="11"/>
  <c r="D1785" i="11"/>
  <c r="D1786" i="11"/>
  <c r="D1787" i="11"/>
  <c r="D1788" i="11"/>
  <c r="D1789" i="11"/>
  <c r="D1790" i="11"/>
  <c r="D1791" i="11"/>
  <c r="D1792" i="11"/>
  <c r="D1793" i="11"/>
  <c r="D1794" i="11"/>
  <c r="D1795" i="11"/>
  <c r="D1796" i="11"/>
  <c r="D1797" i="11"/>
  <c r="D1798" i="11"/>
  <c r="D1799" i="11"/>
  <c r="D1800" i="11"/>
  <c r="D1801" i="11"/>
  <c r="D1802" i="11"/>
  <c r="D1803" i="11"/>
  <c r="D1804" i="11"/>
  <c r="D1805" i="11"/>
  <c r="D1806" i="11"/>
  <c r="D1807" i="11"/>
  <c r="D1808" i="11"/>
  <c r="D1809" i="11"/>
  <c r="D1810" i="11"/>
  <c r="D1811" i="11"/>
  <c r="D1812" i="11"/>
  <c r="D1813" i="11"/>
  <c r="D1814" i="11"/>
  <c r="D1815" i="11"/>
  <c r="D1816" i="11"/>
  <c r="D1817" i="11"/>
  <c r="D1818" i="11"/>
  <c r="D1819" i="11"/>
  <c r="D1820" i="11"/>
  <c r="D1821" i="11"/>
  <c r="D1822" i="11"/>
  <c r="D1823" i="11"/>
  <c r="D1824" i="11"/>
  <c r="D1825" i="11"/>
  <c r="D1826" i="11"/>
  <c r="D1827" i="11"/>
  <c r="D1828" i="11"/>
  <c r="D1829" i="11"/>
  <c r="D1830" i="11"/>
  <c r="D1831" i="11"/>
  <c r="D1832" i="11"/>
  <c r="D1833" i="11"/>
  <c r="D1834" i="11"/>
  <c r="D1835" i="11"/>
  <c r="D1836" i="11"/>
  <c r="D1837" i="11"/>
  <c r="D1838" i="11"/>
  <c r="D1839" i="11"/>
  <c r="D1840" i="11"/>
  <c r="D1841" i="11"/>
  <c r="D1842" i="11"/>
  <c r="D1843" i="11"/>
  <c r="D1844" i="11"/>
  <c r="D1845" i="11"/>
  <c r="D1846" i="11"/>
  <c r="D1847" i="11"/>
  <c r="D1848" i="11"/>
  <c r="D1849" i="11"/>
  <c r="D1850" i="11"/>
  <c r="D1851" i="11"/>
  <c r="D1852" i="11"/>
  <c r="D1853" i="11"/>
  <c r="D1854" i="11"/>
  <c r="D1855" i="11"/>
  <c r="D1856" i="11"/>
  <c r="D1857" i="11"/>
  <c r="D1858" i="11"/>
  <c r="D1859" i="11"/>
  <c r="D1860" i="11"/>
  <c r="D1861" i="11"/>
  <c r="D1862" i="11"/>
  <c r="D1863" i="11"/>
  <c r="D1864" i="11"/>
  <c r="D1865" i="11"/>
  <c r="D1866" i="11"/>
  <c r="D1867" i="11"/>
  <c r="D1868" i="11"/>
  <c r="D1869" i="11"/>
  <c r="D1870" i="11"/>
  <c r="D1871" i="11"/>
  <c r="D1872" i="11"/>
  <c r="D1873" i="11"/>
  <c r="D1874" i="11"/>
  <c r="D1875" i="11"/>
  <c r="D1876" i="11"/>
  <c r="D1877" i="11"/>
  <c r="D1878" i="11"/>
  <c r="D1879" i="11"/>
  <c r="D1880" i="11"/>
  <c r="D1881" i="11"/>
  <c r="D1882" i="11"/>
  <c r="D1883" i="11"/>
  <c r="D1884" i="11"/>
  <c r="D1885" i="11"/>
  <c r="D1886" i="11"/>
  <c r="D1887" i="11"/>
  <c r="D1888" i="11"/>
  <c r="D1889" i="11"/>
  <c r="D1890" i="11"/>
  <c r="D1891" i="11"/>
  <c r="D1892" i="11"/>
  <c r="D1893" i="11"/>
  <c r="D1894" i="11"/>
  <c r="D1895" i="11"/>
  <c r="D1896" i="11"/>
  <c r="D1897" i="11"/>
  <c r="D1898" i="11"/>
  <c r="D1899" i="11"/>
  <c r="D1900" i="11"/>
  <c r="D1901" i="11"/>
  <c r="D1902" i="11"/>
  <c r="D1903" i="11"/>
  <c r="D1904" i="11"/>
  <c r="D1905" i="11"/>
  <c r="D1906" i="11"/>
  <c r="D1907" i="11"/>
  <c r="D1908" i="11"/>
  <c r="D1909" i="11"/>
  <c r="D1910" i="11"/>
  <c r="D1911" i="11"/>
  <c r="D1912" i="11"/>
  <c r="D1913" i="11"/>
  <c r="D1914" i="11"/>
  <c r="D1915" i="11"/>
  <c r="D1916" i="11"/>
  <c r="D1917" i="11"/>
  <c r="D1918" i="11"/>
  <c r="D1919" i="11"/>
  <c r="D1920" i="11"/>
  <c r="D1921" i="11"/>
  <c r="D1922" i="11"/>
  <c r="D1923" i="11"/>
  <c r="D1924" i="11"/>
  <c r="D1925" i="11"/>
  <c r="D1926" i="11"/>
  <c r="D1927" i="11"/>
  <c r="D1928" i="11"/>
  <c r="D1929" i="11"/>
  <c r="D1930" i="11"/>
  <c r="D1931" i="11"/>
  <c r="D1932" i="11"/>
  <c r="D1933" i="11"/>
  <c r="D1934" i="11"/>
  <c r="D1935" i="11"/>
  <c r="D1936" i="11"/>
  <c r="D1937" i="11"/>
  <c r="D1938" i="11"/>
  <c r="D1939" i="11"/>
  <c r="D1940" i="11"/>
  <c r="D1941" i="11"/>
  <c r="D1942" i="11"/>
  <c r="D1943" i="11"/>
  <c r="D1944" i="11"/>
  <c r="D1945" i="11"/>
  <c r="D1946" i="11"/>
  <c r="D1947" i="11"/>
  <c r="D1948" i="11"/>
  <c r="D1949" i="11"/>
  <c r="D1950" i="11"/>
  <c r="D1951" i="11"/>
  <c r="D1952" i="11"/>
  <c r="D1953" i="11"/>
  <c r="D1954" i="11"/>
  <c r="D1955" i="11"/>
  <c r="D1956" i="11"/>
  <c r="D1957" i="11"/>
  <c r="D1958" i="11"/>
  <c r="D1959" i="11"/>
  <c r="D1960" i="11"/>
  <c r="D1961" i="11"/>
  <c r="D1962" i="11"/>
  <c r="D1963" i="11"/>
  <c r="D1964" i="11"/>
  <c r="D1965" i="11"/>
  <c r="D1966" i="11"/>
  <c r="D1967" i="11"/>
  <c r="D1968" i="11"/>
  <c r="D1969" i="11"/>
  <c r="D1970" i="11"/>
  <c r="D1971" i="11"/>
  <c r="D1972" i="11"/>
  <c r="D1973" i="11"/>
  <c r="D1974" i="11"/>
  <c r="D1975" i="11"/>
  <c r="D1976" i="11"/>
  <c r="D1977" i="11"/>
  <c r="D1978" i="11"/>
  <c r="D1979" i="11"/>
  <c r="D1980" i="11"/>
  <c r="D1981" i="11"/>
  <c r="D1982" i="11"/>
  <c r="D1983" i="11"/>
  <c r="D1984" i="11"/>
  <c r="D1985" i="11"/>
  <c r="D1986" i="11"/>
  <c r="D1987" i="11"/>
  <c r="D1988" i="11"/>
  <c r="D1989" i="11"/>
  <c r="D1990" i="11"/>
  <c r="D1991" i="11"/>
  <c r="D1992" i="11"/>
  <c r="D1993" i="11"/>
  <c r="D1994" i="11"/>
  <c r="D1995" i="11"/>
  <c r="D1996" i="11"/>
  <c r="D1997" i="11"/>
  <c r="D1998" i="11"/>
  <c r="D1999" i="11"/>
  <c r="D2000" i="11"/>
  <c r="D2001" i="11"/>
  <c r="D2002" i="11"/>
  <c r="D2003" i="11"/>
  <c r="D2004" i="11"/>
  <c r="D2005" i="11"/>
  <c r="D2006" i="11"/>
  <c r="D2007" i="11"/>
  <c r="D2008" i="11"/>
  <c r="D2009" i="11"/>
  <c r="D2010" i="11"/>
  <c r="D2011" i="11"/>
  <c r="D2012" i="11"/>
  <c r="D2013" i="11"/>
  <c r="D2014" i="11"/>
  <c r="D2015" i="11"/>
  <c r="D2016" i="11"/>
  <c r="D2017" i="11"/>
  <c r="D2018" i="11"/>
  <c r="D2019" i="11"/>
  <c r="D2020" i="11"/>
  <c r="D2021" i="11"/>
  <c r="D2022" i="11"/>
  <c r="D2023" i="11"/>
  <c r="D2024" i="11"/>
  <c r="D2025" i="11"/>
  <c r="D2026" i="11"/>
  <c r="D2027" i="11"/>
  <c r="D2028" i="11"/>
  <c r="D2029" i="11"/>
  <c r="D2030" i="11"/>
  <c r="D2031" i="11"/>
  <c r="D2032" i="11"/>
  <c r="D2033" i="11"/>
  <c r="D2034" i="11"/>
  <c r="D2035" i="11"/>
  <c r="D2036" i="11"/>
  <c r="D2037" i="11"/>
  <c r="D2038" i="11"/>
  <c r="D2039" i="11"/>
  <c r="D2040" i="11"/>
  <c r="D2041" i="11"/>
  <c r="D2042" i="11"/>
  <c r="D2043" i="11"/>
  <c r="D2044" i="11"/>
  <c r="D2045" i="11"/>
  <c r="D2046" i="11"/>
  <c r="D2047" i="11"/>
  <c r="D2048" i="11"/>
  <c r="D2049" i="11"/>
  <c r="D2050" i="11"/>
  <c r="D2051" i="11"/>
  <c r="D2052" i="11"/>
  <c r="D2053" i="11"/>
  <c r="D2054" i="11"/>
  <c r="D2055" i="11"/>
  <c r="D2056" i="11"/>
  <c r="D2057" i="11"/>
  <c r="D2058" i="11"/>
  <c r="D2059" i="11"/>
  <c r="D2060" i="11"/>
  <c r="D2061" i="11"/>
  <c r="D2062" i="11"/>
  <c r="D2063" i="11"/>
  <c r="D2064" i="11"/>
  <c r="D2065" i="11"/>
  <c r="D2066" i="11"/>
  <c r="D2067" i="11"/>
  <c r="D2068" i="11"/>
  <c r="D2069" i="11"/>
  <c r="D2070" i="11"/>
  <c r="D2071" i="11"/>
  <c r="D2072" i="11"/>
  <c r="D2073" i="11"/>
  <c r="D2074" i="11"/>
  <c r="D2075" i="11"/>
  <c r="D2076" i="11"/>
  <c r="D2077" i="11"/>
  <c r="D2078" i="11"/>
  <c r="D2079" i="11"/>
  <c r="D2080" i="11"/>
  <c r="D2081" i="11"/>
  <c r="D2082" i="11"/>
  <c r="D2083" i="11"/>
  <c r="D2084" i="11"/>
  <c r="D2085" i="11"/>
  <c r="D2086" i="11"/>
  <c r="D2087" i="11"/>
  <c r="D2088" i="11"/>
  <c r="D2089" i="11"/>
  <c r="D2090" i="11"/>
  <c r="D2091" i="11"/>
  <c r="D2092" i="11"/>
  <c r="D2093" i="11"/>
  <c r="D2094" i="11"/>
  <c r="D2095" i="11"/>
  <c r="D2096" i="11"/>
  <c r="D2097" i="11"/>
  <c r="D2098" i="11"/>
  <c r="D2099" i="11"/>
  <c r="D2100" i="11"/>
  <c r="D2101" i="11"/>
  <c r="D2102" i="11"/>
  <c r="D2103" i="11"/>
  <c r="D2104" i="11"/>
  <c r="D2105" i="11"/>
  <c r="D2106" i="11"/>
  <c r="D2107" i="11"/>
  <c r="D2108" i="11"/>
  <c r="D2109" i="11"/>
  <c r="D2110" i="11"/>
  <c r="D2111" i="11"/>
  <c r="D2112" i="11"/>
  <c r="D2113" i="11"/>
  <c r="D2114" i="11"/>
  <c r="D2115" i="11"/>
  <c r="D2116" i="11"/>
  <c r="D2117" i="11"/>
  <c r="D2118" i="11"/>
  <c r="D2119" i="11"/>
  <c r="D2120" i="11"/>
  <c r="D2121" i="11"/>
  <c r="D2122" i="11"/>
  <c r="D2123" i="11"/>
  <c r="D2124" i="11"/>
  <c r="D2125" i="11"/>
  <c r="D2126" i="11"/>
  <c r="D2127" i="11"/>
  <c r="D2128" i="11"/>
  <c r="D2129" i="11"/>
  <c r="D2130" i="11"/>
  <c r="D2131" i="11"/>
  <c r="D2132" i="11"/>
  <c r="D2133" i="11"/>
  <c r="D2134" i="11"/>
  <c r="D2135" i="11"/>
  <c r="D2136" i="11"/>
  <c r="D2137" i="11"/>
  <c r="D2138" i="11"/>
  <c r="D2139" i="11"/>
  <c r="D2140" i="11"/>
  <c r="D2141" i="11"/>
  <c r="D2142" i="11"/>
  <c r="D2143" i="11"/>
  <c r="D2144" i="11"/>
  <c r="D2145" i="11"/>
  <c r="D2146" i="11"/>
  <c r="D2147" i="11"/>
  <c r="D2148" i="11"/>
  <c r="D2149" i="11"/>
  <c r="D2150" i="11"/>
  <c r="D2151" i="11"/>
  <c r="D2152" i="11"/>
  <c r="D2153" i="11"/>
  <c r="D2154" i="11"/>
  <c r="D2155" i="11"/>
  <c r="D2156" i="11"/>
  <c r="D2157" i="11"/>
  <c r="D2158" i="11"/>
  <c r="D2159" i="11"/>
  <c r="D2160" i="11"/>
  <c r="D2161" i="11"/>
  <c r="D2162" i="11"/>
  <c r="D2163" i="11"/>
  <c r="D2164" i="11"/>
  <c r="D2165" i="11"/>
  <c r="D2166" i="11"/>
  <c r="D2167" i="11"/>
  <c r="D2168" i="11"/>
  <c r="D2169" i="11"/>
  <c r="D2170" i="11"/>
  <c r="D2171" i="11"/>
  <c r="D2172" i="11"/>
  <c r="D2173" i="11"/>
  <c r="D2174" i="11"/>
  <c r="D2175" i="11"/>
  <c r="D2176" i="11"/>
  <c r="D2177" i="11"/>
  <c r="D2178" i="11"/>
  <c r="D2179" i="11"/>
  <c r="D2180" i="11"/>
  <c r="D2181" i="11"/>
  <c r="D2182" i="11"/>
  <c r="D2183" i="11"/>
  <c r="D2184" i="11"/>
  <c r="D2185" i="11"/>
  <c r="D2186" i="11"/>
  <c r="D2187" i="11"/>
  <c r="D2188" i="11"/>
  <c r="D2189" i="11"/>
  <c r="D2190" i="11"/>
  <c r="D2191" i="11"/>
  <c r="D2192" i="11"/>
  <c r="D2193" i="11"/>
  <c r="D2194" i="11"/>
  <c r="D2195" i="11"/>
  <c r="D2196" i="11"/>
  <c r="D2197" i="11"/>
  <c r="D2198" i="11"/>
  <c r="D2199" i="11"/>
  <c r="D2200" i="11"/>
  <c r="D2201" i="11"/>
  <c r="D2202" i="11"/>
  <c r="D2203" i="11"/>
  <c r="D2204" i="11"/>
  <c r="D2205" i="11"/>
  <c r="D2206" i="11"/>
  <c r="D2207" i="11"/>
  <c r="D2208" i="11"/>
  <c r="D2209" i="11"/>
  <c r="D2210" i="11"/>
  <c r="D2211" i="11"/>
  <c r="D2212" i="11"/>
  <c r="D2213" i="11"/>
  <c r="D2214" i="11"/>
  <c r="D2215" i="11"/>
  <c r="D2216" i="11"/>
  <c r="D2217" i="11"/>
  <c r="D2218" i="11"/>
  <c r="D2219" i="11"/>
  <c r="D2220" i="11"/>
  <c r="D2221" i="11"/>
  <c r="D2222" i="11"/>
  <c r="D2223" i="11"/>
  <c r="D2224" i="11"/>
  <c r="D2225" i="11"/>
  <c r="D2226" i="11"/>
  <c r="D2227" i="11"/>
  <c r="D2228" i="11"/>
  <c r="D2229" i="11"/>
  <c r="D2230" i="11"/>
  <c r="D2231" i="11"/>
  <c r="D2232" i="11"/>
  <c r="D2233" i="11"/>
  <c r="D2234" i="11"/>
  <c r="D2235" i="11"/>
  <c r="D2236" i="11"/>
  <c r="D2237" i="11"/>
  <c r="D2238" i="11"/>
  <c r="D2239" i="11"/>
  <c r="D2240" i="11"/>
  <c r="D2241" i="11"/>
  <c r="D2242" i="11"/>
  <c r="D2243" i="11"/>
  <c r="D2244" i="11"/>
  <c r="D2245" i="11"/>
  <c r="D2246" i="11"/>
  <c r="D2247" i="11"/>
  <c r="D2248" i="11"/>
  <c r="D2249" i="11"/>
  <c r="D2250" i="11"/>
  <c r="D2251" i="11"/>
  <c r="D2252" i="11"/>
  <c r="D2253" i="11"/>
  <c r="D2254" i="11"/>
  <c r="D2255" i="11"/>
  <c r="D2256" i="11"/>
  <c r="D2257" i="11"/>
  <c r="D2258" i="11"/>
  <c r="D2259" i="11"/>
  <c r="D2260" i="11"/>
  <c r="D2261" i="11"/>
  <c r="D2262" i="11"/>
  <c r="D2263" i="11"/>
  <c r="D2264" i="11"/>
  <c r="D2265" i="11"/>
  <c r="D2266" i="11"/>
  <c r="D2267" i="11"/>
  <c r="D2268" i="11"/>
  <c r="D2269" i="11"/>
  <c r="D2270" i="11"/>
  <c r="D2271" i="11"/>
  <c r="D2272" i="11"/>
  <c r="D2273" i="11"/>
  <c r="D2274" i="11"/>
  <c r="D2275" i="11"/>
  <c r="D2276" i="11"/>
  <c r="D2277" i="11"/>
  <c r="D2278" i="11"/>
  <c r="D2279" i="11"/>
  <c r="D2280" i="11"/>
  <c r="D2281" i="11"/>
  <c r="D2282" i="11"/>
  <c r="D2283" i="11"/>
  <c r="D2284" i="11"/>
  <c r="D2285" i="11"/>
  <c r="D2286" i="11"/>
  <c r="D2287" i="11"/>
  <c r="D2288" i="11"/>
  <c r="D2289" i="11"/>
  <c r="D2290" i="11"/>
  <c r="D2291" i="11"/>
  <c r="D2292" i="11"/>
  <c r="D2293" i="11"/>
  <c r="D2294" i="11"/>
  <c r="D2295" i="11"/>
  <c r="D2296" i="11"/>
  <c r="D2297" i="11"/>
  <c r="D2298" i="11"/>
  <c r="D2299" i="11"/>
  <c r="D2300" i="11"/>
  <c r="D2301" i="11"/>
  <c r="D2302" i="11"/>
  <c r="D2303" i="11"/>
  <c r="D2304" i="11"/>
  <c r="D2305" i="11"/>
  <c r="D2306" i="11"/>
  <c r="D2307" i="11"/>
  <c r="D2308" i="11"/>
  <c r="D2309" i="11"/>
  <c r="D2310" i="11"/>
  <c r="D2311" i="11"/>
  <c r="D2312" i="11"/>
  <c r="D2313" i="11"/>
  <c r="D2314" i="11"/>
  <c r="D2315" i="11"/>
  <c r="D2316" i="11"/>
  <c r="D2317" i="11"/>
  <c r="D2318" i="11"/>
  <c r="D2319" i="11"/>
  <c r="D2320" i="11"/>
  <c r="D2321" i="11"/>
  <c r="D2322" i="11"/>
  <c r="D2323" i="11"/>
  <c r="D2324" i="11"/>
  <c r="D2325" i="11"/>
  <c r="D2326" i="11"/>
  <c r="D2327" i="11"/>
  <c r="D2328" i="11"/>
  <c r="D2329" i="11"/>
  <c r="D2330" i="11"/>
  <c r="D2331" i="11"/>
  <c r="D2332" i="11"/>
  <c r="D2333" i="11"/>
  <c r="D2334" i="11"/>
  <c r="D2335" i="11"/>
  <c r="D2336" i="11"/>
  <c r="D2337" i="11"/>
  <c r="D2338" i="11"/>
  <c r="D2339" i="11"/>
  <c r="D2340" i="11"/>
  <c r="D2341" i="11"/>
  <c r="D2342" i="11"/>
  <c r="D2343" i="11"/>
  <c r="D2344" i="11"/>
  <c r="D2345" i="11"/>
  <c r="D2346" i="11"/>
  <c r="D2347" i="11"/>
  <c r="D2348" i="11"/>
  <c r="D2349" i="11"/>
  <c r="D2350" i="11"/>
  <c r="D2351" i="11"/>
  <c r="D2352" i="11"/>
  <c r="D2353" i="11"/>
  <c r="D2354" i="11"/>
  <c r="D2355" i="11"/>
  <c r="D2356" i="11"/>
  <c r="D2357" i="11"/>
  <c r="D2358" i="11"/>
  <c r="D2359" i="11"/>
  <c r="D2360" i="11"/>
  <c r="D2361" i="11"/>
  <c r="D2362" i="11"/>
  <c r="D2363" i="11"/>
  <c r="D2364" i="11"/>
  <c r="D2365" i="11"/>
  <c r="D2366" i="11"/>
  <c r="D2367" i="11"/>
  <c r="D2368" i="11"/>
  <c r="D2369" i="11"/>
  <c r="D2370" i="11"/>
  <c r="D2371" i="11"/>
  <c r="D2372" i="11"/>
  <c r="D2373" i="11"/>
  <c r="D2374" i="11"/>
  <c r="D2375" i="11"/>
  <c r="D2376" i="11"/>
  <c r="D2377" i="11"/>
  <c r="D2378" i="11"/>
  <c r="D2379" i="11"/>
  <c r="D2380" i="11"/>
  <c r="D2381" i="11"/>
  <c r="D2382" i="11"/>
  <c r="D2383" i="11"/>
  <c r="D2384" i="11"/>
  <c r="D2385" i="11"/>
  <c r="D2386" i="11"/>
  <c r="D2387" i="11"/>
  <c r="D2388" i="11"/>
  <c r="D2389" i="11"/>
  <c r="D2390" i="11"/>
  <c r="D2391" i="11"/>
  <c r="D2392" i="11"/>
  <c r="D2393" i="11"/>
  <c r="D2394" i="11"/>
  <c r="D2395" i="11"/>
  <c r="D2396" i="11"/>
  <c r="D2397" i="11"/>
  <c r="D2398" i="11"/>
  <c r="D2399" i="11"/>
  <c r="D2400" i="11"/>
  <c r="D2401" i="11"/>
  <c r="D2402" i="11"/>
  <c r="D2403" i="11"/>
  <c r="D2404" i="11"/>
  <c r="D2405" i="11"/>
  <c r="D2406" i="11"/>
  <c r="D2407" i="11"/>
  <c r="D2408" i="11"/>
  <c r="D2409" i="11"/>
  <c r="D2410" i="11"/>
  <c r="D2411" i="11"/>
  <c r="D2412" i="11"/>
  <c r="D2413" i="11"/>
  <c r="D2414" i="11"/>
  <c r="D2415" i="11"/>
  <c r="D2416" i="11"/>
  <c r="D2417" i="11"/>
  <c r="D2418" i="11"/>
  <c r="D2419" i="11"/>
  <c r="D2420" i="11"/>
  <c r="D2421" i="11"/>
  <c r="D2422" i="11"/>
  <c r="D2423" i="11"/>
  <c r="D2424" i="11"/>
  <c r="D2425" i="11"/>
  <c r="D2426" i="11"/>
  <c r="D2427" i="11"/>
  <c r="D2428" i="11"/>
  <c r="D2429" i="11"/>
  <c r="D2430" i="11"/>
  <c r="D2431" i="11"/>
  <c r="D2432" i="11"/>
  <c r="D2433" i="11"/>
  <c r="D2434" i="11"/>
  <c r="D2435" i="11"/>
  <c r="D2436" i="11"/>
  <c r="D2437" i="11"/>
  <c r="D2438" i="11"/>
  <c r="D2439" i="11"/>
  <c r="D2440" i="11"/>
  <c r="D2441" i="11"/>
  <c r="D2442" i="11"/>
  <c r="D2443" i="11"/>
  <c r="D2444" i="11"/>
  <c r="D2445" i="11"/>
  <c r="D2446" i="11"/>
  <c r="D2447" i="11"/>
  <c r="D2448" i="11"/>
  <c r="D2449" i="11"/>
  <c r="D2450" i="11"/>
  <c r="D2451" i="11"/>
  <c r="D2452" i="11"/>
  <c r="D2453" i="11"/>
  <c r="D2454" i="11"/>
  <c r="D2455" i="11"/>
  <c r="D2456" i="11"/>
  <c r="D2457" i="11"/>
  <c r="D2458" i="11"/>
  <c r="D2459" i="11"/>
  <c r="D2460" i="11"/>
  <c r="D2461" i="11"/>
  <c r="D2462" i="11"/>
  <c r="D2463" i="11"/>
  <c r="D2464" i="11"/>
  <c r="D2465" i="11"/>
  <c r="D2466" i="11"/>
  <c r="D2467" i="11"/>
  <c r="D2468" i="11"/>
  <c r="D2469" i="11"/>
  <c r="D2470" i="11"/>
  <c r="D2471" i="11"/>
  <c r="D2472" i="11"/>
  <c r="D2473" i="11"/>
  <c r="D2474" i="11"/>
  <c r="D2475" i="11"/>
  <c r="D2476" i="11"/>
  <c r="D2477" i="11"/>
  <c r="D2478" i="11"/>
  <c r="D2479" i="11"/>
  <c r="D2480" i="11"/>
  <c r="D2481" i="11"/>
  <c r="D2482" i="11"/>
  <c r="D2483" i="11"/>
  <c r="D2484" i="11"/>
  <c r="D2485" i="11"/>
  <c r="D2486" i="11"/>
  <c r="D2487" i="11"/>
  <c r="D2488" i="11"/>
  <c r="D2489" i="11"/>
  <c r="D2490" i="11"/>
  <c r="D2491" i="11"/>
  <c r="D2492" i="11"/>
  <c r="D2493" i="11"/>
  <c r="D2494" i="11"/>
  <c r="D2495" i="11"/>
  <c r="D2496" i="11"/>
  <c r="D2497" i="11"/>
  <c r="D2498" i="11"/>
  <c r="D2499" i="11"/>
  <c r="D2500" i="11"/>
  <c r="D2501" i="11"/>
  <c r="D2502" i="11"/>
  <c r="D2503" i="11"/>
  <c r="D2504" i="11"/>
  <c r="D2505" i="11"/>
  <c r="D2506" i="11"/>
  <c r="D2507" i="11"/>
  <c r="D2508" i="11"/>
  <c r="D2509" i="11"/>
  <c r="D2510" i="11"/>
  <c r="D2511" i="11"/>
  <c r="D2512" i="11"/>
  <c r="D2513" i="11"/>
  <c r="D2514" i="11"/>
  <c r="D2515" i="11"/>
  <c r="D2516" i="11"/>
  <c r="D2517" i="11"/>
  <c r="D2518" i="11"/>
  <c r="D2519" i="11"/>
  <c r="D2520" i="11"/>
  <c r="D2521" i="11"/>
  <c r="D2522" i="11"/>
  <c r="D2523" i="11"/>
  <c r="D2524" i="11"/>
  <c r="D2525" i="11"/>
  <c r="D2526" i="11"/>
  <c r="D2527" i="11"/>
  <c r="D2528" i="11"/>
  <c r="D2529" i="11"/>
  <c r="D2530" i="11"/>
  <c r="D2531" i="11"/>
  <c r="D2532" i="11"/>
  <c r="D2533" i="11"/>
  <c r="D2534" i="11"/>
  <c r="D2535" i="11"/>
  <c r="D2536" i="11"/>
  <c r="D2537" i="11"/>
  <c r="D2538" i="11"/>
  <c r="D2539" i="11"/>
  <c r="D2540" i="11"/>
  <c r="D2541" i="11"/>
  <c r="D2542" i="11"/>
  <c r="D2543" i="11"/>
  <c r="D2544" i="11"/>
  <c r="D2545" i="11"/>
  <c r="D2546" i="11"/>
  <c r="D2547" i="11"/>
  <c r="D2548" i="11"/>
  <c r="D2549" i="11"/>
  <c r="D2550" i="11"/>
  <c r="D2551" i="11"/>
  <c r="D2552" i="11"/>
  <c r="D2553" i="11"/>
  <c r="D2554" i="11"/>
  <c r="D2555" i="11"/>
  <c r="D2556" i="11"/>
  <c r="D2557" i="11"/>
  <c r="D2558" i="11"/>
  <c r="D2559" i="11"/>
  <c r="D2560" i="11"/>
  <c r="D2561" i="11"/>
  <c r="D2562" i="11"/>
  <c r="D2563" i="11"/>
  <c r="D2564" i="11"/>
  <c r="D2565" i="11"/>
  <c r="D2566" i="11"/>
  <c r="D2567" i="11"/>
  <c r="D2568" i="11"/>
  <c r="D2569" i="11"/>
  <c r="D2570" i="11"/>
  <c r="D2571" i="11"/>
  <c r="D2572" i="11"/>
  <c r="D2573" i="11"/>
  <c r="D2574" i="11"/>
  <c r="D2575" i="11"/>
  <c r="D2576" i="11"/>
  <c r="D2577" i="11"/>
  <c r="D2578" i="11"/>
  <c r="D2579" i="11"/>
  <c r="D2580" i="11"/>
  <c r="D2581" i="11"/>
  <c r="D2582" i="11"/>
  <c r="D2583" i="11"/>
  <c r="D2584" i="11"/>
  <c r="D2585" i="11"/>
  <c r="D2586" i="11"/>
  <c r="D2587" i="11"/>
  <c r="D2588" i="11"/>
  <c r="D2589" i="11"/>
  <c r="D2590" i="11"/>
  <c r="D2591" i="11"/>
  <c r="D2592" i="11"/>
  <c r="D2593" i="11"/>
  <c r="D2594" i="11"/>
  <c r="D2595" i="11"/>
  <c r="D2596" i="11"/>
  <c r="D2597" i="11"/>
  <c r="D2598" i="11"/>
  <c r="D2599" i="11"/>
  <c r="D2600" i="11"/>
  <c r="D2601" i="11"/>
  <c r="D2602" i="11"/>
  <c r="D2603" i="11"/>
  <c r="D2604" i="11"/>
  <c r="D2605" i="11"/>
  <c r="D2606" i="11"/>
  <c r="D2607" i="11"/>
  <c r="D2608" i="11"/>
  <c r="D2609" i="11"/>
  <c r="D2610" i="11"/>
  <c r="D2611" i="11"/>
  <c r="D2612" i="11"/>
  <c r="D2613" i="11"/>
  <c r="D2614" i="11"/>
  <c r="D2615" i="11"/>
  <c r="D2616" i="11"/>
  <c r="D2617" i="11"/>
  <c r="D2618" i="11"/>
  <c r="D2619" i="11"/>
  <c r="D2620" i="11"/>
  <c r="D2621" i="11"/>
  <c r="D2622" i="11"/>
  <c r="D2623" i="11"/>
  <c r="D2624" i="11"/>
  <c r="D2625" i="11"/>
  <c r="D2626" i="11"/>
  <c r="D2627" i="11"/>
  <c r="D2628" i="11"/>
  <c r="D2629" i="11"/>
  <c r="D2630" i="11"/>
  <c r="D2631" i="11"/>
  <c r="D2632" i="11"/>
  <c r="D2633" i="11"/>
  <c r="D2634" i="11"/>
  <c r="D2635" i="11"/>
  <c r="D2636" i="11"/>
  <c r="D2637" i="11"/>
  <c r="D2638" i="11"/>
  <c r="D2639" i="11"/>
  <c r="D2640" i="11"/>
  <c r="D2641" i="11"/>
  <c r="D2642" i="11"/>
  <c r="D2643" i="11"/>
  <c r="D2644" i="11"/>
  <c r="D2645" i="11"/>
  <c r="D2646" i="11"/>
  <c r="D2647" i="11"/>
  <c r="D2648" i="11"/>
  <c r="D2649" i="11"/>
  <c r="D2650" i="11"/>
  <c r="D2651" i="11"/>
  <c r="D2652" i="11"/>
  <c r="D2653" i="11"/>
  <c r="D2654" i="11"/>
  <c r="D2655" i="11"/>
  <c r="D2656" i="11"/>
  <c r="D2657" i="11"/>
  <c r="D2658" i="11"/>
  <c r="D2659" i="11"/>
  <c r="D2660" i="11"/>
  <c r="D2661" i="11"/>
  <c r="D2662" i="11"/>
  <c r="D2663" i="11"/>
  <c r="D2664" i="11"/>
  <c r="D2665" i="11"/>
  <c r="D2666" i="11"/>
  <c r="D2667" i="11"/>
  <c r="D2668" i="11"/>
  <c r="D2669" i="11"/>
  <c r="D2670" i="11"/>
  <c r="D2671" i="11"/>
  <c r="D2672" i="11"/>
  <c r="D2673" i="11"/>
  <c r="D2674" i="11"/>
  <c r="D2675" i="11"/>
  <c r="D2676" i="11"/>
  <c r="D2677" i="11"/>
  <c r="D2678" i="11"/>
  <c r="D2679" i="11"/>
  <c r="D2680" i="11"/>
  <c r="D2681" i="11"/>
  <c r="D2682" i="11"/>
  <c r="D2683" i="11"/>
  <c r="D2684" i="11"/>
  <c r="D2685" i="11"/>
  <c r="D2686" i="11"/>
  <c r="D2687" i="11"/>
  <c r="D2688" i="11"/>
  <c r="D2689" i="11"/>
  <c r="D2690" i="11"/>
  <c r="D2691" i="11"/>
  <c r="D2692" i="11"/>
  <c r="D2693" i="11"/>
  <c r="D2694" i="11"/>
  <c r="D2695" i="11"/>
  <c r="D2696" i="11"/>
  <c r="D2697" i="11"/>
  <c r="D2698" i="11"/>
  <c r="D2699" i="11"/>
  <c r="D2700" i="11"/>
  <c r="D2701" i="11"/>
  <c r="D2702" i="11"/>
  <c r="D2703" i="11"/>
  <c r="D2704" i="11"/>
  <c r="D2705" i="11"/>
  <c r="D2706" i="11"/>
  <c r="D2707" i="11"/>
  <c r="D2708" i="11"/>
  <c r="D2709" i="11"/>
  <c r="D2710" i="11"/>
  <c r="D2711" i="11"/>
  <c r="D2712" i="11"/>
  <c r="D2713" i="11"/>
  <c r="D2714" i="11"/>
  <c r="D2715" i="11"/>
  <c r="D2716" i="11"/>
  <c r="D2717" i="11"/>
  <c r="D2718" i="11"/>
  <c r="D2719" i="11"/>
  <c r="D2720" i="11"/>
  <c r="D2721" i="11"/>
  <c r="D2722" i="11"/>
  <c r="D2723" i="11"/>
  <c r="D2724" i="11"/>
  <c r="D2725" i="11"/>
  <c r="D2726" i="11"/>
  <c r="D2727" i="11"/>
  <c r="D2728" i="11"/>
  <c r="D2729" i="11"/>
  <c r="D2730" i="11"/>
  <c r="D2731" i="11"/>
  <c r="D2732" i="11"/>
  <c r="D2733" i="11"/>
  <c r="D2734" i="11"/>
  <c r="D2735" i="11"/>
  <c r="D2736" i="11"/>
  <c r="D2737" i="11"/>
  <c r="D2738" i="11"/>
  <c r="D2739" i="11"/>
  <c r="D2740" i="11"/>
  <c r="D2741" i="11"/>
  <c r="D2742" i="11"/>
  <c r="D2743" i="11"/>
  <c r="D2744" i="11"/>
  <c r="D2745" i="11"/>
  <c r="D2746" i="11"/>
  <c r="D2747" i="11"/>
  <c r="D2748" i="11"/>
  <c r="D2749" i="11"/>
  <c r="D2750" i="11"/>
  <c r="D2751" i="11"/>
  <c r="D2752" i="11"/>
  <c r="D2753" i="11"/>
  <c r="D2754" i="11"/>
  <c r="D2755" i="11"/>
  <c r="D2756" i="11"/>
  <c r="D2757" i="11"/>
  <c r="D2758" i="11"/>
  <c r="D2759" i="11"/>
  <c r="D2760" i="11"/>
  <c r="D2761" i="11"/>
  <c r="D2762" i="11"/>
  <c r="D2763" i="11"/>
  <c r="D2764" i="11"/>
  <c r="D2765" i="11"/>
  <c r="D2766" i="11"/>
  <c r="D2767" i="11"/>
  <c r="D2768" i="11"/>
  <c r="D2769" i="11"/>
  <c r="D2770" i="11"/>
  <c r="D2771" i="11"/>
  <c r="D2772" i="11"/>
  <c r="D2773" i="11"/>
  <c r="D2774" i="11"/>
  <c r="D2775" i="11"/>
  <c r="D2776" i="11"/>
  <c r="D2777" i="11"/>
  <c r="D2778" i="11"/>
  <c r="D2779" i="11"/>
  <c r="D2780" i="11"/>
  <c r="D2781" i="11"/>
  <c r="D2782" i="11"/>
  <c r="D2783" i="11"/>
  <c r="D2784" i="11"/>
  <c r="D2785" i="11"/>
  <c r="D2786" i="11"/>
  <c r="D2787" i="11"/>
  <c r="D2788" i="11"/>
  <c r="D2789" i="11"/>
  <c r="D2790" i="11"/>
  <c r="D2791" i="11"/>
  <c r="D2792" i="11"/>
  <c r="D2793" i="11"/>
  <c r="D2794" i="11"/>
  <c r="D2795" i="11"/>
  <c r="D2796" i="11"/>
  <c r="D2797" i="11"/>
  <c r="D2798" i="11"/>
  <c r="D2799" i="11"/>
  <c r="D2800" i="11"/>
  <c r="D2801" i="11"/>
  <c r="D2802" i="11"/>
  <c r="D2803" i="11"/>
  <c r="D2804" i="11"/>
  <c r="D2805" i="11"/>
  <c r="D2806" i="11"/>
  <c r="D2807" i="11"/>
  <c r="D2808" i="11"/>
  <c r="D2809" i="11"/>
  <c r="D2810" i="11"/>
  <c r="D2811" i="11"/>
  <c r="D2812" i="11"/>
  <c r="D2813" i="11"/>
  <c r="D2814" i="11"/>
  <c r="D2815" i="11"/>
  <c r="D2816" i="11"/>
  <c r="D2817" i="11"/>
  <c r="D2818" i="11"/>
  <c r="D2819" i="11"/>
  <c r="D2820" i="11"/>
  <c r="D2821" i="11"/>
  <c r="D2822" i="11"/>
  <c r="D2823" i="11"/>
  <c r="D2824" i="11"/>
  <c r="D2825" i="11"/>
  <c r="D2826" i="11"/>
  <c r="D2827" i="11"/>
  <c r="D2828" i="11"/>
  <c r="D2829" i="11"/>
  <c r="D2830" i="11"/>
  <c r="D2831" i="11"/>
  <c r="D2832" i="11"/>
  <c r="D2833" i="11"/>
  <c r="D2834" i="11"/>
  <c r="D2835" i="11"/>
  <c r="D2836" i="11"/>
  <c r="D2837" i="11"/>
  <c r="D2838" i="11"/>
  <c r="D2839" i="11"/>
  <c r="D2840" i="11"/>
  <c r="D2841" i="11"/>
  <c r="D2842" i="11"/>
  <c r="D2843" i="11"/>
  <c r="D2844" i="11"/>
  <c r="D2845" i="11"/>
  <c r="D2846" i="11"/>
  <c r="D2847" i="11"/>
  <c r="D2848" i="11"/>
  <c r="D2849" i="11"/>
  <c r="D2850" i="11"/>
  <c r="D2851" i="11"/>
  <c r="D2852" i="11"/>
  <c r="D2853" i="11"/>
  <c r="D2854" i="11"/>
  <c r="D2855" i="11"/>
  <c r="D2856" i="11"/>
  <c r="D2857" i="11"/>
  <c r="D2858" i="11"/>
  <c r="D2859" i="11"/>
  <c r="D2860" i="11"/>
  <c r="D2861" i="11"/>
  <c r="D2862" i="11"/>
  <c r="D2863" i="11"/>
  <c r="D2864" i="11"/>
  <c r="D2865" i="11"/>
  <c r="D2866" i="11"/>
  <c r="D2867" i="11"/>
  <c r="D2868" i="11"/>
  <c r="D2869" i="11"/>
  <c r="D2870" i="11"/>
  <c r="D2871" i="11"/>
  <c r="D2872" i="11"/>
  <c r="D2873" i="11"/>
  <c r="D2874" i="11"/>
  <c r="D2875" i="11"/>
  <c r="D2876" i="11"/>
  <c r="D2877" i="11"/>
  <c r="D2878" i="11"/>
  <c r="D2879" i="11"/>
  <c r="D2880" i="11"/>
  <c r="D2881" i="11"/>
  <c r="D2882" i="11"/>
  <c r="D2883" i="11"/>
  <c r="D2884" i="11"/>
  <c r="D2885" i="11"/>
  <c r="D2886" i="11"/>
  <c r="D2887" i="11"/>
  <c r="D2888" i="11"/>
  <c r="D2889" i="11"/>
  <c r="D2890" i="11"/>
  <c r="D2891" i="11"/>
  <c r="D2892" i="11"/>
  <c r="D2893" i="11"/>
  <c r="D2894" i="11"/>
  <c r="D2895" i="11"/>
  <c r="D2896" i="11"/>
  <c r="D2897" i="11"/>
  <c r="D2898" i="11"/>
  <c r="D2899" i="11"/>
  <c r="D2900" i="11"/>
  <c r="D2901" i="11"/>
  <c r="D2902" i="11"/>
  <c r="D2903" i="11"/>
  <c r="D2904" i="11"/>
  <c r="D2905" i="11"/>
  <c r="D2906" i="11"/>
  <c r="D2907" i="11"/>
  <c r="D2908" i="11"/>
  <c r="D2909" i="11"/>
  <c r="D2910" i="11"/>
  <c r="D2911" i="11"/>
  <c r="D2912" i="11"/>
  <c r="D2913" i="11"/>
  <c r="D2914" i="11"/>
  <c r="D2915" i="11"/>
  <c r="D2916" i="11"/>
  <c r="D2917" i="11"/>
  <c r="D2918" i="11"/>
  <c r="D2919" i="11"/>
  <c r="D2920" i="11"/>
  <c r="D2921" i="11"/>
  <c r="D2922" i="11"/>
  <c r="D2923" i="11"/>
  <c r="D2924" i="11"/>
  <c r="D2925" i="11"/>
  <c r="D2926" i="11"/>
  <c r="D2927" i="11"/>
  <c r="D2928" i="11"/>
  <c r="D2929" i="11"/>
  <c r="D2930" i="11"/>
  <c r="D2931" i="11"/>
  <c r="D2932" i="11"/>
  <c r="D2933" i="11"/>
  <c r="D2934" i="11"/>
  <c r="D2935" i="11"/>
  <c r="D2936" i="11"/>
  <c r="D2937" i="11"/>
  <c r="D2938" i="11"/>
  <c r="D2939" i="11"/>
  <c r="D2940" i="11"/>
  <c r="D2941" i="11"/>
  <c r="D2942" i="11"/>
  <c r="D2943" i="11"/>
  <c r="D2944" i="11"/>
  <c r="D2945" i="11"/>
  <c r="D2946" i="11"/>
  <c r="D2947" i="11"/>
  <c r="D2948" i="11"/>
  <c r="D2949" i="11"/>
  <c r="D2950" i="11"/>
  <c r="D2951" i="11"/>
  <c r="D2952" i="11"/>
  <c r="D2953" i="11"/>
  <c r="D2954" i="11"/>
  <c r="D2955" i="11"/>
  <c r="D2956" i="11"/>
  <c r="D2957" i="11"/>
  <c r="D2958" i="11"/>
  <c r="D2959" i="11"/>
  <c r="D2960" i="11"/>
  <c r="D2961" i="11"/>
  <c r="D2962" i="11"/>
  <c r="D2963" i="11"/>
  <c r="D2964" i="11"/>
  <c r="D2965" i="11"/>
  <c r="D2966" i="11"/>
  <c r="D2967" i="11"/>
  <c r="D2968" i="11"/>
  <c r="D2969" i="11"/>
  <c r="D2970" i="11"/>
  <c r="D2971" i="11"/>
  <c r="D2972" i="11"/>
  <c r="D2973" i="11"/>
  <c r="D2974" i="11"/>
  <c r="D2975" i="11"/>
  <c r="D2976" i="11"/>
  <c r="D2977" i="11"/>
  <c r="D2978" i="11"/>
  <c r="D2979" i="11"/>
  <c r="D2980" i="11"/>
  <c r="D2981" i="11"/>
  <c r="D2982" i="11"/>
  <c r="D2983" i="11"/>
  <c r="D2984" i="11"/>
  <c r="D2985" i="11"/>
  <c r="D2986" i="11"/>
  <c r="D2987" i="11"/>
  <c r="D2988" i="11"/>
  <c r="D2989" i="11"/>
  <c r="D2990" i="11"/>
  <c r="D2991" i="11"/>
  <c r="D2992" i="11"/>
  <c r="D2993" i="11"/>
  <c r="D2994" i="11"/>
  <c r="D2995" i="11"/>
  <c r="D2996" i="11"/>
  <c r="D2997" i="11"/>
  <c r="D2998" i="11"/>
  <c r="D2999" i="11"/>
  <c r="D3000" i="11"/>
  <c r="D3001" i="11"/>
  <c r="D3002" i="11"/>
  <c r="D3003" i="11"/>
  <c r="D3004" i="11"/>
  <c r="D3005" i="11"/>
  <c r="D3006" i="11"/>
  <c r="D3007" i="11"/>
  <c r="D3008" i="11"/>
  <c r="D3009" i="11"/>
  <c r="D3010" i="11"/>
  <c r="D3011" i="11"/>
  <c r="D3012" i="11"/>
  <c r="D3013" i="11"/>
  <c r="D3014" i="11"/>
  <c r="D3015" i="11"/>
  <c r="D3016" i="11"/>
  <c r="D3017" i="11"/>
  <c r="D3018" i="11"/>
  <c r="D3019" i="11"/>
  <c r="D3020" i="11"/>
  <c r="D3021" i="11"/>
  <c r="D3022" i="11"/>
  <c r="D3023" i="11"/>
  <c r="D3024" i="11"/>
  <c r="D3025" i="11"/>
  <c r="D3026" i="11"/>
  <c r="D3027" i="11"/>
  <c r="D3028" i="11"/>
  <c r="D3029" i="11"/>
  <c r="D3030" i="11"/>
  <c r="D3031" i="11"/>
  <c r="D3032" i="11"/>
  <c r="D3033" i="11"/>
  <c r="D3034" i="11"/>
  <c r="D3035" i="11"/>
  <c r="D3036" i="11"/>
  <c r="D3037" i="11"/>
  <c r="D3038" i="11"/>
  <c r="D3039" i="11"/>
  <c r="D3040" i="11"/>
  <c r="D3041" i="11"/>
  <c r="D3042" i="11"/>
  <c r="D3043" i="11"/>
  <c r="D3044" i="11"/>
  <c r="D3045" i="11"/>
  <c r="D3046" i="11"/>
  <c r="D3047" i="11"/>
  <c r="D3048" i="11"/>
  <c r="D3049" i="11"/>
  <c r="D3050" i="11"/>
  <c r="D3051" i="11"/>
  <c r="D3052" i="11"/>
  <c r="D3053" i="11"/>
  <c r="D3054" i="11"/>
  <c r="D3055" i="11"/>
  <c r="D3056" i="11"/>
  <c r="D3057" i="11"/>
  <c r="D3058" i="11"/>
  <c r="D3059" i="11"/>
  <c r="D3060" i="11"/>
  <c r="D3061" i="11"/>
  <c r="D3062" i="11"/>
  <c r="D3063" i="11"/>
  <c r="D3064" i="11"/>
  <c r="D3065" i="11"/>
  <c r="D3066" i="11"/>
  <c r="D3067" i="11"/>
  <c r="D3068" i="11"/>
  <c r="D3069" i="11"/>
  <c r="D3070" i="11"/>
  <c r="D3071" i="11"/>
  <c r="D3072" i="11"/>
  <c r="D3073" i="11"/>
  <c r="D3074" i="11"/>
  <c r="D3075" i="11"/>
  <c r="D3076" i="11"/>
  <c r="D3077" i="11"/>
  <c r="D3078" i="11"/>
  <c r="D3079" i="11"/>
  <c r="D3080" i="11"/>
  <c r="D3081" i="11"/>
  <c r="D3082" i="11"/>
  <c r="D3083" i="11"/>
  <c r="D3084" i="11"/>
  <c r="D3085" i="11"/>
  <c r="D3086" i="11"/>
  <c r="D3087" i="11"/>
  <c r="D3088" i="11"/>
  <c r="D3089" i="11"/>
  <c r="D3090" i="11"/>
  <c r="D3091" i="11"/>
  <c r="D3092" i="11"/>
  <c r="D3093" i="11"/>
  <c r="D3094" i="11"/>
  <c r="D3095" i="11"/>
  <c r="D3096" i="11"/>
  <c r="D3097" i="11"/>
  <c r="D3098" i="11"/>
  <c r="D3099" i="11"/>
  <c r="D3100" i="11"/>
  <c r="D3101" i="11"/>
  <c r="D3102" i="11"/>
  <c r="D3103" i="11"/>
  <c r="D3104" i="11"/>
  <c r="D3105" i="11"/>
  <c r="D3106" i="11"/>
  <c r="D3107" i="11"/>
  <c r="D3108" i="11"/>
  <c r="D3109" i="11"/>
  <c r="D3110" i="11"/>
  <c r="D3111" i="11"/>
  <c r="D3112" i="11"/>
  <c r="D3113" i="11"/>
  <c r="D3114" i="11"/>
  <c r="D3115" i="11"/>
  <c r="D3116" i="11"/>
  <c r="D3117" i="11"/>
  <c r="D3118" i="11"/>
  <c r="D3119" i="11"/>
  <c r="D3120" i="11"/>
  <c r="D3121" i="11"/>
  <c r="D3122" i="11"/>
  <c r="D3123" i="11"/>
  <c r="D3124" i="11"/>
  <c r="D3125" i="11"/>
  <c r="D3126" i="11"/>
  <c r="D3127" i="11"/>
  <c r="D3128" i="11"/>
  <c r="D3129" i="11"/>
  <c r="D3130" i="11"/>
  <c r="D3131" i="11"/>
  <c r="D3132" i="11"/>
  <c r="D3133" i="11"/>
  <c r="D3134" i="11"/>
  <c r="D3135" i="11"/>
  <c r="D3136" i="11"/>
  <c r="D3137" i="11"/>
  <c r="D3138" i="11"/>
  <c r="D3139" i="11"/>
  <c r="D3140" i="11"/>
  <c r="D3141" i="11"/>
  <c r="D3142" i="11"/>
  <c r="D3143" i="11"/>
  <c r="D3144" i="11"/>
  <c r="D3145" i="11"/>
  <c r="D3146" i="11"/>
  <c r="D3147" i="11"/>
  <c r="D3148" i="11"/>
  <c r="D3149" i="11"/>
  <c r="D3150" i="11"/>
  <c r="D3151" i="11"/>
  <c r="D3152" i="11"/>
  <c r="D3153" i="11"/>
  <c r="D3154" i="11"/>
  <c r="D3155" i="11"/>
  <c r="D3156" i="11"/>
  <c r="D3157" i="11"/>
  <c r="D3158" i="11"/>
  <c r="D3159" i="11"/>
  <c r="D3160" i="11"/>
  <c r="D3161" i="11"/>
  <c r="D3162" i="11"/>
  <c r="D3163" i="11"/>
  <c r="D3164" i="11"/>
  <c r="D3165" i="11"/>
  <c r="D3166" i="11"/>
  <c r="D3167" i="11"/>
  <c r="D3168" i="11"/>
  <c r="D3169" i="11"/>
  <c r="D3170" i="11"/>
  <c r="D3171" i="11"/>
  <c r="D3172" i="11"/>
  <c r="D3173" i="11"/>
  <c r="D3174" i="11"/>
  <c r="D3175" i="11"/>
  <c r="D3176" i="11"/>
  <c r="D3177" i="11"/>
  <c r="D3178" i="11"/>
  <c r="D3179" i="11"/>
  <c r="D3180" i="11"/>
  <c r="D3181" i="11"/>
  <c r="D3182" i="11"/>
  <c r="D3183" i="11"/>
  <c r="D3184" i="11"/>
  <c r="D3185" i="11"/>
  <c r="D3186" i="11"/>
  <c r="D3187" i="11"/>
  <c r="D3188" i="11"/>
  <c r="D3189" i="11"/>
  <c r="D3190" i="11"/>
  <c r="D3191" i="11"/>
  <c r="D3192" i="11"/>
  <c r="D3193" i="11"/>
  <c r="D3194" i="11"/>
  <c r="D3195" i="11"/>
  <c r="D3196" i="11"/>
  <c r="D3197" i="11"/>
  <c r="D3198" i="11"/>
  <c r="D3199" i="11"/>
  <c r="D3200" i="11"/>
  <c r="D3201" i="11"/>
  <c r="D3202" i="11"/>
  <c r="D3203" i="11"/>
  <c r="D3204" i="11"/>
  <c r="D3205" i="11"/>
  <c r="D3206" i="11"/>
  <c r="D3207" i="11"/>
  <c r="D3208" i="11"/>
  <c r="D3209" i="11"/>
  <c r="D3210" i="11"/>
  <c r="D3211" i="11"/>
  <c r="D3212" i="11"/>
  <c r="D3213" i="11"/>
  <c r="D3214" i="11"/>
  <c r="D3215" i="11"/>
  <c r="D3216" i="11"/>
  <c r="D3217" i="11"/>
  <c r="D3218" i="11"/>
  <c r="D3219" i="11"/>
  <c r="D3220" i="11"/>
  <c r="D3221" i="11"/>
  <c r="D3222" i="11"/>
  <c r="D3223" i="11"/>
  <c r="D3224" i="11"/>
  <c r="D3225" i="11"/>
  <c r="D3226" i="11"/>
  <c r="D3227" i="11"/>
  <c r="D3228" i="11"/>
  <c r="D3229" i="11"/>
  <c r="D3230" i="11"/>
  <c r="D3231" i="11"/>
  <c r="D3232" i="11"/>
  <c r="D3233" i="11"/>
  <c r="D3234" i="11"/>
  <c r="D3235" i="11"/>
  <c r="D3236" i="11"/>
  <c r="D3237" i="11"/>
  <c r="D3238" i="11"/>
  <c r="D3239" i="11"/>
  <c r="D3240" i="11"/>
  <c r="D3241" i="11"/>
  <c r="D3242" i="11"/>
  <c r="D3243" i="11"/>
  <c r="D3244" i="11"/>
  <c r="D3245" i="11"/>
  <c r="D3246" i="11"/>
  <c r="D3247" i="11"/>
  <c r="D3248" i="11"/>
  <c r="D3249" i="11"/>
  <c r="D3250" i="11"/>
  <c r="D3251" i="11"/>
  <c r="D3252" i="11"/>
  <c r="D3253" i="11"/>
  <c r="D3254" i="11"/>
  <c r="D3255" i="11"/>
  <c r="D3256" i="11"/>
  <c r="D3257" i="11"/>
  <c r="D3258" i="11"/>
  <c r="D3259" i="11"/>
  <c r="D3260" i="11"/>
  <c r="D3261" i="11"/>
  <c r="D3262" i="11"/>
  <c r="D3263" i="11"/>
  <c r="D3264" i="11"/>
  <c r="D3265" i="11"/>
  <c r="D3266" i="11"/>
  <c r="D3267" i="11"/>
  <c r="D3268" i="11"/>
  <c r="D3269" i="11"/>
  <c r="D3270" i="11"/>
  <c r="D3271" i="11"/>
  <c r="D3272" i="11"/>
  <c r="D3273" i="11"/>
  <c r="D3274" i="11"/>
  <c r="D3275" i="11"/>
  <c r="D3276" i="11"/>
  <c r="D3277" i="11"/>
  <c r="D3278" i="11"/>
  <c r="D3279" i="11"/>
  <c r="D3280" i="11"/>
  <c r="D3281" i="11"/>
  <c r="D3282" i="11"/>
  <c r="D3283" i="11"/>
  <c r="D3284" i="11"/>
  <c r="D3285" i="11"/>
  <c r="D3286" i="11"/>
  <c r="D3287" i="11"/>
  <c r="D3288" i="11"/>
  <c r="D3289" i="11"/>
  <c r="D3290" i="11"/>
  <c r="D3291" i="11"/>
  <c r="D3292" i="11"/>
  <c r="D3293" i="11"/>
  <c r="D3294" i="11"/>
  <c r="D3295" i="11"/>
  <c r="D3296" i="11"/>
  <c r="D3297" i="11"/>
  <c r="D3298" i="11"/>
  <c r="D3299" i="11"/>
  <c r="D3300" i="11"/>
  <c r="D3301" i="11"/>
  <c r="D3302" i="11"/>
  <c r="D3303" i="11"/>
  <c r="D3304" i="11"/>
  <c r="D3305" i="11"/>
  <c r="D3306" i="11"/>
  <c r="D3307" i="11"/>
  <c r="D3308" i="11"/>
  <c r="D3309" i="11"/>
  <c r="D3310" i="11"/>
  <c r="D3311" i="11"/>
  <c r="D3312" i="11"/>
  <c r="D3313" i="11"/>
  <c r="D3314" i="11"/>
  <c r="D3315" i="11"/>
  <c r="D3316" i="11"/>
  <c r="D3317" i="11"/>
  <c r="D3318" i="11"/>
  <c r="D3319" i="11"/>
  <c r="D3320" i="11"/>
  <c r="D3321" i="11"/>
  <c r="D3322" i="11"/>
  <c r="D3323" i="11"/>
  <c r="D3324" i="11"/>
  <c r="D3325" i="11"/>
  <c r="D3326" i="11"/>
  <c r="D3327" i="11"/>
  <c r="D3328" i="11"/>
  <c r="D3329" i="11"/>
  <c r="D3330" i="11"/>
  <c r="D3331" i="11"/>
  <c r="D3332" i="11"/>
  <c r="D3333" i="11"/>
  <c r="D3334" i="11"/>
  <c r="D3335" i="11"/>
  <c r="D3336" i="11"/>
  <c r="D3337" i="11"/>
  <c r="D3338" i="11"/>
  <c r="D3339" i="11"/>
  <c r="D3340" i="11"/>
  <c r="D3341" i="11"/>
  <c r="D3342" i="11"/>
  <c r="D3343" i="11"/>
  <c r="D3344" i="11"/>
  <c r="D3345" i="11"/>
  <c r="D3346" i="11"/>
  <c r="D3347" i="11"/>
  <c r="D3348" i="11"/>
  <c r="D3349" i="11"/>
  <c r="D3350" i="11"/>
  <c r="D3351" i="11"/>
  <c r="D3352" i="11"/>
  <c r="D3353" i="11"/>
  <c r="D3354" i="11"/>
  <c r="D3355" i="11"/>
  <c r="D3356" i="11"/>
  <c r="D3357" i="11"/>
  <c r="D3358" i="11"/>
  <c r="D3359" i="11"/>
  <c r="D3360" i="11"/>
  <c r="D3361" i="11"/>
  <c r="D3362" i="11"/>
  <c r="D3363" i="11"/>
  <c r="D3364" i="11"/>
  <c r="D3365" i="11"/>
  <c r="D3366" i="11"/>
  <c r="D3367" i="11"/>
  <c r="D3368" i="11"/>
  <c r="D3369" i="11"/>
  <c r="D3370" i="11"/>
  <c r="D3371" i="11"/>
  <c r="D3372" i="11"/>
  <c r="D3373" i="11"/>
  <c r="D3374" i="11"/>
  <c r="D3375" i="11"/>
  <c r="D3376" i="11"/>
  <c r="D3377" i="11"/>
  <c r="D3378" i="11"/>
  <c r="D3379" i="11"/>
  <c r="D3380" i="11"/>
  <c r="D3381" i="11"/>
  <c r="D3382" i="11"/>
  <c r="D3383" i="11"/>
  <c r="D3384" i="11"/>
  <c r="D3385" i="11"/>
  <c r="D3386" i="11"/>
  <c r="D3387" i="11"/>
  <c r="D3388" i="11"/>
  <c r="D3389" i="11"/>
  <c r="D3390" i="11"/>
  <c r="D3391" i="11"/>
  <c r="D3392" i="11"/>
  <c r="D3393" i="11"/>
  <c r="D3394" i="11"/>
  <c r="D3395" i="11"/>
  <c r="D3396" i="11"/>
  <c r="D3397" i="11"/>
  <c r="D3398" i="11"/>
  <c r="D3399" i="11"/>
  <c r="D3400" i="11"/>
  <c r="D3401" i="11"/>
  <c r="D3402" i="11"/>
  <c r="D3403" i="11"/>
  <c r="D3404" i="11"/>
  <c r="D3405" i="11"/>
  <c r="D3406" i="11"/>
  <c r="D3407" i="11"/>
  <c r="D3408" i="11"/>
  <c r="D3409" i="11"/>
  <c r="D3410" i="11"/>
  <c r="D3411" i="11"/>
  <c r="D3412" i="11"/>
  <c r="D3413" i="11"/>
  <c r="D3414" i="11"/>
  <c r="D3415" i="11"/>
  <c r="D3416" i="11"/>
  <c r="D3417" i="11"/>
  <c r="D3418" i="11"/>
  <c r="D3419" i="11"/>
  <c r="D3420" i="11"/>
  <c r="D3421" i="11"/>
  <c r="D3422" i="11"/>
  <c r="D3423" i="11"/>
  <c r="D3424" i="11"/>
  <c r="D3425" i="11"/>
  <c r="D3426" i="11"/>
  <c r="D3427" i="11"/>
  <c r="D3428" i="11"/>
  <c r="D3429" i="11"/>
  <c r="D3430" i="11"/>
  <c r="D3431" i="11"/>
  <c r="D3432" i="11"/>
  <c r="D3433" i="11"/>
  <c r="D3434" i="11"/>
  <c r="D3435" i="11"/>
  <c r="D3436" i="11"/>
  <c r="D3437" i="11"/>
  <c r="D3438" i="11"/>
  <c r="D3439" i="11"/>
  <c r="D3440" i="11"/>
  <c r="D3441" i="11"/>
  <c r="D3442" i="11"/>
  <c r="D3443" i="11"/>
  <c r="D3444" i="11"/>
  <c r="D3445" i="11"/>
  <c r="D3446" i="11"/>
  <c r="D3447" i="11"/>
  <c r="D3448" i="11"/>
  <c r="D3449" i="11"/>
  <c r="D3450" i="11"/>
  <c r="D3451" i="11"/>
  <c r="D3452" i="11"/>
  <c r="D3453" i="11"/>
  <c r="D3454" i="11"/>
  <c r="D3455" i="11"/>
  <c r="D3456" i="11"/>
  <c r="D3457" i="11"/>
  <c r="D3458" i="11"/>
  <c r="D3459" i="11"/>
  <c r="D3460" i="11"/>
  <c r="D3461" i="11"/>
  <c r="D3462" i="11"/>
  <c r="D3463" i="11"/>
  <c r="D3464" i="11"/>
  <c r="D3465" i="11"/>
  <c r="D3466" i="11"/>
  <c r="D3467" i="11"/>
  <c r="D3468" i="11"/>
  <c r="D3469" i="11"/>
  <c r="D3470" i="11"/>
  <c r="D3471" i="11"/>
  <c r="D3472" i="11"/>
  <c r="D3473" i="11"/>
  <c r="D3474" i="11"/>
  <c r="D3475" i="11"/>
  <c r="D3476" i="11"/>
  <c r="D3477" i="11"/>
  <c r="D3478" i="11"/>
  <c r="D3479" i="11"/>
  <c r="D3480" i="11"/>
  <c r="D3481" i="11"/>
  <c r="D3482" i="11"/>
  <c r="D3483" i="11"/>
  <c r="D3484" i="11"/>
  <c r="D3485" i="11"/>
  <c r="D3486" i="11"/>
  <c r="D3487" i="11"/>
  <c r="D3488" i="11"/>
  <c r="D3489" i="11"/>
  <c r="D3490" i="11"/>
  <c r="D3491" i="11"/>
  <c r="D3492" i="11"/>
  <c r="D3493" i="11"/>
  <c r="D3494" i="11"/>
  <c r="D3495" i="11"/>
  <c r="D3496" i="11"/>
  <c r="D3497" i="11"/>
  <c r="D3498" i="11"/>
  <c r="D3499" i="11"/>
  <c r="D3500" i="11"/>
  <c r="D3501" i="11"/>
  <c r="D3502" i="11"/>
  <c r="D3503" i="11"/>
  <c r="D3504" i="11"/>
  <c r="D3505" i="11"/>
  <c r="D3506" i="11"/>
  <c r="D3507" i="11"/>
  <c r="D3508" i="11"/>
  <c r="D3509" i="11"/>
  <c r="D3510" i="11"/>
  <c r="D3511" i="11"/>
  <c r="D3512" i="11"/>
  <c r="D3513" i="11"/>
  <c r="D3514" i="11"/>
  <c r="D3515" i="11"/>
  <c r="D3516" i="11"/>
  <c r="D3517" i="11"/>
  <c r="D3518" i="11"/>
  <c r="D3519" i="11"/>
  <c r="D3520" i="11"/>
  <c r="D3521" i="11"/>
  <c r="D3522" i="11"/>
  <c r="D3523" i="11"/>
  <c r="D3524" i="11"/>
  <c r="D3525" i="11"/>
  <c r="D3526" i="11"/>
  <c r="D3527" i="11"/>
  <c r="D3528" i="11"/>
  <c r="D3529" i="11"/>
  <c r="D3530" i="11"/>
  <c r="D3531" i="11"/>
  <c r="D3532" i="11"/>
  <c r="D3533" i="11"/>
  <c r="D3534" i="11"/>
  <c r="D3535" i="11"/>
  <c r="D3536" i="11"/>
  <c r="D3537" i="11"/>
  <c r="D3538" i="11"/>
  <c r="D3539" i="11"/>
  <c r="D3540" i="11"/>
  <c r="D3541" i="11"/>
  <c r="D3542" i="11"/>
  <c r="D3543" i="11"/>
  <c r="D3544" i="11"/>
  <c r="D3545" i="11"/>
  <c r="D3546" i="11"/>
  <c r="D3547" i="11"/>
  <c r="D3548" i="11"/>
  <c r="D3549" i="11"/>
  <c r="D3550" i="11"/>
  <c r="D3551" i="11"/>
  <c r="D3552" i="11"/>
  <c r="D3553" i="11"/>
  <c r="D3554" i="11"/>
  <c r="D3555" i="11"/>
  <c r="D3556" i="11"/>
  <c r="D3557" i="11"/>
  <c r="D3558" i="11"/>
  <c r="D3559" i="11"/>
  <c r="D3560" i="11"/>
  <c r="D3561" i="11"/>
  <c r="D3562" i="11"/>
  <c r="D3563" i="11"/>
  <c r="D3564" i="11"/>
  <c r="D3565" i="11"/>
  <c r="D3566" i="11"/>
  <c r="D3567" i="11"/>
  <c r="D3568" i="11"/>
  <c r="D3569" i="11"/>
  <c r="D3570" i="11"/>
  <c r="D3571" i="11"/>
  <c r="D3572" i="11"/>
  <c r="D3573" i="11"/>
  <c r="D3574" i="11"/>
  <c r="D3575" i="11"/>
  <c r="D3576" i="11"/>
  <c r="D3577" i="11"/>
  <c r="D3578" i="11"/>
  <c r="D3579" i="11"/>
  <c r="D3580" i="11"/>
  <c r="D3581" i="11"/>
  <c r="D3582" i="11"/>
  <c r="D3583" i="11"/>
  <c r="D3584" i="11"/>
  <c r="D3585" i="11"/>
  <c r="D3586" i="11"/>
  <c r="D3587" i="11"/>
  <c r="D3588" i="11"/>
  <c r="D3589" i="11"/>
  <c r="D3590" i="11"/>
  <c r="D3591" i="11"/>
  <c r="D3592" i="11"/>
  <c r="D3593" i="11"/>
  <c r="D3594" i="11"/>
  <c r="D3595" i="11"/>
  <c r="D3596" i="11"/>
  <c r="D3597" i="11"/>
  <c r="D3598" i="11"/>
  <c r="D3599" i="11"/>
  <c r="D3600" i="11"/>
  <c r="D3601" i="11"/>
  <c r="D3602" i="11"/>
  <c r="D3603" i="11"/>
  <c r="D3604" i="11"/>
  <c r="D3605" i="11"/>
  <c r="D3606" i="11"/>
  <c r="D3607" i="11"/>
  <c r="D3608" i="11"/>
  <c r="D3609" i="11"/>
  <c r="D3610" i="11"/>
  <c r="D3611" i="11"/>
  <c r="D3612" i="11"/>
  <c r="D3613" i="11"/>
  <c r="D3614" i="11"/>
  <c r="D3615" i="11"/>
  <c r="D3616" i="11"/>
  <c r="D3617" i="11"/>
  <c r="D3618" i="11"/>
  <c r="D3619" i="11"/>
  <c r="D3620" i="11"/>
  <c r="D3621" i="11"/>
  <c r="D3622" i="11"/>
  <c r="D3623" i="11"/>
  <c r="D3624" i="11"/>
  <c r="D3625" i="11"/>
  <c r="D3626" i="11"/>
  <c r="D3627" i="11"/>
  <c r="D3628" i="11"/>
  <c r="D3629" i="11"/>
  <c r="D3630" i="11"/>
  <c r="D3631" i="11"/>
  <c r="D3632" i="11"/>
  <c r="D3633" i="11"/>
  <c r="D3634" i="11"/>
  <c r="D3635" i="11"/>
  <c r="D3636" i="11"/>
  <c r="D3637" i="11"/>
  <c r="D3638" i="11"/>
  <c r="D3639" i="11"/>
  <c r="D3640" i="11"/>
  <c r="D3641" i="11"/>
  <c r="D3642" i="11"/>
  <c r="D3643" i="11"/>
  <c r="D3644" i="11"/>
  <c r="D3645" i="11"/>
  <c r="D3646" i="11"/>
  <c r="D3647" i="11"/>
  <c r="D3648" i="11"/>
  <c r="D3649" i="11"/>
  <c r="D3650" i="11"/>
  <c r="D3651" i="11"/>
  <c r="D3652" i="11"/>
  <c r="D3653" i="11"/>
  <c r="D3654" i="11"/>
  <c r="D3655" i="11"/>
  <c r="D3656" i="11"/>
  <c r="D3657" i="11"/>
  <c r="D3658" i="11"/>
  <c r="D3659" i="11"/>
  <c r="D3660" i="11"/>
  <c r="D3661" i="11"/>
  <c r="D3662" i="11"/>
  <c r="D3663" i="11"/>
  <c r="D3664" i="11"/>
  <c r="D3665" i="11"/>
  <c r="D3666" i="11"/>
  <c r="D3667" i="11"/>
  <c r="D3668" i="11"/>
  <c r="D3669" i="11"/>
  <c r="D3670" i="11"/>
  <c r="D3671" i="11"/>
  <c r="D3672" i="11"/>
  <c r="D3673" i="11"/>
  <c r="D3674" i="11"/>
  <c r="D3675" i="11"/>
  <c r="D3676" i="11"/>
  <c r="D3677" i="11"/>
  <c r="D3678" i="11"/>
  <c r="D3679" i="11"/>
  <c r="D3680" i="11"/>
  <c r="D3681" i="11"/>
  <c r="D3682" i="11"/>
  <c r="D3683" i="11"/>
  <c r="D3684" i="11"/>
  <c r="D3685" i="11"/>
  <c r="D3686" i="11"/>
  <c r="D3687" i="11"/>
  <c r="D3688" i="11"/>
  <c r="D3689" i="11"/>
  <c r="D3690" i="11"/>
  <c r="D3691" i="11"/>
  <c r="D3692" i="11"/>
  <c r="D3693" i="11"/>
  <c r="D3694" i="11"/>
  <c r="D3695" i="11"/>
  <c r="D3696" i="11"/>
  <c r="D3697" i="11"/>
  <c r="D3698" i="11"/>
  <c r="D3699" i="11"/>
  <c r="D3700" i="11"/>
  <c r="D3701" i="11"/>
  <c r="D3702" i="11"/>
  <c r="D3703" i="11"/>
  <c r="D3704" i="11"/>
  <c r="D3705" i="11"/>
  <c r="D3706" i="11"/>
  <c r="D3707" i="11"/>
  <c r="D3708" i="11"/>
  <c r="D3709" i="11"/>
  <c r="D3710" i="11"/>
  <c r="D3711" i="11"/>
  <c r="D3712" i="11"/>
  <c r="D3713" i="11"/>
  <c r="D3714" i="11"/>
  <c r="D3715" i="11"/>
  <c r="D3716" i="11"/>
  <c r="D3717" i="11"/>
  <c r="D3718" i="11"/>
  <c r="D3719" i="11"/>
  <c r="D3720" i="11"/>
  <c r="D3721" i="11"/>
  <c r="D3722" i="11"/>
  <c r="D3723" i="11"/>
  <c r="D3724" i="11"/>
  <c r="D3725" i="11"/>
  <c r="D3726" i="11"/>
  <c r="D3727" i="11"/>
  <c r="D3728" i="11"/>
  <c r="D3729" i="11"/>
  <c r="D3730" i="11"/>
  <c r="D3731" i="11"/>
  <c r="D3732" i="11"/>
  <c r="D3733" i="11"/>
  <c r="D3734" i="11"/>
  <c r="D3735" i="11"/>
  <c r="D3736" i="11"/>
  <c r="D3737" i="11"/>
  <c r="D3738" i="11"/>
  <c r="D3739" i="11"/>
  <c r="D3740" i="11"/>
  <c r="D3741" i="11"/>
  <c r="D3742" i="11"/>
  <c r="D3743" i="11"/>
  <c r="D3744" i="11"/>
  <c r="D3745" i="11"/>
  <c r="D3746" i="11"/>
  <c r="D3747" i="11"/>
  <c r="D3748" i="11"/>
  <c r="D3749" i="11"/>
  <c r="D3750" i="11"/>
  <c r="D3751" i="11"/>
  <c r="D3752" i="11"/>
  <c r="D3753" i="11"/>
  <c r="D3754" i="11"/>
  <c r="D3755" i="11"/>
  <c r="D3756" i="11"/>
  <c r="D3757" i="11"/>
  <c r="D3758" i="11"/>
  <c r="D3759" i="11"/>
  <c r="D3760" i="11"/>
  <c r="D3761" i="11"/>
  <c r="D3762" i="11"/>
  <c r="D3763" i="11"/>
  <c r="D3764" i="11"/>
  <c r="D3765" i="11"/>
  <c r="D3766" i="11"/>
  <c r="D3767" i="11"/>
  <c r="D3768" i="11"/>
  <c r="D3769" i="11"/>
  <c r="D3770" i="11"/>
  <c r="D3771" i="11"/>
  <c r="D3772" i="11"/>
  <c r="D3773" i="11"/>
  <c r="D3774" i="11"/>
  <c r="D3775" i="11"/>
  <c r="D3776" i="11"/>
  <c r="D3777" i="11"/>
  <c r="D3778" i="11"/>
  <c r="D3779" i="11"/>
  <c r="D3780" i="11"/>
  <c r="D3781" i="11"/>
  <c r="D3782" i="11"/>
  <c r="D3783" i="11"/>
  <c r="D3784" i="11"/>
  <c r="D3785" i="11"/>
  <c r="D3786" i="11"/>
  <c r="D3787" i="11"/>
  <c r="D3788" i="11"/>
  <c r="D3789" i="11"/>
  <c r="D3790" i="11"/>
  <c r="D3791" i="11"/>
  <c r="D3792" i="11"/>
  <c r="D3793" i="11"/>
  <c r="D3794" i="11"/>
  <c r="D3795" i="11"/>
  <c r="D3796" i="11"/>
  <c r="D3797" i="11"/>
  <c r="D3798" i="11"/>
  <c r="D3799" i="11"/>
  <c r="D3800" i="11"/>
  <c r="D3801" i="11"/>
  <c r="D3802" i="11"/>
  <c r="D3803" i="11"/>
  <c r="D3804" i="11"/>
  <c r="D3805" i="11"/>
  <c r="D3806" i="11"/>
  <c r="D3807" i="11"/>
  <c r="D3808" i="11"/>
  <c r="D3809" i="11"/>
  <c r="D3810" i="11"/>
  <c r="D3811" i="11"/>
  <c r="D3812" i="11"/>
  <c r="D3813" i="11"/>
  <c r="D3814" i="11"/>
  <c r="D3815" i="11"/>
  <c r="D3816" i="11"/>
  <c r="D3817" i="11"/>
  <c r="D3818" i="11"/>
  <c r="D3819" i="11"/>
  <c r="D3820" i="11"/>
  <c r="D3821" i="11"/>
  <c r="D3822" i="11"/>
  <c r="D3823" i="11"/>
  <c r="D3824" i="11"/>
  <c r="D3825" i="11"/>
  <c r="D3826" i="11"/>
  <c r="D3827" i="11"/>
  <c r="D3828" i="11"/>
  <c r="D3829" i="11"/>
  <c r="D3830" i="11"/>
  <c r="D3831" i="11"/>
  <c r="D3832" i="11"/>
  <c r="D3833" i="11"/>
  <c r="D3834" i="11"/>
  <c r="D3835" i="11"/>
  <c r="D3836" i="11"/>
  <c r="D3837" i="11"/>
  <c r="D3838" i="11"/>
  <c r="D3839" i="11"/>
  <c r="D3840" i="11"/>
  <c r="D3841" i="11"/>
  <c r="D3842" i="11"/>
  <c r="D3843" i="11"/>
  <c r="D3844" i="11"/>
  <c r="D3845" i="11"/>
  <c r="D3846" i="11"/>
  <c r="D3847" i="11"/>
  <c r="D3848" i="11"/>
  <c r="D3849" i="11"/>
  <c r="D3850" i="11"/>
  <c r="D3851" i="11"/>
  <c r="D3852" i="11"/>
  <c r="D3853" i="11"/>
  <c r="D3854" i="11"/>
  <c r="D3855" i="11"/>
  <c r="D3856" i="11"/>
  <c r="D3857" i="11"/>
  <c r="D3858" i="11"/>
  <c r="D3859" i="11"/>
  <c r="D3860" i="11"/>
  <c r="D3861" i="11"/>
  <c r="D3862" i="11"/>
  <c r="D3863" i="11"/>
  <c r="D3864" i="11"/>
  <c r="D3865" i="11"/>
  <c r="D3866" i="11"/>
  <c r="D3867" i="11"/>
  <c r="D3868" i="11"/>
  <c r="D3869" i="11"/>
  <c r="D3870" i="11"/>
  <c r="D3871" i="11"/>
  <c r="D3872" i="11"/>
  <c r="D3873" i="11"/>
  <c r="D3874" i="11"/>
  <c r="D3875" i="11"/>
  <c r="D3876" i="11"/>
  <c r="D3877" i="11"/>
  <c r="D3878" i="11"/>
  <c r="D3879" i="11"/>
  <c r="D3880" i="11"/>
  <c r="D3881" i="11"/>
  <c r="D3882" i="11"/>
  <c r="D3883" i="11"/>
  <c r="D3884" i="11"/>
  <c r="D3885" i="11"/>
  <c r="D3886" i="11"/>
  <c r="D3887" i="11"/>
  <c r="D3888" i="11"/>
  <c r="D3889" i="11"/>
  <c r="D3890" i="11"/>
  <c r="D3891" i="11"/>
  <c r="D3892" i="11"/>
  <c r="D3893" i="11"/>
  <c r="D3894" i="11"/>
  <c r="D3895" i="11"/>
  <c r="D3896" i="11"/>
  <c r="D3897" i="11"/>
  <c r="D3898" i="11"/>
  <c r="D3899" i="11"/>
  <c r="D3900" i="11"/>
  <c r="D3901" i="11"/>
  <c r="D3902" i="11"/>
  <c r="D3903" i="11"/>
  <c r="D3904" i="11"/>
  <c r="D3905" i="11"/>
  <c r="D3906" i="11"/>
  <c r="D3907" i="11"/>
  <c r="D3908" i="11"/>
  <c r="D3909" i="11"/>
  <c r="D3910" i="11"/>
  <c r="D3911" i="11"/>
  <c r="D3912" i="11"/>
  <c r="D3913" i="11"/>
  <c r="D3914" i="11"/>
  <c r="D3915" i="11"/>
  <c r="D3916" i="11"/>
  <c r="D3917" i="11"/>
  <c r="D3918" i="11"/>
  <c r="D3919" i="11"/>
  <c r="D3920" i="11"/>
  <c r="D3921" i="11"/>
  <c r="D3922" i="11"/>
  <c r="D3923" i="11"/>
  <c r="D3924" i="11"/>
  <c r="D3925" i="11"/>
  <c r="D3926" i="11"/>
  <c r="D3927" i="11"/>
  <c r="D3928" i="11"/>
  <c r="D3929" i="11"/>
  <c r="D3930" i="11"/>
  <c r="D3931" i="11"/>
  <c r="D3932" i="11"/>
  <c r="D3933" i="11"/>
  <c r="D3934" i="11"/>
  <c r="D3935" i="11"/>
  <c r="D3936" i="11"/>
  <c r="D3937" i="11"/>
  <c r="D3938" i="11"/>
  <c r="D3939" i="11"/>
  <c r="D3940" i="11"/>
  <c r="D3941" i="11"/>
  <c r="D3942" i="11"/>
  <c r="D3943" i="11"/>
  <c r="D3944" i="11"/>
  <c r="D3945" i="11"/>
  <c r="D3946" i="11"/>
  <c r="D3947" i="11"/>
  <c r="D3948" i="11"/>
  <c r="D3949" i="11"/>
  <c r="D3950" i="11"/>
  <c r="D3951" i="11"/>
  <c r="D3952" i="11"/>
  <c r="D3953" i="11"/>
  <c r="D3954" i="11"/>
  <c r="D3955" i="11"/>
  <c r="D3956" i="11"/>
  <c r="D3957" i="11"/>
  <c r="D3958" i="11"/>
  <c r="D3959" i="11"/>
  <c r="D3960" i="11"/>
  <c r="D3961" i="11"/>
  <c r="D3962" i="11"/>
  <c r="D3963" i="11"/>
  <c r="D3964" i="11"/>
  <c r="D3965" i="11"/>
  <c r="D3966" i="11"/>
  <c r="D3967" i="11"/>
  <c r="D3968" i="11"/>
  <c r="D3969" i="11"/>
  <c r="D3970" i="11"/>
  <c r="D3971" i="11"/>
  <c r="D3972" i="11"/>
  <c r="D3973" i="11"/>
  <c r="D3974" i="11"/>
  <c r="D3975" i="11"/>
  <c r="D3976" i="11"/>
  <c r="D3977" i="11"/>
  <c r="D3978" i="11"/>
  <c r="D3979" i="11"/>
  <c r="D3980" i="11"/>
  <c r="D3981" i="11"/>
  <c r="D3982" i="11"/>
  <c r="D3983" i="11"/>
  <c r="D3984" i="11"/>
  <c r="D3985" i="11"/>
  <c r="D3986" i="11"/>
  <c r="D3987" i="11"/>
  <c r="D3988" i="11"/>
  <c r="D3989" i="11"/>
  <c r="D3990" i="11"/>
  <c r="D3991" i="11"/>
  <c r="D3992" i="11"/>
  <c r="D3993" i="11"/>
  <c r="D3994" i="11"/>
  <c r="D3995" i="11"/>
  <c r="D3996" i="11"/>
  <c r="D3997" i="11"/>
  <c r="D3998" i="11"/>
  <c r="D3999" i="11"/>
  <c r="D4000" i="11"/>
  <c r="D4001" i="11"/>
  <c r="D4002" i="11"/>
  <c r="D4003" i="11"/>
  <c r="D4004" i="11"/>
  <c r="D4005" i="11"/>
  <c r="D4006" i="11"/>
  <c r="D4007" i="11"/>
  <c r="D4008" i="11"/>
  <c r="D4009" i="11"/>
  <c r="D4010" i="11"/>
  <c r="D4011" i="11"/>
  <c r="D4012" i="11"/>
  <c r="D4013" i="11"/>
  <c r="D4014" i="11"/>
  <c r="D4015" i="11"/>
  <c r="D4016" i="11"/>
  <c r="D4017" i="11"/>
  <c r="D4018" i="11"/>
  <c r="D4019" i="11"/>
  <c r="D4020" i="11"/>
  <c r="D4021" i="11"/>
  <c r="D4022" i="11"/>
  <c r="D4023" i="11"/>
  <c r="D4024" i="11"/>
  <c r="D4025" i="11"/>
  <c r="D4026" i="11"/>
  <c r="D4027" i="11"/>
  <c r="D4028" i="11"/>
  <c r="D4029" i="11"/>
  <c r="D4030" i="11"/>
  <c r="D4031" i="11"/>
  <c r="D4032" i="11"/>
  <c r="D4033" i="11"/>
  <c r="D4034" i="11"/>
  <c r="D4035" i="11"/>
  <c r="D4036" i="11"/>
  <c r="D4037" i="11"/>
  <c r="D4038" i="11"/>
  <c r="D4039" i="11"/>
  <c r="D4040" i="11"/>
  <c r="D4041" i="11"/>
  <c r="D4042" i="11"/>
  <c r="D4043" i="11"/>
  <c r="D4044" i="11"/>
  <c r="D4045" i="11"/>
  <c r="D4046" i="11"/>
  <c r="D4047" i="11"/>
  <c r="D4048" i="11"/>
  <c r="D4049" i="11"/>
  <c r="D4050" i="11"/>
  <c r="D4051" i="11"/>
  <c r="D4052" i="11"/>
  <c r="D4053" i="11"/>
  <c r="D4054" i="11"/>
  <c r="D4055" i="11"/>
  <c r="D4056" i="11"/>
  <c r="D4057" i="11"/>
  <c r="D4058" i="11"/>
  <c r="D4059" i="11"/>
  <c r="D4060" i="11"/>
  <c r="D4061" i="11"/>
  <c r="D4062" i="11"/>
  <c r="D4063" i="11"/>
  <c r="D4064" i="11"/>
  <c r="D4065" i="11"/>
  <c r="D4066" i="11"/>
  <c r="D4067" i="11"/>
  <c r="D4068" i="11"/>
  <c r="D4069" i="11"/>
  <c r="D4070" i="11"/>
  <c r="D4071" i="11"/>
  <c r="D4072" i="11"/>
  <c r="D4073" i="11"/>
  <c r="D4074" i="11"/>
  <c r="D4075" i="11"/>
  <c r="D4076" i="11"/>
  <c r="D4077" i="11"/>
  <c r="D4078" i="11"/>
  <c r="D4079" i="11"/>
  <c r="D4080" i="11"/>
  <c r="D4081" i="11"/>
  <c r="D4082" i="11"/>
  <c r="D4083" i="11"/>
  <c r="D4084" i="11"/>
  <c r="D4085" i="11"/>
  <c r="D4086" i="11"/>
  <c r="D4087" i="11"/>
  <c r="D4088" i="11"/>
  <c r="D4089" i="11"/>
  <c r="D4090" i="11"/>
  <c r="D4091" i="11"/>
  <c r="D4092" i="11"/>
  <c r="D4093" i="11"/>
  <c r="D4094" i="11"/>
  <c r="D4095" i="11"/>
  <c r="D4096" i="11"/>
  <c r="D4097" i="11"/>
  <c r="D4098" i="11"/>
  <c r="D4099" i="11"/>
  <c r="D4100" i="11"/>
  <c r="D4101" i="11"/>
  <c r="D4102" i="11"/>
  <c r="D4103" i="11"/>
  <c r="D4104" i="11"/>
  <c r="D4105" i="11"/>
  <c r="D4106" i="11"/>
  <c r="D4107" i="11"/>
  <c r="D4108" i="11"/>
  <c r="D4109" i="11"/>
  <c r="D4110" i="11"/>
  <c r="D4111" i="11"/>
  <c r="D4112" i="11"/>
  <c r="D4113" i="11"/>
  <c r="D4114" i="11"/>
  <c r="D4115" i="11"/>
  <c r="D4116" i="11"/>
  <c r="D4117" i="11"/>
  <c r="D4118" i="11"/>
  <c r="D4119" i="11"/>
  <c r="D4120" i="11"/>
  <c r="D4121" i="11"/>
  <c r="D4122" i="11"/>
  <c r="D4123" i="11"/>
  <c r="D4124" i="11"/>
  <c r="D4125" i="11"/>
  <c r="D4126" i="11"/>
  <c r="D4127" i="11"/>
  <c r="D4128" i="11"/>
  <c r="D4129" i="11"/>
  <c r="D4130" i="11"/>
  <c r="D4131" i="11"/>
  <c r="D4132" i="11"/>
  <c r="D4133" i="11"/>
  <c r="D4134" i="11"/>
  <c r="D4135" i="11"/>
  <c r="D4136" i="11"/>
  <c r="D4137" i="11"/>
  <c r="D4138" i="11"/>
  <c r="D4139" i="11"/>
  <c r="D4140" i="11"/>
  <c r="D4141" i="11"/>
  <c r="D4142" i="11"/>
  <c r="D4143" i="11"/>
  <c r="D4144" i="11"/>
  <c r="D4145" i="11"/>
  <c r="D4146" i="11"/>
  <c r="D4147" i="11"/>
  <c r="D4148" i="11"/>
  <c r="D4149" i="11"/>
  <c r="D4150" i="11"/>
  <c r="D4151" i="11"/>
  <c r="D4152" i="11"/>
  <c r="D4153" i="11"/>
  <c r="D4154" i="11"/>
  <c r="D4155" i="11"/>
  <c r="D4156" i="11"/>
  <c r="D4157" i="11"/>
  <c r="D4158" i="11"/>
  <c r="D4159" i="11"/>
  <c r="D4160" i="11"/>
  <c r="D4161" i="11"/>
  <c r="D4162" i="11"/>
  <c r="D4163" i="11"/>
  <c r="D4164" i="11"/>
  <c r="D4165" i="11"/>
  <c r="D4166" i="11"/>
  <c r="D4167" i="11"/>
  <c r="D4168" i="11"/>
  <c r="D4169" i="11"/>
  <c r="D4170" i="11"/>
  <c r="D4171" i="11"/>
  <c r="D4172" i="11"/>
  <c r="D4173" i="11"/>
  <c r="D4174" i="11"/>
  <c r="D4175" i="11"/>
  <c r="D4176" i="11"/>
  <c r="D4177" i="11"/>
  <c r="D4178" i="11"/>
  <c r="D4179" i="11"/>
  <c r="D4180" i="11"/>
  <c r="D4181" i="11"/>
  <c r="D4182" i="11"/>
  <c r="D4183" i="11"/>
  <c r="D4184" i="11"/>
  <c r="D4185" i="11"/>
  <c r="D4186" i="11"/>
  <c r="D4187" i="11"/>
  <c r="D4188" i="11"/>
  <c r="D4189" i="11"/>
  <c r="D4190" i="11"/>
  <c r="D4191" i="11"/>
  <c r="D4192" i="11"/>
  <c r="D4193" i="11"/>
  <c r="D4194" i="11"/>
  <c r="D4195" i="11"/>
  <c r="D4196" i="11"/>
  <c r="D4197" i="11"/>
  <c r="D4198" i="11"/>
  <c r="D4199" i="11"/>
  <c r="D4200" i="11"/>
  <c r="D4201" i="11"/>
  <c r="D4202" i="11"/>
  <c r="D4203" i="11"/>
  <c r="D4204" i="11"/>
  <c r="D4205" i="11"/>
  <c r="D4206" i="11"/>
  <c r="D4207" i="11"/>
  <c r="D4208" i="11"/>
  <c r="D4209" i="11"/>
  <c r="D4210" i="11"/>
  <c r="D4211" i="11"/>
  <c r="D4212" i="11"/>
  <c r="D4213" i="11"/>
  <c r="D4214" i="11"/>
  <c r="D4215" i="11"/>
  <c r="D4216" i="11"/>
  <c r="D4217" i="11"/>
  <c r="D4218" i="11"/>
  <c r="D4219" i="11"/>
  <c r="D4220" i="11"/>
  <c r="D4221" i="11"/>
  <c r="D4222" i="11"/>
  <c r="D4223" i="11"/>
  <c r="D4224" i="11"/>
  <c r="D4225" i="11"/>
  <c r="D4226" i="11"/>
  <c r="D4227" i="11"/>
  <c r="D4228" i="11"/>
  <c r="D4229" i="11"/>
  <c r="D4230" i="11"/>
  <c r="D4231" i="11"/>
  <c r="D4232" i="11"/>
  <c r="D4233" i="11"/>
  <c r="D4234" i="11"/>
  <c r="D4235" i="11"/>
  <c r="D4236" i="11"/>
  <c r="D4237" i="11"/>
  <c r="D4238" i="11"/>
  <c r="D4239" i="11"/>
  <c r="D4240" i="11"/>
  <c r="D4241" i="11"/>
  <c r="D4242" i="11"/>
  <c r="D4243" i="11"/>
  <c r="D4244" i="11"/>
  <c r="D4245" i="11"/>
  <c r="D4246" i="11"/>
  <c r="D4247" i="11"/>
  <c r="D4248" i="11"/>
  <c r="D4249" i="11"/>
  <c r="D4250" i="11"/>
  <c r="D4251" i="11"/>
  <c r="D4252" i="11"/>
  <c r="D4253" i="11"/>
  <c r="D4254" i="11"/>
  <c r="D4255" i="11"/>
  <c r="D4256" i="11"/>
  <c r="D4257" i="11"/>
  <c r="D4258" i="11"/>
  <c r="D4259" i="11"/>
  <c r="D4260" i="11"/>
  <c r="D4261" i="11"/>
  <c r="D4262" i="11"/>
  <c r="D4263" i="11"/>
  <c r="D4264" i="11"/>
  <c r="D4265" i="11"/>
  <c r="D4266" i="11"/>
  <c r="D4267" i="11"/>
  <c r="D4268" i="11"/>
  <c r="D4269" i="11"/>
  <c r="D4270" i="11"/>
  <c r="D4271" i="11"/>
  <c r="D4272" i="11"/>
  <c r="D4273" i="11"/>
  <c r="D4274" i="11"/>
  <c r="D4275" i="11"/>
  <c r="D4276" i="11"/>
  <c r="D4277" i="11"/>
  <c r="D4278" i="11"/>
  <c r="D4279" i="11"/>
  <c r="D4280" i="11"/>
  <c r="D4281" i="11"/>
  <c r="D4282" i="11"/>
  <c r="D4283" i="11"/>
  <c r="D4284" i="11"/>
  <c r="D4285" i="11"/>
  <c r="D4286" i="11"/>
  <c r="D4287" i="11"/>
  <c r="D4288" i="11"/>
  <c r="D4289" i="11"/>
  <c r="D4290" i="11"/>
  <c r="D4291" i="11"/>
  <c r="D4292" i="11"/>
  <c r="D4293" i="11"/>
  <c r="D4294" i="11"/>
  <c r="D4295" i="11"/>
  <c r="D4296" i="11"/>
  <c r="D4297" i="11"/>
  <c r="D4298" i="11"/>
  <c r="D4299" i="11"/>
  <c r="D4300" i="11"/>
  <c r="D4301" i="11"/>
  <c r="D4302" i="11"/>
  <c r="D4303" i="11"/>
  <c r="D4304" i="11"/>
  <c r="D4305" i="11"/>
  <c r="D4306" i="11"/>
  <c r="D4307" i="11"/>
  <c r="D4308" i="11"/>
  <c r="D4309" i="11"/>
  <c r="D4310" i="11"/>
  <c r="D4311" i="11"/>
  <c r="D4312" i="11"/>
  <c r="D4313" i="11"/>
  <c r="D4314" i="11"/>
  <c r="D4315" i="11"/>
  <c r="D4316" i="11"/>
  <c r="D4317" i="11"/>
  <c r="D4318" i="11"/>
  <c r="D4319" i="11"/>
  <c r="D4320" i="11"/>
  <c r="D4321" i="11"/>
  <c r="D4322" i="11"/>
  <c r="D4323" i="11"/>
  <c r="D4324" i="11"/>
  <c r="D4325" i="11"/>
  <c r="D4326" i="11"/>
  <c r="D4327" i="11"/>
  <c r="D4328" i="11"/>
  <c r="D4329" i="11"/>
  <c r="D4330" i="11"/>
  <c r="D4331" i="11"/>
  <c r="D4332" i="11"/>
  <c r="D4333" i="11"/>
  <c r="D4334" i="11"/>
  <c r="D4335" i="11"/>
  <c r="D4336" i="11"/>
  <c r="D4337" i="11"/>
  <c r="D4338" i="11"/>
  <c r="D4339" i="11"/>
  <c r="D4340" i="11"/>
  <c r="D4341" i="11"/>
  <c r="D4342" i="11"/>
  <c r="D4343" i="11"/>
  <c r="D4344" i="11"/>
  <c r="D4345" i="11"/>
  <c r="D4346" i="11"/>
  <c r="D4347" i="11"/>
  <c r="D4348" i="11"/>
  <c r="D4349" i="11"/>
  <c r="D4350" i="11"/>
  <c r="D4351" i="11"/>
  <c r="D4352" i="11"/>
  <c r="D4353" i="11"/>
  <c r="D4354" i="11"/>
  <c r="D4355" i="11"/>
  <c r="D4356" i="11"/>
  <c r="D4357" i="11"/>
  <c r="D4358" i="11"/>
  <c r="D4359" i="11"/>
  <c r="D4360" i="11"/>
  <c r="D4361" i="11"/>
  <c r="D4362" i="11"/>
  <c r="D4363" i="11"/>
  <c r="D4364" i="11"/>
  <c r="D4365" i="11"/>
  <c r="D4366" i="11"/>
  <c r="D4367" i="11"/>
  <c r="D4368" i="11"/>
  <c r="D4369" i="11"/>
  <c r="D4370" i="11"/>
  <c r="D4371" i="11"/>
  <c r="D4372" i="11"/>
  <c r="D4373" i="11"/>
  <c r="D4374" i="11"/>
  <c r="D4375" i="11"/>
  <c r="D4376" i="11"/>
  <c r="D4377" i="11"/>
  <c r="D4378" i="11"/>
  <c r="D4379" i="11"/>
  <c r="D4380" i="11"/>
  <c r="D4381" i="11"/>
  <c r="D4382" i="11"/>
  <c r="D4383" i="11"/>
  <c r="D4384" i="11"/>
  <c r="D4385" i="11"/>
  <c r="D4386" i="11"/>
  <c r="D4387" i="11"/>
  <c r="D4388" i="11"/>
  <c r="D4389" i="11"/>
  <c r="D4390" i="11"/>
  <c r="D4391" i="11"/>
  <c r="D4392" i="11"/>
  <c r="D4393" i="11"/>
  <c r="D4394" i="11"/>
  <c r="D4395" i="11"/>
  <c r="D4396" i="11"/>
  <c r="D4397" i="11"/>
  <c r="D4398" i="11"/>
  <c r="D4399" i="11"/>
  <c r="D4400" i="11"/>
  <c r="D4401" i="11"/>
  <c r="D4402" i="11"/>
  <c r="D4403" i="11"/>
  <c r="D4404" i="11"/>
  <c r="D4405" i="11"/>
  <c r="D4406" i="11"/>
  <c r="D4407" i="11"/>
  <c r="D4408" i="11"/>
  <c r="D4409" i="11"/>
  <c r="D4410" i="11"/>
  <c r="D4411" i="11"/>
  <c r="D4412" i="11"/>
  <c r="D4413" i="11"/>
  <c r="D4414" i="11"/>
  <c r="D4415" i="11"/>
  <c r="D4416" i="11"/>
  <c r="D4417" i="11"/>
  <c r="D4418" i="11"/>
  <c r="D4419" i="11"/>
  <c r="D4420" i="11"/>
  <c r="D4421" i="11"/>
  <c r="D4422" i="11"/>
  <c r="D4423" i="11"/>
  <c r="D4424" i="11"/>
  <c r="D4425" i="11"/>
  <c r="D4426" i="11"/>
  <c r="D4427" i="11"/>
  <c r="D4428" i="11"/>
  <c r="D4429" i="11"/>
  <c r="D4430" i="11"/>
  <c r="D4431" i="11"/>
  <c r="D4432" i="11"/>
  <c r="D4433" i="11"/>
  <c r="D4434" i="11"/>
  <c r="D4435" i="11"/>
  <c r="D4436" i="11"/>
  <c r="D4437" i="11"/>
  <c r="D4438" i="11"/>
  <c r="D4439" i="11"/>
  <c r="D4440" i="11"/>
  <c r="D4441" i="11"/>
  <c r="D4442" i="11"/>
  <c r="D4443" i="11"/>
  <c r="D4444" i="11"/>
  <c r="D4445" i="11"/>
  <c r="D4446" i="11"/>
  <c r="D4447" i="11"/>
  <c r="D4448" i="11"/>
  <c r="D4449" i="11"/>
  <c r="D4450" i="11"/>
  <c r="D4451" i="11"/>
  <c r="D4452" i="11"/>
  <c r="D4453" i="11"/>
  <c r="D4454" i="11"/>
  <c r="D4455" i="11"/>
  <c r="D4456" i="11"/>
  <c r="D4457" i="11"/>
  <c r="D4458" i="11"/>
  <c r="D4459" i="11"/>
  <c r="D4460" i="11"/>
  <c r="D4461" i="11"/>
  <c r="D4462" i="11"/>
  <c r="D4463" i="11"/>
  <c r="D4464" i="11"/>
  <c r="D4465" i="11"/>
  <c r="D4466" i="11"/>
  <c r="D4467" i="11"/>
  <c r="D4468" i="11"/>
  <c r="D4469" i="11"/>
  <c r="D4470" i="11"/>
  <c r="D4471" i="11"/>
  <c r="D4472" i="11"/>
  <c r="D4473" i="11"/>
  <c r="D4474" i="11"/>
  <c r="D4475" i="11"/>
  <c r="D4476" i="11"/>
  <c r="D4477" i="11"/>
  <c r="D4478" i="11"/>
  <c r="D4479" i="11"/>
  <c r="D4480" i="11"/>
  <c r="D4481" i="11"/>
  <c r="D4482" i="11"/>
  <c r="D4483" i="11"/>
  <c r="D4484" i="11"/>
  <c r="D4485" i="11"/>
  <c r="D4486" i="11"/>
  <c r="D4487" i="11"/>
  <c r="D4488" i="11"/>
  <c r="D4489" i="11"/>
  <c r="D4490" i="11"/>
  <c r="D4491" i="11"/>
  <c r="D4492" i="11"/>
  <c r="D4493" i="11"/>
  <c r="D4494" i="11"/>
  <c r="D4495" i="11"/>
  <c r="D4496" i="11"/>
  <c r="D4497" i="11"/>
  <c r="D4498" i="11"/>
  <c r="D4499" i="11"/>
  <c r="D4500" i="11"/>
  <c r="D4501" i="11"/>
  <c r="D4502" i="11"/>
  <c r="D4503" i="11"/>
  <c r="D4504" i="11"/>
  <c r="D4505" i="11"/>
  <c r="D4506" i="11"/>
  <c r="D4507" i="11"/>
  <c r="D4508" i="11"/>
  <c r="D4509" i="11"/>
  <c r="D4510" i="11"/>
  <c r="D4511" i="11"/>
  <c r="D4512" i="11"/>
  <c r="D4513" i="11"/>
  <c r="D4514" i="11"/>
  <c r="D4515" i="11"/>
  <c r="D4516" i="11"/>
  <c r="D4517" i="11"/>
  <c r="D4518" i="11"/>
  <c r="D4519" i="11"/>
  <c r="D4520" i="11"/>
  <c r="D4521" i="11"/>
  <c r="D4522" i="11"/>
  <c r="D4523" i="11"/>
  <c r="D4524" i="11"/>
  <c r="D4525" i="11"/>
  <c r="D4526" i="11"/>
  <c r="D4527" i="11"/>
  <c r="D4528" i="11"/>
  <c r="D4529" i="11"/>
  <c r="D4530" i="11"/>
  <c r="D4531" i="11"/>
  <c r="D4532" i="11"/>
  <c r="D4533" i="11"/>
  <c r="D4534" i="11"/>
  <c r="D4535" i="11"/>
  <c r="D4536" i="11"/>
  <c r="D4537" i="11"/>
  <c r="D4538" i="11"/>
  <c r="D4539" i="11"/>
  <c r="D4540" i="11"/>
  <c r="D4541" i="11"/>
  <c r="D4542" i="11"/>
  <c r="D4543" i="11"/>
  <c r="D4544" i="11"/>
  <c r="D4545" i="11"/>
  <c r="D4546" i="11"/>
  <c r="D4547" i="11"/>
  <c r="D4548" i="11"/>
  <c r="D4549" i="11"/>
  <c r="D4550" i="11"/>
  <c r="D4551" i="11"/>
  <c r="D4552" i="11"/>
  <c r="D4553" i="11"/>
  <c r="D4554" i="11"/>
  <c r="D4555" i="11"/>
  <c r="D4556" i="11"/>
  <c r="D4557" i="11"/>
  <c r="D4558" i="11"/>
  <c r="D4559" i="11"/>
  <c r="D4560" i="11"/>
  <c r="D4561" i="11"/>
  <c r="D4562" i="11"/>
  <c r="D4563" i="11"/>
  <c r="D4564" i="11"/>
  <c r="D4565" i="11"/>
  <c r="D4566" i="11"/>
  <c r="D4567" i="11"/>
  <c r="D4568" i="11"/>
  <c r="D4569" i="11"/>
  <c r="D4570" i="11"/>
  <c r="D4571" i="11"/>
  <c r="D4572" i="11"/>
  <c r="D4573" i="11"/>
  <c r="D4574" i="11"/>
  <c r="D4575" i="11"/>
  <c r="D4576" i="11"/>
  <c r="D4577" i="11"/>
  <c r="D4578" i="11"/>
  <c r="D4579" i="11"/>
  <c r="D4580" i="11"/>
  <c r="D4581" i="11"/>
  <c r="D4582" i="11"/>
  <c r="D4583" i="11"/>
  <c r="D4584" i="11"/>
  <c r="D4585" i="11"/>
  <c r="D4586" i="11"/>
  <c r="D4587" i="11"/>
  <c r="D4588" i="11"/>
  <c r="D4589" i="11"/>
  <c r="D4590" i="11"/>
  <c r="D4591" i="11"/>
  <c r="D4592" i="11"/>
  <c r="D4593" i="11"/>
  <c r="D4594" i="11"/>
  <c r="D4595" i="11"/>
  <c r="D4596" i="11"/>
  <c r="D4597" i="11"/>
  <c r="D4598" i="11"/>
  <c r="D4599" i="11"/>
  <c r="D4600" i="11"/>
  <c r="D4601" i="11"/>
  <c r="D4602" i="11"/>
  <c r="D4603" i="11"/>
  <c r="D4604" i="11"/>
  <c r="D4605" i="11"/>
  <c r="D4606" i="11"/>
  <c r="D4607" i="11"/>
  <c r="D4608" i="11"/>
  <c r="D4609" i="11"/>
  <c r="D4610" i="11"/>
  <c r="D4611" i="11"/>
  <c r="D4612" i="11"/>
  <c r="D4613" i="11"/>
  <c r="D4614" i="11"/>
  <c r="D4615" i="11"/>
  <c r="D4616" i="11"/>
  <c r="D4617" i="11"/>
  <c r="D4618" i="11"/>
  <c r="D4619" i="11"/>
  <c r="D4620" i="11"/>
  <c r="D4621" i="11"/>
  <c r="D4622" i="11"/>
  <c r="D4623" i="11"/>
  <c r="D4624" i="11"/>
  <c r="D4625" i="11"/>
  <c r="D4626" i="11"/>
  <c r="D4627" i="11"/>
  <c r="D4628" i="11"/>
  <c r="D4629" i="11"/>
  <c r="D4630" i="11"/>
  <c r="D4631" i="11"/>
  <c r="D4632" i="11"/>
  <c r="D4633" i="11"/>
  <c r="D4634" i="11"/>
  <c r="D4635" i="11"/>
  <c r="D4636" i="11"/>
  <c r="D4637" i="11"/>
  <c r="D4638" i="11"/>
  <c r="D4639" i="11"/>
  <c r="D4640" i="11"/>
  <c r="D4641" i="11"/>
  <c r="D4642" i="11"/>
  <c r="D4643" i="11"/>
  <c r="D4644" i="11"/>
  <c r="D4645" i="11"/>
  <c r="D4646" i="11"/>
  <c r="D4647" i="11"/>
  <c r="D4648" i="11"/>
  <c r="D4649" i="11"/>
  <c r="D4650" i="11"/>
  <c r="D4651" i="11"/>
  <c r="D4652" i="11"/>
  <c r="D4653" i="11"/>
  <c r="D4654" i="11"/>
  <c r="D4655" i="11"/>
  <c r="D4656" i="11"/>
  <c r="D4657" i="11"/>
  <c r="D4658" i="11"/>
  <c r="D4659" i="11"/>
  <c r="D4660" i="11"/>
  <c r="D4661" i="11"/>
  <c r="D4662" i="11"/>
  <c r="D4663" i="11"/>
  <c r="D4664" i="11"/>
  <c r="D4665" i="11"/>
  <c r="D4666" i="11"/>
  <c r="D4667" i="11"/>
  <c r="D4668" i="11"/>
  <c r="D4669" i="11"/>
  <c r="D4670" i="11"/>
  <c r="D4671" i="11"/>
  <c r="D4672" i="11"/>
  <c r="D4673" i="11"/>
  <c r="D4674" i="11"/>
  <c r="D4675" i="11"/>
  <c r="D4676" i="11"/>
  <c r="D4677" i="11"/>
  <c r="D4678" i="11"/>
  <c r="D4679" i="11"/>
  <c r="D4680" i="11"/>
  <c r="D4681" i="11"/>
  <c r="D4682" i="11"/>
  <c r="D4683" i="11"/>
  <c r="D4684" i="11"/>
  <c r="D4685" i="11"/>
  <c r="D4686" i="11"/>
  <c r="D4687" i="11"/>
  <c r="D4688" i="11"/>
  <c r="D4689" i="11"/>
  <c r="D4690" i="11"/>
  <c r="D4691" i="11"/>
  <c r="D4692" i="11"/>
  <c r="D4693" i="11"/>
  <c r="D4694" i="11"/>
  <c r="D4695" i="11"/>
  <c r="D4696" i="11"/>
  <c r="D4697" i="11"/>
  <c r="D4698" i="11"/>
  <c r="D4699" i="11"/>
  <c r="D4700" i="11"/>
  <c r="D4701" i="11"/>
  <c r="D4702" i="11"/>
  <c r="D4703" i="11"/>
  <c r="D4704" i="11"/>
  <c r="D4705" i="11"/>
  <c r="D4706" i="11"/>
  <c r="D4707" i="11"/>
  <c r="D4708" i="11"/>
  <c r="D4709" i="11"/>
  <c r="D4710" i="11"/>
  <c r="D4711" i="11"/>
  <c r="D4712" i="11"/>
  <c r="D4713" i="11"/>
  <c r="D4714" i="11"/>
  <c r="D4715" i="11"/>
  <c r="D4716" i="11"/>
  <c r="D4717" i="11"/>
  <c r="D4718" i="11"/>
  <c r="D4719" i="11"/>
  <c r="D4720" i="11"/>
  <c r="D4721" i="11"/>
  <c r="D4722" i="11"/>
  <c r="D4723" i="11"/>
  <c r="D4724" i="11"/>
  <c r="D4725" i="11"/>
  <c r="D4726" i="11"/>
  <c r="D4727" i="11"/>
  <c r="D4728" i="11"/>
  <c r="D4729" i="11"/>
  <c r="D4730" i="11"/>
  <c r="D4731" i="11"/>
  <c r="D4732" i="11"/>
  <c r="D4733" i="11"/>
  <c r="D4734" i="11"/>
  <c r="D4735" i="11"/>
  <c r="D4736" i="11"/>
  <c r="D4737" i="11"/>
  <c r="D4738" i="11"/>
  <c r="D4739" i="11"/>
  <c r="D4740" i="11"/>
  <c r="D4741" i="11"/>
  <c r="D4742" i="11"/>
  <c r="D4743" i="11"/>
  <c r="D4744" i="11"/>
  <c r="D4745" i="11"/>
  <c r="D4746" i="11"/>
  <c r="D4747" i="11"/>
  <c r="D4748" i="11"/>
  <c r="D4749" i="11"/>
  <c r="D4750" i="11"/>
  <c r="D4751" i="11"/>
  <c r="D4752" i="11"/>
  <c r="D4753" i="11"/>
  <c r="D4754" i="11"/>
  <c r="D4755" i="11"/>
  <c r="D4756" i="11"/>
  <c r="D4757" i="11"/>
  <c r="D4758" i="11"/>
  <c r="D4759" i="11"/>
  <c r="D4760" i="11"/>
  <c r="D4761" i="11"/>
  <c r="D4762" i="11"/>
  <c r="D4763" i="11"/>
  <c r="D4764" i="11"/>
  <c r="D4765" i="11"/>
  <c r="D4766" i="11"/>
  <c r="D4767" i="11"/>
  <c r="D4768" i="11"/>
  <c r="D4769" i="11"/>
  <c r="D4770" i="11"/>
  <c r="D4771" i="11"/>
  <c r="D4772" i="11"/>
  <c r="D4773" i="11"/>
  <c r="D4774" i="11"/>
  <c r="D4775" i="11"/>
  <c r="D4776" i="11"/>
  <c r="D4777" i="11"/>
  <c r="D4778" i="11"/>
  <c r="D4779" i="11"/>
  <c r="D4780" i="11"/>
  <c r="D4781" i="11"/>
  <c r="D4782" i="11"/>
  <c r="D4783" i="11"/>
  <c r="D4784" i="11"/>
  <c r="D4785" i="11"/>
  <c r="D4786" i="11"/>
  <c r="D4787" i="11"/>
  <c r="D4788" i="11"/>
  <c r="D4789" i="11"/>
  <c r="D4790" i="11"/>
  <c r="D4791" i="11"/>
  <c r="D4792" i="11"/>
  <c r="D4793" i="11"/>
  <c r="D4794" i="11"/>
  <c r="D4795" i="11"/>
  <c r="D4796" i="11"/>
  <c r="D4797" i="11"/>
  <c r="D4798" i="11"/>
  <c r="D4799" i="11"/>
  <c r="D4800" i="11"/>
  <c r="D4801" i="11"/>
  <c r="D4802" i="11"/>
  <c r="D4803" i="11"/>
  <c r="D4804" i="11"/>
  <c r="D4805" i="11"/>
  <c r="D4806" i="11"/>
  <c r="D4807" i="11"/>
  <c r="D4808" i="11"/>
  <c r="D4809" i="11"/>
  <c r="D4810" i="11"/>
  <c r="D4811" i="11"/>
  <c r="D4812" i="11"/>
  <c r="D4813" i="11"/>
  <c r="D4814" i="11"/>
  <c r="D4815" i="11"/>
  <c r="D4816" i="11"/>
  <c r="D4817" i="11"/>
  <c r="D4818" i="11"/>
  <c r="D4819" i="11"/>
  <c r="D4820" i="11"/>
  <c r="D4821" i="11"/>
  <c r="D4822" i="11"/>
  <c r="D4823" i="11"/>
  <c r="D4824" i="11"/>
  <c r="D4825" i="11"/>
  <c r="D4826" i="11"/>
  <c r="D4827" i="11"/>
  <c r="D4828" i="11"/>
  <c r="D4829" i="11"/>
  <c r="D4830" i="11"/>
  <c r="D4831" i="11"/>
  <c r="D4832" i="11"/>
  <c r="D4833" i="11"/>
  <c r="D4834" i="11"/>
  <c r="D4835" i="11"/>
  <c r="D4836" i="11"/>
  <c r="D4837" i="11"/>
  <c r="D4838" i="11"/>
  <c r="D4839" i="11"/>
  <c r="D4840" i="11"/>
  <c r="D4841" i="11"/>
  <c r="D4842" i="11"/>
  <c r="D4843" i="11"/>
  <c r="D4844" i="11"/>
  <c r="D4845" i="11"/>
  <c r="D4846" i="11"/>
  <c r="D4847" i="11"/>
  <c r="D4848" i="11"/>
  <c r="D4849" i="11"/>
  <c r="D4850" i="11"/>
  <c r="D4851" i="11"/>
  <c r="D4852" i="11"/>
  <c r="D4853" i="11"/>
  <c r="D4854" i="11"/>
  <c r="D4855" i="11"/>
  <c r="D4856" i="11"/>
  <c r="D4857" i="11"/>
  <c r="D4858" i="11"/>
  <c r="D4859" i="11"/>
  <c r="D4860" i="11"/>
  <c r="D4861" i="11"/>
  <c r="D4862" i="11"/>
  <c r="D4863" i="11"/>
  <c r="D4864" i="11"/>
  <c r="D4865" i="11"/>
  <c r="D4866" i="11"/>
  <c r="D4867" i="11"/>
  <c r="D4868" i="11"/>
  <c r="D4869" i="11"/>
  <c r="D4870" i="11"/>
  <c r="D4871" i="11"/>
  <c r="D4872" i="11"/>
  <c r="D4873" i="11"/>
  <c r="D4874" i="11"/>
  <c r="D4875" i="11"/>
  <c r="D4876" i="11"/>
  <c r="D4877" i="11"/>
  <c r="D4878" i="11"/>
  <c r="D4879" i="11"/>
  <c r="D4880" i="11"/>
  <c r="D4881" i="11"/>
  <c r="D4882" i="11"/>
  <c r="D4883" i="11"/>
  <c r="D4884" i="11"/>
  <c r="D4885" i="11"/>
  <c r="D4886" i="11"/>
  <c r="D4887" i="11"/>
  <c r="D4888" i="11"/>
  <c r="D4889" i="11"/>
  <c r="D4890" i="11"/>
  <c r="D4891" i="11"/>
  <c r="D4892" i="11"/>
  <c r="D4893" i="11"/>
  <c r="D4894" i="11"/>
  <c r="D4895" i="11"/>
  <c r="D4896" i="11"/>
  <c r="D4897" i="11"/>
  <c r="D4898" i="11"/>
  <c r="D4899" i="11"/>
  <c r="D4900" i="11"/>
  <c r="D4901" i="11"/>
  <c r="D4902" i="11"/>
  <c r="D4903" i="11"/>
  <c r="D4904" i="11"/>
  <c r="D4905" i="11"/>
  <c r="D4906" i="11"/>
  <c r="D4907" i="11"/>
  <c r="D4908" i="11"/>
  <c r="D4909" i="11"/>
  <c r="D4910" i="11"/>
  <c r="D4911" i="11"/>
  <c r="D4912" i="11"/>
  <c r="D4913" i="11"/>
  <c r="D4914" i="11"/>
  <c r="D4915" i="11"/>
  <c r="D4916" i="11"/>
  <c r="D4917" i="11"/>
  <c r="D4918" i="11"/>
  <c r="D4919" i="11"/>
  <c r="D4920" i="11"/>
  <c r="D4921" i="11"/>
  <c r="D4922" i="11"/>
  <c r="D4923" i="11"/>
  <c r="D4924" i="11"/>
  <c r="D4925" i="11"/>
  <c r="D4926" i="11"/>
  <c r="D4927" i="11"/>
  <c r="D4928" i="11"/>
  <c r="D4929" i="11"/>
  <c r="D4930" i="11"/>
  <c r="D4931" i="11"/>
  <c r="D4932" i="11"/>
  <c r="D4933" i="11"/>
  <c r="D4934" i="11"/>
  <c r="D4935" i="11"/>
  <c r="D4936" i="11"/>
  <c r="D4937" i="11"/>
  <c r="D4938" i="11"/>
  <c r="D4939" i="11"/>
  <c r="D4940" i="11"/>
  <c r="D4941" i="11"/>
  <c r="D4942" i="11"/>
  <c r="D4943" i="11"/>
  <c r="D4944" i="11"/>
  <c r="D4945" i="11"/>
  <c r="D4946" i="11"/>
  <c r="D4947" i="11"/>
  <c r="D4948" i="11"/>
  <c r="D4949" i="11"/>
  <c r="D4950" i="11"/>
  <c r="D4951" i="11"/>
  <c r="D4952" i="11"/>
  <c r="D4953" i="11"/>
  <c r="D4954" i="11"/>
  <c r="D4955" i="11"/>
  <c r="D4956" i="11"/>
  <c r="D4957" i="11"/>
  <c r="D4958" i="11"/>
  <c r="D4959" i="11"/>
  <c r="D4960" i="11"/>
  <c r="D4961" i="11"/>
  <c r="D4962" i="11"/>
  <c r="D4963" i="11"/>
  <c r="D4964" i="11"/>
  <c r="D4965" i="11"/>
  <c r="D4966" i="11"/>
  <c r="D4967" i="11"/>
  <c r="D4968" i="11"/>
  <c r="D4969" i="11"/>
  <c r="D4970" i="11"/>
  <c r="D4971" i="11"/>
  <c r="D4972" i="11"/>
  <c r="D4973" i="11"/>
  <c r="D4974" i="11"/>
  <c r="D4975" i="11"/>
  <c r="D4976" i="11"/>
  <c r="D4977" i="11"/>
  <c r="D4978" i="11"/>
  <c r="D4979" i="11"/>
  <c r="D4980" i="11"/>
  <c r="D4981" i="11"/>
  <c r="D4982" i="11"/>
  <c r="D4983" i="11"/>
  <c r="D4984" i="11"/>
  <c r="D4985" i="11"/>
  <c r="D4986" i="11"/>
  <c r="D4987" i="11"/>
  <c r="D4988" i="11"/>
  <c r="D4989" i="11"/>
  <c r="D4990" i="11"/>
  <c r="D4991" i="11"/>
  <c r="D4992" i="11"/>
  <c r="D4993" i="11"/>
  <c r="D4994" i="11"/>
  <c r="D4995" i="11"/>
  <c r="D4996" i="11"/>
  <c r="D4997" i="11"/>
  <c r="D4998" i="11"/>
  <c r="D4999" i="11"/>
  <c r="D5000" i="11"/>
  <c r="D5001" i="11"/>
  <c r="D5002" i="11"/>
  <c r="D5003" i="11"/>
  <c r="D5004" i="11"/>
  <c r="D5005" i="11"/>
  <c r="D5006" i="11"/>
  <c r="D5007" i="11"/>
  <c r="D5008" i="11"/>
  <c r="D5009" i="11"/>
  <c r="D5010" i="11"/>
  <c r="D5011" i="11"/>
  <c r="D5012" i="11"/>
  <c r="D5013" i="11"/>
  <c r="D5014" i="11"/>
  <c r="D5015" i="11"/>
  <c r="D5016" i="11"/>
  <c r="D5017" i="11"/>
  <c r="D5018" i="11"/>
  <c r="D5019" i="11"/>
  <c r="D5020" i="11"/>
  <c r="D5021" i="11"/>
  <c r="D5022" i="11"/>
  <c r="D5023" i="11"/>
  <c r="D5024" i="11"/>
  <c r="D5025" i="11"/>
  <c r="D5026" i="11"/>
  <c r="D5027" i="11"/>
  <c r="D5028" i="11"/>
  <c r="D5029" i="11"/>
  <c r="D5030" i="11"/>
  <c r="D5031" i="11"/>
  <c r="D5032" i="11"/>
  <c r="D5033" i="11"/>
  <c r="D5034" i="11"/>
  <c r="D5035" i="11"/>
  <c r="D5036" i="11"/>
  <c r="D5037" i="11"/>
  <c r="D5038" i="11"/>
  <c r="D5039" i="11"/>
  <c r="D5040" i="11"/>
  <c r="D5041" i="11"/>
  <c r="D5042" i="11"/>
  <c r="D5043" i="11"/>
  <c r="D5044" i="11"/>
  <c r="D5045" i="11"/>
  <c r="D5046" i="11"/>
  <c r="D5047" i="11"/>
  <c r="D5048" i="11"/>
  <c r="D5049" i="11"/>
  <c r="D5050" i="11"/>
  <c r="D5051" i="11"/>
  <c r="D5052" i="11"/>
  <c r="D5053" i="11"/>
  <c r="D5054" i="11"/>
  <c r="D5055" i="11"/>
  <c r="D5056" i="11"/>
  <c r="D5057" i="11"/>
  <c r="D5058" i="11"/>
  <c r="D5059" i="11"/>
  <c r="D5060" i="11"/>
  <c r="D5061" i="11"/>
  <c r="D5062" i="11"/>
  <c r="D5063" i="11"/>
  <c r="D5064" i="11"/>
  <c r="D5065" i="11"/>
  <c r="D5066" i="11"/>
  <c r="D5067" i="11"/>
  <c r="D5068" i="11"/>
  <c r="D5069" i="11"/>
  <c r="D5070" i="11"/>
  <c r="D5071" i="11"/>
  <c r="D5072" i="11"/>
  <c r="D5073" i="11"/>
  <c r="D5074" i="11"/>
  <c r="D5075" i="11"/>
  <c r="D5076" i="11"/>
  <c r="D5077" i="11"/>
  <c r="D5078" i="11"/>
  <c r="D5079" i="11"/>
  <c r="D5080" i="11"/>
  <c r="D5081" i="11"/>
  <c r="D5082" i="11"/>
  <c r="D5083" i="11"/>
  <c r="D5084" i="11"/>
  <c r="D5085" i="11"/>
  <c r="D5086" i="11"/>
  <c r="D5087" i="11"/>
  <c r="D5088" i="11"/>
  <c r="D5089" i="11"/>
  <c r="D5090" i="11"/>
  <c r="D5091" i="11"/>
  <c r="D5092" i="11"/>
  <c r="D5093" i="11"/>
  <c r="D5094" i="11"/>
  <c r="D5095" i="11"/>
  <c r="D5096" i="11"/>
  <c r="D5097" i="11"/>
  <c r="D5098" i="11"/>
  <c r="D5099" i="11"/>
  <c r="D5100" i="11"/>
  <c r="D5101" i="11"/>
  <c r="D5102" i="11"/>
  <c r="D5103" i="11"/>
  <c r="D5104" i="11"/>
  <c r="D5105" i="11"/>
  <c r="D5106" i="11"/>
  <c r="D5107" i="11"/>
  <c r="D5108" i="11"/>
  <c r="D5109" i="11"/>
  <c r="D5110" i="11"/>
  <c r="D5111" i="11"/>
  <c r="D5112" i="11"/>
  <c r="D5113" i="11"/>
  <c r="D5114" i="11"/>
  <c r="D5115" i="11"/>
  <c r="D5116" i="11"/>
  <c r="D5117" i="11"/>
  <c r="D5118" i="11"/>
  <c r="D5119" i="11"/>
  <c r="D5120" i="11"/>
  <c r="D5121" i="11"/>
  <c r="D5122" i="11"/>
  <c r="D5123" i="11"/>
  <c r="D5124" i="11"/>
  <c r="D5125" i="11"/>
  <c r="D5126" i="11"/>
  <c r="D5127" i="11"/>
  <c r="D5128" i="11"/>
  <c r="D5129" i="11"/>
  <c r="D5130" i="11"/>
  <c r="D5131" i="11"/>
  <c r="D5132" i="11"/>
  <c r="D5133" i="11"/>
  <c r="D5134" i="11"/>
  <c r="D5135" i="11"/>
  <c r="D5136" i="11"/>
  <c r="D5137" i="11"/>
  <c r="D5138" i="11"/>
  <c r="D5139" i="11"/>
  <c r="D5140" i="11"/>
  <c r="D5141" i="11"/>
  <c r="D5142" i="11"/>
  <c r="D5143" i="11"/>
  <c r="D5144" i="11"/>
  <c r="D5145" i="11"/>
  <c r="D5146" i="11"/>
  <c r="D5147" i="11"/>
  <c r="D5148" i="11"/>
  <c r="D5149" i="11"/>
  <c r="D5150" i="11"/>
  <c r="D5151" i="11"/>
  <c r="D5152" i="11"/>
  <c r="D5153" i="11"/>
  <c r="D5154" i="11"/>
  <c r="D5155" i="11"/>
  <c r="D5156" i="11"/>
  <c r="D5157" i="11"/>
  <c r="D5158" i="11"/>
  <c r="D5159" i="11"/>
  <c r="D5160" i="11"/>
  <c r="D5161" i="11"/>
  <c r="D5162" i="11"/>
  <c r="D5163" i="11"/>
  <c r="D5164" i="11"/>
  <c r="D5165" i="11"/>
  <c r="D5166" i="11"/>
  <c r="D5167" i="11"/>
  <c r="D5168" i="11"/>
  <c r="D5169" i="11"/>
  <c r="D5170" i="11"/>
  <c r="D5171" i="11"/>
  <c r="D5172" i="11"/>
  <c r="D5173" i="11"/>
  <c r="D5174" i="11"/>
  <c r="D5175" i="11"/>
  <c r="D5176" i="11"/>
  <c r="D5177" i="11"/>
  <c r="D5178" i="11"/>
  <c r="D5179" i="11"/>
  <c r="D5180" i="11"/>
  <c r="D5181" i="11"/>
  <c r="D5182" i="11"/>
  <c r="D5183" i="11"/>
  <c r="D5184" i="11"/>
  <c r="D5185" i="11"/>
  <c r="D5186" i="11"/>
  <c r="D5187" i="11"/>
  <c r="D5188" i="11"/>
  <c r="D5189" i="11"/>
  <c r="D5190" i="11"/>
  <c r="D5191" i="11"/>
  <c r="D5192" i="11"/>
  <c r="D5193" i="11"/>
  <c r="D5194" i="11"/>
  <c r="D5195" i="11"/>
  <c r="D5196" i="11"/>
  <c r="D5197" i="11"/>
  <c r="D5198" i="11"/>
  <c r="D5199" i="11"/>
  <c r="D5200" i="11"/>
  <c r="D5201" i="11"/>
  <c r="D5202" i="11"/>
  <c r="D5203" i="11"/>
  <c r="D5204" i="11"/>
  <c r="D5205" i="11"/>
  <c r="D5206" i="11"/>
  <c r="D5207" i="11"/>
  <c r="D5208" i="11"/>
  <c r="D5209" i="11"/>
  <c r="D5210" i="11"/>
  <c r="D5211" i="11"/>
  <c r="D5212" i="11"/>
  <c r="D5213" i="11"/>
  <c r="D5214" i="11"/>
  <c r="D5215" i="11"/>
  <c r="D5216" i="11"/>
  <c r="D5217" i="11"/>
  <c r="D5218" i="11"/>
  <c r="D5219" i="11"/>
  <c r="D5220" i="11"/>
  <c r="D5221" i="11"/>
  <c r="D5222" i="11"/>
  <c r="D5223" i="11"/>
  <c r="D5224" i="11"/>
  <c r="D5225" i="11"/>
  <c r="D5226" i="11"/>
  <c r="D5227" i="11"/>
  <c r="D5228" i="11"/>
  <c r="D5229" i="11"/>
  <c r="D5230" i="11"/>
  <c r="D5231" i="11"/>
  <c r="D5232" i="11"/>
  <c r="D5233" i="11"/>
  <c r="D5234" i="11"/>
  <c r="D5235" i="11"/>
  <c r="D5236" i="11"/>
  <c r="D5237" i="11"/>
  <c r="D5238" i="11"/>
  <c r="D5239" i="11"/>
  <c r="D5240" i="11"/>
  <c r="D5241" i="11"/>
  <c r="D5242" i="11"/>
  <c r="D5243" i="11"/>
  <c r="D5244" i="11"/>
  <c r="D5245" i="11"/>
  <c r="D5246" i="11"/>
  <c r="D5247" i="11"/>
  <c r="D5248" i="11"/>
  <c r="D5249" i="11"/>
  <c r="D5250" i="11"/>
  <c r="D5251" i="11"/>
  <c r="D5252" i="11"/>
  <c r="D5253" i="11"/>
  <c r="D5254" i="11"/>
  <c r="D5255" i="11"/>
  <c r="D5256" i="11"/>
  <c r="D5257" i="11"/>
  <c r="D5258" i="11"/>
  <c r="D5259" i="11"/>
  <c r="D5260" i="11"/>
  <c r="D5261" i="11"/>
  <c r="D5262" i="11"/>
  <c r="D5263" i="11"/>
  <c r="D5264" i="11"/>
  <c r="D5265" i="11"/>
  <c r="D5266" i="11"/>
  <c r="D5267" i="11"/>
  <c r="D5268" i="11"/>
  <c r="D5269" i="11"/>
  <c r="D5270" i="11"/>
  <c r="D5271" i="11"/>
  <c r="D5272" i="11"/>
  <c r="D5273" i="11"/>
  <c r="D5274" i="11"/>
  <c r="D5275" i="11"/>
  <c r="D5276" i="11"/>
  <c r="D5277" i="11"/>
  <c r="D5278" i="11"/>
  <c r="D5279" i="11"/>
  <c r="D5280" i="11"/>
  <c r="D5281" i="11"/>
  <c r="D5282" i="11"/>
  <c r="D5283" i="11"/>
  <c r="D5284" i="11"/>
  <c r="D5285" i="11"/>
  <c r="D5286" i="11"/>
  <c r="D5287" i="11"/>
  <c r="D5288" i="11"/>
  <c r="D5289" i="11"/>
  <c r="D5290" i="11"/>
  <c r="D5291" i="11"/>
  <c r="D5292" i="11"/>
  <c r="D5293" i="11"/>
  <c r="D5294" i="11"/>
  <c r="D5295" i="11"/>
  <c r="D5296" i="11"/>
  <c r="D5297" i="11"/>
  <c r="D5298" i="11"/>
  <c r="D5299" i="11"/>
  <c r="D5300" i="11"/>
  <c r="D5301" i="11"/>
  <c r="D5302" i="11"/>
  <c r="D5303" i="11"/>
  <c r="D5304" i="11"/>
  <c r="D5305" i="11"/>
  <c r="D5306" i="11"/>
  <c r="D5307" i="11"/>
  <c r="D5308" i="11"/>
  <c r="D5309" i="11"/>
  <c r="D5310" i="11"/>
  <c r="D5311" i="11"/>
  <c r="D5312" i="11"/>
  <c r="D5313" i="11"/>
  <c r="D5314" i="11"/>
  <c r="D5315" i="11"/>
  <c r="D5316" i="11"/>
  <c r="D5317" i="11"/>
  <c r="D5318" i="11"/>
  <c r="D5319" i="11"/>
  <c r="D5320" i="11"/>
  <c r="D5321" i="11"/>
  <c r="D5322" i="11"/>
  <c r="D5323" i="11"/>
  <c r="D5324" i="11"/>
  <c r="D5325" i="11"/>
  <c r="D5326" i="11"/>
  <c r="D5327" i="11"/>
  <c r="D5328" i="11"/>
  <c r="D5329" i="11"/>
  <c r="D5330" i="11"/>
  <c r="D5331" i="11"/>
  <c r="D5332" i="11"/>
  <c r="D5333" i="11"/>
  <c r="D5334" i="11"/>
  <c r="D5335" i="11"/>
  <c r="D5336" i="11"/>
  <c r="D5337" i="11"/>
  <c r="D5338" i="11"/>
  <c r="D5339" i="11"/>
  <c r="D5340" i="11"/>
  <c r="D5341" i="11"/>
  <c r="D5342" i="11"/>
  <c r="D5343" i="11"/>
  <c r="D5344" i="11"/>
  <c r="D5345" i="11"/>
  <c r="D5346" i="11"/>
  <c r="D5347" i="11"/>
  <c r="D5348" i="11"/>
  <c r="D5349" i="11"/>
  <c r="D5350" i="11"/>
  <c r="D5351" i="11"/>
  <c r="D5352" i="11"/>
  <c r="D5353" i="11"/>
  <c r="D5354" i="11"/>
  <c r="D5355" i="11"/>
  <c r="D5356" i="11"/>
  <c r="D5357" i="11"/>
  <c r="D5358" i="11"/>
  <c r="D5359" i="11"/>
  <c r="D5360" i="11"/>
  <c r="D5361" i="11"/>
  <c r="D5362" i="11"/>
  <c r="D5363" i="11"/>
  <c r="D5364" i="11"/>
  <c r="D5365" i="11"/>
  <c r="D5366" i="11"/>
  <c r="D5367" i="11"/>
  <c r="D5368" i="11"/>
  <c r="D5369" i="11"/>
  <c r="D5370" i="11"/>
  <c r="D5371" i="11"/>
  <c r="D5372" i="11"/>
  <c r="D5373" i="11"/>
  <c r="D5374" i="11"/>
  <c r="D5375" i="11"/>
  <c r="D5376" i="11"/>
  <c r="D5377" i="11"/>
  <c r="D5378" i="11"/>
  <c r="D5379" i="11"/>
  <c r="D5380" i="11"/>
  <c r="D5381" i="11"/>
  <c r="D5382" i="11"/>
  <c r="D5383" i="11"/>
  <c r="D5384" i="11"/>
  <c r="D5385" i="11"/>
  <c r="D5386" i="11"/>
  <c r="D5387" i="11"/>
  <c r="D5388" i="11"/>
  <c r="D5389" i="11"/>
  <c r="D5390" i="11"/>
  <c r="D5391" i="11"/>
  <c r="D5392" i="11"/>
  <c r="D5393" i="11"/>
  <c r="D5394" i="11"/>
  <c r="D5395" i="11"/>
  <c r="D5396" i="11"/>
  <c r="D5397" i="11"/>
  <c r="D5398" i="11"/>
  <c r="D5399" i="11"/>
  <c r="D5400" i="11"/>
  <c r="D5401" i="11"/>
  <c r="D5402" i="11"/>
  <c r="D5403" i="11"/>
  <c r="D5404" i="11"/>
  <c r="D5405" i="11"/>
  <c r="D5406" i="11"/>
  <c r="D5407" i="11"/>
  <c r="D5408" i="11"/>
  <c r="D5409" i="11"/>
  <c r="D5410" i="11"/>
  <c r="D5411" i="11"/>
  <c r="D5412" i="11"/>
  <c r="D5413" i="11"/>
  <c r="D5414" i="11"/>
  <c r="D5415" i="11"/>
  <c r="D5416" i="11"/>
  <c r="D5417" i="11"/>
  <c r="D5418" i="11"/>
  <c r="D5419" i="11"/>
  <c r="D5420" i="11"/>
  <c r="D5421" i="11"/>
  <c r="D5422" i="11"/>
  <c r="D5423" i="11"/>
  <c r="D5424" i="11"/>
  <c r="D5425" i="11"/>
  <c r="D5426" i="11"/>
  <c r="D5427" i="11"/>
  <c r="D5428" i="11"/>
  <c r="D5429" i="11"/>
  <c r="D5430" i="11"/>
  <c r="D5431" i="11"/>
  <c r="D5432" i="11"/>
  <c r="D5433" i="11"/>
  <c r="D5434" i="11"/>
  <c r="D5435" i="11"/>
  <c r="D5436" i="11"/>
  <c r="D5437" i="11"/>
  <c r="D5438" i="11"/>
  <c r="D5439" i="11"/>
  <c r="D5440" i="11"/>
  <c r="D5441" i="11"/>
  <c r="D5442" i="11"/>
  <c r="D5443" i="11"/>
  <c r="D5444" i="11"/>
  <c r="D5445" i="11"/>
  <c r="D5446" i="11"/>
  <c r="D5447" i="11"/>
  <c r="D5448" i="11"/>
  <c r="D5449" i="11"/>
  <c r="D5450" i="11"/>
  <c r="D5451" i="11"/>
  <c r="D5452" i="11"/>
  <c r="D5453" i="11"/>
  <c r="D5454" i="11"/>
  <c r="D5455" i="11"/>
  <c r="D5456" i="11"/>
  <c r="D5457" i="11"/>
  <c r="D5458" i="11"/>
  <c r="D5459" i="11"/>
  <c r="D5460" i="11"/>
  <c r="D5461" i="11"/>
  <c r="D5462" i="11"/>
  <c r="D5463" i="11"/>
  <c r="D5464" i="11"/>
  <c r="D5465" i="11"/>
  <c r="D5466" i="11"/>
  <c r="D5467" i="11"/>
  <c r="D5468" i="11"/>
  <c r="D5469" i="11"/>
  <c r="D5470" i="11"/>
  <c r="D5471" i="11"/>
  <c r="D5472" i="11"/>
  <c r="D5473" i="11"/>
  <c r="D5474" i="11"/>
  <c r="D5475" i="11"/>
  <c r="D5476" i="11"/>
  <c r="D5477" i="11"/>
  <c r="D5478" i="11"/>
  <c r="D5479" i="11"/>
  <c r="D5480" i="11"/>
  <c r="D5481" i="11"/>
  <c r="D5482" i="11"/>
  <c r="D5483" i="11"/>
  <c r="D5484" i="11"/>
  <c r="D5485" i="11"/>
  <c r="D5486" i="11"/>
  <c r="D5487" i="11"/>
  <c r="D5488" i="11"/>
  <c r="D5489" i="11"/>
  <c r="D5490" i="11"/>
  <c r="D5491" i="11"/>
  <c r="D5492" i="11"/>
  <c r="D5493" i="11"/>
  <c r="D5494" i="11"/>
  <c r="D5495" i="11"/>
  <c r="D5496" i="11"/>
  <c r="D5497" i="11"/>
  <c r="D5498" i="11"/>
  <c r="D5499" i="11"/>
  <c r="D5500" i="11"/>
  <c r="D5501" i="11"/>
  <c r="D5502" i="11"/>
  <c r="D5503" i="11"/>
  <c r="D5504" i="11"/>
  <c r="D5505" i="11"/>
  <c r="D5506" i="11"/>
  <c r="D5507" i="11"/>
  <c r="D5508" i="11"/>
  <c r="D5509" i="11"/>
  <c r="D5510" i="11"/>
  <c r="D5511" i="11"/>
  <c r="D5512" i="11"/>
  <c r="D5513" i="11"/>
  <c r="D5514" i="11"/>
  <c r="D5515" i="11"/>
  <c r="D5516" i="11"/>
  <c r="D5517" i="11"/>
  <c r="D5518" i="11"/>
  <c r="D5519" i="11"/>
  <c r="D5520" i="11"/>
  <c r="D5521" i="11"/>
  <c r="D5522" i="11"/>
  <c r="D5523" i="11"/>
  <c r="D5524" i="11"/>
  <c r="D5525" i="11"/>
  <c r="D5526" i="11"/>
  <c r="D5527" i="11"/>
  <c r="D5528" i="11"/>
  <c r="D5529" i="11"/>
  <c r="D5530" i="11"/>
  <c r="D5531" i="11"/>
  <c r="D5532" i="11"/>
  <c r="D5533" i="11"/>
  <c r="D5534" i="11"/>
  <c r="D5535" i="11"/>
  <c r="D5536" i="11"/>
  <c r="D5537" i="11"/>
  <c r="D5538" i="11"/>
  <c r="D5539" i="11"/>
  <c r="D5540" i="11"/>
  <c r="D5541" i="11"/>
  <c r="D5542" i="11"/>
  <c r="D5543" i="11"/>
  <c r="D5544" i="11"/>
  <c r="D5545" i="11"/>
  <c r="D5546" i="11"/>
  <c r="D5547" i="11"/>
  <c r="D5548" i="11"/>
  <c r="D5549" i="11"/>
  <c r="D5550" i="11"/>
  <c r="D5551" i="11"/>
  <c r="D5552" i="11"/>
  <c r="D5553" i="11"/>
  <c r="D5554" i="11"/>
  <c r="D5555" i="11"/>
  <c r="D5556" i="11"/>
  <c r="D5557" i="11"/>
  <c r="D5558" i="11"/>
  <c r="D5559" i="11"/>
  <c r="D5560" i="11"/>
  <c r="D5561" i="11"/>
  <c r="D5562" i="11"/>
  <c r="D5563" i="11"/>
  <c r="D5564" i="11"/>
  <c r="D5565" i="11"/>
  <c r="D5566" i="11"/>
  <c r="D5567" i="11"/>
  <c r="D5568" i="11"/>
  <c r="D5569" i="11"/>
  <c r="D5570" i="11"/>
  <c r="D5571" i="11"/>
  <c r="D5572" i="11"/>
  <c r="D5573" i="11"/>
  <c r="D5574" i="11"/>
  <c r="D5575" i="11"/>
  <c r="D5576" i="11"/>
  <c r="D5577" i="11"/>
  <c r="D5578" i="11"/>
  <c r="D5579" i="11"/>
  <c r="D5580" i="11"/>
  <c r="D5581" i="11"/>
  <c r="D5582" i="11"/>
  <c r="D5583" i="11"/>
  <c r="D5584" i="11"/>
  <c r="D5585" i="11"/>
  <c r="D5586" i="11"/>
  <c r="D5587" i="11"/>
  <c r="D5588" i="11"/>
  <c r="D5589" i="11"/>
  <c r="D5590" i="11"/>
  <c r="D5591" i="11"/>
  <c r="D5592" i="11"/>
  <c r="D5593" i="11"/>
  <c r="D5594" i="11"/>
  <c r="D5595" i="11"/>
  <c r="D5596" i="11"/>
  <c r="D5597" i="11"/>
  <c r="D5598" i="11"/>
  <c r="D5599" i="11"/>
  <c r="D5600" i="11"/>
  <c r="D5601" i="11"/>
  <c r="D5602" i="11"/>
  <c r="D5603" i="11"/>
  <c r="D5604" i="11"/>
  <c r="D5605" i="11"/>
  <c r="D5606" i="11"/>
  <c r="D5607" i="11"/>
  <c r="D5608" i="11"/>
  <c r="D5609" i="11"/>
  <c r="D5610" i="11"/>
  <c r="D5611" i="11"/>
  <c r="D5612" i="11"/>
  <c r="D5613" i="11"/>
  <c r="D5614" i="11"/>
  <c r="D5615" i="11"/>
  <c r="D5616" i="11"/>
  <c r="D5617" i="11"/>
  <c r="D5618" i="11"/>
  <c r="D5619" i="11"/>
  <c r="D5620" i="11"/>
  <c r="D5621" i="11"/>
  <c r="D5622" i="11"/>
  <c r="D5623" i="11"/>
  <c r="D5624" i="11"/>
  <c r="D5625" i="11"/>
  <c r="D5626" i="11"/>
  <c r="D5627" i="11"/>
  <c r="D5628" i="11"/>
  <c r="D5629" i="11"/>
  <c r="D5630" i="11"/>
  <c r="D5631" i="11"/>
  <c r="D5632" i="11"/>
  <c r="D5633" i="11"/>
  <c r="D5634" i="11"/>
  <c r="D5635" i="11"/>
  <c r="D5636" i="11"/>
  <c r="D5637" i="11"/>
  <c r="D5638" i="11"/>
  <c r="D5639" i="11"/>
  <c r="D5640" i="11"/>
  <c r="D5641" i="11"/>
  <c r="D5642" i="11"/>
  <c r="D5643" i="11"/>
  <c r="D5644" i="11"/>
  <c r="D5645" i="11"/>
  <c r="D5646" i="11"/>
  <c r="D5647" i="11"/>
  <c r="D5648" i="11"/>
  <c r="D5649" i="11"/>
  <c r="D5650" i="11"/>
  <c r="D5651" i="11"/>
  <c r="D5652" i="11"/>
  <c r="D5653" i="11"/>
  <c r="D5654" i="11"/>
  <c r="D5655" i="11"/>
  <c r="D5656" i="11"/>
  <c r="D5657" i="11"/>
  <c r="D5658" i="11"/>
  <c r="D5659" i="11"/>
  <c r="D5660" i="11"/>
  <c r="D5661" i="11"/>
  <c r="D5662" i="11"/>
  <c r="D5663" i="11"/>
  <c r="D5664" i="11"/>
  <c r="D5665" i="11"/>
  <c r="D5666" i="11"/>
  <c r="D5667" i="11"/>
  <c r="D5668" i="11"/>
  <c r="D5669" i="11"/>
  <c r="D5670" i="11"/>
  <c r="D5671" i="11"/>
  <c r="D5672" i="11"/>
  <c r="D5673" i="11"/>
  <c r="D5674" i="11"/>
  <c r="D5675" i="11"/>
  <c r="D5676" i="11"/>
  <c r="D5677" i="11"/>
  <c r="D5678" i="11"/>
  <c r="D5679" i="11"/>
  <c r="D5680" i="11"/>
  <c r="D5681" i="11"/>
  <c r="D5682" i="11"/>
  <c r="D5683" i="11"/>
  <c r="D5684" i="11"/>
  <c r="D5685" i="11"/>
  <c r="D5686" i="11"/>
  <c r="D5687" i="11"/>
  <c r="D5688" i="11"/>
  <c r="D5689" i="11"/>
  <c r="D5690" i="11"/>
  <c r="D5691" i="11"/>
  <c r="D5692" i="11"/>
  <c r="D5693" i="11"/>
  <c r="D5694" i="11"/>
  <c r="D5695" i="11"/>
  <c r="D5696" i="11"/>
  <c r="D5697" i="11"/>
  <c r="D5698" i="11"/>
  <c r="D5699" i="11"/>
  <c r="D5700" i="11"/>
  <c r="D5701" i="11"/>
  <c r="D5702" i="11"/>
  <c r="D5703" i="11"/>
  <c r="D5704" i="11"/>
  <c r="D5705" i="11"/>
  <c r="D5706" i="11"/>
  <c r="D5707" i="11"/>
  <c r="D5708" i="11"/>
  <c r="D5709" i="11"/>
  <c r="D5710" i="11"/>
  <c r="D5711" i="11"/>
  <c r="D5712" i="11"/>
  <c r="D5713" i="11"/>
  <c r="D5714" i="11"/>
  <c r="D5715" i="11"/>
  <c r="D5716" i="11"/>
  <c r="D5717" i="11"/>
  <c r="D5718" i="11"/>
  <c r="D5719" i="11"/>
  <c r="D5720" i="11"/>
  <c r="D5721" i="11"/>
  <c r="D5722" i="11"/>
  <c r="D5723" i="11"/>
  <c r="D5724" i="11"/>
  <c r="D5725" i="11"/>
  <c r="D5726" i="11"/>
  <c r="D5727" i="11"/>
  <c r="D5728" i="11"/>
  <c r="D5729" i="11"/>
  <c r="D5730" i="11"/>
  <c r="D5731" i="11"/>
  <c r="D5732" i="11"/>
  <c r="D5733" i="11"/>
  <c r="D5734" i="11"/>
  <c r="D5735" i="11"/>
  <c r="D5736" i="11"/>
  <c r="D5737" i="11"/>
  <c r="D5738" i="11"/>
  <c r="D5739" i="11"/>
  <c r="D5740" i="11"/>
  <c r="D5741" i="11"/>
  <c r="D5742" i="11"/>
  <c r="D5743" i="11"/>
  <c r="D5744" i="11"/>
  <c r="D5745" i="11"/>
  <c r="D5746" i="11"/>
  <c r="D5747" i="11"/>
  <c r="D5748" i="11"/>
  <c r="D5749" i="11"/>
  <c r="D5750" i="11"/>
  <c r="D5751" i="11"/>
  <c r="D5752" i="11"/>
  <c r="D5753" i="11"/>
  <c r="D5754" i="11"/>
  <c r="D5755" i="11"/>
  <c r="D5756" i="11"/>
  <c r="D5757" i="11"/>
  <c r="D5758" i="11"/>
  <c r="D5759" i="11"/>
  <c r="D5760" i="11"/>
  <c r="D5761" i="11"/>
  <c r="D5762" i="11"/>
  <c r="D5763" i="11"/>
  <c r="D5764" i="11"/>
  <c r="D5765" i="11"/>
  <c r="D5766" i="11"/>
  <c r="D5767" i="11"/>
  <c r="D5768" i="11"/>
  <c r="D5769" i="11"/>
  <c r="D5770" i="11"/>
  <c r="D5771" i="11"/>
  <c r="D5772" i="11"/>
  <c r="D5773" i="11"/>
  <c r="D5774" i="11"/>
  <c r="D5775" i="11"/>
  <c r="D5776" i="11"/>
  <c r="D5777" i="11"/>
  <c r="D5778" i="11"/>
  <c r="D5779" i="11"/>
  <c r="D5780" i="11"/>
  <c r="D5781" i="11"/>
  <c r="D5782" i="11"/>
  <c r="D5783" i="11"/>
  <c r="D5784" i="11"/>
  <c r="D5785" i="11"/>
  <c r="D5786" i="11"/>
  <c r="D5787" i="11"/>
  <c r="D5788" i="11"/>
  <c r="D5789" i="11"/>
  <c r="D5790" i="11"/>
  <c r="D5791" i="11"/>
  <c r="D5792" i="11"/>
  <c r="D5793" i="11"/>
  <c r="D5794" i="11"/>
  <c r="D5795" i="11"/>
  <c r="D5796" i="11"/>
  <c r="D5797" i="11"/>
  <c r="D5798" i="11"/>
  <c r="D5799" i="11"/>
  <c r="D5800" i="11"/>
  <c r="D5801" i="11"/>
  <c r="D5802" i="11"/>
  <c r="D5803" i="11"/>
  <c r="D5804" i="11"/>
  <c r="D5805" i="11"/>
  <c r="D5806" i="11"/>
  <c r="D5807" i="11"/>
  <c r="D5808" i="11"/>
  <c r="D5809" i="11"/>
  <c r="D5810" i="11"/>
  <c r="D5811" i="11"/>
  <c r="D5812" i="11"/>
  <c r="D5813" i="11"/>
  <c r="D5814" i="11"/>
  <c r="D5815" i="11"/>
  <c r="D5816" i="11"/>
  <c r="D5817" i="11"/>
  <c r="D5818" i="11"/>
  <c r="D5819" i="11"/>
  <c r="D5820" i="11"/>
  <c r="D5821" i="11"/>
  <c r="D5822" i="11"/>
  <c r="D5823" i="11"/>
  <c r="D5824" i="11"/>
  <c r="D5825" i="11"/>
  <c r="D5826" i="11"/>
  <c r="D5827" i="11"/>
  <c r="D5828" i="11"/>
  <c r="D5829" i="11"/>
  <c r="D5830" i="11"/>
  <c r="D5831" i="11"/>
  <c r="D5832" i="11"/>
  <c r="D5833" i="11"/>
  <c r="D5834" i="11"/>
  <c r="D5835" i="11"/>
  <c r="D5836" i="11"/>
  <c r="D5837" i="11"/>
  <c r="D5838" i="11"/>
  <c r="D5839" i="11"/>
  <c r="D5840" i="11"/>
  <c r="D5841" i="11"/>
  <c r="D5842" i="11"/>
  <c r="D5843" i="11"/>
  <c r="D5844" i="11"/>
  <c r="D5845" i="11"/>
  <c r="D5846" i="11"/>
  <c r="D5847" i="11"/>
  <c r="D5848" i="11"/>
  <c r="D5849" i="11"/>
  <c r="D5850" i="11"/>
  <c r="D5851" i="11"/>
  <c r="D5852" i="11"/>
  <c r="D5853" i="11"/>
  <c r="D5854" i="11"/>
  <c r="D5855" i="11"/>
  <c r="D5856" i="11"/>
  <c r="D5857" i="11"/>
  <c r="D5858" i="11"/>
  <c r="D5859" i="11"/>
  <c r="D5860" i="11"/>
  <c r="D5861" i="11"/>
  <c r="D5862" i="11"/>
  <c r="D5863" i="11"/>
  <c r="D5864" i="11"/>
  <c r="D5865" i="11"/>
  <c r="D5866" i="11"/>
  <c r="D5867" i="11"/>
  <c r="D5868" i="11"/>
  <c r="D5869" i="11"/>
  <c r="D5870" i="11"/>
  <c r="D5871" i="11"/>
  <c r="D5872" i="11"/>
  <c r="D5873" i="11"/>
  <c r="D5874" i="11"/>
  <c r="D5875" i="11"/>
  <c r="D5876" i="11"/>
  <c r="D5877" i="11"/>
  <c r="D5878" i="11"/>
  <c r="D5879" i="11"/>
  <c r="D5880" i="11"/>
  <c r="D5881" i="11"/>
  <c r="D5882" i="11"/>
  <c r="D5883" i="11"/>
  <c r="D5884" i="11"/>
  <c r="D5885" i="11"/>
  <c r="D5886" i="11"/>
  <c r="D5887" i="11"/>
  <c r="D5888" i="11"/>
  <c r="D5889" i="11"/>
  <c r="D5890" i="11"/>
  <c r="D5891" i="11"/>
  <c r="D5892" i="11"/>
  <c r="D5893" i="11"/>
  <c r="D5894" i="11"/>
  <c r="D5895" i="11"/>
  <c r="D5896" i="11"/>
  <c r="D5897" i="11"/>
  <c r="D5898" i="11"/>
  <c r="D5899" i="11"/>
  <c r="D5900" i="11"/>
  <c r="D5901" i="11"/>
  <c r="D5902" i="11"/>
  <c r="D5903" i="11"/>
  <c r="D5904" i="11"/>
  <c r="D5905" i="11"/>
  <c r="D5906" i="11"/>
  <c r="D5907" i="11"/>
  <c r="D5908" i="11"/>
  <c r="D5909" i="11"/>
  <c r="D5910" i="11"/>
  <c r="D5911" i="11"/>
  <c r="D5912" i="11"/>
  <c r="D5913" i="11"/>
  <c r="D5914" i="11"/>
  <c r="D5915" i="11"/>
  <c r="D5916" i="11"/>
  <c r="D5917" i="11"/>
  <c r="D5918" i="11"/>
  <c r="D5919" i="11"/>
  <c r="D5920" i="11"/>
  <c r="D5921" i="11"/>
  <c r="D5922" i="11"/>
  <c r="D5923" i="11"/>
  <c r="D5924" i="11"/>
  <c r="D5925" i="11"/>
  <c r="D5926" i="11"/>
  <c r="D5927" i="11"/>
  <c r="D5928" i="11"/>
  <c r="D5929" i="11"/>
  <c r="D5930" i="11"/>
  <c r="D5931" i="11"/>
  <c r="D5932" i="11"/>
  <c r="D5933" i="11"/>
  <c r="D5934" i="11"/>
  <c r="D5935" i="11"/>
  <c r="D5936" i="11"/>
  <c r="D5937" i="11"/>
  <c r="D5938" i="11"/>
  <c r="D5939" i="11"/>
  <c r="D5940" i="11"/>
  <c r="D5941" i="11"/>
  <c r="D5942" i="11"/>
  <c r="D5943" i="11"/>
  <c r="D5944" i="11"/>
  <c r="D5945" i="11"/>
  <c r="D5946" i="11"/>
  <c r="D5947" i="11"/>
  <c r="D5948" i="11"/>
  <c r="D5949" i="11"/>
  <c r="D5950" i="11"/>
  <c r="D5951" i="11"/>
  <c r="D5952" i="11"/>
  <c r="D5953" i="11"/>
  <c r="D5954" i="11"/>
  <c r="D5955" i="11"/>
  <c r="D5956" i="11"/>
  <c r="D5957" i="11"/>
  <c r="D5958" i="11"/>
  <c r="D5959" i="11"/>
  <c r="D5960" i="11"/>
  <c r="D5961" i="11"/>
  <c r="D5962" i="11"/>
  <c r="D5963" i="11"/>
  <c r="D5964" i="11"/>
  <c r="D5965" i="11"/>
  <c r="D5966" i="11"/>
  <c r="D5967" i="11"/>
  <c r="D5968" i="11"/>
  <c r="D5969" i="11"/>
  <c r="D5970" i="11"/>
  <c r="D5971" i="11"/>
  <c r="D5972" i="11"/>
  <c r="D5973" i="11"/>
  <c r="D5974" i="11"/>
  <c r="D5975" i="11"/>
  <c r="D5976" i="11"/>
  <c r="D5977" i="11"/>
  <c r="D5978" i="11"/>
  <c r="D5979" i="11"/>
  <c r="D5980" i="11"/>
  <c r="D5981" i="11"/>
  <c r="D5982" i="11"/>
  <c r="D5983" i="11"/>
  <c r="D5984" i="11"/>
  <c r="D5985" i="11"/>
  <c r="D5986" i="11"/>
  <c r="D5987" i="11"/>
  <c r="D5988" i="11"/>
  <c r="D5989" i="11"/>
  <c r="D5990" i="11"/>
  <c r="D5991" i="11"/>
  <c r="D5992" i="11"/>
  <c r="D5993" i="11"/>
  <c r="D5994" i="11"/>
  <c r="D5995" i="11"/>
  <c r="D5996" i="11"/>
  <c r="D5997" i="11"/>
  <c r="D5998" i="11"/>
  <c r="D5999" i="11"/>
  <c r="D6000" i="11"/>
  <c r="D6001" i="11"/>
  <c r="D6002" i="11"/>
  <c r="D6003" i="11"/>
  <c r="D6004" i="11"/>
  <c r="D6005" i="11"/>
  <c r="D6006" i="11"/>
  <c r="D6007" i="11"/>
  <c r="D6008" i="11"/>
  <c r="D6009" i="11"/>
  <c r="D6010" i="11"/>
  <c r="D6011" i="11"/>
  <c r="D6012" i="11"/>
  <c r="D6013" i="11"/>
  <c r="D6014" i="11"/>
  <c r="D6015" i="11"/>
  <c r="D6016" i="11"/>
  <c r="D6017" i="11"/>
  <c r="D6018" i="11"/>
  <c r="D6019" i="11"/>
  <c r="D6020" i="11"/>
  <c r="D6021" i="11"/>
  <c r="D6022" i="11"/>
  <c r="D6023" i="11"/>
  <c r="D6024" i="11"/>
  <c r="D6025" i="11"/>
  <c r="D6026" i="11"/>
  <c r="D6027" i="11"/>
  <c r="D6028" i="11"/>
  <c r="D6029" i="11"/>
  <c r="D6030" i="11"/>
  <c r="D6031" i="11"/>
  <c r="D6032" i="11"/>
  <c r="D6033" i="11"/>
  <c r="D6034" i="11"/>
  <c r="D6035" i="11"/>
  <c r="D6036" i="11"/>
  <c r="D6037" i="11"/>
  <c r="D6038" i="11"/>
  <c r="D6039" i="11"/>
  <c r="D6040" i="11"/>
  <c r="D6041" i="11"/>
  <c r="D6042" i="11"/>
  <c r="D6043" i="11"/>
  <c r="D6044" i="11"/>
  <c r="D6045" i="11"/>
  <c r="D6046" i="11"/>
  <c r="D6047" i="11"/>
  <c r="D6048" i="11"/>
  <c r="D6049" i="11"/>
  <c r="D6050" i="11"/>
  <c r="D6051" i="11"/>
  <c r="D6052" i="11"/>
  <c r="D6053" i="11"/>
  <c r="D6054" i="11"/>
  <c r="D6055" i="11"/>
  <c r="D6056" i="11"/>
  <c r="D6057" i="11"/>
  <c r="D6058" i="11"/>
  <c r="D6059" i="11"/>
  <c r="D6060" i="11"/>
  <c r="D6061" i="11"/>
  <c r="D6062" i="11"/>
  <c r="D6063" i="11"/>
  <c r="D6064" i="11"/>
  <c r="D6065" i="11"/>
  <c r="D6066" i="11"/>
  <c r="D6067" i="11"/>
  <c r="D6068" i="11"/>
  <c r="D6069" i="11"/>
  <c r="D6070" i="11"/>
  <c r="D6071" i="11"/>
  <c r="D6072" i="11"/>
  <c r="D6073" i="11"/>
  <c r="D6074" i="11"/>
  <c r="D6075" i="11"/>
  <c r="D6076" i="11"/>
  <c r="D6077" i="11"/>
  <c r="D6078" i="11"/>
  <c r="D6079" i="11"/>
  <c r="D6080" i="11"/>
  <c r="D6081" i="11"/>
  <c r="D6082" i="11"/>
  <c r="D6083" i="11"/>
  <c r="D6084" i="11"/>
  <c r="D6085" i="11"/>
  <c r="D6086" i="11"/>
  <c r="D6087" i="11"/>
  <c r="D6088" i="11"/>
  <c r="D6089" i="11"/>
  <c r="D6090" i="11"/>
  <c r="D6091" i="11"/>
  <c r="D6092" i="11"/>
  <c r="D6093" i="11"/>
  <c r="D6094" i="11"/>
  <c r="D6095" i="11"/>
  <c r="D6096" i="11"/>
  <c r="D6097" i="11"/>
  <c r="D6098" i="11"/>
  <c r="D6099" i="11"/>
  <c r="D6100" i="11"/>
  <c r="D6101" i="11"/>
  <c r="D6102" i="11"/>
  <c r="D6103" i="11"/>
  <c r="D6104" i="11"/>
  <c r="D6105" i="11"/>
  <c r="D6106" i="11"/>
  <c r="D6107" i="11"/>
  <c r="D6108" i="11"/>
  <c r="D6109" i="11"/>
  <c r="D6110" i="11"/>
  <c r="D6111" i="11"/>
  <c r="D6112" i="11"/>
  <c r="D6113" i="11"/>
  <c r="D6114" i="11"/>
  <c r="D6115" i="11"/>
  <c r="D6116" i="11"/>
  <c r="D6117" i="11"/>
  <c r="D6118" i="11"/>
  <c r="D6119" i="11"/>
  <c r="D6120" i="11"/>
  <c r="D6121" i="11"/>
  <c r="D6122" i="11"/>
  <c r="D6123" i="11"/>
  <c r="D6124" i="11"/>
  <c r="D6125" i="11"/>
  <c r="D6126" i="11"/>
  <c r="D6127" i="11"/>
  <c r="D6128" i="11"/>
  <c r="D6129" i="11"/>
  <c r="D6130" i="11"/>
  <c r="D6131" i="11"/>
  <c r="D6132" i="11"/>
  <c r="D6133" i="11"/>
  <c r="D6134" i="11"/>
  <c r="D6135" i="11"/>
  <c r="D6136" i="11"/>
  <c r="D6137" i="11"/>
  <c r="D6138" i="11"/>
  <c r="D6139" i="11"/>
  <c r="D6140" i="11"/>
  <c r="D6141" i="11"/>
  <c r="D6142" i="11"/>
  <c r="D6143" i="11"/>
  <c r="D6144" i="11"/>
  <c r="D6145" i="11"/>
  <c r="D6146" i="11"/>
  <c r="D6147" i="11"/>
  <c r="D6148" i="11"/>
  <c r="D6149" i="11"/>
  <c r="D6150" i="11"/>
  <c r="D6151" i="11"/>
  <c r="D6152" i="11"/>
  <c r="D6153" i="11"/>
  <c r="D6154" i="11"/>
  <c r="D6155" i="11"/>
  <c r="D6156" i="11"/>
  <c r="D6157" i="11"/>
  <c r="D6158" i="11"/>
  <c r="D6159" i="11"/>
  <c r="D6160" i="11"/>
  <c r="D6161" i="11"/>
  <c r="D6162" i="11"/>
  <c r="D6163" i="11"/>
  <c r="D6164" i="11"/>
  <c r="D6165" i="11"/>
  <c r="D6166" i="11"/>
  <c r="D6167" i="11"/>
  <c r="D6168" i="11"/>
  <c r="D6169" i="11"/>
  <c r="D6170" i="11"/>
  <c r="D6171" i="11"/>
  <c r="D6172" i="11"/>
  <c r="D6173" i="11"/>
  <c r="D6174" i="11"/>
  <c r="D6175" i="11"/>
  <c r="D6176" i="11"/>
  <c r="D6177" i="11"/>
  <c r="D6178" i="11"/>
  <c r="D6179" i="11"/>
  <c r="D6180" i="11"/>
  <c r="D6181" i="11"/>
  <c r="D6182" i="11"/>
  <c r="D6183" i="11"/>
  <c r="D6184" i="11"/>
  <c r="D6185" i="11"/>
  <c r="D6186" i="11"/>
  <c r="D6187" i="11"/>
  <c r="D6188" i="11"/>
  <c r="D6189" i="11"/>
  <c r="D6190" i="11"/>
  <c r="D6191" i="11"/>
  <c r="D6192" i="11"/>
  <c r="D6193" i="11"/>
  <c r="D6194" i="11"/>
  <c r="D6195" i="11"/>
  <c r="D6196" i="11"/>
  <c r="D6197" i="11"/>
  <c r="D6198" i="11"/>
  <c r="D6199" i="11"/>
  <c r="D6200" i="11"/>
  <c r="D6201" i="11"/>
  <c r="D6202" i="11"/>
  <c r="D6203" i="11"/>
  <c r="D6204" i="11"/>
  <c r="D6205" i="11"/>
  <c r="D6206" i="11"/>
  <c r="D6207" i="11"/>
  <c r="D6208" i="11"/>
  <c r="D6209" i="11"/>
  <c r="D6210" i="11"/>
  <c r="D6211" i="11"/>
  <c r="D6212" i="11"/>
  <c r="D6213" i="11"/>
  <c r="D6214" i="11"/>
  <c r="D6215" i="11"/>
  <c r="D6216" i="11"/>
  <c r="D6217" i="11"/>
  <c r="D6218" i="11"/>
  <c r="D6219" i="11"/>
  <c r="D6220" i="11"/>
  <c r="D6221" i="11"/>
  <c r="D6222" i="11"/>
  <c r="D6223" i="11"/>
  <c r="D6224" i="11"/>
  <c r="D6225" i="11"/>
  <c r="D6226" i="11"/>
  <c r="D6227" i="11"/>
  <c r="D6228" i="11"/>
  <c r="D6229" i="11"/>
  <c r="D6230" i="11"/>
  <c r="D6231" i="11"/>
  <c r="D6232" i="11"/>
  <c r="D6233" i="11"/>
  <c r="D6234" i="11"/>
  <c r="D6235" i="11"/>
  <c r="D6236" i="11"/>
  <c r="D6237" i="11"/>
  <c r="D6238" i="11"/>
  <c r="D6239" i="11"/>
  <c r="D6240" i="11"/>
  <c r="D6241" i="11"/>
  <c r="D6242" i="11"/>
  <c r="D6243" i="11"/>
  <c r="D6244" i="11"/>
  <c r="D6245" i="11"/>
  <c r="D6246" i="11"/>
  <c r="D6247" i="11"/>
  <c r="D6248" i="11"/>
  <c r="D6249" i="11"/>
  <c r="D6250" i="11"/>
  <c r="D6251" i="11"/>
  <c r="D6252" i="11"/>
  <c r="D6253" i="11"/>
  <c r="D6254" i="11"/>
  <c r="D6255" i="11"/>
  <c r="D6256" i="11"/>
  <c r="D6257" i="11"/>
  <c r="D6258" i="11"/>
  <c r="D6259" i="11"/>
  <c r="D6260" i="11"/>
  <c r="D6261" i="11"/>
  <c r="D6262" i="11"/>
  <c r="D6263" i="11"/>
  <c r="D6264" i="11"/>
  <c r="D6265" i="11"/>
  <c r="D6266" i="11"/>
  <c r="D6267" i="11"/>
  <c r="D6268" i="11"/>
  <c r="D6269" i="11"/>
  <c r="D6270" i="11"/>
  <c r="D6271" i="11"/>
  <c r="D6272" i="11"/>
  <c r="D6273" i="11"/>
  <c r="D6274" i="11"/>
  <c r="D6275" i="11"/>
  <c r="D6276" i="11"/>
  <c r="D6277" i="11"/>
  <c r="D6278" i="11"/>
  <c r="D6279" i="11"/>
  <c r="D6280" i="11"/>
  <c r="D6281" i="11"/>
  <c r="D6282" i="11"/>
  <c r="D6283" i="11"/>
  <c r="D6284" i="11"/>
  <c r="D6285" i="11"/>
  <c r="D6286" i="11"/>
  <c r="D6287" i="11"/>
  <c r="D6288" i="11"/>
  <c r="D6289" i="11"/>
  <c r="D6290" i="11"/>
  <c r="D6291" i="11"/>
  <c r="D6292" i="11"/>
  <c r="D6293" i="11"/>
  <c r="D6294" i="11"/>
  <c r="D6295" i="11"/>
  <c r="D6296" i="11"/>
  <c r="D6297" i="11"/>
  <c r="D6298" i="11"/>
  <c r="D6299" i="11"/>
  <c r="D6300" i="11"/>
  <c r="D6301" i="11"/>
  <c r="D6302" i="11"/>
  <c r="D6303" i="11"/>
  <c r="D6304" i="11"/>
  <c r="D6305" i="11"/>
  <c r="D6306" i="11"/>
  <c r="D6307" i="11"/>
  <c r="D6308" i="11"/>
  <c r="D6309" i="11"/>
  <c r="D6310" i="11"/>
  <c r="D6311" i="11"/>
  <c r="D6312" i="11"/>
  <c r="D6313" i="11"/>
  <c r="D6314" i="11"/>
  <c r="D6315" i="11"/>
  <c r="D6316" i="11"/>
  <c r="D6317" i="11"/>
  <c r="D6318" i="11"/>
  <c r="D6319" i="11"/>
  <c r="D6320" i="11"/>
  <c r="D6321" i="11"/>
  <c r="D6322" i="11"/>
  <c r="D6323" i="11"/>
  <c r="D6324" i="11"/>
  <c r="D6325" i="11"/>
  <c r="D6326" i="11"/>
  <c r="D6327" i="11"/>
  <c r="D6328" i="11"/>
  <c r="D6329" i="11"/>
  <c r="D6330" i="11"/>
  <c r="D6331" i="11"/>
  <c r="D6332" i="11"/>
  <c r="D6333" i="11"/>
  <c r="D6334" i="11"/>
  <c r="D6335" i="11"/>
  <c r="D6336" i="11"/>
  <c r="D6337" i="11"/>
  <c r="D6338" i="11"/>
  <c r="D6339" i="11"/>
  <c r="D6340" i="11"/>
  <c r="D6341" i="11"/>
  <c r="D6342" i="11"/>
  <c r="D6343" i="11"/>
  <c r="D6344" i="11"/>
  <c r="D6345" i="11"/>
  <c r="D6346" i="11"/>
  <c r="D6347" i="11"/>
  <c r="D6348" i="11"/>
  <c r="D6349" i="11"/>
  <c r="D6350" i="11"/>
  <c r="D6351" i="11"/>
  <c r="D6352" i="11"/>
  <c r="D6353" i="11"/>
  <c r="D6354" i="11"/>
  <c r="D6355" i="11"/>
  <c r="D6356" i="11"/>
  <c r="D6357" i="11"/>
  <c r="D6358" i="11"/>
  <c r="D6359" i="11"/>
  <c r="D6360" i="11"/>
  <c r="D6361" i="11"/>
  <c r="D6362" i="11"/>
  <c r="D6363" i="11"/>
  <c r="D6364" i="11"/>
  <c r="D6365" i="11"/>
  <c r="D6366" i="11"/>
  <c r="D6367" i="11"/>
  <c r="D6368" i="11"/>
  <c r="D6369" i="11"/>
  <c r="D6370" i="11"/>
  <c r="D6371" i="11"/>
  <c r="D6372" i="11"/>
  <c r="D6373" i="11"/>
  <c r="D6374" i="11"/>
  <c r="D6375" i="11"/>
  <c r="D6376" i="11"/>
  <c r="D6377" i="11"/>
  <c r="D6378" i="11"/>
  <c r="D6379" i="11"/>
  <c r="D6380" i="11"/>
  <c r="D6381" i="11"/>
  <c r="D6382" i="11"/>
  <c r="D6383" i="11"/>
  <c r="D6384" i="11"/>
  <c r="D6385" i="11"/>
  <c r="D6386" i="11"/>
  <c r="D6387" i="11"/>
  <c r="D6388" i="11"/>
  <c r="D6389" i="11"/>
  <c r="D6390" i="11"/>
  <c r="D6391" i="11"/>
  <c r="D6392" i="11"/>
  <c r="D6393" i="11"/>
  <c r="D6394" i="11"/>
  <c r="D6395" i="11"/>
  <c r="D6396" i="11"/>
  <c r="D6397" i="11"/>
  <c r="D6398" i="11"/>
  <c r="D6399" i="11"/>
  <c r="D6400" i="11"/>
  <c r="D6401" i="11"/>
  <c r="D6402" i="11"/>
  <c r="D6403" i="11"/>
  <c r="D6404" i="11"/>
  <c r="D6405" i="11"/>
  <c r="D6406" i="11"/>
  <c r="D6407" i="11"/>
  <c r="D6408" i="11"/>
  <c r="D6409" i="11"/>
  <c r="D6410" i="11"/>
  <c r="D6411" i="11"/>
  <c r="D6412" i="11"/>
  <c r="D6413" i="11"/>
  <c r="D6414" i="11"/>
  <c r="D6415" i="11"/>
  <c r="D6416" i="11"/>
  <c r="D6417" i="11"/>
  <c r="D6418" i="11"/>
  <c r="D6419" i="11"/>
  <c r="D6420" i="11"/>
  <c r="D6421" i="11"/>
  <c r="D6422" i="11"/>
  <c r="D6423" i="11"/>
  <c r="D6424" i="11"/>
  <c r="D6425" i="11"/>
  <c r="D6426" i="11"/>
  <c r="D6427" i="11"/>
  <c r="D6428" i="11"/>
  <c r="D6429" i="11"/>
  <c r="D6430" i="11"/>
  <c r="D6431" i="11"/>
  <c r="D6432" i="11"/>
  <c r="D6433" i="11"/>
  <c r="D6434" i="11"/>
  <c r="D6435" i="11"/>
  <c r="D6436" i="11"/>
  <c r="D6437" i="11"/>
  <c r="D6438" i="11"/>
  <c r="D6439" i="11"/>
  <c r="D6440" i="11"/>
  <c r="D6441" i="11"/>
  <c r="D6442" i="11"/>
  <c r="D6443" i="11"/>
  <c r="D6444" i="11"/>
  <c r="D6445" i="11"/>
  <c r="D6446" i="11"/>
  <c r="D6447" i="11"/>
  <c r="D6448" i="11"/>
  <c r="D6449" i="11"/>
  <c r="D6450" i="11"/>
  <c r="D6451" i="11"/>
  <c r="D6452" i="11"/>
  <c r="D6453" i="11"/>
  <c r="D6454" i="11"/>
  <c r="D6455" i="11"/>
  <c r="D6456" i="11"/>
  <c r="D6457" i="11"/>
  <c r="D6458" i="11"/>
  <c r="D6459" i="11"/>
  <c r="D6460" i="11"/>
  <c r="D6461" i="11"/>
  <c r="D6462" i="11"/>
  <c r="D6463" i="11"/>
  <c r="D6464" i="11"/>
  <c r="D6465" i="11"/>
  <c r="D6466" i="11"/>
  <c r="D6467" i="11"/>
  <c r="D6468" i="11"/>
  <c r="D6469" i="11"/>
  <c r="D6470" i="11"/>
  <c r="D6471" i="11"/>
  <c r="D6472" i="11"/>
  <c r="D6473" i="11"/>
  <c r="D6474" i="11"/>
  <c r="D6475" i="11"/>
  <c r="D6476" i="11"/>
  <c r="D6477" i="11"/>
  <c r="D6478" i="11"/>
  <c r="D6479" i="11"/>
  <c r="D6480" i="11"/>
  <c r="D6481" i="11"/>
  <c r="D6482" i="11"/>
  <c r="D6483" i="11"/>
  <c r="D6484" i="11"/>
  <c r="D6485" i="11"/>
  <c r="D6486" i="11"/>
  <c r="D6487" i="11"/>
  <c r="D6488" i="11"/>
  <c r="D6489" i="11"/>
  <c r="D6490" i="11"/>
  <c r="D6491" i="11"/>
  <c r="D6492" i="11"/>
  <c r="D6493" i="11"/>
  <c r="D6494" i="11"/>
  <c r="D6495" i="11"/>
  <c r="D6496" i="11"/>
  <c r="D6497" i="11"/>
  <c r="D6498" i="11"/>
  <c r="D6499" i="11"/>
  <c r="D6500" i="11"/>
  <c r="D6501" i="11"/>
  <c r="D6502" i="11"/>
  <c r="D6503" i="11"/>
  <c r="D6504" i="11"/>
  <c r="D6505" i="11"/>
  <c r="D6506" i="11"/>
  <c r="D6507" i="11"/>
  <c r="D6508" i="11"/>
  <c r="D6509" i="11"/>
  <c r="D6510" i="11"/>
  <c r="D6511" i="11"/>
  <c r="D6512" i="11"/>
  <c r="D6513" i="11"/>
  <c r="D6514" i="11"/>
  <c r="D6515" i="11"/>
  <c r="D6516" i="11"/>
  <c r="D6517" i="11"/>
  <c r="D6518" i="11"/>
  <c r="D6519" i="11"/>
  <c r="D6520" i="11"/>
  <c r="D6521" i="11"/>
  <c r="D6522" i="11"/>
  <c r="D6523" i="11"/>
  <c r="D6524" i="11"/>
  <c r="D6525" i="11"/>
  <c r="D6526" i="11"/>
  <c r="D6527" i="11"/>
  <c r="D6528" i="11"/>
  <c r="D6529" i="11"/>
  <c r="D6530" i="11"/>
  <c r="D6531" i="11"/>
  <c r="D6532" i="11"/>
  <c r="D6533" i="11"/>
  <c r="D6534" i="11"/>
  <c r="D6535" i="11"/>
  <c r="D6536" i="11"/>
  <c r="D6537" i="11"/>
  <c r="D6538" i="11"/>
  <c r="D6539" i="11"/>
  <c r="D6540" i="11"/>
  <c r="D6541" i="11"/>
  <c r="D6542" i="11"/>
  <c r="D6543" i="11"/>
  <c r="D6544" i="11"/>
  <c r="D6545" i="11"/>
  <c r="D6546" i="11"/>
  <c r="D6547" i="11"/>
  <c r="D6548" i="11"/>
  <c r="D6549" i="11"/>
  <c r="D6550" i="11"/>
  <c r="D6551" i="11"/>
  <c r="D6552" i="11"/>
  <c r="D6553" i="11"/>
  <c r="D6554" i="11"/>
  <c r="D6555" i="11"/>
  <c r="D6556" i="11"/>
  <c r="D6557" i="11"/>
  <c r="D6558" i="11"/>
  <c r="D6559" i="11"/>
  <c r="D6560" i="11"/>
  <c r="D6561" i="11"/>
  <c r="D6562" i="11"/>
  <c r="D6563" i="11"/>
  <c r="D6564" i="11"/>
  <c r="D6565" i="11"/>
  <c r="D6566" i="11"/>
  <c r="D6567" i="11"/>
  <c r="D6568" i="11"/>
  <c r="D6569" i="11"/>
  <c r="D6570" i="11"/>
  <c r="D6571" i="11"/>
  <c r="D6572" i="11"/>
  <c r="D6573" i="11"/>
  <c r="D6574" i="11"/>
  <c r="D6575" i="11"/>
  <c r="D6576" i="11"/>
  <c r="D6577" i="11"/>
  <c r="D6578" i="11"/>
  <c r="D6579" i="11"/>
  <c r="D6580" i="11"/>
  <c r="D6581" i="11"/>
  <c r="D6582" i="11"/>
  <c r="D6583" i="11"/>
  <c r="D6584" i="11"/>
  <c r="D6585" i="11"/>
  <c r="D6586" i="11"/>
  <c r="D6587" i="11"/>
  <c r="D6588" i="11"/>
  <c r="D6589" i="11"/>
  <c r="D6590" i="11"/>
  <c r="D6591" i="11"/>
  <c r="D6592" i="11"/>
  <c r="D6593" i="11"/>
  <c r="D6594" i="11"/>
  <c r="D6595" i="11"/>
  <c r="D6596" i="11"/>
  <c r="D6597" i="11"/>
  <c r="D6598" i="11"/>
  <c r="D6599" i="11"/>
  <c r="D6600" i="11"/>
  <c r="D6601" i="11"/>
  <c r="D6602" i="11"/>
  <c r="D6603" i="11"/>
  <c r="D6604" i="11"/>
  <c r="D6605" i="11"/>
  <c r="D6606" i="11"/>
  <c r="D6607" i="11"/>
  <c r="D6608" i="11"/>
  <c r="D6609" i="11"/>
  <c r="D6610" i="11"/>
  <c r="D6611" i="11"/>
  <c r="D6612" i="11"/>
  <c r="D6613" i="11"/>
  <c r="D6614" i="11"/>
  <c r="D6615" i="11"/>
  <c r="D6616" i="11"/>
  <c r="D6617" i="11"/>
  <c r="D6618" i="11"/>
  <c r="D6619" i="11"/>
  <c r="D6620" i="11"/>
  <c r="D6621" i="11"/>
  <c r="D6622" i="11"/>
  <c r="D6623" i="11"/>
  <c r="D6624" i="11"/>
  <c r="D6625" i="11"/>
  <c r="D6626" i="11"/>
  <c r="D6627" i="11"/>
  <c r="D6628" i="11"/>
  <c r="D6629" i="11"/>
  <c r="D6630" i="11"/>
  <c r="D6631" i="11"/>
  <c r="D6632" i="11"/>
  <c r="D6633" i="11"/>
  <c r="D6634" i="11"/>
  <c r="D6635" i="11"/>
  <c r="D6636" i="11"/>
  <c r="D6637" i="11"/>
  <c r="D6638" i="11"/>
  <c r="D6639" i="11"/>
  <c r="D6640" i="11"/>
  <c r="D6641" i="11"/>
  <c r="D6642" i="11"/>
  <c r="D6643" i="11"/>
  <c r="D6644" i="11"/>
  <c r="D6645" i="11"/>
  <c r="D6646" i="11"/>
  <c r="D6647" i="11"/>
  <c r="D6648" i="11"/>
  <c r="D6649" i="11"/>
  <c r="D6650" i="11"/>
  <c r="D6651" i="11"/>
  <c r="D6652" i="11"/>
  <c r="D6653" i="11"/>
  <c r="D6654" i="11"/>
  <c r="D6655" i="11"/>
  <c r="D6656" i="11"/>
  <c r="D6657" i="11"/>
  <c r="D6658" i="11"/>
  <c r="D6659" i="11"/>
  <c r="D6660" i="11"/>
  <c r="D6661" i="11"/>
  <c r="D6662" i="11"/>
  <c r="D6663" i="11"/>
  <c r="D6664" i="11"/>
  <c r="D6665" i="11"/>
  <c r="D6666" i="11"/>
  <c r="D6667" i="11"/>
  <c r="D6668" i="11"/>
  <c r="D6669" i="11"/>
  <c r="D6670" i="11"/>
  <c r="D6671" i="11"/>
  <c r="D6672" i="11"/>
  <c r="D6673" i="11"/>
  <c r="D6674" i="11"/>
  <c r="D6675" i="11"/>
  <c r="D6676" i="11"/>
  <c r="D6677" i="11"/>
  <c r="D6678" i="11"/>
  <c r="D6679" i="11"/>
  <c r="D6680" i="11"/>
  <c r="D6681" i="11"/>
  <c r="D6682" i="11"/>
  <c r="D6683" i="11"/>
  <c r="D6684" i="11"/>
  <c r="D6685" i="11"/>
  <c r="D6686" i="11"/>
  <c r="D6687" i="11"/>
  <c r="D6688" i="11"/>
  <c r="D6689" i="11"/>
  <c r="D6690" i="11"/>
  <c r="D6691" i="11"/>
  <c r="D6692" i="11"/>
  <c r="D6693" i="11"/>
  <c r="D6694" i="11"/>
  <c r="D6695" i="11"/>
  <c r="D6696" i="11"/>
  <c r="D6697" i="11"/>
  <c r="D6698" i="11"/>
  <c r="D6699" i="11"/>
  <c r="D6700" i="11"/>
  <c r="D6701" i="11"/>
  <c r="D6702" i="11"/>
  <c r="D6703" i="11"/>
  <c r="D6704" i="11"/>
  <c r="D6705" i="11"/>
  <c r="D6706" i="11"/>
  <c r="D6707" i="11"/>
  <c r="D6708" i="11"/>
  <c r="D6709" i="11"/>
  <c r="D6710" i="11"/>
  <c r="D6711" i="11"/>
  <c r="D6712" i="11"/>
  <c r="D6713" i="11"/>
  <c r="D6714" i="11"/>
  <c r="D6715" i="11"/>
  <c r="D6716" i="11"/>
  <c r="D6717" i="11"/>
  <c r="D6718" i="11"/>
  <c r="D6719" i="11"/>
  <c r="D6720" i="11"/>
  <c r="D6721" i="11"/>
  <c r="D6722" i="11"/>
  <c r="D6723" i="11"/>
  <c r="D6724" i="11"/>
  <c r="D6725" i="11"/>
  <c r="D6726" i="11"/>
  <c r="D6727" i="11"/>
  <c r="D6728" i="11"/>
  <c r="D6729" i="11"/>
  <c r="D6730" i="11"/>
  <c r="D6731" i="11"/>
  <c r="D6732" i="11"/>
  <c r="D6733" i="11"/>
  <c r="D6734" i="11"/>
  <c r="D6735" i="11"/>
  <c r="D6736" i="11"/>
  <c r="D6737" i="11"/>
  <c r="D6738" i="11"/>
  <c r="D6739" i="11"/>
  <c r="D6740" i="11"/>
  <c r="D6741" i="11"/>
  <c r="D6742" i="11"/>
  <c r="D6743" i="11"/>
  <c r="D6744" i="11"/>
  <c r="D6745" i="11"/>
  <c r="D6746" i="11"/>
  <c r="D6747" i="11"/>
  <c r="D6748" i="11"/>
  <c r="D6749" i="11"/>
  <c r="D6750" i="11"/>
  <c r="D6751" i="11"/>
  <c r="D6752" i="11"/>
  <c r="D6753" i="11"/>
  <c r="D6754" i="11"/>
  <c r="D6755" i="11"/>
  <c r="D6756" i="11"/>
  <c r="D6757" i="11"/>
  <c r="D6758" i="11"/>
  <c r="D6759" i="11"/>
  <c r="D6760" i="11"/>
  <c r="D6761" i="11"/>
  <c r="D6762" i="11"/>
  <c r="D6763" i="11"/>
  <c r="D6764" i="11"/>
  <c r="D6765" i="11"/>
  <c r="D6766" i="11"/>
  <c r="D6767" i="11"/>
  <c r="D6768" i="11"/>
  <c r="D6769" i="11"/>
  <c r="D6770" i="11"/>
  <c r="D6771" i="11"/>
  <c r="D6772" i="11"/>
  <c r="D6773" i="11"/>
  <c r="D6774" i="11"/>
  <c r="D6775" i="11"/>
  <c r="D6776" i="11"/>
  <c r="D6777" i="11"/>
  <c r="D6778" i="11"/>
  <c r="D6779" i="11"/>
  <c r="D6780" i="11"/>
  <c r="D6781" i="11"/>
  <c r="D6782" i="11"/>
  <c r="D6783" i="11"/>
  <c r="D6784" i="11"/>
  <c r="D6785" i="11"/>
  <c r="D6786" i="11"/>
  <c r="D6787" i="11"/>
  <c r="D6788" i="11"/>
  <c r="D6789" i="11"/>
  <c r="D6790" i="11"/>
  <c r="D6791" i="11"/>
  <c r="D6792" i="11"/>
  <c r="D6793" i="11"/>
  <c r="D6794" i="11"/>
  <c r="D6795" i="11"/>
  <c r="D6796" i="11"/>
  <c r="D6797" i="11"/>
  <c r="D6798" i="11"/>
  <c r="D6799" i="11"/>
  <c r="D6800" i="11"/>
  <c r="D6801" i="11"/>
  <c r="D6802" i="11"/>
  <c r="D6803" i="11"/>
  <c r="D6804" i="11"/>
  <c r="D6805" i="11"/>
  <c r="D6806" i="11"/>
  <c r="D6807" i="11"/>
  <c r="D6808" i="11"/>
  <c r="D6809" i="11"/>
  <c r="D6810" i="11"/>
  <c r="D6811" i="11"/>
  <c r="D6812" i="11"/>
  <c r="D6813" i="11"/>
  <c r="D6814" i="11"/>
  <c r="D6815" i="11"/>
  <c r="D6816" i="11"/>
  <c r="D6817" i="11"/>
  <c r="D6818" i="11"/>
  <c r="D6819" i="11"/>
  <c r="D6820" i="11"/>
  <c r="D6821" i="11"/>
  <c r="D6822" i="11"/>
  <c r="D6823" i="11"/>
  <c r="D6824" i="11"/>
  <c r="D6825" i="11"/>
  <c r="D6826" i="11"/>
  <c r="D6827" i="11"/>
  <c r="D6828" i="11"/>
  <c r="D6829" i="11"/>
  <c r="D6830" i="11"/>
  <c r="D6831" i="11"/>
  <c r="D6832" i="11"/>
  <c r="D6833" i="11"/>
  <c r="D6834" i="11"/>
  <c r="D6835" i="11"/>
  <c r="D6836" i="11"/>
  <c r="D6837" i="11"/>
  <c r="D6838" i="11"/>
  <c r="D6839" i="11"/>
  <c r="D6840" i="11"/>
  <c r="D6841" i="11"/>
  <c r="D6842" i="11"/>
  <c r="D6843" i="11"/>
  <c r="D6844" i="11"/>
  <c r="D6845" i="11"/>
  <c r="D6846" i="11"/>
  <c r="D6847" i="11"/>
  <c r="D6848" i="11"/>
  <c r="D6849" i="11"/>
  <c r="D6850" i="11"/>
  <c r="D6851" i="11"/>
  <c r="D6852" i="11"/>
  <c r="D6853" i="11"/>
  <c r="D6854" i="11"/>
  <c r="D6855" i="11"/>
  <c r="D6856" i="11"/>
  <c r="D6857" i="11"/>
  <c r="D6858" i="11"/>
  <c r="D6859" i="11"/>
  <c r="D6860" i="11"/>
  <c r="D6861" i="11"/>
  <c r="D6862" i="11"/>
  <c r="D6863" i="11"/>
  <c r="D6864" i="11"/>
  <c r="D6865" i="11"/>
  <c r="D6866" i="11"/>
  <c r="D6867" i="11"/>
  <c r="D6868" i="11"/>
  <c r="D6869" i="11"/>
  <c r="D6870" i="11"/>
  <c r="D6871" i="11"/>
  <c r="D6872" i="11"/>
  <c r="D6873" i="11"/>
  <c r="D6874" i="11"/>
  <c r="D6875" i="11"/>
  <c r="D6876" i="11"/>
  <c r="D6877" i="11"/>
  <c r="D6878" i="11"/>
  <c r="D6879" i="11"/>
  <c r="D6880" i="11"/>
  <c r="D6881" i="11"/>
  <c r="D6882" i="11"/>
  <c r="D6883" i="11"/>
  <c r="D6884" i="11"/>
  <c r="D6885" i="11"/>
  <c r="D6886" i="11"/>
  <c r="D6887" i="11"/>
  <c r="D6888" i="11"/>
  <c r="D6889" i="11"/>
  <c r="D6890" i="11"/>
  <c r="D6891" i="11"/>
  <c r="D6892" i="11"/>
  <c r="D6893" i="11"/>
  <c r="D6894" i="11"/>
  <c r="D6895" i="11"/>
  <c r="D6896" i="11"/>
  <c r="D6897" i="11"/>
  <c r="D6898" i="11"/>
  <c r="D6899" i="11"/>
  <c r="D6900" i="11"/>
  <c r="D6901" i="11"/>
  <c r="D6902" i="11"/>
  <c r="D6903" i="11"/>
  <c r="D6904" i="11"/>
  <c r="D6905" i="11"/>
  <c r="D6906" i="11"/>
  <c r="D6907" i="11"/>
  <c r="D6908" i="11"/>
  <c r="D6909" i="11"/>
  <c r="D6910" i="11"/>
  <c r="D6911" i="11"/>
  <c r="D6912" i="11"/>
  <c r="D6913" i="11"/>
  <c r="D6914" i="11"/>
  <c r="D6915" i="11"/>
  <c r="D6916" i="11"/>
  <c r="D6917" i="11"/>
  <c r="D6918" i="11"/>
  <c r="D6919" i="11"/>
  <c r="D6920" i="11"/>
  <c r="D6921" i="11"/>
  <c r="D6922" i="11"/>
  <c r="D6923" i="11"/>
  <c r="D6924" i="11"/>
  <c r="D6925" i="11"/>
  <c r="D6926" i="11"/>
  <c r="D6927" i="11"/>
  <c r="D6928" i="11"/>
  <c r="D6929" i="11"/>
  <c r="D6930" i="11"/>
  <c r="D6931" i="11"/>
  <c r="D6932" i="11"/>
  <c r="D6933" i="11"/>
  <c r="D6934" i="11"/>
  <c r="D6935" i="11"/>
  <c r="D6936" i="11"/>
  <c r="D6937" i="11"/>
  <c r="D6938" i="11"/>
  <c r="D6939" i="11"/>
  <c r="D6940" i="11"/>
  <c r="D6941" i="11"/>
  <c r="D6942" i="11"/>
  <c r="D6943" i="11"/>
  <c r="D6944" i="11"/>
  <c r="D6945" i="11"/>
  <c r="D6946" i="11"/>
  <c r="D6947" i="11"/>
  <c r="D6948" i="11"/>
  <c r="D6949" i="11"/>
  <c r="D6950" i="11"/>
  <c r="D6951" i="11"/>
  <c r="D6952" i="11"/>
  <c r="D6953" i="11"/>
  <c r="D6954" i="11"/>
  <c r="D6955" i="11"/>
  <c r="D6956" i="11"/>
  <c r="D6957" i="11"/>
  <c r="D6958" i="11"/>
  <c r="D6959" i="11"/>
  <c r="D6960" i="11"/>
  <c r="D6961" i="11"/>
  <c r="D6962" i="11"/>
  <c r="D6963" i="11"/>
  <c r="D6964" i="11"/>
  <c r="D6965" i="11"/>
  <c r="D6966" i="11"/>
  <c r="D6967" i="11"/>
  <c r="D6968" i="11"/>
  <c r="D6969" i="11"/>
  <c r="D6970" i="11"/>
  <c r="D6971" i="11"/>
  <c r="D6972" i="11"/>
  <c r="D6973" i="11"/>
  <c r="D6974" i="11"/>
  <c r="D6975" i="11"/>
  <c r="D6976" i="11"/>
  <c r="D6977" i="11"/>
  <c r="D6978" i="11"/>
  <c r="D6979" i="11"/>
  <c r="D6980" i="11"/>
  <c r="D6981" i="11"/>
  <c r="D6982" i="11"/>
  <c r="D6983" i="11"/>
  <c r="D6984" i="11"/>
  <c r="D6985" i="11"/>
  <c r="D6986" i="11"/>
  <c r="D6987" i="11"/>
  <c r="D6988" i="11"/>
  <c r="D6989" i="11"/>
  <c r="D6990" i="11"/>
  <c r="D6991" i="11"/>
  <c r="D6992" i="11"/>
  <c r="D6993" i="11"/>
  <c r="D6994" i="11"/>
  <c r="D6995" i="11"/>
  <c r="D6996" i="11"/>
  <c r="D6997" i="11"/>
  <c r="D6998" i="11"/>
  <c r="D6999" i="11"/>
  <c r="D7000" i="11"/>
  <c r="D7001" i="11"/>
  <c r="D7002" i="11"/>
  <c r="D7003" i="11"/>
  <c r="D7004" i="11"/>
  <c r="D7005" i="11"/>
  <c r="D7006" i="11"/>
  <c r="D7007" i="11"/>
  <c r="D7008" i="11"/>
  <c r="D7009" i="11"/>
  <c r="D7010" i="11"/>
  <c r="D7011" i="11"/>
  <c r="D7012" i="11"/>
  <c r="D7013" i="11"/>
  <c r="D7014" i="11"/>
  <c r="D7015" i="11"/>
  <c r="D7016" i="11"/>
  <c r="D7017" i="11"/>
  <c r="D7018" i="11"/>
  <c r="D7019" i="11"/>
  <c r="D7020" i="11"/>
  <c r="D7021" i="11"/>
  <c r="D7022" i="11"/>
  <c r="D7023" i="11"/>
  <c r="D7024" i="11"/>
  <c r="D7025" i="11"/>
  <c r="D7026" i="11"/>
  <c r="D7027" i="11"/>
  <c r="D7028" i="11"/>
  <c r="D7029" i="11"/>
  <c r="D7030" i="11"/>
  <c r="D7031" i="11"/>
  <c r="D7032" i="11"/>
  <c r="D7033" i="11"/>
  <c r="D7034" i="11"/>
  <c r="D7035" i="11"/>
  <c r="D7036" i="11"/>
  <c r="D7037" i="11"/>
  <c r="D7038" i="11"/>
  <c r="D7039" i="11"/>
  <c r="D7040" i="11"/>
  <c r="D7041" i="11"/>
  <c r="D7042" i="11"/>
  <c r="D7043" i="11"/>
  <c r="D7044" i="11"/>
  <c r="D7045" i="11"/>
  <c r="D7046" i="11"/>
  <c r="D7047" i="11"/>
  <c r="D7048" i="11"/>
  <c r="D7049" i="11"/>
  <c r="D7050" i="11"/>
  <c r="D7051" i="11"/>
  <c r="D7052" i="11"/>
  <c r="D7053" i="11"/>
  <c r="D7054" i="11"/>
  <c r="D7055" i="11"/>
  <c r="D7056" i="11"/>
  <c r="D7057" i="11"/>
  <c r="D7058" i="11"/>
  <c r="D7059" i="11"/>
  <c r="D7060" i="11"/>
  <c r="D7061" i="11"/>
  <c r="D7062" i="11"/>
  <c r="D7063" i="11"/>
  <c r="D7064" i="11"/>
  <c r="D7065" i="11"/>
  <c r="D7066" i="11"/>
  <c r="D7067" i="11"/>
  <c r="D7068" i="11"/>
  <c r="D7069" i="11"/>
  <c r="D7070" i="11"/>
  <c r="D7071" i="11"/>
  <c r="D7072" i="11"/>
  <c r="D7073" i="11"/>
  <c r="D7074" i="11"/>
  <c r="D7075" i="11"/>
  <c r="D7076" i="11"/>
  <c r="D7077" i="11"/>
  <c r="D7078" i="11"/>
  <c r="D7079" i="11"/>
  <c r="D7080" i="11"/>
  <c r="D7081" i="11"/>
  <c r="D7082" i="11"/>
  <c r="D7083" i="11"/>
  <c r="D7084" i="11"/>
  <c r="D7085" i="11"/>
  <c r="D7086" i="11"/>
  <c r="D7087" i="11"/>
  <c r="D7088" i="11"/>
  <c r="D7089" i="11"/>
  <c r="D7090" i="11"/>
  <c r="D7091" i="11"/>
  <c r="D7092" i="11"/>
  <c r="D7093" i="11"/>
  <c r="D7094" i="11"/>
  <c r="D7095" i="11"/>
  <c r="D7096" i="11"/>
  <c r="D7097" i="11"/>
  <c r="D7098" i="11"/>
  <c r="D7099" i="11"/>
  <c r="D7100" i="11"/>
  <c r="D7101" i="11"/>
  <c r="D7102" i="11"/>
  <c r="D7103" i="11"/>
  <c r="D7104" i="11"/>
  <c r="D7105" i="11"/>
  <c r="D7106" i="11"/>
  <c r="D7107" i="11"/>
  <c r="D7108" i="11"/>
  <c r="D7109" i="11"/>
  <c r="D7110" i="11"/>
  <c r="D7111" i="11"/>
  <c r="D7112" i="11"/>
  <c r="D7113" i="11"/>
  <c r="D7114" i="11"/>
  <c r="D7115" i="11"/>
  <c r="D7116" i="11"/>
  <c r="D7117" i="11"/>
  <c r="D7118" i="11"/>
  <c r="D7119" i="11"/>
  <c r="D7120" i="11"/>
  <c r="D7121" i="11"/>
  <c r="D7122" i="11"/>
  <c r="D7123" i="11"/>
  <c r="D7124" i="11"/>
  <c r="D7125" i="11"/>
  <c r="D7126" i="11"/>
  <c r="D7127" i="11"/>
  <c r="D7128" i="11"/>
  <c r="D7129" i="11"/>
  <c r="D7130" i="11"/>
  <c r="D7131" i="11"/>
  <c r="D7132" i="11"/>
  <c r="D7133" i="11"/>
  <c r="D7134" i="11"/>
  <c r="D7135" i="11"/>
  <c r="D7136" i="11"/>
  <c r="D7137" i="11"/>
  <c r="D7138" i="11"/>
  <c r="D7139" i="11"/>
  <c r="D7140" i="11"/>
  <c r="D7141" i="11"/>
  <c r="D7142" i="11"/>
  <c r="D7143" i="11"/>
  <c r="D7144" i="11"/>
  <c r="D7145" i="11"/>
  <c r="D7146" i="11"/>
  <c r="D7147" i="11"/>
  <c r="D7148" i="11"/>
  <c r="D7149" i="11"/>
  <c r="D7150" i="11"/>
  <c r="D7151" i="11"/>
  <c r="D7152" i="11"/>
  <c r="D7153" i="11"/>
  <c r="D7154" i="11"/>
  <c r="D7155" i="11"/>
  <c r="D7156" i="11"/>
  <c r="D7157" i="11"/>
  <c r="D7158" i="11"/>
  <c r="D7159" i="11"/>
  <c r="D7160" i="11"/>
  <c r="D7161" i="11"/>
  <c r="D7162" i="11"/>
  <c r="D7163" i="11"/>
  <c r="D7164" i="11"/>
  <c r="D7165" i="11"/>
  <c r="D7166" i="11"/>
  <c r="D7167" i="11"/>
  <c r="D7168" i="11"/>
  <c r="D7169" i="11"/>
  <c r="D7170" i="11"/>
  <c r="D7171" i="11"/>
  <c r="D7172" i="11"/>
  <c r="D7173" i="11"/>
  <c r="D7174" i="11"/>
  <c r="D7175" i="11"/>
  <c r="D7176" i="11"/>
  <c r="D7177" i="11"/>
  <c r="D7178" i="11"/>
  <c r="D7179" i="11"/>
  <c r="D7180" i="11"/>
  <c r="D7181" i="11"/>
  <c r="D7182" i="11"/>
  <c r="D7183" i="11"/>
  <c r="D7184" i="11"/>
  <c r="D7185" i="11"/>
  <c r="D7186" i="11"/>
  <c r="D7187" i="11"/>
  <c r="D7188" i="11"/>
  <c r="D7189" i="11"/>
  <c r="D7190" i="11"/>
  <c r="D7191" i="11"/>
  <c r="D7192" i="11"/>
  <c r="D7193" i="11"/>
  <c r="D7194" i="11"/>
  <c r="D7195" i="11"/>
  <c r="D7196" i="11"/>
  <c r="D7197" i="11"/>
  <c r="D7198" i="11"/>
  <c r="D7199" i="11"/>
  <c r="D7200" i="11"/>
  <c r="D7201" i="11"/>
  <c r="D7202" i="11"/>
  <c r="D7203" i="11"/>
  <c r="D7204" i="11"/>
  <c r="D7205" i="11"/>
  <c r="D7206" i="11"/>
  <c r="D7207" i="11"/>
  <c r="D7208" i="11"/>
  <c r="D7209" i="11"/>
  <c r="D7210" i="11"/>
  <c r="D7211" i="11"/>
  <c r="D7212" i="11"/>
  <c r="D7213" i="11"/>
  <c r="D7214" i="11"/>
  <c r="D7215" i="11"/>
  <c r="D7216" i="11"/>
  <c r="D7217" i="11"/>
  <c r="D7218" i="11"/>
  <c r="D7219" i="11"/>
  <c r="D7220" i="11"/>
  <c r="D7221" i="11"/>
  <c r="D7222" i="11"/>
  <c r="D7223" i="11"/>
  <c r="D7224" i="11"/>
  <c r="D7225" i="11"/>
  <c r="D7226" i="11"/>
  <c r="D7227" i="11"/>
  <c r="D7228" i="11"/>
  <c r="D7229" i="11"/>
  <c r="D7230" i="11"/>
  <c r="D7231" i="11"/>
  <c r="D7232" i="11"/>
  <c r="D7233" i="11"/>
  <c r="D7234" i="11"/>
  <c r="D7235" i="11"/>
  <c r="D7236" i="11"/>
  <c r="D7237" i="11"/>
  <c r="D7238" i="11"/>
  <c r="D7239" i="11"/>
  <c r="D7240" i="11"/>
  <c r="D7241" i="11"/>
  <c r="D7242" i="11"/>
  <c r="D7243" i="11"/>
  <c r="D7244" i="11"/>
  <c r="D7245" i="11"/>
  <c r="D7246" i="11"/>
  <c r="D7247" i="11"/>
  <c r="D7248" i="11"/>
  <c r="D7249" i="11"/>
  <c r="D7250" i="11"/>
  <c r="D7251" i="11"/>
  <c r="D7252" i="11"/>
  <c r="D7253" i="11"/>
  <c r="D7254" i="11"/>
  <c r="D7255" i="11"/>
  <c r="D7256" i="11"/>
  <c r="D7257" i="11"/>
  <c r="D7258" i="11"/>
  <c r="D7259" i="11"/>
  <c r="D7260" i="11"/>
  <c r="D7261" i="11"/>
  <c r="D7262" i="11"/>
  <c r="D7263" i="11"/>
  <c r="D7264" i="11"/>
  <c r="D7265" i="11"/>
  <c r="D7266" i="11"/>
  <c r="D7267" i="11"/>
  <c r="D7268" i="11"/>
  <c r="D7269" i="11"/>
  <c r="D7270" i="11"/>
  <c r="D7271" i="11"/>
  <c r="D7272" i="11"/>
  <c r="D7273" i="11"/>
  <c r="D7274" i="11"/>
  <c r="D7275" i="11"/>
  <c r="D7276" i="11"/>
  <c r="D7277" i="11"/>
  <c r="D7278" i="11"/>
  <c r="D7279" i="11"/>
  <c r="D7280" i="11"/>
  <c r="D7281" i="11"/>
  <c r="D7282" i="11"/>
  <c r="D7283" i="11"/>
  <c r="D7284" i="11"/>
  <c r="D7285" i="11"/>
  <c r="D7286" i="11"/>
  <c r="D7287" i="11"/>
  <c r="D7288" i="11"/>
  <c r="D7289" i="11"/>
  <c r="D7290" i="11"/>
  <c r="D7291" i="11"/>
  <c r="D7292" i="11"/>
  <c r="D7293" i="11"/>
  <c r="D7294" i="11"/>
  <c r="D7295" i="11"/>
  <c r="D7296" i="11"/>
  <c r="D7297" i="11"/>
  <c r="D7298" i="11"/>
  <c r="D7299" i="11"/>
  <c r="D7300" i="11"/>
  <c r="D7301" i="11"/>
  <c r="D7302" i="11"/>
  <c r="D7303" i="11"/>
  <c r="D7304" i="11"/>
  <c r="D7305" i="11"/>
  <c r="D7306" i="11"/>
  <c r="D7307" i="11"/>
  <c r="D7308" i="11"/>
  <c r="D7309" i="11"/>
  <c r="D7310" i="11"/>
  <c r="D7311" i="11"/>
  <c r="D7312" i="11"/>
  <c r="D7313" i="11"/>
  <c r="D7314" i="11"/>
  <c r="D7315" i="11"/>
  <c r="D7316" i="11"/>
  <c r="D7317" i="11"/>
  <c r="D7318" i="11"/>
  <c r="D7319" i="11"/>
  <c r="D7320" i="11"/>
  <c r="D7321" i="11"/>
  <c r="D7322" i="11"/>
  <c r="D7323" i="11"/>
  <c r="D7324" i="11"/>
  <c r="D7325" i="11"/>
  <c r="D7326" i="11"/>
  <c r="D7327" i="11"/>
  <c r="D7328" i="11"/>
  <c r="D7329" i="11"/>
  <c r="D7330" i="11"/>
  <c r="D7331" i="11"/>
  <c r="D7332" i="11"/>
  <c r="D7333" i="11"/>
  <c r="D7334" i="11"/>
  <c r="D7335" i="11"/>
  <c r="D7336" i="11"/>
  <c r="D7337" i="11"/>
  <c r="D7338" i="11"/>
  <c r="D7339" i="11"/>
  <c r="D7340" i="11"/>
  <c r="D7341" i="11"/>
  <c r="D7342" i="11"/>
  <c r="D7343" i="11"/>
  <c r="D7344" i="11"/>
  <c r="D7345" i="11"/>
  <c r="D7346" i="11"/>
  <c r="D7347" i="11"/>
  <c r="D7348" i="11"/>
  <c r="D7349" i="11"/>
  <c r="D7350" i="11"/>
  <c r="D7351" i="11"/>
  <c r="D7352" i="11"/>
  <c r="D7353" i="11"/>
  <c r="D7354" i="11"/>
  <c r="D7355" i="11"/>
  <c r="D7356" i="11"/>
  <c r="D7357" i="11"/>
  <c r="D7358" i="11"/>
  <c r="D7359" i="11"/>
  <c r="D7360" i="11"/>
  <c r="D7361" i="11"/>
  <c r="D7362" i="11"/>
  <c r="D7363" i="11"/>
  <c r="D7364" i="11"/>
  <c r="D7365" i="11"/>
  <c r="D7366" i="11"/>
  <c r="D7367" i="11"/>
  <c r="D7368" i="11"/>
  <c r="D7369" i="11"/>
  <c r="D7370" i="11"/>
  <c r="D7371" i="11"/>
  <c r="D7372" i="11"/>
  <c r="D7373" i="11"/>
  <c r="D7374" i="11"/>
  <c r="D7375" i="11"/>
  <c r="D7376" i="11"/>
  <c r="D7377" i="11"/>
  <c r="D7378" i="11"/>
  <c r="D7379" i="11"/>
  <c r="D7380" i="11"/>
  <c r="D7381" i="11"/>
  <c r="D7382" i="11"/>
  <c r="D7383" i="11"/>
  <c r="D7384" i="11"/>
  <c r="D7385" i="11"/>
  <c r="D7386" i="11"/>
  <c r="D7387" i="11"/>
  <c r="D7388" i="11"/>
  <c r="D7389" i="11"/>
  <c r="D7390" i="11"/>
  <c r="D7391" i="11"/>
  <c r="D7392" i="11"/>
  <c r="D7393" i="11"/>
  <c r="D7394" i="11"/>
  <c r="D7395" i="11"/>
  <c r="D7396" i="11"/>
  <c r="D7397" i="11"/>
  <c r="D7398" i="11"/>
  <c r="D7399" i="11"/>
  <c r="D7400" i="11"/>
  <c r="D7401" i="11"/>
  <c r="D7402" i="11"/>
  <c r="D7403" i="11"/>
  <c r="D7404" i="11"/>
  <c r="D7405" i="11"/>
  <c r="D7406" i="11"/>
  <c r="D7407" i="11"/>
  <c r="D7408" i="11"/>
  <c r="D7409" i="11"/>
  <c r="D7410" i="11"/>
  <c r="D7411" i="11"/>
  <c r="D7412" i="11"/>
  <c r="D7413" i="11"/>
  <c r="D7414" i="11"/>
  <c r="D7415" i="11"/>
  <c r="D7416" i="11"/>
  <c r="D7417" i="11"/>
  <c r="D7418" i="11"/>
  <c r="D7419" i="11"/>
  <c r="D7420" i="11"/>
  <c r="D7421" i="11"/>
  <c r="D7422" i="11"/>
  <c r="D7423" i="11"/>
  <c r="D7424" i="11"/>
  <c r="D7425" i="11"/>
  <c r="D7426" i="11"/>
  <c r="D7427" i="11"/>
  <c r="D7428" i="11"/>
  <c r="D7429" i="11"/>
  <c r="D7430" i="11"/>
  <c r="D7431" i="11"/>
  <c r="D7432" i="11"/>
  <c r="D7433" i="11"/>
  <c r="D7434" i="11"/>
  <c r="D7435" i="11"/>
  <c r="D7436" i="11"/>
  <c r="D7437" i="11"/>
  <c r="D7438" i="11"/>
  <c r="D7439" i="11"/>
  <c r="D7440" i="11"/>
  <c r="D7441" i="11"/>
  <c r="D7442" i="11"/>
  <c r="D7443" i="11"/>
  <c r="D7444" i="11"/>
  <c r="D7445" i="11"/>
  <c r="D7446" i="11"/>
  <c r="D7447" i="11"/>
  <c r="D7448" i="11"/>
  <c r="D7449" i="11"/>
  <c r="D7450" i="11"/>
  <c r="D7451" i="11"/>
  <c r="D7452" i="11"/>
  <c r="D7453" i="11"/>
  <c r="D7454" i="11"/>
  <c r="D7455" i="11"/>
  <c r="D7456" i="11"/>
  <c r="D7457" i="11"/>
  <c r="D7458" i="11"/>
  <c r="D7459" i="11"/>
  <c r="D7460" i="11"/>
  <c r="D7461" i="11"/>
  <c r="D7462" i="11"/>
  <c r="D7463" i="11"/>
  <c r="D7464" i="11"/>
  <c r="D7465" i="11"/>
  <c r="D7466" i="11"/>
  <c r="D7467" i="11"/>
  <c r="D7468" i="11"/>
  <c r="D7469" i="11"/>
  <c r="D7470" i="11"/>
  <c r="D7471" i="11"/>
  <c r="D7472" i="11"/>
  <c r="D7473" i="11"/>
  <c r="D7474" i="11"/>
  <c r="D7475" i="11"/>
  <c r="D7476" i="11"/>
  <c r="D7477" i="11"/>
  <c r="D7478" i="11"/>
  <c r="D7479" i="11"/>
  <c r="D7480" i="11"/>
  <c r="D7481" i="11"/>
  <c r="D7482" i="11"/>
  <c r="D7483" i="11"/>
  <c r="D7484" i="11"/>
  <c r="D7485" i="11"/>
  <c r="D7486" i="11"/>
  <c r="D7487" i="11"/>
  <c r="D7488" i="11"/>
  <c r="D7489" i="11"/>
  <c r="D7490" i="11"/>
  <c r="D7491" i="11"/>
  <c r="D7492" i="11"/>
  <c r="D7493" i="11"/>
  <c r="D7494" i="11"/>
  <c r="D7495" i="11"/>
  <c r="D7496" i="11"/>
  <c r="D7497" i="11"/>
  <c r="D7498" i="11"/>
  <c r="D7499" i="11"/>
  <c r="D7500" i="11"/>
  <c r="D7501" i="11"/>
  <c r="D7502" i="11"/>
  <c r="D7503" i="11"/>
  <c r="D7504" i="11"/>
  <c r="D7505" i="11"/>
  <c r="D7506" i="11"/>
  <c r="D7507" i="11"/>
  <c r="D7508" i="11"/>
  <c r="D7509" i="11"/>
  <c r="D7510" i="11"/>
  <c r="D7511" i="11"/>
  <c r="D7512" i="11"/>
  <c r="D7513" i="11"/>
  <c r="D7514" i="11"/>
  <c r="D7515" i="11"/>
  <c r="D7516" i="11"/>
  <c r="D7517" i="11"/>
  <c r="D7518" i="11"/>
  <c r="D7519" i="11"/>
  <c r="D7520" i="11"/>
  <c r="D7521" i="11"/>
  <c r="D7522" i="11"/>
  <c r="D7523" i="11"/>
  <c r="D7524" i="11"/>
  <c r="D7525" i="11"/>
  <c r="D7526" i="11"/>
  <c r="D7527" i="11"/>
  <c r="D7528" i="11"/>
  <c r="D7529" i="11"/>
  <c r="D7530" i="11"/>
  <c r="D7531" i="11"/>
  <c r="D7532" i="11"/>
  <c r="D7533" i="11"/>
  <c r="D7534" i="11"/>
  <c r="D7535" i="11"/>
  <c r="D7536" i="11"/>
  <c r="D7537" i="11"/>
  <c r="D7538" i="11"/>
  <c r="D7539" i="11"/>
  <c r="D7540" i="11"/>
  <c r="D7541" i="11"/>
  <c r="D7542" i="11"/>
  <c r="D7543" i="11"/>
  <c r="D7544" i="11"/>
  <c r="D7545" i="11"/>
  <c r="D7546" i="11"/>
  <c r="D7547" i="11"/>
  <c r="D7548" i="11"/>
  <c r="D7549" i="11"/>
  <c r="D7550" i="11"/>
  <c r="D7551" i="11"/>
  <c r="D7552" i="11"/>
  <c r="D7553" i="11"/>
  <c r="D7554" i="11"/>
  <c r="D7555" i="11"/>
  <c r="D7556" i="11"/>
  <c r="D7557" i="11"/>
  <c r="D7558" i="11"/>
  <c r="D7559" i="11"/>
  <c r="D7560" i="11"/>
  <c r="D7561" i="11"/>
  <c r="D7562" i="11"/>
  <c r="D7563" i="11"/>
  <c r="D7564" i="11"/>
  <c r="D7565" i="11"/>
  <c r="D7566" i="11"/>
  <c r="D7567" i="11"/>
  <c r="D7568" i="11"/>
  <c r="D7569" i="11"/>
  <c r="D7570" i="11"/>
  <c r="D7571" i="11"/>
  <c r="D7572" i="11"/>
  <c r="D7573" i="11"/>
  <c r="D7574" i="11"/>
  <c r="D7575" i="11"/>
  <c r="D7576" i="11"/>
  <c r="D7577" i="11"/>
  <c r="D7578" i="11"/>
  <c r="D7579" i="11"/>
  <c r="D7580" i="11"/>
  <c r="D7581" i="11"/>
  <c r="D7582" i="11"/>
  <c r="D7583" i="11"/>
  <c r="D7584" i="11"/>
  <c r="D7585" i="11"/>
  <c r="D7586" i="11"/>
  <c r="D7587" i="11"/>
  <c r="D7588" i="11"/>
  <c r="D7589" i="11"/>
  <c r="D7590" i="11"/>
  <c r="D7591" i="11"/>
  <c r="D7592" i="11"/>
  <c r="D7593" i="11"/>
  <c r="D7594" i="11"/>
  <c r="D7595" i="11"/>
  <c r="D7596" i="11"/>
  <c r="D7597" i="11"/>
  <c r="D7598" i="11"/>
  <c r="D7599" i="11"/>
  <c r="D7600" i="11"/>
  <c r="D7601" i="11"/>
  <c r="D7602" i="11"/>
  <c r="D7603" i="11"/>
  <c r="D7604" i="11"/>
  <c r="D7605" i="11"/>
  <c r="D7606" i="11"/>
  <c r="D7607" i="11"/>
  <c r="D7608" i="11"/>
  <c r="D7609" i="11"/>
  <c r="D7610" i="11"/>
  <c r="D7611" i="11"/>
  <c r="D7612" i="11"/>
  <c r="D7613" i="11"/>
  <c r="D7614" i="11"/>
  <c r="D7615" i="11"/>
  <c r="D7616" i="11"/>
  <c r="D7617" i="11"/>
  <c r="D7618" i="11"/>
  <c r="D7619" i="11"/>
  <c r="D7620" i="11"/>
  <c r="D7621" i="11"/>
  <c r="D7622" i="11"/>
  <c r="D7623" i="11"/>
  <c r="D7624" i="11"/>
  <c r="D7625" i="11"/>
  <c r="D7626" i="11"/>
  <c r="D7627" i="11"/>
  <c r="D7628" i="11"/>
  <c r="D7629" i="11"/>
  <c r="D7630" i="11"/>
  <c r="D7631" i="11"/>
  <c r="D7632" i="11"/>
  <c r="D7633" i="11"/>
  <c r="D7634" i="11"/>
  <c r="D7635" i="11"/>
  <c r="D7636" i="11"/>
  <c r="D7637" i="11"/>
  <c r="D7638" i="11"/>
  <c r="D7639" i="11"/>
  <c r="D7640" i="11"/>
  <c r="D7641" i="11"/>
  <c r="D7642" i="11"/>
  <c r="D7643" i="11"/>
  <c r="D7644" i="11"/>
  <c r="D7645" i="11"/>
  <c r="D7646" i="11"/>
  <c r="D7647" i="11"/>
  <c r="D7648" i="11"/>
  <c r="D7649" i="11"/>
  <c r="D7650" i="11"/>
  <c r="D7651" i="11"/>
  <c r="D7652" i="11"/>
  <c r="D7653" i="11"/>
  <c r="D7654" i="11"/>
  <c r="D7655" i="11"/>
  <c r="D7656" i="11"/>
  <c r="D7657" i="11"/>
  <c r="D7658" i="11"/>
  <c r="D7659" i="11"/>
  <c r="D7660" i="11"/>
  <c r="D7661" i="11"/>
  <c r="D7662" i="11"/>
  <c r="D7663" i="11"/>
  <c r="D7664" i="11"/>
  <c r="D7665" i="11"/>
  <c r="D7666" i="11"/>
  <c r="D7667" i="11"/>
  <c r="D7668" i="11"/>
  <c r="D7669" i="11"/>
  <c r="D7670" i="11"/>
  <c r="D7671" i="11"/>
  <c r="D7672" i="11"/>
  <c r="D7673" i="11"/>
  <c r="D7674" i="11"/>
  <c r="D7675" i="11"/>
  <c r="D7676" i="11"/>
  <c r="D7677" i="11"/>
  <c r="D7678" i="11"/>
  <c r="D7679" i="11"/>
  <c r="D7680" i="11"/>
  <c r="D7681" i="11"/>
  <c r="D7682" i="11"/>
  <c r="D7683" i="11"/>
  <c r="D7684" i="11"/>
  <c r="D7685" i="11"/>
  <c r="D7686" i="11"/>
  <c r="D7687" i="11"/>
  <c r="D7688" i="11"/>
  <c r="D7689" i="11"/>
  <c r="D7690" i="11"/>
  <c r="D7691" i="11"/>
  <c r="D7692" i="11"/>
  <c r="D7693" i="11"/>
  <c r="D7694" i="11"/>
  <c r="D7695" i="11"/>
  <c r="D7696" i="11"/>
  <c r="D7697" i="11"/>
  <c r="D7698" i="11"/>
  <c r="D7699" i="11"/>
  <c r="D7700" i="11"/>
  <c r="D7701" i="11"/>
  <c r="D7702" i="11"/>
  <c r="D7703" i="11"/>
  <c r="D7704" i="11"/>
  <c r="D7705" i="11"/>
  <c r="D7706" i="11"/>
  <c r="D7707" i="11"/>
  <c r="D7708" i="11"/>
  <c r="D7709" i="11"/>
  <c r="D7710" i="11"/>
  <c r="D7711" i="11"/>
  <c r="D7712" i="11"/>
  <c r="D7713" i="11"/>
  <c r="D7714" i="11"/>
  <c r="D7715" i="11"/>
  <c r="D7716" i="11"/>
  <c r="D7717" i="11"/>
  <c r="D7718" i="11"/>
  <c r="D7719" i="11"/>
  <c r="D7720" i="11"/>
  <c r="D7721" i="11"/>
  <c r="D7722" i="11"/>
  <c r="D7723" i="11"/>
  <c r="D7724" i="11"/>
  <c r="D7725" i="11"/>
  <c r="D7726" i="11"/>
  <c r="D7727" i="11"/>
  <c r="D7728" i="11"/>
  <c r="D7729" i="11"/>
  <c r="D7730" i="11"/>
  <c r="D7731" i="11"/>
  <c r="D7732" i="11"/>
  <c r="D7733" i="11"/>
  <c r="D7734" i="11"/>
  <c r="D7735" i="11"/>
  <c r="D7736" i="11"/>
  <c r="D7737" i="11"/>
  <c r="D7738" i="11"/>
  <c r="D7739" i="11"/>
  <c r="D7740" i="11"/>
  <c r="D7741" i="11"/>
  <c r="D7742" i="11"/>
  <c r="D7743" i="11"/>
  <c r="D7744" i="11"/>
  <c r="D7745" i="11"/>
  <c r="D7746" i="11"/>
  <c r="D7747" i="11"/>
  <c r="D7748" i="11"/>
  <c r="D7749" i="11"/>
  <c r="D7750" i="11"/>
  <c r="D7751" i="11"/>
  <c r="D7752" i="11"/>
  <c r="D7753" i="11"/>
  <c r="D7754" i="11"/>
  <c r="D7755" i="11"/>
  <c r="D7756" i="11"/>
  <c r="D7757" i="11"/>
  <c r="D7758" i="11"/>
  <c r="D7759" i="11"/>
  <c r="D7760" i="11"/>
  <c r="D7761" i="11"/>
  <c r="D7762" i="11"/>
  <c r="D7763" i="11"/>
  <c r="D7764" i="11"/>
  <c r="D7765" i="11"/>
  <c r="D7766" i="11"/>
  <c r="D7767" i="11"/>
  <c r="D7768" i="11"/>
  <c r="D7769" i="11"/>
  <c r="D7770" i="11"/>
  <c r="D7771" i="11"/>
  <c r="D7772" i="11"/>
  <c r="D7773" i="11"/>
  <c r="D7774" i="11"/>
  <c r="D7775" i="11"/>
  <c r="D7776" i="11"/>
  <c r="D7777" i="11"/>
  <c r="D7778" i="11"/>
  <c r="D7779" i="11"/>
  <c r="D7780" i="11"/>
  <c r="D7781" i="11"/>
  <c r="D7782" i="11"/>
  <c r="D7783" i="11"/>
  <c r="D7784" i="11"/>
  <c r="D7785" i="11"/>
  <c r="D7786" i="11"/>
  <c r="D7787" i="11"/>
  <c r="D7788" i="11"/>
  <c r="D7789" i="11"/>
  <c r="D7790" i="11"/>
  <c r="D7791" i="11"/>
  <c r="D7792" i="11"/>
  <c r="D7793" i="11"/>
  <c r="D7794" i="11"/>
  <c r="D7795" i="11"/>
  <c r="D7796" i="11"/>
  <c r="D7797" i="11"/>
  <c r="D7798" i="11"/>
  <c r="D7799" i="11"/>
  <c r="D7800" i="11"/>
  <c r="D7801" i="11"/>
  <c r="D7802" i="11"/>
  <c r="D7803" i="11"/>
  <c r="D7804" i="11"/>
  <c r="D7805" i="11"/>
  <c r="D7806" i="11"/>
  <c r="D7807" i="11"/>
  <c r="D7808" i="11"/>
  <c r="D7809" i="11"/>
  <c r="D7810" i="11"/>
  <c r="D7811" i="11"/>
  <c r="D7812" i="11"/>
  <c r="D7813" i="11"/>
  <c r="D7814" i="11"/>
  <c r="D7815" i="11"/>
  <c r="D7816" i="11"/>
  <c r="D7817" i="11"/>
  <c r="D7818" i="11"/>
  <c r="D7819" i="11"/>
  <c r="D7820" i="11"/>
  <c r="D7821" i="11"/>
  <c r="D7822" i="11"/>
  <c r="D7823" i="11"/>
  <c r="D7824" i="11"/>
  <c r="D7825" i="11"/>
  <c r="D7826" i="11"/>
  <c r="D7827" i="11"/>
  <c r="D7828" i="11"/>
  <c r="D7829" i="11"/>
  <c r="D7830" i="11"/>
  <c r="D7831" i="11"/>
  <c r="D7832" i="11"/>
  <c r="D7833" i="11"/>
  <c r="D7834" i="11"/>
  <c r="D7835" i="11"/>
  <c r="D7836" i="11"/>
  <c r="D7837" i="11"/>
  <c r="D7838" i="11"/>
  <c r="D7839" i="11"/>
  <c r="D7840" i="11"/>
  <c r="D7841" i="11"/>
  <c r="D7842" i="11"/>
  <c r="D7843" i="11"/>
  <c r="D7844" i="11"/>
  <c r="D7845" i="11"/>
  <c r="D7846" i="11"/>
  <c r="D7847" i="11"/>
  <c r="D7848" i="11"/>
  <c r="D7849" i="11"/>
  <c r="D7850" i="11"/>
  <c r="D7851" i="11"/>
  <c r="D7852" i="11"/>
  <c r="D7853" i="11"/>
  <c r="D7854" i="11"/>
  <c r="D7855" i="11"/>
  <c r="D7856" i="11"/>
  <c r="D7857" i="11"/>
  <c r="D7858" i="11"/>
  <c r="D7859" i="11"/>
  <c r="D7860" i="11"/>
  <c r="D7861" i="11"/>
  <c r="D7862" i="11"/>
  <c r="D7863" i="11"/>
  <c r="D7864" i="11"/>
  <c r="D7865" i="11"/>
  <c r="D7866" i="11"/>
  <c r="D7867" i="11"/>
  <c r="D7868" i="11"/>
  <c r="D7869" i="11"/>
  <c r="D7870" i="11"/>
  <c r="D7871" i="11"/>
  <c r="D7872" i="11"/>
  <c r="D7873" i="11"/>
  <c r="D7874" i="11"/>
  <c r="D7875" i="11"/>
  <c r="D7876" i="11"/>
  <c r="D7877" i="11"/>
  <c r="D7878" i="11"/>
  <c r="D7879" i="11"/>
  <c r="D7880" i="11"/>
  <c r="D7881" i="11"/>
  <c r="D7882" i="11"/>
  <c r="D7883" i="11"/>
  <c r="D7884" i="11"/>
  <c r="D7885" i="11"/>
  <c r="D7886" i="11"/>
  <c r="D7887" i="11"/>
  <c r="D7888" i="11"/>
  <c r="D7889" i="11"/>
  <c r="D7890" i="11"/>
  <c r="D7891" i="11"/>
  <c r="D7892" i="11"/>
  <c r="D7893" i="11"/>
  <c r="D7894" i="11"/>
  <c r="D7895" i="11"/>
  <c r="D7896" i="11"/>
  <c r="D7897" i="11"/>
  <c r="D7898" i="11"/>
  <c r="D7899" i="11"/>
  <c r="D7900" i="11"/>
  <c r="D7901" i="11"/>
  <c r="D7902" i="11"/>
  <c r="D7903" i="11"/>
  <c r="D7904" i="11"/>
  <c r="D7905" i="11"/>
  <c r="D7906" i="11"/>
  <c r="D7907" i="11"/>
  <c r="D7908" i="11"/>
  <c r="D7909" i="11"/>
  <c r="D7910" i="11"/>
  <c r="D7911" i="11"/>
  <c r="D7912" i="11"/>
  <c r="D7913" i="11"/>
  <c r="D7914" i="11"/>
  <c r="D7915" i="11"/>
  <c r="D7916" i="11"/>
  <c r="D7917" i="11"/>
  <c r="D7918" i="11"/>
  <c r="D7919" i="11"/>
  <c r="D7920" i="11"/>
  <c r="D7921" i="11"/>
  <c r="D7922" i="11"/>
  <c r="D7923" i="11"/>
  <c r="D7924" i="11"/>
  <c r="D7925" i="11"/>
  <c r="D7926" i="11"/>
  <c r="D7927" i="11"/>
  <c r="D7928" i="11"/>
  <c r="D7929" i="11"/>
  <c r="D7930" i="11"/>
  <c r="D7931" i="11"/>
  <c r="D7932" i="11"/>
  <c r="D7933" i="11"/>
  <c r="D7934" i="11"/>
  <c r="D7935" i="11"/>
  <c r="D7936" i="11"/>
  <c r="D7937" i="11"/>
  <c r="D7938" i="11"/>
  <c r="D7939" i="11"/>
  <c r="D7940" i="11"/>
  <c r="D7941" i="11"/>
  <c r="D7942" i="11"/>
  <c r="D7943" i="11"/>
  <c r="D7944" i="11"/>
  <c r="D7945" i="11"/>
  <c r="D7946" i="11"/>
  <c r="D7947" i="11"/>
  <c r="D7948" i="11"/>
  <c r="D7949" i="11"/>
  <c r="D7950" i="11"/>
  <c r="D7951" i="11"/>
  <c r="D7952" i="11"/>
  <c r="D7953" i="11"/>
  <c r="D7954" i="11"/>
  <c r="D7955" i="11"/>
  <c r="D7956" i="11"/>
  <c r="D7957" i="11"/>
  <c r="D7958" i="11"/>
  <c r="D7959" i="11"/>
  <c r="D7960" i="11"/>
  <c r="D7961" i="11"/>
  <c r="D7962" i="11"/>
  <c r="D7963" i="11"/>
  <c r="D7964" i="11"/>
  <c r="D7965" i="11"/>
  <c r="D7966" i="11"/>
  <c r="D7967" i="11"/>
  <c r="D7968" i="11"/>
  <c r="D7969" i="11"/>
  <c r="D7970" i="11"/>
  <c r="D7971" i="11"/>
  <c r="D7972" i="11"/>
  <c r="D7973" i="11"/>
  <c r="D7974" i="11"/>
  <c r="D7975" i="11"/>
  <c r="D7976" i="11"/>
  <c r="D7977" i="11"/>
  <c r="D7978" i="11"/>
  <c r="D7979" i="11"/>
  <c r="D7980" i="11"/>
  <c r="D7981" i="11"/>
  <c r="D7982" i="11"/>
  <c r="D7983" i="11"/>
  <c r="D7984" i="11"/>
  <c r="D7985" i="11"/>
  <c r="D7986" i="11"/>
  <c r="D7987" i="11"/>
  <c r="D7988" i="11"/>
  <c r="D7989" i="11"/>
  <c r="D7990" i="11"/>
  <c r="D7991" i="11"/>
  <c r="D7992" i="11"/>
  <c r="D7993" i="11"/>
  <c r="D7994" i="11"/>
  <c r="D7995" i="11"/>
  <c r="D7996" i="11"/>
  <c r="D7997" i="11"/>
  <c r="D7998" i="11"/>
  <c r="D7999" i="11"/>
  <c r="D8000" i="11"/>
  <c r="D8001" i="11"/>
  <c r="D8002" i="11"/>
  <c r="D8003" i="11"/>
  <c r="D8004" i="11"/>
  <c r="D8005" i="11"/>
  <c r="D8006" i="11"/>
  <c r="D8007" i="11"/>
  <c r="D8008" i="11"/>
  <c r="D8009" i="11"/>
  <c r="D8010" i="11"/>
  <c r="D8011" i="11"/>
  <c r="D8012" i="11"/>
  <c r="D8013" i="11"/>
  <c r="D8014" i="11"/>
  <c r="D8015" i="11"/>
  <c r="D8016" i="11"/>
  <c r="D8017" i="11"/>
  <c r="D8018" i="11"/>
  <c r="D8019" i="11"/>
  <c r="D8020" i="11"/>
  <c r="D8021" i="11"/>
  <c r="D8022" i="11"/>
  <c r="D8023" i="11"/>
  <c r="D8024" i="11"/>
  <c r="D8025" i="11"/>
  <c r="D8026" i="11"/>
  <c r="D8027" i="11"/>
  <c r="D8028" i="11"/>
  <c r="D8029" i="11"/>
  <c r="D8030" i="11"/>
  <c r="D8031" i="11"/>
  <c r="D8032" i="11"/>
  <c r="D8033" i="11"/>
  <c r="D8034" i="11"/>
  <c r="D8035" i="11"/>
  <c r="D8036" i="11"/>
  <c r="D8037" i="11"/>
  <c r="D8038" i="11"/>
  <c r="D8039" i="11"/>
  <c r="D8040" i="11"/>
  <c r="D8041" i="11"/>
  <c r="D8042" i="11"/>
  <c r="D8043" i="11"/>
  <c r="D8044" i="11"/>
  <c r="D8045" i="11"/>
  <c r="D8046" i="11"/>
  <c r="D8047" i="11"/>
  <c r="D8048" i="11"/>
  <c r="D8049" i="11"/>
  <c r="D8050" i="11"/>
  <c r="D8051" i="11"/>
  <c r="D8052" i="11"/>
  <c r="D8053" i="11"/>
  <c r="D8054" i="11"/>
  <c r="D8055" i="11"/>
  <c r="D8056" i="11"/>
  <c r="D8057" i="11"/>
  <c r="D8058" i="11"/>
  <c r="D8059" i="11"/>
  <c r="D8060" i="11"/>
  <c r="D8061" i="11"/>
  <c r="D8062" i="11"/>
  <c r="D8063" i="11"/>
  <c r="D8064" i="11"/>
  <c r="D8065" i="11"/>
  <c r="D8066" i="11"/>
  <c r="D8067" i="11"/>
  <c r="D8068" i="11"/>
  <c r="D8069" i="11"/>
  <c r="D8070" i="11"/>
  <c r="D8071" i="11"/>
  <c r="D8072" i="11"/>
  <c r="D8073" i="11"/>
  <c r="D8074" i="11"/>
  <c r="D8075" i="11"/>
  <c r="D8076" i="11"/>
  <c r="D8077" i="11"/>
  <c r="D8078" i="11"/>
  <c r="D8079" i="11"/>
  <c r="D8080" i="11"/>
  <c r="D8081" i="11"/>
  <c r="D8082" i="11"/>
  <c r="D8083" i="11"/>
  <c r="D8084" i="11"/>
  <c r="D8085" i="11"/>
  <c r="D8086" i="11"/>
  <c r="D8087" i="11"/>
  <c r="D8088" i="11"/>
  <c r="D8089" i="11"/>
  <c r="D8090" i="11"/>
  <c r="D8091" i="11"/>
  <c r="D8092" i="11"/>
  <c r="D8093" i="11"/>
  <c r="D8094" i="11"/>
  <c r="D8095" i="11"/>
  <c r="D8096" i="11"/>
  <c r="D8097" i="11"/>
  <c r="D8098" i="11"/>
  <c r="D8099" i="11"/>
  <c r="D8100" i="11"/>
  <c r="D8101" i="11"/>
  <c r="D8102" i="11"/>
  <c r="D8103" i="11"/>
  <c r="D8104" i="11"/>
  <c r="D8105" i="11"/>
  <c r="D8106" i="11"/>
  <c r="D8107" i="11"/>
  <c r="D8108" i="11"/>
  <c r="D8109" i="11"/>
  <c r="D8110" i="11"/>
  <c r="D8111" i="11"/>
  <c r="D8112" i="11"/>
  <c r="D8113" i="11"/>
  <c r="D8114" i="11"/>
  <c r="D8115" i="11"/>
  <c r="D8116" i="11"/>
  <c r="D8117" i="11"/>
  <c r="D8118" i="11"/>
  <c r="D8119" i="11"/>
  <c r="D8120" i="11"/>
  <c r="D8121" i="11"/>
  <c r="D8122" i="11"/>
  <c r="D8123" i="11"/>
  <c r="D8124" i="11"/>
  <c r="D8125" i="11"/>
  <c r="D8126" i="11"/>
  <c r="D8127" i="11"/>
  <c r="D8128" i="11"/>
  <c r="D8129" i="11"/>
  <c r="D8130" i="11"/>
  <c r="D8131" i="11"/>
  <c r="D8132" i="11"/>
  <c r="D8133" i="11"/>
  <c r="D8134" i="11"/>
  <c r="D8135" i="11"/>
  <c r="D8136" i="11"/>
  <c r="D8137" i="11"/>
  <c r="D8138" i="11"/>
  <c r="D8139" i="11"/>
  <c r="D8140" i="11"/>
  <c r="D8141" i="11"/>
  <c r="D8142" i="11"/>
  <c r="D8143" i="11"/>
  <c r="D8144" i="11"/>
  <c r="D8145" i="11"/>
  <c r="D8146" i="11"/>
  <c r="D8147" i="11"/>
  <c r="D8148" i="11"/>
  <c r="D8149" i="11"/>
  <c r="D8150" i="11"/>
  <c r="D8151" i="11"/>
  <c r="D8152" i="11"/>
  <c r="D8153" i="11"/>
  <c r="D8154" i="11"/>
  <c r="D8155" i="11"/>
  <c r="D8156" i="11"/>
  <c r="D8157" i="11"/>
  <c r="D8158" i="11"/>
  <c r="D8159" i="11"/>
  <c r="D8160" i="11"/>
  <c r="D8161" i="11"/>
  <c r="D8162" i="11"/>
  <c r="D8163" i="11"/>
  <c r="D8164" i="11"/>
  <c r="D8165" i="11"/>
  <c r="D8166" i="11"/>
  <c r="D8167" i="11"/>
  <c r="D8168" i="11"/>
  <c r="D8169" i="11"/>
  <c r="D8170" i="11"/>
  <c r="D8171" i="11"/>
  <c r="D8172" i="11"/>
  <c r="D8173" i="11"/>
  <c r="D8174" i="11"/>
  <c r="D8175" i="11"/>
  <c r="D8176" i="11"/>
  <c r="D8177" i="11"/>
  <c r="D8178" i="11"/>
  <c r="D8179" i="11"/>
  <c r="D8180" i="11"/>
  <c r="D8181" i="11"/>
  <c r="D8182" i="11"/>
  <c r="D8183" i="11"/>
  <c r="D8184" i="11"/>
  <c r="D8185" i="11"/>
  <c r="D8186" i="11"/>
  <c r="D8187" i="11"/>
  <c r="D8188" i="11"/>
  <c r="D8189" i="11"/>
  <c r="D8190" i="11"/>
  <c r="D8191" i="11"/>
  <c r="D8192" i="11"/>
  <c r="D8193" i="11"/>
  <c r="D8194" i="11"/>
  <c r="D8195" i="11"/>
  <c r="D8196" i="11"/>
  <c r="D8197" i="11"/>
  <c r="D8198" i="11"/>
  <c r="D8199" i="11"/>
  <c r="D8200" i="11"/>
  <c r="D8201" i="11"/>
  <c r="D8202" i="11"/>
  <c r="D8203" i="11"/>
  <c r="D8204" i="11"/>
  <c r="D8205" i="11"/>
  <c r="D8206" i="11"/>
  <c r="D8207" i="11"/>
  <c r="D8208" i="11"/>
  <c r="D8209" i="11"/>
  <c r="D8210" i="11"/>
  <c r="D8211" i="11"/>
  <c r="D8212" i="11"/>
  <c r="D8213" i="11"/>
  <c r="D8214" i="11"/>
  <c r="D8215" i="11"/>
  <c r="D8216" i="11"/>
  <c r="D8217" i="11"/>
  <c r="D8218" i="11"/>
  <c r="D8219" i="11"/>
  <c r="D8220" i="11"/>
  <c r="D8221" i="11"/>
  <c r="D8222" i="11"/>
  <c r="D8223" i="11"/>
  <c r="D8224" i="11"/>
  <c r="D8225" i="11"/>
  <c r="D8226" i="11"/>
  <c r="D8227" i="11"/>
  <c r="D8228" i="11"/>
  <c r="D8229" i="11"/>
  <c r="D8230" i="11"/>
  <c r="D8231" i="11"/>
  <c r="D8232" i="11"/>
  <c r="D8233" i="11"/>
  <c r="D8234" i="11"/>
  <c r="D8235" i="11"/>
  <c r="D8236" i="11"/>
  <c r="D8237" i="11"/>
  <c r="D8238" i="11"/>
  <c r="D8239" i="11"/>
  <c r="D8240" i="11"/>
  <c r="D8241" i="11"/>
  <c r="D8242" i="11"/>
  <c r="D8243" i="11"/>
  <c r="D8244" i="11"/>
  <c r="D8245" i="11"/>
  <c r="D8246" i="11"/>
  <c r="D8247" i="11"/>
  <c r="D8248" i="11"/>
  <c r="D8249" i="11"/>
  <c r="D8250" i="11"/>
  <c r="D8251" i="11"/>
  <c r="D8252" i="11"/>
  <c r="D8253" i="11"/>
  <c r="D8254" i="11"/>
  <c r="D8255" i="11"/>
  <c r="D8256" i="11"/>
  <c r="D8257" i="11"/>
  <c r="D8258" i="11"/>
  <c r="D8259" i="11"/>
  <c r="D8260" i="11"/>
  <c r="D8261" i="11"/>
  <c r="D8262" i="11"/>
  <c r="D8263" i="11"/>
  <c r="D8264" i="11"/>
  <c r="D8265" i="11"/>
  <c r="D8266" i="11"/>
  <c r="D8267" i="11"/>
  <c r="D8268" i="11"/>
  <c r="D8269" i="11"/>
  <c r="D8270" i="11"/>
  <c r="D8271" i="11"/>
  <c r="D8272" i="11"/>
  <c r="D8273" i="11"/>
  <c r="D8274" i="11"/>
  <c r="D8275" i="11"/>
  <c r="D8276" i="11"/>
  <c r="D8277" i="11"/>
  <c r="D8278" i="11"/>
  <c r="D8279" i="11"/>
  <c r="D8280" i="11"/>
  <c r="D8281" i="11"/>
  <c r="D8282" i="11"/>
  <c r="D8283" i="11"/>
  <c r="D8284" i="11"/>
  <c r="D8285" i="11"/>
  <c r="D8286" i="11"/>
  <c r="D8287" i="11"/>
  <c r="D8288" i="11"/>
  <c r="D8289" i="11"/>
  <c r="D8290" i="11"/>
  <c r="D8291" i="11"/>
  <c r="D8292" i="11"/>
  <c r="D8293" i="11"/>
  <c r="D8294" i="11"/>
  <c r="D8295" i="11"/>
  <c r="D8296" i="11"/>
  <c r="D8297" i="11"/>
  <c r="D8298" i="11"/>
  <c r="D8299" i="11"/>
  <c r="D8300" i="11"/>
  <c r="D8301" i="11"/>
  <c r="D8302" i="11"/>
  <c r="D8303" i="11"/>
  <c r="D8304" i="11"/>
  <c r="D8305" i="11"/>
  <c r="D8306" i="11"/>
  <c r="D8307" i="11"/>
  <c r="D8308" i="11"/>
  <c r="D8309" i="11"/>
  <c r="D8310" i="11"/>
  <c r="D8311" i="11"/>
  <c r="D8312" i="11"/>
  <c r="D8313" i="11"/>
  <c r="D8314" i="11"/>
  <c r="D8315" i="11"/>
  <c r="D8316" i="11"/>
  <c r="D8317" i="11"/>
  <c r="D8318" i="11"/>
  <c r="D8319" i="11"/>
  <c r="D8320" i="11"/>
  <c r="D8321" i="11"/>
  <c r="D8322" i="11"/>
  <c r="D8323" i="11"/>
  <c r="D8324" i="11"/>
  <c r="D8325" i="11"/>
  <c r="D8326" i="11"/>
  <c r="D8327" i="11"/>
  <c r="D8328" i="11"/>
  <c r="D8329" i="11"/>
  <c r="D8330" i="11"/>
  <c r="D8331" i="11"/>
  <c r="D8332" i="11"/>
  <c r="D8333" i="11"/>
  <c r="D8334" i="11"/>
  <c r="D8335" i="11"/>
  <c r="D8336" i="11"/>
  <c r="D8337" i="11"/>
  <c r="D8338" i="11"/>
  <c r="D8339" i="11"/>
  <c r="D8340" i="11"/>
  <c r="D8341" i="11"/>
  <c r="D8342" i="11"/>
  <c r="D8343" i="11"/>
  <c r="D8344" i="11"/>
  <c r="D8345" i="11"/>
  <c r="D8346" i="11"/>
  <c r="D8347" i="11"/>
  <c r="D8348" i="11"/>
  <c r="D8349" i="11"/>
  <c r="D8350" i="11"/>
  <c r="D8351" i="11"/>
  <c r="D8352" i="11"/>
  <c r="D8353" i="11"/>
  <c r="D8354" i="11"/>
  <c r="D8355" i="11"/>
  <c r="D8356" i="11"/>
  <c r="D8357" i="11"/>
  <c r="D8358" i="11"/>
  <c r="D8359" i="11"/>
  <c r="D8360" i="11"/>
  <c r="D8361" i="11"/>
  <c r="D8362" i="11"/>
  <c r="D8363" i="11"/>
  <c r="D8364" i="11"/>
  <c r="D8365" i="11"/>
  <c r="D8366" i="11"/>
  <c r="D8367" i="11"/>
  <c r="D8368" i="11"/>
  <c r="D8369" i="11"/>
  <c r="D8370" i="11"/>
  <c r="D8371" i="11"/>
  <c r="D8372" i="11"/>
  <c r="D8373" i="11"/>
  <c r="D8374" i="11"/>
  <c r="D8375" i="11"/>
  <c r="D8376" i="11"/>
  <c r="D8377" i="11"/>
  <c r="D8378" i="11"/>
  <c r="D8379" i="11"/>
  <c r="D8380" i="11"/>
  <c r="D8381" i="11"/>
  <c r="D8382" i="11"/>
  <c r="D8383" i="11"/>
  <c r="D8384" i="11"/>
  <c r="D8385" i="11"/>
  <c r="D8386" i="11"/>
  <c r="D8387" i="11"/>
  <c r="D8388" i="11"/>
  <c r="D8389" i="11"/>
  <c r="D8390" i="11"/>
  <c r="D8391" i="11"/>
  <c r="D8392" i="11"/>
  <c r="D8393" i="11"/>
  <c r="D8394" i="11"/>
  <c r="D8395" i="11"/>
  <c r="D8396" i="11"/>
  <c r="D8397" i="11"/>
  <c r="D8398" i="11"/>
  <c r="D8399" i="11"/>
  <c r="D8400" i="11"/>
  <c r="D8401" i="11"/>
  <c r="D8402" i="11"/>
  <c r="D8403" i="11"/>
  <c r="D8404" i="11"/>
  <c r="D8405" i="11"/>
  <c r="D8406" i="11"/>
  <c r="D8407" i="11"/>
  <c r="D8408" i="11"/>
  <c r="D8409" i="11"/>
  <c r="D8410" i="11"/>
  <c r="D8411" i="11"/>
  <c r="D8412" i="11"/>
  <c r="D8413" i="11"/>
  <c r="D8414" i="11"/>
  <c r="D8415" i="11"/>
  <c r="D8416" i="11"/>
  <c r="D8417" i="11"/>
  <c r="D8418" i="11"/>
  <c r="D8419" i="11"/>
  <c r="D8420" i="11"/>
  <c r="D8421" i="11"/>
  <c r="D8422" i="11"/>
  <c r="D8423" i="11"/>
  <c r="D8424" i="11"/>
  <c r="D8425" i="11"/>
  <c r="D8426" i="11"/>
  <c r="D8427" i="11"/>
  <c r="D8428" i="11"/>
  <c r="D8429" i="11"/>
  <c r="D8430" i="11"/>
  <c r="D8431" i="11"/>
  <c r="D8432" i="11"/>
  <c r="D8433" i="11"/>
  <c r="D8434" i="11"/>
  <c r="D8435" i="11"/>
  <c r="D8436" i="11"/>
  <c r="D8437" i="11"/>
  <c r="D8438" i="11"/>
  <c r="D8439" i="11"/>
  <c r="D8440" i="11"/>
  <c r="D8441" i="11"/>
  <c r="D8442" i="11"/>
  <c r="D8443" i="11"/>
  <c r="D8444" i="11"/>
  <c r="D8445" i="11"/>
  <c r="D8446" i="11"/>
  <c r="D8447" i="11"/>
  <c r="D8448" i="11"/>
  <c r="D8449" i="11"/>
  <c r="D8450" i="11"/>
  <c r="D8451" i="11"/>
  <c r="D8452" i="11"/>
  <c r="D8453" i="11"/>
  <c r="D8454" i="11"/>
  <c r="D8455" i="11"/>
  <c r="D8456" i="11"/>
  <c r="D8457" i="11"/>
  <c r="D8458" i="11"/>
  <c r="D8459" i="11"/>
  <c r="D8460" i="11"/>
  <c r="D8461" i="11"/>
  <c r="D8462" i="11"/>
  <c r="D8463" i="11"/>
  <c r="D8464" i="11"/>
  <c r="D8465" i="11"/>
  <c r="D8466" i="11"/>
  <c r="D8467" i="11"/>
  <c r="D8468" i="11"/>
  <c r="D8469" i="11"/>
  <c r="D8470" i="11"/>
  <c r="D8471" i="11"/>
  <c r="D8472" i="11"/>
  <c r="D8473" i="11"/>
  <c r="D8474" i="11"/>
  <c r="D8475" i="11"/>
  <c r="D8476" i="11"/>
  <c r="D8477" i="11"/>
  <c r="D8478" i="11"/>
  <c r="D8479" i="11"/>
  <c r="D8480" i="11"/>
  <c r="D8481" i="11"/>
  <c r="D8482" i="11"/>
  <c r="D8483" i="11"/>
  <c r="D8484" i="11"/>
  <c r="D8485" i="11"/>
  <c r="D8486" i="11"/>
  <c r="D8487" i="11"/>
  <c r="D8488" i="11"/>
  <c r="D8489" i="11"/>
  <c r="D8490" i="11"/>
  <c r="D8491" i="11"/>
  <c r="D8492" i="11"/>
  <c r="D8493" i="11"/>
  <c r="D8494" i="11"/>
  <c r="D8495" i="11"/>
  <c r="D8496" i="11"/>
  <c r="D8497" i="11"/>
  <c r="D8498" i="11"/>
  <c r="D8499" i="11"/>
  <c r="D8500" i="11"/>
  <c r="D8501" i="11"/>
  <c r="D8502" i="11"/>
  <c r="D8503" i="11"/>
  <c r="D8504" i="11"/>
  <c r="D8505" i="11"/>
  <c r="D8506" i="11"/>
  <c r="D8507" i="11"/>
  <c r="D8508" i="11"/>
  <c r="D8509" i="11"/>
  <c r="D8510" i="11"/>
  <c r="D8511" i="11"/>
  <c r="D8512" i="11"/>
  <c r="D8513" i="11"/>
  <c r="D8514" i="11"/>
  <c r="D8515" i="11"/>
  <c r="D8516" i="11"/>
  <c r="D8517" i="11"/>
  <c r="D8518" i="11"/>
  <c r="D8519" i="11"/>
  <c r="D8520" i="11"/>
  <c r="D8521" i="11"/>
  <c r="D8522" i="11"/>
  <c r="D8523" i="11"/>
  <c r="D8524" i="11"/>
  <c r="D8525" i="11"/>
  <c r="D8526" i="11"/>
  <c r="D8527" i="11"/>
  <c r="D8528" i="11"/>
  <c r="D8529" i="11"/>
  <c r="D8530" i="11"/>
  <c r="D8531" i="11"/>
  <c r="D8532" i="11"/>
  <c r="D8533" i="11"/>
  <c r="D8534" i="11"/>
  <c r="D8535" i="11"/>
  <c r="D8536" i="11"/>
  <c r="D8537" i="11"/>
  <c r="D8538" i="11"/>
  <c r="D8539" i="11"/>
  <c r="D8540" i="11"/>
  <c r="D8541" i="11"/>
  <c r="D8542" i="11"/>
  <c r="D8543" i="11"/>
  <c r="D8544" i="11"/>
  <c r="D8545" i="11"/>
  <c r="D8546" i="11"/>
  <c r="D8547" i="11"/>
  <c r="D8548" i="11"/>
  <c r="D8549" i="11"/>
  <c r="D8550" i="11"/>
  <c r="D8551" i="11"/>
  <c r="D8552" i="11"/>
  <c r="D8553" i="11"/>
  <c r="D8554" i="11"/>
  <c r="D8555" i="11"/>
  <c r="D8556" i="11"/>
  <c r="D8557" i="11"/>
  <c r="D8558" i="11"/>
  <c r="D8559" i="11"/>
  <c r="D8560" i="11"/>
  <c r="D8561" i="11"/>
  <c r="D8562" i="11"/>
  <c r="D8563" i="11"/>
  <c r="D8564" i="11"/>
  <c r="D8565" i="11"/>
  <c r="D8566" i="11"/>
  <c r="D8567" i="11"/>
  <c r="D8568" i="11"/>
  <c r="D8569" i="11"/>
  <c r="D8570" i="11"/>
  <c r="D8571" i="11"/>
  <c r="D8572" i="11"/>
  <c r="D8573" i="11"/>
  <c r="D8574" i="11"/>
  <c r="D8575" i="11"/>
  <c r="D8576" i="11"/>
  <c r="D8577" i="11"/>
  <c r="D8578" i="11"/>
  <c r="D8579" i="11"/>
  <c r="D8580" i="11"/>
  <c r="D8581" i="11"/>
  <c r="D8582" i="11"/>
  <c r="D8583" i="11"/>
  <c r="D8584" i="11"/>
  <c r="D8585" i="11"/>
  <c r="D8586" i="11"/>
  <c r="D8587" i="11"/>
  <c r="D8588" i="11"/>
  <c r="D8589" i="11"/>
  <c r="D8590" i="11"/>
  <c r="D8591" i="11"/>
  <c r="D8592" i="11"/>
  <c r="D8593" i="11"/>
  <c r="D8594" i="11"/>
  <c r="D8595" i="11"/>
  <c r="D8596" i="11"/>
  <c r="D8597" i="11"/>
  <c r="D8598" i="11"/>
  <c r="D8599" i="11"/>
  <c r="D8600" i="11"/>
  <c r="D8601" i="11"/>
  <c r="D8602" i="11"/>
  <c r="D8603" i="11"/>
  <c r="D8604" i="11"/>
  <c r="D8605" i="11"/>
  <c r="D8606" i="11"/>
  <c r="D8607" i="11"/>
  <c r="D8608" i="11"/>
  <c r="D8609" i="11"/>
  <c r="D8610" i="11"/>
  <c r="D8611" i="11"/>
  <c r="D8612" i="11"/>
  <c r="D8613" i="11"/>
  <c r="D8614" i="11"/>
  <c r="D8615" i="11"/>
  <c r="D8616" i="11"/>
  <c r="D8617" i="11"/>
  <c r="D8618" i="11"/>
  <c r="D8619" i="11"/>
  <c r="D8620" i="11"/>
  <c r="D8621" i="11"/>
  <c r="D8622" i="11"/>
  <c r="D8623" i="11"/>
  <c r="D8624" i="11"/>
  <c r="D8625" i="11"/>
  <c r="D8626" i="11"/>
  <c r="D8627" i="11"/>
  <c r="D8628" i="11"/>
  <c r="D8629" i="11"/>
  <c r="D8630" i="11"/>
  <c r="D8631" i="11"/>
  <c r="D8632" i="11"/>
  <c r="D8633" i="11"/>
  <c r="D8634" i="11"/>
  <c r="D8635" i="11"/>
  <c r="D8636" i="11"/>
  <c r="D8637" i="11"/>
  <c r="D8638" i="11"/>
  <c r="D8639" i="11"/>
  <c r="D8640" i="11"/>
  <c r="D8641" i="11"/>
  <c r="D8642" i="11"/>
  <c r="D8643" i="11"/>
  <c r="D8644" i="11"/>
  <c r="D8645" i="11"/>
  <c r="D8646" i="11"/>
  <c r="D8647" i="11"/>
  <c r="D8648" i="11"/>
  <c r="D8649" i="11"/>
  <c r="D8650" i="11"/>
  <c r="D8651" i="11"/>
  <c r="D8652" i="11"/>
  <c r="D8653" i="11"/>
  <c r="D8654" i="11"/>
  <c r="D8655" i="11"/>
  <c r="D8656" i="11"/>
  <c r="D8657" i="11"/>
  <c r="D8658" i="11"/>
  <c r="D8659" i="11"/>
  <c r="D8660" i="11"/>
  <c r="D8661" i="11"/>
  <c r="D8662" i="11"/>
  <c r="D8663" i="11"/>
  <c r="D8664" i="11"/>
  <c r="D8665" i="11"/>
  <c r="D8666" i="11"/>
  <c r="D8667" i="11"/>
  <c r="D8668" i="11"/>
  <c r="D8669" i="11"/>
  <c r="D8670" i="11"/>
  <c r="D8671" i="11"/>
  <c r="D8672" i="11"/>
  <c r="D8673" i="11"/>
  <c r="D8674" i="11"/>
  <c r="D8675" i="11"/>
  <c r="D8676" i="11"/>
  <c r="D8677" i="11"/>
  <c r="D8678" i="11"/>
  <c r="D8679" i="11"/>
  <c r="D8680" i="11"/>
  <c r="D8681" i="11"/>
  <c r="D8682" i="11"/>
  <c r="D8683" i="11"/>
  <c r="D8684" i="11"/>
  <c r="D8685" i="11"/>
  <c r="D8686" i="11"/>
  <c r="D8687" i="11"/>
  <c r="D8688" i="11"/>
  <c r="D8689" i="11"/>
  <c r="D8690" i="11"/>
  <c r="D8691" i="11"/>
  <c r="D8692" i="11"/>
  <c r="D8693" i="11"/>
  <c r="D8694" i="11"/>
  <c r="D8695" i="11"/>
  <c r="D8696" i="11"/>
  <c r="D8697" i="11"/>
  <c r="D8698" i="11"/>
  <c r="D8699" i="11"/>
  <c r="D8700" i="11"/>
  <c r="D8701" i="11"/>
  <c r="D8702" i="11"/>
  <c r="D8703" i="11"/>
  <c r="D8704" i="11"/>
  <c r="D8705" i="11"/>
  <c r="D8706" i="11"/>
  <c r="D8707" i="11"/>
  <c r="D8708" i="11"/>
  <c r="D8709" i="11"/>
  <c r="D8710" i="11"/>
  <c r="D8711" i="11"/>
  <c r="D8712" i="11"/>
  <c r="D8713" i="11"/>
  <c r="D8714" i="11"/>
  <c r="D8715" i="11"/>
  <c r="D8716" i="11"/>
  <c r="D8717" i="11"/>
  <c r="D8718" i="11"/>
  <c r="D8719" i="11"/>
  <c r="D8720" i="11"/>
  <c r="D8721" i="11"/>
  <c r="D8722" i="11"/>
  <c r="D8723" i="11"/>
  <c r="D8724" i="11"/>
  <c r="D8725" i="11"/>
  <c r="D8726" i="11"/>
  <c r="D8727" i="11"/>
  <c r="D8728" i="11"/>
  <c r="D8729" i="11"/>
  <c r="D8730" i="11"/>
  <c r="D8731" i="11"/>
  <c r="D8732" i="11"/>
  <c r="D8733" i="11"/>
  <c r="D8734" i="11"/>
  <c r="D8735" i="11"/>
  <c r="D8736" i="11"/>
  <c r="D8737" i="11"/>
  <c r="D8738" i="11"/>
  <c r="D8739" i="11"/>
  <c r="D8740" i="11"/>
  <c r="D8741" i="11"/>
  <c r="D8742" i="11"/>
  <c r="D8743" i="11"/>
  <c r="D8744" i="11"/>
  <c r="D8745" i="11"/>
  <c r="D8746" i="11"/>
  <c r="D8747" i="11"/>
  <c r="D8748" i="11"/>
  <c r="D8749" i="11"/>
  <c r="D8750" i="11"/>
  <c r="D8751" i="11"/>
  <c r="D8752" i="11"/>
  <c r="D8753" i="11"/>
  <c r="D8754" i="11"/>
  <c r="D8755" i="11"/>
  <c r="D8756" i="11"/>
  <c r="D8757" i="11"/>
  <c r="D8758" i="11"/>
  <c r="D8759" i="11"/>
  <c r="D8760" i="11"/>
  <c r="D8761" i="11"/>
  <c r="D8762" i="11"/>
  <c r="D8763" i="11"/>
  <c r="D8764" i="11"/>
  <c r="D8765" i="11"/>
  <c r="D8766" i="11"/>
  <c r="D8767" i="11"/>
  <c r="D8768" i="11"/>
  <c r="D8769" i="11"/>
  <c r="D8770" i="11"/>
  <c r="D8771" i="11"/>
  <c r="D8772" i="11"/>
  <c r="D8773" i="11"/>
  <c r="D8774" i="11"/>
  <c r="D8775" i="11"/>
  <c r="D8776" i="11"/>
  <c r="D8777" i="11"/>
  <c r="D8778" i="11"/>
  <c r="D8779" i="11"/>
  <c r="D8780" i="11"/>
  <c r="D8781" i="11"/>
  <c r="D8782" i="11"/>
  <c r="D8783" i="11"/>
  <c r="D8784" i="11"/>
  <c r="D8785" i="11"/>
  <c r="D8786" i="11"/>
  <c r="D8787" i="11"/>
  <c r="D8788" i="11"/>
  <c r="D8789" i="11"/>
  <c r="D8790" i="11"/>
  <c r="D8791" i="11"/>
  <c r="D8792" i="11"/>
  <c r="D8793" i="11"/>
  <c r="D8794" i="11"/>
  <c r="D8795" i="11"/>
  <c r="D8796" i="11"/>
  <c r="D8797" i="11"/>
  <c r="D8798" i="11"/>
  <c r="D8799" i="11"/>
  <c r="D8800" i="11"/>
  <c r="D8801" i="11"/>
  <c r="D8802" i="11"/>
  <c r="D8803" i="11"/>
  <c r="D8804" i="11"/>
  <c r="D8805" i="11"/>
  <c r="D8806" i="11"/>
  <c r="D8807" i="11"/>
  <c r="D8808" i="11"/>
  <c r="D8809" i="11"/>
  <c r="D8810" i="11"/>
  <c r="D8811" i="11"/>
  <c r="D8812" i="11"/>
  <c r="D8813" i="11"/>
  <c r="D8814" i="11"/>
  <c r="D8815" i="11"/>
  <c r="D8816" i="11"/>
  <c r="D8817" i="11"/>
  <c r="D8818" i="11"/>
  <c r="D8819" i="11"/>
  <c r="D8820" i="11"/>
  <c r="D8821" i="11"/>
  <c r="D8822" i="11"/>
  <c r="D8823" i="11"/>
  <c r="D8824" i="11"/>
  <c r="D8825" i="11"/>
  <c r="D8826" i="11"/>
  <c r="D8827" i="11"/>
  <c r="D8828" i="11"/>
  <c r="D8829" i="11"/>
  <c r="D8830" i="11"/>
  <c r="D8831" i="11"/>
  <c r="D8832" i="11"/>
  <c r="D8833" i="11"/>
  <c r="D8834" i="11"/>
  <c r="D8835" i="11"/>
  <c r="D8836" i="11"/>
  <c r="D8837" i="11"/>
  <c r="D8838" i="11"/>
  <c r="D8839" i="11"/>
  <c r="D8840" i="11"/>
  <c r="D8841" i="11"/>
  <c r="D8842" i="11"/>
  <c r="D8843" i="11"/>
  <c r="D8844" i="11"/>
  <c r="D8845" i="11"/>
  <c r="D8846" i="11"/>
  <c r="D8847" i="11"/>
  <c r="D8848" i="11"/>
  <c r="D8849" i="11"/>
  <c r="D8850" i="11"/>
  <c r="D8851" i="11"/>
  <c r="D8852" i="11"/>
  <c r="D8853" i="11"/>
  <c r="D8854" i="11"/>
  <c r="D8855" i="11"/>
  <c r="D8856" i="11"/>
  <c r="D8857" i="11"/>
  <c r="D8858" i="11"/>
  <c r="D8859" i="11"/>
  <c r="D8860" i="11"/>
  <c r="D8861" i="11"/>
  <c r="D8862" i="11"/>
  <c r="D8863" i="11"/>
  <c r="D8864" i="11"/>
  <c r="D8865" i="11"/>
  <c r="D8866" i="11"/>
  <c r="D8867" i="11"/>
  <c r="D8868" i="11"/>
  <c r="D8869" i="11"/>
  <c r="D8870" i="11"/>
  <c r="D8871" i="11"/>
  <c r="D8872" i="11"/>
  <c r="D8873" i="11"/>
  <c r="D8874" i="11"/>
  <c r="D8875" i="11"/>
  <c r="D8876" i="11"/>
  <c r="D8877" i="11"/>
  <c r="D8878" i="11"/>
  <c r="D8879" i="11"/>
  <c r="D8880" i="11"/>
  <c r="D8881" i="11"/>
  <c r="D8882" i="11"/>
  <c r="D8883" i="11"/>
  <c r="D8884" i="11"/>
  <c r="D8885" i="11"/>
  <c r="D8886" i="11"/>
  <c r="D8887" i="11"/>
  <c r="D8888" i="11"/>
  <c r="D8889" i="11"/>
  <c r="D8890" i="11"/>
  <c r="D8891" i="11"/>
  <c r="D8892" i="11"/>
  <c r="D8893" i="11"/>
  <c r="D8894" i="11"/>
  <c r="D8895" i="11"/>
  <c r="D8896" i="11"/>
  <c r="D8897" i="11"/>
  <c r="D8898" i="11"/>
  <c r="D8899" i="11"/>
  <c r="D8900" i="11"/>
  <c r="D8901" i="11"/>
  <c r="D8902" i="11"/>
  <c r="D8903" i="11"/>
  <c r="D8904" i="11"/>
  <c r="D8905" i="11"/>
  <c r="D8906" i="11"/>
  <c r="D8907" i="11"/>
  <c r="D8908" i="11"/>
  <c r="D8909" i="11"/>
  <c r="D8910" i="11"/>
  <c r="D8911" i="11"/>
  <c r="D8912" i="11"/>
  <c r="D8913" i="11"/>
  <c r="D8914" i="11"/>
  <c r="D8915" i="11"/>
  <c r="D8916" i="11"/>
  <c r="D8917" i="11"/>
  <c r="D8918" i="11"/>
  <c r="D8919" i="11"/>
  <c r="D8920" i="11"/>
  <c r="D8921" i="11"/>
  <c r="D8922" i="11"/>
  <c r="D8923" i="11"/>
  <c r="D8924" i="11"/>
  <c r="D8925" i="11"/>
  <c r="D8926" i="11"/>
  <c r="D8927" i="11"/>
  <c r="D8928" i="11"/>
  <c r="D8929" i="11"/>
  <c r="D8930" i="11"/>
  <c r="D8931" i="11"/>
  <c r="D8932" i="11"/>
  <c r="D8933" i="11"/>
  <c r="D8934" i="11"/>
  <c r="D8935" i="11"/>
  <c r="D8936" i="11"/>
  <c r="D8937" i="11"/>
  <c r="D8938" i="11"/>
  <c r="D8939" i="11"/>
  <c r="D8940" i="11"/>
  <c r="D8941" i="11"/>
  <c r="D8942" i="11"/>
  <c r="D8943" i="11"/>
  <c r="D8944" i="11"/>
  <c r="D8945" i="11"/>
  <c r="D8946" i="11"/>
  <c r="D8947" i="11"/>
  <c r="D8948" i="11"/>
  <c r="D8949" i="11"/>
  <c r="D8950" i="11"/>
  <c r="D8951" i="11"/>
  <c r="D8952" i="11"/>
  <c r="D8953" i="11"/>
  <c r="D8954" i="11"/>
  <c r="D8955" i="11"/>
  <c r="D8956" i="11"/>
  <c r="D8957" i="11"/>
  <c r="D8958" i="11"/>
  <c r="D8959" i="11"/>
  <c r="D8960" i="11"/>
  <c r="D8961" i="11"/>
  <c r="D8962" i="11"/>
  <c r="D8963" i="11"/>
  <c r="D8964" i="11"/>
  <c r="D8965" i="11"/>
  <c r="D8966" i="11"/>
  <c r="D8967" i="11"/>
  <c r="D8968" i="11"/>
  <c r="D8969" i="11"/>
  <c r="D8970" i="11"/>
  <c r="D8971" i="11"/>
  <c r="D8972" i="11"/>
  <c r="D8973" i="11"/>
  <c r="D8974" i="11"/>
  <c r="D8975" i="11"/>
  <c r="D8976" i="11"/>
  <c r="D8977" i="11"/>
  <c r="D8978" i="11"/>
  <c r="D8979" i="11"/>
  <c r="D8980" i="11"/>
  <c r="D8981" i="11"/>
  <c r="D8982" i="11"/>
  <c r="D8983" i="11"/>
  <c r="D8984" i="11"/>
  <c r="D8985" i="11"/>
  <c r="D8986" i="11"/>
  <c r="D8987" i="11"/>
  <c r="D8988" i="11"/>
  <c r="D8989" i="11"/>
  <c r="D8990" i="11"/>
  <c r="D8991" i="11"/>
  <c r="D8992" i="11"/>
  <c r="D8993" i="11"/>
  <c r="D8994" i="11"/>
  <c r="D8995" i="11"/>
  <c r="D8996" i="11"/>
  <c r="D8997" i="11"/>
  <c r="D8998" i="11"/>
  <c r="D8999" i="11"/>
  <c r="D9000" i="11"/>
  <c r="D9001" i="11"/>
  <c r="D9002" i="11"/>
  <c r="D9003" i="11"/>
  <c r="D9004" i="11"/>
  <c r="D9005" i="11"/>
  <c r="D9006" i="11"/>
  <c r="D9007" i="11"/>
  <c r="D9008" i="11"/>
  <c r="D9009" i="11"/>
  <c r="D9010" i="11"/>
  <c r="D9011" i="11"/>
  <c r="D9012" i="11"/>
  <c r="D9013" i="11"/>
  <c r="D9014" i="11"/>
  <c r="D9015" i="11"/>
  <c r="D9016" i="11"/>
  <c r="D9017" i="11"/>
  <c r="D9018" i="11"/>
  <c r="D9019" i="11"/>
  <c r="D9020" i="11"/>
  <c r="D9021" i="11"/>
  <c r="D9022" i="11"/>
  <c r="D9023" i="11"/>
  <c r="D9024" i="11"/>
  <c r="D9025" i="11"/>
  <c r="D9026" i="11"/>
  <c r="D9027" i="11"/>
  <c r="D9028" i="11"/>
  <c r="D9029" i="11"/>
  <c r="D9030" i="11"/>
  <c r="D9031" i="11"/>
  <c r="D9032" i="11"/>
  <c r="D9033" i="11"/>
  <c r="D9034" i="11"/>
  <c r="D9035" i="11"/>
  <c r="D9036" i="11"/>
  <c r="D9037" i="11"/>
  <c r="D9038" i="11"/>
  <c r="D9039" i="11"/>
  <c r="D9040" i="11"/>
  <c r="D9041" i="11"/>
  <c r="D9042" i="11"/>
  <c r="D9043" i="11"/>
  <c r="D9044" i="11"/>
  <c r="D9045" i="11"/>
  <c r="D9046" i="11"/>
  <c r="D9047" i="11"/>
  <c r="D9048" i="11"/>
  <c r="D9049" i="11"/>
  <c r="D9050" i="11"/>
  <c r="D9051" i="11"/>
  <c r="D9052" i="11"/>
  <c r="D9053" i="11"/>
  <c r="D9054" i="11"/>
  <c r="D9055" i="11"/>
  <c r="D9056" i="11"/>
  <c r="D9057" i="11"/>
  <c r="D9058" i="11"/>
  <c r="D9059" i="11"/>
  <c r="D9060" i="11"/>
  <c r="D9061" i="11"/>
  <c r="D9062" i="11"/>
  <c r="D9063" i="11"/>
  <c r="D9064" i="11"/>
  <c r="D9065" i="11"/>
  <c r="D9066" i="11"/>
  <c r="D9067" i="11"/>
  <c r="D9068" i="11"/>
  <c r="D9069" i="11"/>
  <c r="D9070" i="11"/>
  <c r="D9071" i="11"/>
  <c r="D9072" i="11"/>
  <c r="D9073" i="11"/>
  <c r="D9074" i="11"/>
  <c r="D9075" i="11"/>
  <c r="D9076" i="11"/>
  <c r="D9077" i="11"/>
  <c r="D9078" i="11"/>
  <c r="D9079" i="11"/>
  <c r="D9080" i="11"/>
  <c r="D9081" i="11"/>
  <c r="D9082" i="11"/>
  <c r="D9083" i="11"/>
  <c r="D9084" i="11"/>
  <c r="D9085" i="11"/>
  <c r="D9086" i="11"/>
  <c r="D9087" i="11"/>
  <c r="D9088" i="11"/>
  <c r="D9089" i="11"/>
  <c r="D9090" i="11"/>
  <c r="D9091" i="11"/>
  <c r="D9092" i="11"/>
  <c r="D9093" i="11"/>
  <c r="D9094" i="11"/>
  <c r="D9095" i="11"/>
  <c r="D9096" i="11"/>
  <c r="D9097" i="11"/>
  <c r="D9098" i="11"/>
  <c r="D9099" i="11"/>
  <c r="D9100" i="11"/>
  <c r="D9101" i="11"/>
  <c r="D9102" i="11"/>
  <c r="D9103" i="11"/>
  <c r="D9104" i="11"/>
  <c r="D9105" i="11"/>
  <c r="D9106" i="11"/>
  <c r="D9107" i="11"/>
  <c r="D9108" i="11"/>
  <c r="D9109" i="11"/>
  <c r="D9110" i="11"/>
  <c r="D9111" i="11"/>
  <c r="D9112" i="11"/>
  <c r="D9113" i="11"/>
  <c r="D9114" i="11"/>
  <c r="D9115" i="11"/>
  <c r="D9116" i="11"/>
  <c r="D9117" i="11"/>
  <c r="D9118" i="11"/>
  <c r="D9119" i="11"/>
  <c r="D9120" i="11"/>
  <c r="D9121" i="11"/>
  <c r="D9122" i="11"/>
  <c r="D9123" i="11"/>
  <c r="D9124" i="11"/>
  <c r="D9125" i="11"/>
  <c r="D9126" i="11"/>
  <c r="D9127" i="11"/>
  <c r="D9128" i="11"/>
  <c r="D9129" i="11"/>
  <c r="D9130" i="11"/>
  <c r="D9131" i="11"/>
  <c r="D9132" i="11"/>
  <c r="D9133" i="11"/>
  <c r="D9134" i="11"/>
  <c r="D9135" i="11"/>
  <c r="D9136" i="11"/>
  <c r="D9137" i="11"/>
  <c r="D9138" i="11"/>
  <c r="D9139" i="11"/>
  <c r="D9140" i="11"/>
  <c r="D9141" i="11"/>
  <c r="D9142" i="11"/>
  <c r="D9143" i="11"/>
  <c r="D9144" i="11"/>
  <c r="D9145" i="11"/>
  <c r="D9146" i="11"/>
  <c r="D9147" i="11"/>
  <c r="D9148" i="11"/>
  <c r="D9149" i="11"/>
  <c r="D9150" i="11"/>
  <c r="D9151" i="11"/>
  <c r="D9152" i="11"/>
  <c r="D9153" i="11"/>
  <c r="D9154" i="11"/>
  <c r="D9155" i="11"/>
  <c r="D9156" i="11"/>
  <c r="D9157" i="11"/>
  <c r="D9158" i="11"/>
  <c r="D9159" i="11"/>
  <c r="D9160" i="11"/>
  <c r="D9161" i="11"/>
  <c r="D9162" i="11"/>
  <c r="D9163" i="11"/>
  <c r="D9164" i="11"/>
  <c r="D9165" i="11"/>
  <c r="D9166" i="11"/>
  <c r="D9167" i="11"/>
  <c r="D9168" i="11"/>
  <c r="D9169" i="11"/>
  <c r="D9170" i="11"/>
  <c r="D9171" i="11"/>
  <c r="D9172" i="11"/>
  <c r="D9173" i="11"/>
  <c r="D9174" i="11"/>
  <c r="D9175" i="11"/>
  <c r="D9176" i="11"/>
  <c r="D9177" i="11"/>
  <c r="D9178" i="11"/>
  <c r="D9179" i="11"/>
  <c r="D9180" i="11"/>
  <c r="D9181" i="11"/>
  <c r="D9182" i="11"/>
  <c r="D9183" i="11"/>
  <c r="D9184" i="11"/>
  <c r="D9185" i="11"/>
  <c r="D9186" i="11"/>
  <c r="D9187" i="11"/>
  <c r="D9188" i="11"/>
  <c r="D9189" i="11"/>
  <c r="D9190" i="11"/>
  <c r="D9191" i="11"/>
  <c r="D9192" i="11"/>
  <c r="D9193" i="11"/>
  <c r="D9194" i="11"/>
  <c r="D9195" i="11"/>
  <c r="D9196" i="11"/>
  <c r="D9197" i="11"/>
  <c r="D9198" i="11"/>
  <c r="D9199" i="11"/>
  <c r="D9200" i="11"/>
  <c r="D9201" i="11"/>
  <c r="D9202" i="11"/>
  <c r="D9203" i="11"/>
  <c r="D9204" i="11"/>
  <c r="D9205" i="11"/>
  <c r="D9206" i="11"/>
  <c r="D9207" i="11"/>
  <c r="D9208" i="11"/>
  <c r="D9209" i="11"/>
  <c r="D9210" i="11"/>
  <c r="D9211" i="11"/>
  <c r="D9212" i="11"/>
  <c r="D9213" i="11"/>
  <c r="D9214" i="11"/>
  <c r="D9215" i="11"/>
  <c r="D9216" i="11"/>
  <c r="D9217" i="11"/>
  <c r="D9218" i="11"/>
  <c r="D9219" i="11"/>
  <c r="D9220" i="11"/>
  <c r="D9221" i="11"/>
  <c r="D9222" i="11"/>
  <c r="D9223" i="11"/>
  <c r="D9224" i="11"/>
  <c r="D9225" i="11"/>
  <c r="D9226" i="11"/>
  <c r="D9227" i="11"/>
  <c r="D9228" i="11"/>
  <c r="D9229" i="11"/>
  <c r="D9230" i="11"/>
  <c r="D9231" i="11"/>
  <c r="D9232" i="11"/>
  <c r="D9233" i="11"/>
  <c r="D9234" i="11"/>
  <c r="D9235" i="11"/>
  <c r="D9236" i="11"/>
  <c r="D9237" i="11"/>
  <c r="D9238" i="11"/>
  <c r="D9239" i="11"/>
  <c r="D9240" i="11"/>
  <c r="D9241" i="11"/>
  <c r="D9242" i="11"/>
  <c r="D9243" i="11"/>
  <c r="D9244" i="11"/>
  <c r="D9245" i="11"/>
  <c r="D9246" i="11"/>
  <c r="D9247" i="11"/>
  <c r="D9248" i="11"/>
  <c r="D9249" i="11"/>
  <c r="D9250" i="11"/>
  <c r="D9251" i="11"/>
  <c r="D9252" i="11"/>
  <c r="D9253" i="11"/>
  <c r="D9254" i="11"/>
  <c r="D9255" i="11"/>
  <c r="D9256" i="11"/>
  <c r="D9257" i="11"/>
  <c r="D9258" i="11"/>
  <c r="D9259" i="11"/>
  <c r="D9260" i="11"/>
  <c r="D9261" i="11"/>
  <c r="D9262" i="11"/>
  <c r="D9263" i="11"/>
  <c r="D9264" i="11"/>
  <c r="D9265" i="11"/>
  <c r="D9266" i="11"/>
  <c r="D9267" i="11"/>
  <c r="D9268" i="11"/>
  <c r="D9269" i="11"/>
  <c r="D9270" i="11"/>
  <c r="D9271" i="11"/>
  <c r="D9272" i="11"/>
  <c r="D9273" i="11"/>
  <c r="D9274" i="11"/>
  <c r="D9275" i="11"/>
  <c r="D9276" i="11"/>
  <c r="D9277" i="11"/>
  <c r="D9278" i="11"/>
  <c r="D9279" i="11"/>
  <c r="D9280" i="11"/>
  <c r="D9281" i="11"/>
  <c r="D9282" i="11"/>
  <c r="D9283" i="11"/>
  <c r="D9284" i="11"/>
  <c r="D9285" i="11"/>
  <c r="D9286" i="11"/>
  <c r="D9287" i="11"/>
  <c r="D9288" i="11"/>
  <c r="D9289" i="11"/>
  <c r="D9290" i="11"/>
  <c r="D9291" i="11"/>
  <c r="D9292" i="11"/>
  <c r="D9293" i="11"/>
  <c r="D9294" i="11"/>
  <c r="D9295" i="11"/>
  <c r="D9296" i="11"/>
  <c r="D9297" i="11"/>
  <c r="D9298" i="11"/>
  <c r="D9299" i="11"/>
  <c r="D9300" i="11"/>
  <c r="D9301" i="11"/>
  <c r="D9302" i="11"/>
  <c r="D9303" i="11"/>
  <c r="D9304" i="11"/>
  <c r="D9305" i="11"/>
  <c r="D9306" i="11"/>
  <c r="D9307" i="11"/>
  <c r="D9308" i="11"/>
  <c r="D9309" i="11"/>
  <c r="D9310" i="11"/>
  <c r="D9311" i="11"/>
  <c r="D9312" i="11"/>
  <c r="D9313" i="11"/>
  <c r="D9314" i="11"/>
  <c r="D9315" i="11"/>
  <c r="D9316" i="11"/>
  <c r="D9317" i="11"/>
  <c r="D9318" i="11"/>
  <c r="D9319" i="11"/>
  <c r="D9320" i="11"/>
  <c r="D9321" i="11"/>
  <c r="D9322" i="11"/>
  <c r="D9323" i="11"/>
  <c r="D9324" i="11"/>
  <c r="D9325" i="11"/>
  <c r="D9326" i="11"/>
  <c r="D9327" i="11"/>
  <c r="D9328" i="11"/>
  <c r="D9329" i="11"/>
  <c r="D9330" i="11"/>
  <c r="D9331" i="11"/>
  <c r="D9332" i="11"/>
  <c r="D9333" i="11"/>
  <c r="D9334" i="11"/>
  <c r="D9335" i="11"/>
  <c r="D9336" i="11"/>
  <c r="D9337" i="11"/>
  <c r="D9338" i="11"/>
  <c r="D9339" i="11"/>
  <c r="D9340" i="11"/>
  <c r="D9341" i="11"/>
  <c r="D9342" i="11"/>
  <c r="D9343" i="11"/>
  <c r="D9344" i="11"/>
  <c r="D9345" i="11"/>
  <c r="D9346" i="11"/>
  <c r="D9347" i="11"/>
  <c r="D9348" i="11"/>
  <c r="D9349" i="11"/>
  <c r="D9350" i="11"/>
  <c r="D9351" i="11"/>
  <c r="D9352" i="11"/>
  <c r="D9353" i="11"/>
  <c r="D9354" i="11"/>
  <c r="D9355" i="11"/>
  <c r="D9356" i="11"/>
  <c r="D9357" i="11"/>
  <c r="D9358" i="11"/>
  <c r="D9359" i="11"/>
  <c r="D9360" i="11"/>
  <c r="D9361" i="11"/>
  <c r="D9362" i="11"/>
  <c r="D9363" i="11"/>
  <c r="D9364" i="11"/>
  <c r="D9365" i="11"/>
  <c r="D9366" i="11"/>
  <c r="D9367" i="11"/>
  <c r="D9368" i="11"/>
  <c r="D9369" i="11"/>
  <c r="D9370" i="11"/>
  <c r="D9371" i="11"/>
  <c r="D9372" i="11"/>
  <c r="D9373" i="11"/>
  <c r="D9374" i="11"/>
  <c r="D9375" i="11"/>
  <c r="D9376" i="11"/>
  <c r="D9377" i="11"/>
  <c r="D9378" i="11"/>
  <c r="D9379" i="11"/>
  <c r="D9380" i="11"/>
  <c r="D9381" i="11"/>
  <c r="D9382" i="11"/>
  <c r="D9383" i="11"/>
  <c r="D9384" i="11"/>
  <c r="D9385" i="11"/>
  <c r="D9386" i="11"/>
  <c r="D9387" i="11"/>
  <c r="D9388" i="11"/>
  <c r="D9389" i="11"/>
  <c r="D9390" i="11"/>
  <c r="D9391" i="11"/>
  <c r="D9392" i="11"/>
  <c r="D9393" i="11"/>
  <c r="D9394" i="11"/>
  <c r="D9395" i="11"/>
  <c r="D9396" i="11"/>
  <c r="D9397" i="11"/>
  <c r="D9398" i="11"/>
  <c r="D9399" i="11"/>
  <c r="D9400" i="11"/>
  <c r="D9401" i="11"/>
  <c r="D9402" i="11"/>
  <c r="D9403" i="11"/>
  <c r="D9404" i="11"/>
  <c r="D9405" i="11"/>
  <c r="D9406" i="11"/>
  <c r="D9407" i="11"/>
  <c r="D9408" i="11"/>
  <c r="D9409" i="11"/>
  <c r="D9410" i="11"/>
  <c r="D9411" i="11"/>
  <c r="D9412" i="11"/>
  <c r="D9413" i="11"/>
  <c r="D9414" i="11"/>
  <c r="D9415" i="11"/>
  <c r="D9416" i="11"/>
  <c r="D9417" i="11"/>
  <c r="D9418" i="11"/>
  <c r="D9419" i="11"/>
  <c r="D9420" i="11"/>
  <c r="D9421" i="11"/>
  <c r="D9422" i="11"/>
  <c r="D9423" i="11"/>
  <c r="D9424" i="11"/>
  <c r="D9425" i="11"/>
  <c r="D9426" i="11"/>
  <c r="D9427" i="11"/>
  <c r="D9428" i="11"/>
  <c r="D9429" i="11"/>
  <c r="D9430" i="11"/>
  <c r="D9431" i="11"/>
  <c r="D9432" i="11"/>
  <c r="D9433" i="11"/>
  <c r="D9434" i="11"/>
  <c r="D9435" i="11"/>
  <c r="D9436" i="11"/>
  <c r="D9437" i="11"/>
  <c r="D9438" i="11"/>
  <c r="D9439" i="11"/>
  <c r="D9440" i="11"/>
  <c r="D9441" i="11"/>
  <c r="D9442" i="11"/>
  <c r="D9443" i="11"/>
  <c r="D9444" i="11"/>
  <c r="D9445" i="11"/>
  <c r="D9446" i="11"/>
  <c r="D9447" i="11"/>
  <c r="D9448" i="11"/>
  <c r="D9449" i="11"/>
  <c r="D9450" i="11"/>
  <c r="D9451" i="11"/>
  <c r="D9452" i="11"/>
  <c r="D9453" i="11"/>
  <c r="D9454" i="11"/>
  <c r="D9455" i="11"/>
  <c r="D9456" i="11"/>
  <c r="D9457" i="11"/>
  <c r="D9458" i="11"/>
  <c r="D9459" i="11"/>
  <c r="D9460" i="11"/>
  <c r="D9461" i="11"/>
  <c r="D9462" i="11"/>
  <c r="D9463" i="11"/>
  <c r="D9464" i="11"/>
  <c r="D9465" i="11"/>
  <c r="D9466" i="11"/>
  <c r="D9467" i="11"/>
  <c r="D9468" i="11"/>
  <c r="D9469" i="11"/>
  <c r="D9470" i="11"/>
  <c r="D9471" i="11"/>
  <c r="D9472" i="11"/>
  <c r="D9473" i="11"/>
  <c r="D9474" i="11"/>
  <c r="D9475" i="11"/>
  <c r="D9476" i="11"/>
  <c r="D9477" i="11"/>
  <c r="D9478" i="11"/>
  <c r="D9479" i="11"/>
  <c r="D9480" i="11"/>
  <c r="D9481" i="11"/>
  <c r="D9482" i="11"/>
  <c r="D9483" i="11"/>
  <c r="D9484" i="11"/>
  <c r="D9485" i="11"/>
  <c r="D9486" i="11"/>
  <c r="D9487" i="11"/>
  <c r="D9488" i="11"/>
  <c r="D9489" i="11"/>
  <c r="D9490" i="11"/>
  <c r="D9491" i="11"/>
  <c r="D9492" i="11"/>
  <c r="D9493" i="11"/>
  <c r="D9494" i="11"/>
  <c r="D9495" i="11"/>
  <c r="D9496" i="11"/>
  <c r="D9497" i="11"/>
  <c r="D9498" i="11"/>
  <c r="D9499" i="11"/>
  <c r="D9500" i="11"/>
  <c r="D9501" i="11"/>
  <c r="D9502" i="11"/>
  <c r="D9503" i="11"/>
  <c r="D9504" i="11"/>
  <c r="D9505" i="11"/>
  <c r="D9506" i="11"/>
  <c r="D9507" i="11"/>
  <c r="D9508" i="11"/>
  <c r="D9509" i="11"/>
  <c r="D9510" i="11"/>
  <c r="D9511" i="11"/>
  <c r="D9512" i="11"/>
  <c r="D9513" i="11"/>
  <c r="D9514" i="11"/>
  <c r="D9515" i="11"/>
  <c r="D9516" i="11"/>
  <c r="D9517" i="11"/>
  <c r="D9518" i="11"/>
  <c r="D9519" i="11"/>
  <c r="D9520" i="11"/>
  <c r="D9521" i="11"/>
  <c r="D9522" i="11"/>
  <c r="D9523" i="11"/>
  <c r="D9524" i="11"/>
  <c r="D9525" i="11"/>
  <c r="D9526" i="11"/>
  <c r="D9527" i="11"/>
  <c r="D9528" i="11"/>
  <c r="D9529" i="11"/>
  <c r="D9530" i="11"/>
  <c r="D9531" i="11"/>
  <c r="D9532" i="11"/>
  <c r="D9533" i="11"/>
  <c r="D9534" i="11"/>
  <c r="D9535" i="11"/>
  <c r="D9536" i="11"/>
  <c r="D9537" i="11"/>
  <c r="D9538" i="11"/>
  <c r="D9539" i="11"/>
  <c r="D9540" i="11"/>
  <c r="D9541" i="11"/>
  <c r="D9542" i="11"/>
  <c r="D9543" i="11"/>
  <c r="D9544" i="11"/>
  <c r="D9545" i="11"/>
  <c r="D9546" i="11"/>
  <c r="D9547" i="11"/>
  <c r="D9548" i="11"/>
  <c r="D9549" i="11"/>
  <c r="D9550" i="11"/>
  <c r="D9551" i="11"/>
  <c r="D9552" i="11"/>
  <c r="D9553" i="11"/>
  <c r="D9554" i="11"/>
  <c r="D9555" i="11"/>
  <c r="D9556" i="11"/>
  <c r="D9557" i="11"/>
  <c r="D9558" i="11"/>
  <c r="D9559" i="11"/>
  <c r="D9560" i="11"/>
  <c r="D9561" i="11"/>
  <c r="D9562" i="11"/>
  <c r="D9563" i="11"/>
  <c r="D9564" i="11"/>
  <c r="D9565" i="11"/>
  <c r="D9566" i="11"/>
  <c r="D9567" i="11"/>
  <c r="D9568" i="11"/>
  <c r="D9569" i="11"/>
  <c r="D9570" i="11"/>
  <c r="D9571" i="11"/>
  <c r="D9572" i="11"/>
  <c r="D9573" i="11"/>
  <c r="D9574" i="11"/>
  <c r="D9575" i="11"/>
  <c r="D9576" i="11"/>
  <c r="D9577" i="11"/>
  <c r="D9578" i="11"/>
  <c r="D9579" i="11"/>
  <c r="D9580" i="11"/>
  <c r="D9581" i="11"/>
  <c r="D9582" i="11"/>
  <c r="D9583" i="11"/>
  <c r="D9584" i="11"/>
  <c r="D9585" i="11"/>
  <c r="D9586" i="11"/>
  <c r="D9587" i="11"/>
  <c r="D9588" i="11"/>
  <c r="D9589" i="11"/>
  <c r="D9590" i="11"/>
  <c r="D9591" i="11"/>
  <c r="D9592" i="11"/>
  <c r="D9593" i="11"/>
  <c r="D9594" i="11"/>
  <c r="D9595" i="11"/>
  <c r="D9596" i="11"/>
  <c r="D9597" i="11"/>
  <c r="D9598" i="11"/>
  <c r="D9599" i="11"/>
  <c r="D9600" i="11"/>
  <c r="D9601" i="11"/>
  <c r="D9602" i="11"/>
  <c r="D9603" i="11"/>
  <c r="D9604" i="11"/>
  <c r="D9605" i="11"/>
  <c r="D9606" i="11"/>
  <c r="D9607" i="11"/>
  <c r="D9608" i="11"/>
  <c r="D9609" i="11"/>
  <c r="D9610" i="11"/>
  <c r="D9611" i="11"/>
  <c r="D9612" i="11"/>
  <c r="D9613" i="11"/>
  <c r="D9614" i="11"/>
  <c r="D9615" i="11"/>
  <c r="D9616" i="11"/>
  <c r="D9617" i="11"/>
  <c r="D9618" i="11"/>
  <c r="D9619" i="11"/>
  <c r="D9620" i="11"/>
  <c r="D9621" i="11"/>
  <c r="D9622" i="11"/>
  <c r="D9623" i="11"/>
  <c r="D9624" i="11"/>
  <c r="D9625" i="11"/>
  <c r="D9626" i="11"/>
  <c r="D9627" i="11"/>
  <c r="D9628" i="11"/>
  <c r="D9629" i="11"/>
  <c r="D9630" i="11"/>
  <c r="D9631" i="11"/>
  <c r="D9632" i="11"/>
  <c r="D9633" i="11"/>
  <c r="D9634" i="11"/>
  <c r="D9635" i="11"/>
  <c r="D9636" i="11"/>
  <c r="D9637" i="11"/>
  <c r="D9638" i="11"/>
  <c r="D9639" i="11"/>
  <c r="D9640" i="11"/>
  <c r="D9641" i="11"/>
  <c r="D9642" i="11"/>
  <c r="D9643" i="11"/>
  <c r="D9644" i="11"/>
  <c r="D9645" i="11"/>
  <c r="D9646" i="11"/>
  <c r="D9647" i="11"/>
  <c r="D9648" i="11"/>
  <c r="D9649" i="11"/>
  <c r="D9650" i="11"/>
  <c r="D9651" i="11"/>
  <c r="D9652" i="11"/>
  <c r="D9653" i="11"/>
  <c r="D9654" i="11"/>
  <c r="D9655" i="11"/>
  <c r="D9656" i="11"/>
  <c r="D9657" i="11"/>
  <c r="D9658" i="11"/>
  <c r="D9659" i="11"/>
  <c r="D9660" i="11"/>
  <c r="D9661" i="11"/>
  <c r="D9662" i="11"/>
  <c r="D9663" i="11"/>
  <c r="D9664" i="11"/>
  <c r="D9665" i="11"/>
  <c r="D9666" i="11"/>
  <c r="D9667" i="11"/>
  <c r="D9668" i="11"/>
  <c r="D9669" i="11"/>
  <c r="D9670" i="11"/>
  <c r="D9671" i="11"/>
  <c r="D9672" i="11"/>
  <c r="D9673" i="11"/>
  <c r="D9674" i="11"/>
  <c r="D9675" i="11"/>
  <c r="D9676" i="11"/>
  <c r="D9677" i="11"/>
  <c r="D9678" i="11"/>
  <c r="D9679" i="11"/>
  <c r="D9680" i="11"/>
  <c r="D9681" i="11"/>
  <c r="D9682" i="11"/>
  <c r="D9683" i="11"/>
  <c r="D9684" i="11"/>
  <c r="D9685" i="11"/>
  <c r="D9686" i="11"/>
  <c r="D9687" i="11"/>
  <c r="D9688" i="11"/>
  <c r="D9689" i="11"/>
  <c r="D9690" i="11"/>
  <c r="D9691" i="11"/>
  <c r="D9692" i="11"/>
  <c r="D9693" i="11"/>
  <c r="D9694" i="11"/>
  <c r="D9695" i="11"/>
  <c r="D9696" i="11"/>
  <c r="D9697" i="11"/>
  <c r="D9698" i="11"/>
  <c r="D9699" i="11"/>
  <c r="D9700" i="11"/>
  <c r="D9701" i="11"/>
  <c r="D9702" i="11"/>
  <c r="D9703" i="11"/>
  <c r="D9704" i="11"/>
  <c r="D9705" i="11"/>
  <c r="D9706" i="11"/>
  <c r="D9707" i="11"/>
  <c r="D9708" i="11"/>
  <c r="D9709" i="11"/>
  <c r="D9710" i="11"/>
  <c r="D9711" i="11"/>
  <c r="D9712" i="11"/>
  <c r="D9713" i="11"/>
  <c r="D9714" i="11"/>
  <c r="D9715" i="11"/>
  <c r="D9716" i="11"/>
  <c r="D9717" i="11"/>
  <c r="D9718" i="11"/>
  <c r="D9719" i="11"/>
  <c r="D9720" i="11"/>
  <c r="D9721" i="11"/>
  <c r="D9722" i="11"/>
  <c r="D9723" i="11"/>
  <c r="D9724" i="11"/>
  <c r="D9725" i="11"/>
  <c r="D9726" i="11"/>
  <c r="D9727" i="11"/>
  <c r="D9728" i="11"/>
  <c r="D9729" i="11"/>
  <c r="D9730" i="11"/>
  <c r="D9731" i="11"/>
  <c r="D9732" i="11"/>
  <c r="D9733" i="11"/>
  <c r="D9734" i="11"/>
  <c r="D9735" i="11"/>
  <c r="D9736" i="11"/>
  <c r="D9737" i="11"/>
  <c r="D9738" i="11"/>
  <c r="D9739" i="11"/>
  <c r="D9740" i="11"/>
  <c r="D9741" i="11"/>
  <c r="D9742" i="11"/>
  <c r="D9743" i="11"/>
  <c r="D9744" i="11"/>
  <c r="D9745" i="11"/>
  <c r="D9746" i="11"/>
  <c r="D9747" i="11"/>
  <c r="D9748" i="11"/>
  <c r="D9749" i="11"/>
  <c r="D9750" i="11"/>
  <c r="D9751" i="11"/>
  <c r="D9752" i="11"/>
  <c r="D9753" i="11"/>
  <c r="D9754" i="11"/>
  <c r="D9755" i="11"/>
  <c r="D9756" i="11"/>
  <c r="D9757" i="11"/>
  <c r="D9758" i="11"/>
  <c r="D9759" i="11"/>
  <c r="D9760" i="11"/>
  <c r="D9761" i="11"/>
  <c r="D9762" i="11"/>
  <c r="D9763" i="11"/>
  <c r="D9764" i="11"/>
  <c r="D9765" i="11"/>
  <c r="D9766" i="11"/>
  <c r="D9767" i="11"/>
  <c r="D9768" i="11"/>
  <c r="D9769" i="11"/>
  <c r="D9770" i="11"/>
  <c r="D9771" i="11"/>
  <c r="D9772" i="11"/>
  <c r="D9773" i="11"/>
  <c r="D9774" i="11"/>
  <c r="D9775" i="11"/>
  <c r="D9776" i="11"/>
  <c r="D9777" i="11"/>
  <c r="D9778" i="11"/>
  <c r="D9779" i="11"/>
  <c r="D9780" i="11"/>
  <c r="D9781" i="11"/>
  <c r="D9782" i="11"/>
  <c r="D9783" i="11"/>
  <c r="D9784" i="11"/>
  <c r="D9785" i="11"/>
  <c r="D9786" i="11"/>
  <c r="D9787" i="11"/>
  <c r="D9788" i="11"/>
  <c r="D9789" i="11"/>
  <c r="D9790" i="11"/>
  <c r="D9791" i="11"/>
  <c r="D9792" i="11"/>
  <c r="D9793" i="11"/>
  <c r="D9794" i="11"/>
  <c r="D9795" i="11"/>
  <c r="D9796" i="11"/>
  <c r="D9797" i="11"/>
  <c r="D9798" i="11"/>
  <c r="D9799" i="11"/>
  <c r="D9800" i="11"/>
  <c r="D9801" i="11"/>
  <c r="D9802" i="11"/>
  <c r="D9803" i="11"/>
  <c r="D9804" i="11"/>
  <c r="D9805" i="11"/>
  <c r="D9806" i="11"/>
  <c r="D9807" i="11"/>
  <c r="D9808" i="11"/>
  <c r="D9809" i="11"/>
  <c r="D9810" i="11"/>
  <c r="D9811" i="11"/>
  <c r="D9812" i="11"/>
  <c r="D9813" i="11"/>
  <c r="D9814" i="11"/>
  <c r="D9815" i="11"/>
  <c r="D9816" i="11"/>
  <c r="D9817" i="11"/>
  <c r="D9818" i="11"/>
  <c r="D9819" i="11"/>
  <c r="D9820" i="11"/>
  <c r="D9821" i="11"/>
  <c r="D9822" i="11"/>
  <c r="D9823" i="11"/>
  <c r="D9824" i="11"/>
  <c r="D9825" i="11"/>
  <c r="D9826" i="11"/>
  <c r="D9827" i="11"/>
  <c r="D9828" i="11"/>
  <c r="D9829" i="11"/>
  <c r="D9830" i="11"/>
  <c r="D9831" i="11"/>
  <c r="D9832" i="11"/>
  <c r="D9833" i="11"/>
  <c r="D9834" i="11"/>
  <c r="D9835" i="11"/>
  <c r="D9836" i="11"/>
  <c r="D9837" i="11"/>
  <c r="D9838" i="11"/>
  <c r="D9839" i="11"/>
  <c r="D9840" i="11"/>
  <c r="D9841" i="11"/>
  <c r="D9842" i="11"/>
  <c r="D9843" i="11"/>
  <c r="D9844" i="11"/>
  <c r="D9845" i="11"/>
  <c r="D9846" i="11"/>
  <c r="D9847" i="11"/>
  <c r="D9848" i="11"/>
  <c r="D9849" i="11"/>
  <c r="D9850" i="11"/>
  <c r="D9851" i="11"/>
  <c r="D9852" i="11"/>
  <c r="D9853" i="11"/>
  <c r="D9854" i="11"/>
  <c r="D9855" i="11"/>
  <c r="D9856" i="11"/>
  <c r="D9857" i="11"/>
  <c r="D9858" i="11"/>
  <c r="D9859" i="11"/>
  <c r="D9860" i="11"/>
  <c r="D9861" i="11"/>
  <c r="D9862" i="11"/>
  <c r="D9863" i="11"/>
  <c r="D9864" i="11"/>
  <c r="D9865" i="11"/>
  <c r="D9866" i="11"/>
  <c r="D9867" i="11"/>
  <c r="D9868" i="11"/>
  <c r="D9869" i="11"/>
  <c r="D9870" i="11"/>
  <c r="D9871" i="11"/>
  <c r="D9872" i="11"/>
  <c r="D9873" i="11"/>
  <c r="D9874" i="11"/>
  <c r="D9875" i="11"/>
  <c r="D9876" i="11"/>
  <c r="D9877" i="11"/>
  <c r="D9878" i="11"/>
  <c r="D9879" i="11"/>
  <c r="D9880" i="11"/>
  <c r="D9881" i="11"/>
  <c r="D9882" i="11"/>
  <c r="D9883" i="11"/>
  <c r="D9884" i="11"/>
  <c r="D9885" i="11"/>
  <c r="D9886" i="11"/>
  <c r="D9887" i="11"/>
  <c r="D9888" i="11"/>
  <c r="D9889" i="11"/>
  <c r="D9890" i="11"/>
  <c r="D9891" i="11"/>
  <c r="D9892" i="11"/>
  <c r="D9893" i="11"/>
  <c r="D9894" i="11"/>
  <c r="D9895" i="11"/>
  <c r="D9896" i="11"/>
  <c r="D9897" i="11"/>
  <c r="D9898" i="11"/>
  <c r="D9899" i="11"/>
  <c r="D9900" i="11"/>
  <c r="D9901" i="11"/>
  <c r="D9902" i="11"/>
  <c r="D9903" i="11"/>
  <c r="D9904" i="11"/>
  <c r="D9905" i="11"/>
  <c r="D9906" i="11"/>
  <c r="D9907" i="11"/>
  <c r="D9908" i="11"/>
  <c r="D9909" i="11"/>
  <c r="D9910" i="11"/>
  <c r="D9911" i="11"/>
  <c r="D9912" i="11"/>
  <c r="D9913" i="11"/>
  <c r="D9914" i="11"/>
  <c r="D9915" i="11"/>
  <c r="D9916" i="11"/>
  <c r="D9917" i="11"/>
  <c r="D9918" i="11"/>
  <c r="D9919" i="11"/>
  <c r="D9920" i="11"/>
  <c r="D9921" i="11"/>
  <c r="D9922" i="11"/>
  <c r="D9923" i="11"/>
  <c r="D9924" i="11"/>
  <c r="D9925" i="11"/>
  <c r="D9926" i="11"/>
  <c r="D9927" i="11"/>
  <c r="D9928" i="11"/>
  <c r="D9929" i="11"/>
  <c r="D9930" i="11"/>
  <c r="D9931" i="11"/>
  <c r="D9932" i="11"/>
  <c r="D9933" i="11"/>
  <c r="D9934" i="11"/>
  <c r="D9935" i="11"/>
  <c r="D9936" i="11"/>
  <c r="D9937" i="11"/>
  <c r="D9938" i="11"/>
  <c r="D9939" i="11"/>
  <c r="D9940" i="11"/>
  <c r="D9941" i="11"/>
  <c r="D9942" i="11"/>
  <c r="D9943" i="11"/>
  <c r="D9944" i="11"/>
  <c r="D9945" i="11"/>
  <c r="D9946" i="11"/>
  <c r="D9947" i="11"/>
  <c r="D9948" i="11"/>
  <c r="D9949" i="11"/>
  <c r="D9950" i="11"/>
  <c r="D9951" i="11"/>
  <c r="D9952" i="11"/>
  <c r="D9953" i="11"/>
  <c r="D9954" i="11"/>
  <c r="D9955" i="11"/>
  <c r="D9956" i="11"/>
  <c r="D9957" i="11"/>
  <c r="D9958" i="11"/>
  <c r="D9959" i="11"/>
  <c r="D9960" i="11"/>
  <c r="D9961" i="11"/>
  <c r="D9962" i="11"/>
  <c r="D9963" i="11"/>
  <c r="D9964" i="11"/>
  <c r="D9965" i="11"/>
  <c r="D9966" i="11"/>
  <c r="D9967" i="11"/>
  <c r="D9968" i="11"/>
  <c r="D9969" i="11"/>
  <c r="D9970" i="11"/>
  <c r="D9971" i="11"/>
  <c r="D9972" i="11"/>
  <c r="D9973" i="11"/>
  <c r="D9974" i="11"/>
  <c r="D9975" i="11"/>
  <c r="D9976" i="11"/>
  <c r="D9977" i="11"/>
  <c r="D9978" i="11"/>
  <c r="D9979" i="11"/>
  <c r="D9980" i="11"/>
  <c r="D9981" i="11"/>
  <c r="D9982" i="11"/>
  <c r="D9983" i="11"/>
  <c r="D9984" i="11"/>
  <c r="D9985" i="11"/>
  <c r="D9986" i="11"/>
  <c r="D9987" i="11"/>
  <c r="D9988" i="11"/>
  <c r="D9989" i="11"/>
  <c r="D9990" i="11"/>
  <c r="D9991" i="11"/>
  <c r="D9992" i="11"/>
  <c r="D9993" i="11"/>
  <c r="D9994" i="11"/>
  <c r="D9995" i="11"/>
  <c r="D9996" i="11"/>
  <c r="D9997" i="11"/>
  <c r="D9998" i="11"/>
  <c r="D9999" i="11"/>
  <c r="D10000" i="11"/>
  <c r="D10001" i="11"/>
  <c r="D21" i="11"/>
  <c r="D19" i="11"/>
  <c r="D20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6" i="11"/>
  <c r="B197" i="11"/>
  <c r="B198" i="11"/>
  <c r="B199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36" i="11"/>
  <c r="B237" i="11"/>
  <c r="B238" i="11"/>
  <c r="B239" i="11"/>
  <c r="B240" i="11"/>
  <c r="B241" i="11"/>
  <c r="B242" i="11"/>
  <c r="B243" i="11"/>
  <c r="B244" i="11"/>
  <c r="B245" i="11"/>
  <c r="B246" i="11"/>
  <c r="B247" i="11"/>
  <c r="B248" i="11"/>
  <c r="B249" i="11"/>
  <c r="B250" i="11"/>
  <c r="B251" i="11"/>
  <c r="B252" i="11"/>
  <c r="B253" i="11"/>
  <c r="B254" i="11"/>
  <c r="B255" i="11"/>
  <c r="B256" i="11"/>
  <c r="B257" i="11"/>
  <c r="B258" i="11"/>
  <c r="B259" i="11"/>
  <c r="B260" i="11"/>
  <c r="B261" i="11"/>
  <c r="B262" i="11"/>
  <c r="B263" i="11"/>
  <c r="B264" i="11"/>
  <c r="B265" i="11"/>
  <c r="B266" i="11"/>
  <c r="B267" i="11"/>
  <c r="B268" i="11"/>
  <c r="B269" i="11"/>
  <c r="B270" i="11"/>
  <c r="B271" i="11"/>
  <c r="B272" i="11"/>
  <c r="B273" i="11"/>
  <c r="B274" i="11"/>
  <c r="B275" i="11"/>
  <c r="B276" i="11"/>
  <c r="B277" i="11"/>
  <c r="B278" i="11"/>
  <c r="B279" i="11"/>
  <c r="B280" i="11"/>
  <c r="B281" i="11"/>
  <c r="B282" i="11"/>
  <c r="B283" i="11"/>
  <c r="B284" i="11"/>
  <c r="B285" i="11"/>
  <c r="B286" i="11"/>
  <c r="B287" i="11"/>
  <c r="B288" i="11"/>
  <c r="B289" i="11"/>
  <c r="B290" i="11"/>
  <c r="B291" i="11"/>
  <c r="B292" i="11"/>
  <c r="B293" i="11"/>
  <c r="B294" i="11"/>
  <c r="B295" i="11"/>
  <c r="B296" i="11"/>
  <c r="B297" i="11"/>
  <c r="B298" i="11"/>
  <c r="B299" i="11"/>
  <c r="B300" i="11"/>
  <c r="B301" i="11"/>
  <c r="B302" i="11"/>
  <c r="B303" i="11"/>
  <c r="B304" i="11"/>
  <c r="B305" i="11"/>
  <c r="B306" i="11"/>
  <c r="B307" i="11"/>
  <c r="B308" i="11"/>
  <c r="B309" i="11"/>
  <c r="B310" i="11"/>
  <c r="B311" i="11"/>
  <c r="B312" i="11"/>
  <c r="B313" i="11"/>
  <c r="B314" i="11"/>
  <c r="B315" i="11"/>
  <c r="B316" i="11"/>
  <c r="B317" i="11"/>
  <c r="B318" i="11"/>
  <c r="B319" i="11"/>
  <c r="B320" i="11"/>
  <c r="B321" i="11"/>
  <c r="B322" i="11"/>
  <c r="B323" i="11"/>
  <c r="B324" i="11"/>
  <c r="B325" i="11"/>
  <c r="B326" i="11"/>
  <c r="B327" i="11"/>
  <c r="B328" i="11"/>
  <c r="B329" i="11"/>
  <c r="B330" i="11"/>
  <c r="B331" i="11"/>
  <c r="B332" i="11"/>
  <c r="B333" i="11"/>
  <c r="B334" i="11"/>
  <c r="B335" i="11"/>
  <c r="B336" i="11"/>
  <c r="B337" i="11"/>
  <c r="B338" i="11"/>
  <c r="B339" i="11"/>
  <c r="B340" i="11"/>
  <c r="B341" i="11"/>
  <c r="B342" i="11"/>
  <c r="B343" i="11"/>
  <c r="B344" i="1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401" i="11"/>
  <c r="B402" i="11"/>
  <c r="B403" i="11"/>
  <c r="B404" i="11"/>
  <c r="B405" i="11"/>
  <c r="B406" i="11"/>
  <c r="B407" i="11"/>
  <c r="B408" i="11"/>
  <c r="B409" i="11"/>
  <c r="B410" i="11"/>
  <c r="B411" i="11"/>
  <c r="B412" i="11"/>
  <c r="B413" i="11"/>
  <c r="B414" i="11"/>
  <c r="B415" i="11"/>
  <c r="B416" i="11"/>
  <c r="B417" i="11"/>
  <c r="B418" i="11"/>
  <c r="B419" i="11"/>
  <c r="B420" i="11"/>
  <c r="B421" i="11"/>
  <c r="B422" i="11"/>
  <c r="B423" i="11"/>
  <c r="B424" i="11"/>
  <c r="B425" i="11"/>
  <c r="B426" i="11"/>
  <c r="B427" i="11"/>
  <c r="B428" i="11"/>
  <c r="B429" i="11"/>
  <c r="B430" i="11"/>
  <c r="B431" i="11"/>
  <c r="B432" i="11"/>
  <c r="B433" i="11"/>
  <c r="B434" i="11"/>
  <c r="B435" i="11"/>
  <c r="B436" i="11"/>
  <c r="B437" i="11"/>
  <c r="B438" i="11"/>
  <c r="B439" i="11"/>
  <c r="B440" i="11"/>
  <c r="B441" i="11"/>
  <c r="B442" i="11"/>
  <c r="B443" i="11"/>
  <c r="B444" i="11"/>
  <c r="B445" i="11"/>
  <c r="B446" i="11"/>
  <c r="B447" i="11"/>
  <c r="B448" i="11"/>
  <c r="B449" i="11"/>
  <c r="B450" i="11"/>
  <c r="B451" i="11"/>
  <c r="B452" i="11"/>
  <c r="B453" i="11"/>
  <c r="B454" i="11"/>
  <c r="B455" i="11"/>
  <c r="B456" i="11"/>
  <c r="B457" i="11"/>
  <c r="B458" i="11"/>
  <c r="B459" i="11"/>
  <c r="B460" i="11"/>
  <c r="B461" i="11"/>
  <c r="B462" i="11"/>
  <c r="B463" i="11"/>
  <c r="B464" i="11"/>
  <c r="B465" i="11"/>
  <c r="B466" i="11"/>
  <c r="B467" i="11"/>
  <c r="B468" i="11"/>
  <c r="B469" i="11"/>
  <c r="B470" i="11"/>
  <c r="B471" i="11"/>
  <c r="B472" i="11"/>
  <c r="B473" i="11"/>
  <c r="B474" i="11"/>
  <c r="B475" i="11"/>
  <c r="B476" i="11"/>
  <c r="B477" i="11"/>
  <c r="B478" i="11"/>
  <c r="B479" i="11"/>
  <c r="B480" i="11"/>
  <c r="B481" i="11"/>
  <c r="B482" i="11"/>
  <c r="B483" i="11"/>
  <c r="B484" i="11"/>
  <c r="B485" i="11"/>
  <c r="B486" i="11"/>
  <c r="B487" i="11"/>
  <c r="B488" i="11"/>
  <c r="B489" i="11"/>
  <c r="B490" i="11"/>
  <c r="B491" i="11"/>
  <c r="B492" i="11"/>
  <c r="B493" i="11"/>
  <c r="B494" i="11"/>
  <c r="B495" i="11"/>
  <c r="B496" i="11"/>
  <c r="B497" i="11"/>
  <c r="B498" i="11"/>
  <c r="B499" i="11"/>
  <c r="B500" i="11"/>
  <c r="B501" i="11"/>
  <c r="B502" i="11"/>
  <c r="B503" i="11"/>
  <c r="B504" i="11"/>
  <c r="B505" i="11"/>
  <c r="B506" i="11"/>
  <c r="B507" i="11"/>
  <c r="B508" i="11"/>
  <c r="B509" i="11"/>
  <c r="B510" i="11"/>
  <c r="B511" i="11"/>
  <c r="B512" i="11"/>
  <c r="B513" i="11"/>
  <c r="B514" i="11"/>
  <c r="B515" i="11"/>
  <c r="B516" i="11"/>
  <c r="B517" i="11"/>
  <c r="B518" i="11"/>
  <c r="B519" i="11"/>
  <c r="B520" i="11"/>
  <c r="B521" i="11"/>
  <c r="B522" i="11"/>
  <c r="B523" i="11"/>
  <c r="B524" i="11"/>
  <c r="B525" i="11"/>
  <c r="B526" i="11"/>
  <c r="B527" i="11"/>
  <c r="B528" i="11"/>
  <c r="B529" i="11"/>
  <c r="B530" i="11"/>
  <c r="B531" i="11"/>
  <c r="B532" i="11"/>
  <c r="B533" i="11"/>
  <c r="B534" i="11"/>
  <c r="B535" i="11"/>
  <c r="B536" i="11"/>
  <c r="B537" i="11"/>
  <c r="B538" i="11"/>
  <c r="B539" i="11"/>
  <c r="B540" i="11"/>
  <c r="B541" i="11"/>
  <c r="B542" i="11"/>
  <c r="B543" i="11"/>
  <c r="B544" i="11"/>
  <c r="B545" i="11"/>
  <c r="B546" i="11"/>
  <c r="B547" i="11"/>
  <c r="B548" i="11"/>
  <c r="B549" i="11"/>
  <c r="B550" i="11"/>
  <c r="B551" i="11"/>
  <c r="B552" i="11"/>
  <c r="B553" i="11"/>
  <c r="B554" i="11"/>
  <c r="B555" i="11"/>
  <c r="B556" i="11"/>
  <c r="B557" i="11"/>
  <c r="B558" i="11"/>
  <c r="B559" i="11"/>
  <c r="B560" i="11"/>
  <c r="B561" i="11"/>
  <c r="B562" i="11"/>
  <c r="B563" i="11"/>
  <c r="B564" i="11"/>
  <c r="B565" i="11"/>
  <c r="B566" i="11"/>
  <c r="B567" i="11"/>
  <c r="B568" i="11"/>
  <c r="B569" i="11"/>
  <c r="B570" i="11"/>
  <c r="B571" i="11"/>
  <c r="B572" i="11"/>
  <c r="B573" i="11"/>
  <c r="B574" i="11"/>
  <c r="B575" i="11"/>
  <c r="B576" i="11"/>
  <c r="B577" i="11"/>
  <c r="B578" i="11"/>
  <c r="B579" i="11"/>
  <c r="B580" i="11"/>
  <c r="B581" i="11"/>
  <c r="B582" i="11"/>
  <c r="B583" i="11"/>
  <c r="B584" i="11"/>
  <c r="B585" i="11"/>
  <c r="B586" i="11"/>
  <c r="B587" i="11"/>
  <c r="B588" i="11"/>
  <c r="B589" i="11"/>
  <c r="B590" i="11"/>
  <c r="B591" i="11"/>
  <c r="B592" i="11"/>
  <c r="B593" i="11"/>
  <c r="B594" i="11"/>
  <c r="B595" i="11"/>
  <c r="B596" i="11"/>
  <c r="B597" i="11"/>
  <c r="B598" i="11"/>
  <c r="B599" i="11"/>
  <c r="B600" i="11"/>
  <c r="B601" i="11"/>
  <c r="B602" i="11"/>
  <c r="B603" i="11"/>
  <c r="B604" i="11"/>
  <c r="B605" i="11"/>
  <c r="B606" i="11"/>
  <c r="B607" i="11"/>
  <c r="B608" i="11"/>
  <c r="B609" i="11"/>
  <c r="B610" i="11"/>
  <c r="B611" i="11"/>
  <c r="B612" i="11"/>
  <c r="B613" i="11"/>
  <c r="B614" i="11"/>
  <c r="B615" i="11"/>
  <c r="B616" i="11"/>
  <c r="B617" i="11"/>
  <c r="B618" i="11"/>
  <c r="B619" i="11"/>
  <c r="B620" i="11"/>
  <c r="B621" i="11"/>
  <c r="B622" i="11"/>
  <c r="B623" i="11"/>
  <c r="B624" i="11"/>
  <c r="B625" i="11"/>
  <c r="B626" i="11"/>
  <c r="B627" i="11"/>
  <c r="B628" i="11"/>
  <c r="B629" i="11"/>
  <c r="B630" i="11"/>
  <c r="B631" i="11"/>
  <c r="B632" i="11"/>
  <c r="B633" i="11"/>
  <c r="B634" i="11"/>
  <c r="B635" i="11"/>
  <c r="B636" i="11"/>
  <c r="B637" i="11"/>
  <c r="B638" i="11"/>
  <c r="B639" i="11"/>
  <c r="B640" i="11"/>
  <c r="B641" i="11"/>
  <c r="B642" i="11"/>
  <c r="B643" i="11"/>
  <c r="B644" i="11"/>
  <c r="B645" i="11"/>
  <c r="B646" i="11"/>
  <c r="B647" i="11"/>
  <c r="B648" i="11"/>
  <c r="B649" i="11"/>
  <c r="B650" i="11"/>
  <c r="B651" i="11"/>
  <c r="B652" i="11"/>
  <c r="B653" i="11"/>
  <c r="B654" i="11"/>
  <c r="B655" i="11"/>
  <c r="B656" i="11"/>
  <c r="B657" i="11"/>
  <c r="B658" i="11"/>
  <c r="B659" i="11"/>
  <c r="B660" i="11"/>
  <c r="B661" i="11"/>
  <c r="B662" i="11"/>
  <c r="B663" i="11"/>
  <c r="B664" i="11"/>
  <c r="B665" i="11"/>
  <c r="B666" i="11"/>
  <c r="B667" i="11"/>
  <c r="B668" i="11"/>
  <c r="B669" i="11"/>
  <c r="B670" i="11"/>
  <c r="B671" i="11"/>
  <c r="B672" i="11"/>
  <c r="B673" i="11"/>
  <c r="B674" i="11"/>
  <c r="B675" i="11"/>
  <c r="B676" i="11"/>
  <c r="B677" i="11"/>
  <c r="B678" i="11"/>
  <c r="B679" i="11"/>
  <c r="B680" i="11"/>
  <c r="B681" i="11"/>
  <c r="B682" i="11"/>
  <c r="B683" i="11"/>
  <c r="B684" i="11"/>
  <c r="B685" i="11"/>
  <c r="B686" i="11"/>
  <c r="B687" i="11"/>
  <c r="B688" i="11"/>
  <c r="B689" i="11"/>
  <c r="B690" i="11"/>
  <c r="B691" i="11"/>
  <c r="B692" i="11"/>
  <c r="B693" i="11"/>
  <c r="B694" i="11"/>
  <c r="B695" i="11"/>
  <c r="B696" i="11"/>
  <c r="B697" i="11"/>
  <c r="B698" i="11"/>
  <c r="B699" i="11"/>
  <c r="B700" i="11"/>
  <c r="B701" i="11"/>
  <c r="B702" i="11"/>
  <c r="B703" i="11"/>
  <c r="B704" i="11"/>
  <c r="B705" i="11"/>
  <c r="B706" i="11"/>
  <c r="B707" i="11"/>
  <c r="B708" i="11"/>
  <c r="B709" i="11"/>
  <c r="B710" i="11"/>
  <c r="B711" i="11"/>
  <c r="B712" i="11"/>
  <c r="B713" i="11"/>
  <c r="B714" i="11"/>
  <c r="B715" i="11"/>
  <c r="B716" i="11"/>
  <c r="B717" i="11"/>
  <c r="B718" i="11"/>
  <c r="B719" i="11"/>
  <c r="B720" i="11"/>
  <c r="B721" i="11"/>
  <c r="B722" i="11"/>
  <c r="B723" i="11"/>
  <c r="B724" i="11"/>
  <c r="B725" i="11"/>
  <c r="B726" i="11"/>
  <c r="B727" i="11"/>
  <c r="B728" i="11"/>
  <c r="B729" i="11"/>
  <c r="B730" i="11"/>
  <c r="B731" i="11"/>
  <c r="B732" i="11"/>
  <c r="B733" i="11"/>
  <c r="B734" i="11"/>
  <c r="B735" i="11"/>
  <c r="B736" i="11"/>
  <c r="B737" i="11"/>
  <c r="B738" i="11"/>
  <c r="B739" i="11"/>
  <c r="B740" i="11"/>
  <c r="B741" i="11"/>
  <c r="B742" i="11"/>
  <c r="B743" i="11"/>
  <c r="B744" i="11"/>
  <c r="B745" i="11"/>
  <c r="B746" i="11"/>
  <c r="B747" i="11"/>
  <c r="B748" i="11"/>
  <c r="B749" i="11"/>
  <c r="B750" i="11"/>
  <c r="B751" i="11"/>
  <c r="B752" i="11"/>
  <c r="B753" i="11"/>
  <c r="B754" i="11"/>
  <c r="B755" i="11"/>
  <c r="B756" i="11"/>
  <c r="B757" i="11"/>
  <c r="B758" i="11"/>
  <c r="B759" i="11"/>
  <c r="B760" i="11"/>
  <c r="B761" i="11"/>
  <c r="B762" i="11"/>
  <c r="B763" i="11"/>
  <c r="B764" i="11"/>
  <c r="B765" i="11"/>
  <c r="B766" i="11"/>
  <c r="B767" i="11"/>
  <c r="B768" i="11"/>
  <c r="B769" i="11"/>
  <c r="B770" i="11"/>
  <c r="B771" i="11"/>
  <c r="B772" i="11"/>
  <c r="B773" i="11"/>
  <c r="B774" i="11"/>
  <c r="B775" i="11"/>
  <c r="B776" i="11"/>
  <c r="B777" i="11"/>
  <c r="B778" i="11"/>
  <c r="B779" i="11"/>
  <c r="B780" i="11"/>
  <c r="B781" i="11"/>
  <c r="B782" i="11"/>
  <c r="B783" i="11"/>
  <c r="B784" i="11"/>
  <c r="B785" i="11"/>
  <c r="B786" i="11"/>
  <c r="B787" i="11"/>
  <c r="B788" i="11"/>
  <c r="B789" i="11"/>
  <c r="B790" i="11"/>
  <c r="B791" i="11"/>
  <c r="B792" i="11"/>
  <c r="B793" i="11"/>
  <c r="B794" i="11"/>
  <c r="B795" i="11"/>
  <c r="B796" i="11"/>
  <c r="B797" i="11"/>
  <c r="B798" i="11"/>
  <c r="B799" i="11"/>
  <c r="B800" i="11"/>
  <c r="B801" i="11"/>
  <c r="B802" i="11"/>
  <c r="B803" i="11"/>
  <c r="B804" i="11"/>
  <c r="B805" i="11"/>
  <c r="B806" i="11"/>
  <c r="B807" i="11"/>
  <c r="B808" i="11"/>
  <c r="B809" i="11"/>
  <c r="B810" i="11"/>
  <c r="B811" i="11"/>
  <c r="B812" i="11"/>
  <c r="B813" i="11"/>
  <c r="B814" i="11"/>
  <c r="B815" i="11"/>
  <c r="B816" i="11"/>
  <c r="B817" i="11"/>
  <c r="B818" i="11"/>
  <c r="B819" i="11"/>
  <c r="B820" i="11"/>
  <c r="B821" i="11"/>
  <c r="B822" i="11"/>
  <c r="B823" i="11"/>
  <c r="B824" i="11"/>
  <c r="B825" i="11"/>
  <c r="B826" i="11"/>
  <c r="B827" i="11"/>
  <c r="B828" i="11"/>
  <c r="B829" i="11"/>
  <c r="B830" i="11"/>
  <c r="B831" i="11"/>
  <c r="B832" i="11"/>
  <c r="B833" i="11"/>
  <c r="B834" i="11"/>
  <c r="B835" i="11"/>
  <c r="B836" i="11"/>
  <c r="B837" i="11"/>
  <c r="B838" i="11"/>
  <c r="B839" i="11"/>
  <c r="B840" i="11"/>
  <c r="B841" i="11"/>
  <c r="B842" i="11"/>
  <c r="B843" i="11"/>
  <c r="B844" i="11"/>
  <c r="B845" i="11"/>
  <c r="B846" i="11"/>
  <c r="B847" i="11"/>
  <c r="B848" i="11"/>
  <c r="B849" i="11"/>
  <c r="B850" i="11"/>
  <c r="B851" i="11"/>
  <c r="B852" i="11"/>
  <c r="B853" i="11"/>
  <c r="B854" i="11"/>
  <c r="B855" i="11"/>
  <c r="B856" i="11"/>
  <c r="B857" i="11"/>
  <c r="B858" i="11"/>
  <c r="B859" i="11"/>
  <c r="B860" i="11"/>
  <c r="B861" i="11"/>
  <c r="B862" i="11"/>
  <c r="B863" i="11"/>
  <c r="B864" i="11"/>
  <c r="B865" i="11"/>
  <c r="B866" i="11"/>
  <c r="B867" i="11"/>
  <c r="B868" i="11"/>
  <c r="B869" i="11"/>
  <c r="B870" i="11"/>
  <c r="B871" i="11"/>
  <c r="B872" i="11"/>
  <c r="B873" i="11"/>
  <c r="B874" i="11"/>
  <c r="B875" i="11"/>
  <c r="B876" i="11"/>
  <c r="B877" i="11"/>
  <c r="B878" i="11"/>
  <c r="B879" i="11"/>
  <c r="B880" i="11"/>
  <c r="B881" i="11"/>
  <c r="B882" i="11"/>
  <c r="B883" i="11"/>
  <c r="B884" i="11"/>
  <c r="B885" i="11"/>
  <c r="B886" i="11"/>
  <c r="B887" i="11"/>
  <c r="B888" i="11"/>
  <c r="B889" i="11"/>
  <c r="B890" i="11"/>
  <c r="B891" i="11"/>
  <c r="B892" i="11"/>
  <c r="B893" i="11"/>
  <c r="B894" i="11"/>
  <c r="B895" i="11"/>
  <c r="B896" i="11"/>
  <c r="B897" i="11"/>
  <c r="B898" i="11"/>
  <c r="B899" i="11"/>
  <c r="B900" i="11"/>
  <c r="B901" i="11"/>
  <c r="B902" i="11"/>
  <c r="B903" i="11"/>
  <c r="B904" i="11"/>
  <c r="B905" i="11"/>
  <c r="B906" i="11"/>
  <c r="B907" i="11"/>
  <c r="B908" i="11"/>
  <c r="B909" i="11"/>
  <c r="B910" i="11"/>
  <c r="B911" i="11"/>
  <c r="B912" i="11"/>
  <c r="B913" i="11"/>
  <c r="B914" i="11"/>
  <c r="B915" i="11"/>
  <c r="B916" i="11"/>
  <c r="B917" i="11"/>
  <c r="B918" i="11"/>
  <c r="B919" i="11"/>
  <c r="B920" i="11"/>
  <c r="B921" i="11"/>
  <c r="B922" i="11"/>
  <c r="B923" i="11"/>
  <c r="B924" i="11"/>
  <c r="B925" i="11"/>
  <c r="B926" i="11"/>
  <c r="B927" i="11"/>
  <c r="B928" i="11"/>
  <c r="B929" i="11"/>
  <c r="B930" i="11"/>
  <c r="B931" i="11"/>
  <c r="B932" i="11"/>
  <c r="B933" i="11"/>
  <c r="B934" i="11"/>
  <c r="B935" i="11"/>
  <c r="B936" i="11"/>
  <c r="B937" i="11"/>
  <c r="B938" i="11"/>
  <c r="B939" i="11"/>
  <c r="B940" i="11"/>
  <c r="B941" i="11"/>
  <c r="B942" i="11"/>
  <c r="B943" i="11"/>
  <c r="B944" i="11"/>
  <c r="B945" i="11"/>
  <c r="B946" i="11"/>
  <c r="B947" i="11"/>
  <c r="B948" i="11"/>
  <c r="B949" i="11"/>
  <c r="B950" i="11"/>
  <c r="B951" i="11"/>
  <c r="B952" i="11"/>
  <c r="B953" i="11"/>
  <c r="B954" i="11"/>
  <c r="B955" i="11"/>
  <c r="B956" i="11"/>
  <c r="B957" i="11"/>
  <c r="B958" i="11"/>
  <c r="B959" i="11"/>
  <c r="B960" i="11"/>
  <c r="B961" i="11"/>
  <c r="B962" i="11"/>
  <c r="B963" i="11"/>
  <c r="B964" i="11"/>
  <c r="B965" i="11"/>
  <c r="B966" i="11"/>
  <c r="B967" i="11"/>
  <c r="B968" i="11"/>
  <c r="B969" i="11"/>
  <c r="B970" i="11"/>
  <c r="B971" i="11"/>
  <c r="B972" i="11"/>
  <c r="B973" i="11"/>
  <c r="B974" i="11"/>
  <c r="B975" i="11"/>
  <c r="B976" i="11"/>
  <c r="B977" i="11"/>
  <c r="B978" i="11"/>
  <c r="B979" i="11"/>
  <c r="B980" i="11"/>
  <c r="B981" i="11"/>
  <c r="B982" i="11"/>
  <c r="B983" i="11"/>
  <c r="B984" i="11"/>
  <c r="B985" i="11"/>
  <c r="B986" i="11"/>
  <c r="B987" i="11"/>
  <c r="B988" i="11"/>
  <c r="B989" i="11"/>
  <c r="B990" i="11"/>
  <c r="B991" i="11"/>
  <c r="B992" i="11"/>
  <c r="B993" i="11"/>
  <c r="B994" i="11"/>
  <c r="B995" i="11"/>
  <c r="B996" i="11"/>
  <c r="B997" i="11"/>
  <c r="B998" i="11"/>
  <c r="B999" i="11"/>
  <c r="B1000" i="11"/>
  <c r="B1001" i="11"/>
  <c r="B1002" i="11"/>
  <c r="B1003" i="11"/>
  <c r="B1004" i="11"/>
  <c r="B1005" i="11"/>
  <c r="B1006" i="11"/>
  <c r="B1007" i="11"/>
  <c r="B1008" i="11"/>
  <c r="B1009" i="11"/>
  <c r="B1010" i="11"/>
  <c r="B1011" i="11"/>
  <c r="B1012" i="11"/>
  <c r="B1013" i="11"/>
  <c r="B1014" i="11"/>
  <c r="B1015" i="11"/>
  <c r="B1016" i="11"/>
  <c r="B1017" i="11"/>
  <c r="B1018" i="11"/>
  <c r="B1019" i="11"/>
  <c r="B1020" i="11"/>
  <c r="B1021" i="11"/>
  <c r="B1022" i="11"/>
  <c r="B1023" i="11"/>
  <c r="B1024" i="11"/>
  <c r="B1025" i="11"/>
  <c r="B1026" i="11"/>
  <c r="B1027" i="11"/>
  <c r="B1028" i="11"/>
  <c r="B1029" i="11"/>
  <c r="B1030" i="11"/>
  <c r="B1031" i="11"/>
  <c r="B1032" i="11"/>
  <c r="B1033" i="11"/>
  <c r="B1034" i="11"/>
  <c r="B1035" i="11"/>
  <c r="B1036" i="11"/>
  <c r="B1037" i="11"/>
  <c r="B1038" i="11"/>
  <c r="B1039" i="11"/>
  <c r="B1040" i="11"/>
  <c r="B1041" i="11"/>
  <c r="B1042" i="11"/>
  <c r="B1043" i="11"/>
  <c r="B1044" i="11"/>
  <c r="B1045" i="11"/>
  <c r="B1046" i="11"/>
  <c r="B1047" i="11"/>
  <c r="B1048" i="11"/>
  <c r="B1049" i="11"/>
  <c r="B1050" i="11"/>
  <c r="B1051" i="11"/>
  <c r="B1052" i="11"/>
  <c r="B1053" i="11"/>
  <c r="B1054" i="11"/>
  <c r="B1055" i="11"/>
  <c r="B1056" i="11"/>
  <c r="B1057" i="11"/>
  <c r="B1058" i="11"/>
  <c r="B1059" i="11"/>
  <c r="B1060" i="11"/>
  <c r="B1061" i="11"/>
  <c r="B1062" i="11"/>
  <c r="B1063" i="11"/>
  <c r="B1064" i="11"/>
  <c r="B1065" i="11"/>
  <c r="B1066" i="11"/>
  <c r="B1067" i="11"/>
  <c r="B1068" i="11"/>
  <c r="B1069" i="11"/>
  <c r="B1070" i="11"/>
  <c r="B1071" i="11"/>
  <c r="B1072" i="11"/>
  <c r="B1073" i="11"/>
  <c r="B1074" i="11"/>
  <c r="B1075" i="11"/>
  <c r="B1076" i="11"/>
  <c r="B1077" i="11"/>
  <c r="B1078" i="11"/>
  <c r="B1079" i="11"/>
  <c r="B1080" i="11"/>
  <c r="B1081" i="11"/>
  <c r="B1082" i="11"/>
  <c r="B1083" i="11"/>
  <c r="B1084" i="11"/>
  <c r="B1085" i="11"/>
  <c r="B1086" i="11"/>
  <c r="B1087" i="11"/>
  <c r="B1088" i="11"/>
  <c r="B1089" i="11"/>
  <c r="B1090" i="11"/>
  <c r="B1091" i="11"/>
  <c r="B1092" i="11"/>
  <c r="B1093" i="11"/>
  <c r="B1094" i="11"/>
  <c r="B1095" i="11"/>
  <c r="B1096" i="11"/>
  <c r="B1097" i="11"/>
  <c r="B1098" i="11"/>
  <c r="B1099" i="11"/>
  <c r="B1100" i="11"/>
  <c r="B1101" i="11"/>
  <c r="B1102" i="11"/>
  <c r="B1103" i="11"/>
  <c r="B1104" i="11"/>
  <c r="B1105" i="11"/>
  <c r="B1106" i="11"/>
  <c r="B1107" i="11"/>
  <c r="B1108" i="11"/>
  <c r="B1109" i="11"/>
  <c r="B1110" i="11"/>
  <c r="B1111" i="11"/>
  <c r="B1112" i="11"/>
  <c r="B1113" i="11"/>
  <c r="B1114" i="11"/>
  <c r="B1115" i="11"/>
  <c r="B1116" i="11"/>
  <c r="B1117" i="11"/>
  <c r="B1118" i="11"/>
  <c r="B1119" i="11"/>
  <c r="B1120" i="11"/>
  <c r="B1121" i="11"/>
  <c r="B1122" i="11"/>
  <c r="B1123" i="11"/>
  <c r="B1124" i="11"/>
  <c r="B1125" i="11"/>
  <c r="B1126" i="11"/>
  <c r="B1127" i="11"/>
  <c r="B1128" i="11"/>
  <c r="B1129" i="11"/>
  <c r="B1130" i="11"/>
  <c r="B1131" i="11"/>
  <c r="B1132" i="11"/>
  <c r="B1133" i="11"/>
  <c r="B1134" i="11"/>
  <c r="B1135" i="11"/>
  <c r="B1136" i="11"/>
  <c r="B1137" i="11"/>
  <c r="B1138" i="11"/>
  <c r="B1139" i="11"/>
  <c r="B1140" i="11"/>
  <c r="B1141" i="11"/>
  <c r="B1142" i="11"/>
  <c r="B1143" i="11"/>
  <c r="B1144" i="11"/>
  <c r="B1145" i="11"/>
  <c r="B1146" i="11"/>
  <c r="B1147" i="11"/>
  <c r="B1148" i="11"/>
  <c r="B1149" i="11"/>
  <c r="B1150" i="11"/>
  <c r="B1151" i="11"/>
  <c r="B1152" i="11"/>
  <c r="B1153" i="11"/>
  <c r="B1154" i="11"/>
  <c r="B1155" i="11"/>
  <c r="B1156" i="11"/>
  <c r="B1157" i="11"/>
  <c r="B1158" i="11"/>
  <c r="B1159" i="11"/>
  <c r="B1160" i="11"/>
  <c r="B1161" i="11"/>
  <c r="B1162" i="11"/>
  <c r="B1163" i="11"/>
  <c r="B1164" i="11"/>
  <c r="B1165" i="11"/>
  <c r="B1166" i="11"/>
  <c r="B1167" i="11"/>
  <c r="B1168" i="11"/>
  <c r="B1169" i="11"/>
  <c r="B1170" i="11"/>
  <c r="B1171" i="11"/>
  <c r="B1172" i="11"/>
  <c r="B1173" i="11"/>
  <c r="B1174" i="11"/>
  <c r="B1175" i="11"/>
  <c r="B1176" i="11"/>
  <c r="B1177" i="11"/>
  <c r="B1178" i="11"/>
  <c r="B1179" i="11"/>
  <c r="B1180" i="11"/>
  <c r="B1181" i="11"/>
  <c r="B1182" i="11"/>
  <c r="B1183" i="11"/>
  <c r="B1184" i="11"/>
  <c r="B1185" i="11"/>
  <c r="B1186" i="11"/>
  <c r="B1187" i="11"/>
  <c r="B1188" i="11"/>
  <c r="B1189" i="11"/>
  <c r="B1190" i="11"/>
  <c r="B1191" i="11"/>
  <c r="B1192" i="11"/>
  <c r="B1193" i="11"/>
  <c r="B1194" i="11"/>
  <c r="B1195" i="11"/>
  <c r="B1196" i="11"/>
  <c r="B1197" i="11"/>
  <c r="B1198" i="11"/>
  <c r="B1199" i="11"/>
  <c r="B1200" i="11"/>
  <c r="B1201" i="11"/>
  <c r="B1202" i="11"/>
  <c r="B1203" i="11"/>
  <c r="B1204" i="11"/>
  <c r="B1205" i="11"/>
  <c r="B1206" i="11"/>
  <c r="B1207" i="11"/>
  <c r="B1208" i="11"/>
  <c r="B1209" i="11"/>
  <c r="B1210" i="11"/>
  <c r="B1211" i="11"/>
  <c r="B1212" i="11"/>
  <c r="B1213" i="11"/>
  <c r="B1214" i="11"/>
  <c r="B1215" i="11"/>
  <c r="B1216" i="11"/>
  <c r="B1217" i="11"/>
  <c r="B1218" i="11"/>
  <c r="B1219" i="11"/>
  <c r="B1220" i="11"/>
  <c r="B1221" i="11"/>
  <c r="B1222" i="11"/>
  <c r="B1223" i="11"/>
  <c r="B1224" i="11"/>
  <c r="B1225" i="11"/>
  <c r="B1226" i="11"/>
  <c r="B1227" i="11"/>
  <c r="B1228" i="11"/>
  <c r="B1229" i="11"/>
  <c r="B1230" i="11"/>
  <c r="B1231" i="11"/>
  <c r="B1232" i="11"/>
  <c r="B1233" i="11"/>
  <c r="B1234" i="11"/>
  <c r="B1235" i="11"/>
  <c r="B1236" i="11"/>
  <c r="B1237" i="11"/>
  <c r="B1238" i="11"/>
  <c r="B1239" i="11"/>
  <c r="B1240" i="11"/>
  <c r="B1241" i="11"/>
  <c r="B1242" i="11"/>
  <c r="B1243" i="11"/>
  <c r="B1244" i="11"/>
  <c r="B1245" i="11"/>
  <c r="B1246" i="11"/>
  <c r="B1247" i="11"/>
  <c r="B1248" i="11"/>
  <c r="B1249" i="11"/>
  <c r="B1250" i="11"/>
  <c r="B1251" i="11"/>
  <c r="B1252" i="11"/>
  <c r="B1253" i="11"/>
  <c r="B1254" i="11"/>
  <c r="B1255" i="11"/>
  <c r="B1256" i="11"/>
  <c r="B1257" i="11"/>
  <c r="B1258" i="11"/>
  <c r="B1259" i="11"/>
  <c r="B1260" i="11"/>
  <c r="B1261" i="11"/>
  <c r="B1262" i="11"/>
  <c r="B1263" i="11"/>
  <c r="B1264" i="11"/>
  <c r="B1265" i="11"/>
  <c r="B1266" i="11"/>
  <c r="B1267" i="11"/>
  <c r="B1268" i="11"/>
  <c r="B1269" i="11"/>
  <c r="B1270" i="11"/>
  <c r="B1271" i="11"/>
  <c r="B1272" i="11"/>
  <c r="B1273" i="11"/>
  <c r="B1274" i="11"/>
  <c r="B1275" i="11"/>
  <c r="B1276" i="11"/>
  <c r="B1277" i="11"/>
  <c r="B1278" i="11"/>
  <c r="B1279" i="11"/>
  <c r="B1280" i="11"/>
  <c r="B1281" i="11"/>
  <c r="B1282" i="11"/>
  <c r="B1283" i="11"/>
  <c r="B1284" i="11"/>
  <c r="B1285" i="11"/>
  <c r="B1286" i="11"/>
  <c r="B1287" i="11"/>
  <c r="B1288" i="11"/>
  <c r="B1289" i="11"/>
  <c r="B1290" i="11"/>
  <c r="B1291" i="11"/>
  <c r="B1292" i="11"/>
  <c r="B1293" i="11"/>
  <c r="B1294" i="11"/>
  <c r="B1295" i="11"/>
  <c r="B1296" i="11"/>
  <c r="B1297" i="11"/>
  <c r="B1298" i="11"/>
  <c r="B1299" i="11"/>
  <c r="B1300" i="11"/>
  <c r="B1301" i="11"/>
  <c r="B1302" i="11"/>
  <c r="B1303" i="11"/>
  <c r="B1304" i="11"/>
  <c r="B1305" i="11"/>
  <c r="B1306" i="11"/>
  <c r="B1307" i="11"/>
  <c r="B1308" i="11"/>
  <c r="B1309" i="11"/>
  <c r="B1310" i="11"/>
  <c r="B1311" i="11"/>
  <c r="B1312" i="11"/>
  <c r="B1313" i="11"/>
  <c r="B1314" i="11"/>
  <c r="B1315" i="11"/>
  <c r="B1316" i="11"/>
  <c r="B1317" i="11"/>
  <c r="B1318" i="11"/>
  <c r="B1319" i="11"/>
  <c r="B1320" i="11"/>
  <c r="B1321" i="11"/>
  <c r="B1322" i="11"/>
  <c r="B1323" i="11"/>
  <c r="B1324" i="11"/>
  <c r="B1325" i="11"/>
  <c r="B1326" i="11"/>
  <c r="B1327" i="11"/>
  <c r="B1328" i="11"/>
  <c r="B1329" i="11"/>
  <c r="B1330" i="11"/>
  <c r="B1331" i="11"/>
  <c r="B1332" i="11"/>
  <c r="B1333" i="11"/>
  <c r="B1334" i="11"/>
  <c r="B1335" i="11"/>
  <c r="B1336" i="11"/>
  <c r="B1337" i="11"/>
  <c r="B1338" i="11"/>
  <c r="B1339" i="11"/>
  <c r="B1340" i="11"/>
  <c r="B1341" i="11"/>
  <c r="B1342" i="11"/>
  <c r="B1343" i="11"/>
  <c r="B1344" i="11"/>
  <c r="B1345" i="11"/>
  <c r="B1346" i="11"/>
  <c r="B1347" i="11"/>
  <c r="B1348" i="11"/>
  <c r="B1349" i="11"/>
  <c r="B1350" i="11"/>
  <c r="B1351" i="11"/>
  <c r="B1352" i="11"/>
  <c r="B1353" i="11"/>
  <c r="B1354" i="11"/>
  <c r="B1355" i="11"/>
  <c r="B1356" i="11"/>
  <c r="B1357" i="11"/>
  <c r="B1358" i="11"/>
  <c r="B1359" i="11"/>
  <c r="B1360" i="11"/>
  <c r="B1361" i="11"/>
  <c r="B1362" i="11"/>
  <c r="B1363" i="11"/>
  <c r="B1364" i="11"/>
  <c r="B1365" i="11"/>
  <c r="B1366" i="11"/>
  <c r="B1367" i="11"/>
  <c r="B1368" i="11"/>
  <c r="B1369" i="11"/>
  <c r="B1370" i="11"/>
  <c r="B1371" i="11"/>
  <c r="B1372" i="11"/>
  <c r="B1373" i="11"/>
  <c r="B1374" i="11"/>
  <c r="B1375" i="11"/>
  <c r="B1376" i="11"/>
  <c r="B1377" i="11"/>
  <c r="B1378" i="11"/>
  <c r="B1379" i="11"/>
  <c r="B1380" i="11"/>
  <c r="B1381" i="11"/>
  <c r="B1382" i="11"/>
  <c r="B1383" i="11"/>
  <c r="B1384" i="11"/>
  <c r="B1385" i="11"/>
  <c r="B1386" i="11"/>
  <c r="B1387" i="11"/>
  <c r="B1388" i="11"/>
  <c r="B1389" i="11"/>
  <c r="B1390" i="11"/>
  <c r="B1391" i="11"/>
  <c r="B1392" i="11"/>
  <c r="B1393" i="11"/>
  <c r="B1394" i="11"/>
  <c r="B1395" i="11"/>
  <c r="B1396" i="11"/>
  <c r="B1397" i="11"/>
  <c r="B1398" i="11"/>
  <c r="B1399" i="11"/>
  <c r="B1400" i="11"/>
  <c r="B1401" i="11"/>
  <c r="B1402" i="11"/>
  <c r="B1403" i="11"/>
  <c r="B1404" i="11"/>
  <c r="B1405" i="11"/>
  <c r="B1406" i="11"/>
  <c r="B1407" i="11"/>
  <c r="B1408" i="11"/>
  <c r="B1409" i="11"/>
  <c r="B1410" i="11"/>
  <c r="B1411" i="11"/>
  <c r="B1412" i="11"/>
  <c r="B1413" i="11"/>
  <c r="B1414" i="11"/>
  <c r="B1415" i="11"/>
  <c r="B1416" i="11"/>
  <c r="B1417" i="11"/>
  <c r="B1418" i="11"/>
  <c r="B1419" i="11"/>
  <c r="B1420" i="11"/>
  <c r="B1421" i="11"/>
  <c r="B1422" i="11"/>
  <c r="B1423" i="11"/>
  <c r="B1424" i="11"/>
  <c r="B1425" i="11"/>
  <c r="B1426" i="11"/>
  <c r="B1427" i="11"/>
  <c r="B1428" i="11"/>
  <c r="B1429" i="11"/>
  <c r="B1430" i="11"/>
  <c r="B1431" i="11"/>
  <c r="B1432" i="11"/>
  <c r="B1433" i="11"/>
  <c r="B1434" i="11"/>
  <c r="B1435" i="11"/>
  <c r="B1436" i="11"/>
  <c r="B1437" i="11"/>
  <c r="B1438" i="11"/>
  <c r="B1439" i="11"/>
  <c r="B1440" i="11"/>
  <c r="B1441" i="11"/>
  <c r="B1442" i="11"/>
  <c r="B1443" i="11"/>
  <c r="B1444" i="11"/>
  <c r="B1445" i="11"/>
  <c r="B1446" i="11"/>
  <c r="B1447" i="11"/>
  <c r="B1448" i="11"/>
  <c r="B1449" i="11"/>
  <c r="B1450" i="11"/>
  <c r="B1451" i="11"/>
  <c r="B1452" i="11"/>
  <c r="B1453" i="11"/>
  <c r="B1454" i="11"/>
  <c r="B1455" i="11"/>
  <c r="B1456" i="11"/>
  <c r="B1457" i="11"/>
  <c r="B1458" i="11"/>
  <c r="B1459" i="11"/>
  <c r="B1460" i="11"/>
  <c r="B1461" i="11"/>
  <c r="B1462" i="11"/>
  <c r="B1463" i="11"/>
  <c r="B1464" i="11"/>
  <c r="B1465" i="11"/>
  <c r="B1466" i="11"/>
  <c r="B1467" i="11"/>
  <c r="B1468" i="11"/>
  <c r="B1469" i="11"/>
  <c r="B1470" i="11"/>
  <c r="B1471" i="11"/>
  <c r="B1472" i="11"/>
  <c r="B1473" i="11"/>
  <c r="B1474" i="11"/>
  <c r="B1475" i="11"/>
  <c r="B1476" i="11"/>
  <c r="B1477" i="11"/>
  <c r="B1478" i="11"/>
  <c r="B1479" i="11"/>
  <c r="B1480" i="11"/>
  <c r="B1481" i="11"/>
  <c r="B1482" i="11"/>
  <c r="B1483" i="11"/>
  <c r="B1484" i="11"/>
  <c r="B1485" i="11"/>
  <c r="B1486" i="11"/>
  <c r="B1487" i="11"/>
  <c r="B1488" i="11"/>
  <c r="B1489" i="11"/>
  <c r="B1490" i="11"/>
  <c r="B1491" i="11"/>
  <c r="B1492" i="11"/>
  <c r="B1493" i="11"/>
  <c r="B1494" i="11"/>
  <c r="B1495" i="11"/>
  <c r="B1496" i="11"/>
  <c r="B1497" i="11"/>
  <c r="B1498" i="11"/>
  <c r="B1499" i="11"/>
  <c r="B1500" i="11"/>
  <c r="B1501" i="11"/>
  <c r="B1502" i="11"/>
  <c r="B1503" i="11"/>
  <c r="B1504" i="11"/>
  <c r="B1505" i="11"/>
  <c r="B1506" i="11"/>
  <c r="B1507" i="11"/>
  <c r="B1508" i="11"/>
  <c r="B1509" i="11"/>
  <c r="B1510" i="11"/>
  <c r="B1511" i="11"/>
  <c r="B1512" i="11"/>
  <c r="B1513" i="11"/>
  <c r="B1514" i="11"/>
  <c r="B1515" i="11"/>
  <c r="B1516" i="11"/>
  <c r="B1517" i="11"/>
  <c r="B1518" i="11"/>
  <c r="B1519" i="11"/>
  <c r="B1520" i="11"/>
  <c r="B1521" i="11"/>
  <c r="B1522" i="11"/>
  <c r="B1523" i="11"/>
  <c r="B1524" i="11"/>
  <c r="B1525" i="11"/>
  <c r="B1526" i="11"/>
  <c r="B1527" i="11"/>
  <c r="B1528" i="11"/>
  <c r="B1529" i="11"/>
  <c r="B1530" i="11"/>
  <c r="B1531" i="11"/>
  <c r="B1532" i="11"/>
  <c r="B1533" i="11"/>
  <c r="B1534" i="11"/>
  <c r="B1535" i="11"/>
  <c r="B1536" i="11"/>
  <c r="B1537" i="11"/>
  <c r="B1538" i="11"/>
  <c r="B1539" i="11"/>
  <c r="B1540" i="11"/>
  <c r="B1541" i="11"/>
  <c r="B1542" i="11"/>
  <c r="B1543" i="11"/>
  <c r="B1544" i="11"/>
  <c r="B1545" i="11"/>
  <c r="B1546" i="11"/>
  <c r="B1547" i="11"/>
  <c r="B1548" i="11"/>
  <c r="B1549" i="11"/>
  <c r="B1550" i="11"/>
  <c r="B1551" i="11"/>
  <c r="B1552" i="11"/>
  <c r="B1553" i="11"/>
  <c r="B1554" i="11"/>
  <c r="B1555" i="11"/>
  <c r="B1556" i="11"/>
  <c r="B1557" i="11"/>
  <c r="B1558" i="11"/>
  <c r="B1559" i="11"/>
  <c r="B1560" i="11"/>
  <c r="B1561" i="11"/>
  <c r="B1562" i="11"/>
  <c r="B1563" i="11"/>
  <c r="B1564" i="11"/>
  <c r="B1565" i="11"/>
  <c r="B1566" i="11"/>
  <c r="B1567" i="11"/>
  <c r="B1568" i="11"/>
  <c r="B1569" i="11"/>
  <c r="B1570" i="11"/>
  <c r="B1571" i="11"/>
  <c r="B1572" i="11"/>
  <c r="B1573" i="11"/>
  <c r="B1574" i="11"/>
  <c r="B1575" i="11"/>
  <c r="B1576" i="11"/>
  <c r="B1577" i="11"/>
  <c r="B1578" i="11"/>
  <c r="B1579" i="11"/>
  <c r="B1580" i="11"/>
  <c r="B1581" i="11"/>
  <c r="B1582" i="11"/>
  <c r="B1583" i="11"/>
  <c r="B1584" i="11"/>
  <c r="B1585" i="11"/>
  <c r="B1586" i="11"/>
  <c r="B1587" i="11"/>
  <c r="B1588" i="11"/>
  <c r="B1589" i="11"/>
  <c r="B1590" i="11"/>
  <c r="B1591" i="11"/>
  <c r="B1592" i="11"/>
  <c r="B1593" i="11"/>
  <c r="B1594" i="11"/>
  <c r="B1595" i="11"/>
  <c r="B1596" i="11"/>
  <c r="B1597" i="11"/>
  <c r="B1598" i="11"/>
  <c r="B1599" i="11"/>
  <c r="B1600" i="11"/>
  <c r="B1601" i="11"/>
  <c r="B1602" i="11"/>
  <c r="B1603" i="11"/>
  <c r="B1604" i="11"/>
  <c r="B1605" i="11"/>
  <c r="B1606" i="11"/>
  <c r="B1607" i="11"/>
  <c r="B1608" i="11"/>
  <c r="B1609" i="11"/>
  <c r="B1610" i="11"/>
  <c r="B1611" i="11"/>
  <c r="B1612" i="11"/>
  <c r="B1613" i="11"/>
  <c r="B1614" i="11"/>
  <c r="B1615" i="11"/>
  <c r="B1616" i="11"/>
  <c r="B1617" i="11"/>
  <c r="B1618" i="11"/>
  <c r="B1619" i="11"/>
  <c r="B1620" i="11"/>
  <c r="B1621" i="11"/>
  <c r="B1622" i="11"/>
  <c r="B1623" i="11"/>
  <c r="B1624" i="11"/>
  <c r="B1625" i="11"/>
  <c r="B1626" i="11"/>
  <c r="B1627" i="11"/>
  <c r="B1628" i="11"/>
  <c r="B1629" i="11"/>
  <c r="B1630" i="11"/>
  <c r="B1631" i="11"/>
  <c r="B1632" i="11"/>
  <c r="B1633" i="11"/>
  <c r="B1634" i="11"/>
  <c r="B1635" i="11"/>
  <c r="B1636" i="11"/>
  <c r="B1637" i="11"/>
  <c r="B1638" i="11"/>
  <c r="B1639" i="11"/>
  <c r="B1640" i="11"/>
  <c r="B1641" i="11"/>
  <c r="B1642" i="11"/>
  <c r="B1643" i="11"/>
  <c r="B1644" i="11"/>
  <c r="B1645" i="11"/>
  <c r="B1646" i="11"/>
  <c r="B1647" i="11"/>
  <c r="B1648" i="11"/>
  <c r="B1649" i="11"/>
  <c r="B1650" i="11"/>
  <c r="B1651" i="11"/>
  <c r="B1652" i="11"/>
  <c r="B1653" i="11"/>
  <c r="B1654" i="11"/>
  <c r="B1655" i="11"/>
  <c r="B1656" i="11"/>
  <c r="B1657" i="11"/>
  <c r="B1658" i="11"/>
  <c r="B1659" i="11"/>
  <c r="B1660" i="11"/>
  <c r="B1661" i="11"/>
  <c r="B1662" i="11"/>
  <c r="B1663" i="11"/>
  <c r="B1664" i="11"/>
  <c r="B1665" i="11"/>
  <c r="B1666" i="11"/>
  <c r="B1667" i="11"/>
  <c r="B1668" i="11"/>
  <c r="B1669" i="11"/>
  <c r="B1670" i="11"/>
  <c r="B1671" i="11"/>
  <c r="B1672" i="11"/>
  <c r="B1673" i="11"/>
  <c r="B1674" i="11"/>
  <c r="B1675" i="11"/>
  <c r="B1676" i="11"/>
  <c r="B1677" i="11"/>
  <c r="B1678" i="11"/>
  <c r="B1679" i="11"/>
  <c r="B1680" i="11"/>
  <c r="B1681" i="11"/>
  <c r="B1682" i="11"/>
  <c r="B1683" i="11"/>
  <c r="B1684" i="11"/>
  <c r="B1685" i="11"/>
  <c r="B1686" i="11"/>
  <c r="B1687" i="11"/>
  <c r="B1688" i="11"/>
  <c r="B1689" i="11"/>
  <c r="B1690" i="11"/>
  <c r="B1691" i="11"/>
  <c r="B1692" i="11"/>
  <c r="B1693" i="11"/>
  <c r="B1694" i="11"/>
  <c r="B1695" i="11"/>
  <c r="B1696" i="11"/>
  <c r="B1697" i="11"/>
  <c r="B1698" i="11"/>
  <c r="B1699" i="11"/>
  <c r="B1700" i="11"/>
  <c r="B1701" i="11"/>
  <c r="B1702" i="11"/>
  <c r="B1703" i="11"/>
  <c r="B1704" i="11"/>
  <c r="B1705" i="11"/>
  <c r="B1706" i="11"/>
  <c r="B1707" i="11"/>
  <c r="B1708" i="11"/>
  <c r="B1709" i="11"/>
  <c r="B1710" i="11"/>
  <c r="B1711" i="11"/>
  <c r="B1712" i="11"/>
  <c r="B1713" i="11"/>
  <c r="B1714" i="11"/>
  <c r="B1715" i="11"/>
  <c r="B1716" i="11"/>
  <c r="B1717" i="11"/>
  <c r="B1718" i="11"/>
  <c r="B1719" i="11"/>
  <c r="B1720" i="11"/>
  <c r="B1721" i="11"/>
  <c r="B1722" i="11"/>
  <c r="B1723" i="11"/>
  <c r="B1724" i="11"/>
  <c r="B1725" i="11"/>
  <c r="B1726" i="11"/>
  <c r="B1727" i="11"/>
  <c r="B1728" i="11"/>
  <c r="B1729" i="11"/>
  <c r="B1730" i="11"/>
  <c r="B1731" i="11"/>
  <c r="B1732" i="11"/>
  <c r="B1733" i="11"/>
  <c r="B1734" i="11"/>
  <c r="B1735" i="11"/>
  <c r="B1736" i="11"/>
  <c r="B1737" i="11"/>
  <c r="B1738" i="11"/>
  <c r="B1739" i="11"/>
  <c r="B1740" i="11"/>
  <c r="B1741" i="11"/>
  <c r="B1742" i="11"/>
  <c r="B1743" i="11"/>
  <c r="B1744" i="11"/>
  <c r="B1745" i="11"/>
  <c r="B1746" i="11"/>
  <c r="B1747" i="11"/>
  <c r="B1748" i="11"/>
  <c r="B1749" i="11"/>
  <c r="B1750" i="11"/>
  <c r="B1751" i="11"/>
  <c r="B1752" i="11"/>
  <c r="B1753" i="11"/>
  <c r="B1754" i="11"/>
  <c r="B1755" i="11"/>
  <c r="B1756" i="11"/>
  <c r="B1757" i="11"/>
  <c r="B1758" i="11"/>
  <c r="B1759" i="11"/>
  <c r="B1760" i="11"/>
  <c r="B1761" i="11"/>
  <c r="B1762" i="11"/>
  <c r="B1763" i="11"/>
  <c r="B1764" i="11"/>
  <c r="B1765" i="11"/>
  <c r="B1766" i="11"/>
  <c r="B1767" i="11"/>
  <c r="B1768" i="11"/>
  <c r="B1769" i="11"/>
  <c r="B1770" i="11"/>
  <c r="B1771" i="11"/>
  <c r="B1772" i="11"/>
  <c r="B1773" i="11"/>
  <c r="B1774" i="11"/>
  <c r="B1775" i="11"/>
  <c r="B1776" i="11"/>
  <c r="B1777" i="11"/>
  <c r="B1778" i="11"/>
  <c r="B1779" i="11"/>
  <c r="B1780" i="11"/>
  <c r="B1781" i="11"/>
  <c r="B1782" i="11"/>
  <c r="B1783" i="11"/>
  <c r="B1784" i="11"/>
  <c r="B1785" i="11"/>
  <c r="B1786" i="11"/>
  <c r="B1787" i="11"/>
  <c r="B1788" i="11"/>
  <c r="B1789" i="11"/>
  <c r="B1790" i="11"/>
  <c r="B1791" i="11"/>
  <c r="B1792" i="11"/>
  <c r="B1793" i="11"/>
  <c r="B1794" i="11"/>
  <c r="B1795" i="11"/>
  <c r="B1796" i="11"/>
  <c r="B1797" i="11"/>
  <c r="B1798" i="11"/>
  <c r="B1799" i="11"/>
  <c r="B1800" i="11"/>
  <c r="B1801" i="11"/>
  <c r="B1802" i="11"/>
  <c r="B1803" i="11"/>
  <c r="B1804" i="11"/>
  <c r="B1805" i="11"/>
  <c r="B1806" i="11"/>
  <c r="B1807" i="11"/>
  <c r="B1808" i="11"/>
  <c r="B1809" i="11"/>
  <c r="B1810" i="11"/>
  <c r="B1811" i="11"/>
  <c r="B1812" i="11"/>
  <c r="B1813" i="11"/>
  <c r="B1814" i="11"/>
  <c r="B1815" i="11"/>
  <c r="B1816" i="11"/>
  <c r="B1817" i="11"/>
  <c r="B1818" i="11"/>
  <c r="B1819" i="11"/>
  <c r="B1820" i="11"/>
  <c r="B1821" i="11"/>
  <c r="B1822" i="11"/>
  <c r="B1823" i="11"/>
  <c r="B1824" i="11"/>
  <c r="B1825" i="11"/>
  <c r="B1826" i="11"/>
  <c r="B1827" i="11"/>
  <c r="B1828" i="11"/>
  <c r="B1829" i="11"/>
  <c r="B1830" i="11"/>
  <c r="B1831" i="11"/>
  <c r="B1832" i="11"/>
  <c r="B1833" i="11"/>
  <c r="B1834" i="11"/>
  <c r="B1835" i="11"/>
  <c r="B1836" i="11"/>
  <c r="B1837" i="11"/>
  <c r="B1838" i="11"/>
  <c r="B1839" i="11"/>
  <c r="B1840" i="11"/>
  <c r="B1841" i="11"/>
  <c r="B1842" i="11"/>
  <c r="B1843" i="11"/>
  <c r="B1844" i="11"/>
  <c r="B1845" i="11"/>
  <c r="B1846" i="11"/>
  <c r="B1847" i="11"/>
  <c r="B1848" i="11"/>
  <c r="B1849" i="11"/>
  <c r="B1850" i="11"/>
  <c r="B1851" i="11"/>
  <c r="B1852" i="11"/>
  <c r="B1853" i="11"/>
  <c r="B1854" i="11"/>
  <c r="B1855" i="11"/>
  <c r="B1856" i="11"/>
  <c r="B1857" i="11"/>
  <c r="B1858" i="11"/>
  <c r="B1859" i="11"/>
  <c r="B1860" i="11"/>
  <c r="B1861" i="11"/>
  <c r="B1862" i="11"/>
  <c r="B1863" i="11"/>
  <c r="B1864" i="11"/>
  <c r="B1865" i="11"/>
  <c r="B1866" i="11"/>
  <c r="B1867" i="11"/>
  <c r="B1868" i="11"/>
  <c r="B1869" i="11"/>
  <c r="B1870" i="11"/>
  <c r="B1871" i="11"/>
  <c r="B1872" i="11"/>
  <c r="B1873" i="11"/>
  <c r="B1874" i="11"/>
  <c r="B1875" i="11"/>
  <c r="B1876" i="11"/>
  <c r="B1877" i="11"/>
  <c r="B1878" i="11"/>
  <c r="B1879" i="11"/>
  <c r="B1880" i="11"/>
  <c r="B1881" i="11"/>
  <c r="B1882" i="11"/>
  <c r="B1883" i="11"/>
  <c r="B1884" i="11"/>
  <c r="B1885" i="11"/>
  <c r="B1886" i="11"/>
  <c r="B1887" i="11"/>
  <c r="B1888" i="11"/>
  <c r="B1889" i="11"/>
  <c r="B1890" i="11"/>
  <c r="B1891" i="11"/>
  <c r="B1892" i="11"/>
  <c r="B1893" i="11"/>
  <c r="B1894" i="11"/>
  <c r="B1895" i="11"/>
  <c r="B1896" i="11"/>
  <c r="B1897" i="11"/>
  <c r="B1898" i="11"/>
  <c r="B1899" i="11"/>
  <c r="B1900" i="11"/>
  <c r="B1901" i="11"/>
  <c r="B1902" i="11"/>
  <c r="B1903" i="11"/>
  <c r="B1904" i="11"/>
  <c r="B1905" i="11"/>
  <c r="B1906" i="11"/>
  <c r="B1907" i="11"/>
  <c r="B1908" i="11"/>
  <c r="B1909" i="11"/>
  <c r="B1910" i="11"/>
  <c r="B1911" i="11"/>
  <c r="B1912" i="11"/>
  <c r="B1913" i="11"/>
  <c r="B1914" i="11"/>
  <c r="B1915" i="11"/>
  <c r="B1916" i="11"/>
  <c r="B1917" i="11"/>
  <c r="B1918" i="11"/>
  <c r="B1919" i="11"/>
  <c r="B1920" i="11"/>
  <c r="B1921" i="11"/>
  <c r="B1922" i="11"/>
  <c r="B1923" i="11"/>
  <c r="B1924" i="11"/>
  <c r="B1925" i="11"/>
  <c r="B1926" i="11"/>
  <c r="B1927" i="11"/>
  <c r="B1928" i="11"/>
  <c r="B1929" i="11"/>
  <c r="B1930" i="11"/>
  <c r="B1931" i="11"/>
  <c r="B1932" i="11"/>
  <c r="B1933" i="11"/>
  <c r="B1934" i="11"/>
  <c r="B1935" i="11"/>
  <c r="B1936" i="11"/>
  <c r="B1937" i="11"/>
  <c r="B1938" i="11"/>
  <c r="B1939" i="11"/>
  <c r="B1940" i="11"/>
  <c r="B1941" i="11"/>
  <c r="B1942" i="11"/>
  <c r="B1943" i="11"/>
  <c r="B1944" i="11"/>
  <c r="B1945" i="11"/>
  <c r="B1946" i="11"/>
  <c r="B1947" i="11"/>
  <c r="B1948" i="11"/>
  <c r="B1949" i="11"/>
  <c r="B1950" i="11"/>
  <c r="B1951" i="11"/>
  <c r="B1952" i="11"/>
  <c r="B1953" i="11"/>
  <c r="B1954" i="11"/>
  <c r="B1955" i="11"/>
  <c r="B1956" i="11"/>
  <c r="B1957" i="11"/>
  <c r="B1958" i="11"/>
  <c r="B1959" i="11"/>
  <c r="B1960" i="11"/>
  <c r="B1961" i="11"/>
  <c r="B1962" i="11"/>
  <c r="B1963" i="11"/>
  <c r="B1964" i="11"/>
  <c r="B1965" i="11"/>
  <c r="B1966" i="11"/>
  <c r="B1967" i="11"/>
  <c r="B1968" i="11"/>
  <c r="B1969" i="11"/>
  <c r="B1970" i="11"/>
  <c r="B1971" i="11"/>
  <c r="B1972" i="11"/>
  <c r="B1973" i="11"/>
  <c r="B1974" i="11"/>
  <c r="B1975" i="11"/>
  <c r="B1976" i="11"/>
  <c r="B1977" i="11"/>
  <c r="B1978" i="11"/>
  <c r="B1979" i="11"/>
  <c r="B1980" i="11"/>
  <c r="B1981" i="11"/>
  <c r="B1982" i="11"/>
  <c r="B1983" i="11"/>
  <c r="B1984" i="11"/>
  <c r="B1985" i="11"/>
  <c r="B1986" i="11"/>
  <c r="B1987" i="11"/>
  <c r="B1988" i="11"/>
  <c r="B1989" i="11"/>
  <c r="B1990" i="11"/>
  <c r="B1991" i="11"/>
  <c r="B1992" i="11"/>
  <c r="B1993" i="11"/>
  <c r="B1994" i="11"/>
  <c r="B1995" i="11"/>
  <c r="B1996" i="11"/>
  <c r="B1997" i="11"/>
  <c r="B1998" i="11"/>
  <c r="B1999" i="11"/>
  <c r="B2000" i="11"/>
  <c r="B2001" i="11"/>
  <c r="B2002" i="11"/>
  <c r="B2003" i="11"/>
  <c r="B2004" i="11"/>
  <c r="B2005" i="11"/>
  <c r="B2006" i="11"/>
  <c r="B2007" i="11"/>
  <c r="B2008" i="11"/>
  <c r="B2009" i="11"/>
  <c r="B2010" i="11"/>
  <c r="B2011" i="11"/>
  <c r="B2012" i="11"/>
  <c r="B2013" i="11"/>
  <c r="B2014" i="11"/>
  <c r="B2015" i="11"/>
  <c r="B2016" i="11"/>
  <c r="B2017" i="11"/>
  <c r="B2018" i="11"/>
  <c r="B2019" i="11"/>
  <c r="B2020" i="11"/>
  <c r="B2021" i="11"/>
  <c r="B2022" i="11"/>
  <c r="B2023" i="11"/>
  <c r="B2024" i="11"/>
  <c r="B2025" i="11"/>
  <c r="B2026" i="11"/>
  <c r="B2027" i="11"/>
  <c r="B2028" i="11"/>
  <c r="B2029" i="11"/>
  <c r="B2030" i="11"/>
  <c r="B2031" i="11"/>
  <c r="B2032" i="11"/>
  <c r="B2033" i="11"/>
  <c r="B2034" i="11"/>
  <c r="B2035" i="11"/>
  <c r="B2036" i="11"/>
  <c r="B2037" i="11"/>
  <c r="B2038" i="11"/>
  <c r="B2039" i="11"/>
  <c r="B2040" i="11"/>
  <c r="B2041" i="11"/>
  <c r="B2042" i="11"/>
  <c r="B2043" i="11"/>
  <c r="B2044" i="11"/>
  <c r="B2045" i="11"/>
  <c r="B2046" i="11"/>
  <c r="B2047" i="11"/>
  <c r="B2048" i="11"/>
  <c r="B2049" i="11"/>
  <c r="B2050" i="11"/>
  <c r="B2051" i="11"/>
  <c r="B2052" i="11"/>
  <c r="B2053" i="11"/>
  <c r="B2054" i="11"/>
  <c r="B2055" i="11"/>
  <c r="B2056" i="11"/>
  <c r="B2057" i="11"/>
  <c r="B2058" i="11"/>
  <c r="B2059" i="11"/>
  <c r="B2060" i="11"/>
  <c r="B2061" i="11"/>
  <c r="B2062" i="11"/>
  <c r="B2063" i="11"/>
  <c r="B2064" i="11"/>
  <c r="B2065" i="11"/>
  <c r="B2066" i="11"/>
  <c r="B2067" i="11"/>
  <c r="B2068" i="11"/>
  <c r="B2069" i="11"/>
  <c r="B2070" i="11"/>
  <c r="B2071" i="11"/>
  <c r="B2072" i="11"/>
  <c r="B2073" i="11"/>
  <c r="B2074" i="11"/>
  <c r="B2075" i="11"/>
  <c r="B2076" i="11"/>
  <c r="B2077" i="11"/>
  <c r="B2078" i="11"/>
  <c r="B2079" i="11"/>
  <c r="B2080" i="11"/>
  <c r="B2081" i="11"/>
  <c r="B2082" i="11"/>
  <c r="B2083" i="11"/>
  <c r="B2084" i="11"/>
  <c r="B2085" i="11"/>
  <c r="B2086" i="11"/>
  <c r="B2087" i="11"/>
  <c r="B2088" i="11"/>
  <c r="B2089" i="11"/>
  <c r="B2090" i="11"/>
  <c r="B2091" i="11"/>
  <c r="B2092" i="11"/>
  <c r="B2093" i="11"/>
  <c r="B2094" i="11"/>
  <c r="B2095" i="11"/>
  <c r="B2096" i="11"/>
  <c r="B2097" i="11"/>
  <c r="B2098" i="11"/>
  <c r="B2099" i="11"/>
  <c r="B2100" i="11"/>
  <c r="B2101" i="11"/>
  <c r="B2102" i="11"/>
  <c r="B2103" i="11"/>
  <c r="B2104" i="11"/>
  <c r="B2105" i="11"/>
  <c r="B2106" i="11"/>
  <c r="B2107" i="11"/>
  <c r="B2108" i="11"/>
  <c r="B2109" i="11"/>
  <c r="B2110" i="11"/>
  <c r="B2111" i="11"/>
  <c r="B2112" i="11"/>
  <c r="B2113" i="11"/>
  <c r="B2114" i="11"/>
  <c r="B2115" i="11"/>
  <c r="B2116" i="11"/>
  <c r="B2117" i="11"/>
  <c r="B2118" i="11"/>
  <c r="B2119" i="11"/>
  <c r="B2120" i="11"/>
  <c r="B2121" i="11"/>
  <c r="B2122" i="11"/>
  <c r="B2123" i="11"/>
  <c r="B2124" i="11"/>
  <c r="B2125" i="11"/>
  <c r="B2126" i="11"/>
  <c r="B2127" i="11"/>
  <c r="B2128" i="11"/>
  <c r="B2129" i="11"/>
  <c r="B2130" i="11"/>
  <c r="B2131" i="11"/>
  <c r="B2132" i="11"/>
  <c r="B2133" i="11"/>
  <c r="B2134" i="11"/>
  <c r="B2135" i="11"/>
  <c r="B2136" i="11"/>
  <c r="B2137" i="11"/>
  <c r="B2138" i="11"/>
  <c r="B2139" i="11"/>
  <c r="B2140" i="11"/>
  <c r="B2141" i="11"/>
  <c r="B2142" i="11"/>
  <c r="B2143" i="11"/>
  <c r="B2144" i="11"/>
  <c r="B2145" i="11"/>
  <c r="B2146" i="11"/>
  <c r="B2147" i="11"/>
  <c r="B2148" i="11"/>
  <c r="B2149" i="11"/>
  <c r="B2150" i="11"/>
  <c r="B2151" i="11"/>
  <c r="B2152" i="11"/>
  <c r="B2153" i="11"/>
  <c r="B2154" i="11"/>
  <c r="B2155" i="11"/>
  <c r="B2156" i="11"/>
  <c r="B2157" i="11"/>
  <c r="B2158" i="11"/>
  <c r="B2159" i="11"/>
  <c r="B2160" i="11"/>
  <c r="B2161" i="11"/>
  <c r="B2162" i="11"/>
  <c r="B2163" i="11"/>
  <c r="B2164" i="11"/>
  <c r="B2165" i="11"/>
  <c r="B2166" i="11"/>
  <c r="B2167" i="11"/>
  <c r="B2168" i="11"/>
  <c r="B2169" i="11"/>
  <c r="B2170" i="11"/>
  <c r="B2171" i="11"/>
  <c r="B2172" i="11"/>
  <c r="B2173" i="11"/>
  <c r="B2174" i="11"/>
  <c r="B2175" i="11"/>
  <c r="B2176" i="11"/>
  <c r="B2177" i="11"/>
  <c r="B2178" i="11"/>
  <c r="B2179" i="11"/>
  <c r="B2180" i="11"/>
  <c r="B2181" i="11"/>
  <c r="B2182" i="11"/>
  <c r="B2183" i="11"/>
  <c r="B2184" i="11"/>
  <c r="B2185" i="11"/>
  <c r="B2186" i="11"/>
  <c r="B2187" i="11"/>
  <c r="B2188" i="11"/>
  <c r="B2189" i="11"/>
  <c r="B2190" i="11"/>
  <c r="B2191" i="11"/>
  <c r="B2192" i="11"/>
  <c r="B2193" i="11"/>
  <c r="B2194" i="11"/>
  <c r="B2195" i="11"/>
  <c r="B2196" i="11"/>
  <c r="B2197" i="11"/>
  <c r="B2198" i="11"/>
  <c r="B2199" i="11"/>
  <c r="B2200" i="11"/>
  <c r="B2201" i="11"/>
  <c r="B2202" i="11"/>
  <c r="B2203" i="11"/>
  <c r="B2204" i="11"/>
  <c r="B2205" i="11"/>
  <c r="B2206" i="11"/>
  <c r="B2207" i="11"/>
  <c r="B2208" i="11"/>
  <c r="B2209" i="11"/>
  <c r="B2210" i="11"/>
  <c r="B2211" i="11"/>
  <c r="B2212" i="11"/>
  <c r="B2213" i="11"/>
  <c r="B2214" i="11"/>
  <c r="B2215" i="11"/>
  <c r="B2216" i="11"/>
  <c r="B2217" i="11"/>
  <c r="B2218" i="11"/>
  <c r="B2219" i="11"/>
  <c r="B2220" i="11"/>
  <c r="B2221" i="11"/>
  <c r="B2222" i="11"/>
  <c r="B2223" i="11"/>
  <c r="B2224" i="11"/>
  <c r="B2225" i="11"/>
  <c r="B2226" i="11"/>
  <c r="B2227" i="11"/>
  <c r="B2228" i="11"/>
  <c r="B2229" i="11"/>
  <c r="B2230" i="11"/>
  <c r="B2231" i="11"/>
  <c r="B2232" i="11"/>
  <c r="B2233" i="11"/>
  <c r="B2234" i="11"/>
  <c r="B2235" i="11"/>
  <c r="B2236" i="11"/>
  <c r="B2237" i="11"/>
  <c r="B2238" i="11"/>
  <c r="B2239" i="11"/>
  <c r="B2240" i="11"/>
  <c r="B2241" i="11"/>
  <c r="B2242" i="11"/>
  <c r="B2243" i="11"/>
  <c r="B2244" i="11"/>
  <c r="B2245" i="11"/>
  <c r="B2246" i="11"/>
  <c r="B2247" i="11"/>
  <c r="B2248" i="11"/>
  <c r="B2249" i="11"/>
  <c r="B2250" i="11"/>
  <c r="B2251" i="11"/>
  <c r="B2252" i="11"/>
  <c r="B2253" i="11"/>
  <c r="B2254" i="11"/>
  <c r="B2255" i="11"/>
  <c r="B2256" i="11"/>
  <c r="B2257" i="11"/>
  <c r="B2258" i="11"/>
  <c r="B2259" i="11"/>
  <c r="B2260" i="11"/>
  <c r="B2261" i="11"/>
  <c r="B2262" i="11"/>
  <c r="B2263" i="11"/>
  <c r="B2264" i="11"/>
  <c r="B2265" i="11"/>
  <c r="B2266" i="11"/>
  <c r="B2267" i="11"/>
  <c r="B2268" i="11"/>
  <c r="B2269" i="11"/>
  <c r="B2270" i="11"/>
  <c r="B2271" i="11"/>
  <c r="B2272" i="11"/>
  <c r="B2273" i="11"/>
  <c r="B2274" i="11"/>
  <c r="B2275" i="11"/>
  <c r="B2276" i="11"/>
  <c r="B2277" i="11"/>
  <c r="B2278" i="11"/>
  <c r="B2279" i="11"/>
  <c r="B2280" i="11"/>
  <c r="B2281" i="11"/>
  <c r="B2282" i="11"/>
  <c r="B2283" i="11"/>
  <c r="B2284" i="11"/>
  <c r="B2285" i="11"/>
  <c r="B2286" i="11"/>
  <c r="B2287" i="11"/>
  <c r="B2288" i="11"/>
  <c r="B2289" i="11"/>
  <c r="B2290" i="11"/>
  <c r="B2291" i="11"/>
  <c r="B2292" i="11"/>
  <c r="B2293" i="11"/>
  <c r="B2294" i="11"/>
  <c r="B2295" i="11"/>
  <c r="B2296" i="11"/>
  <c r="B2297" i="11"/>
  <c r="B2298" i="11"/>
  <c r="B2299" i="11"/>
  <c r="B2300" i="11"/>
  <c r="B2301" i="11"/>
  <c r="B2302" i="11"/>
  <c r="B2303" i="11"/>
  <c r="B2304" i="11"/>
  <c r="B2305" i="11"/>
  <c r="B2306" i="11"/>
  <c r="B2307" i="11"/>
  <c r="B2308" i="11"/>
  <c r="B2309" i="11"/>
  <c r="B2310" i="11"/>
  <c r="B2311" i="11"/>
  <c r="B2312" i="11"/>
  <c r="B2313" i="11"/>
  <c r="B2314" i="11"/>
  <c r="B2315" i="11"/>
  <c r="B2316" i="11"/>
  <c r="B2317" i="11"/>
  <c r="B2318" i="11"/>
  <c r="B2319" i="11"/>
  <c r="B2320" i="11"/>
  <c r="B2321" i="11"/>
  <c r="B2322" i="11"/>
  <c r="B2323" i="11"/>
  <c r="B2324" i="11"/>
  <c r="B2325" i="11"/>
  <c r="B2326" i="11"/>
  <c r="B2327" i="11"/>
  <c r="B2328" i="11"/>
  <c r="B2329" i="11"/>
  <c r="B2330" i="11"/>
  <c r="B2331" i="11"/>
  <c r="B2332" i="11"/>
  <c r="B2333" i="11"/>
  <c r="B2334" i="11"/>
  <c r="B2335" i="11"/>
  <c r="B2336" i="11"/>
  <c r="B2337" i="11"/>
  <c r="B2338" i="11"/>
  <c r="B2339" i="11"/>
  <c r="B2340" i="11"/>
  <c r="B2341" i="11"/>
  <c r="B2342" i="11"/>
  <c r="B2343" i="11"/>
  <c r="B2344" i="11"/>
  <c r="B2345" i="11"/>
  <c r="B2346" i="11"/>
  <c r="B2347" i="11"/>
  <c r="B2348" i="11"/>
  <c r="B2349" i="11"/>
  <c r="B2350" i="11"/>
  <c r="B2351" i="11"/>
  <c r="B2352" i="11"/>
  <c r="B2353" i="11"/>
  <c r="B2354" i="11"/>
  <c r="B2355" i="11"/>
  <c r="B2356" i="11"/>
  <c r="B2357" i="11"/>
  <c r="B2358" i="11"/>
  <c r="B2359" i="11"/>
  <c r="B2360" i="11"/>
  <c r="B2361" i="11"/>
  <c r="B2362" i="11"/>
  <c r="B2363" i="11"/>
  <c r="B2364" i="11"/>
  <c r="B2365" i="11"/>
  <c r="B2366" i="11"/>
  <c r="B2367" i="11"/>
  <c r="B2368" i="11"/>
  <c r="B2369" i="11"/>
  <c r="B2370" i="11"/>
  <c r="B2371" i="11"/>
  <c r="B2372" i="11"/>
  <c r="B2373" i="11"/>
  <c r="B2374" i="11"/>
  <c r="B2375" i="11"/>
  <c r="B2376" i="11"/>
  <c r="B2377" i="11"/>
  <c r="B2378" i="11"/>
  <c r="B2379" i="11"/>
  <c r="B2380" i="11"/>
  <c r="B2381" i="11"/>
  <c r="B2382" i="11"/>
  <c r="B2383" i="11"/>
  <c r="B2384" i="11"/>
  <c r="B2385" i="11"/>
  <c r="B2386" i="11"/>
  <c r="B2387" i="11"/>
  <c r="B2388" i="11"/>
  <c r="B2389" i="11"/>
  <c r="B2390" i="11"/>
  <c r="B2391" i="11"/>
  <c r="B2392" i="11"/>
  <c r="B2393" i="11"/>
  <c r="B2394" i="11"/>
  <c r="B2395" i="11"/>
  <c r="B2396" i="11"/>
  <c r="B2397" i="11"/>
  <c r="B2398" i="11"/>
  <c r="B2399" i="11"/>
  <c r="B2400" i="11"/>
  <c r="B2401" i="11"/>
  <c r="B2402" i="11"/>
  <c r="B2403" i="11"/>
  <c r="B2404" i="11"/>
  <c r="B2405" i="11"/>
  <c r="B2406" i="11"/>
  <c r="B2407" i="11"/>
  <c r="B2408" i="11"/>
  <c r="B2409" i="11"/>
  <c r="B2410" i="11"/>
  <c r="B2411" i="11"/>
  <c r="B2412" i="11"/>
  <c r="B2413" i="11"/>
  <c r="B2414" i="11"/>
  <c r="B2415" i="11"/>
  <c r="B2416" i="11"/>
  <c r="B2417" i="11"/>
  <c r="B2418" i="11"/>
  <c r="B2419" i="11"/>
  <c r="B2420" i="11"/>
  <c r="B2421" i="11"/>
  <c r="B2422" i="11"/>
  <c r="B2423" i="11"/>
  <c r="B2424" i="11"/>
  <c r="B2425" i="11"/>
  <c r="B2426" i="11"/>
  <c r="B2427" i="11"/>
  <c r="B2428" i="11"/>
  <c r="B2429" i="11"/>
  <c r="B2430" i="11"/>
  <c r="B2431" i="11"/>
  <c r="B2432" i="11"/>
  <c r="B2433" i="11"/>
  <c r="B2434" i="11"/>
  <c r="B2435" i="11"/>
  <c r="B2436" i="11"/>
  <c r="B2437" i="11"/>
  <c r="B2438" i="11"/>
  <c r="B2439" i="11"/>
  <c r="B2440" i="11"/>
  <c r="B2441" i="11"/>
  <c r="B2442" i="11"/>
  <c r="B2443" i="11"/>
  <c r="B2444" i="11"/>
  <c r="B2445" i="11"/>
  <c r="B2446" i="11"/>
  <c r="B2447" i="11"/>
  <c r="B2448" i="11"/>
  <c r="B2449" i="11"/>
  <c r="B2450" i="11"/>
  <c r="B2451" i="11"/>
  <c r="B2452" i="11"/>
  <c r="B2453" i="11"/>
  <c r="B2454" i="11"/>
  <c r="B2455" i="11"/>
  <c r="B2456" i="11"/>
  <c r="B2457" i="11"/>
  <c r="B2458" i="11"/>
  <c r="B2459" i="11"/>
  <c r="B2460" i="11"/>
  <c r="B2461" i="11"/>
  <c r="B2462" i="11"/>
  <c r="B2463" i="11"/>
  <c r="B2464" i="11"/>
  <c r="B2465" i="11"/>
  <c r="B2466" i="11"/>
  <c r="B2467" i="11"/>
  <c r="B2468" i="11"/>
  <c r="B2469" i="11"/>
  <c r="B2470" i="11"/>
  <c r="B2471" i="11"/>
  <c r="B2472" i="11"/>
  <c r="B2473" i="11"/>
  <c r="B2474" i="11"/>
  <c r="B2475" i="11"/>
  <c r="B2476" i="11"/>
  <c r="B2477" i="11"/>
  <c r="B2478" i="11"/>
  <c r="B2479" i="11"/>
  <c r="B2480" i="11"/>
  <c r="B2481" i="11"/>
  <c r="B2482" i="11"/>
  <c r="B2483" i="11"/>
  <c r="B2484" i="11"/>
  <c r="B2485" i="11"/>
  <c r="B2486" i="11"/>
  <c r="B2487" i="11"/>
  <c r="B2488" i="11"/>
  <c r="B2489" i="11"/>
  <c r="B2490" i="11"/>
  <c r="B2491" i="11"/>
  <c r="B2492" i="11"/>
  <c r="B2493" i="11"/>
  <c r="B2494" i="11"/>
  <c r="B2495" i="11"/>
  <c r="B2496" i="11"/>
  <c r="B2497" i="11"/>
  <c r="B2498" i="11"/>
  <c r="B2499" i="11"/>
  <c r="B2500" i="11"/>
  <c r="B2501" i="11"/>
  <c r="B2502" i="11"/>
  <c r="B2503" i="11"/>
  <c r="B2504" i="11"/>
  <c r="B2505" i="11"/>
  <c r="B2506" i="11"/>
  <c r="B2507" i="11"/>
  <c r="B2508" i="11"/>
  <c r="B2509" i="11"/>
  <c r="B2510" i="11"/>
  <c r="B2511" i="11"/>
  <c r="B2512" i="11"/>
  <c r="B2513" i="11"/>
  <c r="B2514" i="11"/>
  <c r="B2515" i="11"/>
  <c r="B2516" i="11"/>
  <c r="B2517" i="11"/>
  <c r="B2518" i="11"/>
  <c r="B2519" i="11"/>
  <c r="B2520" i="11"/>
  <c r="B2521" i="11"/>
  <c r="B2522" i="11"/>
  <c r="B2523" i="11"/>
  <c r="B2524" i="11"/>
  <c r="B2525" i="11"/>
  <c r="B2526" i="11"/>
  <c r="B2527" i="11"/>
  <c r="B2528" i="11"/>
  <c r="B2529" i="11"/>
  <c r="B2530" i="11"/>
  <c r="B2531" i="11"/>
  <c r="B2532" i="11"/>
  <c r="B2533" i="11"/>
  <c r="B2534" i="11"/>
  <c r="B2535" i="11"/>
  <c r="B2536" i="11"/>
  <c r="B2537" i="11"/>
  <c r="B2538" i="11"/>
  <c r="B2539" i="11"/>
  <c r="B2540" i="11"/>
  <c r="B2541" i="11"/>
  <c r="B2542" i="11"/>
  <c r="B2543" i="11"/>
  <c r="B2544" i="11"/>
  <c r="B2545" i="11"/>
  <c r="B2546" i="11"/>
  <c r="B2547" i="11"/>
  <c r="B2548" i="11"/>
  <c r="B2549" i="11"/>
  <c r="B2550" i="11"/>
  <c r="B2551" i="11"/>
  <c r="B2552" i="11"/>
  <c r="B2553" i="11"/>
  <c r="B2554" i="11"/>
  <c r="B2555" i="11"/>
  <c r="B2556" i="11"/>
  <c r="B2557" i="11"/>
  <c r="B2558" i="11"/>
  <c r="B2559" i="11"/>
  <c r="B2560" i="11"/>
  <c r="B2561" i="11"/>
  <c r="B2562" i="11"/>
  <c r="B2563" i="11"/>
  <c r="B2564" i="11"/>
  <c r="B2565" i="11"/>
  <c r="B2566" i="11"/>
  <c r="B2567" i="11"/>
  <c r="B2568" i="11"/>
  <c r="B2569" i="11"/>
  <c r="B2570" i="11"/>
  <c r="B2571" i="11"/>
  <c r="B2572" i="11"/>
  <c r="B2573" i="11"/>
  <c r="B2574" i="11"/>
  <c r="B2575" i="11"/>
  <c r="B2576" i="11"/>
  <c r="B2577" i="11"/>
  <c r="B2578" i="11"/>
  <c r="B2579" i="11"/>
  <c r="B2580" i="11"/>
  <c r="B2581" i="11"/>
  <c r="B2582" i="11"/>
  <c r="B2583" i="11"/>
  <c r="B2584" i="11"/>
  <c r="B2585" i="11"/>
  <c r="B2586" i="11"/>
  <c r="B2587" i="11"/>
  <c r="B2588" i="11"/>
  <c r="B2589" i="11"/>
  <c r="B2590" i="11"/>
  <c r="B2591" i="11"/>
  <c r="B2592" i="11"/>
  <c r="B2593" i="11"/>
  <c r="B2594" i="11"/>
  <c r="B2595" i="11"/>
  <c r="B2596" i="11"/>
  <c r="B2597" i="11"/>
  <c r="B2598" i="11"/>
  <c r="B2599" i="11"/>
  <c r="B2600" i="11"/>
  <c r="B2601" i="11"/>
  <c r="B2602" i="11"/>
  <c r="B2603" i="11"/>
  <c r="B2604" i="11"/>
  <c r="B2605" i="11"/>
  <c r="B2606" i="11"/>
  <c r="B2607" i="11"/>
  <c r="B2608" i="11"/>
  <c r="B2609" i="11"/>
  <c r="B2610" i="11"/>
  <c r="B2611" i="11"/>
  <c r="B2612" i="11"/>
  <c r="B2613" i="11"/>
  <c r="B2614" i="11"/>
  <c r="B2615" i="11"/>
  <c r="B2616" i="11"/>
  <c r="B2617" i="11"/>
  <c r="B2618" i="11"/>
  <c r="B2619" i="11"/>
  <c r="B2620" i="11"/>
  <c r="B2621" i="11"/>
  <c r="B2622" i="11"/>
  <c r="B2623" i="11"/>
  <c r="B2624" i="11"/>
  <c r="B2625" i="11"/>
  <c r="B2626" i="11"/>
  <c r="B2627" i="11"/>
  <c r="B2628" i="11"/>
  <c r="B2629" i="11"/>
  <c r="B2630" i="11"/>
  <c r="B2631" i="11"/>
  <c r="B2632" i="11"/>
  <c r="B2633" i="11"/>
  <c r="B2634" i="11"/>
  <c r="B2635" i="11"/>
  <c r="B2636" i="11"/>
  <c r="B2637" i="11"/>
  <c r="B2638" i="11"/>
  <c r="B2639" i="11"/>
  <c r="B2640" i="11"/>
  <c r="B2641" i="11"/>
  <c r="B2642" i="11"/>
  <c r="B2643" i="11"/>
  <c r="B2644" i="11"/>
  <c r="B2645" i="11"/>
  <c r="B2646" i="11"/>
  <c r="B2647" i="11"/>
  <c r="B2648" i="11"/>
  <c r="B2649" i="11"/>
  <c r="B2650" i="11"/>
  <c r="B2651" i="11"/>
  <c r="B2652" i="11"/>
  <c r="B2653" i="11"/>
  <c r="B2654" i="11"/>
  <c r="B2655" i="11"/>
  <c r="B2656" i="11"/>
  <c r="B2657" i="11"/>
  <c r="B2658" i="11"/>
  <c r="B2659" i="11"/>
  <c r="B2660" i="11"/>
  <c r="B2661" i="11"/>
  <c r="B2662" i="11"/>
  <c r="B2663" i="11"/>
  <c r="B2664" i="11"/>
  <c r="B2665" i="11"/>
  <c r="B2666" i="11"/>
  <c r="B2667" i="11"/>
  <c r="B2668" i="11"/>
  <c r="B2669" i="11"/>
  <c r="B2670" i="11"/>
  <c r="B2671" i="11"/>
  <c r="B2672" i="11"/>
  <c r="B2673" i="11"/>
  <c r="B2674" i="11"/>
  <c r="B2675" i="11"/>
  <c r="B2676" i="11"/>
  <c r="B2677" i="11"/>
  <c r="B2678" i="11"/>
  <c r="B2679" i="11"/>
  <c r="B2680" i="11"/>
  <c r="B2681" i="11"/>
  <c r="B2682" i="11"/>
  <c r="B2683" i="11"/>
  <c r="B2684" i="11"/>
  <c r="B2685" i="11"/>
  <c r="B2686" i="11"/>
  <c r="B2687" i="11"/>
  <c r="B2688" i="11"/>
  <c r="B2689" i="11"/>
  <c r="B2690" i="11"/>
  <c r="B2691" i="11"/>
  <c r="B2692" i="11"/>
  <c r="B2693" i="11"/>
  <c r="B2694" i="11"/>
  <c r="B2695" i="11"/>
  <c r="B2696" i="11"/>
  <c r="B2697" i="11"/>
  <c r="B2698" i="11"/>
  <c r="B2699" i="11"/>
  <c r="B2700" i="11"/>
  <c r="B2701" i="11"/>
  <c r="B2702" i="11"/>
  <c r="B2703" i="11"/>
  <c r="B2704" i="11"/>
  <c r="B2705" i="11"/>
  <c r="B2706" i="11"/>
  <c r="B2707" i="11"/>
  <c r="B2708" i="11"/>
  <c r="B2709" i="11"/>
  <c r="B2710" i="11"/>
  <c r="B2711" i="11"/>
  <c r="B2712" i="11"/>
  <c r="B2713" i="11"/>
  <c r="B2714" i="11"/>
  <c r="B2715" i="11"/>
  <c r="B2716" i="11"/>
  <c r="B2717" i="11"/>
  <c r="B2718" i="11"/>
  <c r="B2719" i="11"/>
  <c r="B2720" i="11"/>
  <c r="B2721" i="11"/>
  <c r="B2722" i="11"/>
  <c r="B2723" i="11"/>
  <c r="B2724" i="11"/>
  <c r="B2725" i="11"/>
  <c r="B2726" i="11"/>
  <c r="B2727" i="11"/>
  <c r="B2728" i="11"/>
  <c r="B2729" i="11"/>
  <c r="B2730" i="11"/>
  <c r="B2731" i="11"/>
  <c r="B2732" i="11"/>
  <c r="B2733" i="11"/>
  <c r="B2734" i="11"/>
  <c r="B2735" i="11"/>
  <c r="B2736" i="11"/>
  <c r="B2737" i="11"/>
  <c r="B2738" i="11"/>
  <c r="B2739" i="11"/>
  <c r="B2740" i="11"/>
  <c r="B2741" i="11"/>
  <c r="B2742" i="11"/>
  <c r="B2743" i="11"/>
  <c r="B2744" i="11"/>
  <c r="B2745" i="11"/>
  <c r="B2746" i="11"/>
  <c r="B2747" i="11"/>
  <c r="B2748" i="11"/>
  <c r="B2749" i="11"/>
  <c r="B2750" i="11"/>
  <c r="B2751" i="11"/>
  <c r="B2752" i="11"/>
  <c r="B2753" i="11"/>
  <c r="B2754" i="11"/>
  <c r="B2755" i="11"/>
  <c r="B2756" i="11"/>
  <c r="B2757" i="11"/>
  <c r="B2758" i="11"/>
  <c r="B2759" i="11"/>
  <c r="B2760" i="11"/>
  <c r="B2761" i="11"/>
  <c r="B2762" i="11"/>
  <c r="B2763" i="11"/>
  <c r="B2764" i="11"/>
  <c r="B2765" i="11"/>
  <c r="B2766" i="11"/>
  <c r="B2767" i="11"/>
  <c r="B2768" i="11"/>
  <c r="B2769" i="11"/>
  <c r="B2770" i="11"/>
  <c r="B2771" i="11"/>
  <c r="B2772" i="11"/>
  <c r="B2773" i="11"/>
  <c r="B2774" i="11"/>
  <c r="B2775" i="11"/>
  <c r="B2776" i="11"/>
  <c r="B2777" i="11"/>
  <c r="B2778" i="11"/>
  <c r="B2779" i="11"/>
  <c r="B2780" i="11"/>
  <c r="B2781" i="11"/>
  <c r="B2782" i="11"/>
  <c r="B2783" i="11"/>
  <c r="B2784" i="11"/>
  <c r="B2785" i="11"/>
  <c r="B2786" i="11"/>
  <c r="B2787" i="11"/>
  <c r="B2788" i="11"/>
  <c r="B2789" i="11"/>
  <c r="B2790" i="11"/>
  <c r="B2791" i="11"/>
  <c r="B2792" i="11"/>
  <c r="B2793" i="11"/>
  <c r="B2794" i="11"/>
  <c r="B2795" i="11"/>
  <c r="B2796" i="11"/>
  <c r="B2797" i="11"/>
  <c r="B2798" i="11"/>
  <c r="B2799" i="11"/>
  <c r="B2800" i="11"/>
  <c r="B2801" i="11"/>
  <c r="B2802" i="11"/>
  <c r="B2803" i="11"/>
  <c r="B2804" i="11"/>
  <c r="B2805" i="11"/>
  <c r="B2806" i="11"/>
  <c r="B2807" i="11"/>
  <c r="B2808" i="11"/>
  <c r="B2809" i="11"/>
  <c r="B2810" i="11"/>
  <c r="B2811" i="11"/>
  <c r="B2812" i="11"/>
  <c r="B2813" i="11"/>
  <c r="B2814" i="11"/>
  <c r="B2815" i="11"/>
  <c r="B2816" i="11"/>
  <c r="B2817" i="11"/>
  <c r="B2818" i="11"/>
  <c r="B2819" i="11"/>
  <c r="B2820" i="11"/>
  <c r="B2821" i="11"/>
  <c r="B2822" i="11"/>
  <c r="B2823" i="11"/>
  <c r="B2824" i="11"/>
  <c r="B2825" i="11"/>
  <c r="B2826" i="11"/>
  <c r="B2827" i="11"/>
  <c r="B2828" i="11"/>
  <c r="B2829" i="11"/>
  <c r="B2830" i="11"/>
  <c r="B2831" i="11"/>
  <c r="B2832" i="11"/>
  <c r="B2833" i="11"/>
  <c r="B2834" i="11"/>
  <c r="B2835" i="11"/>
  <c r="B2836" i="11"/>
  <c r="B2837" i="11"/>
  <c r="B2838" i="11"/>
  <c r="B2839" i="11"/>
  <c r="B2840" i="11"/>
  <c r="B2841" i="11"/>
  <c r="B2842" i="11"/>
  <c r="B2843" i="11"/>
  <c r="B2844" i="11"/>
  <c r="B2845" i="11"/>
  <c r="B2846" i="11"/>
  <c r="B2847" i="11"/>
  <c r="B2848" i="11"/>
  <c r="B2849" i="11"/>
  <c r="B2850" i="11"/>
  <c r="B2851" i="11"/>
  <c r="B2852" i="11"/>
  <c r="B2853" i="11"/>
  <c r="B2854" i="11"/>
  <c r="B2855" i="11"/>
  <c r="B2856" i="11"/>
  <c r="B2857" i="11"/>
  <c r="B2858" i="11"/>
  <c r="B2859" i="11"/>
  <c r="B2860" i="11"/>
  <c r="B2861" i="11"/>
  <c r="B2862" i="11"/>
  <c r="B2863" i="11"/>
  <c r="B2864" i="11"/>
  <c r="B2865" i="11"/>
  <c r="B2866" i="11"/>
  <c r="B2867" i="11"/>
  <c r="B2868" i="11"/>
  <c r="B2869" i="11"/>
  <c r="B2870" i="11"/>
  <c r="B2871" i="11"/>
  <c r="B2872" i="11"/>
  <c r="B2873" i="11"/>
  <c r="B2874" i="11"/>
  <c r="B2875" i="11"/>
  <c r="B2876" i="11"/>
  <c r="B2877" i="11"/>
  <c r="B2878" i="11"/>
  <c r="B2879" i="11"/>
  <c r="B2880" i="11"/>
  <c r="B2881" i="11"/>
  <c r="B2882" i="11"/>
  <c r="B2883" i="11"/>
  <c r="B2884" i="11"/>
  <c r="B2885" i="11"/>
  <c r="B2886" i="11"/>
  <c r="B2887" i="11"/>
  <c r="B2888" i="11"/>
  <c r="B2889" i="11"/>
  <c r="B2890" i="11"/>
  <c r="B2891" i="11"/>
  <c r="B2892" i="11"/>
  <c r="B2893" i="11"/>
  <c r="B2894" i="11"/>
  <c r="B2895" i="11"/>
  <c r="B2896" i="11"/>
  <c r="B2897" i="11"/>
  <c r="B2898" i="11"/>
  <c r="B2899" i="11"/>
  <c r="B2900" i="11"/>
  <c r="B2901" i="11"/>
  <c r="B2902" i="11"/>
  <c r="B2903" i="11"/>
  <c r="B2904" i="11"/>
  <c r="B2905" i="11"/>
  <c r="B2906" i="11"/>
  <c r="B2907" i="11"/>
  <c r="B2908" i="11"/>
  <c r="B2909" i="11"/>
  <c r="B2910" i="11"/>
  <c r="B2911" i="11"/>
  <c r="B2912" i="11"/>
  <c r="B2913" i="11"/>
  <c r="B2914" i="11"/>
  <c r="B2915" i="11"/>
  <c r="B2916" i="11"/>
  <c r="B2917" i="11"/>
  <c r="B2918" i="11"/>
  <c r="B2919" i="11"/>
  <c r="B2920" i="11"/>
  <c r="B2921" i="11"/>
  <c r="B2922" i="11"/>
  <c r="B2923" i="11"/>
  <c r="B2924" i="11"/>
  <c r="B2925" i="11"/>
  <c r="B2926" i="11"/>
  <c r="B2927" i="11"/>
  <c r="B2928" i="11"/>
  <c r="B2929" i="11"/>
  <c r="B2930" i="11"/>
  <c r="B2931" i="11"/>
  <c r="B2932" i="11"/>
  <c r="B2933" i="11"/>
  <c r="B2934" i="11"/>
  <c r="B2935" i="11"/>
  <c r="B2936" i="11"/>
  <c r="B2937" i="11"/>
  <c r="B2938" i="11"/>
  <c r="B2939" i="11"/>
  <c r="B2940" i="11"/>
  <c r="B2941" i="11"/>
  <c r="B2942" i="11"/>
  <c r="B2943" i="11"/>
  <c r="B2944" i="11"/>
  <c r="B2945" i="11"/>
  <c r="B2946" i="11"/>
  <c r="B2947" i="11"/>
  <c r="B2948" i="11"/>
  <c r="B2949" i="11"/>
  <c r="B2950" i="11"/>
  <c r="B2951" i="11"/>
  <c r="B2952" i="11"/>
  <c r="B2953" i="11"/>
  <c r="B2954" i="11"/>
  <c r="B2955" i="11"/>
  <c r="B2956" i="11"/>
  <c r="B2957" i="11"/>
  <c r="B2958" i="11"/>
  <c r="B2959" i="11"/>
  <c r="B2960" i="11"/>
  <c r="B2961" i="11"/>
  <c r="B2962" i="11"/>
  <c r="B2963" i="11"/>
  <c r="B2964" i="11"/>
  <c r="B2965" i="11"/>
  <c r="B2966" i="11"/>
  <c r="B2967" i="11"/>
  <c r="B2968" i="11"/>
  <c r="B2969" i="11"/>
  <c r="B2970" i="11"/>
  <c r="B2971" i="11"/>
  <c r="B2972" i="11"/>
  <c r="B2973" i="11"/>
  <c r="B2974" i="11"/>
  <c r="B2975" i="11"/>
  <c r="B2976" i="11"/>
  <c r="B2977" i="11"/>
  <c r="B2978" i="11"/>
  <c r="B2979" i="11"/>
  <c r="B2980" i="11"/>
  <c r="B2981" i="11"/>
  <c r="B2982" i="11"/>
  <c r="B2983" i="11"/>
  <c r="B2984" i="11"/>
  <c r="B2985" i="11"/>
  <c r="B2986" i="11"/>
  <c r="B2987" i="11"/>
  <c r="B2988" i="11"/>
  <c r="B2989" i="11"/>
  <c r="B2990" i="11"/>
  <c r="B2991" i="11"/>
  <c r="B2992" i="11"/>
  <c r="B2993" i="11"/>
  <c r="B2994" i="11"/>
  <c r="B2995" i="11"/>
  <c r="B2996" i="11"/>
  <c r="B2997" i="11"/>
  <c r="B2998" i="11"/>
  <c r="B2999" i="11"/>
  <c r="B3000" i="11"/>
  <c r="B3001" i="11"/>
  <c r="B3002" i="11"/>
  <c r="B3003" i="11"/>
  <c r="B3004" i="11"/>
  <c r="B3005" i="11"/>
  <c r="B3006" i="11"/>
  <c r="B3007" i="11"/>
  <c r="B3008" i="11"/>
  <c r="B3009" i="11"/>
  <c r="B3010" i="11"/>
  <c r="B3011" i="11"/>
  <c r="B3012" i="11"/>
  <c r="B3013" i="11"/>
  <c r="B3014" i="11"/>
  <c r="B3015" i="11"/>
  <c r="B3016" i="11"/>
  <c r="B3017" i="11"/>
  <c r="B3018" i="11"/>
  <c r="B3019" i="11"/>
  <c r="B3020" i="11"/>
  <c r="B3021" i="11"/>
  <c r="B3022" i="11"/>
  <c r="B3023" i="11"/>
  <c r="B3024" i="11"/>
  <c r="B3025" i="11"/>
  <c r="B3026" i="11"/>
  <c r="B3027" i="11"/>
  <c r="B3028" i="11"/>
  <c r="B3029" i="11"/>
  <c r="B3030" i="11"/>
  <c r="B3031" i="11"/>
  <c r="B3032" i="11"/>
  <c r="B3033" i="11"/>
  <c r="B3034" i="11"/>
  <c r="B3035" i="11"/>
  <c r="B3036" i="11"/>
  <c r="B3037" i="11"/>
  <c r="B3038" i="11"/>
  <c r="B3039" i="11"/>
  <c r="B3040" i="11"/>
  <c r="B3041" i="11"/>
  <c r="B3042" i="11"/>
  <c r="B3043" i="11"/>
  <c r="B3044" i="11"/>
  <c r="B3045" i="11"/>
  <c r="B3046" i="11"/>
  <c r="B3047" i="11"/>
  <c r="B3048" i="11"/>
  <c r="B3049" i="11"/>
  <c r="B3050" i="11"/>
  <c r="B3051" i="11"/>
  <c r="B3052" i="11"/>
  <c r="B3053" i="11"/>
  <c r="B3054" i="11"/>
  <c r="B3055" i="11"/>
  <c r="B3056" i="11"/>
  <c r="B3057" i="11"/>
  <c r="B3058" i="11"/>
  <c r="B3059" i="11"/>
  <c r="B3060" i="11"/>
  <c r="B3061" i="11"/>
  <c r="B3062" i="11"/>
  <c r="B3063" i="11"/>
  <c r="B3064" i="11"/>
  <c r="B3065" i="11"/>
  <c r="B3066" i="11"/>
  <c r="B3067" i="11"/>
  <c r="B3068" i="11"/>
  <c r="B3069" i="11"/>
  <c r="B3070" i="11"/>
  <c r="B3071" i="11"/>
  <c r="B3072" i="11"/>
  <c r="B3073" i="11"/>
  <c r="B3074" i="11"/>
  <c r="B3075" i="11"/>
  <c r="B3076" i="11"/>
  <c r="B3077" i="11"/>
  <c r="B3078" i="11"/>
  <c r="B3079" i="11"/>
  <c r="B3080" i="11"/>
  <c r="B3081" i="11"/>
  <c r="B3082" i="11"/>
  <c r="B3083" i="11"/>
  <c r="B3084" i="11"/>
  <c r="B3085" i="11"/>
  <c r="B3086" i="11"/>
  <c r="B3087" i="11"/>
  <c r="B3088" i="11"/>
  <c r="B3089" i="11"/>
  <c r="B3090" i="11"/>
  <c r="B3091" i="11"/>
  <c r="B3092" i="11"/>
  <c r="B3093" i="11"/>
  <c r="B3094" i="11"/>
  <c r="B3095" i="11"/>
  <c r="B3096" i="11"/>
  <c r="B3097" i="11"/>
  <c r="B3098" i="11"/>
  <c r="B3099" i="11"/>
  <c r="B3100" i="11"/>
  <c r="B3101" i="11"/>
  <c r="B3102" i="11"/>
  <c r="B3103" i="11"/>
  <c r="B3104" i="11"/>
  <c r="B3105" i="11"/>
  <c r="B3106" i="11"/>
  <c r="B3107" i="11"/>
  <c r="B3108" i="11"/>
  <c r="B3109" i="11"/>
  <c r="B3110" i="11"/>
  <c r="B3111" i="11"/>
  <c r="B3112" i="11"/>
  <c r="B3113" i="11"/>
  <c r="B3114" i="11"/>
  <c r="B3115" i="11"/>
  <c r="B3116" i="11"/>
  <c r="B3117" i="11"/>
  <c r="B3118" i="11"/>
  <c r="B3119" i="11"/>
  <c r="B3120" i="11"/>
  <c r="B3121" i="11"/>
  <c r="B3122" i="11"/>
  <c r="B3123" i="11"/>
  <c r="B3124" i="11"/>
  <c r="B3125" i="11"/>
  <c r="B3126" i="11"/>
  <c r="B3127" i="11"/>
  <c r="B3128" i="11"/>
  <c r="B3129" i="11"/>
  <c r="B3130" i="11"/>
  <c r="B3131" i="11"/>
  <c r="B3132" i="11"/>
  <c r="B3133" i="11"/>
  <c r="B3134" i="11"/>
  <c r="B3135" i="11"/>
  <c r="B3136" i="11"/>
  <c r="B3137" i="11"/>
  <c r="B3138" i="11"/>
  <c r="B3139" i="11"/>
  <c r="B3140" i="11"/>
  <c r="B3141" i="11"/>
  <c r="B3142" i="11"/>
  <c r="B3143" i="11"/>
  <c r="B3144" i="11"/>
  <c r="B3145" i="11"/>
  <c r="B3146" i="11"/>
  <c r="B3147" i="11"/>
  <c r="B3148" i="11"/>
  <c r="B3149" i="11"/>
  <c r="B3150" i="11"/>
  <c r="B3151" i="11"/>
  <c r="B3152" i="11"/>
  <c r="B3153" i="11"/>
  <c r="B3154" i="11"/>
  <c r="B3155" i="11"/>
  <c r="B3156" i="11"/>
  <c r="B3157" i="11"/>
  <c r="B3158" i="11"/>
  <c r="B3159" i="11"/>
  <c r="B3160" i="11"/>
  <c r="B3161" i="11"/>
  <c r="B3162" i="11"/>
  <c r="B3163" i="11"/>
  <c r="B3164" i="11"/>
  <c r="B3165" i="11"/>
  <c r="B3166" i="11"/>
  <c r="B3167" i="11"/>
  <c r="B3168" i="11"/>
  <c r="B3169" i="11"/>
  <c r="B3170" i="11"/>
  <c r="B3171" i="11"/>
  <c r="B3172" i="11"/>
  <c r="B3173" i="11"/>
  <c r="B3174" i="11"/>
  <c r="B3175" i="11"/>
  <c r="B3176" i="11"/>
  <c r="B3177" i="11"/>
  <c r="B3178" i="11"/>
  <c r="B3179" i="11"/>
  <c r="B3180" i="11"/>
  <c r="B3181" i="11"/>
  <c r="B3182" i="11"/>
  <c r="B3183" i="11"/>
  <c r="B3184" i="11"/>
  <c r="B3185" i="11"/>
  <c r="B3186" i="11"/>
  <c r="B3187" i="11"/>
  <c r="B3188" i="11"/>
  <c r="B3189" i="11"/>
  <c r="B3190" i="11"/>
  <c r="B3191" i="11"/>
  <c r="B3192" i="11"/>
  <c r="B3193" i="11"/>
  <c r="B3194" i="11"/>
  <c r="B3195" i="11"/>
  <c r="B3196" i="11"/>
  <c r="B3197" i="11"/>
  <c r="B3198" i="11"/>
  <c r="B3199" i="11"/>
  <c r="B3200" i="11"/>
  <c r="B3201" i="11"/>
  <c r="B3202" i="11"/>
  <c r="B3203" i="11"/>
  <c r="B3204" i="11"/>
  <c r="B3205" i="11"/>
  <c r="B3206" i="11"/>
  <c r="B3207" i="11"/>
  <c r="B3208" i="11"/>
  <c r="B3209" i="11"/>
  <c r="B3210" i="11"/>
  <c r="B3211" i="11"/>
  <c r="B3212" i="11"/>
  <c r="B3213" i="11"/>
  <c r="B3214" i="11"/>
  <c r="B3215" i="11"/>
  <c r="B3216" i="11"/>
  <c r="B3217" i="11"/>
  <c r="B3218" i="11"/>
  <c r="B3219" i="11"/>
  <c r="B3220" i="11"/>
  <c r="B3221" i="11"/>
  <c r="B3222" i="11"/>
  <c r="B3223" i="11"/>
  <c r="B3224" i="11"/>
  <c r="B3225" i="11"/>
  <c r="B3226" i="11"/>
  <c r="B3227" i="11"/>
  <c r="B3228" i="11"/>
  <c r="B3229" i="11"/>
  <c r="B3230" i="11"/>
  <c r="B3231" i="11"/>
  <c r="B3232" i="11"/>
  <c r="B3233" i="11"/>
  <c r="B3234" i="11"/>
  <c r="B3235" i="11"/>
  <c r="B3236" i="11"/>
  <c r="B3237" i="11"/>
  <c r="B3238" i="11"/>
  <c r="B3239" i="11"/>
  <c r="B3240" i="11"/>
  <c r="B3241" i="11"/>
  <c r="B3242" i="11"/>
  <c r="B3243" i="11"/>
  <c r="B3244" i="11"/>
  <c r="B3245" i="11"/>
  <c r="B3246" i="11"/>
  <c r="B3247" i="11"/>
  <c r="B3248" i="11"/>
  <c r="B3249" i="11"/>
  <c r="B3250" i="11"/>
  <c r="B3251" i="11"/>
  <c r="B3252" i="11"/>
  <c r="B3253" i="11"/>
  <c r="B3254" i="11"/>
  <c r="B3255" i="11"/>
  <c r="B3256" i="11"/>
  <c r="B3257" i="11"/>
  <c r="B3258" i="11"/>
  <c r="B3259" i="11"/>
  <c r="B3260" i="11"/>
  <c r="B3261" i="11"/>
  <c r="B3262" i="11"/>
  <c r="B3263" i="11"/>
  <c r="B3264" i="11"/>
  <c r="B3265" i="11"/>
  <c r="B3266" i="11"/>
  <c r="B3267" i="11"/>
  <c r="B3268" i="11"/>
  <c r="B3269" i="11"/>
  <c r="B3270" i="11"/>
  <c r="B3271" i="11"/>
  <c r="B3272" i="11"/>
  <c r="B3273" i="11"/>
  <c r="B3274" i="11"/>
  <c r="B3275" i="11"/>
  <c r="B3276" i="11"/>
  <c r="B3277" i="11"/>
  <c r="B3278" i="11"/>
  <c r="B3279" i="11"/>
  <c r="B3280" i="11"/>
  <c r="B3281" i="11"/>
  <c r="B3282" i="11"/>
  <c r="B3283" i="11"/>
  <c r="B3284" i="11"/>
  <c r="B3285" i="11"/>
  <c r="B3286" i="11"/>
  <c r="B3287" i="11"/>
  <c r="B3288" i="11"/>
  <c r="B3289" i="11"/>
  <c r="B3290" i="11"/>
  <c r="B3291" i="11"/>
  <c r="B3292" i="11"/>
  <c r="B3293" i="11"/>
  <c r="B3294" i="11"/>
  <c r="B3295" i="11"/>
  <c r="B3296" i="11"/>
  <c r="B3297" i="11"/>
  <c r="B3298" i="11"/>
  <c r="B3299" i="11"/>
  <c r="B3300" i="11"/>
  <c r="B3301" i="11"/>
  <c r="B3302" i="11"/>
  <c r="B3303" i="11"/>
  <c r="B3304" i="11"/>
  <c r="B3305" i="11"/>
  <c r="B3306" i="11"/>
  <c r="B3307" i="11"/>
  <c r="B3308" i="11"/>
  <c r="B3309" i="11"/>
  <c r="B3310" i="11"/>
  <c r="B3311" i="11"/>
  <c r="B3312" i="11"/>
  <c r="B3313" i="11"/>
  <c r="B3314" i="11"/>
  <c r="B3315" i="11"/>
  <c r="B3316" i="11"/>
  <c r="B3317" i="11"/>
  <c r="B3318" i="11"/>
  <c r="B3319" i="11"/>
  <c r="B3320" i="11"/>
  <c r="B3321" i="11"/>
  <c r="B3322" i="11"/>
  <c r="B3323" i="11"/>
  <c r="B3324" i="11"/>
  <c r="B3325" i="11"/>
  <c r="B3326" i="11"/>
  <c r="B3327" i="11"/>
  <c r="B3328" i="11"/>
  <c r="B3329" i="11"/>
  <c r="B3330" i="11"/>
  <c r="B3331" i="11"/>
  <c r="B3332" i="11"/>
  <c r="B3333" i="11"/>
  <c r="B3334" i="11"/>
  <c r="B3335" i="11"/>
  <c r="B3336" i="11"/>
  <c r="B3337" i="11"/>
  <c r="B3338" i="11"/>
  <c r="B3339" i="11"/>
  <c r="B3340" i="11"/>
  <c r="B3341" i="11"/>
  <c r="B3342" i="11"/>
  <c r="B3343" i="11"/>
  <c r="B3344" i="11"/>
  <c r="B3345" i="11"/>
  <c r="B3346" i="11"/>
  <c r="B3347" i="11"/>
  <c r="B3348" i="11"/>
  <c r="B3349" i="11"/>
  <c r="B3350" i="11"/>
  <c r="B3351" i="11"/>
  <c r="B3352" i="11"/>
  <c r="B3353" i="11"/>
  <c r="B3354" i="11"/>
  <c r="B3355" i="11"/>
  <c r="B3356" i="11"/>
  <c r="B3357" i="11"/>
  <c r="B3358" i="11"/>
  <c r="B3359" i="11"/>
  <c r="B3360" i="11"/>
  <c r="B3361" i="11"/>
  <c r="B3362" i="11"/>
  <c r="B3363" i="11"/>
  <c r="B3364" i="11"/>
  <c r="B3365" i="11"/>
  <c r="B3366" i="11"/>
  <c r="B3367" i="11"/>
  <c r="B3368" i="11"/>
  <c r="B3369" i="11"/>
  <c r="B3370" i="11"/>
  <c r="B3371" i="11"/>
  <c r="B3372" i="11"/>
  <c r="B3373" i="11"/>
  <c r="B3374" i="11"/>
  <c r="B3375" i="11"/>
  <c r="B3376" i="11"/>
  <c r="B3377" i="11"/>
  <c r="B3378" i="11"/>
  <c r="B3379" i="11"/>
  <c r="B3380" i="11"/>
  <c r="B3381" i="11"/>
  <c r="B3382" i="11"/>
  <c r="B3383" i="11"/>
  <c r="B3384" i="11"/>
  <c r="B3385" i="11"/>
  <c r="B3386" i="11"/>
  <c r="B3387" i="11"/>
  <c r="B3388" i="11"/>
  <c r="B3389" i="11"/>
  <c r="B3390" i="11"/>
  <c r="B3391" i="11"/>
  <c r="B3392" i="11"/>
  <c r="B3393" i="11"/>
  <c r="B3394" i="11"/>
  <c r="B3395" i="11"/>
  <c r="B3396" i="11"/>
  <c r="B3397" i="11"/>
  <c r="B3398" i="11"/>
  <c r="B3399" i="11"/>
  <c r="B3400" i="11"/>
  <c r="B3401" i="11"/>
  <c r="B3402" i="11"/>
  <c r="B3403" i="11"/>
  <c r="B3404" i="11"/>
  <c r="B3405" i="11"/>
  <c r="B3406" i="11"/>
  <c r="B3407" i="11"/>
  <c r="B3408" i="11"/>
  <c r="B3409" i="11"/>
  <c r="B3410" i="11"/>
  <c r="B3411" i="11"/>
  <c r="B3412" i="11"/>
  <c r="B3413" i="11"/>
  <c r="B3414" i="11"/>
  <c r="B3415" i="11"/>
  <c r="B3416" i="11"/>
  <c r="B3417" i="11"/>
  <c r="B3418" i="11"/>
  <c r="B3419" i="11"/>
  <c r="B3420" i="11"/>
  <c r="B3421" i="11"/>
  <c r="B3422" i="11"/>
  <c r="B3423" i="11"/>
  <c r="B3424" i="11"/>
  <c r="B3425" i="11"/>
  <c r="B3426" i="11"/>
  <c r="B3427" i="11"/>
  <c r="B3428" i="11"/>
  <c r="B3429" i="11"/>
  <c r="B3430" i="11"/>
  <c r="B3431" i="11"/>
  <c r="B3432" i="11"/>
  <c r="B3433" i="11"/>
  <c r="B3434" i="11"/>
  <c r="B3435" i="11"/>
  <c r="B3436" i="11"/>
  <c r="B3437" i="11"/>
  <c r="B3438" i="11"/>
  <c r="B3439" i="11"/>
  <c r="B3440" i="11"/>
  <c r="B3441" i="11"/>
  <c r="B3442" i="11"/>
  <c r="B3443" i="11"/>
  <c r="B3444" i="11"/>
  <c r="B3445" i="11"/>
  <c r="B3446" i="11"/>
  <c r="B3447" i="11"/>
  <c r="B3448" i="11"/>
  <c r="B3449" i="11"/>
  <c r="B3450" i="11"/>
  <c r="B3451" i="11"/>
  <c r="B3452" i="11"/>
  <c r="B3453" i="11"/>
  <c r="B3454" i="11"/>
  <c r="B3455" i="11"/>
  <c r="B3456" i="11"/>
  <c r="B3457" i="11"/>
  <c r="B3458" i="11"/>
  <c r="B3459" i="11"/>
  <c r="B3460" i="11"/>
  <c r="B3461" i="11"/>
  <c r="B3462" i="11"/>
  <c r="B3463" i="11"/>
  <c r="B3464" i="11"/>
  <c r="B3465" i="11"/>
  <c r="B3466" i="11"/>
  <c r="B3467" i="11"/>
  <c r="B3468" i="11"/>
  <c r="B3469" i="11"/>
  <c r="B3470" i="11"/>
  <c r="B3471" i="11"/>
  <c r="B3472" i="11"/>
  <c r="B3473" i="11"/>
  <c r="B3474" i="11"/>
  <c r="B3475" i="11"/>
  <c r="B3476" i="11"/>
  <c r="B3477" i="11"/>
  <c r="B3478" i="11"/>
  <c r="B3479" i="11"/>
  <c r="B3480" i="11"/>
  <c r="B3481" i="11"/>
  <c r="B3482" i="11"/>
  <c r="B3483" i="11"/>
  <c r="B3484" i="11"/>
  <c r="B3485" i="11"/>
  <c r="B3486" i="11"/>
  <c r="B3487" i="11"/>
  <c r="B3488" i="11"/>
  <c r="B3489" i="11"/>
  <c r="B3490" i="11"/>
  <c r="B3491" i="11"/>
  <c r="B3492" i="11"/>
  <c r="B3493" i="11"/>
  <c r="B3494" i="11"/>
  <c r="B3495" i="11"/>
  <c r="B3496" i="11"/>
  <c r="B3497" i="11"/>
  <c r="B3498" i="11"/>
  <c r="B3499" i="11"/>
  <c r="B3500" i="11"/>
  <c r="B3501" i="11"/>
  <c r="B3502" i="11"/>
  <c r="B3503" i="11"/>
  <c r="B3504" i="11"/>
  <c r="B3505" i="11"/>
  <c r="B3506" i="11"/>
  <c r="B3507" i="11"/>
  <c r="B3508" i="11"/>
  <c r="B3509" i="11"/>
  <c r="B3510" i="11"/>
  <c r="B3511" i="11"/>
  <c r="B3512" i="11"/>
  <c r="B3513" i="11"/>
  <c r="B3514" i="11"/>
  <c r="B3515" i="11"/>
  <c r="B3516" i="11"/>
  <c r="B3517" i="11"/>
  <c r="B3518" i="11"/>
  <c r="B3519" i="11"/>
  <c r="B3520" i="11"/>
  <c r="B3521" i="11"/>
  <c r="B3522" i="11"/>
  <c r="B3523" i="11"/>
  <c r="B3524" i="11"/>
  <c r="B3525" i="11"/>
  <c r="B3526" i="11"/>
  <c r="B3527" i="11"/>
  <c r="B3528" i="11"/>
  <c r="B3529" i="11"/>
  <c r="B3530" i="11"/>
  <c r="B3531" i="11"/>
  <c r="B3532" i="11"/>
  <c r="B3533" i="11"/>
  <c r="B3534" i="11"/>
  <c r="B3535" i="11"/>
  <c r="B3536" i="11"/>
  <c r="B3537" i="11"/>
  <c r="B3538" i="11"/>
  <c r="B3539" i="11"/>
  <c r="B3540" i="11"/>
  <c r="B3541" i="11"/>
  <c r="B3542" i="11"/>
  <c r="B3543" i="11"/>
  <c r="B3544" i="11"/>
  <c r="B3545" i="11"/>
  <c r="B3546" i="11"/>
  <c r="B3547" i="11"/>
  <c r="B3548" i="11"/>
  <c r="B3549" i="11"/>
  <c r="B3550" i="11"/>
  <c r="B3551" i="11"/>
  <c r="B3552" i="11"/>
  <c r="B3553" i="11"/>
  <c r="B3554" i="11"/>
  <c r="B3555" i="11"/>
  <c r="B3556" i="11"/>
  <c r="B3557" i="11"/>
  <c r="B3558" i="11"/>
  <c r="B3559" i="11"/>
  <c r="B3560" i="11"/>
  <c r="B3561" i="11"/>
  <c r="B3562" i="11"/>
  <c r="B3563" i="11"/>
  <c r="B3564" i="11"/>
  <c r="B3565" i="11"/>
  <c r="B3566" i="11"/>
  <c r="B3567" i="11"/>
  <c r="B3568" i="11"/>
  <c r="B3569" i="11"/>
  <c r="B3570" i="11"/>
  <c r="B3571" i="11"/>
  <c r="B3572" i="11"/>
  <c r="B3573" i="11"/>
  <c r="B3574" i="11"/>
  <c r="B3575" i="11"/>
  <c r="B3576" i="11"/>
  <c r="B3577" i="11"/>
  <c r="B3578" i="11"/>
  <c r="B3579" i="11"/>
  <c r="B3580" i="11"/>
  <c r="B3581" i="11"/>
  <c r="B3582" i="11"/>
  <c r="B3583" i="11"/>
  <c r="B3584" i="11"/>
  <c r="B3585" i="11"/>
  <c r="B3586" i="11"/>
  <c r="B3587" i="11"/>
  <c r="B3588" i="11"/>
  <c r="B3589" i="11"/>
  <c r="B3590" i="11"/>
  <c r="B3591" i="11"/>
  <c r="B3592" i="11"/>
  <c r="B3593" i="11"/>
  <c r="B3594" i="11"/>
  <c r="B3595" i="11"/>
  <c r="B3596" i="11"/>
  <c r="B3597" i="11"/>
  <c r="B3598" i="11"/>
  <c r="B3599" i="11"/>
  <c r="B3600" i="11"/>
  <c r="B3601" i="11"/>
  <c r="B3602" i="11"/>
  <c r="B3603" i="11"/>
  <c r="B3604" i="11"/>
  <c r="B3605" i="11"/>
  <c r="B3606" i="11"/>
  <c r="B3607" i="11"/>
  <c r="B3608" i="11"/>
  <c r="B3609" i="11"/>
  <c r="B3610" i="11"/>
  <c r="B3611" i="11"/>
  <c r="B3612" i="11"/>
  <c r="B3613" i="11"/>
  <c r="B3614" i="11"/>
  <c r="B3615" i="11"/>
  <c r="B3616" i="11"/>
  <c r="B3617" i="11"/>
  <c r="B3618" i="11"/>
  <c r="B3619" i="11"/>
  <c r="B3620" i="11"/>
  <c r="B3621" i="11"/>
  <c r="B3622" i="11"/>
  <c r="B3623" i="11"/>
  <c r="B3624" i="11"/>
  <c r="B3625" i="11"/>
  <c r="B3626" i="11"/>
  <c r="B3627" i="11"/>
  <c r="B3628" i="11"/>
  <c r="B3629" i="11"/>
  <c r="B3630" i="11"/>
  <c r="B3631" i="11"/>
  <c r="B3632" i="11"/>
  <c r="B3633" i="11"/>
  <c r="B3634" i="11"/>
  <c r="B3635" i="11"/>
  <c r="B3636" i="11"/>
  <c r="B3637" i="11"/>
  <c r="B3638" i="11"/>
  <c r="B3639" i="11"/>
  <c r="B3640" i="11"/>
  <c r="B3641" i="11"/>
  <c r="B3642" i="11"/>
  <c r="B3643" i="11"/>
  <c r="B3644" i="11"/>
  <c r="B3645" i="11"/>
  <c r="B3646" i="11"/>
  <c r="B3647" i="11"/>
  <c r="B3648" i="11"/>
  <c r="B3649" i="11"/>
  <c r="B3650" i="11"/>
  <c r="B3651" i="11"/>
  <c r="B3652" i="11"/>
  <c r="B3653" i="11"/>
  <c r="B3654" i="11"/>
  <c r="B3655" i="11"/>
  <c r="B3656" i="11"/>
  <c r="B3657" i="11"/>
  <c r="B3658" i="11"/>
  <c r="B3659" i="11"/>
  <c r="B3660" i="11"/>
  <c r="B3661" i="11"/>
  <c r="B3662" i="11"/>
  <c r="B3663" i="11"/>
  <c r="B3664" i="11"/>
  <c r="B3665" i="11"/>
  <c r="B3666" i="11"/>
  <c r="B3667" i="11"/>
  <c r="B3668" i="11"/>
  <c r="B3669" i="11"/>
  <c r="B3670" i="11"/>
  <c r="B3671" i="11"/>
  <c r="B3672" i="11"/>
  <c r="B3673" i="11"/>
  <c r="B3674" i="11"/>
  <c r="B3675" i="11"/>
  <c r="B3676" i="11"/>
  <c r="B3677" i="11"/>
  <c r="B3678" i="11"/>
  <c r="B3679" i="11"/>
  <c r="B3680" i="11"/>
  <c r="B3681" i="11"/>
  <c r="B3682" i="11"/>
  <c r="B3683" i="11"/>
  <c r="B3684" i="11"/>
  <c r="B3685" i="11"/>
  <c r="B3686" i="11"/>
  <c r="B3687" i="11"/>
  <c r="B3688" i="11"/>
  <c r="B3689" i="11"/>
  <c r="B3690" i="11"/>
  <c r="B3691" i="11"/>
  <c r="B3692" i="11"/>
  <c r="B3693" i="11"/>
  <c r="B3694" i="11"/>
  <c r="B3695" i="11"/>
  <c r="B3696" i="11"/>
  <c r="B3697" i="11"/>
  <c r="B3698" i="11"/>
  <c r="B3699" i="11"/>
  <c r="B3700" i="11"/>
  <c r="B3701" i="11"/>
  <c r="B3702" i="11"/>
  <c r="B3703" i="11"/>
  <c r="B3704" i="11"/>
  <c r="B3705" i="11"/>
  <c r="B3706" i="11"/>
  <c r="B3707" i="11"/>
  <c r="B3708" i="11"/>
  <c r="B3709" i="11"/>
  <c r="B3710" i="11"/>
  <c r="B3711" i="11"/>
  <c r="B3712" i="11"/>
  <c r="B3713" i="11"/>
  <c r="B3714" i="11"/>
  <c r="B3715" i="11"/>
  <c r="B3716" i="11"/>
  <c r="B3717" i="11"/>
  <c r="B3718" i="11"/>
  <c r="B3719" i="11"/>
  <c r="B3720" i="11"/>
  <c r="B3721" i="11"/>
  <c r="B3722" i="11"/>
  <c r="B3723" i="11"/>
  <c r="B3724" i="11"/>
  <c r="B3725" i="11"/>
  <c r="B3726" i="11"/>
  <c r="B3727" i="11"/>
  <c r="B3728" i="11"/>
  <c r="B3729" i="11"/>
  <c r="B3730" i="11"/>
  <c r="B3731" i="11"/>
  <c r="B3732" i="11"/>
  <c r="B3733" i="11"/>
  <c r="B3734" i="11"/>
  <c r="B3735" i="11"/>
  <c r="B3736" i="11"/>
  <c r="B3737" i="11"/>
  <c r="B3738" i="11"/>
  <c r="B3739" i="11"/>
  <c r="B3740" i="11"/>
  <c r="B3741" i="11"/>
  <c r="B3742" i="11"/>
  <c r="B3743" i="11"/>
  <c r="B3744" i="11"/>
  <c r="B3745" i="11"/>
  <c r="B3746" i="11"/>
  <c r="B3747" i="11"/>
  <c r="B3748" i="11"/>
  <c r="B3749" i="11"/>
  <c r="B3750" i="11"/>
  <c r="B3751" i="11"/>
  <c r="B3752" i="11"/>
  <c r="B3753" i="11"/>
  <c r="B3754" i="11"/>
  <c r="B3755" i="11"/>
  <c r="B3756" i="11"/>
  <c r="B3757" i="11"/>
  <c r="B3758" i="11"/>
  <c r="B3759" i="11"/>
  <c r="B3760" i="11"/>
  <c r="B3761" i="11"/>
  <c r="B3762" i="11"/>
  <c r="B3763" i="11"/>
  <c r="B3764" i="11"/>
  <c r="B3765" i="11"/>
  <c r="B3766" i="11"/>
  <c r="B3767" i="11"/>
  <c r="B3768" i="11"/>
  <c r="B3769" i="11"/>
  <c r="B3770" i="11"/>
  <c r="B3771" i="11"/>
  <c r="B3772" i="11"/>
  <c r="B3773" i="11"/>
  <c r="B3774" i="11"/>
  <c r="B3775" i="11"/>
  <c r="B3776" i="11"/>
  <c r="B3777" i="11"/>
  <c r="B3778" i="11"/>
  <c r="B3779" i="11"/>
  <c r="B3780" i="11"/>
  <c r="B3781" i="11"/>
  <c r="B3782" i="11"/>
  <c r="B3783" i="11"/>
  <c r="B3784" i="11"/>
  <c r="B3785" i="11"/>
  <c r="B3786" i="11"/>
  <c r="B3787" i="11"/>
  <c r="B3788" i="11"/>
  <c r="B3789" i="11"/>
  <c r="B3790" i="11"/>
  <c r="B3791" i="11"/>
  <c r="B3792" i="11"/>
  <c r="B3793" i="11"/>
  <c r="B3794" i="11"/>
  <c r="B3795" i="11"/>
  <c r="B3796" i="11"/>
  <c r="B3797" i="11"/>
  <c r="B3798" i="11"/>
  <c r="B3799" i="11"/>
  <c r="B3800" i="11"/>
  <c r="B3801" i="11"/>
  <c r="B3802" i="11"/>
  <c r="B3803" i="11"/>
  <c r="B3804" i="11"/>
  <c r="B3805" i="11"/>
  <c r="B3806" i="11"/>
  <c r="B3807" i="11"/>
  <c r="B3808" i="11"/>
  <c r="B3809" i="11"/>
  <c r="B3810" i="11"/>
  <c r="B3811" i="11"/>
  <c r="B3812" i="11"/>
  <c r="B3813" i="11"/>
  <c r="B3814" i="11"/>
  <c r="B3815" i="11"/>
  <c r="B3816" i="11"/>
  <c r="B3817" i="11"/>
  <c r="B3818" i="11"/>
  <c r="B3819" i="11"/>
  <c r="B3820" i="11"/>
  <c r="B3821" i="11"/>
  <c r="B3822" i="11"/>
  <c r="B3823" i="11"/>
  <c r="B3824" i="11"/>
  <c r="B3825" i="11"/>
  <c r="B3826" i="11"/>
  <c r="B3827" i="11"/>
  <c r="B3828" i="11"/>
  <c r="B3829" i="11"/>
  <c r="B3830" i="11"/>
  <c r="B3831" i="11"/>
  <c r="B3832" i="11"/>
  <c r="B3833" i="11"/>
  <c r="B3834" i="11"/>
  <c r="B3835" i="11"/>
  <c r="B3836" i="11"/>
  <c r="B3837" i="11"/>
  <c r="B3838" i="11"/>
  <c r="B3839" i="11"/>
  <c r="B3840" i="11"/>
  <c r="B3841" i="11"/>
  <c r="B3842" i="11"/>
  <c r="B3843" i="11"/>
  <c r="B3844" i="11"/>
  <c r="B3845" i="11"/>
  <c r="B3846" i="11"/>
  <c r="B3847" i="11"/>
  <c r="B3848" i="11"/>
  <c r="B3849" i="11"/>
  <c r="B3850" i="11"/>
  <c r="B3851" i="11"/>
  <c r="B3852" i="11"/>
  <c r="B3853" i="11"/>
  <c r="B3854" i="11"/>
  <c r="B3855" i="11"/>
  <c r="B3856" i="11"/>
  <c r="B3857" i="11"/>
  <c r="B3858" i="11"/>
  <c r="B3859" i="11"/>
  <c r="B3860" i="11"/>
  <c r="B3861" i="11"/>
  <c r="B3862" i="11"/>
  <c r="B3863" i="11"/>
  <c r="B3864" i="11"/>
  <c r="B3865" i="11"/>
  <c r="B3866" i="11"/>
  <c r="B3867" i="11"/>
  <c r="B3868" i="11"/>
  <c r="B3869" i="11"/>
  <c r="B3870" i="11"/>
  <c r="B3871" i="11"/>
  <c r="B3872" i="11"/>
  <c r="B3873" i="11"/>
  <c r="B3874" i="11"/>
  <c r="B3875" i="11"/>
  <c r="B3876" i="11"/>
  <c r="B3877" i="11"/>
  <c r="B3878" i="11"/>
  <c r="B3879" i="11"/>
  <c r="B3880" i="11"/>
  <c r="B3881" i="11"/>
  <c r="B3882" i="11"/>
  <c r="B3883" i="11"/>
  <c r="B3884" i="11"/>
  <c r="B3885" i="11"/>
  <c r="B3886" i="11"/>
  <c r="B3887" i="11"/>
  <c r="B3888" i="11"/>
  <c r="B3889" i="11"/>
  <c r="B3890" i="11"/>
  <c r="B3891" i="11"/>
  <c r="B3892" i="11"/>
  <c r="B3893" i="11"/>
  <c r="B3894" i="11"/>
  <c r="B3895" i="11"/>
  <c r="B3896" i="11"/>
  <c r="B3897" i="11"/>
  <c r="B3898" i="11"/>
  <c r="B3899" i="11"/>
  <c r="B3900" i="11"/>
  <c r="B3901" i="11"/>
  <c r="B3902" i="11"/>
  <c r="B3903" i="11"/>
  <c r="B3904" i="11"/>
  <c r="B3905" i="11"/>
  <c r="B3906" i="11"/>
  <c r="B3907" i="11"/>
  <c r="B3908" i="11"/>
  <c r="B3909" i="11"/>
  <c r="B3910" i="11"/>
  <c r="B3911" i="11"/>
  <c r="B3912" i="11"/>
  <c r="B3913" i="11"/>
  <c r="B3914" i="11"/>
  <c r="B3915" i="11"/>
  <c r="B3916" i="11"/>
  <c r="B3917" i="11"/>
  <c r="B3918" i="11"/>
  <c r="B3919" i="11"/>
  <c r="B3920" i="11"/>
  <c r="B3921" i="11"/>
  <c r="B3922" i="11"/>
  <c r="B3923" i="11"/>
  <c r="B3924" i="11"/>
  <c r="B3925" i="11"/>
  <c r="B3926" i="11"/>
  <c r="B3927" i="11"/>
  <c r="B3928" i="11"/>
  <c r="B3929" i="11"/>
  <c r="B3930" i="11"/>
  <c r="B3931" i="11"/>
  <c r="B3932" i="11"/>
  <c r="B3933" i="11"/>
  <c r="B3934" i="11"/>
  <c r="B3935" i="11"/>
  <c r="B3936" i="11"/>
  <c r="B3937" i="11"/>
  <c r="B3938" i="11"/>
  <c r="B3939" i="11"/>
  <c r="B3940" i="11"/>
  <c r="B3941" i="11"/>
  <c r="B3942" i="11"/>
  <c r="B3943" i="11"/>
  <c r="B3944" i="11"/>
  <c r="B3945" i="11"/>
  <c r="B3946" i="11"/>
  <c r="B3947" i="11"/>
  <c r="B3948" i="11"/>
  <c r="B3949" i="11"/>
  <c r="B3950" i="11"/>
  <c r="B3951" i="11"/>
  <c r="B3952" i="11"/>
  <c r="B3953" i="11"/>
  <c r="B3954" i="11"/>
  <c r="B3955" i="11"/>
  <c r="B3956" i="11"/>
  <c r="B3957" i="11"/>
  <c r="B3958" i="11"/>
  <c r="B3959" i="11"/>
  <c r="B3960" i="11"/>
  <c r="B3961" i="11"/>
  <c r="B3962" i="11"/>
  <c r="B3963" i="11"/>
  <c r="B3964" i="11"/>
  <c r="B3965" i="11"/>
  <c r="B3966" i="11"/>
  <c r="B3967" i="11"/>
  <c r="B3968" i="11"/>
  <c r="B3969" i="11"/>
  <c r="B3970" i="11"/>
  <c r="B3971" i="11"/>
  <c r="B3972" i="11"/>
  <c r="B3973" i="11"/>
  <c r="B3974" i="11"/>
  <c r="B3975" i="11"/>
  <c r="B3976" i="11"/>
  <c r="B3977" i="11"/>
  <c r="B3978" i="11"/>
  <c r="B3979" i="11"/>
  <c r="B3980" i="11"/>
  <c r="B3981" i="11"/>
  <c r="B3982" i="11"/>
  <c r="B3983" i="11"/>
  <c r="B3984" i="11"/>
  <c r="B3985" i="11"/>
  <c r="B3986" i="11"/>
  <c r="B3987" i="11"/>
  <c r="B3988" i="11"/>
  <c r="B3989" i="11"/>
  <c r="B3990" i="11"/>
  <c r="B3991" i="11"/>
  <c r="B3992" i="11"/>
  <c r="B3993" i="11"/>
  <c r="B3994" i="11"/>
  <c r="B3995" i="11"/>
  <c r="B3996" i="11"/>
  <c r="B3997" i="11"/>
  <c r="B3998" i="11"/>
  <c r="B3999" i="11"/>
  <c r="B4000" i="11"/>
  <c r="B4001" i="11"/>
  <c r="B4002" i="11"/>
  <c r="B4003" i="11"/>
  <c r="B4004" i="11"/>
  <c r="B4005" i="11"/>
  <c r="B4006" i="11"/>
  <c r="B4007" i="11"/>
  <c r="B4008" i="11"/>
  <c r="B4009" i="11"/>
  <c r="B4010" i="11"/>
  <c r="B4011" i="11"/>
  <c r="B4012" i="11"/>
  <c r="B4013" i="11"/>
  <c r="B4014" i="11"/>
  <c r="B4015" i="11"/>
  <c r="B4016" i="11"/>
  <c r="B4017" i="11"/>
  <c r="B4018" i="11"/>
  <c r="B4019" i="11"/>
  <c r="B4020" i="11"/>
  <c r="B4021" i="11"/>
  <c r="B4022" i="11"/>
  <c r="B4023" i="11"/>
  <c r="B4024" i="11"/>
  <c r="B4025" i="11"/>
  <c r="B4026" i="11"/>
  <c r="B4027" i="11"/>
  <c r="B4028" i="11"/>
  <c r="B4029" i="11"/>
  <c r="B4030" i="11"/>
  <c r="B4031" i="11"/>
  <c r="B4032" i="11"/>
  <c r="B4033" i="11"/>
  <c r="B4034" i="11"/>
  <c r="B4035" i="11"/>
  <c r="B4036" i="11"/>
  <c r="B4037" i="11"/>
  <c r="B4038" i="11"/>
  <c r="B4039" i="11"/>
  <c r="B4040" i="11"/>
  <c r="B4041" i="11"/>
  <c r="B4042" i="11"/>
  <c r="B4043" i="11"/>
  <c r="B4044" i="11"/>
  <c r="B4045" i="11"/>
  <c r="B4046" i="11"/>
  <c r="B4047" i="11"/>
  <c r="B4048" i="11"/>
  <c r="B4049" i="11"/>
  <c r="B4050" i="11"/>
  <c r="B4051" i="11"/>
  <c r="B4052" i="11"/>
  <c r="B4053" i="11"/>
  <c r="B4054" i="11"/>
  <c r="B4055" i="11"/>
  <c r="B4056" i="11"/>
  <c r="B4057" i="11"/>
  <c r="B4058" i="11"/>
  <c r="B4059" i="11"/>
  <c r="B4060" i="11"/>
  <c r="B4061" i="11"/>
  <c r="B4062" i="11"/>
  <c r="B4063" i="11"/>
  <c r="B4064" i="11"/>
  <c r="B4065" i="11"/>
  <c r="B4066" i="11"/>
  <c r="B4067" i="11"/>
  <c r="B4068" i="11"/>
  <c r="B4069" i="11"/>
  <c r="B4070" i="11"/>
  <c r="B4071" i="11"/>
  <c r="B4072" i="11"/>
  <c r="B4073" i="11"/>
  <c r="B4074" i="11"/>
  <c r="B4075" i="11"/>
  <c r="B4076" i="11"/>
  <c r="B4077" i="11"/>
  <c r="B4078" i="11"/>
  <c r="B4079" i="11"/>
  <c r="B4080" i="11"/>
  <c r="B4081" i="11"/>
  <c r="B4082" i="11"/>
  <c r="B4083" i="11"/>
  <c r="B4084" i="11"/>
  <c r="B4085" i="11"/>
  <c r="B4086" i="11"/>
  <c r="B4087" i="11"/>
  <c r="B4088" i="11"/>
  <c r="B4089" i="11"/>
  <c r="B4090" i="11"/>
  <c r="B4091" i="11"/>
  <c r="B4092" i="11"/>
  <c r="B4093" i="11"/>
  <c r="B4094" i="11"/>
  <c r="B4095" i="11"/>
  <c r="B4096" i="11"/>
  <c r="B4097" i="11"/>
  <c r="B4098" i="11"/>
  <c r="B4099" i="11"/>
  <c r="B4100" i="11"/>
  <c r="B4101" i="11"/>
  <c r="B4102" i="11"/>
  <c r="B4103" i="11"/>
  <c r="B4104" i="11"/>
  <c r="B4105" i="11"/>
  <c r="B4106" i="11"/>
  <c r="B4107" i="11"/>
  <c r="B4108" i="11"/>
  <c r="B4109" i="11"/>
  <c r="B4110" i="11"/>
  <c r="B4111" i="11"/>
  <c r="B4112" i="11"/>
  <c r="B4113" i="11"/>
  <c r="B4114" i="11"/>
  <c r="B4115" i="11"/>
  <c r="B4116" i="11"/>
  <c r="B4117" i="11"/>
  <c r="B4118" i="11"/>
  <c r="B4119" i="11"/>
  <c r="B4120" i="11"/>
  <c r="B4121" i="11"/>
  <c r="B4122" i="11"/>
  <c r="B4123" i="11"/>
  <c r="B4124" i="11"/>
  <c r="B4125" i="11"/>
  <c r="B4126" i="11"/>
  <c r="B4127" i="11"/>
  <c r="B4128" i="11"/>
  <c r="B4129" i="11"/>
  <c r="B4130" i="11"/>
  <c r="B4131" i="11"/>
  <c r="B4132" i="11"/>
  <c r="B4133" i="11"/>
  <c r="B4134" i="11"/>
  <c r="B4135" i="11"/>
  <c r="B4136" i="11"/>
  <c r="B4137" i="11"/>
  <c r="B4138" i="11"/>
  <c r="B4139" i="11"/>
  <c r="B4140" i="11"/>
  <c r="B4141" i="11"/>
  <c r="B4142" i="11"/>
  <c r="B4143" i="11"/>
  <c r="B4144" i="11"/>
  <c r="B4145" i="11"/>
  <c r="B4146" i="11"/>
  <c r="B4147" i="11"/>
  <c r="B4148" i="11"/>
  <c r="B4149" i="11"/>
  <c r="B4150" i="11"/>
  <c r="B4151" i="11"/>
  <c r="B4152" i="11"/>
  <c r="B4153" i="11"/>
  <c r="B4154" i="11"/>
  <c r="B4155" i="11"/>
  <c r="B4156" i="11"/>
  <c r="B4157" i="11"/>
  <c r="B4158" i="11"/>
  <c r="B4159" i="11"/>
  <c r="B4160" i="11"/>
  <c r="B4161" i="11"/>
  <c r="B4162" i="11"/>
  <c r="B4163" i="11"/>
  <c r="B4164" i="11"/>
  <c r="B4165" i="11"/>
  <c r="B4166" i="11"/>
  <c r="B4167" i="11"/>
  <c r="B4168" i="11"/>
  <c r="B4169" i="11"/>
  <c r="B4170" i="11"/>
  <c r="B4171" i="11"/>
  <c r="B4172" i="11"/>
  <c r="B4173" i="11"/>
  <c r="B4174" i="11"/>
  <c r="B4175" i="11"/>
  <c r="B4176" i="11"/>
  <c r="B4177" i="11"/>
  <c r="B4178" i="11"/>
  <c r="B4179" i="11"/>
  <c r="B4180" i="11"/>
  <c r="B4181" i="11"/>
  <c r="B4182" i="11"/>
  <c r="B4183" i="11"/>
  <c r="B4184" i="11"/>
  <c r="B4185" i="11"/>
  <c r="B4186" i="11"/>
  <c r="B4187" i="11"/>
  <c r="B4188" i="11"/>
  <c r="B4189" i="11"/>
  <c r="B4190" i="11"/>
  <c r="B4191" i="11"/>
  <c r="B4192" i="11"/>
  <c r="B4193" i="11"/>
  <c r="B4194" i="11"/>
  <c r="B4195" i="11"/>
  <c r="B4196" i="11"/>
  <c r="B4197" i="11"/>
  <c r="B4198" i="11"/>
  <c r="B4199" i="11"/>
  <c r="B4200" i="11"/>
  <c r="B4201" i="11"/>
  <c r="B4202" i="11"/>
  <c r="B4203" i="11"/>
  <c r="B4204" i="11"/>
  <c r="B4205" i="11"/>
  <c r="B4206" i="11"/>
  <c r="B4207" i="11"/>
  <c r="B4208" i="11"/>
  <c r="B4209" i="11"/>
  <c r="B4210" i="11"/>
  <c r="B4211" i="11"/>
  <c r="B4212" i="11"/>
  <c r="B4213" i="11"/>
  <c r="B4214" i="11"/>
  <c r="B4215" i="11"/>
  <c r="B4216" i="11"/>
  <c r="B4217" i="11"/>
  <c r="B4218" i="11"/>
  <c r="B4219" i="11"/>
  <c r="B4220" i="11"/>
  <c r="B4221" i="11"/>
  <c r="B4222" i="11"/>
  <c r="B4223" i="11"/>
  <c r="B4224" i="11"/>
  <c r="B4225" i="11"/>
  <c r="B4226" i="11"/>
  <c r="B4227" i="11"/>
  <c r="B4228" i="11"/>
  <c r="B4229" i="11"/>
  <c r="B4230" i="11"/>
  <c r="B4231" i="11"/>
  <c r="B4232" i="11"/>
  <c r="B4233" i="11"/>
  <c r="B4234" i="11"/>
  <c r="B4235" i="11"/>
  <c r="B4236" i="11"/>
  <c r="B4237" i="11"/>
  <c r="B4238" i="11"/>
  <c r="B4239" i="11"/>
  <c r="B4240" i="11"/>
  <c r="B4241" i="11"/>
  <c r="B4242" i="11"/>
  <c r="B4243" i="11"/>
  <c r="B4244" i="11"/>
  <c r="B4245" i="11"/>
  <c r="B4246" i="11"/>
  <c r="B4247" i="11"/>
  <c r="B4248" i="11"/>
  <c r="B4249" i="11"/>
  <c r="B4250" i="11"/>
  <c r="B4251" i="11"/>
  <c r="B4252" i="11"/>
  <c r="B4253" i="11"/>
  <c r="B4254" i="11"/>
  <c r="B4255" i="11"/>
  <c r="B4256" i="11"/>
  <c r="B4257" i="11"/>
  <c r="B4258" i="11"/>
  <c r="B4259" i="11"/>
  <c r="B4260" i="11"/>
  <c r="B4261" i="11"/>
  <c r="B4262" i="11"/>
  <c r="B4263" i="11"/>
  <c r="B4264" i="11"/>
  <c r="B4265" i="11"/>
  <c r="B4266" i="11"/>
  <c r="B4267" i="11"/>
  <c r="B4268" i="11"/>
  <c r="B4269" i="11"/>
  <c r="B4270" i="11"/>
  <c r="B4271" i="11"/>
  <c r="B4272" i="11"/>
  <c r="B4273" i="11"/>
  <c r="B4274" i="11"/>
  <c r="B4275" i="11"/>
  <c r="B4276" i="11"/>
  <c r="B4277" i="11"/>
  <c r="B4278" i="11"/>
  <c r="B4279" i="11"/>
  <c r="B4280" i="11"/>
  <c r="B4281" i="11"/>
  <c r="B4282" i="11"/>
  <c r="B4283" i="11"/>
  <c r="B4284" i="11"/>
  <c r="B4285" i="11"/>
  <c r="B4286" i="11"/>
  <c r="B4287" i="11"/>
  <c r="B4288" i="11"/>
  <c r="B4289" i="11"/>
  <c r="B4290" i="11"/>
  <c r="B4291" i="11"/>
  <c r="B4292" i="11"/>
  <c r="B4293" i="11"/>
  <c r="B4294" i="11"/>
  <c r="B4295" i="11"/>
  <c r="B4296" i="11"/>
  <c r="B4297" i="11"/>
  <c r="B4298" i="11"/>
  <c r="B4299" i="11"/>
  <c r="B4300" i="11"/>
  <c r="B4301" i="11"/>
  <c r="B4302" i="11"/>
  <c r="B4303" i="11"/>
  <c r="B4304" i="11"/>
  <c r="B4305" i="11"/>
  <c r="B4306" i="11"/>
  <c r="B4307" i="11"/>
  <c r="B4308" i="11"/>
  <c r="B4309" i="11"/>
  <c r="B4310" i="11"/>
  <c r="B4311" i="11"/>
  <c r="B4312" i="11"/>
  <c r="B4313" i="11"/>
  <c r="B4314" i="11"/>
  <c r="B4315" i="11"/>
  <c r="B4316" i="11"/>
  <c r="B4317" i="11"/>
  <c r="B4318" i="11"/>
  <c r="B4319" i="11"/>
  <c r="B4320" i="11"/>
  <c r="B4321" i="11"/>
  <c r="B4322" i="11"/>
  <c r="B4323" i="11"/>
  <c r="B4324" i="11"/>
  <c r="B4325" i="11"/>
  <c r="B4326" i="11"/>
  <c r="B4327" i="11"/>
  <c r="B4328" i="11"/>
  <c r="B4329" i="11"/>
  <c r="B4330" i="11"/>
  <c r="B4331" i="11"/>
  <c r="B4332" i="11"/>
  <c r="B4333" i="11"/>
  <c r="B4334" i="11"/>
  <c r="B4335" i="11"/>
  <c r="B4336" i="11"/>
  <c r="B4337" i="11"/>
  <c r="B4338" i="11"/>
  <c r="B4339" i="11"/>
  <c r="B4340" i="11"/>
  <c r="B4341" i="11"/>
  <c r="B4342" i="11"/>
  <c r="B4343" i="11"/>
  <c r="B4344" i="11"/>
  <c r="B4345" i="11"/>
  <c r="B4346" i="11"/>
  <c r="B4347" i="11"/>
  <c r="B4348" i="11"/>
  <c r="B4349" i="11"/>
  <c r="B4350" i="11"/>
  <c r="B4351" i="11"/>
  <c r="B4352" i="11"/>
  <c r="B4353" i="11"/>
  <c r="B4354" i="11"/>
  <c r="B4355" i="11"/>
  <c r="B4356" i="11"/>
  <c r="B4357" i="11"/>
  <c r="B4358" i="11"/>
  <c r="B4359" i="11"/>
  <c r="B4360" i="11"/>
  <c r="B4361" i="11"/>
  <c r="B4362" i="11"/>
  <c r="B4363" i="11"/>
  <c r="B4364" i="11"/>
  <c r="B4365" i="11"/>
  <c r="B4366" i="11"/>
  <c r="B4367" i="11"/>
  <c r="B4368" i="11"/>
  <c r="B4369" i="11"/>
  <c r="B4370" i="11"/>
  <c r="B4371" i="11"/>
  <c r="B4372" i="11"/>
  <c r="B4373" i="11"/>
  <c r="B4374" i="11"/>
  <c r="B4375" i="11"/>
  <c r="B4376" i="11"/>
  <c r="B4377" i="11"/>
  <c r="B4378" i="11"/>
  <c r="B4379" i="11"/>
  <c r="B4380" i="11"/>
  <c r="B4381" i="11"/>
  <c r="B4382" i="11"/>
  <c r="B4383" i="11"/>
  <c r="B4384" i="11"/>
  <c r="B4385" i="11"/>
  <c r="B4386" i="11"/>
  <c r="B4387" i="11"/>
  <c r="B4388" i="11"/>
  <c r="B4389" i="11"/>
  <c r="B4390" i="11"/>
  <c r="B4391" i="11"/>
  <c r="B4392" i="11"/>
  <c r="B4393" i="11"/>
  <c r="B4394" i="11"/>
  <c r="B4395" i="11"/>
  <c r="B4396" i="11"/>
  <c r="B4397" i="11"/>
  <c r="B4398" i="11"/>
  <c r="B4399" i="11"/>
  <c r="B4400" i="11"/>
  <c r="B4401" i="11"/>
  <c r="B4402" i="11"/>
  <c r="B4403" i="11"/>
  <c r="B4404" i="11"/>
  <c r="B4405" i="11"/>
  <c r="B4406" i="11"/>
  <c r="B4407" i="11"/>
  <c r="B4408" i="11"/>
  <c r="B4409" i="11"/>
  <c r="B4410" i="11"/>
  <c r="B4411" i="11"/>
  <c r="B4412" i="11"/>
  <c r="B4413" i="11"/>
  <c r="B4414" i="11"/>
  <c r="B4415" i="11"/>
  <c r="B4416" i="11"/>
  <c r="B4417" i="11"/>
  <c r="B4418" i="11"/>
  <c r="B4419" i="11"/>
  <c r="B4420" i="11"/>
  <c r="B4421" i="11"/>
  <c r="B4422" i="11"/>
  <c r="B4423" i="11"/>
  <c r="B4424" i="11"/>
  <c r="B4425" i="11"/>
  <c r="B4426" i="11"/>
  <c r="B4427" i="11"/>
  <c r="B4428" i="11"/>
  <c r="B4429" i="11"/>
  <c r="B4430" i="11"/>
  <c r="B4431" i="11"/>
  <c r="B4432" i="11"/>
  <c r="B4433" i="11"/>
  <c r="B4434" i="11"/>
  <c r="B4435" i="11"/>
  <c r="B4436" i="11"/>
  <c r="B4437" i="11"/>
  <c r="B4438" i="11"/>
  <c r="B4439" i="11"/>
  <c r="B4440" i="11"/>
  <c r="B4441" i="11"/>
  <c r="B4442" i="11"/>
  <c r="B4443" i="11"/>
  <c r="B4444" i="11"/>
  <c r="B4445" i="11"/>
  <c r="B4446" i="11"/>
  <c r="B4447" i="11"/>
  <c r="B4448" i="11"/>
  <c r="B4449" i="11"/>
  <c r="B4450" i="11"/>
  <c r="B4451" i="11"/>
  <c r="B4452" i="11"/>
  <c r="B4453" i="11"/>
  <c r="B4454" i="11"/>
  <c r="B4455" i="11"/>
  <c r="B4456" i="11"/>
  <c r="B4457" i="11"/>
  <c r="B4458" i="11"/>
  <c r="B4459" i="11"/>
  <c r="B4460" i="11"/>
  <c r="B4461" i="11"/>
  <c r="B4462" i="11"/>
  <c r="B4463" i="11"/>
  <c r="B4464" i="11"/>
  <c r="B4465" i="11"/>
  <c r="B4466" i="11"/>
  <c r="B4467" i="11"/>
  <c r="B4468" i="11"/>
  <c r="B4469" i="11"/>
  <c r="B4470" i="11"/>
  <c r="B4471" i="11"/>
  <c r="B4472" i="11"/>
  <c r="B4473" i="11"/>
  <c r="B4474" i="11"/>
  <c r="B4475" i="11"/>
  <c r="B4476" i="11"/>
  <c r="B4477" i="11"/>
  <c r="B4478" i="11"/>
  <c r="B4479" i="11"/>
  <c r="B4480" i="11"/>
  <c r="B4481" i="11"/>
  <c r="B4482" i="11"/>
  <c r="B4483" i="11"/>
  <c r="B4484" i="11"/>
  <c r="B4485" i="11"/>
  <c r="B4486" i="11"/>
  <c r="B4487" i="11"/>
  <c r="B4488" i="11"/>
  <c r="B4489" i="11"/>
  <c r="B4490" i="11"/>
  <c r="B4491" i="11"/>
  <c r="B4492" i="11"/>
  <c r="B4493" i="11"/>
  <c r="B4494" i="11"/>
  <c r="B4495" i="11"/>
  <c r="B4496" i="11"/>
  <c r="B4497" i="11"/>
  <c r="B4498" i="11"/>
  <c r="B4499" i="11"/>
  <c r="B4500" i="11"/>
  <c r="B4501" i="11"/>
  <c r="B4502" i="11"/>
  <c r="B4503" i="11"/>
  <c r="B4504" i="11"/>
  <c r="B4505" i="11"/>
  <c r="B4506" i="11"/>
  <c r="B4507" i="11"/>
  <c r="B4508" i="11"/>
  <c r="B4509" i="11"/>
  <c r="B4510" i="11"/>
  <c r="B4511" i="11"/>
  <c r="B4512" i="11"/>
  <c r="B4513" i="11"/>
  <c r="B4514" i="11"/>
  <c r="B4515" i="11"/>
  <c r="B4516" i="11"/>
  <c r="B4517" i="11"/>
  <c r="B4518" i="11"/>
  <c r="B4519" i="11"/>
  <c r="B4520" i="11"/>
  <c r="B4521" i="11"/>
  <c r="B4522" i="11"/>
  <c r="B4523" i="11"/>
  <c r="B4524" i="11"/>
  <c r="B4525" i="11"/>
  <c r="B4526" i="11"/>
  <c r="B4527" i="11"/>
  <c r="B4528" i="11"/>
  <c r="B4529" i="11"/>
  <c r="B4530" i="11"/>
  <c r="B4531" i="11"/>
  <c r="B4532" i="11"/>
  <c r="B4533" i="11"/>
  <c r="B4534" i="11"/>
  <c r="B4535" i="11"/>
  <c r="B4536" i="11"/>
  <c r="B4537" i="11"/>
  <c r="B4538" i="11"/>
  <c r="B4539" i="11"/>
  <c r="B4540" i="11"/>
  <c r="B4541" i="11"/>
  <c r="B4542" i="11"/>
  <c r="B4543" i="11"/>
  <c r="B4544" i="11"/>
  <c r="B4545" i="11"/>
  <c r="B4546" i="11"/>
  <c r="B4547" i="11"/>
  <c r="B4548" i="11"/>
  <c r="B4549" i="11"/>
  <c r="B4550" i="11"/>
  <c r="B4551" i="11"/>
  <c r="B4552" i="11"/>
  <c r="B4553" i="11"/>
  <c r="B4554" i="11"/>
  <c r="B4555" i="11"/>
  <c r="B4556" i="11"/>
  <c r="B4557" i="11"/>
  <c r="B4558" i="11"/>
  <c r="B4559" i="11"/>
  <c r="B4560" i="11"/>
  <c r="B4561" i="11"/>
  <c r="B4562" i="11"/>
  <c r="B4563" i="11"/>
  <c r="B4564" i="11"/>
  <c r="B4565" i="11"/>
  <c r="B4566" i="11"/>
  <c r="B4567" i="11"/>
  <c r="B4568" i="11"/>
  <c r="B4569" i="11"/>
  <c r="B4570" i="11"/>
  <c r="B4571" i="11"/>
  <c r="B4572" i="11"/>
  <c r="B4573" i="11"/>
  <c r="B4574" i="11"/>
  <c r="B4575" i="11"/>
  <c r="B4576" i="11"/>
  <c r="B4577" i="11"/>
  <c r="B4578" i="11"/>
  <c r="B4579" i="11"/>
  <c r="B4580" i="11"/>
  <c r="B4581" i="11"/>
  <c r="B4582" i="11"/>
  <c r="B4583" i="11"/>
  <c r="B4584" i="11"/>
  <c r="B4585" i="11"/>
  <c r="B4586" i="11"/>
  <c r="B4587" i="11"/>
  <c r="B4588" i="11"/>
  <c r="B4589" i="11"/>
  <c r="B4590" i="11"/>
  <c r="B4591" i="11"/>
  <c r="B4592" i="11"/>
  <c r="B4593" i="11"/>
  <c r="B4594" i="11"/>
  <c r="B4595" i="11"/>
  <c r="B4596" i="11"/>
  <c r="B4597" i="11"/>
  <c r="B4598" i="11"/>
  <c r="B4599" i="11"/>
  <c r="B4600" i="11"/>
  <c r="B4601" i="11"/>
  <c r="B4602" i="11"/>
  <c r="B4603" i="11"/>
  <c r="B4604" i="11"/>
  <c r="B4605" i="11"/>
  <c r="B4606" i="11"/>
  <c r="B4607" i="11"/>
  <c r="B4608" i="11"/>
  <c r="B4609" i="11"/>
  <c r="B4610" i="11"/>
  <c r="B4611" i="11"/>
  <c r="B4612" i="11"/>
  <c r="B4613" i="11"/>
  <c r="B4614" i="11"/>
  <c r="B4615" i="11"/>
  <c r="B4616" i="11"/>
  <c r="B4617" i="11"/>
  <c r="B4618" i="11"/>
  <c r="B4619" i="11"/>
  <c r="B4620" i="11"/>
  <c r="B4621" i="11"/>
  <c r="B4622" i="11"/>
  <c r="B4623" i="11"/>
  <c r="B4624" i="11"/>
  <c r="B4625" i="11"/>
  <c r="B4626" i="11"/>
  <c r="B4627" i="11"/>
  <c r="B4628" i="11"/>
  <c r="B4629" i="11"/>
  <c r="B4630" i="11"/>
  <c r="B4631" i="11"/>
  <c r="B4632" i="11"/>
  <c r="B4633" i="11"/>
  <c r="B4634" i="11"/>
  <c r="B4635" i="11"/>
  <c r="B4636" i="11"/>
  <c r="B4637" i="11"/>
  <c r="B4638" i="11"/>
  <c r="B4639" i="11"/>
  <c r="B4640" i="11"/>
  <c r="B4641" i="11"/>
  <c r="B4642" i="11"/>
  <c r="B4643" i="11"/>
  <c r="B4644" i="11"/>
  <c r="B4645" i="11"/>
  <c r="B4646" i="11"/>
  <c r="B4647" i="11"/>
  <c r="B4648" i="11"/>
  <c r="B4649" i="11"/>
  <c r="B4650" i="11"/>
  <c r="B4651" i="11"/>
  <c r="B4652" i="11"/>
  <c r="B4653" i="11"/>
  <c r="B4654" i="11"/>
  <c r="B4655" i="11"/>
  <c r="B4656" i="11"/>
  <c r="B4657" i="11"/>
  <c r="B4658" i="11"/>
  <c r="B4659" i="11"/>
  <c r="B4660" i="11"/>
  <c r="B4661" i="11"/>
  <c r="B4662" i="11"/>
  <c r="B4663" i="11"/>
  <c r="B4664" i="11"/>
  <c r="B4665" i="11"/>
  <c r="B4666" i="11"/>
  <c r="B4667" i="11"/>
  <c r="B4668" i="11"/>
  <c r="B4669" i="11"/>
  <c r="B4670" i="11"/>
  <c r="B4671" i="11"/>
  <c r="B4672" i="11"/>
  <c r="B4673" i="11"/>
  <c r="B4674" i="11"/>
  <c r="B4675" i="11"/>
  <c r="B4676" i="11"/>
  <c r="B4677" i="11"/>
  <c r="B4678" i="11"/>
  <c r="B4679" i="11"/>
  <c r="B4680" i="11"/>
  <c r="B4681" i="11"/>
  <c r="B4682" i="11"/>
  <c r="B4683" i="11"/>
  <c r="B4684" i="11"/>
  <c r="B4685" i="11"/>
  <c r="B4686" i="11"/>
  <c r="B4687" i="11"/>
  <c r="B4688" i="11"/>
  <c r="B4689" i="11"/>
  <c r="B4690" i="11"/>
  <c r="B4691" i="11"/>
  <c r="B4692" i="11"/>
  <c r="B4693" i="11"/>
  <c r="B4694" i="11"/>
  <c r="B4695" i="11"/>
  <c r="B4696" i="11"/>
  <c r="B4697" i="11"/>
  <c r="B4698" i="11"/>
  <c r="B4699" i="11"/>
  <c r="B4700" i="11"/>
  <c r="B4701" i="11"/>
  <c r="B4702" i="11"/>
  <c r="B4703" i="11"/>
  <c r="B4704" i="11"/>
  <c r="B4705" i="11"/>
  <c r="B4706" i="11"/>
  <c r="B4707" i="11"/>
  <c r="B4708" i="11"/>
  <c r="B4709" i="11"/>
  <c r="B4710" i="11"/>
  <c r="B4711" i="11"/>
  <c r="B4712" i="11"/>
  <c r="B4713" i="11"/>
  <c r="B4714" i="11"/>
  <c r="B4715" i="11"/>
  <c r="B4716" i="11"/>
  <c r="B4717" i="11"/>
  <c r="B4718" i="11"/>
  <c r="B4719" i="11"/>
  <c r="B4720" i="11"/>
  <c r="B4721" i="11"/>
  <c r="B4722" i="11"/>
  <c r="B4723" i="11"/>
  <c r="B4724" i="11"/>
  <c r="B4725" i="11"/>
  <c r="B4726" i="11"/>
  <c r="B4727" i="11"/>
  <c r="B4728" i="11"/>
  <c r="B4729" i="11"/>
  <c r="B4730" i="11"/>
  <c r="B4731" i="11"/>
  <c r="B4732" i="11"/>
  <c r="B4733" i="11"/>
  <c r="B4734" i="11"/>
  <c r="B4735" i="11"/>
  <c r="B4736" i="11"/>
  <c r="B4737" i="11"/>
  <c r="B4738" i="11"/>
  <c r="B4739" i="11"/>
  <c r="B4740" i="11"/>
  <c r="B4741" i="11"/>
  <c r="B4742" i="11"/>
  <c r="B4743" i="11"/>
  <c r="B4744" i="11"/>
  <c r="B4745" i="11"/>
  <c r="B4746" i="11"/>
  <c r="B4747" i="11"/>
  <c r="B4748" i="11"/>
  <c r="B4749" i="11"/>
  <c r="B4750" i="11"/>
  <c r="B4751" i="11"/>
  <c r="B4752" i="11"/>
  <c r="B4753" i="11"/>
  <c r="B4754" i="11"/>
  <c r="B4755" i="11"/>
  <c r="B4756" i="11"/>
  <c r="B4757" i="11"/>
  <c r="B4758" i="11"/>
  <c r="B4759" i="11"/>
  <c r="B4760" i="11"/>
  <c r="B4761" i="11"/>
  <c r="B4762" i="11"/>
  <c r="B4763" i="11"/>
  <c r="B4764" i="11"/>
  <c r="B4765" i="11"/>
  <c r="B4766" i="11"/>
  <c r="B4767" i="11"/>
  <c r="B4768" i="11"/>
  <c r="B4769" i="11"/>
  <c r="B4770" i="11"/>
  <c r="B4771" i="11"/>
  <c r="B4772" i="11"/>
  <c r="B4773" i="11"/>
  <c r="B4774" i="11"/>
  <c r="B4775" i="11"/>
  <c r="B4776" i="11"/>
  <c r="B4777" i="11"/>
  <c r="B4778" i="11"/>
  <c r="B4779" i="11"/>
  <c r="B4780" i="11"/>
  <c r="B4781" i="11"/>
  <c r="B4782" i="11"/>
  <c r="B4783" i="11"/>
  <c r="B4784" i="11"/>
  <c r="B4785" i="11"/>
  <c r="B4786" i="11"/>
  <c r="B4787" i="11"/>
  <c r="B4788" i="11"/>
  <c r="B4789" i="11"/>
  <c r="B4790" i="11"/>
  <c r="B4791" i="11"/>
  <c r="B4792" i="11"/>
  <c r="B4793" i="11"/>
  <c r="B4794" i="11"/>
  <c r="B4795" i="11"/>
  <c r="B4796" i="11"/>
  <c r="B4797" i="11"/>
  <c r="B4798" i="11"/>
  <c r="B4799" i="11"/>
  <c r="B4800" i="11"/>
  <c r="B4801" i="11"/>
  <c r="B4802" i="11"/>
  <c r="B4803" i="11"/>
  <c r="B4804" i="11"/>
  <c r="B4805" i="11"/>
  <c r="B4806" i="11"/>
  <c r="B4807" i="11"/>
  <c r="B4808" i="11"/>
  <c r="B4809" i="11"/>
  <c r="B4810" i="11"/>
  <c r="B4811" i="11"/>
  <c r="B4812" i="11"/>
  <c r="B4813" i="11"/>
  <c r="B4814" i="11"/>
  <c r="B4815" i="11"/>
  <c r="B4816" i="11"/>
  <c r="B4817" i="11"/>
  <c r="B4818" i="11"/>
  <c r="B4819" i="11"/>
  <c r="B4820" i="11"/>
  <c r="B4821" i="11"/>
  <c r="B4822" i="11"/>
  <c r="B4823" i="11"/>
  <c r="B4824" i="11"/>
  <c r="B4825" i="11"/>
  <c r="B4826" i="11"/>
  <c r="B4827" i="11"/>
  <c r="B4828" i="11"/>
  <c r="B4829" i="11"/>
  <c r="B4830" i="11"/>
  <c r="B4831" i="11"/>
  <c r="B4832" i="11"/>
  <c r="B4833" i="11"/>
  <c r="B4834" i="11"/>
  <c r="B4835" i="11"/>
  <c r="B4836" i="11"/>
  <c r="B4837" i="11"/>
  <c r="B4838" i="11"/>
  <c r="B4839" i="11"/>
  <c r="B4840" i="11"/>
  <c r="B4841" i="11"/>
  <c r="B4842" i="11"/>
  <c r="B4843" i="11"/>
  <c r="B4844" i="11"/>
  <c r="B4845" i="11"/>
  <c r="B4846" i="11"/>
  <c r="B4847" i="11"/>
  <c r="B4848" i="11"/>
  <c r="B4849" i="11"/>
  <c r="B4850" i="11"/>
  <c r="B4851" i="11"/>
  <c r="B4852" i="11"/>
  <c r="B4853" i="11"/>
  <c r="B4854" i="11"/>
  <c r="B4855" i="11"/>
  <c r="B4856" i="11"/>
  <c r="B4857" i="11"/>
  <c r="B4858" i="11"/>
  <c r="B4859" i="11"/>
  <c r="B4860" i="11"/>
  <c r="B4861" i="11"/>
  <c r="B4862" i="11"/>
  <c r="B4863" i="11"/>
  <c r="B4864" i="11"/>
  <c r="B4865" i="11"/>
  <c r="B4866" i="11"/>
  <c r="B4867" i="11"/>
  <c r="B4868" i="11"/>
  <c r="B4869" i="11"/>
  <c r="B4870" i="11"/>
  <c r="B4871" i="11"/>
  <c r="B4872" i="11"/>
  <c r="B4873" i="11"/>
  <c r="B4874" i="11"/>
  <c r="B4875" i="11"/>
  <c r="B4876" i="11"/>
  <c r="B4877" i="11"/>
  <c r="B4878" i="11"/>
  <c r="B4879" i="11"/>
  <c r="B4880" i="11"/>
  <c r="B4881" i="11"/>
  <c r="B4882" i="11"/>
  <c r="B4883" i="11"/>
  <c r="B4884" i="11"/>
  <c r="B4885" i="11"/>
  <c r="B4886" i="11"/>
  <c r="B4887" i="11"/>
  <c r="B4888" i="11"/>
  <c r="B4889" i="11"/>
  <c r="B4890" i="11"/>
  <c r="B4891" i="11"/>
  <c r="B4892" i="11"/>
  <c r="B4893" i="11"/>
  <c r="B4894" i="11"/>
  <c r="B4895" i="11"/>
  <c r="B4896" i="11"/>
  <c r="B4897" i="11"/>
  <c r="B4898" i="11"/>
  <c r="B4899" i="11"/>
  <c r="B4900" i="11"/>
  <c r="B4901" i="11"/>
  <c r="B4902" i="11"/>
  <c r="B4903" i="11"/>
  <c r="B4904" i="11"/>
  <c r="B4905" i="11"/>
  <c r="B4906" i="11"/>
  <c r="B4907" i="11"/>
  <c r="B4908" i="11"/>
  <c r="B4909" i="11"/>
  <c r="B4910" i="11"/>
  <c r="B4911" i="11"/>
  <c r="B4912" i="11"/>
  <c r="B4913" i="11"/>
  <c r="B4914" i="11"/>
  <c r="B4915" i="11"/>
  <c r="B4916" i="11"/>
  <c r="B4917" i="11"/>
  <c r="B4918" i="11"/>
  <c r="B4919" i="11"/>
  <c r="B4920" i="11"/>
  <c r="B4921" i="11"/>
  <c r="B4922" i="11"/>
  <c r="B4923" i="11"/>
  <c r="B4924" i="11"/>
  <c r="B4925" i="11"/>
  <c r="B4926" i="11"/>
  <c r="B4927" i="11"/>
  <c r="B4928" i="11"/>
  <c r="B4929" i="11"/>
  <c r="B4930" i="11"/>
  <c r="B4931" i="11"/>
  <c r="B4932" i="11"/>
  <c r="B4933" i="11"/>
  <c r="B4934" i="11"/>
  <c r="B4935" i="11"/>
  <c r="B4936" i="11"/>
  <c r="B4937" i="11"/>
  <c r="B4938" i="11"/>
  <c r="B4939" i="11"/>
  <c r="B4940" i="11"/>
  <c r="B4941" i="11"/>
  <c r="B4942" i="11"/>
  <c r="B4943" i="11"/>
  <c r="B4944" i="11"/>
  <c r="B4945" i="11"/>
  <c r="B4946" i="11"/>
  <c r="B4947" i="11"/>
  <c r="B4948" i="11"/>
  <c r="B4949" i="11"/>
  <c r="B4950" i="11"/>
  <c r="B4951" i="11"/>
  <c r="B4952" i="11"/>
  <c r="B4953" i="11"/>
  <c r="B4954" i="11"/>
  <c r="B4955" i="11"/>
  <c r="B4956" i="11"/>
  <c r="B4957" i="11"/>
  <c r="B4958" i="11"/>
  <c r="B4959" i="11"/>
  <c r="B4960" i="11"/>
  <c r="B4961" i="11"/>
  <c r="B4962" i="11"/>
  <c r="B4963" i="11"/>
  <c r="B4964" i="11"/>
  <c r="B4965" i="11"/>
  <c r="B4966" i="11"/>
  <c r="B4967" i="11"/>
  <c r="B4968" i="11"/>
  <c r="B4969" i="11"/>
  <c r="B4970" i="11"/>
  <c r="B4971" i="11"/>
  <c r="B4972" i="11"/>
  <c r="B4973" i="11"/>
  <c r="B4974" i="11"/>
  <c r="B4975" i="11"/>
  <c r="B4976" i="11"/>
  <c r="B4977" i="11"/>
  <c r="B4978" i="11"/>
  <c r="B4979" i="11"/>
  <c r="B4980" i="11"/>
  <c r="B4981" i="11"/>
  <c r="B4982" i="11"/>
  <c r="B4983" i="11"/>
  <c r="B4984" i="11"/>
  <c r="B4985" i="11"/>
  <c r="B4986" i="11"/>
  <c r="B4987" i="11"/>
  <c r="B4988" i="11"/>
  <c r="B4989" i="11"/>
  <c r="B4990" i="11"/>
  <c r="B4991" i="11"/>
  <c r="B4992" i="11"/>
  <c r="B4993" i="11"/>
  <c r="B4994" i="11"/>
  <c r="B4995" i="11"/>
  <c r="B4996" i="11"/>
  <c r="B4997" i="11"/>
  <c r="B4998" i="11"/>
  <c r="B4999" i="11"/>
  <c r="B5000" i="11"/>
  <c r="B5001" i="11"/>
  <c r="B5002" i="11"/>
  <c r="B5003" i="11"/>
  <c r="B5004" i="11"/>
  <c r="B5005" i="11"/>
  <c r="B5006" i="11"/>
  <c r="B5007" i="11"/>
  <c r="B5008" i="11"/>
  <c r="B5009" i="11"/>
  <c r="B5010" i="11"/>
  <c r="B5011" i="11"/>
  <c r="B5012" i="11"/>
  <c r="B5013" i="11"/>
  <c r="B5014" i="11"/>
  <c r="B5015" i="11"/>
  <c r="B5016" i="11"/>
  <c r="B5017" i="11"/>
  <c r="B5018" i="11"/>
  <c r="B5019" i="11"/>
  <c r="B5020" i="11"/>
  <c r="B5021" i="11"/>
  <c r="B5022" i="11"/>
  <c r="B5023" i="11"/>
  <c r="B5024" i="11"/>
  <c r="B5025" i="11"/>
  <c r="B5026" i="11"/>
  <c r="B5027" i="11"/>
  <c r="B5028" i="11"/>
  <c r="B5029" i="11"/>
  <c r="B5030" i="11"/>
  <c r="B5031" i="11"/>
  <c r="B5032" i="11"/>
  <c r="B5033" i="11"/>
  <c r="B5034" i="11"/>
  <c r="B5035" i="11"/>
  <c r="B5036" i="11"/>
  <c r="B5037" i="11"/>
  <c r="B5038" i="11"/>
  <c r="B5039" i="11"/>
  <c r="B5040" i="11"/>
  <c r="B5041" i="11"/>
  <c r="B5042" i="11"/>
  <c r="B5043" i="11"/>
  <c r="B5044" i="11"/>
  <c r="B5045" i="11"/>
  <c r="B5046" i="11"/>
  <c r="B5047" i="11"/>
  <c r="B5048" i="11"/>
  <c r="B5049" i="11"/>
  <c r="B5050" i="11"/>
  <c r="B5051" i="11"/>
  <c r="B5052" i="11"/>
  <c r="B5053" i="11"/>
  <c r="B5054" i="11"/>
  <c r="B5055" i="11"/>
  <c r="B5056" i="11"/>
  <c r="B5057" i="11"/>
  <c r="B5058" i="11"/>
  <c r="B5059" i="11"/>
  <c r="B5060" i="11"/>
  <c r="B5061" i="11"/>
  <c r="B5062" i="11"/>
  <c r="B5063" i="11"/>
  <c r="B5064" i="11"/>
  <c r="B5065" i="11"/>
  <c r="B5066" i="11"/>
  <c r="B5067" i="11"/>
  <c r="B5068" i="11"/>
  <c r="B5069" i="11"/>
  <c r="B5070" i="11"/>
  <c r="B5071" i="11"/>
  <c r="B5072" i="11"/>
  <c r="B5073" i="11"/>
  <c r="B5074" i="11"/>
  <c r="B5075" i="11"/>
  <c r="B5076" i="11"/>
  <c r="B5077" i="11"/>
  <c r="B5078" i="11"/>
  <c r="B5079" i="11"/>
  <c r="B5080" i="11"/>
  <c r="B5081" i="11"/>
  <c r="B5082" i="11"/>
  <c r="B5083" i="11"/>
  <c r="B5084" i="11"/>
  <c r="B5085" i="11"/>
  <c r="B5086" i="11"/>
  <c r="B5087" i="11"/>
  <c r="B5088" i="11"/>
  <c r="B5089" i="11"/>
  <c r="B5090" i="11"/>
  <c r="B5091" i="11"/>
  <c r="B5092" i="11"/>
  <c r="B5093" i="11"/>
  <c r="B5094" i="11"/>
  <c r="B5095" i="11"/>
  <c r="B5096" i="11"/>
  <c r="B5097" i="11"/>
  <c r="B5098" i="11"/>
  <c r="B5099" i="11"/>
  <c r="B5100" i="11"/>
  <c r="B5101" i="11"/>
  <c r="B5102" i="11"/>
  <c r="B5103" i="11"/>
  <c r="B5104" i="11"/>
  <c r="B5105" i="11"/>
  <c r="B5106" i="11"/>
  <c r="B5107" i="11"/>
  <c r="B5108" i="11"/>
  <c r="B5109" i="11"/>
  <c r="B5110" i="11"/>
  <c r="B5111" i="11"/>
  <c r="B5112" i="11"/>
  <c r="B5113" i="11"/>
  <c r="B5114" i="11"/>
  <c r="B5115" i="11"/>
  <c r="B5116" i="11"/>
  <c r="B5117" i="11"/>
  <c r="B5118" i="11"/>
  <c r="B5119" i="11"/>
  <c r="B5120" i="11"/>
  <c r="B5121" i="11"/>
  <c r="B5122" i="11"/>
  <c r="B5123" i="11"/>
  <c r="B5124" i="11"/>
  <c r="B5125" i="11"/>
  <c r="B5126" i="11"/>
  <c r="B5127" i="11"/>
  <c r="B5128" i="11"/>
  <c r="B5129" i="11"/>
  <c r="B5130" i="11"/>
  <c r="B5131" i="11"/>
  <c r="B5132" i="11"/>
  <c r="B5133" i="11"/>
  <c r="B5134" i="11"/>
  <c r="B5135" i="11"/>
  <c r="B5136" i="11"/>
  <c r="B5137" i="11"/>
  <c r="B5138" i="11"/>
  <c r="B5139" i="11"/>
  <c r="B5140" i="11"/>
  <c r="B5141" i="11"/>
  <c r="B5142" i="11"/>
  <c r="B5143" i="11"/>
  <c r="B5144" i="11"/>
  <c r="B5145" i="11"/>
  <c r="B5146" i="11"/>
  <c r="B5147" i="11"/>
  <c r="B5148" i="11"/>
  <c r="B5149" i="11"/>
  <c r="B5150" i="11"/>
  <c r="B5151" i="11"/>
  <c r="B5152" i="11"/>
  <c r="B5153" i="11"/>
  <c r="B5154" i="11"/>
  <c r="B5155" i="11"/>
  <c r="B5156" i="11"/>
  <c r="B5157" i="11"/>
  <c r="B5158" i="11"/>
  <c r="B5159" i="11"/>
  <c r="B5160" i="11"/>
  <c r="B5161" i="11"/>
  <c r="B5162" i="11"/>
  <c r="B5163" i="11"/>
  <c r="B5164" i="11"/>
  <c r="B5165" i="11"/>
  <c r="B5166" i="11"/>
  <c r="B5167" i="11"/>
  <c r="B5168" i="11"/>
  <c r="B5169" i="11"/>
  <c r="B5170" i="11"/>
  <c r="B5171" i="11"/>
  <c r="B5172" i="11"/>
  <c r="B5173" i="11"/>
  <c r="B5174" i="11"/>
  <c r="B5175" i="11"/>
  <c r="B5176" i="11"/>
  <c r="B5177" i="11"/>
  <c r="B5178" i="11"/>
  <c r="B5179" i="11"/>
  <c r="B5180" i="11"/>
  <c r="B5181" i="11"/>
  <c r="B5182" i="11"/>
  <c r="B5183" i="11"/>
  <c r="B5184" i="11"/>
  <c r="B5185" i="11"/>
  <c r="B5186" i="11"/>
  <c r="B5187" i="11"/>
  <c r="B5188" i="11"/>
  <c r="B5189" i="11"/>
  <c r="B5190" i="11"/>
  <c r="B5191" i="11"/>
  <c r="B5192" i="11"/>
  <c r="B5193" i="11"/>
  <c r="B5194" i="11"/>
  <c r="B5195" i="11"/>
  <c r="B5196" i="11"/>
  <c r="B5197" i="11"/>
  <c r="B5198" i="11"/>
  <c r="B5199" i="11"/>
  <c r="B5200" i="11"/>
  <c r="B5201" i="11"/>
  <c r="B5202" i="11"/>
  <c r="B5203" i="11"/>
  <c r="B5204" i="11"/>
  <c r="B5205" i="11"/>
  <c r="B5206" i="11"/>
  <c r="B5207" i="11"/>
  <c r="B5208" i="11"/>
  <c r="B5209" i="11"/>
  <c r="B5210" i="11"/>
  <c r="B5211" i="11"/>
  <c r="B5212" i="11"/>
  <c r="B5213" i="11"/>
  <c r="B5214" i="11"/>
  <c r="B5215" i="11"/>
  <c r="B5216" i="11"/>
  <c r="B5217" i="11"/>
  <c r="B5218" i="11"/>
  <c r="B5219" i="11"/>
  <c r="B5220" i="11"/>
  <c r="B5221" i="11"/>
  <c r="B5222" i="11"/>
  <c r="B5223" i="11"/>
  <c r="B5224" i="11"/>
  <c r="B5225" i="11"/>
  <c r="B5226" i="11"/>
  <c r="B5227" i="11"/>
  <c r="B5228" i="11"/>
  <c r="B5229" i="11"/>
  <c r="B5230" i="11"/>
  <c r="B5231" i="11"/>
  <c r="B5232" i="11"/>
  <c r="B5233" i="11"/>
  <c r="B5234" i="11"/>
  <c r="B5235" i="11"/>
  <c r="B5236" i="11"/>
  <c r="B5237" i="11"/>
  <c r="B5238" i="11"/>
  <c r="B5239" i="11"/>
  <c r="B5240" i="11"/>
  <c r="B5241" i="11"/>
  <c r="B5242" i="11"/>
  <c r="B5243" i="11"/>
  <c r="B5244" i="11"/>
  <c r="B5245" i="11"/>
  <c r="B5246" i="11"/>
  <c r="B5247" i="11"/>
  <c r="B5248" i="11"/>
  <c r="B5249" i="11"/>
  <c r="B5250" i="11"/>
  <c r="B5251" i="11"/>
  <c r="B5252" i="11"/>
  <c r="B5253" i="11"/>
  <c r="B5254" i="11"/>
  <c r="B5255" i="11"/>
  <c r="B5256" i="11"/>
  <c r="B5257" i="11"/>
  <c r="B5258" i="11"/>
  <c r="B5259" i="11"/>
  <c r="B5260" i="11"/>
  <c r="B5261" i="11"/>
  <c r="B5262" i="11"/>
  <c r="B5263" i="11"/>
  <c r="B5264" i="11"/>
  <c r="B5265" i="11"/>
  <c r="B5266" i="11"/>
  <c r="B5267" i="11"/>
  <c r="B5268" i="11"/>
  <c r="B5269" i="11"/>
  <c r="B5270" i="11"/>
  <c r="B5271" i="11"/>
  <c r="B5272" i="11"/>
  <c r="B5273" i="11"/>
  <c r="B5274" i="11"/>
  <c r="B5275" i="11"/>
  <c r="B5276" i="11"/>
  <c r="B5277" i="11"/>
  <c r="B5278" i="11"/>
  <c r="B5279" i="11"/>
  <c r="B5280" i="11"/>
  <c r="B5281" i="11"/>
  <c r="B5282" i="11"/>
  <c r="B5283" i="11"/>
  <c r="B5284" i="11"/>
  <c r="B5285" i="11"/>
  <c r="B5286" i="11"/>
  <c r="B5287" i="11"/>
  <c r="B5288" i="11"/>
  <c r="B5289" i="11"/>
  <c r="B5290" i="11"/>
  <c r="B5291" i="11"/>
  <c r="B5292" i="11"/>
  <c r="B5293" i="11"/>
  <c r="B5294" i="11"/>
  <c r="B5295" i="11"/>
  <c r="B5296" i="11"/>
  <c r="B5297" i="11"/>
  <c r="B5298" i="11"/>
  <c r="B5299" i="11"/>
  <c r="B5300" i="11"/>
  <c r="B5301" i="11"/>
  <c r="B5302" i="11"/>
  <c r="B5303" i="11"/>
  <c r="B5304" i="11"/>
  <c r="B5305" i="11"/>
  <c r="B5306" i="11"/>
  <c r="B5307" i="11"/>
  <c r="B5308" i="11"/>
  <c r="B5309" i="11"/>
  <c r="B5310" i="11"/>
  <c r="B5311" i="11"/>
  <c r="B5312" i="11"/>
  <c r="B5313" i="11"/>
  <c r="B5314" i="11"/>
  <c r="B5315" i="11"/>
  <c r="B5316" i="11"/>
  <c r="B5317" i="11"/>
  <c r="B5318" i="11"/>
  <c r="B5319" i="11"/>
  <c r="B5320" i="11"/>
  <c r="B5321" i="11"/>
  <c r="B5322" i="11"/>
  <c r="B5323" i="11"/>
  <c r="B5324" i="11"/>
  <c r="B5325" i="11"/>
  <c r="B5326" i="11"/>
  <c r="B5327" i="11"/>
  <c r="B5328" i="11"/>
  <c r="B5329" i="11"/>
  <c r="B5330" i="11"/>
  <c r="B5331" i="11"/>
  <c r="B5332" i="11"/>
  <c r="B5333" i="11"/>
  <c r="B5334" i="11"/>
  <c r="B5335" i="11"/>
  <c r="B5336" i="11"/>
  <c r="B5337" i="11"/>
  <c r="B5338" i="11"/>
  <c r="B5339" i="11"/>
  <c r="B5340" i="11"/>
  <c r="B5341" i="11"/>
  <c r="B5342" i="11"/>
  <c r="B5343" i="11"/>
  <c r="B5344" i="11"/>
  <c r="B5345" i="11"/>
  <c r="B5346" i="11"/>
  <c r="B5347" i="11"/>
  <c r="B5348" i="11"/>
  <c r="B5349" i="11"/>
  <c r="B5350" i="11"/>
  <c r="B5351" i="11"/>
  <c r="B5352" i="11"/>
  <c r="B5353" i="11"/>
  <c r="B5354" i="11"/>
  <c r="B5355" i="11"/>
  <c r="B5356" i="11"/>
  <c r="B5357" i="11"/>
  <c r="B5358" i="11"/>
  <c r="B5359" i="11"/>
  <c r="B5360" i="11"/>
  <c r="B5361" i="11"/>
  <c r="B5362" i="11"/>
  <c r="B5363" i="11"/>
  <c r="B5364" i="11"/>
  <c r="B5365" i="11"/>
  <c r="B5366" i="11"/>
  <c r="B5367" i="11"/>
  <c r="B5368" i="11"/>
  <c r="B5369" i="11"/>
  <c r="B5370" i="11"/>
  <c r="B5371" i="11"/>
  <c r="B5372" i="11"/>
  <c r="B5373" i="11"/>
  <c r="B5374" i="11"/>
  <c r="B5375" i="11"/>
  <c r="B5376" i="11"/>
  <c r="B5377" i="11"/>
  <c r="B5378" i="11"/>
  <c r="B5379" i="11"/>
  <c r="B5380" i="11"/>
  <c r="B5381" i="11"/>
  <c r="B5382" i="11"/>
  <c r="B5383" i="11"/>
  <c r="B5384" i="11"/>
  <c r="B5385" i="11"/>
  <c r="B5386" i="11"/>
  <c r="B5387" i="11"/>
  <c r="B5388" i="11"/>
  <c r="B5389" i="11"/>
  <c r="B5390" i="11"/>
  <c r="B5391" i="11"/>
  <c r="B5392" i="11"/>
  <c r="B5393" i="11"/>
  <c r="B5394" i="11"/>
  <c r="B5395" i="11"/>
  <c r="B5396" i="11"/>
  <c r="B5397" i="11"/>
  <c r="B5398" i="11"/>
  <c r="B5399" i="11"/>
  <c r="B5400" i="11"/>
  <c r="B5401" i="11"/>
  <c r="B5402" i="11"/>
  <c r="B5403" i="11"/>
  <c r="B5404" i="11"/>
  <c r="B5405" i="11"/>
  <c r="B5406" i="11"/>
  <c r="B5407" i="11"/>
  <c r="B5408" i="11"/>
  <c r="B5409" i="11"/>
  <c r="B5410" i="11"/>
  <c r="B5411" i="11"/>
  <c r="B5412" i="11"/>
  <c r="B5413" i="11"/>
  <c r="B5414" i="11"/>
  <c r="B5415" i="11"/>
  <c r="B5416" i="11"/>
  <c r="B5417" i="11"/>
  <c r="B5418" i="11"/>
  <c r="B5419" i="11"/>
  <c r="B5420" i="11"/>
  <c r="B5421" i="11"/>
  <c r="B5422" i="11"/>
  <c r="B5423" i="11"/>
  <c r="B5424" i="11"/>
  <c r="B5425" i="11"/>
  <c r="B5426" i="11"/>
  <c r="B5427" i="11"/>
  <c r="B5428" i="11"/>
  <c r="B5429" i="11"/>
  <c r="B5430" i="11"/>
  <c r="B5431" i="11"/>
  <c r="B5432" i="11"/>
  <c r="B5433" i="11"/>
  <c r="B5434" i="11"/>
  <c r="B5435" i="11"/>
  <c r="B5436" i="11"/>
  <c r="B5437" i="11"/>
  <c r="B5438" i="11"/>
  <c r="B5439" i="11"/>
  <c r="B5440" i="11"/>
  <c r="B5441" i="11"/>
  <c r="B5442" i="11"/>
  <c r="B5443" i="11"/>
  <c r="B5444" i="11"/>
  <c r="B5445" i="11"/>
  <c r="B5446" i="11"/>
  <c r="B5447" i="11"/>
  <c r="B5448" i="11"/>
  <c r="B5449" i="11"/>
  <c r="B5450" i="11"/>
  <c r="B5451" i="11"/>
  <c r="B5452" i="11"/>
  <c r="B5453" i="11"/>
  <c r="B5454" i="11"/>
  <c r="B5455" i="11"/>
  <c r="B5456" i="11"/>
  <c r="B5457" i="11"/>
  <c r="B5458" i="11"/>
  <c r="B5459" i="11"/>
  <c r="B5460" i="11"/>
  <c r="B5461" i="11"/>
  <c r="B5462" i="11"/>
  <c r="B5463" i="11"/>
  <c r="B5464" i="11"/>
  <c r="B5465" i="11"/>
  <c r="B5466" i="11"/>
  <c r="B5467" i="11"/>
  <c r="B5468" i="11"/>
  <c r="B5469" i="11"/>
  <c r="B5470" i="11"/>
  <c r="B5471" i="11"/>
  <c r="B5472" i="11"/>
  <c r="B5473" i="11"/>
  <c r="B5474" i="11"/>
  <c r="B5475" i="11"/>
  <c r="B5476" i="11"/>
  <c r="B5477" i="11"/>
  <c r="B5478" i="11"/>
  <c r="B5479" i="11"/>
  <c r="B5480" i="11"/>
  <c r="B5481" i="11"/>
  <c r="B5482" i="11"/>
  <c r="B5483" i="11"/>
  <c r="B5484" i="11"/>
  <c r="B5485" i="11"/>
  <c r="B5486" i="11"/>
  <c r="B5487" i="11"/>
  <c r="B5488" i="11"/>
  <c r="B5489" i="11"/>
  <c r="B5490" i="11"/>
  <c r="B5491" i="11"/>
  <c r="B5492" i="11"/>
  <c r="B5493" i="11"/>
  <c r="B5494" i="11"/>
  <c r="B5495" i="11"/>
  <c r="B5496" i="11"/>
  <c r="B5497" i="11"/>
  <c r="B5498" i="11"/>
  <c r="B5499" i="11"/>
  <c r="B5500" i="11"/>
  <c r="B5501" i="11"/>
  <c r="B5502" i="11"/>
  <c r="B5503" i="11"/>
  <c r="B5504" i="11"/>
  <c r="B5505" i="11"/>
  <c r="B5506" i="11"/>
  <c r="B5507" i="11"/>
  <c r="B5508" i="11"/>
  <c r="B5509" i="11"/>
  <c r="B5510" i="11"/>
  <c r="B5511" i="11"/>
  <c r="B5512" i="11"/>
  <c r="B5513" i="11"/>
  <c r="B5514" i="11"/>
  <c r="B5515" i="11"/>
  <c r="B5516" i="11"/>
  <c r="B5517" i="11"/>
  <c r="B5518" i="11"/>
  <c r="B5519" i="11"/>
  <c r="B5520" i="11"/>
  <c r="B5521" i="11"/>
  <c r="B5522" i="11"/>
  <c r="B5523" i="11"/>
  <c r="B5524" i="11"/>
  <c r="B5525" i="11"/>
  <c r="B5526" i="11"/>
  <c r="B5527" i="11"/>
  <c r="B5528" i="11"/>
  <c r="B5529" i="11"/>
  <c r="B5530" i="11"/>
  <c r="B5531" i="11"/>
  <c r="B5532" i="11"/>
  <c r="B5533" i="11"/>
  <c r="B5534" i="11"/>
  <c r="B5535" i="11"/>
  <c r="B5536" i="11"/>
  <c r="B5537" i="11"/>
  <c r="B5538" i="11"/>
  <c r="B5539" i="11"/>
  <c r="B5540" i="11"/>
  <c r="B5541" i="11"/>
  <c r="B5542" i="11"/>
  <c r="B5543" i="11"/>
  <c r="B5544" i="11"/>
  <c r="B5545" i="11"/>
  <c r="B5546" i="11"/>
  <c r="B5547" i="11"/>
  <c r="B5548" i="11"/>
  <c r="B5549" i="11"/>
  <c r="B5550" i="11"/>
  <c r="B5551" i="11"/>
  <c r="B5552" i="11"/>
  <c r="B5553" i="11"/>
  <c r="B5554" i="11"/>
  <c r="B5555" i="11"/>
  <c r="B5556" i="11"/>
  <c r="B5557" i="11"/>
  <c r="B5558" i="11"/>
  <c r="B5559" i="11"/>
  <c r="B5560" i="11"/>
  <c r="B5561" i="11"/>
  <c r="B5562" i="11"/>
  <c r="B5563" i="11"/>
  <c r="B5564" i="11"/>
  <c r="B5565" i="11"/>
  <c r="B5566" i="11"/>
  <c r="B5567" i="11"/>
  <c r="B5568" i="11"/>
  <c r="B5569" i="11"/>
  <c r="B5570" i="11"/>
  <c r="B5571" i="11"/>
  <c r="B5572" i="11"/>
  <c r="B5573" i="11"/>
  <c r="B5574" i="11"/>
  <c r="B5575" i="11"/>
  <c r="B5576" i="11"/>
  <c r="B5577" i="11"/>
  <c r="B5578" i="11"/>
  <c r="B5579" i="11"/>
  <c r="B5580" i="11"/>
  <c r="B5581" i="11"/>
  <c r="B5582" i="11"/>
  <c r="B5583" i="11"/>
  <c r="B5584" i="11"/>
  <c r="B5585" i="11"/>
  <c r="B5586" i="11"/>
  <c r="B5587" i="11"/>
  <c r="B5588" i="11"/>
  <c r="B5589" i="11"/>
  <c r="B5590" i="11"/>
  <c r="B5591" i="11"/>
  <c r="B5592" i="11"/>
  <c r="B5593" i="11"/>
  <c r="B5594" i="11"/>
  <c r="B5595" i="11"/>
  <c r="B5596" i="11"/>
  <c r="B5597" i="11"/>
  <c r="B5598" i="11"/>
  <c r="B5599" i="11"/>
  <c r="B5600" i="11"/>
  <c r="B5601" i="11"/>
  <c r="B5602" i="11"/>
  <c r="B5603" i="11"/>
  <c r="B5604" i="11"/>
  <c r="B5605" i="11"/>
  <c r="B5606" i="11"/>
  <c r="B5607" i="11"/>
  <c r="B5608" i="11"/>
  <c r="B5609" i="11"/>
  <c r="B5610" i="11"/>
  <c r="B5611" i="11"/>
  <c r="B5612" i="11"/>
  <c r="B5613" i="11"/>
  <c r="B5614" i="11"/>
  <c r="B5615" i="11"/>
  <c r="B5616" i="11"/>
  <c r="B5617" i="11"/>
  <c r="B5618" i="11"/>
  <c r="B5619" i="11"/>
  <c r="B5620" i="11"/>
  <c r="B5621" i="11"/>
  <c r="B5622" i="11"/>
  <c r="B5623" i="11"/>
  <c r="B5624" i="11"/>
  <c r="B5625" i="11"/>
  <c r="B5626" i="11"/>
  <c r="B5627" i="11"/>
  <c r="B5628" i="11"/>
  <c r="B5629" i="11"/>
  <c r="B5630" i="11"/>
  <c r="B5631" i="11"/>
  <c r="B5632" i="11"/>
  <c r="B5633" i="11"/>
  <c r="B5634" i="11"/>
  <c r="B5635" i="11"/>
  <c r="B5636" i="11"/>
  <c r="B5637" i="11"/>
  <c r="B5638" i="11"/>
  <c r="B5639" i="11"/>
  <c r="B5640" i="11"/>
  <c r="B5641" i="11"/>
  <c r="B5642" i="11"/>
  <c r="B5643" i="11"/>
  <c r="B5644" i="11"/>
  <c r="B5645" i="11"/>
  <c r="B5646" i="11"/>
  <c r="B5647" i="11"/>
  <c r="B5648" i="11"/>
  <c r="B5649" i="11"/>
  <c r="B5650" i="11"/>
  <c r="B5651" i="11"/>
  <c r="B5652" i="11"/>
  <c r="B5653" i="11"/>
  <c r="B5654" i="11"/>
  <c r="B5655" i="11"/>
  <c r="B5656" i="11"/>
  <c r="B5657" i="11"/>
  <c r="B5658" i="11"/>
  <c r="B5659" i="11"/>
  <c r="B5660" i="11"/>
  <c r="B5661" i="11"/>
  <c r="B5662" i="11"/>
  <c r="B5663" i="11"/>
  <c r="B5664" i="11"/>
  <c r="B5665" i="11"/>
  <c r="B5666" i="11"/>
  <c r="B5667" i="11"/>
  <c r="B5668" i="11"/>
  <c r="B5669" i="11"/>
  <c r="B5670" i="11"/>
  <c r="B5671" i="11"/>
  <c r="B5672" i="11"/>
  <c r="B5673" i="11"/>
  <c r="B5674" i="11"/>
  <c r="B5675" i="11"/>
  <c r="B5676" i="11"/>
  <c r="B5677" i="11"/>
  <c r="B5678" i="11"/>
  <c r="B5679" i="11"/>
  <c r="B5680" i="11"/>
  <c r="B5681" i="11"/>
  <c r="B5682" i="11"/>
  <c r="B5683" i="11"/>
  <c r="B5684" i="11"/>
  <c r="B5685" i="11"/>
  <c r="B5686" i="11"/>
  <c r="B5687" i="11"/>
  <c r="B5688" i="11"/>
  <c r="B5689" i="11"/>
  <c r="B5690" i="11"/>
  <c r="B5691" i="11"/>
  <c r="B5692" i="11"/>
  <c r="B5693" i="11"/>
  <c r="B5694" i="11"/>
  <c r="B5695" i="11"/>
  <c r="B5696" i="11"/>
  <c r="B5697" i="11"/>
  <c r="B5698" i="11"/>
  <c r="B5699" i="11"/>
  <c r="B5700" i="11"/>
  <c r="B5701" i="11"/>
  <c r="B5702" i="11"/>
  <c r="B5703" i="11"/>
  <c r="B5704" i="11"/>
  <c r="B5705" i="11"/>
  <c r="B5706" i="11"/>
  <c r="B5707" i="11"/>
  <c r="B5708" i="11"/>
  <c r="B5709" i="11"/>
  <c r="B5710" i="11"/>
  <c r="B5711" i="11"/>
  <c r="B5712" i="11"/>
  <c r="B5713" i="11"/>
  <c r="B5714" i="11"/>
  <c r="B5715" i="11"/>
  <c r="B5716" i="11"/>
  <c r="B5717" i="11"/>
  <c r="B5718" i="11"/>
  <c r="B5719" i="11"/>
  <c r="B5720" i="11"/>
  <c r="B5721" i="11"/>
  <c r="B5722" i="11"/>
  <c r="B5723" i="11"/>
  <c r="B5724" i="11"/>
  <c r="B5725" i="11"/>
  <c r="B5726" i="11"/>
  <c r="B5727" i="11"/>
  <c r="B5728" i="11"/>
  <c r="B5729" i="11"/>
  <c r="B5730" i="11"/>
  <c r="B5731" i="11"/>
  <c r="B5732" i="11"/>
  <c r="B5733" i="11"/>
  <c r="B5734" i="11"/>
  <c r="B5735" i="11"/>
  <c r="B5736" i="11"/>
  <c r="B5737" i="11"/>
  <c r="B5738" i="11"/>
  <c r="B5739" i="11"/>
  <c r="B5740" i="11"/>
  <c r="B5741" i="11"/>
  <c r="B5742" i="11"/>
  <c r="B5743" i="11"/>
  <c r="B5744" i="11"/>
  <c r="B5745" i="11"/>
  <c r="B5746" i="11"/>
  <c r="B5747" i="11"/>
  <c r="B5748" i="11"/>
  <c r="B5749" i="11"/>
  <c r="B5750" i="11"/>
  <c r="B5751" i="11"/>
  <c r="B5752" i="11"/>
  <c r="B5753" i="11"/>
  <c r="B5754" i="11"/>
  <c r="B5755" i="11"/>
  <c r="B5756" i="11"/>
  <c r="B5757" i="11"/>
  <c r="B5758" i="11"/>
  <c r="B5759" i="11"/>
  <c r="B5760" i="11"/>
  <c r="B5761" i="11"/>
  <c r="B5762" i="11"/>
  <c r="B5763" i="11"/>
  <c r="B5764" i="11"/>
  <c r="B5765" i="11"/>
  <c r="B5766" i="11"/>
  <c r="B5767" i="11"/>
  <c r="B5768" i="11"/>
  <c r="B5769" i="11"/>
  <c r="B5770" i="11"/>
  <c r="B5771" i="11"/>
  <c r="B5772" i="11"/>
  <c r="B5773" i="11"/>
  <c r="B5774" i="11"/>
  <c r="B5775" i="11"/>
  <c r="B5776" i="11"/>
  <c r="B5777" i="11"/>
  <c r="B5778" i="11"/>
  <c r="B5779" i="11"/>
  <c r="B5780" i="11"/>
  <c r="B5781" i="11"/>
  <c r="B5782" i="11"/>
  <c r="B5783" i="11"/>
  <c r="B5784" i="11"/>
  <c r="B5785" i="11"/>
  <c r="B5786" i="11"/>
  <c r="B5787" i="11"/>
  <c r="B5788" i="11"/>
  <c r="B5789" i="11"/>
  <c r="B5790" i="11"/>
  <c r="B5791" i="11"/>
  <c r="B5792" i="11"/>
  <c r="B5793" i="11"/>
  <c r="B5794" i="11"/>
  <c r="B5795" i="11"/>
  <c r="B5796" i="11"/>
  <c r="B5797" i="11"/>
  <c r="B5798" i="11"/>
  <c r="B5799" i="11"/>
  <c r="B5800" i="11"/>
  <c r="B5801" i="11"/>
  <c r="B5802" i="11"/>
  <c r="B5803" i="11"/>
  <c r="B5804" i="11"/>
  <c r="B5805" i="11"/>
  <c r="B5806" i="11"/>
  <c r="B5807" i="11"/>
  <c r="B5808" i="11"/>
  <c r="B5809" i="11"/>
  <c r="B5810" i="11"/>
  <c r="B5811" i="11"/>
  <c r="B5812" i="11"/>
  <c r="B5813" i="11"/>
  <c r="B5814" i="11"/>
  <c r="B5815" i="11"/>
  <c r="B5816" i="11"/>
  <c r="B5817" i="11"/>
  <c r="B5818" i="11"/>
  <c r="B5819" i="11"/>
  <c r="B5820" i="11"/>
  <c r="B5821" i="11"/>
  <c r="B5822" i="11"/>
  <c r="B5823" i="11"/>
  <c r="B5824" i="11"/>
  <c r="B5825" i="11"/>
  <c r="B5826" i="11"/>
  <c r="B5827" i="11"/>
  <c r="B5828" i="11"/>
  <c r="B5829" i="11"/>
  <c r="B5830" i="11"/>
  <c r="B5831" i="11"/>
  <c r="B5832" i="11"/>
  <c r="B5833" i="11"/>
  <c r="B5834" i="11"/>
  <c r="B5835" i="11"/>
  <c r="B5836" i="11"/>
  <c r="B5837" i="11"/>
  <c r="B5838" i="11"/>
  <c r="B5839" i="11"/>
  <c r="B5840" i="11"/>
  <c r="B5841" i="11"/>
  <c r="B5842" i="11"/>
  <c r="B5843" i="11"/>
  <c r="B5844" i="11"/>
  <c r="B5845" i="11"/>
  <c r="B5846" i="11"/>
  <c r="B5847" i="11"/>
  <c r="B5848" i="11"/>
  <c r="B5849" i="11"/>
  <c r="B5850" i="11"/>
  <c r="B5851" i="11"/>
  <c r="B5852" i="11"/>
  <c r="B5853" i="11"/>
  <c r="B5854" i="11"/>
  <c r="B5855" i="11"/>
  <c r="B5856" i="11"/>
  <c r="B5857" i="11"/>
  <c r="B5858" i="11"/>
  <c r="B5859" i="11"/>
  <c r="B5860" i="11"/>
  <c r="B5861" i="11"/>
  <c r="B5862" i="11"/>
  <c r="B5863" i="11"/>
  <c r="B5864" i="11"/>
  <c r="B5865" i="11"/>
  <c r="B5866" i="11"/>
  <c r="B5867" i="11"/>
  <c r="B5868" i="11"/>
  <c r="B5869" i="11"/>
  <c r="B5870" i="11"/>
  <c r="B5871" i="11"/>
  <c r="B5872" i="11"/>
  <c r="B5873" i="11"/>
  <c r="B5874" i="11"/>
  <c r="B5875" i="11"/>
  <c r="B5876" i="11"/>
  <c r="B5877" i="11"/>
  <c r="B5878" i="11"/>
  <c r="B5879" i="11"/>
  <c r="B5880" i="11"/>
  <c r="B5881" i="11"/>
  <c r="B5882" i="11"/>
  <c r="B5883" i="11"/>
  <c r="B5884" i="11"/>
  <c r="B5885" i="11"/>
  <c r="B5886" i="11"/>
  <c r="B5887" i="11"/>
  <c r="B5888" i="11"/>
  <c r="B5889" i="11"/>
  <c r="B5890" i="11"/>
  <c r="B5891" i="11"/>
  <c r="B5892" i="11"/>
  <c r="B5893" i="11"/>
  <c r="B5894" i="11"/>
  <c r="B5895" i="11"/>
  <c r="B5896" i="11"/>
  <c r="B5897" i="11"/>
  <c r="B5898" i="11"/>
  <c r="B5899" i="11"/>
  <c r="B5900" i="11"/>
  <c r="B5901" i="11"/>
  <c r="B5902" i="11"/>
  <c r="B5903" i="11"/>
  <c r="B5904" i="11"/>
  <c r="B5905" i="11"/>
  <c r="B5906" i="11"/>
  <c r="B5907" i="11"/>
  <c r="B5908" i="11"/>
  <c r="B5909" i="11"/>
  <c r="B5910" i="11"/>
  <c r="B5911" i="11"/>
  <c r="B5912" i="11"/>
  <c r="B5913" i="11"/>
  <c r="B5914" i="11"/>
  <c r="B5915" i="11"/>
  <c r="B5916" i="11"/>
  <c r="B5917" i="11"/>
  <c r="B5918" i="11"/>
  <c r="B5919" i="11"/>
  <c r="B5920" i="11"/>
  <c r="B5921" i="11"/>
  <c r="B5922" i="11"/>
  <c r="B5923" i="11"/>
  <c r="B5924" i="11"/>
  <c r="B5925" i="11"/>
  <c r="B5926" i="11"/>
  <c r="B5927" i="11"/>
  <c r="B5928" i="11"/>
  <c r="B5929" i="11"/>
  <c r="B5930" i="11"/>
  <c r="B5931" i="11"/>
  <c r="B5932" i="11"/>
  <c r="B5933" i="11"/>
  <c r="B5934" i="11"/>
  <c r="B5935" i="11"/>
  <c r="B5936" i="11"/>
  <c r="B5937" i="11"/>
  <c r="B5938" i="11"/>
  <c r="B5939" i="11"/>
  <c r="B5940" i="11"/>
  <c r="B5941" i="11"/>
  <c r="B5942" i="11"/>
  <c r="B5943" i="11"/>
  <c r="B5944" i="11"/>
  <c r="B5945" i="11"/>
  <c r="B5946" i="11"/>
  <c r="B5947" i="11"/>
  <c r="B5948" i="11"/>
  <c r="B5949" i="11"/>
  <c r="B5950" i="11"/>
  <c r="B5951" i="11"/>
  <c r="B5952" i="11"/>
  <c r="B5953" i="11"/>
  <c r="B5954" i="11"/>
  <c r="B5955" i="11"/>
  <c r="B5956" i="11"/>
  <c r="B5957" i="11"/>
  <c r="B5958" i="11"/>
  <c r="B5959" i="11"/>
  <c r="B5960" i="11"/>
  <c r="B5961" i="11"/>
  <c r="B5962" i="11"/>
  <c r="B5963" i="11"/>
  <c r="B5964" i="11"/>
  <c r="B5965" i="11"/>
  <c r="B5966" i="11"/>
  <c r="B5967" i="11"/>
  <c r="B5968" i="11"/>
  <c r="B5969" i="11"/>
  <c r="B5970" i="11"/>
  <c r="B5971" i="11"/>
  <c r="B5972" i="11"/>
  <c r="B5973" i="11"/>
  <c r="B5974" i="11"/>
  <c r="B5975" i="11"/>
  <c r="B5976" i="11"/>
  <c r="B5977" i="11"/>
  <c r="B5978" i="11"/>
  <c r="B5979" i="11"/>
  <c r="B5980" i="11"/>
  <c r="B5981" i="11"/>
  <c r="B5982" i="11"/>
  <c r="B5983" i="11"/>
  <c r="B5984" i="11"/>
  <c r="B5985" i="11"/>
  <c r="B5986" i="11"/>
  <c r="B5987" i="11"/>
  <c r="B5988" i="11"/>
  <c r="B5989" i="11"/>
  <c r="B5990" i="11"/>
  <c r="B5991" i="11"/>
  <c r="B5992" i="11"/>
  <c r="B5993" i="11"/>
  <c r="B5994" i="11"/>
  <c r="B5995" i="11"/>
  <c r="B5996" i="11"/>
  <c r="B5997" i="11"/>
  <c r="B5998" i="11"/>
  <c r="B5999" i="11"/>
  <c r="B6000" i="11"/>
  <c r="B6001" i="11"/>
  <c r="B6002" i="11"/>
  <c r="B6003" i="11"/>
  <c r="B6004" i="11"/>
  <c r="B6005" i="11"/>
  <c r="B6006" i="11"/>
  <c r="B6007" i="11"/>
  <c r="B6008" i="11"/>
  <c r="B6009" i="11"/>
  <c r="B6010" i="11"/>
  <c r="B6011" i="11"/>
  <c r="B6012" i="11"/>
  <c r="B6013" i="11"/>
  <c r="B6014" i="11"/>
  <c r="B6015" i="11"/>
  <c r="B6016" i="11"/>
  <c r="B6017" i="11"/>
  <c r="B6018" i="11"/>
  <c r="B6019" i="11"/>
  <c r="B6020" i="11"/>
  <c r="B6021" i="11"/>
  <c r="B6022" i="11"/>
  <c r="B6023" i="11"/>
  <c r="B6024" i="11"/>
  <c r="B6025" i="11"/>
  <c r="B6026" i="11"/>
  <c r="B6027" i="11"/>
  <c r="B6028" i="11"/>
  <c r="B6029" i="11"/>
  <c r="B6030" i="11"/>
  <c r="B6031" i="11"/>
  <c r="B6032" i="11"/>
  <c r="B6033" i="11"/>
  <c r="B6034" i="11"/>
  <c r="B6035" i="11"/>
  <c r="B6036" i="11"/>
  <c r="B6037" i="11"/>
  <c r="B6038" i="11"/>
  <c r="B6039" i="11"/>
  <c r="B6040" i="11"/>
  <c r="B6041" i="11"/>
  <c r="B6042" i="11"/>
  <c r="B6043" i="11"/>
  <c r="B6044" i="11"/>
  <c r="B6045" i="11"/>
  <c r="B6046" i="11"/>
  <c r="B6047" i="11"/>
  <c r="B6048" i="11"/>
  <c r="B6049" i="11"/>
  <c r="B6050" i="11"/>
  <c r="B6051" i="11"/>
  <c r="B6052" i="11"/>
  <c r="B6053" i="11"/>
  <c r="B6054" i="11"/>
  <c r="B6055" i="11"/>
  <c r="B6056" i="11"/>
  <c r="B6057" i="11"/>
  <c r="B6058" i="11"/>
  <c r="B6059" i="11"/>
  <c r="B6060" i="11"/>
  <c r="B6061" i="11"/>
  <c r="B6062" i="11"/>
  <c r="B6063" i="11"/>
  <c r="B6064" i="11"/>
  <c r="B6065" i="11"/>
  <c r="B6066" i="11"/>
  <c r="B6067" i="11"/>
  <c r="B6068" i="11"/>
  <c r="B6069" i="11"/>
  <c r="B6070" i="11"/>
  <c r="B6071" i="11"/>
  <c r="B6072" i="11"/>
  <c r="B6073" i="11"/>
  <c r="B6074" i="11"/>
  <c r="B6075" i="11"/>
  <c r="B6076" i="11"/>
  <c r="B6077" i="11"/>
  <c r="B6078" i="11"/>
  <c r="B6079" i="11"/>
  <c r="B6080" i="11"/>
  <c r="B6081" i="11"/>
  <c r="B6082" i="11"/>
  <c r="B6083" i="11"/>
  <c r="B6084" i="11"/>
  <c r="B6085" i="11"/>
  <c r="B6086" i="11"/>
  <c r="B6087" i="11"/>
  <c r="B6088" i="11"/>
  <c r="B6089" i="11"/>
  <c r="B6090" i="11"/>
  <c r="B6091" i="11"/>
  <c r="B6092" i="11"/>
  <c r="B6093" i="11"/>
  <c r="B6094" i="11"/>
  <c r="B6095" i="11"/>
  <c r="B6096" i="11"/>
  <c r="B6097" i="11"/>
  <c r="B6098" i="11"/>
  <c r="B6099" i="11"/>
  <c r="B6100" i="11"/>
  <c r="B6101" i="11"/>
  <c r="B6102" i="11"/>
  <c r="B6103" i="11"/>
  <c r="B6104" i="11"/>
  <c r="B6105" i="11"/>
  <c r="B6106" i="11"/>
  <c r="B6107" i="11"/>
  <c r="B6108" i="11"/>
  <c r="B6109" i="11"/>
  <c r="B6110" i="11"/>
  <c r="B6111" i="11"/>
  <c r="B6112" i="11"/>
  <c r="B6113" i="11"/>
  <c r="B6114" i="11"/>
  <c r="B6115" i="11"/>
  <c r="B6116" i="11"/>
  <c r="B6117" i="11"/>
  <c r="B6118" i="11"/>
  <c r="B6119" i="11"/>
  <c r="B6120" i="11"/>
  <c r="B6121" i="11"/>
  <c r="B6122" i="11"/>
  <c r="B6123" i="11"/>
  <c r="B6124" i="11"/>
  <c r="B6125" i="11"/>
  <c r="B6126" i="11"/>
  <c r="B6127" i="11"/>
  <c r="B6128" i="11"/>
  <c r="B6129" i="11"/>
  <c r="B6130" i="11"/>
  <c r="B6131" i="11"/>
  <c r="B6132" i="11"/>
  <c r="B6133" i="11"/>
  <c r="B6134" i="11"/>
  <c r="B6135" i="11"/>
  <c r="B6136" i="11"/>
  <c r="B6137" i="11"/>
  <c r="B6138" i="11"/>
  <c r="B6139" i="11"/>
  <c r="B6140" i="11"/>
  <c r="B6141" i="11"/>
  <c r="B6142" i="11"/>
  <c r="B6143" i="11"/>
  <c r="B6144" i="11"/>
  <c r="B6145" i="11"/>
  <c r="B6146" i="11"/>
  <c r="B6147" i="11"/>
  <c r="B6148" i="11"/>
  <c r="B6149" i="11"/>
  <c r="B6150" i="11"/>
  <c r="B6151" i="11"/>
  <c r="B6152" i="11"/>
  <c r="B6153" i="11"/>
  <c r="B6154" i="11"/>
  <c r="B6155" i="11"/>
  <c r="B6156" i="11"/>
  <c r="B6157" i="11"/>
  <c r="B6158" i="11"/>
  <c r="B6159" i="11"/>
  <c r="B6160" i="11"/>
  <c r="B6161" i="11"/>
  <c r="B6162" i="11"/>
  <c r="B6163" i="11"/>
  <c r="B6164" i="11"/>
  <c r="B6165" i="11"/>
  <c r="B6166" i="11"/>
  <c r="B6167" i="11"/>
  <c r="B6168" i="11"/>
  <c r="B6169" i="11"/>
  <c r="B6170" i="11"/>
  <c r="B6171" i="11"/>
  <c r="B6172" i="11"/>
  <c r="B6173" i="11"/>
  <c r="B6174" i="11"/>
  <c r="B6175" i="11"/>
  <c r="B6176" i="11"/>
  <c r="B6177" i="11"/>
  <c r="B6178" i="11"/>
  <c r="B6179" i="11"/>
  <c r="B6180" i="11"/>
  <c r="B6181" i="11"/>
  <c r="B6182" i="11"/>
  <c r="B6183" i="11"/>
  <c r="B6184" i="11"/>
  <c r="B6185" i="11"/>
  <c r="B6186" i="11"/>
  <c r="B6187" i="11"/>
  <c r="B6188" i="11"/>
  <c r="B6189" i="11"/>
  <c r="B6190" i="11"/>
  <c r="B6191" i="11"/>
  <c r="B6192" i="11"/>
  <c r="B6193" i="11"/>
  <c r="B6194" i="11"/>
  <c r="B6195" i="11"/>
  <c r="B6196" i="11"/>
  <c r="B6197" i="11"/>
  <c r="B6198" i="11"/>
  <c r="B6199" i="11"/>
  <c r="B6200" i="11"/>
  <c r="B6201" i="11"/>
  <c r="B6202" i="11"/>
  <c r="B6203" i="11"/>
  <c r="B6204" i="11"/>
  <c r="B6205" i="11"/>
  <c r="B6206" i="11"/>
  <c r="B6207" i="11"/>
  <c r="B6208" i="11"/>
  <c r="B6209" i="11"/>
  <c r="B6210" i="11"/>
  <c r="B6211" i="11"/>
  <c r="B6212" i="11"/>
  <c r="B6213" i="11"/>
  <c r="B6214" i="11"/>
  <c r="B6215" i="11"/>
  <c r="B6216" i="11"/>
  <c r="B6217" i="11"/>
  <c r="B6218" i="11"/>
  <c r="B6219" i="11"/>
  <c r="B6220" i="11"/>
  <c r="B6221" i="11"/>
  <c r="B6222" i="11"/>
  <c r="B6223" i="11"/>
  <c r="B6224" i="11"/>
  <c r="B6225" i="11"/>
  <c r="B6226" i="11"/>
  <c r="B6227" i="11"/>
  <c r="B6228" i="11"/>
  <c r="B6229" i="11"/>
  <c r="B6230" i="11"/>
  <c r="B6231" i="11"/>
  <c r="B6232" i="11"/>
  <c r="B6233" i="11"/>
  <c r="B6234" i="11"/>
  <c r="B6235" i="11"/>
  <c r="B6236" i="11"/>
  <c r="B6237" i="11"/>
  <c r="B6238" i="11"/>
  <c r="B6239" i="11"/>
  <c r="B6240" i="11"/>
  <c r="B6241" i="11"/>
  <c r="B6242" i="11"/>
  <c r="B6243" i="11"/>
  <c r="B6244" i="11"/>
  <c r="B6245" i="11"/>
  <c r="B6246" i="11"/>
  <c r="B6247" i="11"/>
  <c r="B6248" i="11"/>
  <c r="B6249" i="11"/>
  <c r="B6250" i="11"/>
  <c r="B6251" i="11"/>
  <c r="B6252" i="11"/>
  <c r="B6253" i="11"/>
  <c r="B6254" i="11"/>
  <c r="B6255" i="11"/>
  <c r="B6256" i="11"/>
  <c r="B6257" i="11"/>
  <c r="B6258" i="11"/>
  <c r="B6259" i="11"/>
  <c r="B6260" i="11"/>
  <c r="B6261" i="11"/>
  <c r="B6262" i="11"/>
  <c r="B6263" i="11"/>
  <c r="B6264" i="11"/>
  <c r="B6265" i="11"/>
  <c r="B6266" i="11"/>
  <c r="B6267" i="11"/>
  <c r="B6268" i="11"/>
  <c r="B6269" i="11"/>
  <c r="B6270" i="11"/>
  <c r="B6271" i="11"/>
  <c r="B6272" i="11"/>
  <c r="B6273" i="11"/>
  <c r="B6274" i="11"/>
  <c r="B6275" i="11"/>
  <c r="B6276" i="11"/>
  <c r="B6277" i="11"/>
  <c r="B6278" i="11"/>
  <c r="B6279" i="11"/>
  <c r="B6280" i="11"/>
  <c r="B6281" i="11"/>
  <c r="B6282" i="11"/>
  <c r="B6283" i="11"/>
  <c r="B6284" i="11"/>
  <c r="B6285" i="11"/>
  <c r="B6286" i="11"/>
  <c r="B6287" i="11"/>
  <c r="B6288" i="11"/>
  <c r="B6289" i="11"/>
  <c r="B6290" i="11"/>
  <c r="B6291" i="11"/>
  <c r="B6292" i="11"/>
  <c r="B6293" i="11"/>
  <c r="B6294" i="11"/>
  <c r="B6295" i="11"/>
  <c r="B6296" i="11"/>
  <c r="B6297" i="11"/>
  <c r="B6298" i="11"/>
  <c r="B6299" i="11"/>
  <c r="B6300" i="11"/>
  <c r="B6301" i="11"/>
  <c r="B6302" i="11"/>
  <c r="B6303" i="11"/>
  <c r="B6304" i="11"/>
  <c r="B6305" i="11"/>
  <c r="B6306" i="11"/>
  <c r="B6307" i="11"/>
  <c r="B6308" i="11"/>
  <c r="B6309" i="11"/>
  <c r="B6310" i="11"/>
  <c r="B6311" i="11"/>
  <c r="B6312" i="11"/>
  <c r="B6313" i="11"/>
  <c r="B6314" i="11"/>
  <c r="B6315" i="11"/>
  <c r="B6316" i="11"/>
  <c r="B6317" i="11"/>
  <c r="B6318" i="11"/>
  <c r="B6319" i="11"/>
  <c r="B6320" i="11"/>
  <c r="B6321" i="11"/>
  <c r="B6322" i="11"/>
  <c r="B6323" i="11"/>
  <c r="B6324" i="11"/>
  <c r="B6325" i="11"/>
  <c r="B6326" i="11"/>
  <c r="B6327" i="11"/>
  <c r="B6328" i="11"/>
  <c r="B6329" i="11"/>
  <c r="B6330" i="11"/>
  <c r="B6331" i="11"/>
  <c r="B6332" i="11"/>
  <c r="B6333" i="11"/>
  <c r="B6334" i="11"/>
  <c r="B6335" i="11"/>
  <c r="B6336" i="11"/>
  <c r="B6337" i="11"/>
  <c r="B6338" i="11"/>
  <c r="B6339" i="11"/>
  <c r="B6340" i="11"/>
  <c r="B6341" i="11"/>
  <c r="B6342" i="11"/>
  <c r="B6343" i="11"/>
  <c r="B6344" i="11"/>
  <c r="B6345" i="11"/>
  <c r="B6346" i="11"/>
  <c r="B6347" i="11"/>
  <c r="B6348" i="11"/>
  <c r="B6349" i="11"/>
  <c r="B6350" i="11"/>
  <c r="B6351" i="11"/>
  <c r="B6352" i="11"/>
  <c r="B6353" i="11"/>
  <c r="B6354" i="11"/>
  <c r="B6355" i="11"/>
  <c r="B6356" i="11"/>
  <c r="B6357" i="11"/>
  <c r="B6358" i="11"/>
  <c r="B6359" i="11"/>
  <c r="B6360" i="11"/>
  <c r="B6361" i="11"/>
  <c r="B6362" i="11"/>
  <c r="B6363" i="11"/>
  <c r="B6364" i="11"/>
  <c r="B6365" i="11"/>
  <c r="B6366" i="11"/>
  <c r="B6367" i="11"/>
  <c r="B6368" i="11"/>
  <c r="B6369" i="11"/>
  <c r="B6370" i="11"/>
  <c r="B6371" i="11"/>
  <c r="B6372" i="11"/>
  <c r="B6373" i="11"/>
  <c r="B6374" i="11"/>
  <c r="B6375" i="11"/>
  <c r="B6376" i="11"/>
  <c r="B6377" i="11"/>
  <c r="B6378" i="11"/>
  <c r="B6379" i="11"/>
  <c r="B6380" i="11"/>
  <c r="B6381" i="11"/>
  <c r="B6382" i="11"/>
  <c r="B6383" i="11"/>
  <c r="B6384" i="11"/>
  <c r="B6385" i="11"/>
  <c r="B6386" i="11"/>
  <c r="B6387" i="11"/>
  <c r="B6388" i="11"/>
  <c r="B6389" i="11"/>
  <c r="B6390" i="11"/>
  <c r="B6391" i="11"/>
  <c r="B6392" i="11"/>
  <c r="B6393" i="11"/>
  <c r="B6394" i="11"/>
  <c r="B6395" i="11"/>
  <c r="B6396" i="11"/>
  <c r="B6397" i="11"/>
  <c r="B6398" i="11"/>
  <c r="B6399" i="11"/>
  <c r="B6400" i="11"/>
  <c r="B6401" i="11"/>
  <c r="B6402" i="11"/>
  <c r="B6403" i="11"/>
  <c r="B6404" i="11"/>
  <c r="B6405" i="11"/>
  <c r="B6406" i="11"/>
  <c r="B6407" i="11"/>
  <c r="B6408" i="11"/>
  <c r="B6409" i="11"/>
  <c r="B6410" i="11"/>
  <c r="B6411" i="11"/>
  <c r="B6412" i="11"/>
  <c r="B6413" i="11"/>
  <c r="B6414" i="11"/>
  <c r="B6415" i="11"/>
  <c r="B6416" i="11"/>
  <c r="B6417" i="11"/>
  <c r="B6418" i="11"/>
  <c r="B6419" i="11"/>
  <c r="B6420" i="11"/>
  <c r="B6421" i="11"/>
  <c r="B6422" i="11"/>
  <c r="B6423" i="11"/>
  <c r="B6424" i="11"/>
  <c r="B6425" i="11"/>
  <c r="B6426" i="11"/>
  <c r="B6427" i="11"/>
  <c r="B6428" i="11"/>
  <c r="B6429" i="11"/>
  <c r="B6430" i="11"/>
  <c r="B6431" i="11"/>
  <c r="B6432" i="11"/>
  <c r="B6433" i="11"/>
  <c r="B6434" i="11"/>
  <c r="B6435" i="11"/>
  <c r="B6436" i="11"/>
  <c r="B6437" i="11"/>
  <c r="B6438" i="11"/>
  <c r="B6439" i="11"/>
  <c r="B6440" i="11"/>
  <c r="B6441" i="11"/>
  <c r="B6442" i="11"/>
  <c r="B6443" i="11"/>
  <c r="B6444" i="11"/>
  <c r="B6445" i="11"/>
  <c r="B6446" i="11"/>
  <c r="B6447" i="11"/>
  <c r="B6448" i="11"/>
  <c r="B6449" i="11"/>
  <c r="B6450" i="11"/>
  <c r="B6451" i="11"/>
  <c r="B6452" i="11"/>
  <c r="B6453" i="11"/>
  <c r="B6454" i="11"/>
  <c r="B6455" i="11"/>
  <c r="B6456" i="11"/>
  <c r="B6457" i="11"/>
  <c r="B6458" i="11"/>
  <c r="B6459" i="11"/>
  <c r="B6460" i="11"/>
  <c r="B6461" i="11"/>
  <c r="B6462" i="11"/>
  <c r="B6463" i="11"/>
  <c r="B6464" i="11"/>
  <c r="B6465" i="11"/>
  <c r="B6466" i="11"/>
  <c r="B6467" i="11"/>
  <c r="B6468" i="11"/>
  <c r="B6469" i="11"/>
  <c r="B6470" i="11"/>
  <c r="B6471" i="11"/>
  <c r="B6472" i="11"/>
  <c r="B6473" i="11"/>
  <c r="B6474" i="11"/>
  <c r="B6475" i="11"/>
  <c r="B6476" i="11"/>
  <c r="B6477" i="11"/>
  <c r="B6478" i="11"/>
  <c r="B6479" i="11"/>
  <c r="B6480" i="11"/>
  <c r="B6481" i="11"/>
  <c r="B6482" i="11"/>
  <c r="B6483" i="11"/>
  <c r="B6484" i="11"/>
  <c r="B6485" i="11"/>
  <c r="B6486" i="11"/>
  <c r="B6487" i="11"/>
  <c r="B6488" i="11"/>
  <c r="B6489" i="11"/>
  <c r="B6490" i="11"/>
  <c r="B6491" i="11"/>
  <c r="B6492" i="11"/>
  <c r="B6493" i="11"/>
  <c r="B6494" i="11"/>
  <c r="B6495" i="11"/>
  <c r="B6496" i="11"/>
  <c r="B6497" i="11"/>
  <c r="B6498" i="11"/>
  <c r="B6499" i="11"/>
  <c r="B6500" i="11"/>
  <c r="B6501" i="11"/>
  <c r="B6502" i="11"/>
  <c r="B6503" i="11"/>
  <c r="B6504" i="11"/>
  <c r="B6505" i="11"/>
  <c r="B6506" i="11"/>
  <c r="B6507" i="11"/>
  <c r="B6508" i="11"/>
  <c r="B6509" i="11"/>
  <c r="B6510" i="11"/>
  <c r="B6511" i="11"/>
  <c r="B6512" i="11"/>
  <c r="B6513" i="11"/>
  <c r="B6514" i="11"/>
  <c r="B6515" i="11"/>
  <c r="B6516" i="11"/>
  <c r="B6517" i="11"/>
  <c r="B6518" i="11"/>
  <c r="B6519" i="11"/>
  <c r="B6520" i="11"/>
  <c r="B6521" i="11"/>
  <c r="B6522" i="11"/>
  <c r="B6523" i="11"/>
  <c r="B6524" i="11"/>
  <c r="B6525" i="11"/>
  <c r="B6526" i="11"/>
  <c r="B6527" i="11"/>
  <c r="B6528" i="11"/>
  <c r="B6529" i="11"/>
  <c r="B6530" i="11"/>
  <c r="B6531" i="11"/>
  <c r="B6532" i="11"/>
  <c r="B6533" i="11"/>
  <c r="B6534" i="11"/>
  <c r="B6535" i="11"/>
  <c r="B6536" i="11"/>
  <c r="B6537" i="11"/>
  <c r="B6538" i="11"/>
  <c r="B6539" i="11"/>
  <c r="B6540" i="11"/>
  <c r="B6541" i="11"/>
  <c r="B6542" i="11"/>
  <c r="B6543" i="11"/>
  <c r="B6544" i="11"/>
  <c r="B6545" i="11"/>
  <c r="B6546" i="11"/>
  <c r="B6547" i="11"/>
  <c r="B6548" i="11"/>
  <c r="B6549" i="11"/>
  <c r="B6550" i="11"/>
  <c r="B6551" i="11"/>
  <c r="B6552" i="11"/>
  <c r="B6553" i="11"/>
  <c r="B6554" i="11"/>
  <c r="B6555" i="11"/>
  <c r="B6556" i="11"/>
  <c r="B6557" i="11"/>
  <c r="B6558" i="11"/>
  <c r="B6559" i="11"/>
  <c r="B6560" i="11"/>
  <c r="B6561" i="11"/>
  <c r="B6562" i="11"/>
  <c r="B6563" i="11"/>
  <c r="B6564" i="11"/>
  <c r="B6565" i="11"/>
  <c r="B6566" i="11"/>
  <c r="B6567" i="11"/>
  <c r="B6568" i="11"/>
  <c r="B6569" i="11"/>
  <c r="B6570" i="11"/>
  <c r="B6571" i="11"/>
  <c r="B6572" i="11"/>
  <c r="B6573" i="11"/>
  <c r="B6574" i="11"/>
  <c r="B6575" i="11"/>
  <c r="B6576" i="11"/>
  <c r="B6577" i="11"/>
  <c r="B6578" i="11"/>
  <c r="B6579" i="11"/>
  <c r="B6580" i="11"/>
  <c r="B6581" i="11"/>
  <c r="B6582" i="11"/>
  <c r="B6583" i="11"/>
  <c r="B6584" i="11"/>
  <c r="B6585" i="11"/>
  <c r="B6586" i="11"/>
  <c r="B6587" i="11"/>
  <c r="B6588" i="11"/>
  <c r="B6589" i="11"/>
  <c r="B6590" i="11"/>
  <c r="B6591" i="11"/>
  <c r="B6592" i="11"/>
  <c r="B6593" i="11"/>
  <c r="B6594" i="11"/>
  <c r="B6595" i="11"/>
  <c r="B6596" i="11"/>
  <c r="B6597" i="11"/>
  <c r="B6598" i="11"/>
  <c r="B6599" i="11"/>
  <c r="B6600" i="11"/>
  <c r="B6601" i="11"/>
  <c r="B6602" i="11"/>
  <c r="B6603" i="11"/>
  <c r="B6604" i="11"/>
  <c r="B6605" i="11"/>
  <c r="B6606" i="11"/>
  <c r="B6607" i="11"/>
  <c r="B6608" i="11"/>
  <c r="B6609" i="11"/>
  <c r="B6610" i="11"/>
  <c r="B6611" i="11"/>
  <c r="B6612" i="11"/>
  <c r="B6613" i="11"/>
  <c r="B6614" i="11"/>
  <c r="B6615" i="11"/>
  <c r="B6616" i="11"/>
  <c r="B6617" i="11"/>
  <c r="B6618" i="11"/>
  <c r="B6619" i="11"/>
  <c r="B6620" i="11"/>
  <c r="B6621" i="11"/>
  <c r="B6622" i="11"/>
  <c r="B6623" i="11"/>
  <c r="B6624" i="11"/>
  <c r="B6625" i="11"/>
  <c r="B6626" i="11"/>
  <c r="B6627" i="11"/>
  <c r="B6628" i="11"/>
  <c r="B6629" i="11"/>
  <c r="B6630" i="11"/>
  <c r="B6631" i="11"/>
  <c r="B6632" i="11"/>
  <c r="B6633" i="11"/>
  <c r="B6634" i="11"/>
  <c r="B6635" i="11"/>
  <c r="B6636" i="11"/>
  <c r="B6637" i="11"/>
  <c r="B6638" i="11"/>
  <c r="B6639" i="11"/>
  <c r="B6640" i="11"/>
  <c r="B6641" i="11"/>
  <c r="B6642" i="11"/>
  <c r="B6643" i="11"/>
  <c r="B6644" i="11"/>
  <c r="B6645" i="11"/>
  <c r="B6646" i="11"/>
  <c r="B6647" i="11"/>
  <c r="B6648" i="11"/>
  <c r="B6649" i="11"/>
  <c r="B6650" i="11"/>
  <c r="B6651" i="11"/>
  <c r="B6652" i="11"/>
  <c r="B6653" i="11"/>
  <c r="B6654" i="11"/>
  <c r="B6655" i="11"/>
  <c r="B6656" i="11"/>
  <c r="B6657" i="11"/>
  <c r="B6658" i="11"/>
  <c r="B6659" i="11"/>
  <c r="B6660" i="11"/>
  <c r="B6661" i="11"/>
  <c r="B6662" i="11"/>
  <c r="B6663" i="11"/>
  <c r="B6664" i="11"/>
  <c r="B6665" i="11"/>
  <c r="B6666" i="11"/>
  <c r="B6667" i="11"/>
  <c r="B6668" i="11"/>
  <c r="B6669" i="11"/>
  <c r="B6670" i="11"/>
  <c r="B6671" i="11"/>
  <c r="B6672" i="11"/>
  <c r="B6673" i="11"/>
  <c r="B6674" i="11"/>
  <c r="B6675" i="11"/>
  <c r="B6676" i="11"/>
  <c r="B6677" i="11"/>
  <c r="B6678" i="11"/>
  <c r="B6679" i="11"/>
  <c r="B6680" i="11"/>
  <c r="B6681" i="11"/>
  <c r="B6682" i="11"/>
  <c r="B6683" i="11"/>
  <c r="B6684" i="11"/>
  <c r="B6685" i="11"/>
  <c r="B6686" i="11"/>
  <c r="B6687" i="11"/>
  <c r="B6688" i="11"/>
  <c r="B6689" i="11"/>
  <c r="B6690" i="11"/>
  <c r="B6691" i="11"/>
  <c r="B6692" i="11"/>
  <c r="B6693" i="11"/>
  <c r="B6694" i="11"/>
  <c r="B6695" i="11"/>
  <c r="B6696" i="11"/>
  <c r="B6697" i="11"/>
  <c r="B6698" i="11"/>
  <c r="B6699" i="11"/>
  <c r="B6700" i="11"/>
  <c r="B6701" i="11"/>
  <c r="B6702" i="11"/>
  <c r="B6703" i="11"/>
  <c r="B6704" i="11"/>
  <c r="B6705" i="11"/>
  <c r="B6706" i="11"/>
  <c r="B6707" i="11"/>
  <c r="B6708" i="11"/>
  <c r="B6709" i="11"/>
  <c r="B6710" i="11"/>
  <c r="B6711" i="11"/>
  <c r="B6712" i="11"/>
  <c r="B6713" i="11"/>
  <c r="B6714" i="11"/>
  <c r="B6715" i="11"/>
  <c r="B6716" i="11"/>
  <c r="B6717" i="11"/>
  <c r="B6718" i="11"/>
  <c r="B6719" i="11"/>
  <c r="B6720" i="11"/>
  <c r="B6721" i="11"/>
  <c r="B6722" i="11"/>
  <c r="B6723" i="11"/>
  <c r="B6724" i="11"/>
  <c r="B6725" i="11"/>
  <c r="B6726" i="11"/>
  <c r="B6727" i="11"/>
  <c r="B6728" i="11"/>
  <c r="B6729" i="11"/>
  <c r="B6730" i="11"/>
  <c r="B6731" i="11"/>
  <c r="B6732" i="11"/>
  <c r="B6733" i="11"/>
  <c r="B6734" i="11"/>
  <c r="B6735" i="11"/>
  <c r="B6736" i="11"/>
  <c r="B6737" i="11"/>
  <c r="B6738" i="11"/>
  <c r="B6739" i="11"/>
  <c r="B6740" i="11"/>
  <c r="B6741" i="11"/>
  <c r="B6742" i="11"/>
  <c r="B6743" i="11"/>
  <c r="B6744" i="11"/>
  <c r="B6745" i="11"/>
  <c r="B6746" i="11"/>
  <c r="B6747" i="11"/>
  <c r="B6748" i="11"/>
  <c r="B6749" i="11"/>
  <c r="B6750" i="11"/>
  <c r="B6751" i="11"/>
  <c r="B6752" i="11"/>
  <c r="B6753" i="11"/>
  <c r="B6754" i="11"/>
  <c r="B6755" i="11"/>
  <c r="B6756" i="11"/>
  <c r="B6757" i="11"/>
  <c r="B6758" i="11"/>
  <c r="B6759" i="11"/>
  <c r="B6760" i="11"/>
  <c r="B6761" i="11"/>
  <c r="B6762" i="11"/>
  <c r="B6763" i="11"/>
  <c r="B6764" i="11"/>
  <c r="B6765" i="11"/>
  <c r="B6766" i="11"/>
  <c r="B6767" i="11"/>
  <c r="B6768" i="11"/>
  <c r="B6769" i="11"/>
  <c r="B6770" i="11"/>
  <c r="B6771" i="11"/>
  <c r="B6772" i="11"/>
  <c r="B6773" i="11"/>
  <c r="B6774" i="11"/>
  <c r="B6775" i="11"/>
  <c r="B6776" i="11"/>
  <c r="B6777" i="11"/>
  <c r="B6778" i="11"/>
  <c r="B6779" i="11"/>
  <c r="B6780" i="11"/>
  <c r="B6781" i="11"/>
  <c r="B6782" i="11"/>
  <c r="B6783" i="11"/>
  <c r="B6784" i="11"/>
  <c r="B6785" i="11"/>
  <c r="B6786" i="11"/>
  <c r="B6787" i="11"/>
  <c r="B6788" i="11"/>
  <c r="B6789" i="11"/>
  <c r="B6790" i="11"/>
  <c r="B6791" i="11"/>
  <c r="B6792" i="11"/>
  <c r="B6793" i="11"/>
  <c r="B6794" i="11"/>
  <c r="B6795" i="11"/>
  <c r="B6796" i="11"/>
  <c r="B6797" i="11"/>
  <c r="B6798" i="11"/>
  <c r="B6799" i="11"/>
  <c r="B6800" i="11"/>
  <c r="B6801" i="11"/>
  <c r="B6802" i="11"/>
  <c r="B6803" i="11"/>
  <c r="B6804" i="11"/>
  <c r="B6805" i="11"/>
  <c r="B6806" i="11"/>
  <c r="B6807" i="11"/>
  <c r="B6808" i="11"/>
  <c r="B6809" i="11"/>
  <c r="B6810" i="11"/>
  <c r="B6811" i="11"/>
  <c r="B6812" i="11"/>
  <c r="B6813" i="11"/>
  <c r="B6814" i="11"/>
  <c r="B6815" i="11"/>
  <c r="B6816" i="11"/>
  <c r="B6817" i="11"/>
  <c r="B6818" i="11"/>
  <c r="B6819" i="11"/>
  <c r="B6820" i="11"/>
  <c r="B6821" i="11"/>
  <c r="B6822" i="11"/>
  <c r="B6823" i="11"/>
  <c r="B6824" i="11"/>
  <c r="B6825" i="11"/>
  <c r="B6826" i="11"/>
  <c r="B6827" i="11"/>
  <c r="B6828" i="11"/>
  <c r="B6829" i="11"/>
  <c r="B6830" i="11"/>
  <c r="B6831" i="11"/>
  <c r="B6832" i="11"/>
  <c r="B6833" i="11"/>
  <c r="B6834" i="11"/>
  <c r="B6835" i="11"/>
  <c r="B6836" i="11"/>
  <c r="B6837" i="11"/>
  <c r="B6838" i="11"/>
  <c r="B6839" i="11"/>
  <c r="B6840" i="11"/>
  <c r="B6841" i="11"/>
  <c r="B6842" i="11"/>
  <c r="B6843" i="11"/>
  <c r="B6844" i="11"/>
  <c r="B6845" i="11"/>
  <c r="B6846" i="11"/>
  <c r="B6847" i="11"/>
  <c r="B6848" i="11"/>
  <c r="B6849" i="11"/>
  <c r="B6850" i="11"/>
  <c r="B6851" i="11"/>
  <c r="B6852" i="11"/>
  <c r="B6853" i="11"/>
  <c r="B6854" i="11"/>
  <c r="B6855" i="11"/>
  <c r="B6856" i="11"/>
  <c r="B6857" i="11"/>
  <c r="B6858" i="11"/>
  <c r="B6859" i="11"/>
  <c r="B6860" i="11"/>
  <c r="B6861" i="11"/>
  <c r="B6862" i="11"/>
  <c r="B6863" i="11"/>
  <c r="B6864" i="11"/>
  <c r="B6865" i="11"/>
  <c r="B6866" i="11"/>
  <c r="B6867" i="11"/>
  <c r="B6868" i="11"/>
  <c r="B6869" i="11"/>
  <c r="B6870" i="11"/>
  <c r="B6871" i="11"/>
  <c r="B6872" i="11"/>
  <c r="B6873" i="11"/>
  <c r="B6874" i="11"/>
  <c r="B6875" i="11"/>
  <c r="B6876" i="11"/>
  <c r="B6877" i="11"/>
  <c r="B6878" i="11"/>
  <c r="B6879" i="11"/>
  <c r="B6880" i="11"/>
  <c r="B6881" i="11"/>
  <c r="B6882" i="11"/>
  <c r="B6883" i="11"/>
  <c r="B6884" i="11"/>
  <c r="B6885" i="11"/>
  <c r="B6886" i="11"/>
  <c r="B6887" i="11"/>
  <c r="B6888" i="11"/>
  <c r="B6889" i="11"/>
  <c r="B6890" i="11"/>
  <c r="B6891" i="11"/>
  <c r="B6892" i="11"/>
  <c r="B6893" i="11"/>
  <c r="B6894" i="11"/>
  <c r="B6895" i="11"/>
  <c r="B6896" i="11"/>
  <c r="B6897" i="11"/>
  <c r="B6898" i="11"/>
  <c r="B6899" i="11"/>
  <c r="B6900" i="11"/>
  <c r="B6901" i="11"/>
  <c r="B6902" i="11"/>
  <c r="B6903" i="11"/>
  <c r="B6904" i="11"/>
  <c r="B6905" i="11"/>
  <c r="B6906" i="11"/>
  <c r="B6907" i="11"/>
  <c r="B6908" i="11"/>
  <c r="B6909" i="11"/>
  <c r="B6910" i="11"/>
  <c r="B6911" i="11"/>
  <c r="B6912" i="11"/>
  <c r="B6913" i="11"/>
  <c r="B6914" i="11"/>
  <c r="B6915" i="11"/>
  <c r="B6916" i="11"/>
  <c r="B6917" i="11"/>
  <c r="B6918" i="11"/>
  <c r="B6919" i="11"/>
  <c r="B6920" i="11"/>
  <c r="B6921" i="11"/>
  <c r="B6922" i="11"/>
  <c r="B6923" i="11"/>
  <c r="B6924" i="11"/>
  <c r="B6925" i="11"/>
  <c r="B6926" i="11"/>
  <c r="B6927" i="11"/>
  <c r="B6928" i="11"/>
  <c r="B6929" i="11"/>
  <c r="B6930" i="11"/>
  <c r="B6931" i="11"/>
  <c r="B6932" i="11"/>
  <c r="B6933" i="11"/>
  <c r="B6934" i="11"/>
  <c r="B6935" i="11"/>
  <c r="B6936" i="11"/>
  <c r="B6937" i="11"/>
  <c r="B6938" i="11"/>
  <c r="B6939" i="11"/>
  <c r="B6940" i="11"/>
  <c r="B6941" i="11"/>
  <c r="B6942" i="11"/>
  <c r="B6943" i="11"/>
  <c r="B6944" i="11"/>
  <c r="B6945" i="11"/>
  <c r="B6946" i="11"/>
  <c r="B6947" i="11"/>
  <c r="B6948" i="11"/>
  <c r="B6949" i="11"/>
  <c r="B6950" i="11"/>
  <c r="B6951" i="11"/>
  <c r="B6952" i="11"/>
  <c r="B6953" i="11"/>
  <c r="B6954" i="11"/>
  <c r="B6955" i="11"/>
  <c r="B6956" i="11"/>
  <c r="B6957" i="11"/>
  <c r="B6958" i="11"/>
  <c r="B6959" i="11"/>
  <c r="B6960" i="11"/>
  <c r="B6961" i="11"/>
  <c r="B6962" i="11"/>
  <c r="B6963" i="11"/>
  <c r="B6964" i="11"/>
  <c r="B6965" i="11"/>
  <c r="B6966" i="11"/>
  <c r="B6967" i="11"/>
  <c r="B6968" i="11"/>
  <c r="B6969" i="11"/>
  <c r="B6970" i="11"/>
  <c r="B6971" i="11"/>
  <c r="B6972" i="11"/>
  <c r="B6973" i="11"/>
  <c r="B6974" i="11"/>
  <c r="B6975" i="11"/>
  <c r="B6976" i="11"/>
  <c r="B6977" i="11"/>
  <c r="B6978" i="11"/>
  <c r="B6979" i="11"/>
  <c r="B6980" i="11"/>
  <c r="B6981" i="11"/>
  <c r="B6982" i="11"/>
  <c r="B6983" i="11"/>
  <c r="B6984" i="11"/>
  <c r="B6985" i="11"/>
  <c r="B6986" i="11"/>
  <c r="B6987" i="11"/>
  <c r="B6988" i="11"/>
  <c r="B6989" i="11"/>
  <c r="B6990" i="11"/>
  <c r="B6991" i="11"/>
  <c r="B6992" i="11"/>
  <c r="B6993" i="11"/>
  <c r="B6994" i="11"/>
  <c r="B6995" i="11"/>
  <c r="B6996" i="11"/>
  <c r="B6997" i="11"/>
  <c r="B6998" i="11"/>
  <c r="B6999" i="11"/>
  <c r="B7000" i="11"/>
  <c r="B7001" i="11"/>
  <c r="B7002" i="11"/>
  <c r="B7003" i="11"/>
  <c r="B7004" i="11"/>
  <c r="B7005" i="11"/>
  <c r="B7006" i="11"/>
  <c r="B7007" i="11"/>
  <c r="B7008" i="11"/>
  <c r="B7009" i="11"/>
  <c r="B7010" i="11"/>
  <c r="B7011" i="11"/>
  <c r="B7012" i="11"/>
  <c r="B7013" i="11"/>
  <c r="B7014" i="11"/>
  <c r="B7015" i="11"/>
  <c r="B7016" i="11"/>
  <c r="B7017" i="11"/>
  <c r="B7018" i="11"/>
  <c r="B7019" i="11"/>
  <c r="B7020" i="11"/>
  <c r="B7021" i="11"/>
  <c r="B7022" i="11"/>
  <c r="B7023" i="11"/>
  <c r="B7024" i="11"/>
  <c r="B7025" i="11"/>
  <c r="B7026" i="11"/>
  <c r="B7027" i="11"/>
  <c r="B7028" i="11"/>
  <c r="B7029" i="11"/>
  <c r="B7030" i="11"/>
  <c r="B7031" i="11"/>
  <c r="B7032" i="11"/>
  <c r="B7033" i="11"/>
  <c r="B7034" i="11"/>
  <c r="B7035" i="11"/>
  <c r="B7036" i="11"/>
  <c r="B7037" i="11"/>
  <c r="B7038" i="11"/>
  <c r="B7039" i="11"/>
  <c r="B7040" i="11"/>
  <c r="B7041" i="11"/>
  <c r="B7042" i="11"/>
  <c r="B7043" i="11"/>
  <c r="B7044" i="11"/>
  <c r="B7045" i="11"/>
  <c r="B7046" i="11"/>
  <c r="B7047" i="11"/>
  <c r="B7048" i="11"/>
  <c r="B7049" i="11"/>
  <c r="B7050" i="11"/>
  <c r="B7051" i="11"/>
  <c r="B7052" i="11"/>
  <c r="B7053" i="11"/>
  <c r="B7054" i="11"/>
  <c r="B7055" i="11"/>
  <c r="B7056" i="11"/>
  <c r="B7057" i="11"/>
  <c r="B7058" i="11"/>
  <c r="B7059" i="11"/>
  <c r="B7060" i="11"/>
  <c r="B7061" i="11"/>
  <c r="B7062" i="11"/>
  <c r="B7063" i="11"/>
  <c r="B7064" i="11"/>
  <c r="B7065" i="11"/>
  <c r="B7066" i="11"/>
  <c r="B7067" i="11"/>
  <c r="B7068" i="11"/>
  <c r="B7069" i="11"/>
  <c r="B7070" i="11"/>
  <c r="B7071" i="11"/>
  <c r="B7072" i="11"/>
  <c r="B7073" i="11"/>
  <c r="B7074" i="11"/>
  <c r="B7075" i="11"/>
  <c r="B7076" i="11"/>
  <c r="B7077" i="11"/>
  <c r="B7078" i="11"/>
  <c r="B7079" i="11"/>
  <c r="B7080" i="11"/>
  <c r="B7081" i="11"/>
  <c r="B7082" i="11"/>
  <c r="B7083" i="11"/>
  <c r="B7084" i="11"/>
  <c r="B7085" i="11"/>
  <c r="B7086" i="11"/>
  <c r="B7087" i="11"/>
  <c r="B7088" i="11"/>
  <c r="B7089" i="11"/>
  <c r="B7090" i="11"/>
  <c r="B7091" i="11"/>
  <c r="B7092" i="11"/>
  <c r="B7093" i="11"/>
  <c r="B7094" i="11"/>
  <c r="B7095" i="11"/>
  <c r="B7096" i="11"/>
  <c r="B7097" i="11"/>
  <c r="B7098" i="11"/>
  <c r="B7099" i="11"/>
  <c r="B7100" i="11"/>
  <c r="B7101" i="11"/>
  <c r="B7102" i="11"/>
  <c r="B7103" i="11"/>
  <c r="B7104" i="11"/>
  <c r="B7105" i="11"/>
  <c r="B7106" i="11"/>
  <c r="B7107" i="11"/>
  <c r="B7108" i="11"/>
  <c r="B7109" i="11"/>
  <c r="B7110" i="11"/>
  <c r="B7111" i="11"/>
  <c r="B7112" i="11"/>
  <c r="B7113" i="11"/>
  <c r="B7114" i="11"/>
  <c r="B7115" i="11"/>
  <c r="B7116" i="11"/>
  <c r="B7117" i="11"/>
  <c r="B7118" i="11"/>
  <c r="B7119" i="11"/>
  <c r="B7120" i="11"/>
  <c r="B7121" i="11"/>
  <c r="B7122" i="11"/>
  <c r="B7123" i="11"/>
  <c r="B7124" i="11"/>
  <c r="B7125" i="11"/>
  <c r="B7126" i="11"/>
  <c r="B7127" i="11"/>
  <c r="B7128" i="11"/>
  <c r="B7129" i="11"/>
  <c r="B7130" i="11"/>
  <c r="B7131" i="11"/>
  <c r="B7132" i="11"/>
  <c r="B7133" i="11"/>
  <c r="B7134" i="11"/>
  <c r="B7135" i="11"/>
  <c r="B7136" i="11"/>
  <c r="B7137" i="11"/>
  <c r="B7138" i="11"/>
  <c r="B7139" i="11"/>
  <c r="B7140" i="11"/>
  <c r="B7141" i="11"/>
  <c r="B7142" i="11"/>
  <c r="B7143" i="11"/>
  <c r="B7144" i="11"/>
  <c r="B7145" i="11"/>
  <c r="B7146" i="11"/>
  <c r="B7147" i="11"/>
  <c r="B7148" i="11"/>
  <c r="B7149" i="11"/>
  <c r="B7150" i="11"/>
  <c r="B7151" i="11"/>
  <c r="B7152" i="11"/>
  <c r="B7153" i="11"/>
  <c r="B7154" i="11"/>
  <c r="B7155" i="11"/>
  <c r="B7156" i="11"/>
  <c r="B7157" i="11"/>
  <c r="B7158" i="11"/>
  <c r="B7159" i="11"/>
  <c r="B7160" i="11"/>
  <c r="B7161" i="11"/>
  <c r="B7162" i="11"/>
  <c r="B7163" i="11"/>
  <c r="B7164" i="11"/>
  <c r="B7165" i="11"/>
  <c r="B7166" i="11"/>
  <c r="B7167" i="11"/>
  <c r="B7168" i="11"/>
  <c r="B7169" i="11"/>
  <c r="B7170" i="11"/>
  <c r="B7171" i="11"/>
  <c r="B7172" i="11"/>
  <c r="B7173" i="11"/>
  <c r="B7174" i="11"/>
  <c r="B7175" i="11"/>
  <c r="B7176" i="11"/>
  <c r="B7177" i="11"/>
  <c r="B7178" i="11"/>
  <c r="B7179" i="11"/>
  <c r="B7180" i="11"/>
  <c r="B7181" i="11"/>
  <c r="B7182" i="11"/>
  <c r="B7183" i="11"/>
  <c r="B7184" i="11"/>
  <c r="B7185" i="11"/>
  <c r="B7186" i="11"/>
  <c r="B7187" i="11"/>
  <c r="B7188" i="11"/>
  <c r="B7189" i="11"/>
  <c r="B7190" i="11"/>
  <c r="B7191" i="11"/>
  <c r="B7192" i="11"/>
  <c r="B7193" i="11"/>
  <c r="B7194" i="11"/>
  <c r="B7195" i="11"/>
  <c r="B7196" i="11"/>
  <c r="B7197" i="11"/>
  <c r="B7198" i="11"/>
  <c r="B7199" i="11"/>
  <c r="B7200" i="11"/>
  <c r="B7201" i="11"/>
  <c r="B7202" i="11"/>
  <c r="B7203" i="11"/>
  <c r="B7204" i="11"/>
  <c r="B7205" i="11"/>
  <c r="B7206" i="11"/>
  <c r="B7207" i="11"/>
  <c r="B7208" i="11"/>
  <c r="B7209" i="11"/>
  <c r="B7210" i="11"/>
  <c r="B7211" i="11"/>
  <c r="B7212" i="11"/>
  <c r="B7213" i="11"/>
  <c r="B7214" i="11"/>
  <c r="B7215" i="11"/>
  <c r="B7216" i="11"/>
  <c r="B7217" i="11"/>
  <c r="B7218" i="11"/>
  <c r="B7219" i="11"/>
  <c r="B7220" i="11"/>
  <c r="B7221" i="11"/>
  <c r="B7222" i="11"/>
  <c r="B7223" i="11"/>
  <c r="B7224" i="11"/>
  <c r="B7225" i="11"/>
  <c r="B7226" i="11"/>
  <c r="B7227" i="11"/>
  <c r="B7228" i="11"/>
  <c r="B7229" i="11"/>
  <c r="B7230" i="11"/>
  <c r="B7231" i="11"/>
  <c r="B7232" i="11"/>
  <c r="B7233" i="11"/>
  <c r="B7234" i="11"/>
  <c r="B7235" i="11"/>
  <c r="B7236" i="11"/>
  <c r="B7237" i="11"/>
  <c r="B7238" i="11"/>
  <c r="B7239" i="11"/>
  <c r="B7240" i="11"/>
  <c r="B7241" i="11"/>
  <c r="B7242" i="11"/>
  <c r="B7243" i="11"/>
  <c r="B7244" i="11"/>
  <c r="B7245" i="11"/>
  <c r="B7246" i="11"/>
  <c r="B7247" i="11"/>
  <c r="B7248" i="11"/>
  <c r="B7249" i="11"/>
  <c r="B7250" i="11"/>
  <c r="B7251" i="11"/>
  <c r="B7252" i="11"/>
  <c r="B7253" i="11"/>
  <c r="B7254" i="11"/>
  <c r="B7255" i="11"/>
  <c r="B7256" i="11"/>
  <c r="B7257" i="11"/>
  <c r="B7258" i="11"/>
  <c r="B7259" i="11"/>
  <c r="B7260" i="11"/>
  <c r="B7261" i="11"/>
  <c r="B7262" i="11"/>
  <c r="B7263" i="11"/>
  <c r="B7264" i="11"/>
  <c r="B7265" i="11"/>
  <c r="B7266" i="11"/>
  <c r="B7267" i="11"/>
  <c r="B7268" i="11"/>
  <c r="B7269" i="11"/>
  <c r="B7270" i="11"/>
  <c r="B7271" i="11"/>
  <c r="B7272" i="11"/>
  <c r="B7273" i="11"/>
  <c r="B7274" i="11"/>
  <c r="B7275" i="11"/>
  <c r="B7276" i="11"/>
  <c r="B7277" i="11"/>
  <c r="B7278" i="11"/>
  <c r="B7279" i="11"/>
  <c r="B7280" i="11"/>
  <c r="B7281" i="11"/>
  <c r="B7282" i="11"/>
  <c r="B7283" i="11"/>
  <c r="B7284" i="11"/>
  <c r="B7285" i="11"/>
  <c r="B7286" i="11"/>
  <c r="B7287" i="11"/>
  <c r="B7288" i="11"/>
  <c r="B7289" i="11"/>
  <c r="B7290" i="11"/>
  <c r="B7291" i="11"/>
  <c r="B7292" i="11"/>
  <c r="B7293" i="11"/>
  <c r="B7294" i="11"/>
  <c r="B7295" i="11"/>
  <c r="B7296" i="11"/>
  <c r="B7297" i="11"/>
  <c r="B7298" i="11"/>
  <c r="B7299" i="11"/>
  <c r="B7300" i="11"/>
  <c r="B7301" i="11"/>
  <c r="B7302" i="11"/>
  <c r="B7303" i="11"/>
  <c r="B7304" i="11"/>
  <c r="B7305" i="11"/>
  <c r="B7306" i="11"/>
  <c r="B7307" i="11"/>
  <c r="B7308" i="11"/>
  <c r="B7309" i="11"/>
  <c r="B7310" i="11"/>
  <c r="B7311" i="11"/>
  <c r="B7312" i="11"/>
  <c r="B7313" i="11"/>
  <c r="B7314" i="11"/>
  <c r="B7315" i="11"/>
  <c r="B7316" i="11"/>
  <c r="B7317" i="11"/>
  <c r="B7318" i="11"/>
  <c r="B7319" i="11"/>
  <c r="B7320" i="11"/>
  <c r="B7321" i="11"/>
  <c r="B7322" i="11"/>
  <c r="B7323" i="11"/>
  <c r="B7324" i="11"/>
  <c r="B7325" i="11"/>
  <c r="B7326" i="11"/>
  <c r="B7327" i="11"/>
  <c r="B7328" i="11"/>
  <c r="B7329" i="11"/>
  <c r="B7330" i="11"/>
  <c r="B7331" i="11"/>
  <c r="B7332" i="11"/>
  <c r="B7333" i="11"/>
  <c r="B7334" i="11"/>
  <c r="B7335" i="11"/>
  <c r="B7336" i="11"/>
  <c r="B7337" i="11"/>
  <c r="B7338" i="11"/>
  <c r="B7339" i="11"/>
  <c r="B7340" i="11"/>
  <c r="B7341" i="11"/>
  <c r="B7342" i="11"/>
  <c r="B7343" i="11"/>
  <c r="B7344" i="11"/>
  <c r="B7345" i="11"/>
  <c r="B7346" i="11"/>
  <c r="B7347" i="11"/>
  <c r="B7348" i="11"/>
  <c r="B7349" i="11"/>
  <c r="B7350" i="11"/>
  <c r="B7351" i="11"/>
  <c r="B7352" i="11"/>
  <c r="B7353" i="11"/>
  <c r="B7354" i="11"/>
  <c r="B7355" i="11"/>
  <c r="B7356" i="11"/>
  <c r="B7357" i="11"/>
  <c r="B7358" i="11"/>
  <c r="B7359" i="11"/>
  <c r="B7360" i="11"/>
  <c r="B7361" i="11"/>
  <c r="B7362" i="11"/>
  <c r="B7363" i="11"/>
  <c r="B7364" i="11"/>
  <c r="B7365" i="11"/>
  <c r="B7366" i="11"/>
  <c r="B7367" i="11"/>
  <c r="B7368" i="11"/>
  <c r="B7369" i="11"/>
  <c r="B7370" i="11"/>
  <c r="B7371" i="11"/>
  <c r="B7372" i="11"/>
  <c r="B7373" i="11"/>
  <c r="B7374" i="11"/>
  <c r="B7375" i="11"/>
  <c r="B7376" i="11"/>
  <c r="B7377" i="11"/>
  <c r="B7378" i="11"/>
  <c r="B7379" i="11"/>
  <c r="B7380" i="11"/>
  <c r="B7381" i="11"/>
  <c r="B7382" i="11"/>
  <c r="B7383" i="11"/>
  <c r="B7384" i="11"/>
  <c r="B7385" i="11"/>
  <c r="B7386" i="11"/>
  <c r="B7387" i="11"/>
  <c r="B7388" i="11"/>
  <c r="B7389" i="11"/>
  <c r="B7390" i="11"/>
  <c r="B7391" i="11"/>
  <c r="B7392" i="11"/>
  <c r="B7393" i="11"/>
  <c r="B7394" i="11"/>
  <c r="B7395" i="11"/>
  <c r="B7396" i="11"/>
  <c r="B7397" i="11"/>
  <c r="B7398" i="11"/>
  <c r="B7399" i="11"/>
  <c r="B7400" i="11"/>
  <c r="B7401" i="11"/>
  <c r="B7402" i="11"/>
  <c r="B7403" i="11"/>
  <c r="B7404" i="11"/>
  <c r="B7405" i="11"/>
  <c r="B7406" i="11"/>
  <c r="B7407" i="11"/>
  <c r="B7408" i="11"/>
  <c r="B7409" i="11"/>
  <c r="B7410" i="11"/>
  <c r="B7411" i="11"/>
  <c r="B7412" i="11"/>
  <c r="B7413" i="11"/>
  <c r="B7414" i="11"/>
  <c r="B7415" i="11"/>
  <c r="B7416" i="11"/>
  <c r="B7417" i="11"/>
  <c r="B7418" i="11"/>
  <c r="B7419" i="11"/>
  <c r="B7420" i="11"/>
  <c r="B7421" i="11"/>
  <c r="B7422" i="11"/>
  <c r="B7423" i="11"/>
  <c r="B7424" i="11"/>
  <c r="B7425" i="11"/>
  <c r="B7426" i="11"/>
  <c r="B7427" i="11"/>
  <c r="B7428" i="11"/>
  <c r="B7429" i="11"/>
  <c r="B7430" i="11"/>
  <c r="B7431" i="11"/>
  <c r="B7432" i="11"/>
  <c r="B7433" i="11"/>
  <c r="B7434" i="11"/>
  <c r="B7435" i="11"/>
  <c r="B7436" i="11"/>
  <c r="B7437" i="11"/>
  <c r="B7438" i="11"/>
  <c r="B7439" i="11"/>
  <c r="B7440" i="11"/>
  <c r="B7441" i="11"/>
  <c r="B7442" i="11"/>
  <c r="B7443" i="11"/>
  <c r="B7444" i="11"/>
  <c r="B7445" i="11"/>
  <c r="B7446" i="11"/>
  <c r="B7447" i="11"/>
  <c r="B7448" i="11"/>
  <c r="B7449" i="11"/>
  <c r="B7450" i="11"/>
  <c r="B7451" i="11"/>
  <c r="B7452" i="11"/>
  <c r="B7453" i="11"/>
  <c r="B7454" i="11"/>
  <c r="B7455" i="11"/>
  <c r="B7456" i="11"/>
  <c r="B7457" i="11"/>
  <c r="B7458" i="11"/>
  <c r="B7459" i="11"/>
  <c r="B7460" i="11"/>
  <c r="B7461" i="11"/>
  <c r="B7462" i="11"/>
  <c r="B7463" i="11"/>
  <c r="B7464" i="11"/>
  <c r="B7465" i="11"/>
  <c r="B7466" i="11"/>
  <c r="B7467" i="11"/>
  <c r="B7468" i="11"/>
  <c r="B7469" i="11"/>
  <c r="B7470" i="11"/>
  <c r="B7471" i="11"/>
  <c r="B7472" i="11"/>
  <c r="B7473" i="11"/>
  <c r="B7474" i="11"/>
  <c r="B7475" i="11"/>
  <c r="B7476" i="11"/>
  <c r="B7477" i="11"/>
  <c r="B7478" i="11"/>
  <c r="B7479" i="11"/>
  <c r="B7480" i="11"/>
  <c r="B7481" i="11"/>
  <c r="B7482" i="11"/>
  <c r="B7483" i="11"/>
  <c r="B7484" i="11"/>
  <c r="B7485" i="11"/>
  <c r="B7486" i="11"/>
  <c r="B7487" i="11"/>
  <c r="B7488" i="11"/>
  <c r="B7489" i="11"/>
  <c r="B7490" i="11"/>
  <c r="B7491" i="11"/>
  <c r="B7492" i="11"/>
  <c r="B7493" i="11"/>
  <c r="B7494" i="11"/>
  <c r="B7495" i="11"/>
  <c r="B7496" i="11"/>
  <c r="B7497" i="11"/>
  <c r="B7498" i="11"/>
  <c r="B7499" i="11"/>
  <c r="B7500" i="11"/>
  <c r="B7501" i="11"/>
  <c r="B7502" i="11"/>
  <c r="B7503" i="11"/>
  <c r="B7504" i="11"/>
  <c r="B7505" i="11"/>
  <c r="B7506" i="11"/>
  <c r="B7507" i="11"/>
  <c r="B7508" i="11"/>
  <c r="B7509" i="11"/>
  <c r="B7510" i="11"/>
  <c r="B7511" i="11"/>
  <c r="B7512" i="11"/>
  <c r="B7513" i="11"/>
  <c r="B7514" i="11"/>
  <c r="B7515" i="11"/>
  <c r="B7516" i="11"/>
  <c r="B7517" i="11"/>
  <c r="B7518" i="11"/>
  <c r="B7519" i="11"/>
  <c r="B7520" i="11"/>
  <c r="B7521" i="11"/>
  <c r="B7522" i="11"/>
  <c r="B7523" i="11"/>
  <c r="B7524" i="11"/>
  <c r="B7525" i="11"/>
  <c r="B7526" i="11"/>
  <c r="B7527" i="11"/>
  <c r="B7528" i="11"/>
  <c r="B7529" i="11"/>
  <c r="B7530" i="11"/>
  <c r="B7531" i="11"/>
  <c r="B7532" i="11"/>
  <c r="B7533" i="11"/>
  <c r="B7534" i="11"/>
  <c r="B7535" i="11"/>
  <c r="B7536" i="11"/>
  <c r="B7537" i="11"/>
  <c r="B7538" i="11"/>
  <c r="B7539" i="11"/>
  <c r="B7540" i="11"/>
  <c r="B7541" i="11"/>
  <c r="B7542" i="11"/>
  <c r="B7543" i="11"/>
  <c r="B7544" i="11"/>
  <c r="B7545" i="11"/>
  <c r="B7546" i="11"/>
  <c r="B7547" i="11"/>
  <c r="B7548" i="11"/>
  <c r="B7549" i="11"/>
  <c r="B7550" i="11"/>
  <c r="B7551" i="11"/>
  <c r="B7552" i="11"/>
  <c r="B7553" i="11"/>
  <c r="B7554" i="11"/>
  <c r="B7555" i="11"/>
  <c r="B7556" i="11"/>
  <c r="B7557" i="11"/>
  <c r="B7558" i="11"/>
  <c r="B7559" i="11"/>
  <c r="B7560" i="11"/>
  <c r="B7561" i="11"/>
  <c r="B7562" i="11"/>
  <c r="B7563" i="11"/>
  <c r="B7564" i="11"/>
  <c r="B7565" i="11"/>
  <c r="B7566" i="11"/>
  <c r="B7567" i="11"/>
  <c r="B7568" i="11"/>
  <c r="B7569" i="11"/>
  <c r="B7570" i="11"/>
  <c r="B7571" i="11"/>
  <c r="B7572" i="11"/>
  <c r="B7573" i="11"/>
  <c r="B7574" i="11"/>
  <c r="B7575" i="11"/>
  <c r="B7576" i="11"/>
  <c r="B7577" i="11"/>
  <c r="B7578" i="11"/>
  <c r="B7579" i="11"/>
  <c r="B7580" i="11"/>
  <c r="B7581" i="11"/>
  <c r="B7582" i="11"/>
  <c r="B7583" i="11"/>
  <c r="B7584" i="11"/>
  <c r="B7585" i="11"/>
  <c r="B7586" i="11"/>
  <c r="B7587" i="11"/>
  <c r="B7588" i="11"/>
  <c r="B7589" i="11"/>
  <c r="B7590" i="11"/>
  <c r="B7591" i="11"/>
  <c r="B7592" i="11"/>
  <c r="B7593" i="11"/>
  <c r="B7594" i="11"/>
  <c r="B7595" i="11"/>
  <c r="B7596" i="11"/>
  <c r="B7597" i="11"/>
  <c r="B7598" i="11"/>
  <c r="B7599" i="11"/>
  <c r="B7600" i="11"/>
  <c r="B7601" i="11"/>
  <c r="B7602" i="11"/>
  <c r="B7603" i="11"/>
  <c r="B7604" i="11"/>
  <c r="B7605" i="11"/>
  <c r="B7606" i="11"/>
  <c r="B7607" i="11"/>
  <c r="B7608" i="11"/>
  <c r="B7609" i="11"/>
  <c r="B7610" i="11"/>
  <c r="B7611" i="11"/>
  <c r="B7612" i="11"/>
  <c r="B7613" i="11"/>
  <c r="B7614" i="11"/>
  <c r="B7615" i="11"/>
  <c r="B7616" i="11"/>
  <c r="B7617" i="11"/>
  <c r="B7618" i="11"/>
  <c r="B7619" i="11"/>
  <c r="B7620" i="11"/>
  <c r="B7621" i="11"/>
  <c r="B7622" i="11"/>
  <c r="B7623" i="11"/>
  <c r="B7624" i="11"/>
  <c r="B7625" i="11"/>
  <c r="B7626" i="11"/>
  <c r="B7627" i="11"/>
  <c r="B7628" i="11"/>
  <c r="B7629" i="11"/>
  <c r="B7630" i="11"/>
  <c r="B7631" i="11"/>
  <c r="B7632" i="11"/>
  <c r="B7633" i="11"/>
  <c r="B7634" i="11"/>
  <c r="B7635" i="11"/>
  <c r="B7636" i="11"/>
  <c r="B7637" i="11"/>
  <c r="B7638" i="11"/>
  <c r="B7639" i="11"/>
  <c r="B7640" i="11"/>
  <c r="B7641" i="11"/>
  <c r="B7642" i="11"/>
  <c r="B7643" i="11"/>
  <c r="B7644" i="11"/>
  <c r="B7645" i="11"/>
  <c r="B7646" i="11"/>
  <c r="B7647" i="11"/>
  <c r="B7648" i="11"/>
  <c r="B7649" i="11"/>
  <c r="B7650" i="11"/>
  <c r="B7651" i="11"/>
  <c r="B7652" i="11"/>
  <c r="B7653" i="11"/>
  <c r="B7654" i="11"/>
  <c r="B7655" i="11"/>
  <c r="B7656" i="11"/>
  <c r="B7657" i="11"/>
  <c r="B7658" i="11"/>
  <c r="B7659" i="11"/>
  <c r="B7660" i="11"/>
  <c r="B7661" i="11"/>
  <c r="B7662" i="11"/>
  <c r="B7663" i="11"/>
  <c r="B7664" i="11"/>
  <c r="B7665" i="11"/>
  <c r="B7666" i="11"/>
  <c r="B7667" i="11"/>
  <c r="B7668" i="11"/>
  <c r="B7669" i="11"/>
  <c r="B7670" i="11"/>
  <c r="B7671" i="11"/>
  <c r="B7672" i="11"/>
  <c r="B7673" i="11"/>
  <c r="B7674" i="11"/>
  <c r="B7675" i="11"/>
  <c r="B7676" i="11"/>
  <c r="B7677" i="11"/>
  <c r="B7678" i="11"/>
  <c r="B7679" i="11"/>
  <c r="B7680" i="11"/>
  <c r="B7681" i="11"/>
  <c r="B7682" i="11"/>
  <c r="B7683" i="11"/>
  <c r="B7684" i="11"/>
  <c r="B7685" i="11"/>
  <c r="B7686" i="11"/>
  <c r="B7687" i="11"/>
  <c r="B7688" i="11"/>
  <c r="B7689" i="11"/>
  <c r="B7690" i="11"/>
  <c r="B7691" i="11"/>
  <c r="B7692" i="11"/>
  <c r="B7693" i="11"/>
  <c r="B7694" i="11"/>
  <c r="B7695" i="11"/>
  <c r="B7696" i="11"/>
  <c r="B7697" i="11"/>
  <c r="B7698" i="11"/>
  <c r="B7699" i="11"/>
  <c r="B7700" i="11"/>
  <c r="B7701" i="11"/>
  <c r="B7702" i="11"/>
  <c r="B7703" i="11"/>
  <c r="B7704" i="11"/>
  <c r="B7705" i="11"/>
  <c r="B7706" i="11"/>
  <c r="B7707" i="11"/>
  <c r="B7708" i="11"/>
  <c r="B7709" i="11"/>
  <c r="B7710" i="11"/>
  <c r="B7711" i="11"/>
  <c r="B7712" i="11"/>
  <c r="B7713" i="11"/>
  <c r="B7714" i="11"/>
  <c r="B7715" i="11"/>
  <c r="B7716" i="11"/>
  <c r="B7717" i="11"/>
  <c r="B7718" i="11"/>
  <c r="B7719" i="11"/>
  <c r="B7720" i="11"/>
  <c r="B7721" i="11"/>
  <c r="B7722" i="11"/>
  <c r="B7723" i="11"/>
  <c r="B7724" i="11"/>
  <c r="B7725" i="11"/>
  <c r="B7726" i="11"/>
  <c r="B7727" i="11"/>
  <c r="B7728" i="11"/>
  <c r="B7729" i="11"/>
  <c r="B7730" i="11"/>
  <c r="B7731" i="11"/>
  <c r="B7732" i="11"/>
  <c r="B7733" i="11"/>
  <c r="B7734" i="11"/>
  <c r="B7735" i="11"/>
  <c r="B7736" i="11"/>
  <c r="B7737" i="11"/>
  <c r="B7738" i="11"/>
  <c r="B7739" i="11"/>
  <c r="B7740" i="11"/>
  <c r="B7741" i="11"/>
  <c r="B7742" i="11"/>
  <c r="B7743" i="11"/>
  <c r="B7744" i="11"/>
  <c r="B7745" i="11"/>
  <c r="B7746" i="11"/>
  <c r="B7747" i="11"/>
  <c r="B7748" i="11"/>
  <c r="B7749" i="11"/>
  <c r="B7750" i="11"/>
  <c r="B7751" i="11"/>
  <c r="B7752" i="11"/>
  <c r="B7753" i="11"/>
  <c r="B7754" i="11"/>
  <c r="B7755" i="11"/>
  <c r="B7756" i="11"/>
  <c r="B7757" i="11"/>
  <c r="B7758" i="11"/>
  <c r="B7759" i="11"/>
  <c r="B7760" i="11"/>
  <c r="B7761" i="11"/>
  <c r="B7762" i="11"/>
  <c r="B7763" i="11"/>
  <c r="B7764" i="11"/>
  <c r="B7765" i="11"/>
  <c r="B7766" i="11"/>
  <c r="B7767" i="11"/>
  <c r="B7768" i="11"/>
  <c r="B7769" i="11"/>
  <c r="B7770" i="11"/>
  <c r="B7771" i="11"/>
  <c r="B7772" i="11"/>
  <c r="B7773" i="11"/>
  <c r="B7774" i="11"/>
  <c r="B7775" i="11"/>
  <c r="B7776" i="11"/>
  <c r="B7777" i="11"/>
  <c r="B7778" i="11"/>
  <c r="B7779" i="11"/>
  <c r="B7780" i="11"/>
  <c r="B7781" i="11"/>
  <c r="B7782" i="11"/>
  <c r="B7783" i="11"/>
  <c r="B7784" i="11"/>
  <c r="B7785" i="11"/>
  <c r="B7786" i="11"/>
  <c r="B7787" i="11"/>
  <c r="B7788" i="11"/>
  <c r="B7789" i="11"/>
  <c r="B7790" i="11"/>
  <c r="B7791" i="11"/>
  <c r="B7792" i="11"/>
  <c r="B7793" i="11"/>
  <c r="B7794" i="11"/>
  <c r="B7795" i="11"/>
  <c r="B7796" i="11"/>
  <c r="B7797" i="11"/>
  <c r="B7798" i="11"/>
  <c r="B7799" i="11"/>
  <c r="B7800" i="11"/>
  <c r="B7801" i="11"/>
  <c r="B7802" i="11"/>
  <c r="B7803" i="11"/>
  <c r="B7804" i="11"/>
  <c r="B7805" i="11"/>
  <c r="B7806" i="11"/>
  <c r="B7807" i="11"/>
  <c r="B7808" i="11"/>
  <c r="B7809" i="11"/>
  <c r="B7810" i="11"/>
  <c r="B7811" i="11"/>
  <c r="B7812" i="11"/>
  <c r="B7813" i="11"/>
  <c r="B7814" i="11"/>
  <c r="B7815" i="11"/>
  <c r="B7816" i="11"/>
  <c r="B7817" i="11"/>
  <c r="B7818" i="11"/>
  <c r="B7819" i="11"/>
  <c r="B7820" i="11"/>
  <c r="B7821" i="11"/>
  <c r="B7822" i="11"/>
  <c r="B7823" i="11"/>
  <c r="B7824" i="11"/>
  <c r="B7825" i="11"/>
  <c r="B7826" i="11"/>
  <c r="B7827" i="11"/>
  <c r="B7828" i="11"/>
  <c r="B7829" i="11"/>
  <c r="B7830" i="11"/>
  <c r="B7831" i="11"/>
  <c r="B7832" i="11"/>
  <c r="B7833" i="11"/>
  <c r="B7834" i="11"/>
  <c r="B7835" i="11"/>
  <c r="B7836" i="11"/>
  <c r="B7837" i="11"/>
  <c r="B7838" i="11"/>
  <c r="B7839" i="11"/>
  <c r="B7840" i="11"/>
  <c r="B7841" i="11"/>
  <c r="B7842" i="11"/>
  <c r="B7843" i="11"/>
  <c r="B7844" i="11"/>
  <c r="B7845" i="11"/>
  <c r="B7846" i="11"/>
  <c r="B7847" i="11"/>
  <c r="B7848" i="11"/>
  <c r="B7849" i="11"/>
  <c r="B7850" i="11"/>
  <c r="B7851" i="11"/>
  <c r="B7852" i="11"/>
  <c r="B7853" i="11"/>
  <c r="B7854" i="11"/>
  <c r="B7855" i="11"/>
  <c r="B7856" i="11"/>
  <c r="B7857" i="11"/>
  <c r="B7858" i="11"/>
  <c r="B7859" i="11"/>
  <c r="B7860" i="11"/>
  <c r="B7861" i="11"/>
  <c r="B7862" i="11"/>
  <c r="B7863" i="11"/>
  <c r="B7864" i="11"/>
  <c r="B7865" i="11"/>
  <c r="B7866" i="11"/>
  <c r="B7867" i="11"/>
  <c r="B7868" i="11"/>
  <c r="B7869" i="11"/>
  <c r="B7870" i="11"/>
  <c r="B7871" i="11"/>
  <c r="B7872" i="11"/>
  <c r="B7873" i="11"/>
  <c r="B7874" i="11"/>
  <c r="B7875" i="11"/>
  <c r="B7876" i="11"/>
  <c r="B7877" i="11"/>
  <c r="B7878" i="11"/>
  <c r="B7879" i="11"/>
  <c r="B7880" i="11"/>
  <c r="B7881" i="11"/>
  <c r="B7882" i="11"/>
  <c r="B7883" i="11"/>
  <c r="B7884" i="11"/>
  <c r="B7885" i="11"/>
  <c r="B7886" i="11"/>
  <c r="B7887" i="11"/>
  <c r="B7888" i="11"/>
  <c r="B7889" i="11"/>
  <c r="B7890" i="11"/>
  <c r="B7891" i="11"/>
  <c r="B7892" i="11"/>
  <c r="B7893" i="11"/>
  <c r="B7894" i="11"/>
  <c r="B7895" i="11"/>
  <c r="B7896" i="11"/>
  <c r="B7897" i="11"/>
  <c r="B7898" i="11"/>
  <c r="B7899" i="11"/>
  <c r="B7900" i="11"/>
  <c r="B7901" i="11"/>
  <c r="B7902" i="11"/>
  <c r="B7903" i="11"/>
  <c r="B7904" i="11"/>
  <c r="B7905" i="11"/>
  <c r="B7906" i="11"/>
  <c r="B7907" i="11"/>
  <c r="B7908" i="11"/>
  <c r="B7909" i="11"/>
  <c r="B7910" i="11"/>
  <c r="B7911" i="11"/>
  <c r="B7912" i="11"/>
  <c r="B7913" i="11"/>
  <c r="B7914" i="11"/>
  <c r="B7915" i="11"/>
  <c r="B7916" i="11"/>
  <c r="B7917" i="11"/>
  <c r="B7918" i="11"/>
  <c r="B7919" i="11"/>
  <c r="B7920" i="11"/>
  <c r="B7921" i="11"/>
  <c r="B7922" i="11"/>
  <c r="B7923" i="11"/>
  <c r="B7924" i="11"/>
  <c r="B7925" i="11"/>
  <c r="B7926" i="11"/>
  <c r="B7927" i="11"/>
  <c r="B7928" i="11"/>
  <c r="B7929" i="11"/>
  <c r="B7930" i="11"/>
  <c r="B7931" i="11"/>
  <c r="B7932" i="11"/>
  <c r="B7933" i="11"/>
  <c r="B7934" i="11"/>
  <c r="B7935" i="11"/>
  <c r="B7936" i="11"/>
  <c r="B7937" i="11"/>
  <c r="B7938" i="11"/>
  <c r="B7939" i="11"/>
  <c r="B7940" i="11"/>
  <c r="B7941" i="11"/>
  <c r="B7942" i="11"/>
  <c r="B7943" i="11"/>
  <c r="B7944" i="11"/>
  <c r="B7945" i="11"/>
  <c r="B7946" i="11"/>
  <c r="B7947" i="11"/>
  <c r="B7948" i="11"/>
  <c r="B7949" i="11"/>
  <c r="B7950" i="11"/>
  <c r="B7951" i="11"/>
  <c r="B7952" i="11"/>
  <c r="B7953" i="11"/>
  <c r="B7954" i="11"/>
  <c r="B7955" i="11"/>
  <c r="B7956" i="11"/>
  <c r="B7957" i="11"/>
  <c r="B7958" i="11"/>
  <c r="B7959" i="11"/>
  <c r="B7960" i="11"/>
  <c r="B7961" i="11"/>
  <c r="B7962" i="11"/>
  <c r="B7963" i="11"/>
  <c r="B7964" i="11"/>
  <c r="B7965" i="11"/>
  <c r="B7966" i="11"/>
  <c r="B7967" i="11"/>
  <c r="B7968" i="11"/>
  <c r="B7969" i="11"/>
  <c r="B7970" i="11"/>
  <c r="B7971" i="11"/>
  <c r="B7972" i="11"/>
  <c r="B7973" i="11"/>
  <c r="B7974" i="11"/>
  <c r="B7975" i="11"/>
  <c r="B7976" i="11"/>
  <c r="B7977" i="11"/>
  <c r="B7978" i="11"/>
  <c r="B7979" i="11"/>
  <c r="B7980" i="11"/>
  <c r="B7981" i="11"/>
  <c r="B7982" i="11"/>
  <c r="B7983" i="11"/>
  <c r="B7984" i="11"/>
  <c r="B7985" i="11"/>
  <c r="B7986" i="11"/>
  <c r="B7987" i="11"/>
  <c r="B7988" i="11"/>
  <c r="B7989" i="11"/>
  <c r="B7990" i="11"/>
  <c r="B7991" i="11"/>
  <c r="B7992" i="11"/>
  <c r="B7993" i="11"/>
  <c r="B7994" i="11"/>
  <c r="B7995" i="11"/>
  <c r="B7996" i="11"/>
  <c r="B7997" i="11"/>
  <c r="B7998" i="11"/>
  <c r="B7999" i="11"/>
  <c r="B8000" i="11"/>
  <c r="B8001" i="11"/>
  <c r="B8002" i="11"/>
  <c r="B8003" i="11"/>
  <c r="B8004" i="11"/>
  <c r="B8005" i="11"/>
  <c r="B8006" i="11"/>
  <c r="B8007" i="11"/>
  <c r="B8008" i="11"/>
  <c r="B8009" i="11"/>
  <c r="B8010" i="11"/>
  <c r="B8011" i="11"/>
  <c r="B8012" i="11"/>
  <c r="B8013" i="11"/>
  <c r="B8014" i="11"/>
  <c r="B8015" i="11"/>
  <c r="B8016" i="11"/>
  <c r="B8017" i="11"/>
  <c r="B8018" i="11"/>
  <c r="B8019" i="11"/>
  <c r="B8020" i="11"/>
  <c r="B8021" i="11"/>
  <c r="B8022" i="11"/>
  <c r="B8023" i="11"/>
  <c r="B8024" i="11"/>
  <c r="B8025" i="11"/>
  <c r="B8026" i="11"/>
  <c r="B8027" i="11"/>
  <c r="B8028" i="11"/>
  <c r="B8029" i="11"/>
  <c r="B8030" i="11"/>
  <c r="B8031" i="11"/>
  <c r="B8032" i="11"/>
  <c r="B8033" i="11"/>
  <c r="B8034" i="11"/>
  <c r="B8035" i="11"/>
  <c r="B8036" i="11"/>
  <c r="B8037" i="11"/>
  <c r="B8038" i="11"/>
  <c r="B8039" i="11"/>
  <c r="B8040" i="11"/>
  <c r="B8041" i="11"/>
  <c r="B8042" i="11"/>
  <c r="B8043" i="11"/>
  <c r="B8044" i="11"/>
  <c r="B8045" i="11"/>
  <c r="B8046" i="11"/>
  <c r="B8047" i="11"/>
  <c r="B8048" i="11"/>
  <c r="B8049" i="11"/>
  <c r="B8050" i="11"/>
  <c r="B8051" i="11"/>
  <c r="B8052" i="11"/>
  <c r="B8053" i="11"/>
  <c r="B8054" i="11"/>
  <c r="B8055" i="11"/>
  <c r="B8056" i="11"/>
  <c r="B8057" i="11"/>
  <c r="B8058" i="11"/>
  <c r="B8059" i="11"/>
  <c r="B8060" i="11"/>
  <c r="B8061" i="11"/>
  <c r="B8062" i="11"/>
  <c r="B8063" i="11"/>
  <c r="B8064" i="11"/>
  <c r="B8065" i="11"/>
  <c r="B8066" i="11"/>
  <c r="B8067" i="11"/>
  <c r="B8068" i="11"/>
  <c r="B8069" i="11"/>
  <c r="B8070" i="11"/>
  <c r="B8071" i="11"/>
  <c r="B8072" i="11"/>
  <c r="B8073" i="11"/>
  <c r="B8074" i="11"/>
  <c r="B8075" i="11"/>
  <c r="B8076" i="11"/>
  <c r="B8077" i="11"/>
  <c r="B8078" i="11"/>
  <c r="B8079" i="11"/>
  <c r="B8080" i="11"/>
  <c r="B8081" i="11"/>
  <c r="B8082" i="11"/>
  <c r="B8083" i="11"/>
  <c r="B8084" i="11"/>
  <c r="B8085" i="11"/>
  <c r="B8086" i="11"/>
  <c r="B8087" i="11"/>
  <c r="B8088" i="11"/>
  <c r="B8089" i="11"/>
  <c r="B8090" i="11"/>
  <c r="B8091" i="11"/>
  <c r="B8092" i="11"/>
  <c r="B8093" i="11"/>
  <c r="B8094" i="11"/>
  <c r="B8095" i="11"/>
  <c r="B8096" i="11"/>
  <c r="B8097" i="11"/>
  <c r="B8098" i="11"/>
  <c r="B8099" i="11"/>
  <c r="B8100" i="11"/>
  <c r="B8101" i="11"/>
  <c r="B8102" i="11"/>
  <c r="B8103" i="11"/>
  <c r="B8104" i="11"/>
  <c r="B8105" i="11"/>
  <c r="B8106" i="11"/>
  <c r="B8107" i="11"/>
  <c r="B8108" i="11"/>
  <c r="B8109" i="11"/>
  <c r="B8110" i="11"/>
  <c r="B8111" i="11"/>
  <c r="B8112" i="11"/>
  <c r="B8113" i="11"/>
  <c r="B8114" i="11"/>
  <c r="B8115" i="11"/>
  <c r="B8116" i="11"/>
  <c r="B8117" i="11"/>
  <c r="B8118" i="11"/>
  <c r="B8119" i="11"/>
  <c r="B8120" i="11"/>
  <c r="B8121" i="11"/>
  <c r="B8122" i="11"/>
  <c r="B8123" i="11"/>
  <c r="B8124" i="11"/>
  <c r="B8125" i="11"/>
  <c r="B8126" i="11"/>
  <c r="B8127" i="11"/>
  <c r="B8128" i="11"/>
  <c r="B8129" i="11"/>
  <c r="B8130" i="11"/>
  <c r="B8131" i="11"/>
  <c r="B8132" i="11"/>
  <c r="B8133" i="11"/>
  <c r="B8134" i="11"/>
  <c r="B8135" i="11"/>
  <c r="B8136" i="11"/>
  <c r="B8137" i="11"/>
  <c r="B8138" i="11"/>
  <c r="B8139" i="11"/>
  <c r="B8140" i="11"/>
  <c r="B8141" i="11"/>
  <c r="B8142" i="11"/>
  <c r="B8143" i="11"/>
  <c r="B8144" i="11"/>
  <c r="B8145" i="11"/>
  <c r="B8146" i="11"/>
  <c r="B8147" i="11"/>
  <c r="B8148" i="11"/>
  <c r="B8149" i="11"/>
  <c r="B8150" i="11"/>
  <c r="B8151" i="11"/>
  <c r="B8152" i="11"/>
  <c r="B8153" i="11"/>
  <c r="B8154" i="11"/>
  <c r="B8155" i="11"/>
  <c r="B8156" i="11"/>
  <c r="B8157" i="11"/>
  <c r="B8158" i="11"/>
  <c r="B8159" i="11"/>
  <c r="B8160" i="11"/>
  <c r="B8161" i="11"/>
  <c r="B8162" i="11"/>
  <c r="B8163" i="11"/>
  <c r="B8164" i="11"/>
  <c r="B8165" i="11"/>
  <c r="B8166" i="11"/>
  <c r="B8167" i="11"/>
  <c r="B8168" i="11"/>
  <c r="B8169" i="11"/>
  <c r="B8170" i="11"/>
  <c r="B8171" i="11"/>
  <c r="B8172" i="11"/>
  <c r="B8173" i="11"/>
  <c r="B8174" i="11"/>
  <c r="B8175" i="11"/>
  <c r="B8176" i="11"/>
  <c r="B8177" i="11"/>
  <c r="B8178" i="11"/>
  <c r="B8179" i="11"/>
  <c r="B8180" i="11"/>
  <c r="B8181" i="11"/>
  <c r="B8182" i="11"/>
  <c r="B8183" i="11"/>
  <c r="B8184" i="11"/>
  <c r="B8185" i="11"/>
  <c r="B8186" i="11"/>
  <c r="B8187" i="11"/>
  <c r="B8188" i="11"/>
  <c r="B8189" i="11"/>
  <c r="B8190" i="11"/>
  <c r="B8191" i="11"/>
  <c r="B8192" i="11"/>
  <c r="B8193" i="11"/>
  <c r="B8194" i="11"/>
  <c r="B8195" i="11"/>
  <c r="B8196" i="11"/>
  <c r="B8197" i="11"/>
  <c r="B8198" i="11"/>
  <c r="B8199" i="11"/>
  <c r="B8200" i="11"/>
  <c r="B8201" i="11"/>
  <c r="B8202" i="11"/>
  <c r="B8203" i="11"/>
  <c r="B8204" i="11"/>
  <c r="B8205" i="11"/>
  <c r="B8206" i="11"/>
  <c r="B8207" i="11"/>
  <c r="B8208" i="11"/>
  <c r="B8209" i="11"/>
  <c r="B8210" i="11"/>
  <c r="B8211" i="11"/>
  <c r="B8212" i="11"/>
  <c r="B8213" i="11"/>
  <c r="B8214" i="11"/>
  <c r="B8215" i="11"/>
  <c r="B8216" i="11"/>
  <c r="B8217" i="11"/>
  <c r="B8218" i="11"/>
  <c r="B8219" i="11"/>
  <c r="B8220" i="11"/>
  <c r="B8221" i="11"/>
  <c r="B8222" i="11"/>
  <c r="B8223" i="11"/>
  <c r="B8224" i="11"/>
  <c r="B8225" i="11"/>
  <c r="B8226" i="11"/>
  <c r="B8227" i="11"/>
  <c r="B8228" i="11"/>
  <c r="B8229" i="11"/>
  <c r="B8230" i="11"/>
  <c r="B8231" i="11"/>
  <c r="B8232" i="11"/>
  <c r="B8233" i="11"/>
  <c r="B8234" i="11"/>
  <c r="B8235" i="11"/>
  <c r="B8236" i="11"/>
  <c r="B8237" i="11"/>
  <c r="B8238" i="11"/>
  <c r="B8239" i="11"/>
  <c r="B8240" i="11"/>
  <c r="B8241" i="11"/>
  <c r="B8242" i="11"/>
  <c r="B8243" i="11"/>
  <c r="B8244" i="11"/>
  <c r="B8245" i="11"/>
  <c r="B8246" i="11"/>
  <c r="B8247" i="11"/>
  <c r="B8248" i="11"/>
  <c r="B8249" i="11"/>
  <c r="B8250" i="11"/>
  <c r="B8251" i="11"/>
  <c r="B8252" i="11"/>
  <c r="B8253" i="11"/>
  <c r="B8254" i="11"/>
  <c r="B8255" i="11"/>
  <c r="B8256" i="11"/>
  <c r="B8257" i="11"/>
  <c r="B8258" i="11"/>
  <c r="B8259" i="11"/>
  <c r="B8260" i="11"/>
  <c r="B8261" i="11"/>
  <c r="B8262" i="11"/>
  <c r="B8263" i="11"/>
  <c r="B8264" i="11"/>
  <c r="B8265" i="11"/>
  <c r="B8266" i="11"/>
  <c r="B8267" i="11"/>
  <c r="B8268" i="11"/>
  <c r="B8269" i="11"/>
  <c r="B8270" i="11"/>
  <c r="B8271" i="11"/>
  <c r="B8272" i="11"/>
  <c r="B8273" i="11"/>
  <c r="B8274" i="11"/>
  <c r="B8275" i="11"/>
  <c r="B8276" i="11"/>
  <c r="B8277" i="11"/>
  <c r="B8278" i="11"/>
  <c r="B8279" i="11"/>
  <c r="B8280" i="11"/>
  <c r="B8281" i="11"/>
  <c r="B8282" i="11"/>
  <c r="B8283" i="11"/>
  <c r="B8284" i="11"/>
  <c r="B8285" i="11"/>
  <c r="B8286" i="11"/>
  <c r="B8287" i="11"/>
  <c r="B8288" i="11"/>
  <c r="B8289" i="11"/>
  <c r="B8290" i="11"/>
  <c r="B8291" i="11"/>
  <c r="B8292" i="11"/>
  <c r="B8293" i="11"/>
  <c r="B8294" i="11"/>
  <c r="B8295" i="11"/>
  <c r="B8296" i="11"/>
  <c r="B8297" i="11"/>
  <c r="B8298" i="11"/>
  <c r="B8299" i="11"/>
  <c r="B8300" i="11"/>
  <c r="B8301" i="11"/>
  <c r="B8302" i="11"/>
  <c r="B8303" i="11"/>
  <c r="B8304" i="11"/>
  <c r="B8305" i="11"/>
  <c r="B8306" i="11"/>
  <c r="B8307" i="11"/>
  <c r="B8308" i="11"/>
  <c r="B8309" i="11"/>
  <c r="B8310" i="11"/>
  <c r="B8311" i="11"/>
  <c r="B8312" i="11"/>
  <c r="B8313" i="11"/>
  <c r="B8314" i="11"/>
  <c r="B8315" i="11"/>
  <c r="B8316" i="11"/>
  <c r="B8317" i="11"/>
  <c r="B8318" i="11"/>
  <c r="B8319" i="11"/>
  <c r="B8320" i="11"/>
  <c r="B8321" i="11"/>
  <c r="B8322" i="11"/>
  <c r="B8323" i="11"/>
  <c r="B8324" i="11"/>
  <c r="B8325" i="11"/>
  <c r="B8326" i="11"/>
  <c r="B8327" i="11"/>
  <c r="B8328" i="11"/>
  <c r="B8329" i="11"/>
  <c r="B8330" i="11"/>
  <c r="B8331" i="11"/>
  <c r="B8332" i="11"/>
  <c r="B8333" i="11"/>
  <c r="B8334" i="11"/>
  <c r="B8335" i="11"/>
  <c r="B8336" i="11"/>
  <c r="B8337" i="11"/>
  <c r="B8338" i="11"/>
  <c r="B8339" i="11"/>
  <c r="B8340" i="11"/>
  <c r="B8341" i="11"/>
  <c r="B8342" i="11"/>
  <c r="B8343" i="11"/>
  <c r="B8344" i="11"/>
  <c r="B8345" i="11"/>
  <c r="B8346" i="11"/>
  <c r="B8347" i="11"/>
  <c r="B8348" i="11"/>
  <c r="B8349" i="11"/>
  <c r="B8350" i="11"/>
  <c r="B8351" i="11"/>
  <c r="B8352" i="11"/>
  <c r="B8353" i="11"/>
  <c r="B8354" i="11"/>
  <c r="B8355" i="11"/>
  <c r="B8356" i="11"/>
  <c r="B8357" i="11"/>
  <c r="B8358" i="11"/>
  <c r="B8359" i="11"/>
  <c r="B8360" i="11"/>
  <c r="B8361" i="11"/>
  <c r="B8362" i="11"/>
  <c r="B8363" i="11"/>
  <c r="B8364" i="11"/>
  <c r="B8365" i="11"/>
  <c r="B8366" i="11"/>
  <c r="B8367" i="11"/>
  <c r="B8368" i="11"/>
  <c r="B8369" i="11"/>
  <c r="B8370" i="11"/>
  <c r="B8371" i="11"/>
  <c r="B8372" i="11"/>
  <c r="B8373" i="11"/>
  <c r="B8374" i="11"/>
  <c r="B8375" i="11"/>
  <c r="B8376" i="11"/>
  <c r="B8377" i="11"/>
  <c r="B8378" i="11"/>
  <c r="B8379" i="11"/>
  <c r="B8380" i="11"/>
  <c r="B8381" i="11"/>
  <c r="B8382" i="11"/>
  <c r="B8383" i="11"/>
  <c r="B8384" i="11"/>
  <c r="B8385" i="11"/>
  <c r="B8386" i="11"/>
  <c r="B8387" i="11"/>
  <c r="B8388" i="11"/>
  <c r="B8389" i="11"/>
  <c r="B8390" i="11"/>
  <c r="B8391" i="11"/>
  <c r="B8392" i="11"/>
  <c r="B8393" i="11"/>
  <c r="B8394" i="11"/>
  <c r="B8395" i="11"/>
  <c r="B8396" i="11"/>
  <c r="B8397" i="11"/>
  <c r="B8398" i="11"/>
  <c r="B8399" i="11"/>
  <c r="B8400" i="11"/>
  <c r="B8401" i="11"/>
  <c r="B8402" i="11"/>
  <c r="B8403" i="11"/>
  <c r="B8404" i="11"/>
  <c r="B8405" i="11"/>
  <c r="B8406" i="11"/>
  <c r="B8407" i="11"/>
  <c r="B8408" i="11"/>
  <c r="B8409" i="11"/>
  <c r="B8410" i="11"/>
  <c r="B8411" i="11"/>
  <c r="B8412" i="11"/>
  <c r="B8413" i="11"/>
  <c r="B8414" i="11"/>
  <c r="B8415" i="11"/>
  <c r="B8416" i="11"/>
  <c r="B8417" i="11"/>
  <c r="B8418" i="11"/>
  <c r="B8419" i="11"/>
  <c r="B8420" i="11"/>
  <c r="B8421" i="11"/>
  <c r="B8422" i="11"/>
  <c r="B8423" i="11"/>
  <c r="B8424" i="11"/>
  <c r="B8425" i="11"/>
  <c r="B8426" i="11"/>
  <c r="B8427" i="11"/>
  <c r="B8428" i="11"/>
  <c r="B8429" i="11"/>
  <c r="B8430" i="11"/>
  <c r="B8431" i="11"/>
  <c r="B8432" i="11"/>
  <c r="B8433" i="11"/>
  <c r="B8434" i="11"/>
  <c r="B8435" i="11"/>
  <c r="B8436" i="11"/>
  <c r="B8437" i="11"/>
  <c r="B8438" i="11"/>
  <c r="B8439" i="11"/>
  <c r="B8440" i="11"/>
  <c r="B8441" i="11"/>
  <c r="B8442" i="11"/>
  <c r="B8443" i="11"/>
  <c r="B8444" i="11"/>
  <c r="B8445" i="11"/>
  <c r="B8446" i="11"/>
  <c r="B8447" i="11"/>
  <c r="B8448" i="11"/>
  <c r="B8449" i="11"/>
  <c r="B8450" i="11"/>
  <c r="B8451" i="11"/>
  <c r="B8452" i="11"/>
  <c r="B8453" i="11"/>
  <c r="B8454" i="11"/>
  <c r="B8455" i="11"/>
  <c r="B8456" i="11"/>
  <c r="B8457" i="11"/>
  <c r="B8458" i="11"/>
  <c r="B8459" i="11"/>
  <c r="B8460" i="11"/>
  <c r="B8461" i="11"/>
  <c r="B8462" i="11"/>
  <c r="B8463" i="11"/>
  <c r="B8464" i="11"/>
  <c r="B8465" i="11"/>
  <c r="B8466" i="11"/>
  <c r="B8467" i="11"/>
  <c r="B8468" i="11"/>
  <c r="B8469" i="11"/>
  <c r="B8470" i="11"/>
  <c r="B8471" i="11"/>
  <c r="B8472" i="11"/>
  <c r="B8473" i="11"/>
  <c r="B8474" i="11"/>
  <c r="B8475" i="11"/>
  <c r="B8476" i="11"/>
  <c r="B8477" i="11"/>
  <c r="B8478" i="11"/>
  <c r="B8479" i="11"/>
  <c r="B8480" i="11"/>
  <c r="B8481" i="11"/>
  <c r="B8482" i="11"/>
  <c r="B8483" i="11"/>
  <c r="B8484" i="11"/>
  <c r="B8485" i="11"/>
  <c r="B8486" i="11"/>
  <c r="B8487" i="11"/>
  <c r="B8488" i="11"/>
  <c r="B8489" i="11"/>
  <c r="B8490" i="11"/>
  <c r="B8491" i="11"/>
  <c r="B8492" i="11"/>
  <c r="B8493" i="11"/>
  <c r="B8494" i="11"/>
  <c r="B8495" i="11"/>
  <c r="B8496" i="11"/>
  <c r="B8497" i="11"/>
  <c r="B8498" i="11"/>
  <c r="B8499" i="11"/>
  <c r="B8500" i="11"/>
  <c r="B8501" i="11"/>
  <c r="B8502" i="11"/>
  <c r="B8503" i="11"/>
  <c r="B8504" i="11"/>
  <c r="B8505" i="11"/>
  <c r="B8506" i="11"/>
  <c r="B8507" i="11"/>
  <c r="B8508" i="11"/>
  <c r="B8509" i="11"/>
  <c r="B8510" i="11"/>
  <c r="B8511" i="11"/>
  <c r="B8512" i="11"/>
  <c r="B8513" i="11"/>
  <c r="B8514" i="11"/>
  <c r="B8515" i="11"/>
  <c r="B8516" i="11"/>
  <c r="B8517" i="11"/>
  <c r="B8518" i="11"/>
  <c r="B8519" i="11"/>
  <c r="B8520" i="11"/>
  <c r="B8521" i="11"/>
  <c r="B8522" i="11"/>
  <c r="B8523" i="11"/>
  <c r="B8524" i="11"/>
  <c r="B8525" i="11"/>
  <c r="B8526" i="11"/>
  <c r="B8527" i="11"/>
  <c r="B8528" i="11"/>
  <c r="B8529" i="11"/>
  <c r="B8530" i="11"/>
  <c r="B8531" i="11"/>
  <c r="B8532" i="11"/>
  <c r="B8533" i="11"/>
  <c r="B8534" i="11"/>
  <c r="B8535" i="11"/>
  <c r="B8536" i="11"/>
  <c r="B8537" i="11"/>
  <c r="B8538" i="11"/>
  <c r="B8539" i="11"/>
  <c r="B8540" i="11"/>
  <c r="B8541" i="11"/>
  <c r="B8542" i="11"/>
  <c r="B8543" i="11"/>
  <c r="B8544" i="11"/>
  <c r="B8545" i="11"/>
  <c r="B8546" i="11"/>
  <c r="B8547" i="11"/>
  <c r="B8548" i="11"/>
  <c r="B8549" i="11"/>
  <c r="B8550" i="11"/>
  <c r="B8551" i="11"/>
  <c r="B8552" i="11"/>
  <c r="B8553" i="11"/>
  <c r="B8554" i="11"/>
  <c r="B8555" i="11"/>
  <c r="B8556" i="11"/>
  <c r="B8557" i="11"/>
  <c r="B8558" i="11"/>
  <c r="B8559" i="11"/>
  <c r="B8560" i="11"/>
  <c r="B8561" i="11"/>
  <c r="B8562" i="11"/>
  <c r="B8563" i="11"/>
  <c r="B8564" i="11"/>
  <c r="B8565" i="11"/>
  <c r="B8566" i="11"/>
  <c r="B8567" i="11"/>
  <c r="B8568" i="11"/>
  <c r="B8569" i="11"/>
  <c r="B8570" i="11"/>
  <c r="B8571" i="11"/>
  <c r="B8572" i="11"/>
  <c r="B8573" i="11"/>
  <c r="B8574" i="11"/>
  <c r="B8575" i="11"/>
  <c r="B8576" i="11"/>
  <c r="B8577" i="11"/>
  <c r="B8578" i="11"/>
  <c r="B8579" i="11"/>
  <c r="B8580" i="11"/>
  <c r="B8581" i="11"/>
  <c r="B8582" i="11"/>
  <c r="B8583" i="11"/>
  <c r="B8584" i="11"/>
  <c r="B8585" i="11"/>
  <c r="B8586" i="11"/>
  <c r="B8587" i="11"/>
  <c r="B8588" i="11"/>
  <c r="B8589" i="11"/>
  <c r="B8590" i="11"/>
  <c r="B8591" i="11"/>
  <c r="B8592" i="11"/>
  <c r="B8593" i="11"/>
  <c r="B8594" i="11"/>
  <c r="B8595" i="11"/>
  <c r="B8596" i="11"/>
  <c r="B8597" i="11"/>
  <c r="B8598" i="11"/>
  <c r="B8599" i="11"/>
  <c r="B8600" i="11"/>
  <c r="B8601" i="11"/>
  <c r="B8602" i="11"/>
  <c r="B8603" i="11"/>
  <c r="B8604" i="11"/>
  <c r="B8605" i="11"/>
  <c r="B8606" i="11"/>
  <c r="B8607" i="11"/>
  <c r="B8608" i="11"/>
  <c r="B8609" i="11"/>
  <c r="B8610" i="11"/>
  <c r="B8611" i="11"/>
  <c r="B8612" i="11"/>
  <c r="B8613" i="11"/>
  <c r="B8614" i="11"/>
  <c r="B8615" i="11"/>
  <c r="B8616" i="11"/>
  <c r="B8617" i="11"/>
  <c r="B8618" i="11"/>
  <c r="B8619" i="11"/>
  <c r="B8620" i="11"/>
  <c r="B8621" i="11"/>
  <c r="B8622" i="11"/>
  <c r="B8623" i="11"/>
  <c r="B8624" i="11"/>
  <c r="B8625" i="11"/>
  <c r="B8626" i="11"/>
  <c r="B8627" i="11"/>
  <c r="B8628" i="11"/>
  <c r="B8629" i="11"/>
  <c r="B8630" i="11"/>
  <c r="B8631" i="11"/>
  <c r="B8632" i="11"/>
  <c r="B8633" i="11"/>
  <c r="B8634" i="11"/>
  <c r="B8635" i="11"/>
  <c r="B8636" i="11"/>
  <c r="B8637" i="11"/>
  <c r="B8638" i="11"/>
  <c r="B8639" i="11"/>
  <c r="B8640" i="11"/>
  <c r="B8641" i="11"/>
  <c r="B8642" i="11"/>
  <c r="B8643" i="11"/>
  <c r="B8644" i="11"/>
  <c r="B8645" i="11"/>
  <c r="B8646" i="11"/>
  <c r="B8647" i="11"/>
  <c r="B8648" i="11"/>
  <c r="B8649" i="11"/>
  <c r="B8650" i="11"/>
  <c r="B8651" i="11"/>
  <c r="B8652" i="11"/>
  <c r="B8653" i="11"/>
  <c r="B8654" i="11"/>
  <c r="B8655" i="11"/>
  <c r="B8656" i="11"/>
  <c r="B8657" i="11"/>
  <c r="B8658" i="11"/>
  <c r="B8659" i="11"/>
  <c r="B8660" i="11"/>
  <c r="B8661" i="11"/>
  <c r="B8662" i="11"/>
  <c r="B8663" i="11"/>
  <c r="B8664" i="11"/>
  <c r="B8665" i="11"/>
  <c r="B8666" i="11"/>
  <c r="B8667" i="11"/>
  <c r="B8668" i="11"/>
  <c r="B8669" i="11"/>
  <c r="B8670" i="11"/>
  <c r="B8671" i="11"/>
  <c r="B8672" i="11"/>
  <c r="B8673" i="11"/>
  <c r="B8674" i="11"/>
  <c r="B8675" i="11"/>
  <c r="B8676" i="11"/>
  <c r="B8677" i="11"/>
  <c r="B8678" i="11"/>
  <c r="B8679" i="11"/>
  <c r="B8680" i="11"/>
  <c r="B8681" i="11"/>
  <c r="B8682" i="11"/>
  <c r="B8683" i="11"/>
  <c r="B8684" i="11"/>
  <c r="B8685" i="11"/>
  <c r="B8686" i="11"/>
  <c r="B8687" i="11"/>
  <c r="B8688" i="11"/>
  <c r="B8689" i="11"/>
  <c r="B8690" i="11"/>
  <c r="B8691" i="11"/>
  <c r="B8692" i="11"/>
  <c r="B8693" i="11"/>
  <c r="B8694" i="11"/>
  <c r="B8695" i="11"/>
  <c r="B8696" i="11"/>
  <c r="B8697" i="11"/>
  <c r="B8698" i="11"/>
  <c r="B8699" i="11"/>
  <c r="B8700" i="11"/>
  <c r="B8701" i="11"/>
  <c r="B8702" i="11"/>
  <c r="B8703" i="11"/>
  <c r="B8704" i="11"/>
  <c r="B8705" i="11"/>
  <c r="B8706" i="11"/>
  <c r="B8707" i="11"/>
  <c r="B8708" i="11"/>
  <c r="B8709" i="11"/>
  <c r="B8710" i="11"/>
  <c r="B8711" i="11"/>
  <c r="B8712" i="11"/>
  <c r="B8713" i="11"/>
  <c r="B8714" i="11"/>
  <c r="B8715" i="11"/>
  <c r="B8716" i="11"/>
  <c r="B8717" i="11"/>
  <c r="B8718" i="11"/>
  <c r="B8719" i="11"/>
  <c r="B8720" i="11"/>
  <c r="B8721" i="11"/>
  <c r="B8722" i="11"/>
  <c r="B8723" i="11"/>
  <c r="B8724" i="11"/>
  <c r="B8725" i="11"/>
  <c r="B8726" i="11"/>
  <c r="B8727" i="11"/>
  <c r="B8728" i="11"/>
  <c r="B8729" i="11"/>
  <c r="B8730" i="11"/>
  <c r="B8731" i="11"/>
  <c r="B8732" i="11"/>
  <c r="B8733" i="11"/>
  <c r="B8734" i="11"/>
  <c r="B8735" i="11"/>
  <c r="B8736" i="11"/>
  <c r="B8737" i="11"/>
  <c r="B8738" i="11"/>
  <c r="B8739" i="11"/>
  <c r="B8740" i="11"/>
  <c r="B8741" i="11"/>
  <c r="B8742" i="11"/>
  <c r="B8743" i="11"/>
  <c r="B8744" i="11"/>
  <c r="B8745" i="11"/>
  <c r="B8746" i="11"/>
  <c r="B8747" i="11"/>
  <c r="B8748" i="11"/>
  <c r="B8749" i="11"/>
  <c r="B8750" i="11"/>
  <c r="B8751" i="11"/>
  <c r="B8752" i="11"/>
  <c r="B8753" i="11"/>
  <c r="B8754" i="11"/>
  <c r="B8755" i="11"/>
  <c r="B8756" i="11"/>
  <c r="B8757" i="11"/>
  <c r="B8758" i="11"/>
  <c r="B8759" i="11"/>
  <c r="B8760" i="11"/>
  <c r="B8761" i="11"/>
  <c r="B8762" i="11"/>
  <c r="B8763" i="11"/>
  <c r="B8764" i="11"/>
  <c r="B8765" i="11"/>
  <c r="B8766" i="11"/>
  <c r="B8767" i="11"/>
  <c r="B8768" i="11"/>
  <c r="B8769" i="11"/>
  <c r="B8770" i="11"/>
  <c r="B8771" i="11"/>
  <c r="B8772" i="11"/>
  <c r="B8773" i="11"/>
  <c r="B8774" i="11"/>
  <c r="B8775" i="11"/>
  <c r="B8776" i="11"/>
  <c r="B8777" i="11"/>
  <c r="B8778" i="11"/>
  <c r="B8779" i="11"/>
  <c r="B8780" i="11"/>
  <c r="B8781" i="11"/>
  <c r="B8782" i="11"/>
  <c r="B8783" i="11"/>
  <c r="B8784" i="11"/>
  <c r="B8785" i="11"/>
  <c r="B8786" i="11"/>
  <c r="B8787" i="11"/>
  <c r="B8788" i="11"/>
  <c r="B8789" i="11"/>
  <c r="B8790" i="11"/>
  <c r="B8791" i="11"/>
  <c r="B8792" i="11"/>
  <c r="B8793" i="11"/>
  <c r="B8794" i="11"/>
  <c r="B8795" i="11"/>
  <c r="B8796" i="11"/>
  <c r="B8797" i="11"/>
  <c r="B8798" i="11"/>
  <c r="B8799" i="11"/>
  <c r="B8800" i="11"/>
  <c r="B8801" i="11"/>
  <c r="B8802" i="11"/>
  <c r="B8803" i="11"/>
  <c r="B8804" i="11"/>
  <c r="B8805" i="11"/>
  <c r="B8806" i="11"/>
  <c r="B8807" i="11"/>
  <c r="B8808" i="11"/>
  <c r="B8809" i="11"/>
  <c r="B8810" i="11"/>
  <c r="B8811" i="11"/>
  <c r="B8812" i="11"/>
  <c r="B8813" i="11"/>
  <c r="B8814" i="11"/>
  <c r="B8815" i="11"/>
  <c r="B8816" i="11"/>
  <c r="B8817" i="11"/>
  <c r="B8818" i="11"/>
  <c r="B8819" i="11"/>
  <c r="B8820" i="11"/>
  <c r="B8821" i="11"/>
  <c r="B8822" i="11"/>
  <c r="B8823" i="11"/>
  <c r="B8824" i="11"/>
  <c r="B8825" i="11"/>
  <c r="B8826" i="11"/>
  <c r="B8827" i="11"/>
  <c r="B8828" i="11"/>
  <c r="B8829" i="11"/>
  <c r="B8830" i="11"/>
  <c r="B8831" i="11"/>
  <c r="B8832" i="11"/>
  <c r="B8833" i="11"/>
  <c r="B8834" i="11"/>
  <c r="B8835" i="11"/>
  <c r="B8836" i="11"/>
  <c r="B8837" i="11"/>
  <c r="B8838" i="11"/>
  <c r="B8839" i="11"/>
  <c r="B8840" i="11"/>
  <c r="B8841" i="11"/>
  <c r="B8842" i="11"/>
  <c r="B8843" i="11"/>
  <c r="B8844" i="11"/>
  <c r="B8845" i="11"/>
  <c r="B8846" i="11"/>
  <c r="B8847" i="11"/>
  <c r="B8848" i="11"/>
  <c r="B8849" i="11"/>
  <c r="B8850" i="11"/>
  <c r="B8851" i="11"/>
  <c r="B8852" i="11"/>
  <c r="B8853" i="11"/>
  <c r="B8854" i="11"/>
  <c r="B8855" i="11"/>
  <c r="B8856" i="11"/>
  <c r="B8857" i="11"/>
  <c r="B8858" i="11"/>
  <c r="B8859" i="11"/>
  <c r="B8860" i="11"/>
  <c r="B8861" i="11"/>
  <c r="B8862" i="11"/>
  <c r="B8863" i="11"/>
  <c r="B8864" i="11"/>
  <c r="B8865" i="11"/>
  <c r="B8866" i="11"/>
  <c r="B8867" i="11"/>
  <c r="B8868" i="11"/>
  <c r="B8869" i="11"/>
  <c r="B8870" i="11"/>
  <c r="B8871" i="11"/>
  <c r="B8872" i="11"/>
  <c r="B8873" i="11"/>
  <c r="B8874" i="11"/>
  <c r="B8875" i="11"/>
  <c r="B8876" i="11"/>
  <c r="B8877" i="11"/>
  <c r="B8878" i="11"/>
  <c r="B8879" i="11"/>
  <c r="B8880" i="11"/>
  <c r="B8881" i="11"/>
  <c r="B8882" i="11"/>
  <c r="B8883" i="11"/>
  <c r="B8884" i="11"/>
  <c r="B8885" i="11"/>
  <c r="B8886" i="11"/>
  <c r="B8887" i="11"/>
  <c r="B8888" i="11"/>
  <c r="B8889" i="11"/>
  <c r="B8890" i="11"/>
  <c r="B8891" i="11"/>
  <c r="B8892" i="11"/>
  <c r="B8893" i="11"/>
  <c r="B8894" i="11"/>
  <c r="B8895" i="11"/>
  <c r="B8896" i="11"/>
  <c r="B8897" i="11"/>
  <c r="B8898" i="11"/>
  <c r="B8899" i="11"/>
  <c r="B8900" i="11"/>
  <c r="B8901" i="11"/>
  <c r="B8902" i="11"/>
  <c r="B8903" i="11"/>
  <c r="B8904" i="11"/>
  <c r="B8905" i="11"/>
  <c r="B8906" i="11"/>
  <c r="B8907" i="11"/>
  <c r="B8908" i="11"/>
  <c r="B8909" i="11"/>
  <c r="B8910" i="11"/>
  <c r="B8911" i="11"/>
  <c r="B8912" i="11"/>
  <c r="B8913" i="11"/>
  <c r="B8914" i="11"/>
  <c r="B8915" i="11"/>
  <c r="B8916" i="11"/>
  <c r="B8917" i="11"/>
  <c r="B8918" i="11"/>
  <c r="B8919" i="11"/>
  <c r="B8920" i="11"/>
  <c r="B8921" i="11"/>
  <c r="B8922" i="11"/>
  <c r="B8923" i="11"/>
  <c r="B8924" i="11"/>
  <c r="B8925" i="11"/>
  <c r="B8926" i="11"/>
  <c r="B8927" i="11"/>
  <c r="B8928" i="11"/>
  <c r="B8929" i="11"/>
  <c r="B8930" i="11"/>
  <c r="B8931" i="11"/>
  <c r="B8932" i="11"/>
  <c r="B8933" i="11"/>
  <c r="B8934" i="11"/>
  <c r="B8935" i="11"/>
  <c r="B8936" i="11"/>
  <c r="B8937" i="11"/>
  <c r="B8938" i="11"/>
  <c r="B8939" i="11"/>
  <c r="B8940" i="11"/>
  <c r="B8941" i="11"/>
  <c r="B8942" i="11"/>
  <c r="B8943" i="11"/>
  <c r="B8944" i="11"/>
  <c r="B8945" i="11"/>
  <c r="B8946" i="11"/>
  <c r="B8947" i="11"/>
  <c r="B8948" i="11"/>
  <c r="B8949" i="11"/>
  <c r="B8950" i="11"/>
  <c r="B8951" i="11"/>
  <c r="B8952" i="11"/>
  <c r="B8953" i="11"/>
  <c r="B8954" i="11"/>
  <c r="B8955" i="11"/>
  <c r="B8956" i="11"/>
  <c r="B8957" i="11"/>
  <c r="B8958" i="11"/>
  <c r="B8959" i="11"/>
  <c r="B8960" i="11"/>
  <c r="B8961" i="11"/>
  <c r="B8962" i="11"/>
  <c r="B8963" i="11"/>
  <c r="B8964" i="11"/>
  <c r="B8965" i="11"/>
  <c r="B8966" i="11"/>
  <c r="B8967" i="11"/>
  <c r="B8968" i="11"/>
  <c r="B8969" i="11"/>
  <c r="B8970" i="11"/>
  <c r="B8971" i="11"/>
  <c r="B8972" i="11"/>
  <c r="B8973" i="11"/>
  <c r="B8974" i="11"/>
  <c r="B8975" i="11"/>
  <c r="B8976" i="11"/>
  <c r="B8977" i="11"/>
  <c r="B8978" i="11"/>
  <c r="B8979" i="11"/>
  <c r="B8980" i="11"/>
  <c r="B8981" i="11"/>
  <c r="B8982" i="11"/>
  <c r="B8983" i="11"/>
  <c r="B8984" i="11"/>
  <c r="B8985" i="11"/>
  <c r="B8986" i="11"/>
  <c r="B8987" i="11"/>
  <c r="B8988" i="11"/>
  <c r="B8989" i="11"/>
  <c r="B8990" i="11"/>
  <c r="B8991" i="11"/>
  <c r="B8992" i="11"/>
  <c r="B8993" i="11"/>
  <c r="B8994" i="11"/>
  <c r="B8995" i="11"/>
  <c r="B8996" i="11"/>
  <c r="B8997" i="11"/>
  <c r="B8998" i="11"/>
  <c r="B8999" i="11"/>
  <c r="B9000" i="11"/>
  <c r="B9001" i="11"/>
  <c r="B9002" i="11"/>
  <c r="B9003" i="11"/>
  <c r="B9004" i="11"/>
  <c r="B9005" i="11"/>
  <c r="B9006" i="11"/>
  <c r="B9007" i="11"/>
  <c r="B9008" i="11"/>
  <c r="B9009" i="11"/>
  <c r="B9010" i="11"/>
  <c r="B9011" i="11"/>
  <c r="B9012" i="11"/>
  <c r="B9013" i="11"/>
  <c r="B9014" i="11"/>
  <c r="B9015" i="11"/>
  <c r="B9016" i="11"/>
  <c r="B9017" i="11"/>
  <c r="B9018" i="11"/>
  <c r="B9019" i="11"/>
  <c r="B9020" i="11"/>
  <c r="B9021" i="11"/>
  <c r="B9022" i="11"/>
  <c r="B9023" i="11"/>
  <c r="B9024" i="11"/>
  <c r="B9025" i="11"/>
  <c r="B9026" i="11"/>
  <c r="B9027" i="11"/>
  <c r="B9028" i="11"/>
  <c r="B9029" i="11"/>
  <c r="B9030" i="11"/>
  <c r="B9031" i="11"/>
  <c r="B9032" i="11"/>
  <c r="B9033" i="11"/>
  <c r="B9034" i="11"/>
  <c r="B9035" i="11"/>
  <c r="B9036" i="11"/>
  <c r="B9037" i="11"/>
  <c r="B9038" i="11"/>
  <c r="B9039" i="11"/>
  <c r="B9040" i="11"/>
  <c r="B9041" i="11"/>
  <c r="B9042" i="11"/>
  <c r="B9043" i="11"/>
  <c r="B9044" i="11"/>
  <c r="B9045" i="11"/>
  <c r="B9046" i="11"/>
  <c r="B9047" i="11"/>
  <c r="B9048" i="11"/>
  <c r="B9049" i="11"/>
  <c r="B9050" i="11"/>
  <c r="B9051" i="11"/>
  <c r="B9052" i="11"/>
  <c r="B9053" i="11"/>
  <c r="B9054" i="11"/>
  <c r="B9055" i="11"/>
  <c r="B9056" i="11"/>
  <c r="B9057" i="11"/>
  <c r="B9058" i="11"/>
  <c r="B9059" i="11"/>
  <c r="B9060" i="11"/>
  <c r="B9061" i="11"/>
  <c r="B9062" i="11"/>
  <c r="B9063" i="11"/>
  <c r="B9064" i="11"/>
  <c r="B9065" i="11"/>
  <c r="B9066" i="11"/>
  <c r="B9067" i="11"/>
  <c r="B9068" i="11"/>
  <c r="B9069" i="11"/>
  <c r="B9070" i="11"/>
  <c r="B9071" i="11"/>
  <c r="B9072" i="11"/>
  <c r="B9073" i="11"/>
  <c r="B9074" i="11"/>
  <c r="B9075" i="11"/>
  <c r="B9076" i="11"/>
  <c r="B9077" i="11"/>
  <c r="B9078" i="11"/>
  <c r="B9079" i="11"/>
  <c r="B9080" i="11"/>
  <c r="B9081" i="11"/>
  <c r="B9082" i="11"/>
  <c r="B9083" i="11"/>
  <c r="B9084" i="11"/>
  <c r="B9085" i="11"/>
  <c r="B9086" i="11"/>
  <c r="B9087" i="11"/>
  <c r="B9088" i="11"/>
  <c r="B9089" i="11"/>
  <c r="B9090" i="11"/>
  <c r="B9091" i="11"/>
  <c r="B9092" i="11"/>
  <c r="B9093" i="11"/>
  <c r="B9094" i="11"/>
  <c r="B9095" i="11"/>
  <c r="B9096" i="11"/>
  <c r="B9097" i="11"/>
  <c r="B9098" i="11"/>
  <c r="B9099" i="11"/>
  <c r="B9100" i="11"/>
  <c r="B9101" i="11"/>
  <c r="B9102" i="11"/>
  <c r="B9103" i="11"/>
  <c r="B9104" i="11"/>
  <c r="B9105" i="11"/>
  <c r="B9106" i="11"/>
  <c r="B9107" i="11"/>
  <c r="B9108" i="11"/>
  <c r="B9109" i="11"/>
  <c r="B9110" i="11"/>
  <c r="B9111" i="11"/>
  <c r="B9112" i="11"/>
  <c r="B9113" i="11"/>
  <c r="B9114" i="11"/>
  <c r="B9115" i="11"/>
  <c r="B9116" i="11"/>
  <c r="B9117" i="11"/>
  <c r="B9118" i="11"/>
  <c r="B9119" i="11"/>
  <c r="B9120" i="11"/>
  <c r="B9121" i="11"/>
  <c r="B9122" i="11"/>
  <c r="B9123" i="11"/>
  <c r="B9124" i="11"/>
  <c r="B9125" i="11"/>
  <c r="B9126" i="11"/>
  <c r="B9127" i="11"/>
  <c r="B9128" i="11"/>
  <c r="B9129" i="11"/>
  <c r="B9130" i="11"/>
  <c r="B9131" i="11"/>
  <c r="B9132" i="11"/>
  <c r="B9133" i="11"/>
  <c r="B9134" i="11"/>
  <c r="B9135" i="11"/>
  <c r="B9136" i="11"/>
  <c r="B9137" i="11"/>
  <c r="B9138" i="11"/>
  <c r="B9139" i="11"/>
  <c r="B9140" i="11"/>
  <c r="B9141" i="11"/>
  <c r="B9142" i="11"/>
  <c r="B9143" i="11"/>
  <c r="B9144" i="11"/>
  <c r="B9145" i="11"/>
  <c r="B9146" i="11"/>
  <c r="B9147" i="11"/>
  <c r="B9148" i="11"/>
  <c r="B9149" i="11"/>
  <c r="B9150" i="11"/>
  <c r="B9151" i="11"/>
  <c r="B9152" i="11"/>
  <c r="B9153" i="11"/>
  <c r="B9154" i="11"/>
  <c r="B9155" i="11"/>
  <c r="B9156" i="11"/>
  <c r="B9157" i="11"/>
  <c r="B9158" i="11"/>
  <c r="B9159" i="11"/>
  <c r="B9160" i="11"/>
  <c r="B9161" i="11"/>
  <c r="B9162" i="11"/>
  <c r="B9163" i="11"/>
  <c r="B9164" i="11"/>
  <c r="B9165" i="11"/>
  <c r="B9166" i="11"/>
  <c r="B9167" i="11"/>
  <c r="B9168" i="11"/>
  <c r="B9169" i="11"/>
  <c r="B9170" i="11"/>
  <c r="B9171" i="11"/>
  <c r="B9172" i="11"/>
  <c r="B9173" i="11"/>
  <c r="B9174" i="11"/>
  <c r="B9175" i="11"/>
  <c r="B9176" i="11"/>
  <c r="B9177" i="11"/>
  <c r="B9178" i="11"/>
  <c r="B9179" i="11"/>
  <c r="B9180" i="11"/>
  <c r="B9181" i="11"/>
  <c r="B9182" i="11"/>
  <c r="B9183" i="11"/>
  <c r="B9184" i="11"/>
  <c r="B9185" i="11"/>
  <c r="B9186" i="11"/>
  <c r="B9187" i="11"/>
  <c r="B9188" i="11"/>
  <c r="B9189" i="11"/>
  <c r="B9190" i="11"/>
  <c r="B9191" i="11"/>
  <c r="B9192" i="11"/>
  <c r="B9193" i="11"/>
  <c r="B9194" i="11"/>
  <c r="B9195" i="11"/>
  <c r="B9196" i="11"/>
  <c r="B9197" i="11"/>
  <c r="B9198" i="11"/>
  <c r="B9199" i="11"/>
  <c r="B9200" i="11"/>
  <c r="B9201" i="11"/>
  <c r="B9202" i="11"/>
  <c r="B9203" i="11"/>
  <c r="B9204" i="11"/>
  <c r="B9205" i="11"/>
  <c r="B9206" i="11"/>
  <c r="B9207" i="11"/>
  <c r="B9208" i="11"/>
  <c r="B9209" i="11"/>
  <c r="B9210" i="11"/>
  <c r="B9211" i="11"/>
  <c r="B9212" i="11"/>
  <c r="B9213" i="11"/>
  <c r="B9214" i="11"/>
  <c r="B9215" i="11"/>
  <c r="B9216" i="11"/>
  <c r="B9217" i="11"/>
  <c r="B9218" i="11"/>
  <c r="B9219" i="11"/>
  <c r="B9220" i="11"/>
  <c r="B9221" i="11"/>
  <c r="B9222" i="11"/>
  <c r="B9223" i="11"/>
  <c r="B9224" i="11"/>
  <c r="B9225" i="11"/>
  <c r="B9226" i="11"/>
  <c r="B9227" i="11"/>
  <c r="B9228" i="11"/>
  <c r="B9229" i="11"/>
  <c r="B9230" i="11"/>
  <c r="B9231" i="11"/>
  <c r="B9232" i="11"/>
  <c r="B9233" i="11"/>
  <c r="B9234" i="11"/>
  <c r="B9235" i="11"/>
  <c r="B9236" i="11"/>
  <c r="B9237" i="11"/>
  <c r="B9238" i="11"/>
  <c r="B9239" i="11"/>
  <c r="B9240" i="11"/>
  <c r="B9241" i="11"/>
  <c r="B9242" i="11"/>
  <c r="B9243" i="11"/>
  <c r="B9244" i="11"/>
  <c r="B9245" i="11"/>
  <c r="B9246" i="11"/>
  <c r="B9247" i="11"/>
  <c r="B9248" i="11"/>
  <c r="B9249" i="11"/>
  <c r="B9250" i="11"/>
  <c r="B9251" i="11"/>
  <c r="B9252" i="11"/>
  <c r="B9253" i="11"/>
  <c r="B9254" i="11"/>
  <c r="B9255" i="11"/>
  <c r="B9256" i="11"/>
  <c r="B9257" i="11"/>
  <c r="B9258" i="11"/>
  <c r="B9259" i="11"/>
  <c r="B9260" i="11"/>
  <c r="B9261" i="11"/>
  <c r="B9262" i="11"/>
  <c r="B9263" i="11"/>
  <c r="B9264" i="11"/>
  <c r="B9265" i="11"/>
  <c r="B9266" i="11"/>
  <c r="B9267" i="11"/>
  <c r="B9268" i="11"/>
  <c r="B9269" i="11"/>
  <c r="B9270" i="11"/>
  <c r="B9271" i="11"/>
  <c r="B9272" i="11"/>
  <c r="B9273" i="11"/>
  <c r="B9274" i="11"/>
  <c r="B9275" i="11"/>
  <c r="B9276" i="11"/>
  <c r="B9277" i="11"/>
  <c r="B9278" i="11"/>
  <c r="B9279" i="11"/>
  <c r="B9280" i="11"/>
  <c r="B9281" i="11"/>
  <c r="B9282" i="11"/>
  <c r="B9283" i="11"/>
  <c r="B9284" i="11"/>
  <c r="B9285" i="11"/>
  <c r="B9286" i="11"/>
  <c r="B9287" i="11"/>
  <c r="B9288" i="11"/>
  <c r="B9289" i="11"/>
  <c r="B9290" i="11"/>
  <c r="B9291" i="11"/>
  <c r="B9292" i="11"/>
  <c r="B9293" i="11"/>
  <c r="B9294" i="11"/>
  <c r="B9295" i="11"/>
  <c r="B9296" i="11"/>
  <c r="B9297" i="11"/>
  <c r="B9298" i="11"/>
  <c r="B9299" i="11"/>
  <c r="B9300" i="11"/>
  <c r="B9301" i="11"/>
  <c r="B9302" i="11"/>
  <c r="B9303" i="11"/>
  <c r="B9304" i="11"/>
  <c r="B9305" i="11"/>
  <c r="B9306" i="11"/>
  <c r="B9307" i="11"/>
  <c r="B9308" i="11"/>
  <c r="B9309" i="11"/>
  <c r="B9310" i="11"/>
  <c r="B9311" i="11"/>
  <c r="B9312" i="11"/>
  <c r="B9313" i="11"/>
  <c r="B9314" i="11"/>
  <c r="B9315" i="11"/>
  <c r="B9316" i="11"/>
  <c r="B9317" i="11"/>
  <c r="B9318" i="11"/>
  <c r="B9319" i="11"/>
  <c r="B9320" i="11"/>
  <c r="B9321" i="11"/>
  <c r="B9322" i="11"/>
  <c r="B9323" i="11"/>
  <c r="B9324" i="11"/>
  <c r="B9325" i="11"/>
  <c r="B9326" i="11"/>
  <c r="B9327" i="11"/>
  <c r="B9328" i="11"/>
  <c r="B9329" i="11"/>
  <c r="B9330" i="11"/>
  <c r="B9331" i="11"/>
  <c r="B9332" i="11"/>
  <c r="B9333" i="11"/>
  <c r="B9334" i="11"/>
  <c r="B9335" i="11"/>
  <c r="B9336" i="11"/>
  <c r="B9337" i="11"/>
  <c r="B9338" i="11"/>
  <c r="B9339" i="11"/>
  <c r="B9340" i="11"/>
  <c r="B9341" i="11"/>
  <c r="B9342" i="11"/>
  <c r="B9343" i="11"/>
  <c r="B9344" i="11"/>
  <c r="B9345" i="11"/>
  <c r="B9346" i="11"/>
  <c r="B9347" i="11"/>
  <c r="B9348" i="11"/>
  <c r="B9349" i="11"/>
  <c r="B9350" i="11"/>
  <c r="B9351" i="11"/>
  <c r="B9352" i="11"/>
  <c r="B9353" i="11"/>
  <c r="B9354" i="11"/>
  <c r="B9355" i="11"/>
  <c r="B9356" i="11"/>
  <c r="B9357" i="11"/>
  <c r="B9358" i="11"/>
  <c r="B9359" i="11"/>
  <c r="B9360" i="11"/>
  <c r="B9361" i="11"/>
  <c r="B9362" i="11"/>
  <c r="B9363" i="11"/>
  <c r="B9364" i="11"/>
  <c r="B9365" i="11"/>
  <c r="B9366" i="11"/>
  <c r="B9367" i="11"/>
  <c r="B9368" i="11"/>
  <c r="B9369" i="11"/>
  <c r="B9370" i="11"/>
  <c r="B9371" i="11"/>
  <c r="B9372" i="11"/>
  <c r="B9373" i="11"/>
  <c r="B9374" i="11"/>
  <c r="B9375" i="11"/>
  <c r="B9376" i="11"/>
  <c r="B9377" i="11"/>
  <c r="B9378" i="11"/>
  <c r="B9379" i="11"/>
  <c r="B9380" i="11"/>
  <c r="B9381" i="11"/>
  <c r="B9382" i="11"/>
  <c r="B9383" i="11"/>
  <c r="B9384" i="11"/>
  <c r="B9385" i="11"/>
  <c r="B9386" i="11"/>
  <c r="B9387" i="11"/>
  <c r="B9388" i="11"/>
  <c r="B9389" i="11"/>
  <c r="B9390" i="11"/>
  <c r="B9391" i="11"/>
  <c r="B9392" i="11"/>
  <c r="B9393" i="11"/>
  <c r="B9394" i="11"/>
  <c r="B9395" i="11"/>
  <c r="B9396" i="11"/>
  <c r="B9397" i="11"/>
  <c r="B9398" i="11"/>
  <c r="B9399" i="11"/>
  <c r="B9400" i="11"/>
  <c r="B9401" i="11"/>
  <c r="B9402" i="11"/>
  <c r="B9403" i="11"/>
  <c r="B9404" i="11"/>
  <c r="B9405" i="11"/>
  <c r="B9406" i="11"/>
  <c r="B9407" i="11"/>
  <c r="B9408" i="11"/>
  <c r="B9409" i="11"/>
  <c r="B9410" i="11"/>
  <c r="B9411" i="11"/>
  <c r="B9412" i="11"/>
  <c r="B9413" i="11"/>
  <c r="B9414" i="11"/>
  <c r="B9415" i="11"/>
  <c r="B9416" i="11"/>
  <c r="B9417" i="11"/>
  <c r="B9418" i="11"/>
  <c r="B9419" i="11"/>
  <c r="B9420" i="11"/>
  <c r="B9421" i="11"/>
  <c r="B9422" i="11"/>
  <c r="B9423" i="11"/>
  <c r="B9424" i="11"/>
  <c r="B9425" i="11"/>
  <c r="B9426" i="11"/>
  <c r="B9427" i="11"/>
  <c r="B9428" i="11"/>
  <c r="B9429" i="11"/>
  <c r="B9430" i="11"/>
  <c r="B9431" i="11"/>
  <c r="B9432" i="11"/>
  <c r="B9433" i="11"/>
  <c r="B9434" i="11"/>
  <c r="B9435" i="11"/>
  <c r="B9436" i="11"/>
  <c r="B9437" i="11"/>
  <c r="B9438" i="11"/>
  <c r="B9439" i="11"/>
  <c r="B9440" i="11"/>
  <c r="B9441" i="11"/>
  <c r="B9442" i="11"/>
  <c r="B9443" i="11"/>
  <c r="B9444" i="11"/>
  <c r="B9445" i="11"/>
  <c r="B9446" i="11"/>
  <c r="B9447" i="11"/>
  <c r="B9448" i="11"/>
  <c r="B9449" i="11"/>
  <c r="B9450" i="11"/>
  <c r="B9451" i="11"/>
  <c r="B9452" i="11"/>
  <c r="B9453" i="11"/>
  <c r="B9454" i="11"/>
  <c r="B9455" i="11"/>
  <c r="B9456" i="11"/>
  <c r="B9457" i="11"/>
  <c r="B9458" i="11"/>
  <c r="B9459" i="11"/>
  <c r="B9460" i="11"/>
  <c r="B9461" i="11"/>
  <c r="B9462" i="11"/>
  <c r="B9463" i="11"/>
  <c r="B9464" i="11"/>
  <c r="B9465" i="11"/>
  <c r="B9466" i="11"/>
  <c r="B9467" i="11"/>
  <c r="B9468" i="11"/>
  <c r="B9469" i="11"/>
  <c r="B9470" i="11"/>
  <c r="B9471" i="11"/>
  <c r="B9472" i="11"/>
  <c r="B9473" i="11"/>
  <c r="B9474" i="11"/>
  <c r="B9475" i="11"/>
  <c r="B9476" i="11"/>
  <c r="B9477" i="11"/>
  <c r="B9478" i="11"/>
  <c r="B9479" i="11"/>
  <c r="B9480" i="11"/>
  <c r="B9481" i="11"/>
  <c r="B9482" i="11"/>
  <c r="B9483" i="11"/>
  <c r="B9484" i="11"/>
  <c r="B9485" i="11"/>
  <c r="B9486" i="11"/>
  <c r="B9487" i="11"/>
  <c r="B9488" i="11"/>
  <c r="B9489" i="11"/>
  <c r="B9490" i="11"/>
  <c r="B9491" i="11"/>
  <c r="B9492" i="11"/>
  <c r="B9493" i="11"/>
  <c r="B9494" i="11"/>
  <c r="B9495" i="11"/>
  <c r="B9496" i="11"/>
  <c r="B9497" i="11"/>
  <c r="B9498" i="11"/>
  <c r="B9499" i="11"/>
  <c r="B9500" i="11"/>
  <c r="B9501" i="11"/>
  <c r="B9502" i="11"/>
  <c r="B9503" i="11"/>
  <c r="B9504" i="11"/>
  <c r="B9505" i="11"/>
  <c r="B9506" i="11"/>
  <c r="B9507" i="11"/>
  <c r="B9508" i="11"/>
  <c r="B9509" i="11"/>
  <c r="B9510" i="11"/>
  <c r="B9511" i="11"/>
  <c r="B9512" i="11"/>
  <c r="B9513" i="11"/>
  <c r="B9514" i="11"/>
  <c r="B9515" i="11"/>
  <c r="B9516" i="11"/>
  <c r="B9517" i="11"/>
  <c r="B9518" i="11"/>
  <c r="B9519" i="11"/>
  <c r="B9520" i="11"/>
  <c r="B9521" i="11"/>
  <c r="B9522" i="11"/>
  <c r="B9523" i="11"/>
  <c r="B9524" i="11"/>
  <c r="B9525" i="11"/>
  <c r="B9526" i="11"/>
  <c r="B9527" i="11"/>
  <c r="B9528" i="11"/>
  <c r="B9529" i="11"/>
  <c r="B9530" i="11"/>
  <c r="B9531" i="11"/>
  <c r="B9532" i="11"/>
  <c r="B9533" i="11"/>
  <c r="B9534" i="11"/>
  <c r="B9535" i="11"/>
  <c r="B9536" i="11"/>
  <c r="B9537" i="11"/>
  <c r="B9538" i="11"/>
  <c r="B9539" i="11"/>
  <c r="B9540" i="11"/>
  <c r="B9541" i="11"/>
  <c r="B9542" i="11"/>
  <c r="B9543" i="11"/>
  <c r="B9544" i="11"/>
  <c r="B9545" i="11"/>
  <c r="B9546" i="11"/>
  <c r="B9547" i="11"/>
  <c r="B9548" i="11"/>
  <c r="B9549" i="11"/>
  <c r="B9550" i="11"/>
  <c r="B9551" i="11"/>
  <c r="B9552" i="11"/>
  <c r="B9553" i="11"/>
  <c r="B9554" i="11"/>
  <c r="B9555" i="11"/>
  <c r="B9556" i="11"/>
  <c r="B9557" i="11"/>
  <c r="B9558" i="11"/>
  <c r="B9559" i="11"/>
  <c r="B9560" i="11"/>
  <c r="B9561" i="11"/>
  <c r="B9562" i="11"/>
  <c r="B9563" i="11"/>
  <c r="B9564" i="11"/>
  <c r="B9565" i="11"/>
  <c r="B9566" i="11"/>
  <c r="B9567" i="11"/>
  <c r="B9568" i="11"/>
  <c r="B9569" i="11"/>
  <c r="B9570" i="11"/>
  <c r="B9571" i="11"/>
  <c r="B9572" i="11"/>
  <c r="B9573" i="11"/>
  <c r="B9574" i="11"/>
  <c r="B9575" i="11"/>
  <c r="B9576" i="11"/>
  <c r="B9577" i="11"/>
  <c r="B9578" i="11"/>
  <c r="B9579" i="11"/>
  <c r="B9580" i="11"/>
  <c r="B9581" i="11"/>
  <c r="B9582" i="11"/>
  <c r="B9583" i="11"/>
  <c r="B9584" i="11"/>
  <c r="B9585" i="11"/>
  <c r="B9586" i="11"/>
  <c r="B9587" i="11"/>
  <c r="B9588" i="11"/>
  <c r="B9589" i="11"/>
  <c r="B9590" i="11"/>
  <c r="B9591" i="11"/>
  <c r="B9592" i="11"/>
  <c r="B9593" i="11"/>
  <c r="B9594" i="11"/>
  <c r="B9595" i="11"/>
  <c r="B9596" i="11"/>
  <c r="B9597" i="11"/>
  <c r="B9598" i="11"/>
  <c r="B9599" i="11"/>
  <c r="B9600" i="11"/>
  <c r="B9601" i="11"/>
  <c r="B9602" i="11"/>
  <c r="B9603" i="11"/>
  <c r="B9604" i="11"/>
  <c r="B9605" i="11"/>
  <c r="B9606" i="11"/>
  <c r="B9607" i="11"/>
  <c r="B9608" i="11"/>
  <c r="B9609" i="11"/>
  <c r="B9610" i="11"/>
  <c r="B9611" i="11"/>
  <c r="B9612" i="11"/>
  <c r="B9613" i="11"/>
  <c r="B9614" i="11"/>
  <c r="B9615" i="11"/>
  <c r="B9616" i="11"/>
  <c r="B9617" i="11"/>
  <c r="B9618" i="11"/>
  <c r="B9619" i="11"/>
  <c r="B9620" i="11"/>
  <c r="B9621" i="11"/>
  <c r="B9622" i="11"/>
  <c r="B9623" i="11"/>
  <c r="B9624" i="11"/>
  <c r="B9625" i="11"/>
  <c r="B9626" i="11"/>
  <c r="B9627" i="11"/>
  <c r="B9628" i="11"/>
  <c r="B9629" i="11"/>
  <c r="B9630" i="11"/>
  <c r="B9631" i="11"/>
  <c r="B9632" i="11"/>
  <c r="B9633" i="11"/>
  <c r="B9634" i="11"/>
  <c r="B9635" i="11"/>
  <c r="B9636" i="11"/>
  <c r="B9637" i="11"/>
  <c r="B9638" i="11"/>
  <c r="B9639" i="11"/>
  <c r="B9640" i="11"/>
  <c r="B9641" i="11"/>
  <c r="B9642" i="11"/>
  <c r="B9643" i="11"/>
  <c r="B9644" i="11"/>
  <c r="B9645" i="11"/>
  <c r="B9646" i="11"/>
  <c r="B9647" i="11"/>
  <c r="B9648" i="11"/>
  <c r="B9649" i="11"/>
  <c r="B9650" i="11"/>
  <c r="B9651" i="11"/>
  <c r="B9652" i="11"/>
  <c r="B9653" i="11"/>
  <c r="B9654" i="11"/>
  <c r="B9655" i="11"/>
  <c r="B9656" i="11"/>
  <c r="B9657" i="11"/>
  <c r="B9658" i="11"/>
  <c r="B9659" i="11"/>
  <c r="B9660" i="11"/>
  <c r="B9661" i="11"/>
  <c r="B9662" i="11"/>
  <c r="B9663" i="11"/>
  <c r="B9664" i="11"/>
  <c r="B9665" i="11"/>
  <c r="B9666" i="11"/>
  <c r="B9667" i="11"/>
  <c r="B9668" i="11"/>
  <c r="B9669" i="11"/>
  <c r="B9670" i="11"/>
  <c r="B9671" i="11"/>
  <c r="B9672" i="11"/>
  <c r="B9673" i="11"/>
  <c r="B9674" i="11"/>
  <c r="B9675" i="11"/>
  <c r="B9676" i="11"/>
  <c r="B9677" i="11"/>
  <c r="B9678" i="11"/>
  <c r="B9679" i="11"/>
  <c r="B9680" i="11"/>
  <c r="B9681" i="11"/>
  <c r="B9682" i="11"/>
  <c r="B9683" i="11"/>
  <c r="B9684" i="11"/>
  <c r="B9685" i="11"/>
  <c r="B9686" i="11"/>
  <c r="B9687" i="11"/>
  <c r="B9688" i="11"/>
  <c r="B9689" i="11"/>
  <c r="B9690" i="11"/>
  <c r="B9691" i="11"/>
  <c r="B9692" i="11"/>
  <c r="B9693" i="11"/>
  <c r="B9694" i="11"/>
  <c r="B9695" i="11"/>
  <c r="B9696" i="11"/>
  <c r="B9697" i="11"/>
  <c r="B9698" i="11"/>
  <c r="B9699" i="11"/>
  <c r="B9700" i="11"/>
  <c r="B9701" i="11"/>
  <c r="B9702" i="11"/>
  <c r="B9703" i="11"/>
  <c r="B9704" i="11"/>
  <c r="B9705" i="11"/>
  <c r="B9706" i="11"/>
  <c r="B9707" i="11"/>
  <c r="B9708" i="11"/>
  <c r="B9709" i="11"/>
  <c r="B9710" i="11"/>
  <c r="B9711" i="11"/>
  <c r="B9712" i="11"/>
  <c r="B9713" i="11"/>
  <c r="B9714" i="11"/>
  <c r="B9715" i="11"/>
  <c r="B9716" i="11"/>
  <c r="B9717" i="11"/>
  <c r="B9718" i="11"/>
  <c r="B9719" i="11"/>
  <c r="B9720" i="11"/>
  <c r="B9721" i="11"/>
  <c r="B9722" i="11"/>
  <c r="B9723" i="11"/>
  <c r="B9724" i="11"/>
  <c r="B9725" i="11"/>
  <c r="B9726" i="11"/>
  <c r="B9727" i="11"/>
  <c r="B9728" i="11"/>
  <c r="B9729" i="11"/>
  <c r="B9730" i="11"/>
  <c r="B9731" i="11"/>
  <c r="B9732" i="11"/>
  <c r="B9733" i="11"/>
  <c r="B9734" i="11"/>
  <c r="B9735" i="11"/>
  <c r="B9736" i="11"/>
  <c r="B9737" i="11"/>
  <c r="B9738" i="11"/>
  <c r="B9739" i="11"/>
  <c r="B9740" i="11"/>
  <c r="B9741" i="11"/>
  <c r="B9742" i="11"/>
  <c r="B9743" i="11"/>
  <c r="B9744" i="11"/>
  <c r="B9745" i="11"/>
  <c r="B9746" i="11"/>
  <c r="B9747" i="11"/>
  <c r="B9748" i="11"/>
  <c r="B9749" i="11"/>
  <c r="B9750" i="11"/>
  <c r="B9751" i="11"/>
  <c r="B9752" i="11"/>
  <c r="B9753" i="11"/>
  <c r="B9754" i="11"/>
  <c r="B9755" i="11"/>
  <c r="B9756" i="11"/>
  <c r="B9757" i="11"/>
  <c r="B9758" i="11"/>
  <c r="B9759" i="11"/>
  <c r="B9760" i="11"/>
  <c r="B9761" i="11"/>
  <c r="B9762" i="11"/>
  <c r="B9763" i="11"/>
  <c r="B9764" i="11"/>
  <c r="B9765" i="11"/>
  <c r="B9766" i="11"/>
  <c r="B9767" i="11"/>
  <c r="B9768" i="11"/>
  <c r="B9769" i="11"/>
  <c r="B9770" i="11"/>
  <c r="B9771" i="11"/>
  <c r="B9772" i="11"/>
  <c r="B9773" i="11"/>
  <c r="B9774" i="11"/>
  <c r="B9775" i="11"/>
  <c r="B9776" i="11"/>
  <c r="B9777" i="11"/>
  <c r="B9778" i="11"/>
  <c r="B9779" i="11"/>
  <c r="B9780" i="11"/>
  <c r="B9781" i="11"/>
  <c r="B9782" i="11"/>
  <c r="B9783" i="11"/>
  <c r="B9784" i="11"/>
  <c r="B9785" i="11"/>
  <c r="B9786" i="11"/>
  <c r="B9787" i="11"/>
  <c r="B9788" i="11"/>
  <c r="B9789" i="11"/>
  <c r="B9790" i="11"/>
  <c r="B9791" i="11"/>
  <c r="B9792" i="11"/>
  <c r="B9793" i="11"/>
  <c r="B9794" i="11"/>
  <c r="B9795" i="11"/>
  <c r="B9796" i="11"/>
  <c r="B9797" i="11"/>
  <c r="B9798" i="11"/>
  <c r="B9799" i="11"/>
  <c r="B9800" i="11"/>
  <c r="B9801" i="11"/>
  <c r="B9802" i="11"/>
  <c r="B9803" i="11"/>
  <c r="B9804" i="11"/>
  <c r="B9805" i="11"/>
  <c r="B9806" i="11"/>
  <c r="B9807" i="11"/>
  <c r="B9808" i="11"/>
  <c r="B9809" i="11"/>
  <c r="B9810" i="11"/>
  <c r="B9811" i="11"/>
  <c r="B9812" i="11"/>
  <c r="B9813" i="11"/>
  <c r="B9814" i="11"/>
  <c r="B9815" i="11"/>
  <c r="B9816" i="11"/>
  <c r="B9817" i="11"/>
  <c r="B9818" i="11"/>
  <c r="B9819" i="11"/>
  <c r="B9820" i="11"/>
  <c r="B9821" i="11"/>
  <c r="B9822" i="11"/>
  <c r="B9823" i="11"/>
  <c r="B9824" i="11"/>
  <c r="B9825" i="11"/>
  <c r="B9826" i="11"/>
  <c r="B9827" i="11"/>
  <c r="B9828" i="11"/>
  <c r="B9829" i="11"/>
  <c r="B9830" i="11"/>
  <c r="B9831" i="11"/>
  <c r="B9832" i="11"/>
  <c r="B9833" i="11"/>
  <c r="B9834" i="11"/>
  <c r="B9835" i="11"/>
  <c r="B9836" i="11"/>
  <c r="B9837" i="11"/>
  <c r="B9838" i="11"/>
  <c r="B9839" i="11"/>
  <c r="B9840" i="11"/>
  <c r="B9841" i="11"/>
  <c r="B9842" i="11"/>
  <c r="B9843" i="11"/>
  <c r="B9844" i="11"/>
  <c r="B9845" i="11"/>
  <c r="B9846" i="11"/>
  <c r="B9847" i="11"/>
  <c r="B9848" i="11"/>
  <c r="B9849" i="11"/>
  <c r="B9850" i="11"/>
  <c r="B9851" i="11"/>
  <c r="B9852" i="11"/>
  <c r="B9853" i="11"/>
  <c r="B9854" i="11"/>
  <c r="B9855" i="11"/>
  <c r="B9856" i="11"/>
  <c r="B9857" i="11"/>
  <c r="B9858" i="11"/>
  <c r="B9859" i="11"/>
  <c r="B9860" i="11"/>
  <c r="B9861" i="11"/>
  <c r="B9862" i="11"/>
  <c r="B9863" i="11"/>
  <c r="B9864" i="11"/>
  <c r="B9865" i="11"/>
  <c r="B9866" i="11"/>
  <c r="B9867" i="11"/>
  <c r="B9868" i="11"/>
  <c r="B9869" i="11"/>
  <c r="B9870" i="11"/>
  <c r="B9871" i="11"/>
  <c r="B9872" i="11"/>
  <c r="B9873" i="11"/>
  <c r="B9874" i="11"/>
  <c r="B9875" i="11"/>
  <c r="B9876" i="11"/>
  <c r="B9877" i="11"/>
  <c r="B9878" i="11"/>
  <c r="B9879" i="11"/>
  <c r="B9880" i="11"/>
  <c r="B9881" i="11"/>
  <c r="B9882" i="11"/>
  <c r="B9883" i="11"/>
  <c r="B9884" i="11"/>
  <c r="B9885" i="11"/>
  <c r="B9886" i="11"/>
  <c r="B9887" i="11"/>
  <c r="B9888" i="11"/>
  <c r="B9889" i="11"/>
  <c r="B9890" i="11"/>
  <c r="B9891" i="11"/>
  <c r="B9892" i="11"/>
  <c r="B9893" i="11"/>
  <c r="B9894" i="11"/>
  <c r="B9895" i="11"/>
  <c r="B9896" i="11"/>
  <c r="B9897" i="11"/>
  <c r="B9898" i="11"/>
  <c r="B9899" i="11"/>
  <c r="B9900" i="11"/>
  <c r="B9901" i="11"/>
  <c r="B9902" i="11"/>
  <c r="B9903" i="11"/>
  <c r="B9904" i="11"/>
  <c r="B9905" i="11"/>
  <c r="B9906" i="11"/>
  <c r="B9907" i="11"/>
  <c r="B9908" i="11"/>
  <c r="B9909" i="11"/>
  <c r="B9910" i="11"/>
  <c r="B9911" i="11"/>
  <c r="B9912" i="11"/>
  <c r="B9913" i="11"/>
  <c r="B9914" i="11"/>
  <c r="B9915" i="11"/>
  <c r="B9916" i="11"/>
  <c r="B9917" i="11"/>
  <c r="B9918" i="11"/>
  <c r="B9919" i="11"/>
  <c r="B9920" i="11"/>
  <c r="B9921" i="11"/>
  <c r="B9922" i="11"/>
  <c r="B9923" i="11"/>
  <c r="B9924" i="11"/>
  <c r="B9925" i="11"/>
  <c r="B9926" i="11"/>
  <c r="B9927" i="11"/>
  <c r="B9928" i="11"/>
  <c r="B9929" i="11"/>
  <c r="B9930" i="11"/>
  <c r="B9931" i="11"/>
  <c r="B9932" i="11"/>
  <c r="B9933" i="11"/>
  <c r="B9934" i="11"/>
  <c r="B9935" i="11"/>
  <c r="B9936" i="11"/>
  <c r="B9937" i="11"/>
  <c r="B9938" i="11"/>
  <c r="B9939" i="11"/>
  <c r="B9940" i="11"/>
  <c r="B9941" i="11"/>
  <c r="B9942" i="11"/>
  <c r="B9943" i="11"/>
  <c r="B9944" i="11"/>
  <c r="B9945" i="11"/>
  <c r="B9946" i="11"/>
  <c r="B9947" i="11"/>
  <c r="B9948" i="11"/>
  <c r="B9949" i="11"/>
  <c r="B9950" i="11"/>
  <c r="B9951" i="11"/>
  <c r="B9952" i="11"/>
  <c r="B9953" i="11"/>
  <c r="B9954" i="11"/>
  <c r="B9955" i="11"/>
  <c r="B9956" i="11"/>
  <c r="B9957" i="11"/>
  <c r="B9958" i="11"/>
  <c r="B9959" i="11"/>
  <c r="B9960" i="11"/>
  <c r="B9961" i="11"/>
  <c r="B9962" i="11"/>
  <c r="B9963" i="11"/>
  <c r="B9964" i="11"/>
  <c r="B9965" i="11"/>
  <c r="B9966" i="11"/>
  <c r="B9967" i="11"/>
  <c r="B9968" i="11"/>
  <c r="B9969" i="11"/>
  <c r="B9970" i="11"/>
  <c r="B9971" i="11"/>
  <c r="B9972" i="11"/>
  <c r="B9973" i="11"/>
  <c r="B9974" i="11"/>
  <c r="B9975" i="11"/>
  <c r="B9976" i="11"/>
  <c r="B9977" i="11"/>
  <c r="B9978" i="11"/>
  <c r="B9979" i="11"/>
  <c r="B9980" i="11"/>
  <c r="B9981" i="11"/>
  <c r="B9982" i="11"/>
  <c r="B9983" i="11"/>
  <c r="B9984" i="11"/>
  <c r="B9985" i="11"/>
  <c r="B9986" i="11"/>
  <c r="B9987" i="11"/>
  <c r="B9988" i="11"/>
  <c r="B9989" i="11"/>
  <c r="B9990" i="11"/>
  <c r="B9991" i="11"/>
  <c r="B9992" i="11"/>
  <c r="B9993" i="11"/>
  <c r="B9994" i="11"/>
  <c r="B9995" i="11"/>
  <c r="B9996" i="11"/>
  <c r="B9997" i="11"/>
  <c r="B9998" i="11"/>
  <c r="B9999" i="11"/>
  <c r="B10000" i="11"/>
  <c r="B10001" i="11"/>
  <c r="B21" i="11"/>
  <c r="R30" i="20"/>
  <c r="R31" i="20"/>
  <c r="R32" i="20"/>
  <c r="R33" i="20"/>
  <c r="R34" i="20"/>
  <c r="R35" i="20"/>
  <c r="R36" i="20"/>
  <c r="R37" i="20"/>
  <c r="R38" i="20"/>
  <c r="R39" i="20"/>
  <c r="R40" i="20"/>
  <c r="R41" i="20"/>
  <c r="R42" i="20"/>
  <c r="R43" i="20"/>
  <c r="R29" i="20"/>
  <c r="R10" i="20"/>
  <c r="R11" i="20"/>
  <c r="R12" i="20"/>
  <c r="R13" i="20"/>
  <c r="R14" i="20"/>
  <c r="R15" i="20"/>
  <c r="R16" i="20"/>
  <c r="R17" i="20"/>
  <c r="R18" i="20"/>
  <c r="R19" i="20"/>
  <c r="R20" i="20"/>
  <c r="R21" i="20"/>
  <c r="R22" i="20"/>
  <c r="R23" i="20"/>
  <c r="R9" i="20"/>
  <c r="B4" i="19"/>
  <c r="B5" i="19" s="1"/>
  <c r="B6" i="19" s="1"/>
  <c r="B7" i="19" s="1"/>
  <c r="B8" i="19" s="1"/>
  <c r="B9" i="19" s="1"/>
  <c r="B10" i="19" s="1"/>
  <c r="B11" i="19" s="1"/>
  <c r="B12" i="19" s="1"/>
  <c r="B13" i="19" s="1"/>
  <c r="B14" i="19" s="1"/>
  <c r="B15" i="19" s="1"/>
  <c r="B16" i="19" s="1"/>
  <c r="B17" i="19" s="1"/>
  <c r="B18" i="19" s="1"/>
  <c r="B19" i="19" s="1"/>
  <c r="B20" i="19" s="1"/>
  <c r="B21" i="19" s="1"/>
  <c r="B22" i="19" s="1"/>
  <c r="B23" i="19" s="1"/>
  <c r="B24" i="19" s="1"/>
  <c r="B25" i="19" s="1"/>
  <c r="B26" i="19" s="1"/>
  <c r="B27" i="19" s="1"/>
  <c r="A47" i="18"/>
  <c r="B47" i="18" s="1"/>
  <c r="D47" i="18"/>
  <c r="W47" i="18"/>
  <c r="AD47" i="18"/>
  <c r="A48" i="18"/>
  <c r="B48" i="18" s="1"/>
  <c r="D48" i="18"/>
  <c r="E48" i="18" s="1"/>
  <c r="W48" i="18"/>
  <c r="AD48" i="18"/>
  <c r="A49" i="18"/>
  <c r="B49" i="18" s="1"/>
  <c r="D49" i="18"/>
  <c r="E49" i="18" s="1"/>
  <c r="W49" i="18"/>
  <c r="AD49" i="18"/>
  <c r="A50" i="18"/>
  <c r="B50" i="18" s="1"/>
  <c r="D50" i="18"/>
  <c r="W50" i="18"/>
  <c r="AD50" i="18"/>
  <c r="A51" i="18"/>
  <c r="B51" i="18" s="1"/>
  <c r="D51" i="18"/>
  <c r="E51" i="18" s="1"/>
  <c r="W51" i="18"/>
  <c r="AD51" i="18"/>
  <c r="A52" i="18"/>
  <c r="B52" i="18" s="1"/>
  <c r="D52" i="18"/>
  <c r="E52" i="18" s="1"/>
  <c r="W52" i="18"/>
  <c r="AD52" i="18"/>
  <c r="A53" i="18"/>
  <c r="B53" i="18" s="1"/>
  <c r="D53" i="18"/>
  <c r="E53" i="18" s="1"/>
  <c r="W53" i="18"/>
  <c r="AD53" i="18"/>
  <c r="A54" i="18"/>
  <c r="B54" i="18" s="1"/>
  <c r="D54" i="18"/>
  <c r="W54" i="18"/>
  <c r="AD54" i="18"/>
  <c r="A55" i="18"/>
  <c r="B55" i="18" s="1"/>
  <c r="D55" i="18"/>
  <c r="W55" i="18"/>
  <c r="AD55" i="18"/>
  <c r="A56" i="18"/>
  <c r="B56" i="18" s="1"/>
  <c r="D56" i="18"/>
  <c r="W56" i="18"/>
  <c r="AD56" i="18"/>
  <c r="A57" i="18"/>
  <c r="B57" i="18" s="1"/>
  <c r="D57" i="18"/>
  <c r="W57" i="18"/>
  <c r="AD57" i="18"/>
  <c r="A58" i="18"/>
  <c r="B58" i="18" s="1"/>
  <c r="D58" i="18"/>
  <c r="E58" i="18" s="1"/>
  <c r="W58" i="18"/>
  <c r="AD58" i="18"/>
  <c r="A59" i="18"/>
  <c r="B59" i="18" s="1"/>
  <c r="D59" i="18"/>
  <c r="E59" i="18" s="1"/>
  <c r="W59" i="18"/>
  <c r="AD59" i="18"/>
  <c r="A60" i="18"/>
  <c r="B60" i="18" s="1"/>
  <c r="D60" i="18"/>
  <c r="E60" i="18" s="1"/>
  <c r="W60" i="18"/>
  <c r="AD60" i="18"/>
  <c r="A61" i="18"/>
  <c r="D61" i="18"/>
  <c r="E61" i="18" s="1"/>
  <c r="W61" i="18"/>
  <c r="AD61" i="18"/>
  <c r="A62" i="18"/>
  <c r="D62" i="18"/>
  <c r="W62" i="18"/>
  <c r="AD62" i="18"/>
  <c r="A63" i="18"/>
  <c r="B63" i="18" s="1"/>
  <c r="D63" i="18"/>
  <c r="W63" i="18"/>
  <c r="AD63" i="18"/>
  <c r="A64" i="18"/>
  <c r="B64" i="18" s="1"/>
  <c r="D64" i="18"/>
  <c r="W64" i="18"/>
  <c r="AD64" i="18"/>
  <c r="A65" i="18"/>
  <c r="B65" i="18" s="1"/>
  <c r="D65" i="18"/>
  <c r="E65" i="18" s="1"/>
  <c r="W65" i="18"/>
  <c r="AD65" i="18"/>
  <c r="A66" i="18"/>
  <c r="B66" i="18" s="1"/>
  <c r="D66" i="18"/>
  <c r="W66" i="18"/>
  <c r="AD66" i="18"/>
  <c r="A67" i="18"/>
  <c r="B67" i="18" s="1"/>
  <c r="D67" i="18"/>
  <c r="E67" i="18" s="1"/>
  <c r="W67" i="18"/>
  <c r="AD67" i="18"/>
  <c r="A68" i="18"/>
  <c r="B68" i="18" s="1"/>
  <c r="D68" i="18"/>
  <c r="W68" i="18"/>
  <c r="AD68" i="18"/>
  <c r="A69" i="18"/>
  <c r="B69" i="18" s="1"/>
  <c r="D69" i="18"/>
  <c r="W69" i="18"/>
  <c r="AD69" i="18"/>
  <c r="A70" i="18"/>
  <c r="B70" i="18" s="1"/>
  <c r="D70" i="18"/>
  <c r="W70" i="18"/>
  <c r="AD70" i="18"/>
  <c r="A71" i="18"/>
  <c r="B71" i="18" s="1"/>
  <c r="D71" i="18"/>
  <c r="W71" i="18"/>
  <c r="AD71" i="18"/>
  <c r="A72" i="18"/>
  <c r="B72" i="18" s="1"/>
  <c r="D72" i="18"/>
  <c r="E72" i="18" s="1"/>
  <c r="W72" i="18"/>
  <c r="AD72" i="18"/>
  <c r="A73" i="18"/>
  <c r="B73" i="18" s="1"/>
  <c r="D73" i="18"/>
  <c r="W73" i="18"/>
  <c r="AD73" i="18"/>
  <c r="A74" i="18"/>
  <c r="B74" i="18" s="1"/>
  <c r="D74" i="18"/>
  <c r="E74" i="18" s="1"/>
  <c r="W74" i="18"/>
  <c r="AD74" i="18"/>
  <c r="A75" i="18"/>
  <c r="B75" i="18" s="1"/>
  <c r="D75" i="18"/>
  <c r="W75" i="18"/>
  <c r="AD75" i="18"/>
  <c r="A76" i="18"/>
  <c r="B76" i="18" s="1"/>
  <c r="D76" i="18"/>
  <c r="E76" i="18" s="1"/>
  <c r="W76" i="18"/>
  <c r="AD76" i="18"/>
  <c r="A77" i="18"/>
  <c r="B77" i="18" s="1"/>
  <c r="D77" i="18"/>
  <c r="E77" i="18"/>
  <c r="W77" i="18"/>
  <c r="AD77" i="18"/>
  <c r="A78" i="18"/>
  <c r="B78" i="18" s="1"/>
  <c r="D78" i="18"/>
  <c r="W78" i="18"/>
  <c r="AD78" i="18"/>
  <c r="A79" i="18"/>
  <c r="B79" i="18" s="1"/>
  <c r="D79" i="18"/>
  <c r="W79" i="18"/>
  <c r="AD79" i="18"/>
  <c r="A80" i="18"/>
  <c r="B80" i="18" s="1"/>
  <c r="D80" i="18"/>
  <c r="E80" i="18" s="1"/>
  <c r="W80" i="18"/>
  <c r="AD80" i="18"/>
  <c r="A81" i="18"/>
  <c r="B81" i="18" s="1"/>
  <c r="D81" i="18"/>
  <c r="E81" i="18" s="1"/>
  <c r="W81" i="18"/>
  <c r="AD81" i="18"/>
  <c r="A82" i="18"/>
  <c r="B82" i="18" s="1"/>
  <c r="D82" i="18"/>
  <c r="E82" i="18" s="1"/>
  <c r="W82" i="18"/>
  <c r="AD82" i="18"/>
  <c r="A83" i="18"/>
  <c r="B83" i="18" s="1"/>
  <c r="D83" i="18"/>
  <c r="E83" i="18" s="1"/>
  <c r="W83" i="18"/>
  <c r="AD83" i="18"/>
  <c r="A84" i="18"/>
  <c r="B84" i="18" s="1"/>
  <c r="D84" i="18"/>
  <c r="E84" i="18" s="1"/>
  <c r="W84" i="18"/>
  <c r="AD84" i="18"/>
  <c r="A85" i="18"/>
  <c r="B85" i="18" s="1"/>
  <c r="D85" i="18"/>
  <c r="W85" i="18"/>
  <c r="AD85" i="18"/>
  <c r="A86" i="18"/>
  <c r="B86" i="18" s="1"/>
  <c r="D86" i="18"/>
  <c r="W86" i="18"/>
  <c r="AD86" i="18"/>
  <c r="A87" i="18"/>
  <c r="B87" i="18" s="1"/>
  <c r="D87" i="18"/>
  <c r="W87" i="18"/>
  <c r="AD87" i="18"/>
  <c r="A88" i="18"/>
  <c r="B88" i="18" s="1"/>
  <c r="D88" i="18"/>
  <c r="E88" i="18" s="1"/>
  <c r="W88" i="18"/>
  <c r="AD88" i="18"/>
  <c r="A89" i="18"/>
  <c r="B89" i="18" s="1"/>
  <c r="D89" i="18"/>
  <c r="E89" i="18" s="1"/>
  <c r="W89" i="18"/>
  <c r="AD89" i="18"/>
  <c r="A90" i="18"/>
  <c r="D90" i="18"/>
  <c r="E90" i="18" s="1"/>
  <c r="W90" i="18"/>
  <c r="AD90" i="18"/>
  <c r="A91" i="18"/>
  <c r="B91" i="18" s="1"/>
  <c r="D91" i="18"/>
  <c r="E91" i="18" s="1"/>
  <c r="W91" i="18"/>
  <c r="AD91" i="18"/>
  <c r="A92" i="18"/>
  <c r="B92" i="18" s="1"/>
  <c r="D92" i="18"/>
  <c r="W92" i="18"/>
  <c r="AD92" i="18"/>
  <c r="A93" i="18"/>
  <c r="D93" i="18"/>
  <c r="E93" i="18" s="1"/>
  <c r="W93" i="18"/>
  <c r="AD93" i="18"/>
  <c r="A94" i="18"/>
  <c r="B94" i="18" s="1"/>
  <c r="D94" i="18"/>
  <c r="E94" i="18" s="1"/>
  <c r="W94" i="18"/>
  <c r="AD94" i="18"/>
  <c r="A95" i="18"/>
  <c r="D95" i="18"/>
  <c r="E95" i="18" s="1"/>
  <c r="W95" i="18"/>
  <c r="AD95" i="18"/>
  <c r="A96" i="18"/>
  <c r="B96" i="18" s="1"/>
  <c r="D96" i="18"/>
  <c r="E96" i="18" s="1"/>
  <c r="W96" i="18"/>
  <c r="AD96" i="18"/>
  <c r="A97" i="18"/>
  <c r="B97" i="18" s="1"/>
  <c r="D97" i="18"/>
  <c r="E97" i="18" s="1"/>
  <c r="W97" i="18"/>
  <c r="AD97" i="18"/>
  <c r="A98" i="18"/>
  <c r="D98" i="18"/>
  <c r="W98" i="18"/>
  <c r="AD98" i="18"/>
  <c r="A99" i="18"/>
  <c r="B99" i="18" s="1"/>
  <c r="D99" i="18"/>
  <c r="W99" i="18"/>
  <c r="AD99" i="18"/>
  <c r="A100" i="18"/>
  <c r="B100" i="18" s="1"/>
  <c r="D100" i="18"/>
  <c r="E100" i="18" s="1"/>
  <c r="W100" i="18"/>
  <c r="AD100" i="18"/>
  <c r="A101" i="18"/>
  <c r="B101" i="18" s="1"/>
  <c r="D101" i="18"/>
  <c r="E101" i="18" s="1"/>
  <c r="W101" i="18"/>
  <c r="AD101" i="18"/>
  <c r="A102" i="18"/>
  <c r="B102" i="18" s="1"/>
  <c r="D102" i="18"/>
  <c r="E102" i="18" s="1"/>
  <c r="W102" i="18"/>
  <c r="AD102" i="18"/>
  <c r="A103" i="18"/>
  <c r="B103" i="18" s="1"/>
  <c r="D103" i="18"/>
  <c r="W103" i="18"/>
  <c r="AD103" i="18"/>
  <c r="A104" i="18"/>
  <c r="B104" i="18" s="1"/>
  <c r="D104" i="18"/>
  <c r="E104" i="18" s="1"/>
  <c r="W104" i="18"/>
  <c r="AD104" i="18"/>
  <c r="A105" i="18"/>
  <c r="B105" i="18" s="1"/>
  <c r="D105" i="18"/>
  <c r="E105" i="18" s="1"/>
  <c r="W105" i="18"/>
  <c r="AD105" i="18"/>
  <c r="A106" i="18"/>
  <c r="B106" i="18" s="1"/>
  <c r="D106" i="18"/>
  <c r="E106" i="18" s="1"/>
  <c r="W106" i="18"/>
  <c r="AD106" i="18"/>
  <c r="A107" i="18"/>
  <c r="D107" i="18"/>
  <c r="W107" i="18"/>
  <c r="AD107" i="18"/>
  <c r="A108" i="18"/>
  <c r="B108" i="18" s="1"/>
  <c r="D108" i="18"/>
  <c r="W108" i="18"/>
  <c r="AD108" i="18"/>
  <c r="A109" i="18"/>
  <c r="B109" i="18" s="1"/>
  <c r="D109" i="18"/>
  <c r="E109" i="18" s="1"/>
  <c r="W109" i="18"/>
  <c r="AD109" i="18"/>
  <c r="A110" i="18"/>
  <c r="B110" i="18" s="1"/>
  <c r="D110" i="18"/>
  <c r="W110" i="18"/>
  <c r="AD110" i="18"/>
  <c r="A111" i="18"/>
  <c r="B111" i="18" s="1"/>
  <c r="D111" i="18"/>
  <c r="E111" i="18" s="1"/>
  <c r="W111" i="18"/>
  <c r="AD111" i="18"/>
  <c r="A112" i="18"/>
  <c r="D112" i="18"/>
  <c r="E112" i="18" s="1"/>
  <c r="W112" i="18"/>
  <c r="AD112" i="18"/>
  <c r="A113" i="18"/>
  <c r="B113" i="18" s="1"/>
  <c r="D113" i="18"/>
  <c r="W113" i="18"/>
  <c r="AD113" i="18"/>
  <c r="A114" i="18"/>
  <c r="D114" i="18"/>
  <c r="E114" i="18" s="1"/>
  <c r="W114" i="18"/>
  <c r="AD114" i="18"/>
  <c r="A115" i="18"/>
  <c r="B115" i="18" s="1"/>
  <c r="D115" i="18"/>
  <c r="W115" i="18"/>
  <c r="AD115" i="18"/>
  <c r="A116" i="18"/>
  <c r="D116" i="18"/>
  <c r="W116" i="18"/>
  <c r="AD116" i="18"/>
  <c r="A117" i="18"/>
  <c r="B117" i="18" s="1"/>
  <c r="D117" i="18"/>
  <c r="W117" i="18"/>
  <c r="AD117" i="18"/>
  <c r="A118" i="18"/>
  <c r="B118" i="18" s="1"/>
  <c r="D118" i="18"/>
  <c r="E118" i="18" s="1"/>
  <c r="W118" i="18"/>
  <c r="AD118" i="18"/>
  <c r="A119" i="18"/>
  <c r="B119" i="18" s="1"/>
  <c r="D119" i="18"/>
  <c r="E119" i="18" s="1"/>
  <c r="W119" i="18"/>
  <c r="AD119" i="18"/>
  <c r="A120" i="18"/>
  <c r="B120" i="18" s="1"/>
  <c r="D120" i="18"/>
  <c r="E120" i="18" s="1"/>
  <c r="W120" i="18"/>
  <c r="AD120" i="18"/>
  <c r="A121" i="18"/>
  <c r="B121" i="18" s="1"/>
  <c r="D121" i="18"/>
  <c r="W121" i="18"/>
  <c r="AD121" i="18"/>
  <c r="A122" i="18"/>
  <c r="B122" i="18" s="1"/>
  <c r="D122" i="18"/>
  <c r="W122" i="18"/>
  <c r="AD122" i="18"/>
  <c r="A123" i="18"/>
  <c r="B123" i="18" s="1"/>
  <c r="D123" i="18"/>
  <c r="W123" i="18"/>
  <c r="AD123" i="18"/>
  <c r="A124" i="18"/>
  <c r="D124" i="18"/>
  <c r="E124" i="18" s="1"/>
  <c r="W124" i="18"/>
  <c r="AD124" i="18"/>
  <c r="A125" i="18"/>
  <c r="B125" i="18" s="1"/>
  <c r="D125" i="18"/>
  <c r="E125" i="18" s="1"/>
  <c r="W125" i="18"/>
  <c r="AD125" i="18"/>
  <c r="A126" i="18"/>
  <c r="B126" i="18" s="1"/>
  <c r="D126" i="18"/>
  <c r="W126" i="18"/>
  <c r="AD126" i="18"/>
  <c r="A127" i="18"/>
  <c r="B127" i="18" s="1"/>
  <c r="D127" i="18"/>
  <c r="W127" i="18"/>
  <c r="AD127" i="18"/>
  <c r="A128" i="18"/>
  <c r="D128" i="18"/>
  <c r="E128" i="18" s="1"/>
  <c r="W128" i="18"/>
  <c r="AD128" i="18"/>
  <c r="A129" i="18"/>
  <c r="B129" i="18" s="1"/>
  <c r="D129" i="18"/>
  <c r="W129" i="18"/>
  <c r="AD129" i="18"/>
  <c r="A130" i="18"/>
  <c r="B130" i="18" s="1"/>
  <c r="D130" i="18"/>
  <c r="W130" i="18"/>
  <c r="AD130" i="18"/>
  <c r="A131" i="18"/>
  <c r="D131" i="18"/>
  <c r="W131" i="18"/>
  <c r="AD131" i="18"/>
  <c r="A132" i="18"/>
  <c r="D132" i="18"/>
  <c r="E132" i="18" s="1"/>
  <c r="W132" i="18"/>
  <c r="AD132" i="18"/>
  <c r="A133" i="18"/>
  <c r="B133" i="18" s="1"/>
  <c r="D133" i="18"/>
  <c r="W133" i="18"/>
  <c r="AD133" i="18"/>
  <c r="A134" i="18"/>
  <c r="B134" i="18" s="1"/>
  <c r="D134" i="18"/>
  <c r="W134" i="18"/>
  <c r="AD134" i="18"/>
  <c r="A135" i="18"/>
  <c r="D135" i="18"/>
  <c r="E135" i="18" s="1"/>
  <c r="W135" i="18"/>
  <c r="AD135" i="18"/>
  <c r="A136" i="18"/>
  <c r="D136" i="18"/>
  <c r="E136" i="18" s="1"/>
  <c r="W136" i="18"/>
  <c r="AD136" i="18"/>
  <c r="A137" i="18"/>
  <c r="B137" i="18" s="1"/>
  <c r="D137" i="18"/>
  <c r="E137" i="18" s="1"/>
  <c r="W137" i="18"/>
  <c r="AD137" i="18"/>
  <c r="A138" i="18"/>
  <c r="B138" i="18" s="1"/>
  <c r="D138" i="18"/>
  <c r="W138" i="18"/>
  <c r="AD138" i="18"/>
  <c r="A139" i="18"/>
  <c r="B139" i="18" s="1"/>
  <c r="D139" i="18"/>
  <c r="W139" i="18"/>
  <c r="AD139" i="18"/>
  <c r="A140" i="18"/>
  <c r="B140" i="18" s="1"/>
  <c r="D140" i="18"/>
  <c r="E140" i="18" s="1"/>
  <c r="W140" i="18"/>
  <c r="AD140" i="18"/>
  <c r="A141" i="18"/>
  <c r="B141" i="18" s="1"/>
  <c r="D141" i="18"/>
  <c r="W141" i="18"/>
  <c r="AD141" i="18"/>
  <c r="A142" i="18"/>
  <c r="B142" i="18" s="1"/>
  <c r="D142" i="18"/>
  <c r="E142" i="18" s="1"/>
  <c r="W142" i="18"/>
  <c r="AD142" i="18"/>
  <c r="A143" i="18"/>
  <c r="B143" i="18" s="1"/>
  <c r="D143" i="18"/>
  <c r="E143" i="18" s="1"/>
  <c r="W143" i="18"/>
  <c r="AD143" i="18"/>
  <c r="A144" i="18"/>
  <c r="D144" i="18"/>
  <c r="E144" i="18" s="1"/>
  <c r="W144" i="18"/>
  <c r="AD144" i="18"/>
  <c r="A145" i="18"/>
  <c r="B145" i="18" s="1"/>
  <c r="D145" i="18"/>
  <c r="W145" i="18"/>
  <c r="AD145" i="18"/>
  <c r="A146" i="18"/>
  <c r="B146" i="18" s="1"/>
  <c r="D146" i="18"/>
  <c r="W146" i="18"/>
  <c r="AD146" i="18"/>
  <c r="A147" i="18"/>
  <c r="B147" i="18" s="1"/>
  <c r="D147" i="18"/>
  <c r="W147" i="18"/>
  <c r="AD147" i="18"/>
  <c r="A148" i="18"/>
  <c r="B148" i="18" s="1"/>
  <c r="D148" i="18"/>
  <c r="W148" i="18"/>
  <c r="AD148" i="18"/>
  <c r="A149" i="18"/>
  <c r="B149" i="18" s="1"/>
  <c r="D149" i="18"/>
  <c r="E149" i="18" s="1"/>
  <c r="W149" i="18"/>
  <c r="AD149" i="18"/>
  <c r="A150" i="18"/>
  <c r="B150" i="18" s="1"/>
  <c r="D150" i="18"/>
  <c r="W150" i="18"/>
  <c r="AD150" i="18"/>
  <c r="A151" i="18"/>
  <c r="B151" i="18" s="1"/>
  <c r="D151" i="18"/>
  <c r="W151" i="18"/>
  <c r="AD151" i="18"/>
  <c r="A152" i="18"/>
  <c r="D152" i="18"/>
  <c r="E152" i="18" s="1"/>
  <c r="W152" i="18"/>
  <c r="AD152" i="18"/>
  <c r="A153" i="18"/>
  <c r="B153" i="18" s="1"/>
  <c r="D153" i="18"/>
  <c r="E153" i="18" s="1"/>
  <c r="W153" i="18"/>
  <c r="AD153" i="18"/>
  <c r="A154" i="18"/>
  <c r="D154" i="18"/>
  <c r="E154" i="18" s="1"/>
  <c r="W154" i="18"/>
  <c r="AD154" i="18"/>
  <c r="A155" i="18"/>
  <c r="B155" i="18" s="1"/>
  <c r="D155" i="18"/>
  <c r="W155" i="18"/>
  <c r="AD155" i="18"/>
  <c r="A156" i="18"/>
  <c r="B156" i="18" s="1"/>
  <c r="D156" i="18"/>
  <c r="W156" i="18"/>
  <c r="AD156" i="18"/>
  <c r="A157" i="18"/>
  <c r="B157" i="18" s="1"/>
  <c r="D157" i="18"/>
  <c r="W157" i="18"/>
  <c r="AD157" i="18"/>
  <c r="A158" i="18"/>
  <c r="B158" i="18" s="1"/>
  <c r="D158" i="18"/>
  <c r="W158" i="18"/>
  <c r="AD158" i="18"/>
  <c r="A159" i="18"/>
  <c r="B159" i="18" s="1"/>
  <c r="D159" i="18"/>
  <c r="W159" i="18"/>
  <c r="AD159" i="18"/>
  <c r="A160" i="18"/>
  <c r="D160" i="18"/>
  <c r="E160" i="18" s="1"/>
  <c r="W160" i="18"/>
  <c r="AD160" i="18"/>
  <c r="A161" i="18"/>
  <c r="B161" i="18" s="1"/>
  <c r="D161" i="18"/>
  <c r="W161" i="18"/>
  <c r="AD161" i="18"/>
  <c r="A162" i="18"/>
  <c r="B162" i="18" s="1"/>
  <c r="D162" i="18"/>
  <c r="W162" i="18"/>
  <c r="AD162" i="18"/>
  <c r="A163" i="18"/>
  <c r="B163" i="18" s="1"/>
  <c r="D163" i="18"/>
  <c r="W163" i="18"/>
  <c r="AD163" i="18"/>
  <c r="A164" i="18"/>
  <c r="D164" i="18"/>
  <c r="W164" i="18"/>
  <c r="AD164" i="18"/>
  <c r="A165" i="18"/>
  <c r="D165" i="18"/>
  <c r="W165" i="18"/>
  <c r="AD165" i="18"/>
  <c r="A166" i="18"/>
  <c r="B166" i="18" s="1"/>
  <c r="D166" i="18"/>
  <c r="W166" i="18"/>
  <c r="AD166" i="18"/>
  <c r="A167" i="18"/>
  <c r="B167" i="18" s="1"/>
  <c r="D167" i="18"/>
  <c r="W167" i="18"/>
  <c r="AD167" i="18"/>
  <c r="A168" i="18"/>
  <c r="B168" i="18" s="1"/>
  <c r="D168" i="18"/>
  <c r="E168" i="18" s="1"/>
  <c r="W168" i="18"/>
  <c r="AD168" i="18"/>
  <c r="A169" i="18"/>
  <c r="B169" i="18" s="1"/>
  <c r="D169" i="18"/>
  <c r="E169" i="18" s="1"/>
  <c r="W169" i="18"/>
  <c r="AD169" i="18"/>
  <c r="A170" i="18"/>
  <c r="B170" i="18" s="1"/>
  <c r="D170" i="18"/>
  <c r="W170" i="18"/>
  <c r="AD170" i="18"/>
  <c r="A171" i="18"/>
  <c r="B171" i="18" s="1"/>
  <c r="D171" i="18"/>
  <c r="W171" i="18"/>
  <c r="AD171" i="18"/>
  <c r="A172" i="18"/>
  <c r="B172" i="18" s="1"/>
  <c r="D172" i="18"/>
  <c r="E172" i="18" s="1"/>
  <c r="W172" i="18"/>
  <c r="AD172" i="18"/>
  <c r="A173" i="18"/>
  <c r="B173" i="18" s="1"/>
  <c r="D173" i="18"/>
  <c r="W173" i="18"/>
  <c r="AD173" i="18"/>
  <c r="A174" i="18"/>
  <c r="B174" i="18" s="1"/>
  <c r="D174" i="18"/>
  <c r="E174" i="18" s="1"/>
  <c r="W174" i="18"/>
  <c r="AD174" i="18"/>
  <c r="A175" i="18"/>
  <c r="D175" i="18"/>
  <c r="E175" i="18" s="1"/>
  <c r="W175" i="18"/>
  <c r="AD175" i="18"/>
  <c r="A176" i="18"/>
  <c r="B176" i="18" s="1"/>
  <c r="D176" i="18"/>
  <c r="E176" i="18" s="1"/>
  <c r="W176" i="18"/>
  <c r="AD176" i="18"/>
  <c r="A177" i="18"/>
  <c r="B177" i="18"/>
  <c r="D177" i="18"/>
  <c r="E177" i="18" s="1"/>
  <c r="W177" i="18"/>
  <c r="AD177" i="18"/>
  <c r="A178" i="18"/>
  <c r="B178" i="18" s="1"/>
  <c r="D178" i="18"/>
  <c r="E178" i="18" s="1"/>
  <c r="W178" i="18"/>
  <c r="AD178" i="18"/>
  <c r="A179" i="18"/>
  <c r="D179" i="18"/>
  <c r="W179" i="18"/>
  <c r="AD179" i="18"/>
  <c r="A180" i="18"/>
  <c r="B180" i="18" s="1"/>
  <c r="D180" i="18"/>
  <c r="W180" i="18"/>
  <c r="AD180" i="18"/>
  <c r="A181" i="18"/>
  <c r="B181" i="18" s="1"/>
  <c r="D181" i="18"/>
  <c r="E181" i="18" s="1"/>
  <c r="W181" i="18"/>
  <c r="AD181" i="18"/>
  <c r="A182" i="18"/>
  <c r="B182" i="18" s="1"/>
  <c r="D182" i="18"/>
  <c r="W182" i="18"/>
  <c r="AD182" i="18"/>
  <c r="A183" i="18"/>
  <c r="B183" i="18" s="1"/>
  <c r="D183" i="18"/>
  <c r="W183" i="18"/>
  <c r="AD183" i="18"/>
  <c r="A184" i="18"/>
  <c r="B184" i="18" s="1"/>
  <c r="D184" i="18"/>
  <c r="E184" i="18" s="1"/>
  <c r="W184" i="18"/>
  <c r="AD184" i="18"/>
  <c r="A185" i="18"/>
  <c r="B185" i="18" s="1"/>
  <c r="D185" i="18"/>
  <c r="W185" i="18"/>
  <c r="AD185" i="18"/>
  <c r="A186" i="18"/>
  <c r="B186" i="18" s="1"/>
  <c r="D186" i="18"/>
  <c r="E186" i="18" s="1"/>
  <c r="W186" i="18"/>
  <c r="AD186" i="18"/>
  <c r="A187" i="18"/>
  <c r="D187" i="18"/>
  <c r="W187" i="18"/>
  <c r="AD187" i="18"/>
  <c r="A188" i="18"/>
  <c r="B188" i="18" s="1"/>
  <c r="D188" i="18"/>
  <c r="W188" i="18"/>
  <c r="AD188" i="18"/>
  <c r="A189" i="18"/>
  <c r="B189" i="18" s="1"/>
  <c r="D189" i="18"/>
  <c r="E189" i="18" s="1"/>
  <c r="W189" i="18"/>
  <c r="AD189" i="18"/>
  <c r="A190" i="18"/>
  <c r="B190" i="18" s="1"/>
  <c r="D190" i="18"/>
  <c r="W190" i="18"/>
  <c r="AD190" i="18"/>
  <c r="A191" i="18"/>
  <c r="B191" i="18" s="1"/>
  <c r="D191" i="18"/>
  <c r="W191" i="18"/>
  <c r="AD191" i="18"/>
  <c r="A192" i="18"/>
  <c r="D192" i="18"/>
  <c r="E192" i="18" s="1"/>
  <c r="W192" i="18"/>
  <c r="AD192" i="18"/>
  <c r="A193" i="18"/>
  <c r="B193" i="18" s="1"/>
  <c r="D193" i="18"/>
  <c r="E193" i="18" s="1"/>
  <c r="W193" i="18"/>
  <c r="AD193" i="18"/>
  <c r="A194" i="18"/>
  <c r="D194" i="18"/>
  <c r="E194" i="18" s="1"/>
  <c r="W194" i="18"/>
  <c r="AD194" i="18"/>
  <c r="A195" i="18"/>
  <c r="B195" i="18" s="1"/>
  <c r="D195" i="18"/>
  <c r="W195" i="18"/>
  <c r="AD195" i="18"/>
  <c r="A196" i="18"/>
  <c r="B196" i="18" s="1"/>
  <c r="D196" i="18"/>
  <c r="E196" i="18" s="1"/>
  <c r="W196" i="18"/>
  <c r="AD196" i="18"/>
  <c r="A197" i="18"/>
  <c r="B197" i="18" s="1"/>
  <c r="D197" i="18"/>
  <c r="E197" i="18" s="1"/>
  <c r="W197" i="18"/>
  <c r="AD197" i="18"/>
  <c r="A198" i="18"/>
  <c r="B198" i="18" s="1"/>
  <c r="D198" i="18"/>
  <c r="W198" i="18"/>
  <c r="AD198" i="18"/>
  <c r="A199" i="18"/>
  <c r="B199" i="18" s="1"/>
  <c r="D199" i="18"/>
  <c r="E199" i="18" s="1"/>
  <c r="W199" i="18"/>
  <c r="AD199" i="18"/>
  <c r="A200" i="18"/>
  <c r="B200" i="18" s="1"/>
  <c r="D200" i="18"/>
  <c r="E200" i="18" s="1"/>
  <c r="W200" i="18"/>
  <c r="AD200" i="18"/>
  <c r="A201" i="18"/>
  <c r="D201" i="18"/>
  <c r="E201" i="18" s="1"/>
  <c r="W201" i="18"/>
  <c r="AD201" i="18"/>
  <c r="A202" i="18"/>
  <c r="D202" i="18"/>
  <c r="W202" i="18"/>
  <c r="AD202" i="18"/>
  <c r="A203" i="18"/>
  <c r="D203" i="18"/>
  <c r="W203" i="18"/>
  <c r="AD203" i="18"/>
  <c r="A204" i="18"/>
  <c r="D204" i="18"/>
  <c r="E204" i="18" s="1"/>
  <c r="W204" i="18"/>
  <c r="AD204" i="18"/>
  <c r="A205" i="18"/>
  <c r="B205" i="18" s="1"/>
  <c r="D205" i="18"/>
  <c r="W205" i="18"/>
  <c r="AD205" i="18"/>
  <c r="A206" i="18"/>
  <c r="B206" i="18" s="1"/>
  <c r="D206" i="18"/>
  <c r="W206" i="18"/>
  <c r="AD206" i="18"/>
  <c r="A207" i="18"/>
  <c r="B207" i="18" s="1"/>
  <c r="D207" i="18"/>
  <c r="E207" i="18" s="1"/>
  <c r="W207" i="18"/>
  <c r="AD207" i="18"/>
  <c r="A208" i="18"/>
  <c r="D208" i="18"/>
  <c r="E208" i="18" s="1"/>
  <c r="W208" i="18"/>
  <c r="AD208" i="18"/>
  <c r="A209" i="18"/>
  <c r="B209" i="18" s="1"/>
  <c r="D209" i="18"/>
  <c r="E209" i="18"/>
  <c r="W209" i="18"/>
  <c r="AD209" i="18"/>
  <c r="A210" i="18"/>
  <c r="B210" i="18" s="1"/>
  <c r="D210" i="18"/>
  <c r="W210" i="18"/>
  <c r="AD210" i="18"/>
  <c r="A211" i="18"/>
  <c r="D211" i="18"/>
  <c r="W211" i="18"/>
  <c r="AD211" i="18"/>
  <c r="A212" i="18"/>
  <c r="B212" i="18" s="1"/>
  <c r="D212" i="18"/>
  <c r="W212" i="18"/>
  <c r="AD212" i="18"/>
  <c r="A213" i="18"/>
  <c r="B213" i="18" s="1"/>
  <c r="D213" i="18"/>
  <c r="W213" i="18"/>
  <c r="AD213" i="18"/>
  <c r="A214" i="18"/>
  <c r="D214" i="18"/>
  <c r="E214" i="18"/>
  <c r="W214" i="18"/>
  <c r="AD214" i="18"/>
  <c r="A215" i="18"/>
  <c r="B215" i="18" s="1"/>
  <c r="D215" i="18"/>
  <c r="W215" i="18"/>
  <c r="AD215" i="18"/>
  <c r="A216" i="18"/>
  <c r="B216" i="18" s="1"/>
  <c r="D216" i="18"/>
  <c r="E216" i="18" s="1"/>
  <c r="W216" i="18"/>
  <c r="AD216" i="18"/>
  <c r="A217" i="18"/>
  <c r="B217" i="18" s="1"/>
  <c r="D217" i="18"/>
  <c r="W217" i="18"/>
  <c r="AD217" i="18"/>
  <c r="A218" i="18"/>
  <c r="B218" i="18" s="1"/>
  <c r="D218" i="18"/>
  <c r="W218" i="18"/>
  <c r="AD218" i="18"/>
  <c r="A219" i="18"/>
  <c r="D219" i="18"/>
  <c r="W219" i="18"/>
  <c r="AD219" i="18"/>
  <c r="A220" i="18"/>
  <c r="D220" i="18"/>
  <c r="E220" i="18" s="1"/>
  <c r="W220" i="18"/>
  <c r="AD220" i="18"/>
  <c r="A221" i="18"/>
  <c r="D221" i="18"/>
  <c r="E221" i="18" s="1"/>
  <c r="W221" i="18"/>
  <c r="AD221" i="18"/>
  <c r="A222" i="18"/>
  <c r="B222" i="18" s="1"/>
  <c r="D222" i="18"/>
  <c r="W222" i="18"/>
  <c r="AD222" i="18"/>
  <c r="A223" i="18"/>
  <c r="B223" i="18" s="1"/>
  <c r="D223" i="18"/>
  <c r="E223" i="18" s="1"/>
  <c r="W223" i="18"/>
  <c r="AD223" i="18"/>
  <c r="A224" i="18"/>
  <c r="D224" i="18"/>
  <c r="E224" i="18" s="1"/>
  <c r="W224" i="18"/>
  <c r="AD224" i="18"/>
  <c r="A225" i="18"/>
  <c r="B225" i="18" s="1"/>
  <c r="D225" i="18"/>
  <c r="W225" i="18"/>
  <c r="AD225" i="18"/>
  <c r="A226" i="18"/>
  <c r="D226" i="18"/>
  <c r="E226" i="18" s="1"/>
  <c r="W226" i="18"/>
  <c r="AD226" i="18"/>
  <c r="A227" i="18"/>
  <c r="B227" i="18" s="1"/>
  <c r="D227" i="18"/>
  <c r="W227" i="18"/>
  <c r="AD227" i="18"/>
  <c r="A228" i="18"/>
  <c r="D228" i="18"/>
  <c r="W228" i="18"/>
  <c r="AD228" i="18"/>
  <c r="A229" i="18"/>
  <c r="B229" i="18" s="1"/>
  <c r="D229" i="18"/>
  <c r="W229" i="18"/>
  <c r="AD229" i="18"/>
  <c r="A230" i="18"/>
  <c r="B230" i="18" s="1"/>
  <c r="D230" i="18"/>
  <c r="W230" i="18"/>
  <c r="AD230" i="18"/>
  <c r="A231" i="18"/>
  <c r="B231" i="18" s="1"/>
  <c r="D231" i="18"/>
  <c r="E231" i="18" s="1"/>
  <c r="W231" i="18"/>
  <c r="AD231" i="18"/>
  <c r="A232" i="18"/>
  <c r="D232" i="18"/>
  <c r="E232" i="18" s="1"/>
  <c r="W232" i="18"/>
  <c r="AD232" i="18"/>
  <c r="A233" i="18"/>
  <c r="B233" i="18" s="1"/>
  <c r="D233" i="18"/>
  <c r="E233" i="18" s="1"/>
  <c r="W233" i="18"/>
  <c r="AD233" i="18"/>
  <c r="A234" i="18"/>
  <c r="B234" i="18" s="1"/>
  <c r="D234" i="18"/>
  <c r="W234" i="18"/>
  <c r="AD234" i="18"/>
  <c r="A235" i="18"/>
  <c r="B235" i="18" s="1"/>
  <c r="D235" i="18"/>
  <c r="W235" i="18"/>
  <c r="AD235" i="18"/>
  <c r="A236" i="18"/>
  <c r="B236" i="18" s="1"/>
  <c r="D236" i="18"/>
  <c r="W236" i="18"/>
  <c r="AD236" i="18"/>
  <c r="A237" i="18"/>
  <c r="D237" i="18"/>
  <c r="E237" i="18" s="1"/>
  <c r="W237" i="18"/>
  <c r="AD237" i="18"/>
  <c r="A238" i="18"/>
  <c r="D238" i="18"/>
  <c r="E238" i="18" s="1"/>
  <c r="W238" i="18"/>
  <c r="AD238" i="18"/>
  <c r="A239" i="18"/>
  <c r="B239" i="18" s="1"/>
  <c r="D239" i="18"/>
  <c r="E239" i="18" s="1"/>
  <c r="W239" i="18"/>
  <c r="AD239" i="18"/>
  <c r="A240" i="18"/>
  <c r="D240" i="18"/>
  <c r="E240" i="18" s="1"/>
  <c r="W240" i="18"/>
  <c r="AD240" i="18"/>
  <c r="A241" i="18"/>
  <c r="B241" i="18" s="1"/>
  <c r="D241" i="18"/>
  <c r="E241" i="18" s="1"/>
  <c r="W241" i="18"/>
  <c r="AD241" i="18"/>
  <c r="A242" i="18"/>
  <c r="D242" i="18"/>
  <c r="E242" i="18" s="1"/>
  <c r="W242" i="18"/>
  <c r="AD242" i="18"/>
  <c r="A243" i="18"/>
  <c r="D243" i="18"/>
  <c r="W243" i="18"/>
  <c r="AD243" i="18"/>
  <c r="A244" i="18"/>
  <c r="B244" i="18" s="1"/>
  <c r="D244" i="18"/>
  <c r="E244" i="18" s="1"/>
  <c r="W244" i="18"/>
  <c r="AD244" i="18"/>
  <c r="A245" i="18"/>
  <c r="B245" i="18" s="1"/>
  <c r="D245" i="18"/>
  <c r="W245" i="18"/>
  <c r="AD245" i="18"/>
  <c r="A246" i="18"/>
  <c r="B246" i="18" s="1"/>
  <c r="D246" i="18"/>
  <c r="W246" i="18"/>
  <c r="AD246" i="18"/>
  <c r="A247" i="18"/>
  <c r="B247" i="18" s="1"/>
  <c r="D247" i="18"/>
  <c r="E247" i="18" s="1"/>
  <c r="W247" i="18"/>
  <c r="AD247" i="18"/>
  <c r="A248" i="18"/>
  <c r="B248" i="18" s="1"/>
  <c r="D248" i="18"/>
  <c r="E248" i="18" s="1"/>
  <c r="W248" i="18"/>
  <c r="AD248" i="18"/>
  <c r="A249" i="18"/>
  <c r="B249" i="18" s="1"/>
  <c r="D249" i="18"/>
  <c r="E249" i="18" s="1"/>
  <c r="W249" i="18"/>
  <c r="AD249" i="18"/>
  <c r="A250" i="18"/>
  <c r="B250" i="18" s="1"/>
  <c r="D250" i="18"/>
  <c r="E250" i="18" s="1"/>
  <c r="W250" i="18"/>
  <c r="AD250" i="18"/>
  <c r="A251" i="18"/>
  <c r="D251" i="18"/>
  <c r="W251" i="18"/>
  <c r="AD251" i="18"/>
  <c r="A252" i="18"/>
  <c r="B252" i="18" s="1"/>
  <c r="D252" i="18"/>
  <c r="E252" i="18" s="1"/>
  <c r="W252" i="18"/>
  <c r="AD252" i="18"/>
  <c r="A253" i="18"/>
  <c r="B253" i="18" s="1"/>
  <c r="D253" i="18"/>
  <c r="E253" i="18" s="1"/>
  <c r="W253" i="18"/>
  <c r="AD253" i="18"/>
  <c r="A254" i="18"/>
  <c r="B254" i="18" s="1"/>
  <c r="D254" i="18"/>
  <c r="W254" i="18"/>
  <c r="AD254" i="18"/>
  <c r="A255" i="18"/>
  <c r="B255" i="18" s="1"/>
  <c r="D255" i="18"/>
  <c r="E255" i="18" s="1"/>
  <c r="W255" i="18"/>
  <c r="AD255" i="18"/>
  <c r="A256" i="18"/>
  <c r="B256" i="18" s="1"/>
  <c r="D256" i="18"/>
  <c r="E256" i="18" s="1"/>
  <c r="W256" i="18"/>
  <c r="AD256" i="18"/>
  <c r="A257" i="18"/>
  <c r="D257" i="18"/>
  <c r="E257" i="18" s="1"/>
  <c r="W257" i="18"/>
  <c r="AD257" i="18"/>
  <c r="A258" i="18"/>
  <c r="D258" i="18"/>
  <c r="W258" i="18"/>
  <c r="AD258" i="18"/>
  <c r="A259" i="18"/>
  <c r="B259" i="18" s="1"/>
  <c r="D259" i="18"/>
  <c r="W259" i="18"/>
  <c r="AD259" i="18"/>
  <c r="A260" i="18"/>
  <c r="B260" i="18" s="1"/>
  <c r="D260" i="18"/>
  <c r="W260" i="18"/>
  <c r="AD260" i="18"/>
  <c r="A261" i="18"/>
  <c r="B261" i="18" s="1"/>
  <c r="D261" i="18"/>
  <c r="W261" i="18"/>
  <c r="AD261" i="18"/>
  <c r="A262" i="18"/>
  <c r="B262" i="18" s="1"/>
  <c r="D262" i="18"/>
  <c r="E262" i="18" s="1"/>
  <c r="W262" i="18"/>
  <c r="AD262" i="18"/>
  <c r="A263" i="18"/>
  <c r="B263" i="18" s="1"/>
  <c r="D263" i="18"/>
  <c r="W263" i="18"/>
  <c r="AD263" i="18"/>
  <c r="A264" i="18"/>
  <c r="B264" i="18" s="1"/>
  <c r="D264" i="18"/>
  <c r="E264" i="18" s="1"/>
  <c r="W264" i="18"/>
  <c r="AD264" i="18"/>
  <c r="A265" i="18"/>
  <c r="B265" i="18" s="1"/>
  <c r="D265" i="18"/>
  <c r="W265" i="18"/>
  <c r="AD265" i="18"/>
  <c r="A266" i="18"/>
  <c r="D266" i="18"/>
  <c r="E266" i="18" s="1"/>
  <c r="W266" i="18"/>
  <c r="AD266" i="18"/>
  <c r="A267" i="18"/>
  <c r="B267" i="18" s="1"/>
  <c r="D267" i="18"/>
  <c r="W267" i="18"/>
  <c r="AD267" i="18"/>
  <c r="A268" i="18"/>
  <c r="B268" i="18" s="1"/>
  <c r="D268" i="18"/>
  <c r="E268" i="18" s="1"/>
  <c r="W268" i="18"/>
  <c r="AD268" i="18"/>
  <c r="A269" i="18"/>
  <c r="B269" i="18" s="1"/>
  <c r="D269" i="18"/>
  <c r="E269" i="18" s="1"/>
  <c r="W269" i="18"/>
  <c r="AD269" i="18"/>
  <c r="A270" i="18"/>
  <c r="B270" i="18"/>
  <c r="D270" i="18"/>
  <c r="E270" i="18" s="1"/>
  <c r="W270" i="18"/>
  <c r="AD270" i="18"/>
  <c r="A271" i="18"/>
  <c r="B271" i="18" s="1"/>
  <c r="D271" i="18"/>
  <c r="E271" i="18" s="1"/>
  <c r="W271" i="18"/>
  <c r="AD271" i="18"/>
  <c r="A272" i="18"/>
  <c r="D272" i="18"/>
  <c r="E272" i="18" s="1"/>
  <c r="W272" i="18"/>
  <c r="AD272" i="18"/>
  <c r="A273" i="18"/>
  <c r="D273" i="18"/>
  <c r="E273" i="18" s="1"/>
  <c r="W273" i="18"/>
  <c r="AD273" i="18"/>
  <c r="A274" i="18"/>
  <c r="B274" i="18" s="1"/>
  <c r="D274" i="18"/>
  <c r="E274" i="18" s="1"/>
  <c r="W274" i="18"/>
  <c r="AD274" i="18"/>
  <c r="A275" i="18"/>
  <c r="B275" i="18" s="1"/>
  <c r="D275" i="18"/>
  <c r="W275" i="18"/>
  <c r="AD275" i="18"/>
  <c r="A276" i="18"/>
  <c r="D276" i="18"/>
  <c r="E276" i="18" s="1"/>
  <c r="W276" i="18"/>
  <c r="AD276" i="18"/>
  <c r="A277" i="18"/>
  <c r="B277" i="18" s="1"/>
  <c r="D277" i="18"/>
  <c r="W277" i="18"/>
  <c r="AD277" i="18"/>
  <c r="A278" i="18"/>
  <c r="D278" i="18"/>
  <c r="E278" i="18" s="1"/>
  <c r="W278" i="18"/>
  <c r="AD278" i="18"/>
  <c r="A279" i="18"/>
  <c r="B279" i="18" s="1"/>
  <c r="D279" i="18"/>
  <c r="E279" i="18" s="1"/>
  <c r="W279" i="18"/>
  <c r="AD279" i="18"/>
  <c r="A280" i="18"/>
  <c r="B280" i="18" s="1"/>
  <c r="D280" i="18"/>
  <c r="E280" i="18" s="1"/>
  <c r="W280" i="18"/>
  <c r="AD280" i="18"/>
  <c r="A281" i="18"/>
  <c r="B281" i="18" s="1"/>
  <c r="D281" i="18"/>
  <c r="E281" i="18" s="1"/>
  <c r="W281" i="18"/>
  <c r="AD281" i="18"/>
  <c r="A282" i="18"/>
  <c r="B282" i="18" s="1"/>
  <c r="D282" i="18"/>
  <c r="W282" i="18"/>
  <c r="AD282" i="18"/>
  <c r="A283" i="18"/>
  <c r="B283" i="18" s="1"/>
  <c r="D283" i="18"/>
  <c r="W283" i="18"/>
  <c r="AD283" i="18"/>
  <c r="A284" i="18"/>
  <c r="B284" i="18" s="1"/>
  <c r="D284" i="18"/>
  <c r="E284" i="18" s="1"/>
  <c r="W284" i="18"/>
  <c r="AD284" i="18"/>
  <c r="A285" i="18"/>
  <c r="B285" i="18" s="1"/>
  <c r="D285" i="18"/>
  <c r="E285" i="18" s="1"/>
  <c r="W285" i="18"/>
  <c r="AD285" i="18"/>
  <c r="A286" i="18"/>
  <c r="B286" i="18" s="1"/>
  <c r="D286" i="18"/>
  <c r="E286" i="18" s="1"/>
  <c r="W286" i="18"/>
  <c r="AD286" i="18"/>
  <c r="A287" i="18"/>
  <c r="B287" i="18" s="1"/>
  <c r="D287" i="18"/>
  <c r="E287" i="18" s="1"/>
  <c r="W287" i="18"/>
  <c r="AD287" i="18"/>
  <c r="A288" i="18"/>
  <c r="D288" i="18"/>
  <c r="E288" i="18" s="1"/>
  <c r="W288" i="18"/>
  <c r="AD288" i="18"/>
  <c r="A289" i="18"/>
  <c r="B289" i="18" s="1"/>
  <c r="D289" i="18"/>
  <c r="E289" i="18" s="1"/>
  <c r="W289" i="18"/>
  <c r="AD289" i="18"/>
  <c r="A290" i="18"/>
  <c r="D290" i="18"/>
  <c r="W290" i="18"/>
  <c r="AD290" i="18"/>
  <c r="A291" i="18"/>
  <c r="B291" i="18" s="1"/>
  <c r="D291" i="18"/>
  <c r="W291" i="18"/>
  <c r="AD291" i="18"/>
  <c r="A292" i="18"/>
  <c r="B292" i="18" s="1"/>
  <c r="D292" i="18"/>
  <c r="E292" i="18"/>
  <c r="W292" i="18"/>
  <c r="AD292" i="18"/>
  <c r="A293" i="18"/>
  <c r="B293" i="18" s="1"/>
  <c r="D293" i="18"/>
  <c r="E293" i="18" s="1"/>
  <c r="W293" i="18"/>
  <c r="AD293" i="18"/>
  <c r="A294" i="18"/>
  <c r="B294" i="18" s="1"/>
  <c r="D294" i="18"/>
  <c r="W294" i="18"/>
  <c r="AD294" i="18"/>
  <c r="A295" i="18"/>
  <c r="B295" i="18" s="1"/>
  <c r="D295" i="18"/>
  <c r="E295" i="18" s="1"/>
  <c r="W295" i="18"/>
  <c r="AD295" i="18"/>
  <c r="A296" i="18"/>
  <c r="B296" i="18" s="1"/>
  <c r="D296" i="18"/>
  <c r="E296" i="18" s="1"/>
  <c r="W296" i="18"/>
  <c r="AD296" i="18"/>
  <c r="A297" i="18"/>
  <c r="B297" i="18" s="1"/>
  <c r="D297" i="18"/>
  <c r="E297" i="18" s="1"/>
  <c r="W297" i="18"/>
  <c r="AD297" i="18"/>
  <c r="A298" i="18"/>
  <c r="B298" i="18" s="1"/>
  <c r="D298" i="18"/>
  <c r="W298" i="18"/>
  <c r="AD298" i="18"/>
  <c r="A299" i="18"/>
  <c r="B299" i="18" s="1"/>
  <c r="D299" i="18"/>
  <c r="W299" i="18"/>
  <c r="AD299" i="18"/>
  <c r="A300" i="18"/>
  <c r="B300" i="18" s="1"/>
  <c r="D300" i="18"/>
  <c r="E300" i="18" s="1"/>
  <c r="W300" i="18"/>
  <c r="AD300" i="18"/>
  <c r="A301" i="18"/>
  <c r="B301" i="18" s="1"/>
  <c r="D301" i="18"/>
  <c r="W301" i="18"/>
  <c r="AD301" i="18"/>
  <c r="A302" i="18"/>
  <c r="B302" i="18" s="1"/>
  <c r="D302" i="18"/>
  <c r="W302" i="18"/>
  <c r="AD302" i="18"/>
  <c r="A303" i="18"/>
  <c r="B303" i="18" s="1"/>
  <c r="D303" i="18"/>
  <c r="E303" i="18" s="1"/>
  <c r="W303" i="18"/>
  <c r="AD303" i="18"/>
  <c r="A304" i="18"/>
  <c r="B304" i="18" s="1"/>
  <c r="D304" i="18"/>
  <c r="W304" i="18"/>
  <c r="AD304" i="18"/>
  <c r="A305" i="18"/>
  <c r="B305" i="18" s="1"/>
  <c r="D305" i="18"/>
  <c r="E305" i="18" s="1"/>
  <c r="W305" i="18"/>
  <c r="AD305" i="18"/>
  <c r="A306" i="18"/>
  <c r="B306" i="18" s="1"/>
  <c r="D306" i="18"/>
  <c r="W306" i="18"/>
  <c r="AD306" i="18"/>
  <c r="A307" i="18"/>
  <c r="B307" i="18" s="1"/>
  <c r="D307" i="18"/>
  <c r="W307" i="18"/>
  <c r="AD307" i="18"/>
  <c r="A308" i="18"/>
  <c r="B308" i="18" s="1"/>
  <c r="D308" i="18"/>
  <c r="E308" i="18" s="1"/>
  <c r="W308" i="18"/>
  <c r="AD308" i="18"/>
  <c r="A309" i="18"/>
  <c r="B309" i="18" s="1"/>
  <c r="D309" i="18"/>
  <c r="W309" i="18"/>
  <c r="AD309" i="18"/>
  <c r="A310" i="18"/>
  <c r="B310" i="18" s="1"/>
  <c r="D310" i="18"/>
  <c r="W310" i="18"/>
  <c r="AD310" i="18"/>
  <c r="A311" i="18"/>
  <c r="D311" i="18"/>
  <c r="E311" i="18" s="1"/>
  <c r="W311" i="18"/>
  <c r="AD311" i="18"/>
  <c r="A312" i="18"/>
  <c r="B312" i="18" s="1"/>
  <c r="D312" i="18"/>
  <c r="E312" i="18" s="1"/>
  <c r="W312" i="18"/>
  <c r="AD312" i="18"/>
  <c r="A313" i="18"/>
  <c r="B313" i="18" s="1"/>
  <c r="D313" i="18"/>
  <c r="W313" i="18"/>
  <c r="AD313" i="18"/>
  <c r="A314" i="18"/>
  <c r="B314" i="18" s="1"/>
  <c r="D314" i="18"/>
  <c r="E314" i="18" s="1"/>
  <c r="W314" i="18"/>
  <c r="AD314" i="18"/>
  <c r="A315" i="18"/>
  <c r="B315" i="18" s="1"/>
  <c r="D315" i="18"/>
  <c r="E315" i="18" s="1"/>
  <c r="W315" i="18"/>
  <c r="AD315" i="18"/>
  <c r="A316" i="18"/>
  <c r="B316" i="18" s="1"/>
  <c r="D316" i="18"/>
  <c r="E316" i="18"/>
  <c r="W316" i="18"/>
  <c r="AD316" i="18"/>
  <c r="A317" i="18"/>
  <c r="B317" i="18" s="1"/>
  <c r="D317" i="18"/>
  <c r="E317" i="18" s="1"/>
  <c r="W317" i="18"/>
  <c r="AD317" i="18"/>
  <c r="A318" i="18"/>
  <c r="B318" i="18" s="1"/>
  <c r="D318" i="18"/>
  <c r="W318" i="18"/>
  <c r="AD318" i="18"/>
  <c r="A319" i="18"/>
  <c r="B319" i="18" s="1"/>
  <c r="D319" i="18"/>
  <c r="E319" i="18" s="1"/>
  <c r="W319" i="18"/>
  <c r="AD319" i="18"/>
  <c r="A320" i="18"/>
  <c r="B320" i="18"/>
  <c r="D320" i="18"/>
  <c r="E320" i="18" s="1"/>
  <c r="W320" i="18"/>
  <c r="AD320" i="18"/>
  <c r="A321" i="18"/>
  <c r="B321" i="18" s="1"/>
  <c r="D321" i="18"/>
  <c r="E321" i="18" s="1"/>
  <c r="W321" i="18"/>
  <c r="AD321" i="18"/>
  <c r="A322" i="18"/>
  <c r="B322" i="18" s="1"/>
  <c r="D322" i="18"/>
  <c r="E322" i="18" s="1"/>
  <c r="W322" i="18"/>
  <c r="AD322" i="18"/>
  <c r="A323" i="18"/>
  <c r="B323" i="18" s="1"/>
  <c r="D323" i="18"/>
  <c r="E323" i="18" s="1"/>
  <c r="W323" i="18"/>
  <c r="AD323" i="18"/>
  <c r="A324" i="18"/>
  <c r="B324" i="18" s="1"/>
  <c r="D324" i="18"/>
  <c r="E324" i="18" s="1"/>
  <c r="W324" i="18"/>
  <c r="AD324" i="18"/>
  <c r="A325" i="18"/>
  <c r="B325" i="18" s="1"/>
  <c r="D325" i="18"/>
  <c r="W325" i="18"/>
  <c r="AD325" i="18"/>
  <c r="A326" i="18"/>
  <c r="B326" i="18" s="1"/>
  <c r="D326" i="18"/>
  <c r="W326" i="18"/>
  <c r="AD326" i="18"/>
  <c r="A327" i="18"/>
  <c r="B327" i="18" s="1"/>
  <c r="D327" i="18"/>
  <c r="W327" i="18"/>
  <c r="AD327" i="18"/>
  <c r="A328" i="18"/>
  <c r="D328" i="18"/>
  <c r="E328" i="18" s="1"/>
  <c r="W328" i="18"/>
  <c r="AD328" i="18"/>
  <c r="A329" i="18"/>
  <c r="B329" i="18" s="1"/>
  <c r="D329" i="18"/>
  <c r="W329" i="18"/>
  <c r="AD329" i="18"/>
  <c r="A330" i="18"/>
  <c r="B330" i="18" s="1"/>
  <c r="D330" i="18"/>
  <c r="W330" i="18"/>
  <c r="AD330" i="18"/>
  <c r="A331" i="18"/>
  <c r="B331" i="18" s="1"/>
  <c r="D331" i="18"/>
  <c r="E331" i="18" s="1"/>
  <c r="W331" i="18"/>
  <c r="AD331" i="18"/>
  <c r="A332" i="18"/>
  <c r="D332" i="18"/>
  <c r="W332" i="18"/>
  <c r="AD332" i="18"/>
  <c r="A333" i="18"/>
  <c r="D333" i="18"/>
  <c r="E333" i="18" s="1"/>
  <c r="W333" i="18"/>
  <c r="AD333" i="18"/>
  <c r="A334" i="18"/>
  <c r="B334" i="18" s="1"/>
  <c r="D334" i="18"/>
  <c r="W334" i="18"/>
  <c r="AD334" i="18"/>
  <c r="A335" i="18"/>
  <c r="B335" i="18" s="1"/>
  <c r="D335" i="18"/>
  <c r="E335" i="18" s="1"/>
  <c r="W335" i="18"/>
  <c r="AD335" i="18"/>
  <c r="A336" i="18"/>
  <c r="D336" i="18"/>
  <c r="E336" i="18" s="1"/>
  <c r="W336" i="18"/>
  <c r="AD336" i="18"/>
  <c r="A337" i="18"/>
  <c r="B337" i="18" s="1"/>
  <c r="D337" i="18"/>
  <c r="E337" i="18" s="1"/>
  <c r="W337" i="18"/>
  <c r="AD337" i="18"/>
  <c r="A338" i="18"/>
  <c r="B338" i="18" s="1"/>
  <c r="D338" i="18"/>
  <c r="W338" i="18"/>
  <c r="AD338" i="18"/>
  <c r="A339" i="18"/>
  <c r="D339" i="18"/>
  <c r="E339" i="18" s="1"/>
  <c r="W339" i="18"/>
  <c r="AD339" i="18"/>
  <c r="A340" i="18"/>
  <c r="B340" i="18" s="1"/>
  <c r="D340" i="18"/>
  <c r="E340" i="18" s="1"/>
  <c r="W340" i="18"/>
  <c r="AD340" i="18"/>
  <c r="A341" i="18"/>
  <c r="D341" i="18"/>
  <c r="E341" i="18"/>
  <c r="W341" i="18"/>
  <c r="AD341" i="18"/>
  <c r="A342" i="18"/>
  <c r="B342" i="18"/>
  <c r="D342" i="18"/>
  <c r="W342" i="18"/>
  <c r="AD342" i="18"/>
  <c r="A343" i="18"/>
  <c r="B343" i="18" s="1"/>
  <c r="D343" i="18"/>
  <c r="E343" i="18" s="1"/>
  <c r="W343" i="18"/>
  <c r="AD343" i="18"/>
  <c r="A344" i="18"/>
  <c r="B344" i="18" s="1"/>
  <c r="D344" i="18"/>
  <c r="W344" i="18"/>
  <c r="AD344" i="18"/>
  <c r="A345" i="18"/>
  <c r="D345" i="18"/>
  <c r="W345" i="18"/>
  <c r="AD345" i="18"/>
  <c r="A346" i="18"/>
  <c r="B346" i="18" s="1"/>
  <c r="D346" i="18"/>
  <c r="E346" i="18" s="1"/>
  <c r="W346" i="18"/>
  <c r="AD346" i="18"/>
  <c r="A347" i="18"/>
  <c r="D347" i="18"/>
  <c r="E347" i="18" s="1"/>
  <c r="W347" i="18"/>
  <c r="AD347" i="18"/>
  <c r="A348" i="18"/>
  <c r="B348" i="18" s="1"/>
  <c r="D348" i="18"/>
  <c r="E348" i="18" s="1"/>
  <c r="W348" i="18"/>
  <c r="AD348" i="18"/>
  <c r="A349" i="18"/>
  <c r="B349" i="18" s="1"/>
  <c r="D349" i="18"/>
  <c r="W349" i="18"/>
  <c r="AD349" i="18"/>
  <c r="A350" i="18"/>
  <c r="B350" i="18" s="1"/>
  <c r="D350" i="18"/>
  <c r="W350" i="18"/>
  <c r="AD350" i="18"/>
  <c r="A351" i="18"/>
  <c r="B351" i="18" s="1"/>
  <c r="D351" i="18"/>
  <c r="W351" i="18"/>
  <c r="AD351" i="18"/>
  <c r="A352" i="18"/>
  <c r="B352" i="18" s="1"/>
  <c r="D352" i="18"/>
  <c r="W352" i="18"/>
  <c r="AD352" i="18"/>
  <c r="A353" i="18"/>
  <c r="B353" i="18" s="1"/>
  <c r="D353" i="18"/>
  <c r="E353" i="18" s="1"/>
  <c r="W353" i="18"/>
  <c r="AD353" i="18"/>
  <c r="A354" i="18"/>
  <c r="B354" i="18" s="1"/>
  <c r="D354" i="18"/>
  <c r="W354" i="18"/>
  <c r="AD354" i="18"/>
  <c r="A355" i="18"/>
  <c r="B355" i="18" s="1"/>
  <c r="D355" i="18"/>
  <c r="E355" i="18" s="1"/>
  <c r="W355" i="18"/>
  <c r="AD355" i="18"/>
  <c r="A356" i="18"/>
  <c r="B356" i="18" s="1"/>
  <c r="D356" i="18"/>
  <c r="W356" i="18"/>
  <c r="AD356" i="18"/>
  <c r="A357" i="18"/>
  <c r="B357" i="18" s="1"/>
  <c r="D357" i="18"/>
  <c r="W357" i="18"/>
  <c r="AD357" i="18"/>
  <c r="A358" i="18"/>
  <c r="B358" i="18" s="1"/>
  <c r="D358" i="18"/>
  <c r="W358" i="18"/>
  <c r="AD358" i="18"/>
  <c r="A359" i="18"/>
  <c r="B359" i="18" s="1"/>
  <c r="D359" i="18"/>
  <c r="E359" i="18" s="1"/>
  <c r="W359" i="18"/>
  <c r="AD359" i="18"/>
  <c r="A360" i="18"/>
  <c r="B360" i="18" s="1"/>
  <c r="D360" i="18"/>
  <c r="E360" i="18" s="1"/>
  <c r="W360" i="18"/>
  <c r="AD360" i="18"/>
  <c r="A361" i="18"/>
  <c r="B361" i="18" s="1"/>
  <c r="D361" i="18"/>
  <c r="E361" i="18" s="1"/>
  <c r="W361" i="18"/>
  <c r="AD361" i="18"/>
  <c r="A362" i="18"/>
  <c r="B362" i="18" s="1"/>
  <c r="D362" i="18"/>
  <c r="E362" i="18" s="1"/>
  <c r="W362" i="18"/>
  <c r="AD362" i="18"/>
  <c r="A363" i="18"/>
  <c r="D363" i="18"/>
  <c r="E363" i="18" s="1"/>
  <c r="W363" i="18"/>
  <c r="AD363" i="18"/>
  <c r="A364" i="18"/>
  <c r="B364" i="18" s="1"/>
  <c r="D364" i="18"/>
  <c r="E364" i="18" s="1"/>
  <c r="W364" i="18"/>
  <c r="AD364" i="18"/>
  <c r="A365" i="18"/>
  <c r="B365" i="18" s="1"/>
  <c r="D365" i="18"/>
  <c r="E365" i="18" s="1"/>
  <c r="W365" i="18"/>
  <c r="AD365" i="18"/>
  <c r="A366" i="18"/>
  <c r="B366" i="18" s="1"/>
  <c r="D366" i="18"/>
  <c r="E366" i="18" s="1"/>
  <c r="W366" i="18"/>
  <c r="AD366" i="18"/>
  <c r="A367" i="18"/>
  <c r="B367" i="18" s="1"/>
  <c r="D367" i="18"/>
  <c r="W367" i="18"/>
  <c r="AD367" i="18"/>
  <c r="A368" i="18"/>
  <c r="D368" i="18"/>
  <c r="E368" i="18" s="1"/>
  <c r="W368" i="18"/>
  <c r="AD368" i="18"/>
  <c r="A369" i="18"/>
  <c r="B369" i="18" s="1"/>
  <c r="D369" i="18"/>
  <c r="E369" i="18" s="1"/>
  <c r="W369" i="18"/>
  <c r="AD369" i="18"/>
  <c r="A370" i="18"/>
  <c r="B370" i="18" s="1"/>
  <c r="D370" i="18"/>
  <c r="E370" i="18" s="1"/>
  <c r="W370" i="18"/>
  <c r="AD370" i="18"/>
  <c r="A371" i="18"/>
  <c r="B371" i="18" s="1"/>
  <c r="D371" i="18"/>
  <c r="E371" i="18" s="1"/>
  <c r="W371" i="18"/>
  <c r="AD371" i="18"/>
  <c r="A372" i="18"/>
  <c r="D372" i="18"/>
  <c r="E372" i="18" s="1"/>
  <c r="W372" i="18"/>
  <c r="AD372" i="18"/>
  <c r="A373" i="18"/>
  <c r="B373" i="18" s="1"/>
  <c r="D373" i="18"/>
  <c r="W373" i="18"/>
  <c r="AD373" i="18"/>
  <c r="A374" i="18"/>
  <c r="B374" i="18" s="1"/>
  <c r="D374" i="18"/>
  <c r="W374" i="18"/>
  <c r="AD374" i="18"/>
  <c r="A375" i="18"/>
  <c r="B375" i="18" s="1"/>
  <c r="D375" i="18"/>
  <c r="W375" i="18"/>
  <c r="AD375" i="18"/>
  <c r="A376" i="18"/>
  <c r="B376" i="18" s="1"/>
  <c r="D376" i="18"/>
  <c r="E376" i="18" s="1"/>
  <c r="W376" i="18"/>
  <c r="AD376" i="18"/>
  <c r="A377" i="18"/>
  <c r="B377" i="18" s="1"/>
  <c r="D377" i="18"/>
  <c r="E377" i="18" s="1"/>
  <c r="W377" i="18"/>
  <c r="AD377" i="18"/>
  <c r="A378" i="18"/>
  <c r="B378" i="18" s="1"/>
  <c r="D378" i="18"/>
  <c r="E378" i="18" s="1"/>
  <c r="W378" i="18"/>
  <c r="AD378" i="18"/>
  <c r="A379" i="18"/>
  <c r="B379" i="18"/>
  <c r="D379" i="18"/>
  <c r="E379" i="18" s="1"/>
  <c r="W379" i="18"/>
  <c r="AD379" i="18"/>
  <c r="A380" i="18"/>
  <c r="D380" i="18"/>
  <c r="E380" i="18" s="1"/>
  <c r="W380" i="18"/>
  <c r="AD380" i="18"/>
  <c r="A381" i="18"/>
  <c r="B381" i="18" s="1"/>
  <c r="D381" i="18"/>
  <c r="W381" i="18"/>
  <c r="AD381" i="18"/>
  <c r="A382" i="18"/>
  <c r="B382" i="18" s="1"/>
  <c r="D382" i="18"/>
  <c r="W382" i="18"/>
  <c r="AD382" i="18"/>
  <c r="A383" i="18"/>
  <c r="B383" i="18" s="1"/>
  <c r="D383" i="18"/>
  <c r="W383" i="18"/>
  <c r="AD383" i="18"/>
  <c r="A384" i="18"/>
  <c r="D384" i="18"/>
  <c r="E384" i="18" s="1"/>
  <c r="W384" i="18"/>
  <c r="AD384" i="18"/>
  <c r="A385" i="18"/>
  <c r="B385" i="18" s="1"/>
  <c r="D385" i="18"/>
  <c r="E385" i="18" s="1"/>
  <c r="W385" i="18"/>
  <c r="AD385" i="18"/>
  <c r="A386" i="18"/>
  <c r="B386" i="18" s="1"/>
  <c r="D386" i="18"/>
  <c r="E386" i="18" s="1"/>
  <c r="W386" i="18"/>
  <c r="AD386" i="18"/>
  <c r="A387" i="18"/>
  <c r="B387" i="18" s="1"/>
  <c r="D387" i="18"/>
  <c r="E387" i="18" s="1"/>
  <c r="W387" i="18"/>
  <c r="AD387" i="18"/>
  <c r="A388" i="18"/>
  <c r="D388" i="18"/>
  <c r="E388" i="18" s="1"/>
  <c r="W388" i="18"/>
  <c r="AD388" i="18"/>
  <c r="A389" i="18"/>
  <c r="B389" i="18" s="1"/>
  <c r="D389" i="18"/>
  <c r="W389" i="18"/>
  <c r="AD389" i="18"/>
  <c r="A390" i="18"/>
  <c r="B390" i="18" s="1"/>
  <c r="D390" i="18"/>
  <c r="W390" i="18"/>
  <c r="AD390" i="18"/>
  <c r="A391" i="18"/>
  <c r="B391" i="18" s="1"/>
  <c r="D391" i="18"/>
  <c r="W391" i="18"/>
  <c r="AD391" i="18"/>
  <c r="A392" i="18"/>
  <c r="B392" i="18" s="1"/>
  <c r="D392" i="18"/>
  <c r="E392" i="18" s="1"/>
  <c r="W392" i="18"/>
  <c r="AD392" i="18"/>
  <c r="A393" i="18"/>
  <c r="B393" i="18" s="1"/>
  <c r="D393" i="18"/>
  <c r="E393" i="18" s="1"/>
  <c r="W393" i="18"/>
  <c r="AD393" i="18"/>
  <c r="A394" i="18"/>
  <c r="B394" i="18" s="1"/>
  <c r="D394" i="18"/>
  <c r="E394" i="18" s="1"/>
  <c r="W394" i="18"/>
  <c r="AD394" i="18"/>
  <c r="A395" i="18"/>
  <c r="B395" i="18" s="1"/>
  <c r="D395" i="18"/>
  <c r="E395" i="18" s="1"/>
  <c r="W395" i="18"/>
  <c r="AD395" i="18"/>
  <c r="A396" i="18"/>
  <c r="D396" i="18"/>
  <c r="E396" i="18" s="1"/>
  <c r="W396" i="18"/>
  <c r="AD396" i="18"/>
  <c r="A397" i="18"/>
  <c r="B397" i="18" s="1"/>
  <c r="D397" i="18"/>
  <c r="W397" i="18"/>
  <c r="AD397" i="18"/>
  <c r="A398" i="18"/>
  <c r="B398" i="18" s="1"/>
  <c r="D398" i="18"/>
  <c r="W398" i="18"/>
  <c r="AD398" i="18"/>
  <c r="A399" i="18"/>
  <c r="B399" i="18" s="1"/>
  <c r="D399" i="18"/>
  <c r="W399" i="18"/>
  <c r="AD399" i="18"/>
  <c r="A400" i="18"/>
  <c r="B400" i="18" s="1"/>
  <c r="D400" i="18"/>
  <c r="W400" i="18"/>
  <c r="AD400" i="18"/>
  <c r="A401" i="18"/>
  <c r="B401" i="18" s="1"/>
  <c r="D401" i="18"/>
  <c r="W401" i="18"/>
  <c r="AD401" i="18"/>
  <c r="A402" i="18"/>
  <c r="B402" i="18" s="1"/>
  <c r="D402" i="18"/>
  <c r="E402" i="18" s="1"/>
  <c r="W402" i="18"/>
  <c r="AD402" i="18"/>
  <c r="A403" i="18"/>
  <c r="B403" i="18" s="1"/>
  <c r="D403" i="18"/>
  <c r="E403" i="18" s="1"/>
  <c r="W403" i="18"/>
  <c r="AD403" i="18"/>
  <c r="A404" i="18"/>
  <c r="D404" i="18"/>
  <c r="E404" i="18" s="1"/>
  <c r="W404" i="18"/>
  <c r="AD404" i="18"/>
  <c r="A405" i="18"/>
  <c r="B405" i="18" s="1"/>
  <c r="D405" i="18"/>
  <c r="W405" i="18"/>
  <c r="AD405" i="18"/>
  <c r="A406" i="18"/>
  <c r="B406" i="18" s="1"/>
  <c r="D406" i="18"/>
  <c r="W406" i="18"/>
  <c r="AD406" i="18"/>
  <c r="A407" i="18"/>
  <c r="B407" i="18" s="1"/>
  <c r="D407" i="18"/>
  <c r="W407" i="18"/>
  <c r="AD407" i="18"/>
  <c r="A408" i="18"/>
  <c r="B408" i="18" s="1"/>
  <c r="D408" i="18"/>
  <c r="E408" i="18" s="1"/>
  <c r="W408" i="18"/>
  <c r="AD408" i="18"/>
  <c r="A409" i="18"/>
  <c r="B409" i="18" s="1"/>
  <c r="D409" i="18"/>
  <c r="E409" i="18" s="1"/>
  <c r="W409" i="18"/>
  <c r="AD409" i="18"/>
  <c r="A410" i="18"/>
  <c r="B410" i="18" s="1"/>
  <c r="D410" i="18"/>
  <c r="E410" i="18" s="1"/>
  <c r="W410" i="18"/>
  <c r="AD410" i="18"/>
  <c r="A411" i="18"/>
  <c r="B411" i="18" s="1"/>
  <c r="D411" i="18"/>
  <c r="E411" i="18" s="1"/>
  <c r="W411" i="18"/>
  <c r="AD411" i="18"/>
  <c r="A412" i="18"/>
  <c r="D412" i="18"/>
  <c r="E412" i="18" s="1"/>
  <c r="W412" i="18"/>
  <c r="AD412" i="18"/>
  <c r="A413" i="18"/>
  <c r="B413" i="18" s="1"/>
  <c r="D413" i="18"/>
  <c r="W413" i="18"/>
  <c r="AD413" i="18"/>
  <c r="A414" i="18"/>
  <c r="B414" i="18" s="1"/>
  <c r="D414" i="18"/>
  <c r="W414" i="18"/>
  <c r="AD414" i="18"/>
  <c r="A415" i="18"/>
  <c r="B415" i="18" s="1"/>
  <c r="D415" i="18"/>
  <c r="W415" i="18"/>
  <c r="AD415" i="18"/>
  <c r="A416" i="18"/>
  <c r="B416" i="18" s="1"/>
  <c r="D416" i="18"/>
  <c r="W416" i="18"/>
  <c r="AD416" i="18"/>
  <c r="A417" i="18"/>
  <c r="B417" i="18" s="1"/>
  <c r="D417" i="18"/>
  <c r="W417" i="18"/>
  <c r="AD417" i="18"/>
  <c r="A418" i="18"/>
  <c r="B418" i="18" s="1"/>
  <c r="D418" i="18"/>
  <c r="E418" i="18" s="1"/>
  <c r="W418" i="18"/>
  <c r="AD418" i="18"/>
  <c r="A419" i="18"/>
  <c r="B419" i="18" s="1"/>
  <c r="D419" i="18"/>
  <c r="E419" i="18" s="1"/>
  <c r="W419" i="18"/>
  <c r="AD419" i="18"/>
  <c r="A420" i="18"/>
  <c r="D420" i="18"/>
  <c r="E420" i="18" s="1"/>
  <c r="W420" i="18"/>
  <c r="AD420" i="18"/>
  <c r="A421" i="18"/>
  <c r="B421" i="18" s="1"/>
  <c r="D421" i="18"/>
  <c r="W421" i="18"/>
  <c r="AD421" i="18"/>
  <c r="A422" i="18"/>
  <c r="B422" i="18" s="1"/>
  <c r="D422" i="18"/>
  <c r="W422" i="18"/>
  <c r="AD422" i="18"/>
  <c r="A423" i="18"/>
  <c r="B423" i="18" s="1"/>
  <c r="D423" i="18"/>
  <c r="W423" i="18"/>
  <c r="AD423" i="18"/>
  <c r="A424" i="18"/>
  <c r="B424" i="18" s="1"/>
  <c r="D424" i="18"/>
  <c r="E424" i="18" s="1"/>
  <c r="W424" i="18"/>
  <c r="AD424" i="18"/>
  <c r="A425" i="18"/>
  <c r="B425" i="18" s="1"/>
  <c r="D425" i="18"/>
  <c r="W425" i="18"/>
  <c r="AD425" i="18"/>
  <c r="A426" i="18"/>
  <c r="B426" i="18" s="1"/>
  <c r="D426" i="18"/>
  <c r="E426" i="18" s="1"/>
  <c r="W426" i="18"/>
  <c r="AD426" i="18"/>
  <c r="A427" i="18"/>
  <c r="B427" i="18" s="1"/>
  <c r="D427" i="18"/>
  <c r="E427" i="18" s="1"/>
  <c r="W427" i="18"/>
  <c r="AD427" i="18"/>
  <c r="A428" i="18"/>
  <c r="D428" i="18"/>
  <c r="E428" i="18" s="1"/>
  <c r="W428" i="18"/>
  <c r="AD428" i="18"/>
  <c r="A429" i="18"/>
  <c r="B429" i="18" s="1"/>
  <c r="D429" i="18"/>
  <c r="W429" i="18"/>
  <c r="AD429" i="18"/>
  <c r="A430" i="18"/>
  <c r="B430" i="18" s="1"/>
  <c r="D430" i="18"/>
  <c r="W430" i="18"/>
  <c r="AD430" i="18"/>
  <c r="A431" i="18"/>
  <c r="B431" i="18" s="1"/>
  <c r="D431" i="18"/>
  <c r="W431" i="18"/>
  <c r="AD431" i="18"/>
  <c r="A432" i="18"/>
  <c r="D432" i="18"/>
  <c r="E432" i="18" s="1"/>
  <c r="W432" i="18"/>
  <c r="AD432" i="18"/>
  <c r="A433" i="18"/>
  <c r="B433" i="18" s="1"/>
  <c r="D433" i="18"/>
  <c r="W433" i="18"/>
  <c r="AD433" i="18"/>
  <c r="A434" i="18"/>
  <c r="B434" i="18" s="1"/>
  <c r="D434" i="18"/>
  <c r="E434" i="18" s="1"/>
  <c r="W434" i="18"/>
  <c r="AD434" i="18"/>
  <c r="A435" i="18"/>
  <c r="B435" i="18" s="1"/>
  <c r="D435" i="18"/>
  <c r="E435" i="18" s="1"/>
  <c r="W435" i="18"/>
  <c r="AD435" i="18"/>
  <c r="A436" i="18"/>
  <c r="B436" i="18" s="1"/>
  <c r="D436" i="18"/>
  <c r="E436" i="18" s="1"/>
  <c r="W436" i="18"/>
  <c r="AD436" i="18"/>
  <c r="A437" i="18"/>
  <c r="B437" i="18" s="1"/>
  <c r="D437" i="18"/>
  <c r="W437" i="18"/>
  <c r="AD437" i="18"/>
  <c r="A438" i="18"/>
  <c r="B438" i="18" s="1"/>
  <c r="D438" i="18"/>
  <c r="W438" i="18"/>
  <c r="AD438" i="18"/>
  <c r="A439" i="18"/>
  <c r="B439" i="18" s="1"/>
  <c r="D439" i="18"/>
  <c r="W439" i="18"/>
  <c r="AD439" i="18"/>
  <c r="A440" i="18"/>
  <c r="B440" i="18" s="1"/>
  <c r="D440" i="18"/>
  <c r="W440" i="18"/>
  <c r="AD440" i="18"/>
  <c r="A441" i="18"/>
  <c r="B441" i="18" s="1"/>
  <c r="D441" i="18"/>
  <c r="E441" i="18" s="1"/>
  <c r="W441" i="18"/>
  <c r="AD441" i="18"/>
  <c r="A442" i="18"/>
  <c r="B442" i="18" s="1"/>
  <c r="D442" i="18"/>
  <c r="E442" i="18" s="1"/>
  <c r="W442" i="18"/>
  <c r="AD442" i="18"/>
  <c r="A443" i="18"/>
  <c r="B443" i="18" s="1"/>
  <c r="D443" i="18"/>
  <c r="E443" i="18" s="1"/>
  <c r="W443" i="18"/>
  <c r="AD443" i="18"/>
  <c r="A444" i="18"/>
  <c r="B444" i="18" s="1"/>
  <c r="D444" i="18"/>
  <c r="E444" i="18" s="1"/>
  <c r="W444" i="18"/>
  <c r="AD444" i="18"/>
  <c r="A445" i="18"/>
  <c r="B445" i="18" s="1"/>
  <c r="D445" i="18"/>
  <c r="W445" i="18"/>
  <c r="AD445" i="18"/>
  <c r="A446" i="18"/>
  <c r="B446" i="18" s="1"/>
  <c r="D446" i="18"/>
  <c r="W446" i="18"/>
  <c r="AD446" i="18"/>
  <c r="A447" i="18"/>
  <c r="D447" i="18"/>
  <c r="E447" i="18" s="1"/>
  <c r="W447" i="18"/>
  <c r="AD447" i="18"/>
  <c r="A448" i="18"/>
  <c r="D448" i="18"/>
  <c r="E448" i="18" s="1"/>
  <c r="W448" i="18"/>
  <c r="AD448" i="18"/>
  <c r="A449" i="18"/>
  <c r="B449" i="18" s="1"/>
  <c r="D449" i="18"/>
  <c r="E449" i="18" s="1"/>
  <c r="W449" i="18"/>
  <c r="AD449" i="18"/>
  <c r="A450" i="18"/>
  <c r="B450" i="18" s="1"/>
  <c r="D450" i="18"/>
  <c r="E450" i="18" s="1"/>
  <c r="W450" i="18"/>
  <c r="AD450" i="18"/>
  <c r="A451" i="18"/>
  <c r="D451" i="18"/>
  <c r="E451" i="18" s="1"/>
  <c r="W451" i="18"/>
  <c r="AD451" i="18"/>
  <c r="A452" i="18"/>
  <c r="B452" i="18" s="1"/>
  <c r="D452" i="18"/>
  <c r="E452" i="18" s="1"/>
  <c r="W452" i="18"/>
  <c r="AD452" i="18"/>
  <c r="A453" i="18"/>
  <c r="B453" i="18" s="1"/>
  <c r="D453" i="18"/>
  <c r="E453" i="18" s="1"/>
  <c r="W453" i="18"/>
  <c r="AD453" i="18"/>
  <c r="A454" i="18"/>
  <c r="B454" i="18" s="1"/>
  <c r="D454" i="18"/>
  <c r="W454" i="18"/>
  <c r="AD454" i="18"/>
  <c r="A455" i="18"/>
  <c r="B455" i="18" s="1"/>
  <c r="D455" i="18"/>
  <c r="E455" i="18"/>
  <c r="W455" i="18"/>
  <c r="AD455" i="18"/>
  <c r="A456" i="18"/>
  <c r="B456" i="18" s="1"/>
  <c r="D456" i="18"/>
  <c r="W456" i="18"/>
  <c r="AD456" i="18"/>
  <c r="A457" i="18"/>
  <c r="B457" i="18" s="1"/>
  <c r="D457" i="18"/>
  <c r="W457" i="18"/>
  <c r="AD457" i="18"/>
  <c r="A458" i="18"/>
  <c r="B458" i="18" s="1"/>
  <c r="D458" i="18"/>
  <c r="W458" i="18"/>
  <c r="AD458" i="18"/>
  <c r="A459" i="18"/>
  <c r="B459" i="18" s="1"/>
  <c r="D459" i="18"/>
  <c r="E459" i="18" s="1"/>
  <c r="W459" i="18"/>
  <c r="AD459" i="18"/>
  <c r="A460" i="18"/>
  <c r="B460" i="18" s="1"/>
  <c r="D460" i="18"/>
  <c r="E460" i="18" s="1"/>
  <c r="W460" i="18"/>
  <c r="AD460" i="18"/>
  <c r="A461" i="18"/>
  <c r="B461" i="18" s="1"/>
  <c r="D461" i="18"/>
  <c r="E461" i="18" s="1"/>
  <c r="W461" i="18"/>
  <c r="AD461" i="18"/>
  <c r="A462" i="18"/>
  <c r="B462" i="18" s="1"/>
  <c r="D462" i="18"/>
  <c r="E462" i="18" s="1"/>
  <c r="W462" i="18"/>
  <c r="AD462" i="18"/>
  <c r="A463" i="18"/>
  <c r="B463" i="18" s="1"/>
  <c r="D463" i="18"/>
  <c r="E463" i="18" s="1"/>
  <c r="W463" i="18"/>
  <c r="AD463" i="18"/>
  <c r="A464" i="18"/>
  <c r="B464" i="18" s="1"/>
  <c r="D464" i="18"/>
  <c r="W464" i="18"/>
  <c r="AD464" i="18"/>
  <c r="A465" i="18"/>
  <c r="B465" i="18" s="1"/>
  <c r="D465" i="18"/>
  <c r="E465" i="18" s="1"/>
  <c r="W465" i="18"/>
  <c r="AD465" i="18"/>
  <c r="A466" i="18"/>
  <c r="B466" i="18" s="1"/>
  <c r="D466" i="18"/>
  <c r="W466" i="18"/>
  <c r="AD466" i="18"/>
  <c r="A467" i="18"/>
  <c r="B467" i="18" s="1"/>
  <c r="D467" i="18"/>
  <c r="W467" i="18"/>
  <c r="AD467" i="18"/>
  <c r="A468" i="18"/>
  <c r="B468" i="18" s="1"/>
  <c r="D468" i="18"/>
  <c r="E468" i="18" s="1"/>
  <c r="W468" i="18"/>
  <c r="AD468" i="18"/>
  <c r="A469" i="18"/>
  <c r="B469" i="18" s="1"/>
  <c r="D469" i="18"/>
  <c r="W469" i="18"/>
  <c r="AD469" i="18"/>
  <c r="A470" i="18"/>
  <c r="B470" i="18" s="1"/>
  <c r="D470" i="18"/>
  <c r="W470" i="18"/>
  <c r="AD470" i="18"/>
  <c r="A471" i="18"/>
  <c r="B471" i="18" s="1"/>
  <c r="D471" i="18"/>
  <c r="E471" i="18" s="1"/>
  <c r="W471" i="18"/>
  <c r="AD471" i="18"/>
  <c r="A472" i="18"/>
  <c r="D472" i="18"/>
  <c r="E472" i="18" s="1"/>
  <c r="W472" i="18"/>
  <c r="AD472" i="18"/>
  <c r="A473" i="18"/>
  <c r="B473" i="18" s="1"/>
  <c r="D473" i="18"/>
  <c r="E473" i="18" s="1"/>
  <c r="W473" i="18"/>
  <c r="AD473" i="18"/>
  <c r="A474" i="18"/>
  <c r="B474" i="18" s="1"/>
  <c r="D474" i="18"/>
  <c r="W474" i="18"/>
  <c r="AD474" i="18"/>
  <c r="A475" i="18"/>
  <c r="B475" i="18" s="1"/>
  <c r="D475" i="18"/>
  <c r="E475" i="18" s="1"/>
  <c r="W475" i="18"/>
  <c r="AD475" i="18"/>
  <c r="A476" i="18"/>
  <c r="B476" i="18" s="1"/>
  <c r="D476" i="18"/>
  <c r="E476" i="18" s="1"/>
  <c r="W476" i="18"/>
  <c r="AD476" i="18"/>
  <c r="A477" i="18"/>
  <c r="B477" i="18" s="1"/>
  <c r="D477" i="18"/>
  <c r="E477" i="18" s="1"/>
  <c r="W477" i="18"/>
  <c r="AD477" i="18"/>
  <c r="A478" i="18"/>
  <c r="B478" i="18" s="1"/>
  <c r="D478" i="18"/>
  <c r="E478" i="18" s="1"/>
  <c r="W478" i="18"/>
  <c r="AD478" i="18"/>
  <c r="A479" i="18"/>
  <c r="B479" i="18" s="1"/>
  <c r="D479" i="18"/>
  <c r="E479" i="18" s="1"/>
  <c r="W479" i="18"/>
  <c r="AD479" i="18"/>
  <c r="A480" i="18"/>
  <c r="B480" i="18" s="1"/>
  <c r="D480" i="18"/>
  <c r="E480" i="18" s="1"/>
  <c r="W480" i="18"/>
  <c r="AD480" i="18"/>
  <c r="A481" i="18"/>
  <c r="B481" i="18" s="1"/>
  <c r="D481" i="18"/>
  <c r="W481" i="18"/>
  <c r="AD481" i="18"/>
  <c r="A482" i="18"/>
  <c r="B482" i="18" s="1"/>
  <c r="D482" i="18"/>
  <c r="W482" i="18"/>
  <c r="AD482" i="18"/>
  <c r="A483" i="18"/>
  <c r="B483" i="18" s="1"/>
  <c r="D483" i="18"/>
  <c r="E483" i="18" s="1"/>
  <c r="W483" i="18"/>
  <c r="AD483" i="18"/>
  <c r="A484" i="18"/>
  <c r="D484" i="18"/>
  <c r="E484" i="18" s="1"/>
  <c r="W484" i="18"/>
  <c r="AD484" i="18"/>
  <c r="A485" i="18"/>
  <c r="B485" i="18" s="1"/>
  <c r="D485" i="18"/>
  <c r="E485" i="18" s="1"/>
  <c r="W485" i="18"/>
  <c r="AD485" i="18"/>
  <c r="A486" i="18"/>
  <c r="B486" i="18" s="1"/>
  <c r="D486" i="18"/>
  <c r="E486" i="18" s="1"/>
  <c r="W486" i="18"/>
  <c r="AD486" i="18"/>
  <c r="A487" i="18"/>
  <c r="B487" i="18" s="1"/>
  <c r="D487" i="18"/>
  <c r="W487" i="18"/>
  <c r="AD487" i="18"/>
  <c r="A488" i="18"/>
  <c r="B488" i="18" s="1"/>
  <c r="D488" i="18"/>
  <c r="E488" i="18" s="1"/>
  <c r="W488" i="18"/>
  <c r="AD488" i="18"/>
  <c r="A489" i="18"/>
  <c r="B489" i="18" s="1"/>
  <c r="D489" i="18"/>
  <c r="E489" i="18" s="1"/>
  <c r="W489" i="18"/>
  <c r="AD489" i="18"/>
  <c r="A490" i="18"/>
  <c r="B490" i="18" s="1"/>
  <c r="D490" i="18"/>
  <c r="E490" i="18" s="1"/>
  <c r="W490" i="18"/>
  <c r="AD490" i="18"/>
  <c r="A491" i="18"/>
  <c r="B491" i="18" s="1"/>
  <c r="D491" i="18"/>
  <c r="E491" i="18" s="1"/>
  <c r="W491" i="18"/>
  <c r="AD491" i="18"/>
  <c r="A492" i="18"/>
  <c r="B492" i="18" s="1"/>
  <c r="D492" i="18"/>
  <c r="E492" i="18" s="1"/>
  <c r="W492" i="18"/>
  <c r="AD492" i="18"/>
  <c r="A493" i="18"/>
  <c r="B493" i="18" s="1"/>
  <c r="D493" i="18"/>
  <c r="E493" i="18" s="1"/>
  <c r="W493" i="18"/>
  <c r="AD493" i="18"/>
  <c r="A494" i="18"/>
  <c r="B494" i="18" s="1"/>
  <c r="D494" i="18"/>
  <c r="E494" i="18" s="1"/>
  <c r="W494" i="18"/>
  <c r="AD494" i="18"/>
  <c r="A495" i="18"/>
  <c r="B495" i="18" s="1"/>
  <c r="D495" i="18"/>
  <c r="W495" i="18"/>
  <c r="AD495" i="18"/>
  <c r="A496" i="18"/>
  <c r="B496" i="18" s="1"/>
  <c r="D496" i="18"/>
  <c r="W496" i="18"/>
  <c r="AD496" i="18"/>
  <c r="A497" i="18"/>
  <c r="D497" i="18"/>
  <c r="E497" i="18" s="1"/>
  <c r="W497" i="18"/>
  <c r="AD497" i="18"/>
  <c r="A498" i="18"/>
  <c r="B498" i="18" s="1"/>
  <c r="D498" i="18"/>
  <c r="W498" i="18"/>
  <c r="AD498" i="18"/>
  <c r="A499" i="18"/>
  <c r="B499" i="18" s="1"/>
  <c r="D499" i="18"/>
  <c r="W499" i="18"/>
  <c r="AD499" i="18"/>
  <c r="A500" i="18"/>
  <c r="B500" i="18" s="1"/>
  <c r="D500" i="18"/>
  <c r="E500" i="18"/>
  <c r="W500" i="18"/>
  <c r="AD500" i="18"/>
  <c r="A501" i="18"/>
  <c r="B501" i="18" s="1"/>
  <c r="D501" i="18"/>
  <c r="W501" i="18"/>
  <c r="AD501" i="18"/>
  <c r="A502" i="18"/>
  <c r="B502" i="18" s="1"/>
  <c r="D502" i="18"/>
  <c r="W502" i="18"/>
  <c r="AD502" i="18"/>
  <c r="A503" i="18"/>
  <c r="B503" i="18" s="1"/>
  <c r="D503" i="18"/>
  <c r="E503" i="18" s="1"/>
  <c r="W503" i="18"/>
  <c r="AD503" i="18"/>
  <c r="A504" i="18"/>
  <c r="B504" i="18" s="1"/>
  <c r="D504" i="18"/>
  <c r="E504" i="18" s="1"/>
  <c r="W504" i="18"/>
  <c r="AD504" i="18"/>
  <c r="A505" i="18"/>
  <c r="B505" i="18" s="1"/>
  <c r="D505" i="18"/>
  <c r="E505" i="18" s="1"/>
  <c r="W505" i="18"/>
  <c r="AD505" i="18"/>
  <c r="A506" i="18"/>
  <c r="B506" i="18" s="1"/>
  <c r="D506" i="18"/>
  <c r="E506" i="18" s="1"/>
  <c r="W506" i="18"/>
  <c r="AD506" i="18"/>
  <c r="A507" i="18"/>
  <c r="B507" i="18" s="1"/>
  <c r="D507" i="18"/>
  <c r="E507" i="18" s="1"/>
  <c r="W507" i="18"/>
  <c r="AD507" i="18"/>
  <c r="A508" i="18"/>
  <c r="D508" i="18"/>
  <c r="E508" i="18" s="1"/>
  <c r="W508" i="18"/>
  <c r="AD508" i="18"/>
  <c r="A509" i="18"/>
  <c r="B509" i="18" s="1"/>
  <c r="D509" i="18"/>
  <c r="W509" i="18"/>
  <c r="AD509" i="18"/>
  <c r="A510" i="18"/>
  <c r="B510" i="18" s="1"/>
  <c r="D510" i="18"/>
  <c r="W510" i="18"/>
  <c r="AD510" i="18"/>
  <c r="A511" i="18"/>
  <c r="B511" i="18" s="1"/>
  <c r="D511" i="18"/>
  <c r="E511" i="18" s="1"/>
  <c r="W511" i="18"/>
  <c r="AD511" i="18"/>
  <c r="A512" i="18"/>
  <c r="B512" i="18" s="1"/>
  <c r="D512" i="18"/>
  <c r="E512" i="18" s="1"/>
  <c r="W512" i="18"/>
  <c r="AD512" i="18"/>
  <c r="A513" i="18"/>
  <c r="B513" i="18" s="1"/>
  <c r="D513" i="18"/>
  <c r="E513" i="18" s="1"/>
  <c r="W513" i="18"/>
  <c r="AD513" i="18"/>
  <c r="A514" i="18"/>
  <c r="B514" i="18" s="1"/>
  <c r="D514" i="18"/>
  <c r="E514" i="18" s="1"/>
  <c r="W514" i="18"/>
  <c r="AD514" i="18"/>
  <c r="A515" i="18"/>
  <c r="B515" i="18" s="1"/>
  <c r="D515" i="18"/>
  <c r="E515" i="18" s="1"/>
  <c r="W515" i="18"/>
  <c r="AD515" i="18"/>
  <c r="A516" i="18"/>
  <c r="D516" i="18"/>
  <c r="E516" i="18" s="1"/>
  <c r="W516" i="18"/>
  <c r="AD516" i="18"/>
  <c r="A517" i="18"/>
  <c r="B517" i="18" s="1"/>
  <c r="D517" i="18"/>
  <c r="W517" i="18"/>
  <c r="AD517" i="18"/>
  <c r="A518" i="18"/>
  <c r="D518" i="18"/>
  <c r="W518" i="18"/>
  <c r="AD518" i="18"/>
  <c r="A519" i="18"/>
  <c r="B519" i="18" s="1"/>
  <c r="D519" i="18"/>
  <c r="W519" i="18"/>
  <c r="AD519" i="18"/>
  <c r="A520" i="18"/>
  <c r="B520" i="18"/>
  <c r="D520" i="18"/>
  <c r="E520" i="18" s="1"/>
  <c r="W520" i="18"/>
  <c r="AD520" i="18"/>
  <c r="A521" i="18"/>
  <c r="B521" i="18" s="1"/>
  <c r="D521" i="18"/>
  <c r="E521" i="18" s="1"/>
  <c r="W521" i="18"/>
  <c r="AD521" i="18"/>
  <c r="A522" i="18"/>
  <c r="B522" i="18" s="1"/>
  <c r="D522" i="18"/>
  <c r="E522" i="18" s="1"/>
  <c r="W522" i="18"/>
  <c r="AD522" i="18"/>
  <c r="A523" i="18"/>
  <c r="B523" i="18" s="1"/>
  <c r="D523" i="18"/>
  <c r="E523" i="18" s="1"/>
  <c r="W523" i="18"/>
  <c r="AD523" i="18"/>
  <c r="A524" i="18"/>
  <c r="D524" i="18"/>
  <c r="E524" i="18" s="1"/>
  <c r="W524" i="18"/>
  <c r="AD524" i="18"/>
  <c r="A525" i="18"/>
  <c r="B525" i="18" s="1"/>
  <c r="D525" i="18"/>
  <c r="W525" i="18"/>
  <c r="AD525" i="18"/>
  <c r="A526" i="18"/>
  <c r="B526" i="18" s="1"/>
  <c r="D526" i="18"/>
  <c r="W526" i="18"/>
  <c r="AD526" i="18"/>
  <c r="A527" i="18"/>
  <c r="B527" i="18" s="1"/>
  <c r="D527" i="18"/>
  <c r="W527" i="18"/>
  <c r="AD527" i="18"/>
  <c r="A528" i="18"/>
  <c r="B528" i="18" s="1"/>
  <c r="D528" i="18"/>
  <c r="W528" i="18"/>
  <c r="AD528" i="18"/>
  <c r="A529" i="18"/>
  <c r="B529" i="18" s="1"/>
  <c r="D529" i="18"/>
  <c r="E529" i="18" s="1"/>
  <c r="W529" i="18"/>
  <c r="AD529" i="18"/>
  <c r="A530" i="18"/>
  <c r="B530" i="18" s="1"/>
  <c r="D530" i="18"/>
  <c r="E530" i="18" s="1"/>
  <c r="W530" i="18"/>
  <c r="AD530" i="18"/>
  <c r="A531" i="18"/>
  <c r="B531" i="18" s="1"/>
  <c r="D531" i="18"/>
  <c r="E531" i="18" s="1"/>
  <c r="W531" i="18"/>
  <c r="AD531" i="18"/>
  <c r="A532" i="18"/>
  <c r="D532" i="18"/>
  <c r="E532" i="18" s="1"/>
  <c r="W532" i="18"/>
  <c r="AD532" i="18"/>
  <c r="A533" i="18"/>
  <c r="B533" i="18" s="1"/>
  <c r="D533" i="18"/>
  <c r="W533" i="18"/>
  <c r="AD533" i="18"/>
  <c r="A534" i="18"/>
  <c r="B534" i="18" s="1"/>
  <c r="D534" i="18"/>
  <c r="W534" i="18"/>
  <c r="AD534" i="18"/>
  <c r="A535" i="18"/>
  <c r="B535" i="18" s="1"/>
  <c r="D535" i="18"/>
  <c r="W535" i="18"/>
  <c r="AD535" i="18"/>
  <c r="A536" i="18"/>
  <c r="B536" i="18" s="1"/>
  <c r="D536" i="18"/>
  <c r="E536" i="18" s="1"/>
  <c r="W536" i="18"/>
  <c r="AD536" i="18"/>
  <c r="A537" i="18"/>
  <c r="B537" i="18" s="1"/>
  <c r="D537" i="18"/>
  <c r="E537" i="18" s="1"/>
  <c r="W537" i="18"/>
  <c r="AD537" i="18"/>
  <c r="A538" i="18"/>
  <c r="B538" i="18" s="1"/>
  <c r="D538" i="18"/>
  <c r="E538" i="18" s="1"/>
  <c r="W538" i="18"/>
  <c r="AD538" i="18"/>
  <c r="A539" i="18"/>
  <c r="B539" i="18" s="1"/>
  <c r="D539" i="18"/>
  <c r="E539" i="18" s="1"/>
  <c r="W539" i="18"/>
  <c r="AD539" i="18"/>
  <c r="A540" i="18"/>
  <c r="D540" i="18"/>
  <c r="E540" i="18" s="1"/>
  <c r="W540" i="18"/>
  <c r="AD540" i="18"/>
  <c r="A541" i="18"/>
  <c r="B541" i="18" s="1"/>
  <c r="D541" i="18"/>
  <c r="W541" i="18"/>
  <c r="AD541" i="18"/>
  <c r="A542" i="18"/>
  <c r="B542" i="18" s="1"/>
  <c r="D542" i="18"/>
  <c r="W542" i="18"/>
  <c r="AD542" i="18"/>
  <c r="A543" i="18"/>
  <c r="B543" i="18" s="1"/>
  <c r="D543" i="18"/>
  <c r="W543" i="18"/>
  <c r="AD543" i="18"/>
  <c r="A544" i="18"/>
  <c r="B544" i="18" s="1"/>
  <c r="D544" i="18"/>
  <c r="W544" i="18"/>
  <c r="AD544" i="18"/>
  <c r="A545" i="18"/>
  <c r="B545" i="18" s="1"/>
  <c r="D545" i="18"/>
  <c r="E545" i="18" s="1"/>
  <c r="W545" i="18"/>
  <c r="AD545" i="18"/>
  <c r="A546" i="18"/>
  <c r="B546" i="18" s="1"/>
  <c r="D546" i="18"/>
  <c r="E546" i="18" s="1"/>
  <c r="W546" i="18"/>
  <c r="AD546" i="18"/>
  <c r="A547" i="18"/>
  <c r="B547" i="18" s="1"/>
  <c r="D547" i="18"/>
  <c r="E547" i="18" s="1"/>
  <c r="W547" i="18"/>
  <c r="AD547" i="18"/>
  <c r="A548" i="18"/>
  <c r="D548" i="18"/>
  <c r="E548" i="18" s="1"/>
  <c r="W548" i="18"/>
  <c r="AD548" i="18"/>
  <c r="A549" i="18"/>
  <c r="B549" i="18" s="1"/>
  <c r="D549" i="18"/>
  <c r="W549" i="18"/>
  <c r="AD549" i="18"/>
  <c r="A550" i="18"/>
  <c r="B550" i="18" s="1"/>
  <c r="D550" i="18"/>
  <c r="W550" i="18"/>
  <c r="AD550" i="18"/>
  <c r="A551" i="18"/>
  <c r="B551" i="18" s="1"/>
  <c r="D551" i="18"/>
  <c r="W551" i="18"/>
  <c r="AD551" i="18"/>
  <c r="A552" i="18"/>
  <c r="B552" i="18" s="1"/>
  <c r="D552" i="18"/>
  <c r="E552" i="18" s="1"/>
  <c r="W552" i="18"/>
  <c r="AD552" i="18"/>
  <c r="A553" i="18"/>
  <c r="B553" i="18" s="1"/>
  <c r="D553" i="18"/>
  <c r="E553" i="18" s="1"/>
  <c r="W553" i="18"/>
  <c r="AD553" i="18"/>
  <c r="A554" i="18"/>
  <c r="B554" i="18" s="1"/>
  <c r="D554" i="18"/>
  <c r="E554" i="18" s="1"/>
  <c r="W554" i="18"/>
  <c r="AD554" i="18"/>
  <c r="A555" i="18"/>
  <c r="B555" i="18" s="1"/>
  <c r="D555" i="18"/>
  <c r="E555" i="18" s="1"/>
  <c r="W555" i="18"/>
  <c r="AD555" i="18"/>
  <c r="A556" i="18"/>
  <c r="D556" i="18"/>
  <c r="E556" i="18" s="1"/>
  <c r="W556" i="18"/>
  <c r="AD556" i="18"/>
  <c r="A557" i="18"/>
  <c r="B557" i="18" s="1"/>
  <c r="D557" i="18"/>
  <c r="W557" i="18"/>
  <c r="AD557" i="18"/>
  <c r="A558" i="18"/>
  <c r="B558" i="18" s="1"/>
  <c r="D558" i="18"/>
  <c r="W558" i="18"/>
  <c r="AD558" i="18"/>
  <c r="A559" i="18"/>
  <c r="B559" i="18" s="1"/>
  <c r="D559" i="18"/>
  <c r="W559" i="18"/>
  <c r="AD559" i="18"/>
  <c r="A560" i="18"/>
  <c r="B560" i="18" s="1"/>
  <c r="D560" i="18"/>
  <c r="W560" i="18"/>
  <c r="AD560" i="18"/>
  <c r="A561" i="18"/>
  <c r="B561" i="18" s="1"/>
  <c r="D561" i="18"/>
  <c r="E561" i="18" s="1"/>
  <c r="W561" i="18"/>
  <c r="AD561" i="18"/>
  <c r="A562" i="18"/>
  <c r="B562" i="18" s="1"/>
  <c r="D562" i="18"/>
  <c r="E562" i="18" s="1"/>
  <c r="W562" i="18"/>
  <c r="AD562" i="18"/>
  <c r="A563" i="18"/>
  <c r="B563" i="18" s="1"/>
  <c r="D563" i="18"/>
  <c r="E563" i="18" s="1"/>
  <c r="W563" i="18"/>
  <c r="AD563" i="18"/>
  <c r="A564" i="18"/>
  <c r="B564" i="18" s="1"/>
  <c r="D564" i="18"/>
  <c r="E564" i="18" s="1"/>
  <c r="W564" i="18"/>
  <c r="AD564" i="18"/>
  <c r="A565" i="18"/>
  <c r="B565" i="18" s="1"/>
  <c r="D565" i="18"/>
  <c r="W565" i="18"/>
  <c r="AD565" i="18"/>
  <c r="A566" i="18"/>
  <c r="B566" i="18" s="1"/>
  <c r="D566" i="18"/>
  <c r="W566" i="18"/>
  <c r="AD566" i="18"/>
  <c r="A567" i="18"/>
  <c r="B567" i="18" s="1"/>
  <c r="D567" i="18"/>
  <c r="E567" i="18" s="1"/>
  <c r="W567" i="18"/>
  <c r="AD567" i="18"/>
  <c r="A568" i="18"/>
  <c r="B568" i="18" s="1"/>
  <c r="D568" i="18"/>
  <c r="E568" i="18" s="1"/>
  <c r="W568" i="18"/>
  <c r="AD568" i="18"/>
  <c r="A569" i="18"/>
  <c r="B569" i="18" s="1"/>
  <c r="D569" i="18"/>
  <c r="E569" i="18" s="1"/>
  <c r="W569" i="18"/>
  <c r="AD569" i="18"/>
  <c r="A570" i="18"/>
  <c r="B570" i="18" s="1"/>
  <c r="D570" i="18"/>
  <c r="E570" i="18" s="1"/>
  <c r="W570" i="18"/>
  <c r="AD570" i="18"/>
  <c r="A571" i="18"/>
  <c r="D571" i="18"/>
  <c r="E571" i="18" s="1"/>
  <c r="W571" i="18"/>
  <c r="AD571" i="18"/>
  <c r="A572" i="18"/>
  <c r="B572" i="18" s="1"/>
  <c r="D572" i="18"/>
  <c r="W572" i="18"/>
  <c r="AD572" i="18"/>
  <c r="A573" i="18"/>
  <c r="B573" i="18" s="1"/>
  <c r="D573" i="18"/>
  <c r="W573" i="18"/>
  <c r="AD573" i="18"/>
  <c r="A574" i="18"/>
  <c r="B574" i="18" s="1"/>
  <c r="D574" i="18"/>
  <c r="E574" i="18" s="1"/>
  <c r="W574" i="18"/>
  <c r="AD574" i="18"/>
  <c r="A575" i="18"/>
  <c r="B575" i="18" s="1"/>
  <c r="D575" i="18"/>
  <c r="W575" i="18"/>
  <c r="AD575" i="18"/>
  <c r="A576" i="18"/>
  <c r="B576" i="18" s="1"/>
  <c r="D576" i="18"/>
  <c r="W576" i="18"/>
  <c r="AD576" i="18"/>
  <c r="A577" i="18"/>
  <c r="B577" i="18" s="1"/>
  <c r="D577" i="18"/>
  <c r="E577" i="18" s="1"/>
  <c r="W577" i="18"/>
  <c r="AD577" i="18"/>
  <c r="A578" i="18"/>
  <c r="D578" i="18"/>
  <c r="W578" i="18"/>
  <c r="AD578" i="18"/>
  <c r="A579" i="18"/>
  <c r="B579" i="18" s="1"/>
  <c r="D579" i="18"/>
  <c r="E579" i="18" s="1"/>
  <c r="W579" i="18"/>
  <c r="AD579" i="18"/>
  <c r="A580" i="18"/>
  <c r="B580" i="18" s="1"/>
  <c r="D580" i="18"/>
  <c r="W580" i="18"/>
  <c r="AD580" i="18"/>
  <c r="A581" i="18"/>
  <c r="B581" i="18" s="1"/>
  <c r="D581" i="18"/>
  <c r="E581" i="18" s="1"/>
  <c r="W581" i="18"/>
  <c r="AD581" i="18"/>
  <c r="A582" i="18"/>
  <c r="B582" i="18" s="1"/>
  <c r="D582" i="18"/>
  <c r="E582" i="18" s="1"/>
  <c r="W582" i="18"/>
  <c r="AD582" i="18"/>
  <c r="A583" i="18"/>
  <c r="B583" i="18" s="1"/>
  <c r="D583" i="18"/>
  <c r="E583" i="18" s="1"/>
  <c r="W583" i="18"/>
  <c r="AD583" i="18"/>
  <c r="A584" i="18"/>
  <c r="B584" i="18" s="1"/>
  <c r="D584" i="18"/>
  <c r="E584" i="18" s="1"/>
  <c r="W584" i="18"/>
  <c r="AD584" i="18"/>
  <c r="A585" i="18"/>
  <c r="B585" i="18" s="1"/>
  <c r="D585" i="18"/>
  <c r="E585" i="18" s="1"/>
  <c r="W585" i="18"/>
  <c r="AD585" i="18"/>
  <c r="A586" i="18"/>
  <c r="B586" i="18" s="1"/>
  <c r="D586" i="18"/>
  <c r="E586" i="18" s="1"/>
  <c r="W586" i="18"/>
  <c r="AD586" i="18"/>
  <c r="A587" i="18"/>
  <c r="B587" i="18" s="1"/>
  <c r="D587" i="18"/>
  <c r="W587" i="18"/>
  <c r="AD587" i="18"/>
  <c r="A588" i="18"/>
  <c r="D588" i="18"/>
  <c r="W588" i="18"/>
  <c r="AD588" i="18"/>
  <c r="A589" i="18"/>
  <c r="B589" i="18" s="1"/>
  <c r="D589" i="18"/>
  <c r="W589" i="18"/>
  <c r="AD589" i="18"/>
  <c r="A590" i="18"/>
  <c r="B590" i="18" s="1"/>
  <c r="D590" i="18"/>
  <c r="E590" i="18" s="1"/>
  <c r="W590" i="18"/>
  <c r="AD590" i="18"/>
  <c r="A591" i="18"/>
  <c r="B591" i="18" s="1"/>
  <c r="D591" i="18"/>
  <c r="E591" i="18" s="1"/>
  <c r="W591" i="18"/>
  <c r="AD591" i="18"/>
  <c r="A592" i="18"/>
  <c r="B592" i="18" s="1"/>
  <c r="D592" i="18"/>
  <c r="E592" i="18" s="1"/>
  <c r="W592" i="18"/>
  <c r="AD592" i="18"/>
  <c r="A593" i="18"/>
  <c r="B593" i="18" s="1"/>
  <c r="D593" i="18"/>
  <c r="E593" i="18" s="1"/>
  <c r="W593" i="18"/>
  <c r="AD593" i="18"/>
  <c r="A594" i="18"/>
  <c r="B594" i="18" s="1"/>
  <c r="D594" i="18"/>
  <c r="E594" i="18" s="1"/>
  <c r="W594" i="18"/>
  <c r="AD594" i="18"/>
  <c r="A595" i="18"/>
  <c r="D595" i="18"/>
  <c r="W595" i="18"/>
  <c r="AD595" i="18"/>
  <c r="A596" i="18"/>
  <c r="D596" i="18"/>
  <c r="W596" i="18"/>
  <c r="AD596" i="18"/>
  <c r="A597" i="18"/>
  <c r="B597" i="18" s="1"/>
  <c r="D597" i="18"/>
  <c r="W597" i="18"/>
  <c r="AD597" i="18"/>
  <c r="A598" i="18"/>
  <c r="B598" i="18" s="1"/>
  <c r="D598" i="18"/>
  <c r="E598" i="18" s="1"/>
  <c r="W598" i="18"/>
  <c r="AD598" i="18"/>
  <c r="A599" i="18"/>
  <c r="B599" i="18" s="1"/>
  <c r="D599" i="18"/>
  <c r="E599" i="18" s="1"/>
  <c r="W599" i="18"/>
  <c r="AD599" i="18"/>
  <c r="A600" i="18"/>
  <c r="B600" i="18" s="1"/>
  <c r="D600" i="18"/>
  <c r="E600" i="18" s="1"/>
  <c r="W600" i="18"/>
  <c r="AD600" i="18"/>
  <c r="A601" i="18"/>
  <c r="B601" i="18" s="1"/>
  <c r="D601" i="18"/>
  <c r="E601" i="18" s="1"/>
  <c r="W601" i="18"/>
  <c r="AD601" i="18"/>
  <c r="A602" i="18"/>
  <c r="B602" i="18" s="1"/>
  <c r="D602" i="18"/>
  <c r="E602" i="18" s="1"/>
  <c r="W602" i="18"/>
  <c r="AD602" i="18"/>
  <c r="A603" i="18"/>
  <c r="D603" i="18"/>
  <c r="W603" i="18"/>
  <c r="AD603" i="18"/>
  <c r="A604" i="18"/>
  <c r="B604" i="18" s="1"/>
  <c r="D604" i="18"/>
  <c r="W604" i="18"/>
  <c r="AD604" i="18"/>
  <c r="A605" i="18"/>
  <c r="B605" i="18" s="1"/>
  <c r="D605" i="18"/>
  <c r="W605" i="18"/>
  <c r="AD605" i="18"/>
  <c r="A606" i="18"/>
  <c r="B606" i="18" s="1"/>
  <c r="D606" i="18"/>
  <c r="E606" i="18"/>
  <c r="W606" i="18"/>
  <c r="AD606" i="18"/>
  <c r="A607" i="18"/>
  <c r="B607" i="18" s="1"/>
  <c r="D607" i="18"/>
  <c r="E607" i="18" s="1"/>
  <c r="W607" i="18"/>
  <c r="AD607" i="18"/>
  <c r="A608" i="18"/>
  <c r="B608" i="18" s="1"/>
  <c r="D608" i="18"/>
  <c r="E608" i="18" s="1"/>
  <c r="W608" i="18"/>
  <c r="AD608" i="18"/>
  <c r="A609" i="18"/>
  <c r="B609" i="18" s="1"/>
  <c r="D609" i="18"/>
  <c r="E609" i="18" s="1"/>
  <c r="W609" i="18"/>
  <c r="AD609" i="18"/>
  <c r="A610" i="18"/>
  <c r="D610" i="18"/>
  <c r="E610" i="18" s="1"/>
  <c r="W610" i="18"/>
  <c r="AD610" i="18"/>
  <c r="A611" i="18"/>
  <c r="B611" i="18" s="1"/>
  <c r="D611" i="18"/>
  <c r="W611" i="18"/>
  <c r="AD611" i="18"/>
  <c r="A612" i="18"/>
  <c r="B612" i="18" s="1"/>
  <c r="D612" i="18"/>
  <c r="W612" i="18"/>
  <c r="AD612" i="18"/>
  <c r="A613" i="18"/>
  <c r="B613" i="18" s="1"/>
  <c r="D613" i="18"/>
  <c r="W613" i="18"/>
  <c r="AD613" i="18"/>
  <c r="A614" i="18"/>
  <c r="D614" i="18"/>
  <c r="E614" i="18" s="1"/>
  <c r="W614" i="18"/>
  <c r="AD614" i="18"/>
  <c r="A615" i="18"/>
  <c r="B615" i="18" s="1"/>
  <c r="D615" i="18"/>
  <c r="E615" i="18" s="1"/>
  <c r="W615" i="18"/>
  <c r="AD615" i="18"/>
  <c r="A616" i="18"/>
  <c r="B616" i="18" s="1"/>
  <c r="D616" i="18"/>
  <c r="E616" i="18" s="1"/>
  <c r="W616" i="18"/>
  <c r="AD616" i="18"/>
  <c r="A617" i="18"/>
  <c r="B617" i="18" s="1"/>
  <c r="D617" i="18"/>
  <c r="E617" i="18" s="1"/>
  <c r="W617" i="18"/>
  <c r="AD617" i="18"/>
  <c r="A618" i="18"/>
  <c r="D618" i="18"/>
  <c r="E618" i="18" s="1"/>
  <c r="W618" i="18"/>
  <c r="AD618" i="18"/>
  <c r="A619" i="18"/>
  <c r="B619" i="18" s="1"/>
  <c r="D619" i="18"/>
  <c r="W619" i="18"/>
  <c r="AD619" i="18"/>
  <c r="A620" i="18"/>
  <c r="B620" i="18" s="1"/>
  <c r="D620" i="18"/>
  <c r="W620" i="18"/>
  <c r="AD620" i="18"/>
  <c r="A621" i="18"/>
  <c r="B621" i="18" s="1"/>
  <c r="D621" i="18"/>
  <c r="W621" i="18"/>
  <c r="AD621" i="18"/>
  <c r="A622" i="18"/>
  <c r="B622" i="18" s="1"/>
  <c r="D622" i="18"/>
  <c r="E622" i="18" s="1"/>
  <c r="W622" i="18"/>
  <c r="AD622" i="18"/>
  <c r="A623" i="18"/>
  <c r="B623" i="18" s="1"/>
  <c r="D623" i="18"/>
  <c r="E623" i="18" s="1"/>
  <c r="W623" i="18"/>
  <c r="AD623" i="18"/>
  <c r="A624" i="18"/>
  <c r="B624" i="18" s="1"/>
  <c r="D624" i="18"/>
  <c r="E624" i="18" s="1"/>
  <c r="W624" i="18"/>
  <c r="AD624" i="18"/>
  <c r="A625" i="18"/>
  <c r="B625" i="18" s="1"/>
  <c r="D625" i="18"/>
  <c r="E625" i="18" s="1"/>
  <c r="W625" i="18"/>
  <c r="AD625" i="18"/>
  <c r="A626" i="18"/>
  <c r="D626" i="18"/>
  <c r="E626" i="18" s="1"/>
  <c r="W626" i="18"/>
  <c r="AD626" i="18"/>
  <c r="A627" i="18"/>
  <c r="B627" i="18" s="1"/>
  <c r="D627" i="18"/>
  <c r="W627" i="18"/>
  <c r="AD627" i="18"/>
  <c r="A628" i="18"/>
  <c r="B628" i="18" s="1"/>
  <c r="D628" i="18"/>
  <c r="W628" i="18"/>
  <c r="AD628" i="18"/>
  <c r="A629" i="18"/>
  <c r="B629" i="18" s="1"/>
  <c r="D629" i="18"/>
  <c r="W629" i="18"/>
  <c r="AD629" i="18"/>
  <c r="A630" i="18"/>
  <c r="D630" i="18"/>
  <c r="E630" i="18" s="1"/>
  <c r="W630" i="18"/>
  <c r="AD630" i="18"/>
  <c r="A631" i="18"/>
  <c r="B631" i="18" s="1"/>
  <c r="D631" i="18"/>
  <c r="E631" i="18" s="1"/>
  <c r="W631" i="18"/>
  <c r="AD631" i="18"/>
  <c r="A632" i="18"/>
  <c r="B632" i="18" s="1"/>
  <c r="D632" i="18"/>
  <c r="E632" i="18" s="1"/>
  <c r="W632" i="18"/>
  <c r="AD632" i="18"/>
  <c r="A633" i="18"/>
  <c r="B633" i="18" s="1"/>
  <c r="D633" i="18"/>
  <c r="E633" i="18" s="1"/>
  <c r="W633" i="18"/>
  <c r="AD633" i="18"/>
  <c r="A634" i="18"/>
  <c r="D634" i="18"/>
  <c r="E634" i="18" s="1"/>
  <c r="W634" i="18"/>
  <c r="AD634" i="18"/>
  <c r="A635" i="18"/>
  <c r="B635" i="18" s="1"/>
  <c r="D635" i="18"/>
  <c r="W635" i="18"/>
  <c r="AD635" i="18"/>
  <c r="A636" i="18"/>
  <c r="B636" i="18" s="1"/>
  <c r="D636" i="18"/>
  <c r="W636" i="18"/>
  <c r="AD636" i="18"/>
  <c r="A637" i="18"/>
  <c r="B637" i="18" s="1"/>
  <c r="D637" i="18"/>
  <c r="W637" i="18"/>
  <c r="AD637" i="18"/>
  <c r="A638" i="18"/>
  <c r="B638" i="18" s="1"/>
  <c r="D638" i="18"/>
  <c r="E638" i="18" s="1"/>
  <c r="W638" i="18"/>
  <c r="AD638" i="18"/>
  <c r="A639" i="18"/>
  <c r="B639" i="18" s="1"/>
  <c r="D639" i="18"/>
  <c r="E639" i="18" s="1"/>
  <c r="W639" i="18"/>
  <c r="AD639" i="18"/>
  <c r="A640" i="18"/>
  <c r="D640" i="18"/>
  <c r="E640" i="18" s="1"/>
  <c r="W640" i="18"/>
  <c r="AD640" i="18"/>
  <c r="A641" i="18"/>
  <c r="B641" i="18" s="1"/>
  <c r="D641" i="18"/>
  <c r="W641" i="18"/>
  <c r="AD641" i="18"/>
  <c r="A642" i="18"/>
  <c r="D642" i="18"/>
  <c r="E642" i="18" s="1"/>
  <c r="W642" i="18"/>
  <c r="AD642" i="18"/>
  <c r="A643" i="18"/>
  <c r="B643" i="18" s="1"/>
  <c r="D643" i="18"/>
  <c r="W643" i="18"/>
  <c r="AD643" i="18"/>
  <c r="A644" i="18"/>
  <c r="B644" i="18" s="1"/>
  <c r="D644" i="18"/>
  <c r="E644" i="18" s="1"/>
  <c r="W644" i="18"/>
  <c r="AD644" i="18"/>
  <c r="A645" i="18"/>
  <c r="B645" i="18" s="1"/>
  <c r="D645" i="18"/>
  <c r="W645" i="18"/>
  <c r="AD645" i="18"/>
  <c r="A646" i="18"/>
  <c r="B646" i="18" s="1"/>
  <c r="D646" i="18"/>
  <c r="E646" i="18" s="1"/>
  <c r="W646" i="18"/>
  <c r="AD646" i="18"/>
  <c r="A647" i="18"/>
  <c r="B647" i="18" s="1"/>
  <c r="D647" i="18"/>
  <c r="W647" i="18"/>
  <c r="AD647" i="18"/>
  <c r="A648" i="18"/>
  <c r="D648" i="18"/>
  <c r="E648" i="18" s="1"/>
  <c r="W648" i="18"/>
  <c r="AD648" i="18"/>
  <c r="A649" i="18"/>
  <c r="B649" i="18" s="1"/>
  <c r="D649" i="18"/>
  <c r="W649" i="18"/>
  <c r="AD649" i="18"/>
  <c r="A650" i="18"/>
  <c r="D650" i="18"/>
  <c r="E650" i="18" s="1"/>
  <c r="W650" i="18"/>
  <c r="AD650" i="18"/>
  <c r="A651" i="18"/>
  <c r="D651" i="18"/>
  <c r="W651" i="18"/>
  <c r="AD651" i="18"/>
  <c r="A652" i="18"/>
  <c r="B652" i="18" s="1"/>
  <c r="D652" i="18"/>
  <c r="E652" i="18" s="1"/>
  <c r="W652" i="18"/>
  <c r="AD652" i="18"/>
  <c r="A653" i="18"/>
  <c r="B653" i="18" s="1"/>
  <c r="D653" i="18"/>
  <c r="W653" i="18"/>
  <c r="AD653" i="18"/>
  <c r="A654" i="18"/>
  <c r="B654" i="18" s="1"/>
  <c r="D654" i="18"/>
  <c r="E654" i="18" s="1"/>
  <c r="W654" i="18"/>
  <c r="AD654" i="18"/>
  <c r="A655" i="18"/>
  <c r="B655" i="18" s="1"/>
  <c r="D655" i="18"/>
  <c r="E655" i="18" s="1"/>
  <c r="W655" i="18"/>
  <c r="AD655" i="18"/>
  <c r="A656" i="18"/>
  <c r="D656" i="18"/>
  <c r="E656" i="18" s="1"/>
  <c r="W656" i="18"/>
  <c r="AD656" i="18"/>
  <c r="A657" i="18"/>
  <c r="B657" i="18" s="1"/>
  <c r="D657" i="18"/>
  <c r="W657" i="18"/>
  <c r="AD657" i="18"/>
  <c r="A658" i="18"/>
  <c r="D658" i="18"/>
  <c r="E658" i="18" s="1"/>
  <c r="W658" i="18"/>
  <c r="AD658" i="18"/>
  <c r="A659" i="18"/>
  <c r="B659" i="18" s="1"/>
  <c r="D659" i="18"/>
  <c r="W659" i="18"/>
  <c r="AD659" i="18"/>
  <c r="A660" i="18"/>
  <c r="B660" i="18" s="1"/>
  <c r="D660" i="18"/>
  <c r="E660" i="18" s="1"/>
  <c r="W660" i="18"/>
  <c r="AD660" i="18"/>
  <c r="A661" i="18"/>
  <c r="B661" i="18" s="1"/>
  <c r="D661" i="18"/>
  <c r="W661" i="18"/>
  <c r="AD661" i="18"/>
  <c r="A662" i="18"/>
  <c r="D662" i="18"/>
  <c r="E662" i="18" s="1"/>
  <c r="W662" i="18"/>
  <c r="AD662" i="18"/>
  <c r="A663" i="18"/>
  <c r="B663" i="18" s="1"/>
  <c r="D663" i="18"/>
  <c r="E663" i="18" s="1"/>
  <c r="W663" i="18"/>
  <c r="AD663" i="18"/>
  <c r="A664" i="18"/>
  <c r="D664" i="18"/>
  <c r="E664" i="18" s="1"/>
  <c r="W664" i="18"/>
  <c r="AD664" i="18"/>
  <c r="A665" i="18"/>
  <c r="B665" i="18" s="1"/>
  <c r="D665" i="18"/>
  <c r="W665" i="18"/>
  <c r="AD665" i="18"/>
  <c r="A666" i="18"/>
  <c r="D666" i="18"/>
  <c r="E666" i="18" s="1"/>
  <c r="W666" i="18"/>
  <c r="AD666" i="18"/>
  <c r="A667" i="18"/>
  <c r="B667" i="18" s="1"/>
  <c r="D667" i="18"/>
  <c r="W667" i="18"/>
  <c r="AD667" i="18"/>
  <c r="A668" i="18"/>
  <c r="B668" i="18" s="1"/>
  <c r="D668" i="18"/>
  <c r="E668" i="18" s="1"/>
  <c r="W668" i="18"/>
  <c r="AD668" i="18"/>
  <c r="A669" i="18"/>
  <c r="B669" i="18" s="1"/>
  <c r="D669" i="18"/>
  <c r="W669" i="18"/>
  <c r="AD669" i="18"/>
  <c r="A670" i="18"/>
  <c r="B670" i="18" s="1"/>
  <c r="D670" i="18"/>
  <c r="E670" i="18" s="1"/>
  <c r="W670" i="18"/>
  <c r="AD670" i="18"/>
  <c r="A671" i="18"/>
  <c r="B671" i="18" s="1"/>
  <c r="D671" i="18"/>
  <c r="E671" i="18" s="1"/>
  <c r="W671" i="18"/>
  <c r="AD671" i="18"/>
  <c r="A672" i="18"/>
  <c r="B672" i="18" s="1"/>
  <c r="D672" i="18"/>
  <c r="E672" i="18" s="1"/>
  <c r="W672" i="18"/>
  <c r="AD672" i="18"/>
  <c r="A673" i="18"/>
  <c r="B673" i="18" s="1"/>
  <c r="D673" i="18"/>
  <c r="E673" i="18" s="1"/>
  <c r="W673" i="18"/>
  <c r="AD673" i="18"/>
  <c r="A674" i="18"/>
  <c r="B674" i="18" s="1"/>
  <c r="D674" i="18"/>
  <c r="E674" i="18" s="1"/>
  <c r="W674" i="18"/>
  <c r="AD674" i="18"/>
  <c r="A675" i="18"/>
  <c r="B675" i="18" s="1"/>
  <c r="D675" i="18"/>
  <c r="E675" i="18" s="1"/>
  <c r="W675" i="18"/>
  <c r="AD675" i="18"/>
  <c r="A676" i="18"/>
  <c r="B676" i="18" s="1"/>
  <c r="D676" i="18"/>
  <c r="W676" i="18"/>
  <c r="AD676" i="18"/>
  <c r="A677" i="18"/>
  <c r="B677" i="18" s="1"/>
  <c r="D677" i="18"/>
  <c r="W677" i="18"/>
  <c r="AD677" i="18"/>
  <c r="A678" i="18"/>
  <c r="D678" i="18"/>
  <c r="W678" i="18"/>
  <c r="AD678" i="18"/>
  <c r="A679" i="18"/>
  <c r="B679" i="18" s="1"/>
  <c r="D679" i="18"/>
  <c r="E679" i="18" s="1"/>
  <c r="W679" i="18"/>
  <c r="AD679" i="18"/>
  <c r="A680" i="18"/>
  <c r="B680" i="18" s="1"/>
  <c r="D680" i="18"/>
  <c r="W680" i="18"/>
  <c r="AD680" i="18"/>
  <c r="A681" i="18"/>
  <c r="B681" i="18" s="1"/>
  <c r="D681" i="18"/>
  <c r="W681" i="18"/>
  <c r="AD681" i="18"/>
  <c r="A682" i="18"/>
  <c r="B682" i="18" s="1"/>
  <c r="D682" i="18"/>
  <c r="E682" i="18" s="1"/>
  <c r="W682" i="18"/>
  <c r="AD682" i="18"/>
  <c r="A683" i="18"/>
  <c r="B683" i="18" s="1"/>
  <c r="D683" i="18"/>
  <c r="W683" i="18"/>
  <c r="AD683" i="18"/>
  <c r="A684" i="18"/>
  <c r="D684" i="18"/>
  <c r="W684" i="18"/>
  <c r="AD684" i="18"/>
  <c r="A685" i="18"/>
  <c r="B685" i="18" s="1"/>
  <c r="D685" i="18"/>
  <c r="W685" i="18"/>
  <c r="AD685" i="18"/>
  <c r="A686" i="18"/>
  <c r="B686" i="18" s="1"/>
  <c r="D686" i="18"/>
  <c r="E686" i="18" s="1"/>
  <c r="W686" i="18"/>
  <c r="AD686" i="18"/>
  <c r="A687" i="18"/>
  <c r="B687" i="18" s="1"/>
  <c r="D687" i="18"/>
  <c r="E687" i="18" s="1"/>
  <c r="W687" i="18"/>
  <c r="AD687" i="18"/>
  <c r="A688" i="18"/>
  <c r="B688" i="18" s="1"/>
  <c r="D688" i="18"/>
  <c r="E688" i="18" s="1"/>
  <c r="W688" i="18"/>
  <c r="AD688" i="18"/>
  <c r="A689" i="18"/>
  <c r="B689" i="18" s="1"/>
  <c r="D689" i="18"/>
  <c r="E689" i="18" s="1"/>
  <c r="W689" i="18"/>
  <c r="AD689" i="18"/>
  <c r="A690" i="18"/>
  <c r="D690" i="18"/>
  <c r="E690" i="18" s="1"/>
  <c r="W690" i="18"/>
  <c r="AD690" i="18"/>
  <c r="A691" i="18"/>
  <c r="B691" i="18" s="1"/>
  <c r="D691" i="18"/>
  <c r="E691" i="18" s="1"/>
  <c r="W691" i="18"/>
  <c r="AD691" i="18"/>
  <c r="A692" i="18"/>
  <c r="D692" i="18"/>
  <c r="E692" i="18" s="1"/>
  <c r="W692" i="18"/>
  <c r="AD692" i="18"/>
  <c r="A693" i="18"/>
  <c r="B693" i="18"/>
  <c r="D693" i="18"/>
  <c r="W693" i="18"/>
  <c r="AD693" i="18"/>
  <c r="A694" i="18"/>
  <c r="B694" i="18" s="1"/>
  <c r="D694" i="18"/>
  <c r="E694" i="18" s="1"/>
  <c r="W694" i="18"/>
  <c r="AD694" i="18"/>
  <c r="A695" i="18"/>
  <c r="B695" i="18" s="1"/>
  <c r="D695" i="18"/>
  <c r="W695" i="18"/>
  <c r="AD695" i="18"/>
  <c r="A696" i="18"/>
  <c r="B696" i="18" s="1"/>
  <c r="D696" i="18"/>
  <c r="E696" i="18" s="1"/>
  <c r="W696" i="18"/>
  <c r="AD696" i="18"/>
  <c r="A697" i="18"/>
  <c r="B697" i="18" s="1"/>
  <c r="D697" i="18"/>
  <c r="W697" i="18"/>
  <c r="AD697" i="18"/>
  <c r="A698" i="18"/>
  <c r="B698" i="18" s="1"/>
  <c r="D698" i="18"/>
  <c r="E698" i="18" s="1"/>
  <c r="W698" i="18"/>
  <c r="AD698" i="18"/>
  <c r="A699" i="18"/>
  <c r="B699" i="18" s="1"/>
  <c r="D699" i="18"/>
  <c r="E699" i="18" s="1"/>
  <c r="W699" i="18"/>
  <c r="AD699" i="18"/>
  <c r="A700" i="18"/>
  <c r="B700" i="18" s="1"/>
  <c r="D700" i="18"/>
  <c r="E700" i="18" s="1"/>
  <c r="W700" i="18"/>
  <c r="AD700" i="18"/>
  <c r="A701" i="18"/>
  <c r="B701" i="18" s="1"/>
  <c r="D701" i="18"/>
  <c r="E701" i="18" s="1"/>
  <c r="W701" i="18"/>
  <c r="AD701" i="18"/>
  <c r="A702" i="18"/>
  <c r="D702" i="18"/>
  <c r="E702" i="18" s="1"/>
  <c r="W702" i="18"/>
  <c r="AD702" i="18"/>
  <c r="A703" i="18"/>
  <c r="B703" i="18" s="1"/>
  <c r="D703" i="18"/>
  <c r="W703" i="18"/>
  <c r="AD703" i="18"/>
  <c r="A704" i="18"/>
  <c r="B704" i="18" s="1"/>
  <c r="D704" i="18"/>
  <c r="W704" i="18"/>
  <c r="AD704" i="18"/>
  <c r="A705" i="18"/>
  <c r="B705" i="18" s="1"/>
  <c r="D705" i="18"/>
  <c r="W705" i="18"/>
  <c r="AD705" i="18"/>
  <c r="A706" i="18"/>
  <c r="B706" i="18" s="1"/>
  <c r="D706" i="18"/>
  <c r="E706" i="18" s="1"/>
  <c r="W706" i="18"/>
  <c r="AD706" i="18"/>
  <c r="A707" i="18"/>
  <c r="B707" i="18" s="1"/>
  <c r="D707" i="18"/>
  <c r="E707" i="18" s="1"/>
  <c r="W707" i="18"/>
  <c r="AD707" i="18"/>
  <c r="A708" i="18"/>
  <c r="B708" i="18" s="1"/>
  <c r="D708" i="18"/>
  <c r="E708" i="18" s="1"/>
  <c r="W708" i="18"/>
  <c r="AD708" i="18"/>
  <c r="A709" i="18"/>
  <c r="B709" i="18" s="1"/>
  <c r="D709" i="18"/>
  <c r="E709" i="18" s="1"/>
  <c r="W709" i="18"/>
  <c r="AD709" i="18"/>
  <c r="A710" i="18"/>
  <c r="D710" i="18"/>
  <c r="E710" i="18" s="1"/>
  <c r="W710" i="18"/>
  <c r="AD710" i="18"/>
  <c r="A711" i="18"/>
  <c r="B711" i="18" s="1"/>
  <c r="D711" i="18"/>
  <c r="W711" i="18"/>
  <c r="AD711" i="18"/>
  <c r="A712" i="18"/>
  <c r="B712" i="18" s="1"/>
  <c r="D712" i="18"/>
  <c r="E712" i="18" s="1"/>
  <c r="W712" i="18"/>
  <c r="AD712" i="18"/>
  <c r="A713" i="18"/>
  <c r="B713" i="18" s="1"/>
  <c r="D713" i="18"/>
  <c r="W713" i="18"/>
  <c r="AD713" i="18"/>
  <c r="A714" i="18"/>
  <c r="B714" i="18" s="1"/>
  <c r="D714" i="18"/>
  <c r="E714" i="18" s="1"/>
  <c r="W714" i="18"/>
  <c r="AD714" i="18"/>
  <c r="A715" i="18"/>
  <c r="B715" i="18" s="1"/>
  <c r="D715" i="18"/>
  <c r="E715" i="18" s="1"/>
  <c r="W715" i="18"/>
  <c r="AD715" i="18"/>
  <c r="A716" i="18"/>
  <c r="B716" i="18" s="1"/>
  <c r="D716" i="18"/>
  <c r="E716" i="18" s="1"/>
  <c r="W716" i="18"/>
  <c r="AD716" i="18"/>
  <c r="A717" i="18"/>
  <c r="B717" i="18" s="1"/>
  <c r="D717" i="18"/>
  <c r="W717" i="18"/>
  <c r="AD717" i="18"/>
  <c r="A718" i="18"/>
  <c r="D718" i="18"/>
  <c r="E718" i="18" s="1"/>
  <c r="W718" i="18"/>
  <c r="AD718" i="18"/>
  <c r="A719" i="18"/>
  <c r="B719" i="18" s="1"/>
  <c r="D719" i="18"/>
  <c r="W719" i="18"/>
  <c r="AD719" i="18"/>
  <c r="A720" i="18"/>
  <c r="B720" i="18" s="1"/>
  <c r="D720" i="18"/>
  <c r="E720" i="18" s="1"/>
  <c r="W720" i="18"/>
  <c r="AD720" i="18"/>
  <c r="A721" i="18"/>
  <c r="B721" i="18" s="1"/>
  <c r="D721" i="18"/>
  <c r="W721" i="18"/>
  <c r="AD721" i="18"/>
  <c r="A722" i="18"/>
  <c r="B722" i="18" s="1"/>
  <c r="D722" i="18"/>
  <c r="E722" i="18" s="1"/>
  <c r="W722" i="18"/>
  <c r="AD722" i="18"/>
  <c r="A723" i="18"/>
  <c r="B723" i="18" s="1"/>
  <c r="D723" i="18"/>
  <c r="E723" i="18"/>
  <c r="W723" i="18"/>
  <c r="AD723" i="18"/>
  <c r="A724" i="18"/>
  <c r="B724" i="18" s="1"/>
  <c r="D724" i="18"/>
  <c r="E724" i="18" s="1"/>
  <c r="W724" i="18"/>
  <c r="AD724" i="18"/>
  <c r="A725" i="18"/>
  <c r="B725" i="18" s="1"/>
  <c r="D725" i="18"/>
  <c r="E725" i="18" s="1"/>
  <c r="W725" i="18"/>
  <c r="AD725" i="18"/>
  <c r="A726" i="18"/>
  <c r="D726" i="18"/>
  <c r="E726" i="18" s="1"/>
  <c r="W726" i="18"/>
  <c r="AD726" i="18"/>
  <c r="A727" i="18"/>
  <c r="B727" i="18" s="1"/>
  <c r="D727" i="18"/>
  <c r="W727" i="18"/>
  <c r="AD727" i="18"/>
  <c r="A728" i="18"/>
  <c r="B728" i="18" s="1"/>
  <c r="D728" i="18"/>
  <c r="E728" i="18" s="1"/>
  <c r="W728" i="18"/>
  <c r="AD728" i="18"/>
  <c r="A729" i="18"/>
  <c r="B729" i="18" s="1"/>
  <c r="D729" i="18"/>
  <c r="W729" i="18"/>
  <c r="AD729" i="18"/>
  <c r="A730" i="18"/>
  <c r="B730" i="18" s="1"/>
  <c r="D730" i="18"/>
  <c r="E730" i="18" s="1"/>
  <c r="W730" i="18"/>
  <c r="AD730" i="18"/>
  <c r="A731" i="18"/>
  <c r="B731" i="18" s="1"/>
  <c r="D731" i="18"/>
  <c r="E731" i="18" s="1"/>
  <c r="W731" i="18"/>
  <c r="AD731" i="18"/>
  <c r="A732" i="18"/>
  <c r="D732" i="18"/>
  <c r="E732" i="18" s="1"/>
  <c r="W732" i="18"/>
  <c r="AD732" i="18"/>
  <c r="A733" i="18"/>
  <c r="B733" i="18" s="1"/>
  <c r="D733" i="18"/>
  <c r="E733" i="18" s="1"/>
  <c r="W733" i="18"/>
  <c r="AD733" i="18"/>
  <c r="A734" i="18"/>
  <c r="D734" i="18"/>
  <c r="E734" i="18" s="1"/>
  <c r="W734" i="18"/>
  <c r="AD734" i="18"/>
  <c r="A735" i="18"/>
  <c r="B735" i="18" s="1"/>
  <c r="D735" i="18"/>
  <c r="W735" i="18"/>
  <c r="AD735" i="18"/>
  <c r="A736" i="18"/>
  <c r="B736" i="18" s="1"/>
  <c r="D736" i="18"/>
  <c r="E736" i="18" s="1"/>
  <c r="W736" i="18"/>
  <c r="AD736" i="18"/>
  <c r="A737" i="18"/>
  <c r="B737" i="18" s="1"/>
  <c r="D737" i="18"/>
  <c r="W737" i="18"/>
  <c r="AD737" i="18"/>
  <c r="A738" i="18"/>
  <c r="B738" i="18" s="1"/>
  <c r="D738" i="18"/>
  <c r="W738" i="18"/>
  <c r="AD738" i="18"/>
  <c r="A739" i="18"/>
  <c r="B739" i="18" s="1"/>
  <c r="D739" i="18"/>
  <c r="E739" i="18" s="1"/>
  <c r="W739" i="18"/>
  <c r="AD739" i="18"/>
  <c r="A740" i="18"/>
  <c r="B740" i="18" s="1"/>
  <c r="D740" i="18"/>
  <c r="E740" i="18" s="1"/>
  <c r="W740" i="18"/>
  <c r="AD740" i="18"/>
  <c r="A741" i="18"/>
  <c r="B741" i="18" s="1"/>
  <c r="D741" i="18"/>
  <c r="E741" i="18" s="1"/>
  <c r="W741" i="18"/>
  <c r="AD741" i="18"/>
  <c r="A742" i="18"/>
  <c r="D742" i="18"/>
  <c r="E742" i="18" s="1"/>
  <c r="W742" i="18"/>
  <c r="AD742" i="18"/>
  <c r="A743" i="18"/>
  <c r="B743" i="18" s="1"/>
  <c r="D743" i="18"/>
  <c r="W743" i="18"/>
  <c r="AD743" i="18"/>
  <c r="A744" i="18"/>
  <c r="D744" i="18"/>
  <c r="E744" i="18" s="1"/>
  <c r="W744" i="18"/>
  <c r="AD744" i="18"/>
  <c r="A745" i="18"/>
  <c r="B745" i="18" s="1"/>
  <c r="D745" i="18"/>
  <c r="W745" i="18"/>
  <c r="AD745" i="18"/>
  <c r="A746" i="18"/>
  <c r="B746" i="18" s="1"/>
  <c r="D746" i="18"/>
  <c r="E746" i="18" s="1"/>
  <c r="W746" i="18"/>
  <c r="AD746" i="18"/>
  <c r="A747" i="18"/>
  <c r="B747" i="18" s="1"/>
  <c r="D747" i="18"/>
  <c r="E747" i="18" s="1"/>
  <c r="W747" i="18"/>
  <c r="AD747" i="18"/>
  <c r="A748" i="18"/>
  <c r="B748" i="18" s="1"/>
  <c r="D748" i="18"/>
  <c r="E748" i="18" s="1"/>
  <c r="W748" i="18"/>
  <c r="AD748" i="18"/>
  <c r="A749" i="18"/>
  <c r="B749" i="18" s="1"/>
  <c r="D749" i="18"/>
  <c r="E749" i="18" s="1"/>
  <c r="W749" i="18"/>
  <c r="AD749" i="18"/>
  <c r="A750" i="18"/>
  <c r="B750" i="18" s="1"/>
  <c r="D750" i="18"/>
  <c r="E750" i="18" s="1"/>
  <c r="W750" i="18"/>
  <c r="AD750" i="18"/>
  <c r="A751" i="18"/>
  <c r="B751" i="18" s="1"/>
  <c r="D751" i="18"/>
  <c r="W751" i="18"/>
  <c r="AD751" i="18"/>
  <c r="A752" i="18"/>
  <c r="B752" i="18" s="1"/>
  <c r="D752" i="18"/>
  <c r="E752" i="18" s="1"/>
  <c r="W752" i="18"/>
  <c r="AD752" i="18"/>
  <c r="A753" i="18"/>
  <c r="B753" i="18" s="1"/>
  <c r="D753" i="18"/>
  <c r="E753" i="18" s="1"/>
  <c r="W753" i="18"/>
  <c r="AD753" i="18"/>
  <c r="A754" i="18"/>
  <c r="B754" i="18" s="1"/>
  <c r="D754" i="18"/>
  <c r="W754" i="18"/>
  <c r="AD754" i="18"/>
  <c r="A755" i="18"/>
  <c r="B755" i="18" s="1"/>
  <c r="D755" i="18"/>
  <c r="E755" i="18" s="1"/>
  <c r="W755" i="18"/>
  <c r="AD755" i="18"/>
  <c r="A756" i="18"/>
  <c r="B756" i="18" s="1"/>
  <c r="D756" i="18"/>
  <c r="E756" i="18" s="1"/>
  <c r="W756" i="18"/>
  <c r="AD756" i="18"/>
  <c r="A757" i="18"/>
  <c r="B757" i="18" s="1"/>
  <c r="D757" i="18"/>
  <c r="E757" i="18" s="1"/>
  <c r="W757" i="18"/>
  <c r="AD757" i="18"/>
  <c r="A758" i="18"/>
  <c r="B758" i="18" s="1"/>
  <c r="D758" i="18"/>
  <c r="W758" i="18"/>
  <c r="AD758" i="18"/>
  <c r="A759" i="18"/>
  <c r="B759" i="18" s="1"/>
  <c r="D759" i="18"/>
  <c r="W759" i="18"/>
  <c r="AD759" i="18"/>
  <c r="A760" i="18"/>
  <c r="B760" i="18" s="1"/>
  <c r="D760" i="18"/>
  <c r="W760" i="18"/>
  <c r="AD760" i="18"/>
  <c r="A761" i="18"/>
  <c r="B761" i="18" s="1"/>
  <c r="D761" i="18"/>
  <c r="W761" i="18"/>
  <c r="AD761" i="18"/>
  <c r="A762" i="18"/>
  <c r="B762" i="18" s="1"/>
  <c r="D762" i="18"/>
  <c r="E762" i="18"/>
  <c r="W762" i="18"/>
  <c r="AD762" i="18"/>
  <c r="A763" i="18"/>
  <c r="B763" i="18" s="1"/>
  <c r="D763" i="18"/>
  <c r="E763" i="18" s="1"/>
  <c r="W763" i="18"/>
  <c r="AD763" i="18"/>
  <c r="A764" i="18"/>
  <c r="B764" i="18" s="1"/>
  <c r="D764" i="18"/>
  <c r="E764" i="18" s="1"/>
  <c r="W764" i="18"/>
  <c r="AD764" i="18"/>
  <c r="A765" i="18"/>
  <c r="B765" i="18" s="1"/>
  <c r="D765" i="18"/>
  <c r="E765" i="18" s="1"/>
  <c r="W765" i="18"/>
  <c r="AD765" i="18"/>
  <c r="A766" i="18"/>
  <c r="B766" i="18" s="1"/>
  <c r="D766" i="18"/>
  <c r="W766" i="18"/>
  <c r="AD766" i="18"/>
  <c r="A767" i="18"/>
  <c r="B767" i="18" s="1"/>
  <c r="D767" i="18"/>
  <c r="W767" i="18"/>
  <c r="AD767" i="18"/>
  <c r="A768" i="18"/>
  <c r="B768" i="18" s="1"/>
  <c r="D768" i="18"/>
  <c r="E768" i="18" s="1"/>
  <c r="W768" i="18"/>
  <c r="AD768" i="18"/>
  <c r="A769" i="18"/>
  <c r="B769" i="18" s="1"/>
  <c r="D769" i="18"/>
  <c r="E769" i="18" s="1"/>
  <c r="W769" i="18"/>
  <c r="AD769" i="18"/>
  <c r="A770" i="18"/>
  <c r="B770" i="18" s="1"/>
  <c r="D770" i="18"/>
  <c r="E770" i="18" s="1"/>
  <c r="W770" i="18"/>
  <c r="AD770" i="18"/>
  <c r="A771" i="18"/>
  <c r="B771" i="18" s="1"/>
  <c r="D771" i="18"/>
  <c r="E771" i="18" s="1"/>
  <c r="W771" i="18"/>
  <c r="AD771" i="18"/>
  <c r="A772" i="18"/>
  <c r="B772" i="18" s="1"/>
  <c r="D772" i="18"/>
  <c r="E772" i="18" s="1"/>
  <c r="W772" i="18"/>
  <c r="AD772" i="18"/>
  <c r="A773" i="18"/>
  <c r="B773" i="18" s="1"/>
  <c r="D773" i="18"/>
  <c r="W773" i="18"/>
  <c r="AD773" i="18"/>
  <c r="A774" i="18"/>
  <c r="B774" i="18" s="1"/>
  <c r="D774" i="18"/>
  <c r="W774" i="18"/>
  <c r="AD774" i="18"/>
  <c r="A775" i="18"/>
  <c r="B775" i="18" s="1"/>
  <c r="D775" i="18"/>
  <c r="W775" i="18"/>
  <c r="AD775" i="18"/>
  <c r="A776" i="18"/>
  <c r="B776" i="18" s="1"/>
  <c r="D776" i="18"/>
  <c r="E776" i="18" s="1"/>
  <c r="W776" i="18"/>
  <c r="AD776" i="18"/>
  <c r="A777" i="18"/>
  <c r="B777" i="18" s="1"/>
  <c r="D777" i="18"/>
  <c r="E777" i="18" s="1"/>
  <c r="W777" i="18"/>
  <c r="AD777" i="18"/>
  <c r="A778" i="18"/>
  <c r="B778" i="18" s="1"/>
  <c r="D778" i="18"/>
  <c r="W778" i="18"/>
  <c r="AD778" i="18"/>
  <c r="A779" i="18"/>
  <c r="B779" i="18" s="1"/>
  <c r="D779" i="18"/>
  <c r="E779" i="18" s="1"/>
  <c r="W779" i="18"/>
  <c r="AD779" i="18"/>
  <c r="A780" i="18"/>
  <c r="B780" i="18" s="1"/>
  <c r="D780" i="18"/>
  <c r="E780" i="18" s="1"/>
  <c r="W780" i="18"/>
  <c r="AD780" i="18"/>
  <c r="A781" i="18"/>
  <c r="D781" i="18"/>
  <c r="E781" i="18" s="1"/>
  <c r="W781" i="18"/>
  <c r="AD781" i="18"/>
  <c r="A782" i="18"/>
  <c r="B782" i="18" s="1"/>
  <c r="D782" i="18"/>
  <c r="W782" i="18"/>
  <c r="AD782" i="18"/>
  <c r="A783" i="18"/>
  <c r="B783" i="18" s="1"/>
  <c r="D783" i="18"/>
  <c r="W783" i="18"/>
  <c r="AD783" i="18"/>
  <c r="A784" i="18"/>
  <c r="B784" i="18" s="1"/>
  <c r="D784" i="18"/>
  <c r="W784" i="18"/>
  <c r="AD784" i="18"/>
  <c r="A785" i="18"/>
  <c r="B785" i="18" s="1"/>
  <c r="D785" i="18"/>
  <c r="E785" i="18" s="1"/>
  <c r="W785" i="18"/>
  <c r="AD785" i="18"/>
  <c r="A786" i="18"/>
  <c r="B786" i="18" s="1"/>
  <c r="D786" i="18"/>
  <c r="E786" i="18" s="1"/>
  <c r="W786" i="18"/>
  <c r="AD786" i="18"/>
  <c r="A787" i="18"/>
  <c r="B787" i="18" s="1"/>
  <c r="D787" i="18"/>
  <c r="W787" i="18"/>
  <c r="AD787" i="18"/>
  <c r="A788" i="18"/>
  <c r="B788" i="18" s="1"/>
  <c r="D788" i="18"/>
  <c r="E788" i="18" s="1"/>
  <c r="W788" i="18"/>
  <c r="AD788" i="18"/>
  <c r="A789" i="18"/>
  <c r="D789" i="18"/>
  <c r="E789" i="18" s="1"/>
  <c r="W789" i="18"/>
  <c r="AD789" i="18"/>
  <c r="A790" i="18"/>
  <c r="B790" i="18" s="1"/>
  <c r="D790" i="18"/>
  <c r="W790" i="18"/>
  <c r="AD790" i="18"/>
  <c r="A791" i="18"/>
  <c r="B791" i="18" s="1"/>
  <c r="D791" i="18"/>
  <c r="W791" i="18"/>
  <c r="AD791" i="18"/>
  <c r="A792" i="18"/>
  <c r="B792" i="18" s="1"/>
  <c r="D792" i="18"/>
  <c r="W792" i="18"/>
  <c r="AD792" i="18"/>
  <c r="A793" i="18"/>
  <c r="B793" i="18" s="1"/>
  <c r="D793" i="18"/>
  <c r="E793" i="18" s="1"/>
  <c r="W793" i="18"/>
  <c r="AD793" i="18"/>
  <c r="A794" i="18"/>
  <c r="B794" i="18" s="1"/>
  <c r="D794" i="18"/>
  <c r="E794" i="18" s="1"/>
  <c r="W794" i="18"/>
  <c r="AD794" i="18"/>
  <c r="A795" i="18"/>
  <c r="B795" i="18" s="1"/>
  <c r="D795" i="18"/>
  <c r="E795" i="18" s="1"/>
  <c r="W795" i="18"/>
  <c r="AD795" i="18"/>
  <c r="A796" i="18"/>
  <c r="B796" i="18" s="1"/>
  <c r="D796" i="18"/>
  <c r="E796" i="18" s="1"/>
  <c r="W796" i="18"/>
  <c r="AD796" i="18"/>
  <c r="A797" i="18"/>
  <c r="D797" i="18"/>
  <c r="E797" i="18" s="1"/>
  <c r="W797" i="18"/>
  <c r="AD797" i="18"/>
  <c r="A798" i="18"/>
  <c r="B798" i="18" s="1"/>
  <c r="D798" i="18"/>
  <c r="W798" i="18"/>
  <c r="AD798" i="18"/>
  <c r="A799" i="18"/>
  <c r="B799" i="18" s="1"/>
  <c r="D799" i="18"/>
  <c r="W799" i="18"/>
  <c r="AD799" i="18"/>
  <c r="A800" i="18"/>
  <c r="D800" i="18"/>
  <c r="W800" i="18"/>
  <c r="AD800" i="18"/>
  <c r="A801" i="18"/>
  <c r="B801" i="18" s="1"/>
  <c r="D801" i="18"/>
  <c r="E801" i="18" s="1"/>
  <c r="W801" i="18"/>
  <c r="AD801" i="18"/>
  <c r="A802" i="18"/>
  <c r="B802" i="18" s="1"/>
  <c r="D802" i="18"/>
  <c r="E802" i="18" s="1"/>
  <c r="W802" i="18"/>
  <c r="AD802" i="18"/>
  <c r="A803" i="18"/>
  <c r="B803" i="18" s="1"/>
  <c r="D803" i="18"/>
  <c r="E803" i="18" s="1"/>
  <c r="W803" i="18"/>
  <c r="AD803" i="18"/>
  <c r="A804" i="18"/>
  <c r="B804" i="18" s="1"/>
  <c r="D804" i="18"/>
  <c r="E804" i="18" s="1"/>
  <c r="W804" i="18"/>
  <c r="AD804" i="18"/>
  <c r="A805" i="18"/>
  <c r="D805" i="18"/>
  <c r="E805" i="18" s="1"/>
  <c r="W805" i="18"/>
  <c r="AD805" i="18"/>
  <c r="A806" i="18"/>
  <c r="B806" i="18" s="1"/>
  <c r="D806" i="18"/>
  <c r="W806" i="18"/>
  <c r="AD806" i="18"/>
  <c r="A807" i="18"/>
  <c r="B807" i="18" s="1"/>
  <c r="D807" i="18"/>
  <c r="W807" i="18"/>
  <c r="AD807" i="18"/>
  <c r="A808" i="18"/>
  <c r="B808" i="18" s="1"/>
  <c r="D808" i="18"/>
  <c r="W808" i="18"/>
  <c r="AD808" i="18"/>
  <c r="A809" i="18"/>
  <c r="B809" i="18" s="1"/>
  <c r="D809" i="18"/>
  <c r="E809" i="18" s="1"/>
  <c r="W809" i="18"/>
  <c r="AD809" i="18"/>
  <c r="A810" i="18"/>
  <c r="B810" i="18" s="1"/>
  <c r="D810" i="18"/>
  <c r="E810" i="18" s="1"/>
  <c r="W810" i="18"/>
  <c r="AD810" i="18"/>
  <c r="A811" i="18"/>
  <c r="B811" i="18" s="1"/>
  <c r="D811" i="18"/>
  <c r="E811" i="18" s="1"/>
  <c r="W811" i="18"/>
  <c r="AD811" i="18"/>
  <c r="A812" i="18"/>
  <c r="B812" i="18" s="1"/>
  <c r="D812" i="18"/>
  <c r="E812" i="18" s="1"/>
  <c r="W812" i="18"/>
  <c r="AD812" i="18"/>
  <c r="A813" i="18"/>
  <c r="D813" i="18"/>
  <c r="E813" i="18" s="1"/>
  <c r="W813" i="18"/>
  <c r="AD813" i="18"/>
  <c r="A814" i="18"/>
  <c r="B814" i="18" s="1"/>
  <c r="D814" i="18"/>
  <c r="W814" i="18"/>
  <c r="AD814" i="18"/>
  <c r="A815" i="18"/>
  <c r="B815" i="18" s="1"/>
  <c r="D815" i="18"/>
  <c r="W815" i="18"/>
  <c r="AD815" i="18"/>
  <c r="A816" i="18"/>
  <c r="B816" i="18" s="1"/>
  <c r="D816" i="18"/>
  <c r="W816" i="18"/>
  <c r="AD816" i="18"/>
  <c r="A817" i="18"/>
  <c r="B817" i="18" s="1"/>
  <c r="D817" i="18"/>
  <c r="E817" i="18" s="1"/>
  <c r="W817" i="18"/>
  <c r="AD817" i="18"/>
  <c r="A818" i="18"/>
  <c r="B818" i="18" s="1"/>
  <c r="D818" i="18"/>
  <c r="E818" i="18" s="1"/>
  <c r="W818" i="18"/>
  <c r="AD818" i="18"/>
  <c r="A819" i="18"/>
  <c r="B819" i="18" s="1"/>
  <c r="D819" i="18"/>
  <c r="E819" i="18"/>
  <c r="W819" i="18"/>
  <c r="AD819" i="18"/>
  <c r="A820" i="18"/>
  <c r="B820" i="18" s="1"/>
  <c r="D820" i="18"/>
  <c r="E820" i="18" s="1"/>
  <c r="W820" i="18"/>
  <c r="AD820" i="18"/>
  <c r="A821" i="18"/>
  <c r="D821" i="18"/>
  <c r="E821" i="18" s="1"/>
  <c r="W821" i="18"/>
  <c r="AD821" i="18"/>
  <c r="A822" i="18"/>
  <c r="B822" i="18" s="1"/>
  <c r="D822" i="18"/>
  <c r="W822" i="18"/>
  <c r="AD822" i="18"/>
  <c r="A823" i="18"/>
  <c r="B823" i="18" s="1"/>
  <c r="D823" i="18"/>
  <c r="W823" i="18"/>
  <c r="AD823" i="18"/>
  <c r="A824" i="18"/>
  <c r="B824" i="18" s="1"/>
  <c r="D824" i="18"/>
  <c r="W824" i="18"/>
  <c r="AD824" i="18"/>
  <c r="A825" i="18"/>
  <c r="B825" i="18" s="1"/>
  <c r="D825" i="18"/>
  <c r="W825" i="18"/>
  <c r="AD825" i="18"/>
  <c r="A826" i="18"/>
  <c r="B826" i="18" s="1"/>
  <c r="D826" i="18"/>
  <c r="E826" i="18" s="1"/>
  <c r="W826" i="18"/>
  <c r="AD826" i="18"/>
  <c r="A827" i="18"/>
  <c r="B827" i="18" s="1"/>
  <c r="D827" i="18"/>
  <c r="E827" i="18" s="1"/>
  <c r="W827" i="18"/>
  <c r="AD827" i="18"/>
  <c r="A828" i="18"/>
  <c r="B828" i="18" s="1"/>
  <c r="D828" i="18"/>
  <c r="E828" i="18" s="1"/>
  <c r="W828" i="18"/>
  <c r="AD828" i="18"/>
  <c r="A829" i="18"/>
  <c r="D829" i="18"/>
  <c r="E829" i="18"/>
  <c r="W829" i="18"/>
  <c r="AD829" i="18"/>
  <c r="A830" i="18"/>
  <c r="B830" i="18" s="1"/>
  <c r="D830" i="18"/>
  <c r="W830" i="18"/>
  <c r="AD830" i="18"/>
  <c r="A831" i="18"/>
  <c r="B831" i="18" s="1"/>
  <c r="D831" i="18"/>
  <c r="W831" i="18"/>
  <c r="AD831" i="18"/>
  <c r="A832" i="18"/>
  <c r="B832" i="18" s="1"/>
  <c r="D832" i="18"/>
  <c r="W832" i="18"/>
  <c r="AD832" i="18"/>
  <c r="A833" i="18"/>
  <c r="B833" i="18" s="1"/>
  <c r="D833" i="18"/>
  <c r="E833" i="18" s="1"/>
  <c r="W833" i="18"/>
  <c r="AD833" i="18"/>
  <c r="A834" i="18"/>
  <c r="B834" i="18" s="1"/>
  <c r="D834" i="18"/>
  <c r="E834" i="18" s="1"/>
  <c r="W834" i="18"/>
  <c r="AD834" i="18"/>
  <c r="A835" i="18"/>
  <c r="B835" i="18"/>
  <c r="D835" i="18"/>
  <c r="E835" i="18" s="1"/>
  <c r="W835" i="18"/>
  <c r="AD835" i="18"/>
  <c r="A836" i="18"/>
  <c r="B836" i="18" s="1"/>
  <c r="D836" i="18"/>
  <c r="E836" i="18" s="1"/>
  <c r="W836" i="18"/>
  <c r="AD836" i="18"/>
  <c r="A837" i="18"/>
  <c r="D837" i="18"/>
  <c r="E837" i="18" s="1"/>
  <c r="W837" i="18"/>
  <c r="AD837" i="18"/>
  <c r="A838" i="18"/>
  <c r="B838" i="18" s="1"/>
  <c r="D838" i="18"/>
  <c r="W838" i="18"/>
  <c r="AD838" i="18"/>
  <c r="A839" i="18"/>
  <c r="B839" i="18" s="1"/>
  <c r="D839" i="18"/>
  <c r="W839" i="18"/>
  <c r="AD839" i="18"/>
  <c r="A840" i="18"/>
  <c r="B840" i="18" s="1"/>
  <c r="D840" i="18"/>
  <c r="W840" i="18"/>
  <c r="AD840" i="18"/>
  <c r="A841" i="18"/>
  <c r="B841" i="18" s="1"/>
  <c r="D841" i="18"/>
  <c r="E841" i="18" s="1"/>
  <c r="W841" i="18"/>
  <c r="AD841" i="18"/>
  <c r="A842" i="18"/>
  <c r="B842" i="18" s="1"/>
  <c r="D842" i="18"/>
  <c r="W842" i="18"/>
  <c r="AD842" i="18"/>
  <c r="A843" i="18"/>
  <c r="B843" i="18" s="1"/>
  <c r="D843" i="18"/>
  <c r="E843" i="18" s="1"/>
  <c r="W843" i="18"/>
  <c r="AD843" i="18"/>
  <c r="A844" i="18"/>
  <c r="B844" i="18" s="1"/>
  <c r="D844" i="18"/>
  <c r="E844" i="18" s="1"/>
  <c r="W844" i="18"/>
  <c r="AD844" i="18"/>
  <c r="A845" i="18"/>
  <c r="D845" i="18"/>
  <c r="E845" i="18" s="1"/>
  <c r="W845" i="18"/>
  <c r="AD845" i="18"/>
  <c r="A846" i="18"/>
  <c r="B846" i="18" s="1"/>
  <c r="D846" i="18"/>
  <c r="W846" i="18"/>
  <c r="AD846" i="18"/>
  <c r="A847" i="18"/>
  <c r="B847" i="18" s="1"/>
  <c r="D847" i="18"/>
  <c r="W847" i="18"/>
  <c r="AD847" i="18"/>
  <c r="A848" i="18"/>
  <c r="B848" i="18" s="1"/>
  <c r="D848" i="18"/>
  <c r="W848" i="18"/>
  <c r="AD848" i="18"/>
  <c r="A849" i="18"/>
  <c r="B849" i="18" s="1"/>
  <c r="D849" i="18"/>
  <c r="E849" i="18" s="1"/>
  <c r="W849" i="18"/>
  <c r="AD849" i="18"/>
  <c r="A850" i="18"/>
  <c r="B850" i="18" s="1"/>
  <c r="D850" i="18"/>
  <c r="E850" i="18" s="1"/>
  <c r="W850" i="18"/>
  <c r="AD850" i="18"/>
  <c r="A851" i="18"/>
  <c r="B851" i="18" s="1"/>
  <c r="D851" i="18"/>
  <c r="E851" i="18" s="1"/>
  <c r="W851" i="18"/>
  <c r="AD851" i="18"/>
  <c r="A852" i="18"/>
  <c r="B852" i="18" s="1"/>
  <c r="D852" i="18"/>
  <c r="E852" i="18" s="1"/>
  <c r="W852" i="18"/>
  <c r="AD852" i="18"/>
  <c r="A853" i="18"/>
  <c r="D853" i="18"/>
  <c r="E853" i="18" s="1"/>
  <c r="W853" i="18"/>
  <c r="AD853" i="18"/>
  <c r="A854" i="18"/>
  <c r="B854" i="18" s="1"/>
  <c r="D854" i="18"/>
  <c r="W854" i="18"/>
  <c r="AD854" i="18"/>
  <c r="A855" i="18"/>
  <c r="B855" i="18" s="1"/>
  <c r="D855" i="18"/>
  <c r="W855" i="18"/>
  <c r="AD855" i="18"/>
  <c r="A856" i="18"/>
  <c r="B856" i="18" s="1"/>
  <c r="D856" i="18"/>
  <c r="W856" i="18"/>
  <c r="AD856" i="18"/>
  <c r="A857" i="18"/>
  <c r="B857" i="18" s="1"/>
  <c r="D857" i="18"/>
  <c r="E857" i="18" s="1"/>
  <c r="W857" i="18"/>
  <c r="AD857" i="18"/>
  <c r="A858" i="18"/>
  <c r="B858" i="18" s="1"/>
  <c r="D858" i="18"/>
  <c r="E858" i="18" s="1"/>
  <c r="W858" i="18"/>
  <c r="AD858" i="18"/>
  <c r="A859" i="18"/>
  <c r="B859" i="18" s="1"/>
  <c r="D859" i="18"/>
  <c r="E859" i="18" s="1"/>
  <c r="W859" i="18"/>
  <c r="AD859" i="18"/>
  <c r="A860" i="18"/>
  <c r="B860" i="18" s="1"/>
  <c r="D860" i="18"/>
  <c r="E860" i="18" s="1"/>
  <c r="W860" i="18"/>
  <c r="AD860" i="18"/>
  <c r="A861" i="18"/>
  <c r="B861" i="18" s="1"/>
  <c r="D861" i="18"/>
  <c r="E861" i="18" s="1"/>
  <c r="W861" i="18"/>
  <c r="AD861" i="18"/>
  <c r="A862" i="18"/>
  <c r="B862" i="18" s="1"/>
  <c r="D862" i="18"/>
  <c r="E862" i="18" s="1"/>
  <c r="W862" i="18"/>
  <c r="AD862" i="18"/>
  <c r="A863" i="18"/>
  <c r="B863" i="18" s="1"/>
  <c r="D863" i="18"/>
  <c r="W863" i="18"/>
  <c r="AD863" i="18"/>
  <c r="A864" i="18"/>
  <c r="B864" i="18" s="1"/>
  <c r="D864" i="18"/>
  <c r="W864" i="18"/>
  <c r="AD864" i="18"/>
  <c r="A865" i="18"/>
  <c r="B865" i="18" s="1"/>
  <c r="D865" i="18"/>
  <c r="W865" i="18"/>
  <c r="AD865" i="18"/>
  <c r="A866" i="18"/>
  <c r="B866" i="18" s="1"/>
  <c r="D866" i="18"/>
  <c r="W866" i="18"/>
  <c r="AD866" i="18"/>
  <c r="A867" i="18"/>
  <c r="B867" i="18" s="1"/>
  <c r="D867" i="18"/>
  <c r="E867" i="18" s="1"/>
  <c r="W867" i="18"/>
  <c r="AD867" i="18"/>
  <c r="A868" i="18"/>
  <c r="B868" i="18" s="1"/>
  <c r="D868" i="18"/>
  <c r="E868" i="18" s="1"/>
  <c r="W868" i="18"/>
  <c r="AD868" i="18"/>
  <c r="A869" i="18"/>
  <c r="B869" i="18" s="1"/>
  <c r="D869" i="18"/>
  <c r="E869" i="18" s="1"/>
  <c r="W869" i="18"/>
  <c r="AD869" i="18"/>
  <c r="A870" i="18"/>
  <c r="B870" i="18" s="1"/>
  <c r="D870" i="18"/>
  <c r="E870" i="18" s="1"/>
  <c r="W870" i="18"/>
  <c r="AD870" i="18"/>
  <c r="A871" i="18"/>
  <c r="B871" i="18" s="1"/>
  <c r="D871" i="18"/>
  <c r="W871" i="18"/>
  <c r="AD871" i="18"/>
  <c r="A872" i="18"/>
  <c r="B872" i="18" s="1"/>
  <c r="D872" i="18"/>
  <c r="W872" i="18"/>
  <c r="AD872" i="18"/>
  <c r="A873" i="18"/>
  <c r="B873" i="18" s="1"/>
  <c r="D873" i="18"/>
  <c r="E873" i="18" s="1"/>
  <c r="W873" i="18"/>
  <c r="AD873" i="18"/>
  <c r="A874" i="18"/>
  <c r="B874" i="18" s="1"/>
  <c r="D874" i="18"/>
  <c r="E874" i="18" s="1"/>
  <c r="W874" i="18"/>
  <c r="AD874" i="18"/>
  <c r="A875" i="18"/>
  <c r="B875" i="18" s="1"/>
  <c r="D875" i="18"/>
  <c r="E875" i="18" s="1"/>
  <c r="W875" i="18"/>
  <c r="AD875" i="18"/>
  <c r="A876" i="18"/>
  <c r="B876" i="18" s="1"/>
  <c r="D876" i="18"/>
  <c r="E876" i="18" s="1"/>
  <c r="W876" i="18"/>
  <c r="AD876" i="18"/>
  <c r="A877" i="18"/>
  <c r="B877" i="18" s="1"/>
  <c r="D877" i="18"/>
  <c r="E877" i="18" s="1"/>
  <c r="W877" i="18"/>
  <c r="AD877" i="18"/>
  <c r="A878" i="18"/>
  <c r="B878" i="18" s="1"/>
  <c r="D878" i="18"/>
  <c r="E878" i="18" s="1"/>
  <c r="W878" i="18"/>
  <c r="AD878" i="18"/>
  <c r="A879" i="18"/>
  <c r="B879" i="18" s="1"/>
  <c r="D879" i="18"/>
  <c r="E879" i="18" s="1"/>
  <c r="W879" i="18"/>
  <c r="AD879" i="18"/>
  <c r="A880" i="18"/>
  <c r="B880" i="18" s="1"/>
  <c r="D880" i="18"/>
  <c r="W880" i="18"/>
  <c r="AD880" i="18"/>
  <c r="A881" i="18"/>
  <c r="B881" i="18" s="1"/>
  <c r="D881" i="18"/>
  <c r="W881" i="18"/>
  <c r="AD881" i="18"/>
  <c r="A882" i="18"/>
  <c r="B882" i="18" s="1"/>
  <c r="D882" i="18"/>
  <c r="E882" i="18" s="1"/>
  <c r="W882" i="18"/>
  <c r="AD882" i="18"/>
  <c r="A883" i="18"/>
  <c r="B883" i="18" s="1"/>
  <c r="D883" i="18"/>
  <c r="E883" i="18" s="1"/>
  <c r="W883" i="18"/>
  <c r="AD883" i="18"/>
  <c r="A884" i="18"/>
  <c r="B884" i="18" s="1"/>
  <c r="D884" i="18"/>
  <c r="E884" i="18" s="1"/>
  <c r="W884" i="18"/>
  <c r="AD884" i="18"/>
  <c r="A885" i="18"/>
  <c r="B885" i="18" s="1"/>
  <c r="D885" i="18"/>
  <c r="E885" i="18" s="1"/>
  <c r="W885" i="18"/>
  <c r="AD885" i="18"/>
  <c r="A886" i="18"/>
  <c r="B886" i="18" s="1"/>
  <c r="D886" i="18"/>
  <c r="E886" i="18" s="1"/>
  <c r="W886" i="18"/>
  <c r="AD886" i="18"/>
  <c r="A887" i="18"/>
  <c r="D887" i="18"/>
  <c r="E887" i="18" s="1"/>
  <c r="W887" i="18"/>
  <c r="AD887" i="18"/>
  <c r="A888" i="18"/>
  <c r="B888" i="18" s="1"/>
  <c r="D888" i="18"/>
  <c r="W888" i="18"/>
  <c r="AD888" i="18"/>
  <c r="A889" i="18"/>
  <c r="B889" i="18" s="1"/>
  <c r="D889" i="18"/>
  <c r="W889" i="18"/>
  <c r="AD889" i="18"/>
  <c r="A890" i="18"/>
  <c r="B890" i="18" s="1"/>
  <c r="D890" i="18"/>
  <c r="E890" i="18" s="1"/>
  <c r="W890" i="18"/>
  <c r="AD890" i="18"/>
  <c r="A891" i="18"/>
  <c r="B891" i="18" s="1"/>
  <c r="D891" i="18"/>
  <c r="E891" i="18" s="1"/>
  <c r="W891" i="18"/>
  <c r="AD891" i="18"/>
  <c r="A892" i="18"/>
  <c r="B892" i="18" s="1"/>
  <c r="D892" i="18"/>
  <c r="E892" i="18" s="1"/>
  <c r="W892" i="18"/>
  <c r="AD892" i="18"/>
  <c r="A893" i="18"/>
  <c r="B893" i="18" s="1"/>
  <c r="D893" i="18"/>
  <c r="E893" i="18" s="1"/>
  <c r="W893" i="18"/>
  <c r="AD893" i="18"/>
  <c r="A894" i="18"/>
  <c r="B894" i="18" s="1"/>
  <c r="D894" i="18"/>
  <c r="E894" i="18" s="1"/>
  <c r="W894" i="18"/>
  <c r="AD894" i="18"/>
  <c r="A895" i="18"/>
  <c r="D895" i="18"/>
  <c r="E895" i="18" s="1"/>
  <c r="W895" i="18"/>
  <c r="AD895" i="18"/>
  <c r="A896" i="18"/>
  <c r="B896" i="18" s="1"/>
  <c r="D896" i="18"/>
  <c r="W896" i="18"/>
  <c r="AD896" i="18"/>
  <c r="A897" i="18"/>
  <c r="B897" i="18" s="1"/>
  <c r="D897" i="18"/>
  <c r="W897" i="18"/>
  <c r="AD897" i="18"/>
  <c r="A898" i="18"/>
  <c r="B898" i="18" s="1"/>
  <c r="D898" i="18"/>
  <c r="E898" i="18" s="1"/>
  <c r="W898" i="18"/>
  <c r="AD898" i="18"/>
  <c r="A899" i="18"/>
  <c r="B899" i="18" s="1"/>
  <c r="D899" i="18"/>
  <c r="E899" i="18" s="1"/>
  <c r="W899" i="18"/>
  <c r="AD899" i="18"/>
  <c r="A900" i="18"/>
  <c r="B900" i="18" s="1"/>
  <c r="D900" i="18"/>
  <c r="E900" i="18" s="1"/>
  <c r="W900" i="18"/>
  <c r="AD900" i="18"/>
  <c r="A901" i="18"/>
  <c r="B901" i="18" s="1"/>
  <c r="D901" i="18"/>
  <c r="E901" i="18" s="1"/>
  <c r="W901" i="18"/>
  <c r="AD901" i="18"/>
  <c r="N17" i="7"/>
  <c r="N15" i="7"/>
  <c r="N16" i="7"/>
  <c r="N3" i="7"/>
  <c r="N4" i="7"/>
  <c r="N5" i="7"/>
  <c r="N6" i="7"/>
  <c r="N7" i="7"/>
  <c r="N8" i="7"/>
  <c r="N9" i="7"/>
  <c r="N10" i="7"/>
  <c r="N11" i="7"/>
  <c r="N12" i="7"/>
  <c r="N13" i="7"/>
  <c r="N14" i="7"/>
  <c r="N1" i="7"/>
  <c r="W34" i="18"/>
  <c r="AD34" i="18"/>
  <c r="W35" i="18"/>
  <c r="AD35" i="18"/>
  <c r="W36" i="18"/>
  <c r="AD36" i="18"/>
  <c r="W37" i="18"/>
  <c r="AD37" i="18"/>
  <c r="W38" i="18"/>
  <c r="AD38" i="18"/>
  <c r="W39" i="18"/>
  <c r="AD39" i="18"/>
  <c r="W40" i="18"/>
  <c r="AD40" i="18"/>
  <c r="W41" i="18"/>
  <c r="AD41" i="18"/>
  <c r="W42" i="18"/>
  <c r="AD42" i="18"/>
  <c r="W43" i="18"/>
  <c r="AD43" i="18"/>
  <c r="W44" i="18"/>
  <c r="AD44" i="18"/>
  <c r="W45" i="18"/>
  <c r="AD45" i="18"/>
  <c r="W46" i="18"/>
  <c r="AD46" i="18"/>
  <c r="I19" i="18"/>
  <c r="W19" i="18"/>
  <c r="AD19" i="18"/>
  <c r="I20" i="18"/>
  <c r="W20" i="18"/>
  <c r="AD20" i="18"/>
  <c r="I21" i="18"/>
  <c r="W21" i="18"/>
  <c r="AD21" i="18"/>
  <c r="W22" i="18"/>
  <c r="AD22" i="18"/>
  <c r="I23" i="18"/>
  <c r="W23" i="18"/>
  <c r="AD23" i="18"/>
  <c r="I24" i="18"/>
  <c r="W24" i="18"/>
  <c r="AD24" i="18"/>
  <c r="I25" i="18"/>
  <c r="W25" i="18"/>
  <c r="AD25" i="18"/>
  <c r="I26" i="18"/>
  <c r="W26" i="18"/>
  <c r="AD26" i="18"/>
  <c r="I27" i="18"/>
  <c r="W27" i="18"/>
  <c r="AD27" i="18"/>
  <c r="I28" i="18"/>
  <c r="W28" i="18"/>
  <c r="AD28" i="18"/>
  <c r="I29" i="18"/>
  <c r="W29" i="18"/>
  <c r="AD29" i="18"/>
  <c r="I30" i="18"/>
  <c r="W30" i="18"/>
  <c r="AD30" i="18"/>
  <c r="I31" i="18"/>
  <c r="W31" i="18"/>
  <c r="AD31" i="18"/>
  <c r="T4" i="18"/>
  <c r="W4" i="18"/>
  <c r="AA4" i="18"/>
  <c r="AD4" i="18"/>
  <c r="T5" i="18"/>
  <c r="W5" i="18"/>
  <c r="AA5" i="18"/>
  <c r="AD5" i="18"/>
  <c r="T6" i="18"/>
  <c r="W6" i="18"/>
  <c r="AA6" i="18"/>
  <c r="AD6" i="18"/>
  <c r="T7" i="18"/>
  <c r="W7" i="18"/>
  <c r="AA7" i="18"/>
  <c r="AD7" i="18"/>
  <c r="T8" i="18"/>
  <c r="W8" i="18"/>
  <c r="AA8" i="18"/>
  <c r="AD8" i="18"/>
  <c r="T9" i="18"/>
  <c r="W9" i="18"/>
  <c r="AA9" i="18"/>
  <c r="AD9" i="18"/>
  <c r="T10" i="18"/>
  <c r="W10" i="18"/>
  <c r="AA10" i="18"/>
  <c r="AD10" i="18"/>
  <c r="T11" i="18"/>
  <c r="W11" i="18"/>
  <c r="AA11" i="18"/>
  <c r="AD11" i="18"/>
  <c r="T12" i="18"/>
  <c r="W12" i="18"/>
  <c r="Y12" i="18" s="1"/>
  <c r="T27" i="18" s="1"/>
  <c r="AA12" i="18"/>
  <c r="AD12" i="18"/>
  <c r="T13" i="18"/>
  <c r="W13" i="18"/>
  <c r="AA13" i="18"/>
  <c r="AD13" i="18"/>
  <c r="T14" i="18"/>
  <c r="W14" i="18"/>
  <c r="AA14" i="18"/>
  <c r="AD14" i="18"/>
  <c r="T15" i="18"/>
  <c r="W15" i="18"/>
  <c r="AA15" i="18"/>
  <c r="AD15" i="18"/>
  <c r="T16" i="18"/>
  <c r="W16" i="18"/>
  <c r="AA16" i="18"/>
  <c r="AD16" i="18"/>
  <c r="I4" i="18"/>
  <c r="K4" i="18" s="1"/>
  <c r="I5" i="18"/>
  <c r="K5" i="18" s="1"/>
  <c r="I6" i="18"/>
  <c r="K6" i="18" s="1"/>
  <c r="I7" i="18"/>
  <c r="K7" i="18" s="1"/>
  <c r="I8" i="18"/>
  <c r="K8" i="18" s="1"/>
  <c r="I9" i="18"/>
  <c r="I10" i="18"/>
  <c r="K10" i="18" s="1"/>
  <c r="I11" i="18"/>
  <c r="I12" i="18"/>
  <c r="K12" i="18" s="1"/>
  <c r="I13" i="18"/>
  <c r="I14" i="18"/>
  <c r="K14" i="18" s="1"/>
  <c r="I15" i="18"/>
  <c r="K15" i="18" s="1"/>
  <c r="I16" i="18"/>
  <c r="K16" i="18" s="1"/>
  <c r="D17" i="18"/>
  <c r="E17" i="18" s="1"/>
  <c r="D18" i="18"/>
  <c r="E18" i="18" s="1"/>
  <c r="D19" i="18"/>
  <c r="E19" i="18" s="1"/>
  <c r="D20" i="18"/>
  <c r="E20" i="18" s="1"/>
  <c r="D21" i="18"/>
  <c r="E21" i="18" s="1"/>
  <c r="D22" i="18"/>
  <c r="E22" i="18" s="1"/>
  <c r="D23" i="18"/>
  <c r="E23" i="18" s="1"/>
  <c r="D24" i="18"/>
  <c r="D25" i="18"/>
  <c r="E25" i="18" s="1"/>
  <c r="D26" i="18"/>
  <c r="E26" i="18" s="1"/>
  <c r="D27" i="18"/>
  <c r="E27" i="18" s="1"/>
  <c r="D28" i="18"/>
  <c r="E28" i="18" s="1"/>
  <c r="D29" i="18"/>
  <c r="E29" i="18" s="1"/>
  <c r="D30" i="18"/>
  <c r="E30" i="18" s="1"/>
  <c r="D31" i="18"/>
  <c r="E31" i="18" s="1"/>
  <c r="D32" i="18"/>
  <c r="E32" i="18" s="1"/>
  <c r="D33" i="18"/>
  <c r="E33" i="18" s="1"/>
  <c r="D34" i="18"/>
  <c r="E34" i="18" s="1"/>
  <c r="D35" i="18"/>
  <c r="E35" i="18" s="1"/>
  <c r="D36" i="18"/>
  <c r="D37" i="18"/>
  <c r="E37" i="18" s="1"/>
  <c r="D38" i="18"/>
  <c r="E38" i="18" s="1"/>
  <c r="D39" i="18"/>
  <c r="E39" i="18" s="1"/>
  <c r="D40" i="18"/>
  <c r="E40" i="18" s="1"/>
  <c r="D41" i="18"/>
  <c r="E41" i="18" s="1"/>
  <c r="D42" i="18"/>
  <c r="E42" i="18" s="1"/>
  <c r="D43" i="18"/>
  <c r="E43" i="18" s="1"/>
  <c r="D44" i="18"/>
  <c r="E44" i="18" s="1"/>
  <c r="D45" i="18"/>
  <c r="E45" i="18" s="1"/>
  <c r="D46" i="18"/>
  <c r="E46" i="18" s="1"/>
  <c r="D16" i="18"/>
  <c r="E16" i="18" s="1"/>
  <c r="D15" i="18"/>
  <c r="E15" i="18" s="1"/>
  <c r="D14" i="18"/>
  <c r="D13" i="18"/>
  <c r="D12" i="18"/>
  <c r="E12" i="18" s="1"/>
  <c r="D11" i="18"/>
  <c r="E11" i="18" s="1"/>
  <c r="D10" i="18"/>
  <c r="E10" i="18" s="1"/>
  <c r="D9" i="18"/>
  <c r="E9" i="18" s="1"/>
  <c r="D8" i="18"/>
  <c r="E8" i="18" s="1"/>
  <c r="D7" i="18"/>
  <c r="E7" i="18" s="1"/>
  <c r="D6" i="18"/>
  <c r="E6" i="18" s="1"/>
  <c r="D5" i="18"/>
  <c r="E5" i="18" s="1"/>
  <c r="D4" i="18"/>
  <c r="E4" i="18" s="1"/>
  <c r="D3" i="18"/>
  <c r="E3" i="18" s="1"/>
  <c r="D2" i="18"/>
  <c r="E2" i="18" s="1"/>
  <c r="C31" i="18"/>
  <c r="C46" i="18" s="1"/>
  <c r="C61" i="18" s="1"/>
  <c r="C76" i="18" s="1"/>
  <c r="C30" i="18"/>
  <c r="C45" i="18" s="1"/>
  <c r="C60" i="18" s="1"/>
  <c r="C75" i="18" s="1"/>
  <c r="C18" i="18"/>
  <c r="C33" i="18" s="1"/>
  <c r="C48" i="18" s="1"/>
  <c r="C19" i="18"/>
  <c r="C34" i="18" s="1"/>
  <c r="C49" i="18" s="1"/>
  <c r="C64" i="18" s="1"/>
  <c r="C20" i="18"/>
  <c r="C35" i="18" s="1"/>
  <c r="C50" i="18" s="1"/>
  <c r="C65" i="18" s="1"/>
  <c r="C80" i="18" s="1"/>
  <c r="C95" i="18" s="1"/>
  <c r="C110" i="18" s="1"/>
  <c r="C21" i="18"/>
  <c r="C36" i="18" s="1"/>
  <c r="C51" i="18" s="1"/>
  <c r="C22" i="18"/>
  <c r="C37" i="18" s="1"/>
  <c r="C52" i="18" s="1"/>
  <c r="C67" i="18" s="1"/>
  <c r="C23" i="18"/>
  <c r="C38" i="18" s="1"/>
  <c r="C53" i="18" s="1"/>
  <c r="C68" i="18" s="1"/>
  <c r="C83" i="18" s="1"/>
  <c r="C98" i="18" s="1"/>
  <c r="C24" i="18"/>
  <c r="C39" i="18" s="1"/>
  <c r="C54" i="18" s="1"/>
  <c r="C69" i="18" s="1"/>
  <c r="C84" i="18" s="1"/>
  <c r="C99" i="18" s="1"/>
  <c r="C114" i="18" s="1"/>
  <c r="C25" i="18"/>
  <c r="C40" i="18" s="1"/>
  <c r="C55" i="18" s="1"/>
  <c r="C70" i="18" s="1"/>
  <c r="C26" i="18"/>
  <c r="C41" i="18" s="1"/>
  <c r="C56" i="18" s="1"/>
  <c r="C71" i="18" s="1"/>
  <c r="C86" i="18" s="1"/>
  <c r="C101" i="18" s="1"/>
  <c r="C27" i="18"/>
  <c r="C42" i="18" s="1"/>
  <c r="C57" i="18" s="1"/>
  <c r="C72" i="18" s="1"/>
  <c r="C87" i="18" s="1"/>
  <c r="C102" i="18" s="1"/>
  <c r="C117" i="18" s="1"/>
  <c r="C28" i="18"/>
  <c r="C43" i="18" s="1"/>
  <c r="C58" i="18" s="1"/>
  <c r="C29" i="18"/>
  <c r="C44" i="18" s="1"/>
  <c r="C59" i="18" s="1"/>
  <c r="A44" i="18"/>
  <c r="B44" i="18" s="1"/>
  <c r="A43" i="18"/>
  <c r="B43" i="18" s="1"/>
  <c r="A42" i="18"/>
  <c r="B42" i="18" s="1"/>
  <c r="A41" i="18"/>
  <c r="B41" i="18" s="1"/>
  <c r="A40" i="18"/>
  <c r="B40" i="18" s="1"/>
  <c r="A39" i="18"/>
  <c r="B39" i="18" s="1"/>
  <c r="A38" i="18"/>
  <c r="B38" i="18" s="1"/>
  <c r="A37" i="18"/>
  <c r="B37" i="18" s="1"/>
  <c r="A36" i="18"/>
  <c r="B36" i="18" s="1"/>
  <c r="A35" i="18"/>
  <c r="B35" i="18" s="1"/>
  <c r="A29" i="18"/>
  <c r="B29" i="18" s="1"/>
  <c r="A28" i="18"/>
  <c r="B28" i="18" s="1"/>
  <c r="A27" i="18"/>
  <c r="B27" i="18" s="1"/>
  <c r="A26" i="18"/>
  <c r="B26" i="18" s="1"/>
  <c r="A25" i="18"/>
  <c r="B25" i="18" s="1"/>
  <c r="A24" i="18"/>
  <c r="B24" i="18" s="1"/>
  <c r="A23" i="18"/>
  <c r="B23" i="18" s="1"/>
  <c r="A22" i="18"/>
  <c r="B22" i="18" s="1"/>
  <c r="A21" i="18"/>
  <c r="B21" i="18" s="1"/>
  <c r="A20" i="18"/>
  <c r="B20" i="18" s="1"/>
  <c r="A5" i="18"/>
  <c r="B5" i="18" s="1"/>
  <c r="A6" i="18"/>
  <c r="B6" i="18" s="1"/>
  <c r="A7" i="18"/>
  <c r="B7" i="18" s="1"/>
  <c r="A8" i="18"/>
  <c r="B8" i="18" s="1"/>
  <c r="A9" i="18"/>
  <c r="B9" i="18" s="1"/>
  <c r="A10" i="18"/>
  <c r="B10" i="18" s="1"/>
  <c r="A11" i="18"/>
  <c r="B11" i="18" s="1"/>
  <c r="A12" i="18"/>
  <c r="B12" i="18" s="1"/>
  <c r="A13" i="18"/>
  <c r="B13" i="18" s="1"/>
  <c r="A14" i="18"/>
  <c r="B14" i="18" s="1"/>
  <c r="D3" i="11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2" i="11"/>
  <c r="Y15" i="18" l="1"/>
  <c r="T30" i="18" s="1"/>
  <c r="AF30" i="18" s="1"/>
  <c r="AA45" i="18" s="1"/>
  <c r="Y4" i="18"/>
  <c r="T19" i="18" s="1"/>
  <c r="Y19" i="18" s="1"/>
  <c r="T34" i="18" s="1"/>
  <c r="L12" i="18"/>
  <c r="L4" i="18"/>
  <c r="AA36" i="19"/>
  <c r="K36" i="19"/>
  <c r="Z36" i="19"/>
  <c r="R36" i="19"/>
  <c r="X36" i="19"/>
  <c r="H36" i="19"/>
  <c r="L36" i="19"/>
  <c r="W36" i="19"/>
  <c r="O36" i="19"/>
  <c r="F36" i="19"/>
  <c r="E36" i="19"/>
  <c r="K11" i="18"/>
  <c r="L11" i="18" s="1"/>
  <c r="K9" i="18"/>
  <c r="L9" i="18"/>
  <c r="L10" i="18"/>
  <c r="L8" i="18"/>
  <c r="L16" i="18"/>
  <c r="L7" i="18"/>
  <c r="K13" i="18"/>
  <c r="L13" i="18" s="1"/>
  <c r="L15" i="18"/>
  <c r="L6" i="18"/>
  <c r="L5" i="18"/>
  <c r="L14" i="18"/>
  <c r="D10" i="3"/>
  <c r="D11" i="3"/>
  <c r="AF15" i="18"/>
  <c r="AA30" i="18" s="1"/>
  <c r="AF13" i="18"/>
  <c r="AA28" i="18" s="1"/>
  <c r="Y11" i="18"/>
  <c r="T26" i="18" s="1"/>
  <c r="Y26" i="18" s="1"/>
  <c r="T41" i="18" s="1"/>
  <c r="AF9" i="18"/>
  <c r="AA24" i="18" s="1"/>
  <c r="Y7" i="18"/>
  <c r="T22" i="18" s="1"/>
  <c r="Y22" i="18" s="1"/>
  <c r="T37" i="18" s="1"/>
  <c r="AF5" i="18"/>
  <c r="AA20" i="18" s="1"/>
  <c r="Y8" i="18"/>
  <c r="T23" i="18" s="1"/>
  <c r="Y23" i="18" s="1"/>
  <c r="T38" i="18" s="1"/>
  <c r="Y14" i="18"/>
  <c r="T29" i="18" s="1"/>
  <c r="AF29" i="18" s="1"/>
  <c r="AA44" i="18" s="1"/>
  <c r="Y16" i="18"/>
  <c r="T31" i="18" s="1"/>
  <c r="Y31" i="18" s="1"/>
  <c r="T46" i="18" s="1"/>
  <c r="Y30" i="18"/>
  <c r="T45" i="18" s="1"/>
  <c r="Y45" i="18" s="1"/>
  <c r="T60" i="18" s="1"/>
  <c r="C132" i="18"/>
  <c r="C147" i="18" s="1"/>
  <c r="C162" i="18" s="1"/>
  <c r="C177" i="18" s="1"/>
  <c r="AF19" i="18"/>
  <c r="AA34" i="18" s="1"/>
  <c r="AF22" i="18"/>
  <c r="AA37" i="18" s="1"/>
  <c r="Y27" i="18"/>
  <c r="T42" i="18" s="1"/>
  <c r="Y42" i="18" s="1"/>
  <c r="T57" i="18" s="1"/>
  <c r="Y57" i="18" s="1"/>
  <c r="T72" i="18" s="1"/>
  <c r="AF72" i="18" s="1"/>
  <c r="AA87" i="18" s="1"/>
  <c r="AF27" i="18"/>
  <c r="AA42" i="18" s="1"/>
  <c r="C66" i="18"/>
  <c r="C73" i="18"/>
  <c r="C88" i="18" s="1"/>
  <c r="C103" i="18" s="1"/>
  <c r="C118" i="18" s="1"/>
  <c r="C133" i="18" s="1"/>
  <c r="C148" i="18" s="1"/>
  <c r="C163" i="18" s="1"/>
  <c r="C178" i="18" s="1"/>
  <c r="C193" i="18" s="1"/>
  <c r="C208" i="18" s="1"/>
  <c r="C223" i="18" s="1"/>
  <c r="C238" i="18" s="1"/>
  <c r="C253" i="18" s="1"/>
  <c r="C268" i="18" s="1"/>
  <c r="C283" i="18" s="1"/>
  <c r="Y13" i="18"/>
  <c r="T28" i="18" s="1"/>
  <c r="Y9" i="18"/>
  <c r="T24" i="18" s="1"/>
  <c r="Y5" i="18"/>
  <c r="T20" i="18" s="1"/>
  <c r="I41" i="18"/>
  <c r="C79" i="18"/>
  <c r="C94" i="18" s="1"/>
  <c r="I59" i="18"/>
  <c r="AF11" i="18"/>
  <c r="AA26" i="18" s="1"/>
  <c r="AF7" i="18"/>
  <c r="AA22" i="18" s="1"/>
  <c r="B144" i="18"/>
  <c r="C116" i="18"/>
  <c r="C63" i="18"/>
  <c r="I56" i="18"/>
  <c r="AF14" i="18"/>
  <c r="AA29" i="18" s="1"/>
  <c r="Y10" i="18"/>
  <c r="T25" i="18" s="1"/>
  <c r="Y6" i="18"/>
  <c r="T21" i="18" s="1"/>
  <c r="I37" i="18"/>
  <c r="C129" i="18"/>
  <c r="C144" i="18" s="1"/>
  <c r="C159" i="18" s="1"/>
  <c r="C113" i="18"/>
  <c r="C128" i="18" s="1"/>
  <c r="C143" i="18" s="1"/>
  <c r="AF16" i="18"/>
  <c r="AA31" i="18" s="1"/>
  <c r="AF4" i="18"/>
  <c r="AA19" i="18" s="1"/>
  <c r="I52" i="18"/>
  <c r="I44" i="18"/>
  <c r="I36" i="18"/>
  <c r="C90" i="18"/>
  <c r="C105" i="18" s="1"/>
  <c r="I51" i="18"/>
  <c r="C85" i="18"/>
  <c r="C100" i="18" s="1"/>
  <c r="E150" i="18"/>
  <c r="E190" i="18"/>
  <c r="E113" i="18"/>
  <c r="B175" i="18"/>
  <c r="B116" i="18"/>
  <c r="E50" i="18"/>
  <c r="B107" i="18"/>
  <c r="B135" i="18"/>
  <c r="B95" i="18"/>
  <c r="B90" i="18"/>
  <c r="E75" i="18"/>
  <c r="E68" i="18"/>
  <c r="E64" i="18"/>
  <c r="E888" i="18"/>
  <c r="E866" i="18"/>
  <c r="E896" i="18"/>
  <c r="E872" i="18"/>
  <c r="E825" i="18"/>
  <c r="B800" i="18"/>
  <c r="E846" i="18"/>
  <c r="B821" i="18"/>
  <c r="E839" i="18"/>
  <c r="E842" i="18"/>
  <c r="B887" i="18"/>
  <c r="E865" i="18"/>
  <c r="B895" i="18"/>
  <c r="E880" i="18"/>
  <c r="E832" i="18"/>
  <c r="E864" i="18"/>
  <c r="E863" i="18"/>
  <c r="E822" i="18"/>
  <c r="E815" i="18"/>
  <c r="E808" i="18"/>
  <c r="E806" i="18"/>
  <c r="E791" i="18"/>
  <c r="B781" i="18"/>
  <c r="E760" i="18"/>
  <c r="E695" i="18"/>
  <c r="E871" i="18"/>
  <c r="E856" i="18"/>
  <c r="B845" i="18"/>
  <c r="E761" i="18"/>
  <c r="E704" i="18"/>
  <c r="E897" i="18"/>
  <c r="E889" i="18"/>
  <c r="E881" i="18"/>
  <c r="E830" i="18"/>
  <c r="E823" i="18"/>
  <c r="E816" i="18"/>
  <c r="E799" i="18"/>
  <c r="B797" i="18"/>
  <c r="B710" i="18"/>
  <c r="E649" i="18"/>
  <c r="E854" i="18"/>
  <c r="E847" i="18"/>
  <c r="E840" i="18"/>
  <c r="B829" i="18"/>
  <c r="E717" i="18"/>
  <c r="E611" i="18"/>
  <c r="B853" i="18"/>
  <c r="E814" i="18"/>
  <c r="E807" i="18"/>
  <c r="B744" i="18"/>
  <c r="E738" i="18"/>
  <c r="E735" i="18"/>
  <c r="E838" i="18"/>
  <c r="E831" i="18"/>
  <c r="E824" i="18"/>
  <c r="B813" i="18"/>
  <c r="B805" i="18"/>
  <c r="E798" i="18"/>
  <c r="E790" i="18"/>
  <c r="E782" i="18"/>
  <c r="E855" i="18"/>
  <c r="E848" i="18"/>
  <c r="B837" i="18"/>
  <c r="B789" i="18"/>
  <c r="E783" i="18"/>
  <c r="B732" i="18"/>
  <c r="E721" i="18"/>
  <c r="E560" i="18"/>
  <c r="E759" i="18"/>
  <c r="E758" i="18"/>
  <c r="E711" i="18"/>
  <c r="E697" i="18"/>
  <c r="E680" i="18"/>
  <c r="B664" i="18"/>
  <c r="E597" i="18"/>
  <c r="E767" i="18"/>
  <c r="E766" i="18"/>
  <c r="E745" i="18"/>
  <c r="B734" i="18"/>
  <c r="E653" i="18"/>
  <c r="E580" i="18"/>
  <c r="E575" i="18"/>
  <c r="E800" i="18"/>
  <c r="E792" i="18"/>
  <c r="E787" i="18"/>
  <c r="E784" i="18"/>
  <c r="E778" i="18"/>
  <c r="E773" i="18"/>
  <c r="E719" i="18"/>
  <c r="E705" i="18"/>
  <c r="B614" i="18"/>
  <c r="E775" i="18"/>
  <c r="E774" i="18"/>
  <c r="E743" i="18"/>
  <c r="E729" i="18"/>
  <c r="B718" i="18"/>
  <c r="E627" i="18"/>
  <c r="E754" i="18"/>
  <c r="B742" i="18"/>
  <c r="E703" i="18"/>
  <c r="B692" i="18"/>
  <c r="B678" i="18"/>
  <c r="E643" i="18"/>
  <c r="E751" i="18"/>
  <c r="E727" i="18"/>
  <c r="E713" i="18"/>
  <c r="B702" i="18"/>
  <c r="B630" i="18"/>
  <c r="B596" i="18"/>
  <c r="E737" i="18"/>
  <c r="B726" i="18"/>
  <c r="B690" i="18"/>
  <c r="E685" i="18"/>
  <c r="B684" i="18"/>
  <c r="E677" i="18"/>
  <c r="B658" i="18"/>
  <c r="B640" i="18"/>
  <c r="B603" i="18"/>
  <c r="E596" i="18"/>
  <c r="B595" i="18"/>
  <c r="B578" i="18"/>
  <c r="E557" i="18"/>
  <c r="E517" i="18"/>
  <c r="E693" i="18"/>
  <c r="E676" i="18"/>
  <c r="E667" i="18"/>
  <c r="B642" i="18"/>
  <c r="E636" i="18"/>
  <c r="E620" i="18"/>
  <c r="B588" i="18"/>
  <c r="E525" i="18"/>
  <c r="B472" i="18"/>
  <c r="E684" i="18"/>
  <c r="B666" i="18"/>
  <c r="B648" i="18"/>
  <c r="B634" i="18"/>
  <c r="E629" i="18"/>
  <c r="B618" i="18"/>
  <c r="E613" i="18"/>
  <c r="E589" i="18"/>
  <c r="E528" i="18"/>
  <c r="E661" i="18"/>
  <c r="E657" i="18"/>
  <c r="E651" i="18"/>
  <c r="E605" i="18"/>
  <c r="E425" i="18"/>
  <c r="E683" i="18"/>
  <c r="E681" i="18"/>
  <c r="E678" i="18"/>
  <c r="B651" i="18"/>
  <c r="B650" i="18"/>
  <c r="E635" i="18"/>
  <c r="E619" i="18"/>
  <c r="E604" i="18"/>
  <c r="E541" i="18"/>
  <c r="B518" i="18"/>
  <c r="E669" i="18"/>
  <c r="B656" i="18"/>
  <c r="E645" i="18"/>
  <c r="E641" i="18"/>
  <c r="E628" i="18"/>
  <c r="E612" i="18"/>
  <c r="E544" i="18"/>
  <c r="E501" i="18"/>
  <c r="E665" i="18"/>
  <c r="B662" i="18"/>
  <c r="E659" i="18"/>
  <c r="E647" i="18"/>
  <c r="E637" i="18"/>
  <c r="B626" i="18"/>
  <c r="E621" i="18"/>
  <c r="B610" i="18"/>
  <c r="E551" i="18"/>
  <c r="E535" i="18"/>
  <c r="B508" i="18"/>
  <c r="E481" i="18"/>
  <c r="E469" i="18"/>
  <c r="B412" i="18"/>
  <c r="E603" i="18"/>
  <c r="E595" i="18"/>
  <c r="E587" i="18"/>
  <c r="E509" i="18"/>
  <c r="B497" i="18"/>
  <c r="E550" i="18"/>
  <c r="B548" i="18"/>
  <c r="E534" i="18"/>
  <c r="B532" i="18"/>
  <c r="E470" i="18"/>
  <c r="B448" i="18"/>
  <c r="E352" i="18"/>
  <c r="E572" i="18"/>
  <c r="E565" i="18"/>
  <c r="E559" i="18"/>
  <c r="E543" i="18"/>
  <c r="E527" i="18"/>
  <c r="E356" i="18"/>
  <c r="E588" i="18"/>
  <c r="E578" i="18"/>
  <c r="E576" i="18"/>
  <c r="E573" i="18"/>
  <c r="B571" i="18"/>
  <c r="E549" i="18"/>
  <c r="E533" i="18"/>
  <c r="B516" i="18"/>
  <c r="B484" i="18"/>
  <c r="E457" i="18"/>
  <c r="B347" i="18"/>
  <c r="E519" i="18"/>
  <c r="E499" i="18"/>
  <c r="E496" i="18"/>
  <c r="E566" i="18"/>
  <c r="E558" i="18"/>
  <c r="B556" i="18"/>
  <c r="E542" i="18"/>
  <c r="B540" i="18"/>
  <c r="E526" i="18"/>
  <c r="B524" i="18"/>
  <c r="E334" i="18"/>
  <c r="E482" i="18"/>
  <c r="B451" i="18"/>
  <c r="B341" i="18"/>
  <c r="B332" i="18"/>
  <c r="E487" i="18"/>
  <c r="E458" i="18"/>
  <c r="B447" i="18"/>
  <c r="E446" i="18"/>
  <c r="E407" i="18"/>
  <c r="E405" i="18"/>
  <c r="B372" i="18"/>
  <c r="B368" i="18"/>
  <c r="E354" i="18"/>
  <c r="E518" i="18"/>
  <c r="E510" i="18"/>
  <c r="E502" i="18"/>
  <c r="E498" i="18"/>
  <c r="E495" i="18"/>
  <c r="E467" i="18"/>
  <c r="E464" i="18"/>
  <c r="E433" i="18"/>
  <c r="E421" i="18"/>
  <c r="B396" i="18"/>
  <c r="E391" i="18"/>
  <c r="E357" i="18"/>
  <c r="E327" i="18"/>
  <c r="E309" i="18"/>
  <c r="E466" i="18"/>
  <c r="E445" i="18"/>
  <c r="E423" i="18"/>
  <c r="E422" i="18"/>
  <c r="E389" i="18"/>
  <c r="E381" i="18"/>
  <c r="E338" i="18"/>
  <c r="E329" i="18"/>
  <c r="E313" i="18"/>
  <c r="E302" i="18"/>
  <c r="E456" i="18"/>
  <c r="E417" i="18"/>
  <c r="E414" i="18"/>
  <c r="B404" i="18"/>
  <c r="E401" i="18"/>
  <c r="E400" i="18"/>
  <c r="E398" i="18"/>
  <c r="E383" i="18"/>
  <c r="E382" i="18"/>
  <c r="E330" i="18"/>
  <c r="E474" i="18"/>
  <c r="E440" i="18"/>
  <c r="B432" i="18"/>
  <c r="E430" i="18"/>
  <c r="E429" i="18"/>
  <c r="E416" i="18"/>
  <c r="E415" i="18"/>
  <c r="B388" i="18"/>
  <c r="B384" i="18"/>
  <c r="E375" i="18"/>
  <c r="B336" i="18"/>
  <c r="B311" i="18"/>
  <c r="E439" i="18"/>
  <c r="E351" i="18"/>
  <c r="B328" i="18"/>
  <c r="E318" i="18"/>
  <c r="E307" i="18"/>
  <c r="E454" i="18"/>
  <c r="B428" i="18"/>
  <c r="B380" i="18"/>
  <c r="E373" i="18"/>
  <c r="E367" i="18"/>
  <c r="B333" i="18"/>
  <c r="E332" i="18"/>
  <c r="E304" i="18"/>
  <c r="E267" i="18"/>
  <c r="E413" i="18"/>
  <c r="E406" i="18"/>
  <c r="E399" i="18"/>
  <c r="E390" i="18"/>
  <c r="B345" i="18"/>
  <c r="E344" i="18"/>
  <c r="E310" i="18"/>
  <c r="E198" i="18"/>
  <c r="E397" i="18"/>
  <c r="E349" i="18"/>
  <c r="E275" i="18"/>
  <c r="E438" i="18"/>
  <c r="E437" i="18"/>
  <c r="E431" i="18"/>
  <c r="B420" i="18"/>
  <c r="E374" i="18"/>
  <c r="B363" i="18"/>
  <c r="B339" i="18"/>
  <c r="B290" i="18"/>
  <c r="E326" i="18"/>
  <c r="E299" i="18"/>
  <c r="E283" i="18"/>
  <c r="E277" i="18"/>
  <c r="E229" i="18"/>
  <c r="B232" i="18"/>
  <c r="E210" i="18"/>
  <c r="E345" i="18"/>
  <c r="E342" i="18"/>
  <c r="E325" i="18"/>
  <c r="B278" i="18"/>
  <c r="B273" i="18"/>
  <c r="B272" i="18"/>
  <c r="B257" i="18"/>
  <c r="E350" i="18"/>
  <c r="E358" i="18"/>
  <c r="E306" i="18"/>
  <c r="E301" i="18"/>
  <c r="B220" i="18"/>
  <c r="E294" i="18"/>
  <c r="B258" i="18"/>
  <c r="B211" i="18"/>
  <c r="E290" i="18"/>
  <c r="B288" i="18"/>
  <c r="E282" i="18"/>
  <c r="B243" i="18"/>
  <c r="E212" i="18"/>
  <c r="B203" i="18"/>
  <c r="C192" i="18"/>
  <c r="E157" i="18"/>
  <c r="B276" i="18"/>
  <c r="B251" i="18"/>
  <c r="E291" i="18"/>
  <c r="E261" i="18"/>
  <c r="E265" i="18"/>
  <c r="B228" i="18"/>
  <c r="E205" i="18"/>
  <c r="E298" i="18"/>
  <c r="B238" i="18"/>
  <c r="B237" i="18"/>
  <c r="E234" i="18"/>
  <c r="E183" i="18"/>
  <c r="B221" i="18"/>
  <c r="E206" i="18"/>
  <c r="B266" i="18"/>
  <c r="E263" i="18"/>
  <c r="E260" i="18"/>
  <c r="E227" i="18"/>
  <c r="E225" i="18"/>
  <c r="E213" i="18"/>
  <c r="B204" i="18"/>
  <c r="B165" i="18"/>
  <c r="E215" i="18"/>
  <c r="E254" i="18"/>
  <c r="E246" i="18"/>
  <c r="B242" i="18"/>
  <c r="E230" i="18"/>
  <c r="E228" i="18"/>
  <c r="B226" i="18"/>
  <c r="B179" i="18"/>
  <c r="E171" i="18"/>
  <c r="B219" i="18"/>
  <c r="E251" i="18"/>
  <c r="B240" i="18"/>
  <c r="E236" i="18"/>
  <c r="E218" i="18"/>
  <c r="E195" i="18"/>
  <c r="E217" i="18"/>
  <c r="B208" i="18"/>
  <c r="B202" i="18"/>
  <c r="E191" i="18"/>
  <c r="E188" i="18"/>
  <c r="E162" i="18"/>
  <c r="B160" i="18"/>
  <c r="E222" i="18"/>
  <c r="B214" i="18"/>
  <c r="E166" i="18"/>
  <c r="E259" i="18"/>
  <c r="E258" i="18"/>
  <c r="E245" i="18"/>
  <c r="E170" i="18"/>
  <c r="E147" i="18"/>
  <c r="E127" i="18"/>
  <c r="B132" i="18"/>
  <c r="B124" i="18"/>
  <c r="E235" i="18"/>
  <c r="B201" i="18"/>
  <c r="B187" i="18"/>
  <c r="E167" i="18"/>
  <c r="B164" i="18"/>
  <c r="E159" i="18"/>
  <c r="E141" i="18"/>
  <c r="E130" i="18"/>
  <c r="E211" i="18"/>
  <c r="B154" i="18"/>
  <c r="E151" i="18"/>
  <c r="E173" i="18"/>
  <c r="E148" i="18"/>
  <c r="E243" i="18"/>
  <c r="B224" i="18"/>
  <c r="E161" i="18"/>
  <c r="E146" i="18"/>
  <c r="E145" i="18"/>
  <c r="E138" i="18"/>
  <c r="B192" i="18"/>
  <c r="B131" i="18"/>
  <c r="E185" i="18"/>
  <c r="E182" i="18"/>
  <c r="E164" i="18"/>
  <c r="E156" i="18"/>
  <c r="E129" i="18"/>
  <c r="B136" i="18"/>
  <c r="E134" i="18"/>
  <c r="E121" i="18"/>
  <c r="C125" i="18"/>
  <c r="E110" i="18"/>
  <c r="E99" i="18"/>
  <c r="B98" i="18"/>
  <c r="E187" i="18"/>
  <c r="B93" i="18"/>
  <c r="E108" i="18"/>
  <c r="E219" i="18"/>
  <c r="E203" i="18"/>
  <c r="E202" i="18"/>
  <c r="B194" i="18"/>
  <c r="E165" i="18"/>
  <c r="E155" i="18"/>
  <c r="E123" i="18"/>
  <c r="E92" i="18"/>
  <c r="E163" i="18"/>
  <c r="E158" i="18"/>
  <c r="E139" i="18"/>
  <c r="E133" i="18"/>
  <c r="E122" i="18"/>
  <c r="E117" i="18"/>
  <c r="B61" i="18"/>
  <c r="C74" i="18"/>
  <c r="C91" i="18"/>
  <c r="E103" i="18"/>
  <c r="B114" i="18"/>
  <c r="B112" i="18"/>
  <c r="E180" i="18"/>
  <c r="E131" i="18"/>
  <c r="B128" i="18"/>
  <c r="E126" i="18"/>
  <c r="E116" i="18"/>
  <c r="E69" i="18"/>
  <c r="E179" i="18"/>
  <c r="B152" i="18"/>
  <c r="E85" i="18"/>
  <c r="E115" i="18"/>
  <c r="E98" i="18"/>
  <c r="E71" i="18"/>
  <c r="E73" i="18"/>
  <c r="B62" i="18"/>
  <c r="E55" i="18"/>
  <c r="E87" i="18"/>
  <c r="E86" i="18"/>
  <c r="C82" i="18"/>
  <c r="E56" i="18"/>
  <c r="E79" i="18"/>
  <c r="E107" i="18"/>
  <c r="E66" i="18"/>
  <c r="E70" i="18"/>
  <c r="E57" i="18"/>
  <c r="E78" i="18"/>
  <c r="C81" i="18"/>
  <c r="C96" i="18" s="1"/>
  <c r="E54" i="18"/>
  <c r="E63" i="18"/>
  <c r="E62" i="18"/>
  <c r="E47" i="18"/>
  <c r="K26" i="18"/>
  <c r="L26" i="18" s="1"/>
  <c r="K31" i="18"/>
  <c r="L31" i="18" s="1"/>
  <c r="K23" i="18"/>
  <c r="K29" i="18"/>
  <c r="L29" i="18" s="1"/>
  <c r="K21" i="18"/>
  <c r="L21" i="18" s="1"/>
  <c r="K28" i="18"/>
  <c r="L28" i="18" s="1"/>
  <c r="K20" i="18"/>
  <c r="L20" i="18" s="1"/>
  <c r="K25" i="18"/>
  <c r="K30" i="18"/>
  <c r="L30" i="18" s="1"/>
  <c r="K27" i="18"/>
  <c r="L27" i="18" s="1"/>
  <c r="K19" i="18"/>
  <c r="L19" i="18" s="1"/>
  <c r="K24" i="18"/>
  <c r="L24" i="18" s="1"/>
  <c r="I22" i="18"/>
  <c r="AF12" i="18"/>
  <c r="AA27" i="18" s="1"/>
  <c r="AF8" i="18"/>
  <c r="AA23" i="18" s="1"/>
  <c r="AF6" i="18"/>
  <c r="AA21" i="18" s="1"/>
  <c r="AF10" i="18"/>
  <c r="AA25" i="18" s="1"/>
  <c r="E14" i="18"/>
  <c r="E13" i="18"/>
  <c r="E24" i="18"/>
  <c r="E36" i="18"/>
  <c r="A2" i="18"/>
  <c r="B2" i="18" s="1"/>
  <c r="Y37" i="18" l="1"/>
  <c r="T52" i="18" s="1"/>
  <c r="AF37" i="18"/>
  <c r="AA52" i="18" s="1"/>
  <c r="Y34" i="18"/>
  <c r="T49" i="18" s="1"/>
  <c r="AF34" i="18"/>
  <c r="AA49" i="18" s="1"/>
  <c r="AF45" i="18"/>
  <c r="AA60" i="18" s="1"/>
  <c r="AF31" i="18"/>
  <c r="AA46" i="18" s="1"/>
  <c r="AF42" i="18"/>
  <c r="AA57" i="18" s="1"/>
  <c r="Y29" i="18"/>
  <c r="T44" i="18" s="1"/>
  <c r="AF23" i="18"/>
  <c r="AA38" i="18" s="1"/>
  <c r="AF52" i="18"/>
  <c r="AA67" i="18" s="1"/>
  <c r="Y52" i="18"/>
  <c r="T67" i="18" s="1"/>
  <c r="AF67" i="18" s="1"/>
  <c r="AA82" i="18" s="1"/>
  <c r="L25" i="18"/>
  <c r="K56" i="18"/>
  <c r="L56" i="18" s="1"/>
  <c r="AF26" i="18"/>
  <c r="AA41" i="18" s="1"/>
  <c r="K51" i="18"/>
  <c r="L51" i="18" s="1"/>
  <c r="K37" i="18"/>
  <c r="L37" i="18" s="1"/>
  <c r="K36" i="18"/>
  <c r="L36" i="18" s="1"/>
  <c r="L23" i="18"/>
  <c r="K44" i="18"/>
  <c r="L44" i="18"/>
  <c r="K59" i="18"/>
  <c r="L59" i="18" s="1"/>
  <c r="AF38" i="18"/>
  <c r="AA53" i="18" s="1"/>
  <c r="Y38" i="18"/>
  <c r="T53" i="18" s="1"/>
  <c r="Y53" i="18" s="1"/>
  <c r="T68" i="18" s="1"/>
  <c r="Y68" i="18" s="1"/>
  <c r="T83" i="18" s="1"/>
  <c r="C174" i="18"/>
  <c r="C189" i="18" s="1"/>
  <c r="C78" i="18"/>
  <c r="Y60" i="18"/>
  <c r="T75" i="18" s="1"/>
  <c r="AF75" i="18" s="1"/>
  <c r="AA90" i="18" s="1"/>
  <c r="AF60" i="18"/>
  <c r="AA75" i="18" s="1"/>
  <c r="Y72" i="18"/>
  <c r="T87" i="18" s="1"/>
  <c r="Y87" i="18" s="1"/>
  <c r="T102" i="18" s="1"/>
  <c r="AF57" i="18"/>
  <c r="AA72" i="18" s="1"/>
  <c r="I39" i="18"/>
  <c r="I43" i="18"/>
  <c r="C131" i="18"/>
  <c r="I46" i="18"/>
  <c r="C120" i="18"/>
  <c r="Y21" i="18"/>
  <c r="T36" i="18" s="1"/>
  <c r="AF21" i="18"/>
  <c r="AA36" i="18" s="1"/>
  <c r="C109" i="18"/>
  <c r="Y41" i="18"/>
  <c r="T56" i="18" s="1"/>
  <c r="AF41" i="18"/>
  <c r="AA56" i="18" s="1"/>
  <c r="I38" i="18"/>
  <c r="C158" i="18"/>
  <c r="Y25" i="18"/>
  <c r="T40" i="18" s="1"/>
  <c r="AF25" i="18"/>
  <c r="AA40" i="18" s="1"/>
  <c r="C298" i="18"/>
  <c r="I35" i="18"/>
  <c r="I71" i="18"/>
  <c r="K41" i="18"/>
  <c r="L41" i="18" s="1"/>
  <c r="I40" i="18"/>
  <c r="C115" i="18"/>
  <c r="AF20" i="18"/>
  <c r="AA35" i="18" s="1"/>
  <c r="Y20" i="18"/>
  <c r="T35" i="18" s="1"/>
  <c r="Y46" i="18"/>
  <c r="T61" i="18" s="1"/>
  <c r="AF46" i="18"/>
  <c r="AA61" i="18" s="1"/>
  <c r="K52" i="18"/>
  <c r="L52" i="18" s="1"/>
  <c r="Y24" i="18"/>
  <c r="T39" i="18" s="1"/>
  <c r="AF24" i="18"/>
  <c r="AA39" i="18" s="1"/>
  <c r="AF49" i="18"/>
  <c r="AA64" i="18" s="1"/>
  <c r="Y49" i="18"/>
  <c r="T64" i="18" s="1"/>
  <c r="I45" i="18"/>
  <c r="I42" i="18"/>
  <c r="I66" i="18"/>
  <c r="I67" i="18"/>
  <c r="I74" i="18"/>
  <c r="AF28" i="18"/>
  <c r="AA43" i="18" s="1"/>
  <c r="Y28" i="18"/>
  <c r="T43" i="18" s="1"/>
  <c r="C111" i="18"/>
  <c r="Y67" i="18"/>
  <c r="T82" i="18" s="1"/>
  <c r="C106" i="18"/>
  <c r="C140" i="18"/>
  <c r="C89" i="18"/>
  <c r="C207" i="18"/>
  <c r="C97" i="18"/>
  <c r="K22" i="18"/>
  <c r="B60" i="19"/>
  <c r="AA3" i="18"/>
  <c r="AA2" i="18"/>
  <c r="T3" i="18"/>
  <c r="T2" i="18"/>
  <c r="AD33" i="18"/>
  <c r="AD32" i="18"/>
  <c r="AD18" i="18"/>
  <c r="AD17" i="18"/>
  <c r="AD3" i="18"/>
  <c r="AD2" i="18"/>
  <c r="AF68" i="18" l="1"/>
  <c r="AA83" i="18" s="1"/>
  <c r="AF87" i="18"/>
  <c r="AA102" i="18" s="1"/>
  <c r="Y44" i="18"/>
  <c r="T59" i="18" s="1"/>
  <c r="AF44" i="18"/>
  <c r="AA59" i="18" s="1"/>
  <c r="K35" i="18"/>
  <c r="L35" i="18"/>
  <c r="AF53" i="18"/>
  <c r="AA68" i="18" s="1"/>
  <c r="L22" i="18"/>
  <c r="K46" i="18"/>
  <c r="L46" i="18" s="1"/>
  <c r="K42" i="18"/>
  <c r="L42" i="18" s="1"/>
  <c r="K45" i="18"/>
  <c r="L45" i="18" s="1"/>
  <c r="K39" i="18"/>
  <c r="L39" i="18" s="1"/>
  <c r="K38" i="18"/>
  <c r="C93" i="18"/>
  <c r="Y75" i="18"/>
  <c r="T90" i="18" s="1"/>
  <c r="Y90" i="18" s="1"/>
  <c r="T105" i="18" s="1"/>
  <c r="K74" i="18"/>
  <c r="L74" i="18" s="1"/>
  <c r="K40" i="18"/>
  <c r="L40" i="18" s="1"/>
  <c r="K66" i="18"/>
  <c r="L66" i="18" s="1"/>
  <c r="C130" i="18"/>
  <c r="C173" i="18"/>
  <c r="C124" i="18"/>
  <c r="I61" i="18"/>
  <c r="Y43" i="18"/>
  <c r="T58" i="18" s="1"/>
  <c r="AF43" i="18"/>
  <c r="AA58" i="18" s="1"/>
  <c r="Y39" i="18"/>
  <c r="T54" i="18" s="1"/>
  <c r="AF39" i="18"/>
  <c r="AA54" i="18" s="1"/>
  <c r="I86" i="18"/>
  <c r="K71" i="18"/>
  <c r="L71" i="18" s="1"/>
  <c r="I50" i="18"/>
  <c r="C146" i="18"/>
  <c r="I89" i="18"/>
  <c r="I57" i="18"/>
  <c r="C313" i="18"/>
  <c r="AF36" i="18"/>
  <c r="AA51" i="18" s="1"/>
  <c r="Y36" i="18"/>
  <c r="T51" i="18" s="1"/>
  <c r="I53" i="18"/>
  <c r="K43" i="18"/>
  <c r="L43" i="18" s="1"/>
  <c r="K67" i="18"/>
  <c r="L67" i="18" s="1"/>
  <c r="I60" i="18"/>
  <c r="AF61" i="18"/>
  <c r="AA76" i="18" s="1"/>
  <c r="Y61" i="18"/>
  <c r="T76" i="18" s="1"/>
  <c r="I55" i="18"/>
  <c r="C135" i="18"/>
  <c r="I58" i="18"/>
  <c r="I82" i="18"/>
  <c r="Y64" i="18"/>
  <c r="T79" i="18" s="1"/>
  <c r="AF64" i="18"/>
  <c r="AA79" i="18" s="1"/>
  <c r="AF35" i="18"/>
  <c r="AA50" i="18" s="1"/>
  <c r="Y35" i="18"/>
  <c r="T50" i="18" s="1"/>
  <c r="I81" i="18"/>
  <c r="Y40" i="18"/>
  <c r="T55" i="18" s="1"/>
  <c r="AF40" i="18"/>
  <c r="AA55" i="18" s="1"/>
  <c r="AF56" i="18"/>
  <c r="AA71" i="18" s="1"/>
  <c r="Y56" i="18"/>
  <c r="T71" i="18" s="1"/>
  <c r="I54" i="18"/>
  <c r="C104" i="18"/>
  <c r="C204" i="18"/>
  <c r="C121" i="18"/>
  <c r="AF82" i="18"/>
  <c r="AA97" i="18" s="1"/>
  <c r="Y82" i="18"/>
  <c r="T97" i="18" s="1"/>
  <c r="C155" i="18"/>
  <c r="C112" i="18"/>
  <c r="AF83" i="18"/>
  <c r="AA98" i="18" s="1"/>
  <c r="Y83" i="18"/>
  <c r="T98" i="18" s="1"/>
  <c r="C126" i="18"/>
  <c r="C222" i="18"/>
  <c r="Y102" i="18"/>
  <c r="T117" i="18" s="1"/>
  <c r="AF102" i="18"/>
  <c r="AA117" i="18" s="1"/>
  <c r="B59" i="19"/>
  <c r="W2" i="18"/>
  <c r="W3" i="18"/>
  <c r="W17" i="18"/>
  <c r="W18" i="18"/>
  <c r="W32" i="18"/>
  <c r="W33" i="18"/>
  <c r="C10" i="3"/>
  <c r="AF59" i="18" l="1"/>
  <c r="AA74" i="18" s="1"/>
  <c r="Y59" i="18"/>
  <c r="T74" i="18" s="1"/>
  <c r="K81" i="18"/>
  <c r="L81" i="18" s="1"/>
  <c r="K54" i="18"/>
  <c r="L54" i="18" s="1"/>
  <c r="K57" i="18"/>
  <c r="L57" i="18" s="1"/>
  <c r="K55" i="18"/>
  <c r="K82" i="18"/>
  <c r="L82" i="18" s="1"/>
  <c r="L38" i="18"/>
  <c r="C108" i="18"/>
  <c r="AF90" i="18"/>
  <c r="AA105" i="18" s="1"/>
  <c r="I69" i="18"/>
  <c r="C161" i="18"/>
  <c r="C145" i="18"/>
  <c r="I97" i="18"/>
  <c r="I70" i="18"/>
  <c r="AF71" i="18"/>
  <c r="AA86" i="18" s="1"/>
  <c r="Y71" i="18"/>
  <c r="T86" i="18" s="1"/>
  <c r="I73" i="18"/>
  <c r="AF76" i="18"/>
  <c r="AA91" i="18" s="1"/>
  <c r="Y76" i="18"/>
  <c r="T91" i="18" s="1"/>
  <c r="I68" i="18"/>
  <c r="I72" i="18"/>
  <c r="K50" i="18"/>
  <c r="L50" i="18" s="1"/>
  <c r="AF54" i="18"/>
  <c r="AA69" i="18" s="1"/>
  <c r="Y54" i="18"/>
  <c r="T69" i="18" s="1"/>
  <c r="C139" i="18"/>
  <c r="AF105" i="18"/>
  <c r="AA120" i="18" s="1"/>
  <c r="Y105" i="18"/>
  <c r="T120" i="18" s="1"/>
  <c r="K58" i="18"/>
  <c r="K53" i="18"/>
  <c r="L53" i="18" s="1"/>
  <c r="I65" i="18"/>
  <c r="Y50" i="18"/>
  <c r="T65" i="18" s="1"/>
  <c r="AF50" i="18"/>
  <c r="AA65" i="18" s="1"/>
  <c r="I75" i="18"/>
  <c r="Y51" i="18"/>
  <c r="T66" i="18" s="1"/>
  <c r="AF51" i="18"/>
  <c r="AA66" i="18" s="1"/>
  <c r="I104" i="18"/>
  <c r="AF58" i="18"/>
  <c r="AA73" i="18" s="1"/>
  <c r="Y58" i="18"/>
  <c r="T73" i="18" s="1"/>
  <c r="C188" i="18"/>
  <c r="AF55" i="18"/>
  <c r="AA70" i="18" s="1"/>
  <c r="Y55" i="18"/>
  <c r="T70" i="18" s="1"/>
  <c r="K60" i="18"/>
  <c r="L60" i="18" s="1"/>
  <c r="K89" i="18"/>
  <c r="L89" i="18" s="1"/>
  <c r="I76" i="18"/>
  <c r="I96" i="18"/>
  <c r="K61" i="18"/>
  <c r="L61" i="18" s="1"/>
  <c r="AF79" i="18"/>
  <c r="AA94" i="18" s="1"/>
  <c r="Y79" i="18"/>
  <c r="T94" i="18" s="1"/>
  <c r="C150" i="18"/>
  <c r="C328" i="18"/>
  <c r="K86" i="18"/>
  <c r="L86" i="18" s="1"/>
  <c r="I101" i="18"/>
  <c r="Y98" i="18"/>
  <c r="T113" i="18" s="1"/>
  <c r="AF98" i="18"/>
  <c r="AA113" i="18" s="1"/>
  <c r="C141" i="18"/>
  <c r="C136" i="18"/>
  <c r="C170" i="18"/>
  <c r="AF117" i="18"/>
  <c r="AA132" i="18" s="1"/>
  <c r="Y117" i="18"/>
  <c r="T132" i="18" s="1"/>
  <c r="C127" i="18"/>
  <c r="C119" i="18"/>
  <c r="Y97" i="18"/>
  <c r="T112" i="18" s="1"/>
  <c r="AF97" i="18"/>
  <c r="AA112" i="18" s="1"/>
  <c r="C219" i="18"/>
  <c r="C237" i="18"/>
  <c r="C52" i="19"/>
  <c r="C44" i="19"/>
  <c r="C41" i="19"/>
  <c r="C59" i="19"/>
  <c r="C51" i="19"/>
  <c r="C43" i="19"/>
  <c r="C49" i="19"/>
  <c r="C58" i="19"/>
  <c r="C50" i="19"/>
  <c r="C42" i="19"/>
  <c r="C57" i="19"/>
  <c r="C56" i="19"/>
  <c r="C48" i="19"/>
  <c r="C40" i="19"/>
  <c r="C55" i="19"/>
  <c r="C47" i="19"/>
  <c r="C39" i="19"/>
  <c r="C54" i="19"/>
  <c r="C46" i="19"/>
  <c r="C38" i="19"/>
  <c r="C60" i="19"/>
  <c r="C53" i="19"/>
  <c r="C45" i="19"/>
  <c r="C37" i="19"/>
  <c r="B58" i="19"/>
  <c r="AF3" i="18"/>
  <c r="AA18" i="18" s="1"/>
  <c r="Y3" i="18"/>
  <c r="T18" i="18" s="1"/>
  <c r="AF2" i="18"/>
  <c r="AA17" i="18" s="1"/>
  <c r="Y2" i="18"/>
  <c r="T17" i="18" s="1"/>
  <c r="I2" i="18"/>
  <c r="AF74" i="18" l="1"/>
  <c r="AA89" i="18" s="1"/>
  <c r="Y74" i="18"/>
  <c r="T89" i="18" s="1"/>
  <c r="K70" i="18"/>
  <c r="L70" i="18" s="1"/>
  <c r="K72" i="18"/>
  <c r="L72" i="18" s="1"/>
  <c r="K97" i="18"/>
  <c r="L97" i="18" s="1"/>
  <c r="L55" i="18"/>
  <c r="L101" i="18"/>
  <c r="K68" i="18"/>
  <c r="L68" i="18" s="1"/>
  <c r="L58" i="18"/>
  <c r="C123" i="18"/>
  <c r="K76" i="18"/>
  <c r="L76" i="18" s="1"/>
  <c r="C203" i="18"/>
  <c r="I111" i="18"/>
  <c r="I119" i="18"/>
  <c r="K65" i="18"/>
  <c r="L65" i="18" s="1"/>
  <c r="C165" i="18"/>
  <c r="I91" i="18"/>
  <c r="AF66" i="18"/>
  <c r="AA81" i="18" s="1"/>
  <c r="Y66" i="18"/>
  <c r="T81" i="18" s="1"/>
  <c r="C154" i="18"/>
  <c r="I83" i="18"/>
  <c r="I85" i="18"/>
  <c r="C160" i="18"/>
  <c r="I116" i="18"/>
  <c r="AF94" i="18"/>
  <c r="AA109" i="18" s="1"/>
  <c r="Y94" i="18"/>
  <c r="T109" i="18" s="1"/>
  <c r="K75" i="18"/>
  <c r="L75" i="18" s="1"/>
  <c r="AF69" i="18"/>
  <c r="AA84" i="18" s="1"/>
  <c r="Y69" i="18"/>
  <c r="T84" i="18" s="1"/>
  <c r="AF91" i="18"/>
  <c r="AA106" i="18" s="1"/>
  <c r="Y91" i="18"/>
  <c r="T106" i="18" s="1"/>
  <c r="I90" i="18"/>
  <c r="I112" i="18"/>
  <c r="C343" i="18"/>
  <c r="Y73" i="18"/>
  <c r="T88" i="18" s="1"/>
  <c r="AF73" i="18"/>
  <c r="AA88" i="18" s="1"/>
  <c r="Y120" i="18"/>
  <c r="T135" i="18" s="1"/>
  <c r="AF120" i="18"/>
  <c r="AA135" i="18" s="1"/>
  <c r="I88" i="18"/>
  <c r="AF65" i="18"/>
  <c r="AA80" i="18" s="1"/>
  <c r="Y65" i="18"/>
  <c r="T80" i="18" s="1"/>
  <c r="K73" i="18"/>
  <c r="L73" i="18" s="1"/>
  <c r="C176" i="18"/>
  <c r="K101" i="18"/>
  <c r="K96" i="18"/>
  <c r="L96" i="18" s="1"/>
  <c r="Y70" i="18"/>
  <c r="T85" i="18" s="1"/>
  <c r="AF70" i="18"/>
  <c r="AA85" i="18" s="1"/>
  <c r="K104" i="18"/>
  <c r="L104" i="18" s="1"/>
  <c r="I80" i="18"/>
  <c r="I87" i="18"/>
  <c r="Y86" i="18"/>
  <c r="T101" i="18" s="1"/>
  <c r="AF86" i="18"/>
  <c r="AA101" i="18" s="1"/>
  <c r="K69" i="18"/>
  <c r="I84" i="18"/>
  <c r="AF132" i="18"/>
  <c r="AA147" i="18" s="1"/>
  <c r="Y132" i="18"/>
  <c r="T147" i="18" s="1"/>
  <c r="Y112" i="18"/>
  <c r="T127" i="18" s="1"/>
  <c r="AF112" i="18"/>
  <c r="AA127" i="18" s="1"/>
  <c r="Y113" i="18"/>
  <c r="T128" i="18" s="1"/>
  <c r="AF113" i="18"/>
  <c r="AA128" i="18" s="1"/>
  <c r="C185" i="18"/>
  <c r="C151" i="18"/>
  <c r="C142" i="18"/>
  <c r="C156" i="18"/>
  <c r="C234" i="18"/>
  <c r="C134" i="18"/>
  <c r="C252" i="18"/>
  <c r="B57" i="19"/>
  <c r="AF18" i="18"/>
  <c r="AA33" i="18" s="1"/>
  <c r="Y18" i="18"/>
  <c r="T33" i="18" s="1"/>
  <c r="Y17" i="18"/>
  <c r="T32" i="18" s="1"/>
  <c r="AF17" i="18"/>
  <c r="AA32" i="18" s="1"/>
  <c r="K2" i="18"/>
  <c r="L2" i="18" s="1"/>
  <c r="C27" i="19"/>
  <c r="C26" i="19"/>
  <c r="C25" i="19"/>
  <c r="C24" i="19"/>
  <c r="C23" i="19"/>
  <c r="C22" i="19"/>
  <c r="C21" i="19"/>
  <c r="C20" i="19"/>
  <c r="C19" i="19"/>
  <c r="C18" i="19"/>
  <c r="C17" i="19"/>
  <c r="C16" i="19"/>
  <c r="C15" i="19"/>
  <c r="C14" i="19"/>
  <c r="C13" i="19"/>
  <c r="C12" i="19"/>
  <c r="C11" i="19"/>
  <c r="C10" i="19"/>
  <c r="C9" i="19"/>
  <c r="C8" i="19"/>
  <c r="C7" i="19"/>
  <c r="C6" i="19"/>
  <c r="C5" i="19"/>
  <c r="C4" i="19"/>
  <c r="A1" i="19"/>
  <c r="B2" i="20"/>
  <c r="AF89" i="18" l="1"/>
  <c r="AA104" i="18" s="1"/>
  <c r="Y89" i="18"/>
  <c r="T104" i="18" s="1"/>
  <c r="K88" i="18"/>
  <c r="L88" i="18" s="1"/>
  <c r="L69" i="18"/>
  <c r="K91" i="18"/>
  <c r="L91" i="18" s="1"/>
  <c r="K84" i="18"/>
  <c r="L84" i="18" s="1"/>
  <c r="K116" i="18"/>
  <c r="L116" i="18" s="1"/>
  <c r="C138" i="18"/>
  <c r="I102" i="18"/>
  <c r="I127" i="18"/>
  <c r="C169" i="18"/>
  <c r="K87" i="18"/>
  <c r="L87" i="18" s="1"/>
  <c r="Y135" i="18"/>
  <c r="T150" i="18" s="1"/>
  <c r="AF135" i="18"/>
  <c r="AA150" i="18" s="1"/>
  <c r="K112" i="18"/>
  <c r="L112" i="18" s="1"/>
  <c r="C175" i="18"/>
  <c r="K80" i="18"/>
  <c r="L80" i="18" s="1"/>
  <c r="AF80" i="18"/>
  <c r="AA95" i="18" s="1"/>
  <c r="Y80" i="18"/>
  <c r="T95" i="18" s="1"/>
  <c r="K90" i="18"/>
  <c r="L90" i="18" s="1"/>
  <c r="Y109" i="18"/>
  <c r="T124" i="18" s="1"/>
  <c r="AF109" i="18"/>
  <c r="AA124" i="18" s="1"/>
  <c r="K85" i="18"/>
  <c r="Y81" i="18"/>
  <c r="T96" i="18" s="1"/>
  <c r="AF81" i="18"/>
  <c r="AA96" i="18" s="1"/>
  <c r="Y84" i="18"/>
  <c r="T99" i="18" s="1"/>
  <c r="AF84" i="18"/>
  <c r="AA99" i="18" s="1"/>
  <c r="I99" i="18"/>
  <c r="I95" i="18"/>
  <c r="Y88" i="18"/>
  <c r="T103" i="18" s="1"/>
  <c r="AF88" i="18"/>
  <c r="AA103" i="18" s="1"/>
  <c r="I105" i="18"/>
  <c r="I100" i="18"/>
  <c r="C218" i="18"/>
  <c r="Y106" i="18"/>
  <c r="T121" i="18" s="1"/>
  <c r="AF106" i="18"/>
  <c r="AA121" i="18" s="1"/>
  <c r="I131" i="18"/>
  <c r="I98" i="18"/>
  <c r="K119" i="18"/>
  <c r="L119" i="18" s="1"/>
  <c r="K83" i="18"/>
  <c r="L83" i="18" s="1"/>
  <c r="I106" i="18"/>
  <c r="I134" i="18"/>
  <c r="I126" i="18"/>
  <c r="I103" i="18"/>
  <c r="AF101" i="18"/>
  <c r="AA116" i="18" s="1"/>
  <c r="Y101" i="18"/>
  <c r="T116" i="18" s="1"/>
  <c r="AF85" i="18"/>
  <c r="AA100" i="18" s="1"/>
  <c r="Y85" i="18"/>
  <c r="T100" i="18" s="1"/>
  <c r="C191" i="18"/>
  <c r="C358" i="18"/>
  <c r="C180" i="18"/>
  <c r="K111" i="18"/>
  <c r="L111" i="18" s="1"/>
  <c r="C149" i="18"/>
  <c r="C267" i="18"/>
  <c r="C249" i="18"/>
  <c r="C166" i="18"/>
  <c r="AF147" i="18"/>
  <c r="AA162" i="18" s="1"/>
  <c r="Y147" i="18"/>
  <c r="T162" i="18" s="1"/>
  <c r="C157" i="18"/>
  <c r="C200" i="18"/>
  <c r="Y127" i="18"/>
  <c r="T142" i="18" s="1"/>
  <c r="AF127" i="18"/>
  <c r="AA142" i="18" s="1"/>
  <c r="C171" i="18"/>
  <c r="Y128" i="18"/>
  <c r="T143" i="18" s="1"/>
  <c r="AF128" i="18"/>
  <c r="AA143" i="18" s="1"/>
  <c r="B56" i="19"/>
  <c r="B55" i="19" s="1"/>
  <c r="Y33" i="18"/>
  <c r="T48" i="18" s="1"/>
  <c r="AF33" i="18"/>
  <c r="AA48" i="18" s="1"/>
  <c r="AF32" i="18"/>
  <c r="AA47" i="18" s="1"/>
  <c r="Y32" i="18"/>
  <c r="T47" i="18" s="1"/>
  <c r="AF104" i="18" l="1"/>
  <c r="AA119" i="18" s="1"/>
  <c r="Y104" i="18"/>
  <c r="T119" i="18" s="1"/>
  <c r="K100" i="18"/>
  <c r="L100" i="18"/>
  <c r="K103" i="18"/>
  <c r="L103" i="18" s="1"/>
  <c r="K126" i="18"/>
  <c r="L126" i="18"/>
  <c r="L85" i="18"/>
  <c r="K98" i="18"/>
  <c r="L98" i="18" s="1"/>
  <c r="K131" i="18"/>
  <c r="L131" i="18" s="1"/>
  <c r="K134" i="18"/>
  <c r="L134" i="18" s="1"/>
  <c r="K99" i="18"/>
  <c r="L99" i="18" s="1"/>
  <c r="K127" i="18"/>
  <c r="L127" i="18" s="1"/>
  <c r="C153" i="18"/>
  <c r="I141" i="18"/>
  <c r="I120" i="18"/>
  <c r="Y100" i="18"/>
  <c r="T115" i="18" s="1"/>
  <c r="AF100" i="18"/>
  <c r="AA115" i="18" s="1"/>
  <c r="I149" i="18"/>
  <c r="Y95" i="18"/>
  <c r="T110" i="18" s="1"/>
  <c r="AF95" i="18"/>
  <c r="AA110" i="18" s="1"/>
  <c r="I113" i="18"/>
  <c r="C233" i="18"/>
  <c r="Y103" i="18"/>
  <c r="T118" i="18" s="1"/>
  <c r="AF103" i="18"/>
  <c r="AA118" i="18" s="1"/>
  <c r="AF96" i="18"/>
  <c r="AA111" i="18" s="1"/>
  <c r="Y96" i="18"/>
  <c r="T111" i="18" s="1"/>
  <c r="C184" i="18"/>
  <c r="Y47" i="18"/>
  <c r="T62" i="18" s="1"/>
  <c r="AF47" i="18"/>
  <c r="AA62" i="18" s="1"/>
  <c r="Y99" i="18"/>
  <c r="T114" i="18" s="1"/>
  <c r="AF99" i="18"/>
  <c r="AA114" i="18" s="1"/>
  <c r="C190" i="18"/>
  <c r="AF116" i="18"/>
  <c r="AA131" i="18" s="1"/>
  <c r="Y116" i="18"/>
  <c r="T131" i="18" s="1"/>
  <c r="K106" i="18"/>
  <c r="L106" i="18" s="1"/>
  <c r="I146" i="18"/>
  <c r="I110" i="18"/>
  <c r="I142" i="18"/>
  <c r="C206" i="18"/>
  <c r="K105" i="18"/>
  <c r="L105" i="18" s="1"/>
  <c r="AF48" i="18"/>
  <c r="AA63" i="18" s="1"/>
  <c r="Y48" i="18"/>
  <c r="T63" i="18" s="1"/>
  <c r="C195" i="18"/>
  <c r="C373" i="18"/>
  <c r="I121" i="18"/>
  <c r="K95" i="18"/>
  <c r="L95" i="18" s="1"/>
  <c r="Y150" i="18"/>
  <c r="T165" i="18" s="1"/>
  <c r="AF150" i="18"/>
  <c r="AA165" i="18" s="1"/>
  <c r="I118" i="18"/>
  <c r="I115" i="18"/>
  <c r="I114" i="18"/>
  <c r="I117" i="18"/>
  <c r="AF121" i="18"/>
  <c r="AA136" i="18" s="1"/>
  <c r="Y121" i="18"/>
  <c r="T136" i="18" s="1"/>
  <c r="Y124" i="18"/>
  <c r="T139" i="18" s="1"/>
  <c r="AF124" i="18"/>
  <c r="AA139" i="18" s="1"/>
  <c r="K102" i="18"/>
  <c r="L102" i="18" s="1"/>
  <c r="C172" i="18"/>
  <c r="C215" i="18"/>
  <c r="C264" i="18"/>
  <c r="C181" i="18"/>
  <c r="Y162" i="18"/>
  <c r="T177" i="18" s="1"/>
  <c r="AF162" i="18"/>
  <c r="AA177" i="18" s="1"/>
  <c r="C186" i="18"/>
  <c r="AF143" i="18"/>
  <c r="AA158" i="18" s="1"/>
  <c r="Y143" i="18"/>
  <c r="T158" i="18" s="1"/>
  <c r="Y142" i="18"/>
  <c r="T157" i="18" s="1"/>
  <c r="AF142" i="18"/>
  <c r="AA157" i="18" s="1"/>
  <c r="C282" i="18"/>
  <c r="C164" i="18"/>
  <c r="B54" i="19"/>
  <c r="AF119" i="18" l="1"/>
  <c r="AA134" i="18" s="1"/>
  <c r="Y119" i="18"/>
  <c r="T134" i="18" s="1"/>
  <c r="K115" i="18"/>
  <c r="L115" i="18" s="1"/>
  <c r="K118" i="18"/>
  <c r="L118" i="18" s="1"/>
  <c r="K121" i="18"/>
  <c r="L121" i="18" s="1"/>
  <c r="K110" i="18"/>
  <c r="L110" i="18" s="1"/>
  <c r="K141" i="18"/>
  <c r="L141" i="18"/>
  <c r="C168" i="18"/>
  <c r="I161" i="18"/>
  <c r="I164" i="18"/>
  <c r="K146" i="18"/>
  <c r="L146" i="18" s="1"/>
  <c r="C205" i="18"/>
  <c r="K149" i="18"/>
  <c r="L149" i="18" s="1"/>
  <c r="I130" i="18"/>
  <c r="I136" i="18"/>
  <c r="C210" i="18"/>
  <c r="K114" i="18"/>
  <c r="L114" i="18" s="1"/>
  <c r="AF139" i="18"/>
  <c r="AA154" i="18" s="1"/>
  <c r="Y139" i="18"/>
  <c r="T154" i="18" s="1"/>
  <c r="C221" i="18"/>
  <c r="Y114" i="18"/>
  <c r="T129" i="18" s="1"/>
  <c r="AF114" i="18"/>
  <c r="AA129" i="18" s="1"/>
  <c r="C199" i="18"/>
  <c r="C248" i="18"/>
  <c r="AF115" i="18"/>
  <c r="AA130" i="18" s="1"/>
  <c r="Y115" i="18"/>
  <c r="T130" i="18" s="1"/>
  <c r="I129" i="18"/>
  <c r="AF136" i="18"/>
  <c r="AA151" i="18" s="1"/>
  <c r="Y136" i="18"/>
  <c r="T151" i="18" s="1"/>
  <c r="C388" i="18"/>
  <c r="Y63" i="18"/>
  <c r="T78" i="18" s="1"/>
  <c r="AF63" i="18"/>
  <c r="AA78" i="18" s="1"/>
  <c r="K142" i="18"/>
  <c r="L142" i="18" s="1"/>
  <c r="AF131" i="18"/>
  <c r="AA146" i="18" s="1"/>
  <c r="Y131" i="18"/>
  <c r="T146" i="18" s="1"/>
  <c r="AF111" i="18"/>
  <c r="AA126" i="18" s="1"/>
  <c r="Y111" i="18"/>
  <c r="T126" i="18" s="1"/>
  <c r="I128" i="18"/>
  <c r="K120" i="18"/>
  <c r="L120" i="18" s="1"/>
  <c r="I133" i="18"/>
  <c r="I157" i="18"/>
  <c r="K113" i="18"/>
  <c r="L113" i="18" s="1"/>
  <c r="I135" i="18"/>
  <c r="K117" i="18"/>
  <c r="L117" i="18" s="1"/>
  <c r="I125" i="18"/>
  <c r="I156" i="18"/>
  <c r="I132" i="18"/>
  <c r="AF165" i="18"/>
  <c r="AA180" i="18" s="1"/>
  <c r="Y165" i="18"/>
  <c r="T180" i="18" s="1"/>
  <c r="Y62" i="18"/>
  <c r="T77" i="18" s="1"/>
  <c r="AF62" i="18"/>
  <c r="AA77" i="18" s="1"/>
  <c r="AF118" i="18"/>
  <c r="AA133" i="18" s="1"/>
  <c r="Y118" i="18"/>
  <c r="T133" i="18" s="1"/>
  <c r="Y110" i="18"/>
  <c r="T125" i="18" s="1"/>
  <c r="AF110" i="18"/>
  <c r="AA125" i="18" s="1"/>
  <c r="Y158" i="18"/>
  <c r="T173" i="18" s="1"/>
  <c r="AF158" i="18"/>
  <c r="AA173" i="18" s="1"/>
  <c r="C201" i="18"/>
  <c r="AF177" i="18"/>
  <c r="AA192" i="18" s="1"/>
  <c r="Y177" i="18"/>
  <c r="T192" i="18" s="1"/>
  <c r="Y157" i="18"/>
  <c r="T172" i="18" s="1"/>
  <c r="AF157" i="18"/>
  <c r="AA172" i="18" s="1"/>
  <c r="C196" i="18"/>
  <c r="C187" i="18"/>
  <c r="C297" i="18"/>
  <c r="C179" i="18"/>
  <c r="C279" i="18"/>
  <c r="C230" i="18"/>
  <c r="B53" i="19"/>
  <c r="Y134" i="18" l="1"/>
  <c r="T149" i="18" s="1"/>
  <c r="AF134" i="18"/>
  <c r="AA149" i="18" s="1"/>
  <c r="K135" i="18"/>
  <c r="L135" i="18"/>
  <c r="K157" i="18"/>
  <c r="L157" i="18" s="1"/>
  <c r="K125" i="18"/>
  <c r="L125" i="18" s="1"/>
  <c r="K128" i="18"/>
  <c r="L128" i="18" s="1"/>
  <c r="K130" i="18"/>
  <c r="L130" i="18" s="1"/>
  <c r="K132" i="18"/>
  <c r="L132" i="18" s="1"/>
  <c r="K161" i="18"/>
  <c r="L161" i="18" s="1"/>
  <c r="C183" i="18"/>
  <c r="AF180" i="18"/>
  <c r="AA195" i="18" s="1"/>
  <c r="Y180" i="18"/>
  <c r="T195" i="18" s="1"/>
  <c r="I172" i="18"/>
  <c r="AF126" i="18"/>
  <c r="AA141" i="18" s="1"/>
  <c r="Y126" i="18"/>
  <c r="T141" i="18" s="1"/>
  <c r="Y130" i="18"/>
  <c r="T145" i="18" s="1"/>
  <c r="AF130" i="18"/>
  <c r="AA145" i="18" s="1"/>
  <c r="C214" i="18"/>
  <c r="Y154" i="18"/>
  <c r="T169" i="18" s="1"/>
  <c r="AF154" i="18"/>
  <c r="AA169" i="18" s="1"/>
  <c r="I151" i="18"/>
  <c r="C403" i="18"/>
  <c r="K136" i="18"/>
  <c r="L136" i="18" s="1"/>
  <c r="C220" i="18"/>
  <c r="C263" i="18"/>
  <c r="I147" i="18"/>
  <c r="I150" i="18"/>
  <c r="I148" i="18"/>
  <c r="Y146" i="18"/>
  <c r="T161" i="18" s="1"/>
  <c r="AF146" i="18"/>
  <c r="AA161" i="18" s="1"/>
  <c r="Y125" i="18"/>
  <c r="T140" i="18" s="1"/>
  <c r="AF125" i="18"/>
  <c r="AA140" i="18" s="1"/>
  <c r="K133" i="18"/>
  <c r="L133" i="18" s="1"/>
  <c r="Y129" i="18"/>
  <c r="T144" i="18" s="1"/>
  <c r="AF129" i="18"/>
  <c r="AA144" i="18" s="1"/>
  <c r="I145" i="18"/>
  <c r="Y133" i="18"/>
  <c r="T148" i="18" s="1"/>
  <c r="AF133" i="18"/>
  <c r="AA148" i="18" s="1"/>
  <c r="K156" i="18"/>
  <c r="L156" i="18" s="1"/>
  <c r="AF151" i="18"/>
  <c r="AA166" i="18" s="1"/>
  <c r="Y151" i="18"/>
  <c r="T166" i="18" s="1"/>
  <c r="K164" i="18"/>
  <c r="L164" i="18" s="1"/>
  <c r="I171" i="18"/>
  <c r="I179" i="18"/>
  <c r="I143" i="18"/>
  <c r="I144" i="18"/>
  <c r="C225" i="18"/>
  <c r="Y77" i="18"/>
  <c r="T92" i="18" s="1"/>
  <c r="AF77" i="18"/>
  <c r="AA92" i="18" s="1"/>
  <c r="I140" i="18"/>
  <c r="AF78" i="18"/>
  <c r="AA93" i="18" s="1"/>
  <c r="Y78" i="18"/>
  <c r="T93" i="18" s="1"/>
  <c r="K129" i="18"/>
  <c r="L129" i="18" s="1"/>
  <c r="C236" i="18"/>
  <c r="I176" i="18"/>
  <c r="C202" i="18"/>
  <c r="Y172" i="18"/>
  <c r="T187" i="18" s="1"/>
  <c r="AF172" i="18"/>
  <c r="AA187" i="18" s="1"/>
  <c r="C216" i="18"/>
  <c r="C194" i="18"/>
  <c r="C294" i="18"/>
  <c r="C312" i="18"/>
  <c r="C211" i="18"/>
  <c r="Y192" i="18"/>
  <c r="T207" i="18" s="1"/>
  <c r="AF192" i="18"/>
  <c r="AA207" i="18" s="1"/>
  <c r="C245" i="18"/>
  <c r="AF173" i="18"/>
  <c r="AA188" i="18" s="1"/>
  <c r="Y173" i="18"/>
  <c r="T188" i="18" s="1"/>
  <c r="B52" i="19"/>
  <c r="Y149" i="18" l="1"/>
  <c r="T164" i="18" s="1"/>
  <c r="AF149" i="18"/>
  <c r="AA164" i="18" s="1"/>
  <c r="K143" i="18"/>
  <c r="L143" i="18"/>
  <c r="K172" i="18"/>
  <c r="L172" i="18" s="1"/>
  <c r="K179" i="18"/>
  <c r="L179" i="18" s="1"/>
  <c r="K148" i="18"/>
  <c r="L148" i="18" s="1"/>
  <c r="K150" i="18"/>
  <c r="L150" i="18" s="1"/>
  <c r="K140" i="18"/>
  <c r="L140" i="18" s="1"/>
  <c r="C198" i="18"/>
  <c r="K151" i="18"/>
  <c r="L151" i="18" s="1"/>
  <c r="I186" i="18"/>
  <c r="AF148" i="18"/>
  <c r="AA163" i="18" s="1"/>
  <c r="Y148" i="18"/>
  <c r="T163" i="18" s="1"/>
  <c r="Y140" i="18"/>
  <c r="T155" i="18" s="1"/>
  <c r="AF140" i="18"/>
  <c r="AA155" i="18" s="1"/>
  <c r="I162" i="18"/>
  <c r="I166" i="18"/>
  <c r="Y145" i="18"/>
  <c r="T160" i="18" s="1"/>
  <c r="AF145" i="18"/>
  <c r="AA160" i="18" s="1"/>
  <c r="K147" i="18"/>
  <c r="L147" i="18" s="1"/>
  <c r="I155" i="18"/>
  <c r="I159" i="18"/>
  <c r="I160" i="18"/>
  <c r="AF141" i="18"/>
  <c r="AA156" i="18" s="1"/>
  <c r="Y141" i="18"/>
  <c r="T156" i="18" s="1"/>
  <c r="K171" i="18"/>
  <c r="L171" i="18" s="1"/>
  <c r="C251" i="18"/>
  <c r="K144" i="18"/>
  <c r="L144" i="18" s="1"/>
  <c r="K145" i="18"/>
  <c r="L145" i="18" s="1"/>
  <c r="Y161" i="18"/>
  <c r="T176" i="18" s="1"/>
  <c r="AF161" i="18"/>
  <c r="AA176" i="18" s="1"/>
  <c r="AF169" i="18"/>
  <c r="AA184" i="18" s="1"/>
  <c r="Y169" i="18"/>
  <c r="T184" i="18" s="1"/>
  <c r="I158" i="18"/>
  <c r="AF166" i="18"/>
  <c r="AA181" i="18" s="1"/>
  <c r="Y166" i="18"/>
  <c r="T181" i="18" s="1"/>
  <c r="C278" i="18"/>
  <c r="C418" i="18"/>
  <c r="I187" i="18"/>
  <c r="Y92" i="18"/>
  <c r="T107" i="18" s="1"/>
  <c r="AF92" i="18"/>
  <c r="AA107" i="18" s="1"/>
  <c r="AF144" i="18"/>
  <c r="AA159" i="18" s="1"/>
  <c r="Y144" i="18"/>
  <c r="T159" i="18" s="1"/>
  <c r="I163" i="18"/>
  <c r="C229" i="18"/>
  <c r="I191" i="18"/>
  <c r="AF93" i="18"/>
  <c r="AA108" i="18" s="1"/>
  <c r="Y93" i="18"/>
  <c r="T108" i="18" s="1"/>
  <c r="I194" i="18"/>
  <c r="I165" i="18"/>
  <c r="C235" i="18"/>
  <c r="AF195" i="18"/>
  <c r="AA210" i="18" s="1"/>
  <c r="Y195" i="18"/>
  <c r="T210" i="18" s="1"/>
  <c r="K176" i="18"/>
  <c r="L176" i="18" s="1"/>
  <c r="C240" i="18"/>
  <c r="C327" i="18"/>
  <c r="C231" i="18"/>
  <c r="C260" i="18"/>
  <c r="AF188" i="18"/>
  <c r="AA203" i="18" s="1"/>
  <c r="Y188" i="18"/>
  <c r="T203" i="18" s="1"/>
  <c r="C226" i="18"/>
  <c r="AF187" i="18"/>
  <c r="AA202" i="18" s="1"/>
  <c r="Y187" i="18"/>
  <c r="T202" i="18" s="1"/>
  <c r="AF207" i="18"/>
  <c r="AA222" i="18" s="1"/>
  <c r="Y207" i="18"/>
  <c r="T222" i="18" s="1"/>
  <c r="C309" i="18"/>
  <c r="C217" i="18"/>
  <c r="C209" i="18"/>
  <c r="B51" i="19"/>
  <c r="AF164" i="18" l="1"/>
  <c r="AA179" i="18" s="1"/>
  <c r="Y164" i="18"/>
  <c r="T179" i="18" s="1"/>
  <c r="K163" i="18"/>
  <c r="L163" i="18"/>
  <c r="K155" i="18"/>
  <c r="L155" i="18" s="1"/>
  <c r="K194" i="18"/>
  <c r="L194" i="18" s="1"/>
  <c r="K187" i="18"/>
  <c r="L187" i="18" s="1"/>
  <c r="C213" i="18"/>
  <c r="I180" i="18"/>
  <c r="Y184" i="18"/>
  <c r="T199" i="18" s="1"/>
  <c r="AF184" i="18"/>
  <c r="AA199" i="18" s="1"/>
  <c r="Y156" i="18"/>
  <c r="T171" i="18" s="1"/>
  <c r="AF156" i="18"/>
  <c r="AA171" i="18" s="1"/>
  <c r="K165" i="18"/>
  <c r="L165" i="18" s="1"/>
  <c r="Y107" i="18"/>
  <c r="T122" i="18" s="1"/>
  <c r="AF107" i="18"/>
  <c r="AA122" i="18" s="1"/>
  <c r="AF155" i="18"/>
  <c r="AA170" i="18" s="1"/>
  <c r="Y155" i="18"/>
  <c r="T170" i="18" s="1"/>
  <c r="Y210" i="18"/>
  <c r="T225" i="18" s="1"/>
  <c r="AF210" i="18"/>
  <c r="AA225" i="18" s="1"/>
  <c r="I202" i="18"/>
  <c r="C293" i="18"/>
  <c r="I175" i="18"/>
  <c r="AF163" i="18"/>
  <c r="AA178" i="18" s="1"/>
  <c r="Y163" i="18"/>
  <c r="T178" i="18" s="1"/>
  <c r="I209" i="18"/>
  <c r="C244" i="18"/>
  <c r="AF176" i="18"/>
  <c r="AA191" i="18" s="1"/>
  <c r="Y176" i="18"/>
  <c r="T191" i="18" s="1"/>
  <c r="C266" i="18"/>
  <c r="K160" i="18"/>
  <c r="L160" i="18" s="1"/>
  <c r="AF160" i="18"/>
  <c r="AA175" i="18" s="1"/>
  <c r="Y160" i="18"/>
  <c r="T175" i="18" s="1"/>
  <c r="Y108" i="18"/>
  <c r="T123" i="18" s="1"/>
  <c r="AF108" i="18"/>
  <c r="AA123" i="18" s="1"/>
  <c r="Y181" i="18"/>
  <c r="T196" i="18" s="1"/>
  <c r="AF181" i="18"/>
  <c r="AA196" i="18" s="1"/>
  <c r="I174" i="18"/>
  <c r="K166" i="18"/>
  <c r="L166" i="18" s="1"/>
  <c r="I201" i="18"/>
  <c r="C255" i="18"/>
  <c r="I178" i="18"/>
  <c r="K159" i="18"/>
  <c r="L159" i="18" s="1"/>
  <c r="I181" i="18"/>
  <c r="K186" i="18"/>
  <c r="L186" i="18" s="1"/>
  <c r="I206" i="18"/>
  <c r="AF159" i="18"/>
  <c r="AA174" i="18" s="1"/>
  <c r="Y159" i="18"/>
  <c r="T174" i="18" s="1"/>
  <c r="C433" i="18"/>
  <c r="I173" i="18"/>
  <c r="K162" i="18"/>
  <c r="L162" i="18" s="1"/>
  <c r="C250" i="18"/>
  <c r="K191" i="18"/>
  <c r="L191" i="18" s="1"/>
  <c r="K158" i="18"/>
  <c r="L158" i="18" s="1"/>
  <c r="I170" i="18"/>
  <c r="I177" i="18"/>
  <c r="C224" i="18"/>
  <c r="AF222" i="18"/>
  <c r="AA237" i="18" s="1"/>
  <c r="Y222" i="18"/>
  <c r="T237" i="18" s="1"/>
  <c r="Y202" i="18"/>
  <c r="T217" i="18" s="1"/>
  <c r="AF202" i="18"/>
  <c r="AA217" i="18" s="1"/>
  <c r="AF203" i="18"/>
  <c r="AA218" i="18" s="1"/>
  <c r="Y203" i="18"/>
  <c r="T218" i="18" s="1"/>
  <c r="C232" i="18"/>
  <c r="C324" i="18"/>
  <c r="C241" i="18"/>
  <c r="C246" i="18"/>
  <c r="C275" i="18"/>
  <c r="C342" i="18"/>
  <c r="B50" i="19"/>
  <c r="Y179" i="18" l="1"/>
  <c r="T194" i="18" s="1"/>
  <c r="AF179" i="18"/>
  <c r="AA194" i="18" s="1"/>
  <c r="K177" i="18"/>
  <c r="L177" i="18"/>
  <c r="K170" i="18"/>
  <c r="L170" i="18" s="1"/>
  <c r="K202" i="18"/>
  <c r="L202" i="18" s="1"/>
  <c r="K181" i="18"/>
  <c r="L181" i="18" s="1"/>
  <c r="K180" i="18"/>
  <c r="L180" i="18" s="1"/>
  <c r="K173" i="18"/>
  <c r="L173" i="18" s="1"/>
  <c r="C228" i="18"/>
  <c r="I221" i="18"/>
  <c r="K178" i="18"/>
  <c r="L178" i="18" s="1"/>
  <c r="Y175" i="18"/>
  <c r="T190" i="18" s="1"/>
  <c r="AF175" i="18"/>
  <c r="AA190" i="18" s="1"/>
  <c r="Y191" i="18"/>
  <c r="T206" i="18" s="1"/>
  <c r="AF191" i="18"/>
  <c r="AA206" i="18" s="1"/>
  <c r="Y178" i="18"/>
  <c r="T193" i="18" s="1"/>
  <c r="AF178" i="18"/>
  <c r="AA193" i="18" s="1"/>
  <c r="I192" i="18"/>
  <c r="I188" i="18"/>
  <c r="K206" i="18"/>
  <c r="L206" i="18" s="1"/>
  <c r="I193" i="18"/>
  <c r="I217" i="18"/>
  <c r="K174" i="18"/>
  <c r="L174" i="18" s="1"/>
  <c r="C259" i="18"/>
  <c r="I190" i="18"/>
  <c r="I185" i="18"/>
  <c r="C448" i="18"/>
  <c r="I189" i="18"/>
  <c r="K175" i="18"/>
  <c r="L175" i="18" s="1"/>
  <c r="AF225" i="18"/>
  <c r="AA240" i="18" s="1"/>
  <c r="Y225" i="18"/>
  <c r="T240" i="18" s="1"/>
  <c r="AF171" i="18"/>
  <c r="AA186" i="18" s="1"/>
  <c r="Y171" i="18"/>
  <c r="T186" i="18" s="1"/>
  <c r="I196" i="18"/>
  <c r="Y170" i="18"/>
  <c r="T185" i="18" s="1"/>
  <c r="AF170" i="18"/>
  <c r="AA185" i="18" s="1"/>
  <c r="C270" i="18"/>
  <c r="Y196" i="18"/>
  <c r="T211" i="18" s="1"/>
  <c r="AF196" i="18"/>
  <c r="AA211" i="18" s="1"/>
  <c r="Y199" i="18"/>
  <c r="T214" i="18" s="1"/>
  <c r="AF199" i="18"/>
  <c r="AA214" i="18" s="1"/>
  <c r="C265" i="18"/>
  <c r="AF174" i="18"/>
  <c r="AA189" i="18" s="1"/>
  <c r="Y174" i="18"/>
  <c r="T189" i="18" s="1"/>
  <c r="K201" i="18"/>
  <c r="L201" i="18" s="1"/>
  <c r="I224" i="18"/>
  <c r="I195" i="18"/>
  <c r="I216" i="18"/>
  <c r="AF123" i="18"/>
  <c r="AA138" i="18" s="1"/>
  <c r="Y123" i="18"/>
  <c r="T138" i="18" s="1"/>
  <c r="C281" i="18"/>
  <c r="K209" i="18"/>
  <c r="L209" i="18" s="1"/>
  <c r="C308" i="18"/>
  <c r="Y122" i="18"/>
  <c r="T137" i="18" s="1"/>
  <c r="AF122" i="18"/>
  <c r="AA137" i="18" s="1"/>
  <c r="Y218" i="18"/>
  <c r="T233" i="18" s="1"/>
  <c r="AF218" i="18"/>
  <c r="AA233" i="18" s="1"/>
  <c r="C256" i="18"/>
  <c r="C357" i="18"/>
  <c r="C290" i="18"/>
  <c r="C261" i="18"/>
  <c r="C247" i="18"/>
  <c r="Y217" i="18"/>
  <c r="T232" i="18" s="1"/>
  <c r="AF217" i="18"/>
  <c r="AA232" i="18" s="1"/>
  <c r="Y237" i="18"/>
  <c r="T252" i="18" s="1"/>
  <c r="AF237" i="18"/>
  <c r="AA252" i="18" s="1"/>
  <c r="C239" i="18"/>
  <c r="C339" i="18"/>
  <c r="B49" i="19"/>
  <c r="Y194" i="18" l="1"/>
  <c r="T209" i="18" s="1"/>
  <c r="AF194" i="18"/>
  <c r="AA209" i="18" s="1"/>
  <c r="K217" i="18"/>
  <c r="L217" i="18" s="1"/>
  <c r="K188" i="18"/>
  <c r="L188" i="18" s="1"/>
  <c r="K189" i="18"/>
  <c r="L189" i="18" s="1"/>
  <c r="K216" i="18"/>
  <c r="L216" i="18" s="1"/>
  <c r="K185" i="18"/>
  <c r="L185" i="18" s="1"/>
  <c r="K192" i="18"/>
  <c r="L192" i="18" s="1"/>
  <c r="K190" i="18"/>
  <c r="L190" i="18" s="1"/>
  <c r="K224" i="18"/>
  <c r="L224" i="18"/>
  <c r="C243" i="18"/>
  <c r="C323" i="18"/>
  <c r="Y138" i="18"/>
  <c r="T153" i="18" s="1"/>
  <c r="AF138" i="18"/>
  <c r="AA153" i="18" s="1"/>
  <c r="AF240" i="18"/>
  <c r="AA255" i="18" s="1"/>
  <c r="Y240" i="18"/>
  <c r="T255" i="18" s="1"/>
  <c r="C285" i="18"/>
  <c r="C463" i="18"/>
  <c r="C274" i="18"/>
  <c r="AF206" i="18"/>
  <c r="AA221" i="18" s="1"/>
  <c r="Y206" i="18"/>
  <c r="T221" i="18" s="1"/>
  <c r="I231" i="18"/>
  <c r="Y189" i="18"/>
  <c r="T204" i="18" s="1"/>
  <c r="AF189" i="18"/>
  <c r="AA204" i="18" s="1"/>
  <c r="I203" i="18"/>
  <c r="Y214" i="18"/>
  <c r="T229" i="18" s="1"/>
  <c r="AF214" i="18"/>
  <c r="AA229" i="18" s="1"/>
  <c r="Y185" i="18"/>
  <c r="T200" i="18" s="1"/>
  <c r="AF185" i="18"/>
  <c r="AA200" i="18" s="1"/>
  <c r="I200" i="18"/>
  <c r="AF190" i="18"/>
  <c r="AA205" i="18" s="1"/>
  <c r="Y190" i="18"/>
  <c r="T205" i="18" s="1"/>
  <c r="I210" i="18"/>
  <c r="C280" i="18"/>
  <c r="K196" i="18"/>
  <c r="L196" i="18" s="1"/>
  <c r="I205" i="18"/>
  <c r="I232" i="18"/>
  <c r="Y137" i="18"/>
  <c r="T152" i="18" s="1"/>
  <c r="AF137" i="18"/>
  <c r="AA152" i="18" s="1"/>
  <c r="K195" i="18"/>
  <c r="L195" i="18" s="1"/>
  <c r="AF211" i="18"/>
  <c r="AA226" i="18" s="1"/>
  <c r="Y211" i="18"/>
  <c r="T226" i="18" s="1"/>
  <c r="I211" i="18"/>
  <c r="I204" i="18"/>
  <c r="I207" i="18"/>
  <c r="AF186" i="18"/>
  <c r="AA201" i="18" s="1"/>
  <c r="Y186" i="18"/>
  <c r="T201" i="18" s="1"/>
  <c r="I208" i="18"/>
  <c r="I236" i="18"/>
  <c r="C296" i="18"/>
  <c r="I239" i="18"/>
  <c r="K193" i="18"/>
  <c r="L193" i="18" s="1"/>
  <c r="Y193" i="18"/>
  <c r="T208" i="18" s="1"/>
  <c r="AF193" i="18"/>
  <c r="AA208" i="18" s="1"/>
  <c r="K221" i="18"/>
  <c r="L221" i="18" s="1"/>
  <c r="Y252" i="18"/>
  <c r="T267" i="18" s="1"/>
  <c r="AF252" i="18"/>
  <c r="AA267" i="18" s="1"/>
  <c r="C354" i="18"/>
  <c r="C254" i="18"/>
  <c r="C372" i="18"/>
  <c r="Y233" i="18"/>
  <c r="T248" i="18" s="1"/>
  <c r="AF233" i="18"/>
  <c r="AA248" i="18" s="1"/>
  <c r="C305" i="18"/>
  <c r="C262" i="18"/>
  <c r="C276" i="18"/>
  <c r="AF232" i="18"/>
  <c r="AA247" i="18" s="1"/>
  <c r="Y232" i="18"/>
  <c r="T247" i="18" s="1"/>
  <c r="C271" i="18"/>
  <c r="B48" i="19"/>
  <c r="AF209" i="18" l="1"/>
  <c r="AA224" i="18" s="1"/>
  <c r="Y209" i="18"/>
  <c r="T224" i="18" s="1"/>
  <c r="K204" i="18"/>
  <c r="L204" i="18" s="1"/>
  <c r="K210" i="18"/>
  <c r="L210" i="18" s="1"/>
  <c r="K203" i="18"/>
  <c r="L203" i="18" s="1"/>
  <c r="K200" i="18"/>
  <c r="L200" i="18"/>
  <c r="K232" i="18"/>
  <c r="L232" i="18" s="1"/>
  <c r="C258" i="18"/>
  <c r="AF201" i="18"/>
  <c r="AA216" i="18" s="1"/>
  <c r="Y201" i="18"/>
  <c r="T216" i="18" s="1"/>
  <c r="Y226" i="18"/>
  <c r="T241" i="18" s="1"/>
  <c r="AF226" i="18"/>
  <c r="AA241" i="18" s="1"/>
  <c r="K205" i="18"/>
  <c r="L205" i="18" s="1"/>
  <c r="AF221" i="18"/>
  <c r="AA236" i="18" s="1"/>
  <c r="Y221" i="18"/>
  <c r="T236" i="18" s="1"/>
  <c r="Y255" i="18"/>
  <c r="T270" i="18" s="1"/>
  <c r="AF255" i="18"/>
  <c r="AA270" i="18" s="1"/>
  <c r="I246" i="18"/>
  <c r="I220" i="18"/>
  <c r="I225" i="18"/>
  <c r="Y229" i="18"/>
  <c r="T244" i="18" s="1"/>
  <c r="AF229" i="18"/>
  <c r="AA244" i="18" s="1"/>
  <c r="C478" i="18"/>
  <c r="C311" i="18"/>
  <c r="I222" i="18"/>
  <c r="AF205" i="18"/>
  <c r="AA220" i="18" s="1"/>
  <c r="Y205" i="18"/>
  <c r="T220" i="18" s="1"/>
  <c r="I218" i="18"/>
  <c r="C289" i="18"/>
  <c r="AF208" i="18"/>
  <c r="AA223" i="18" s="1"/>
  <c r="Y208" i="18"/>
  <c r="T223" i="18" s="1"/>
  <c r="K207" i="18"/>
  <c r="L207" i="18" s="1"/>
  <c r="C300" i="18"/>
  <c r="AF153" i="18"/>
  <c r="AA168" i="18" s="1"/>
  <c r="Y153" i="18"/>
  <c r="T168" i="18" s="1"/>
  <c r="I251" i="18"/>
  <c r="K236" i="18"/>
  <c r="L236" i="18" s="1"/>
  <c r="I219" i="18"/>
  <c r="AF152" i="18"/>
  <c r="AA167" i="18" s="1"/>
  <c r="Y152" i="18"/>
  <c r="T167" i="18" s="1"/>
  <c r="I215" i="18"/>
  <c r="AF204" i="18"/>
  <c r="AA219" i="18" s="1"/>
  <c r="Y204" i="18"/>
  <c r="T219" i="18" s="1"/>
  <c r="I254" i="18"/>
  <c r="I223" i="18"/>
  <c r="I226" i="18"/>
  <c r="I247" i="18"/>
  <c r="K239" i="18"/>
  <c r="L239" i="18" s="1"/>
  <c r="K208" i="18"/>
  <c r="L208" i="18" s="1"/>
  <c r="K211" i="18"/>
  <c r="L211" i="18" s="1"/>
  <c r="C295" i="18"/>
  <c r="AF200" i="18"/>
  <c r="AA215" i="18" s="1"/>
  <c r="Y200" i="18"/>
  <c r="T215" i="18" s="1"/>
  <c r="K231" i="18"/>
  <c r="L231" i="18" s="1"/>
  <c r="C338" i="18"/>
  <c r="C387" i="18"/>
  <c r="AF247" i="18"/>
  <c r="AA262" i="18" s="1"/>
  <c r="Y247" i="18"/>
  <c r="T262" i="18" s="1"/>
  <c r="C369" i="18"/>
  <c r="C291" i="18"/>
  <c r="C277" i="18"/>
  <c r="Y248" i="18"/>
  <c r="T263" i="18" s="1"/>
  <c r="AF248" i="18"/>
  <c r="AA263" i="18" s="1"/>
  <c r="AF267" i="18"/>
  <c r="AA282" i="18" s="1"/>
  <c r="Y267" i="18"/>
  <c r="T282" i="18" s="1"/>
  <c r="C269" i="18"/>
  <c r="C320" i="18"/>
  <c r="C286" i="18"/>
  <c r="B47" i="19"/>
  <c r="Y224" i="18" l="1"/>
  <c r="T239" i="18" s="1"/>
  <c r="AF224" i="18"/>
  <c r="AA239" i="18" s="1"/>
  <c r="K226" i="18"/>
  <c r="L226" i="18"/>
  <c r="K251" i="18"/>
  <c r="L251" i="18" s="1"/>
  <c r="K218" i="18"/>
  <c r="L218" i="18" s="1"/>
  <c r="K220" i="18"/>
  <c r="L220" i="18" s="1"/>
  <c r="K246" i="18"/>
  <c r="L246" i="18" s="1"/>
  <c r="K215" i="18"/>
  <c r="L215" i="18" s="1"/>
  <c r="K222" i="18"/>
  <c r="L222" i="18"/>
  <c r="K247" i="18"/>
  <c r="L247" i="18"/>
  <c r="C273" i="18"/>
  <c r="I262" i="18"/>
  <c r="I241" i="18"/>
  <c r="I230" i="18"/>
  <c r="I266" i="18"/>
  <c r="K225" i="18"/>
  <c r="L225" i="18" s="1"/>
  <c r="Y236" i="18"/>
  <c r="T251" i="18" s="1"/>
  <c r="AF236" i="18"/>
  <c r="AA251" i="18" s="1"/>
  <c r="C353" i="18"/>
  <c r="Y215" i="18"/>
  <c r="T230" i="18" s="1"/>
  <c r="AF215" i="18"/>
  <c r="AA230" i="18" s="1"/>
  <c r="K223" i="18"/>
  <c r="L223" i="18" s="1"/>
  <c r="AF167" i="18"/>
  <c r="AA182" i="18" s="1"/>
  <c r="Y167" i="18"/>
  <c r="T182" i="18" s="1"/>
  <c r="Y168" i="18"/>
  <c r="T183" i="18" s="1"/>
  <c r="AF168" i="18"/>
  <c r="AA183" i="18" s="1"/>
  <c r="Y223" i="18"/>
  <c r="T238" i="18" s="1"/>
  <c r="AF223" i="18"/>
  <c r="AA238" i="18" s="1"/>
  <c r="AF220" i="18"/>
  <c r="AA235" i="18" s="1"/>
  <c r="Y220" i="18"/>
  <c r="T235" i="18" s="1"/>
  <c r="I233" i="18"/>
  <c r="I238" i="18"/>
  <c r="I235" i="18"/>
  <c r="I240" i="18"/>
  <c r="C310" i="18"/>
  <c r="I269" i="18"/>
  <c r="I234" i="18"/>
  <c r="C304" i="18"/>
  <c r="C493" i="18"/>
  <c r="K254" i="18"/>
  <c r="L254" i="18" s="1"/>
  <c r="K219" i="18"/>
  <c r="L219" i="18" s="1"/>
  <c r="I237" i="18"/>
  <c r="I261" i="18"/>
  <c r="Y241" i="18"/>
  <c r="T256" i="18" s="1"/>
  <c r="AF241" i="18"/>
  <c r="AA256" i="18" s="1"/>
  <c r="AF219" i="18"/>
  <c r="AA234" i="18" s="1"/>
  <c r="Y219" i="18"/>
  <c r="T234" i="18" s="1"/>
  <c r="C315" i="18"/>
  <c r="C326" i="18"/>
  <c r="Y216" i="18"/>
  <c r="T231" i="18" s="1"/>
  <c r="AF216" i="18"/>
  <c r="AA231" i="18" s="1"/>
  <c r="Y244" i="18"/>
  <c r="T259" i="18" s="1"/>
  <c r="AF244" i="18"/>
  <c r="AA259" i="18" s="1"/>
  <c r="AF270" i="18"/>
  <c r="AA285" i="18" s="1"/>
  <c r="Y270" i="18"/>
  <c r="T285" i="18" s="1"/>
  <c r="C301" i="18"/>
  <c r="C292" i="18"/>
  <c r="C384" i="18"/>
  <c r="Y282" i="18"/>
  <c r="T297" i="18" s="1"/>
  <c r="AF282" i="18"/>
  <c r="AA297" i="18" s="1"/>
  <c r="Y262" i="18"/>
  <c r="T277" i="18" s="1"/>
  <c r="AF262" i="18"/>
  <c r="AA277" i="18" s="1"/>
  <c r="C306" i="18"/>
  <c r="C335" i="18"/>
  <c r="C284" i="18"/>
  <c r="AF263" i="18"/>
  <c r="AA278" i="18" s="1"/>
  <c r="Y263" i="18"/>
  <c r="T278" i="18" s="1"/>
  <c r="C402" i="18"/>
  <c r="B46" i="19"/>
  <c r="Y239" i="18" l="1"/>
  <c r="T254" i="18" s="1"/>
  <c r="AF239" i="18"/>
  <c r="AA254" i="18" s="1"/>
  <c r="K234" i="18"/>
  <c r="L234" i="18" s="1"/>
  <c r="K241" i="18"/>
  <c r="L241" i="18" s="1"/>
  <c r="K269" i="18"/>
  <c r="L269" i="18" s="1"/>
  <c r="K237" i="18"/>
  <c r="L237" i="18" s="1"/>
  <c r="K235" i="18"/>
  <c r="L235" i="18" s="1"/>
  <c r="K238" i="18"/>
  <c r="L238" i="18" s="1"/>
  <c r="K266" i="18"/>
  <c r="L266" i="18" s="1"/>
  <c r="C288" i="18"/>
  <c r="Y234" i="18"/>
  <c r="T249" i="18" s="1"/>
  <c r="AF234" i="18"/>
  <c r="AA249" i="18" s="1"/>
  <c r="I253" i="18"/>
  <c r="AF183" i="18"/>
  <c r="AA198" i="18" s="1"/>
  <c r="Y183" i="18"/>
  <c r="T198" i="18" s="1"/>
  <c r="I281" i="18"/>
  <c r="K233" i="18"/>
  <c r="L233" i="18" s="1"/>
  <c r="Y182" i="18"/>
  <c r="T197" i="18" s="1"/>
  <c r="AF182" i="18"/>
  <c r="AA197" i="18" s="1"/>
  <c r="C368" i="18"/>
  <c r="K230" i="18"/>
  <c r="L230" i="18" s="1"/>
  <c r="Y285" i="18"/>
  <c r="T300" i="18" s="1"/>
  <c r="AF285" i="18"/>
  <c r="AA300" i="18" s="1"/>
  <c r="Y259" i="18"/>
  <c r="T274" i="18" s="1"/>
  <c r="AF259" i="18"/>
  <c r="AA274" i="18" s="1"/>
  <c r="C341" i="18"/>
  <c r="AF256" i="18"/>
  <c r="AA271" i="18" s="1"/>
  <c r="Y256" i="18"/>
  <c r="T271" i="18" s="1"/>
  <c r="C319" i="18"/>
  <c r="C325" i="18"/>
  <c r="I248" i="18"/>
  <c r="I245" i="18"/>
  <c r="K261" i="18"/>
  <c r="L261" i="18" s="1"/>
  <c r="I255" i="18"/>
  <c r="AF235" i="18"/>
  <c r="AA250" i="18" s="1"/>
  <c r="Y235" i="18"/>
  <c r="T250" i="18" s="1"/>
  <c r="I256" i="18"/>
  <c r="I276" i="18"/>
  <c r="I249" i="18"/>
  <c r="K240" i="18"/>
  <c r="L240" i="18" s="1"/>
  <c r="AF251" i="18"/>
  <c r="AA266" i="18" s="1"/>
  <c r="Y251" i="18"/>
  <c r="T266" i="18" s="1"/>
  <c r="C508" i="18"/>
  <c r="I284" i="18"/>
  <c r="I250" i="18"/>
  <c r="I277" i="18"/>
  <c r="Y231" i="18"/>
  <c r="T246" i="18" s="1"/>
  <c r="AF231" i="18"/>
  <c r="AA246" i="18" s="1"/>
  <c r="C330" i="18"/>
  <c r="I252" i="18"/>
  <c r="AF238" i="18"/>
  <c r="AA253" i="18" s="1"/>
  <c r="Y238" i="18"/>
  <c r="T253" i="18" s="1"/>
  <c r="Y230" i="18"/>
  <c r="T245" i="18" s="1"/>
  <c r="AF230" i="18"/>
  <c r="AA245" i="18" s="1"/>
  <c r="K262" i="18"/>
  <c r="L262" i="18" s="1"/>
  <c r="C350" i="18"/>
  <c r="C307" i="18"/>
  <c r="AF278" i="18"/>
  <c r="AA293" i="18" s="1"/>
  <c r="Y278" i="18"/>
  <c r="T293" i="18" s="1"/>
  <c r="C299" i="18"/>
  <c r="Y277" i="18"/>
  <c r="T292" i="18" s="1"/>
  <c r="AF277" i="18"/>
  <c r="AA292" i="18" s="1"/>
  <c r="C399" i="18"/>
  <c r="C316" i="18"/>
  <c r="C417" i="18"/>
  <c r="C321" i="18"/>
  <c r="Y297" i="18"/>
  <c r="T312" i="18" s="1"/>
  <c r="AF297" i="18"/>
  <c r="AA312" i="18" s="1"/>
  <c r="B45" i="19"/>
  <c r="AF254" i="18" l="1"/>
  <c r="AA269" i="18" s="1"/>
  <c r="Y254" i="18"/>
  <c r="T269" i="18" s="1"/>
  <c r="K284" i="18"/>
  <c r="L284" i="18" s="1"/>
  <c r="K253" i="18"/>
  <c r="L253" i="18"/>
  <c r="K277" i="18"/>
  <c r="L277" i="18" s="1"/>
  <c r="L281" i="18"/>
  <c r="K252" i="18"/>
  <c r="L252" i="18" s="1"/>
  <c r="K250" i="18"/>
  <c r="L250" i="18" s="1"/>
  <c r="C303" i="18"/>
  <c r="I299" i="18"/>
  <c r="Y250" i="18"/>
  <c r="T265" i="18" s="1"/>
  <c r="AF250" i="18"/>
  <c r="AA265" i="18" s="1"/>
  <c r="I260" i="18"/>
  <c r="AF245" i="18"/>
  <c r="AA260" i="18" s="1"/>
  <c r="Y245" i="18"/>
  <c r="T260" i="18" s="1"/>
  <c r="K245" i="18"/>
  <c r="L245" i="18" s="1"/>
  <c r="C383" i="18"/>
  <c r="I296" i="18"/>
  <c r="K249" i="18"/>
  <c r="L249" i="18" s="1"/>
  <c r="I270" i="18"/>
  <c r="I263" i="18"/>
  <c r="AF198" i="18"/>
  <c r="AA213" i="18" s="1"/>
  <c r="Y198" i="18"/>
  <c r="T213" i="18" s="1"/>
  <c r="K281" i="18"/>
  <c r="AF246" i="18"/>
  <c r="AA261" i="18" s="1"/>
  <c r="Y246" i="18"/>
  <c r="T261" i="18" s="1"/>
  <c r="I264" i="18"/>
  <c r="K255" i="18"/>
  <c r="L255" i="18" s="1"/>
  <c r="K248" i="18"/>
  <c r="L248" i="18" s="1"/>
  <c r="C334" i="18"/>
  <c r="Y274" i="18"/>
  <c r="T289" i="18" s="1"/>
  <c r="AF274" i="18"/>
  <c r="AA289" i="18" s="1"/>
  <c r="AF253" i="18"/>
  <c r="AA268" i="18" s="1"/>
  <c r="Y253" i="18"/>
  <c r="T268" i="18" s="1"/>
  <c r="I291" i="18"/>
  <c r="AF271" i="18"/>
  <c r="AA286" i="18" s="1"/>
  <c r="Y271" i="18"/>
  <c r="T286" i="18" s="1"/>
  <c r="I267" i="18"/>
  <c r="I292" i="18"/>
  <c r="C523" i="18"/>
  <c r="K276" i="18"/>
  <c r="L276" i="18" s="1"/>
  <c r="AF300" i="18"/>
  <c r="AA315" i="18" s="1"/>
  <c r="Y300" i="18"/>
  <c r="T315" i="18" s="1"/>
  <c r="Y197" i="18"/>
  <c r="T212" i="18" s="1"/>
  <c r="AF197" i="18"/>
  <c r="AA212" i="18" s="1"/>
  <c r="I268" i="18"/>
  <c r="C345" i="18"/>
  <c r="Y266" i="18"/>
  <c r="T281" i="18" s="1"/>
  <c r="AF266" i="18"/>
  <c r="AA281" i="18" s="1"/>
  <c r="K256" i="18"/>
  <c r="L256" i="18" s="1"/>
  <c r="C340" i="18"/>
  <c r="C356" i="18"/>
  <c r="I265" i="18"/>
  <c r="I271" i="18"/>
  <c r="Y249" i="18"/>
  <c r="T264" i="18" s="1"/>
  <c r="AF249" i="18"/>
  <c r="AA264" i="18" s="1"/>
  <c r="C322" i="18"/>
  <c r="C336" i="18"/>
  <c r="C414" i="18"/>
  <c r="Y293" i="18"/>
  <c r="T308" i="18" s="1"/>
  <c r="AF293" i="18"/>
  <c r="AA308" i="18" s="1"/>
  <c r="C365" i="18"/>
  <c r="Y312" i="18"/>
  <c r="T327" i="18" s="1"/>
  <c r="AF312" i="18"/>
  <c r="AA327" i="18" s="1"/>
  <c r="C432" i="18"/>
  <c r="C331" i="18"/>
  <c r="Y292" i="18"/>
  <c r="T307" i="18" s="1"/>
  <c r="AF292" i="18"/>
  <c r="AA307" i="18" s="1"/>
  <c r="C314" i="18"/>
  <c r="B44" i="19"/>
  <c r="Y269" i="18" l="1"/>
  <c r="T284" i="18" s="1"/>
  <c r="AF269" i="18"/>
  <c r="AA284" i="18" s="1"/>
  <c r="K260" i="18"/>
  <c r="L260" i="18" s="1"/>
  <c r="K270" i="18"/>
  <c r="L270" i="18" s="1"/>
  <c r="K264" i="18"/>
  <c r="L264" i="18"/>
  <c r="K299" i="18"/>
  <c r="L299" i="18" s="1"/>
  <c r="C318" i="18"/>
  <c r="K267" i="18"/>
  <c r="L267" i="18" s="1"/>
  <c r="AF213" i="18"/>
  <c r="AA228" i="18" s="1"/>
  <c r="Y213" i="18"/>
  <c r="T228" i="18" s="1"/>
  <c r="K296" i="18"/>
  <c r="L296" i="18" s="1"/>
  <c r="AF260" i="18"/>
  <c r="AA275" i="18" s="1"/>
  <c r="Y260" i="18"/>
  <c r="T275" i="18" s="1"/>
  <c r="I282" i="18"/>
  <c r="Y289" i="18"/>
  <c r="T304" i="18" s="1"/>
  <c r="AF289" i="18"/>
  <c r="AA304" i="18" s="1"/>
  <c r="I311" i="18"/>
  <c r="I283" i="18"/>
  <c r="AF286" i="18"/>
  <c r="AA301" i="18" s="1"/>
  <c r="Y286" i="18"/>
  <c r="T301" i="18" s="1"/>
  <c r="C349" i="18"/>
  <c r="I279" i="18"/>
  <c r="K263" i="18"/>
  <c r="L263" i="18" s="1"/>
  <c r="Y264" i="18"/>
  <c r="T279" i="18" s="1"/>
  <c r="AF264" i="18"/>
  <c r="AA279" i="18" s="1"/>
  <c r="C371" i="18"/>
  <c r="K268" i="18"/>
  <c r="L268" i="18" s="1"/>
  <c r="I278" i="18"/>
  <c r="I275" i="18"/>
  <c r="K271" i="18"/>
  <c r="L271" i="18" s="1"/>
  <c r="I306" i="18"/>
  <c r="AF261" i="18"/>
  <c r="AA276" i="18" s="1"/>
  <c r="Y261" i="18"/>
  <c r="T276" i="18" s="1"/>
  <c r="I285" i="18"/>
  <c r="C398" i="18"/>
  <c r="I286" i="18"/>
  <c r="Y281" i="18"/>
  <c r="T296" i="18" s="1"/>
  <c r="AF281" i="18"/>
  <c r="AA296" i="18" s="1"/>
  <c r="AF212" i="18"/>
  <c r="AA227" i="18" s="1"/>
  <c r="Y212" i="18"/>
  <c r="T227" i="18" s="1"/>
  <c r="C538" i="18"/>
  <c r="K291" i="18"/>
  <c r="L291" i="18" s="1"/>
  <c r="Y265" i="18"/>
  <c r="T280" i="18" s="1"/>
  <c r="AF265" i="18"/>
  <c r="AA280" i="18" s="1"/>
  <c r="K265" i="18"/>
  <c r="L265" i="18" s="1"/>
  <c r="Y315" i="18"/>
  <c r="T330" i="18" s="1"/>
  <c r="AF315" i="18"/>
  <c r="AA330" i="18" s="1"/>
  <c r="I307" i="18"/>
  <c r="AF268" i="18"/>
  <c r="AA283" i="18" s="1"/>
  <c r="Y268" i="18"/>
  <c r="T283" i="18" s="1"/>
  <c r="I280" i="18"/>
  <c r="C355" i="18"/>
  <c r="C360" i="18"/>
  <c r="K292" i="18"/>
  <c r="L292" i="18" s="1"/>
  <c r="I314" i="18"/>
  <c r="C337" i="18"/>
  <c r="C429" i="18"/>
  <c r="C351" i="18"/>
  <c r="Y307" i="18"/>
  <c r="T322" i="18" s="1"/>
  <c r="AF307" i="18"/>
  <c r="AA322" i="18" s="1"/>
  <c r="C447" i="18"/>
  <c r="C346" i="18"/>
  <c r="Y327" i="18"/>
  <c r="T342" i="18" s="1"/>
  <c r="AF327" i="18"/>
  <c r="AA342" i="18" s="1"/>
  <c r="AF308" i="18"/>
  <c r="AA323" i="18" s="1"/>
  <c r="Y308" i="18"/>
  <c r="T323" i="18" s="1"/>
  <c r="C380" i="18"/>
  <c r="C329" i="18"/>
  <c r="B43" i="19"/>
  <c r="Y284" i="18" l="1"/>
  <c r="T299" i="18" s="1"/>
  <c r="AF284" i="18"/>
  <c r="AA299" i="18" s="1"/>
  <c r="K280" i="18"/>
  <c r="L280" i="18"/>
  <c r="K285" i="18"/>
  <c r="L285" i="18" s="1"/>
  <c r="K314" i="18"/>
  <c r="L314" i="18"/>
  <c r="K282" i="18"/>
  <c r="L282" i="18" s="1"/>
  <c r="K275" i="18"/>
  <c r="L275" i="18" s="1"/>
  <c r="C333" i="18"/>
  <c r="I329" i="18"/>
  <c r="K307" i="18"/>
  <c r="L307" i="18" s="1"/>
  <c r="I300" i="18"/>
  <c r="I290" i="18"/>
  <c r="C364" i="18"/>
  <c r="I326" i="18"/>
  <c r="K311" i="18"/>
  <c r="L311" i="18" s="1"/>
  <c r="I322" i="18"/>
  <c r="AF296" i="18"/>
  <c r="AA311" i="18" s="1"/>
  <c r="Y296" i="18"/>
  <c r="T311" i="18" s="1"/>
  <c r="C386" i="18"/>
  <c r="C370" i="18"/>
  <c r="I301" i="18"/>
  <c r="Y276" i="18"/>
  <c r="T291" i="18" s="1"/>
  <c r="AF276" i="18"/>
  <c r="AA291" i="18" s="1"/>
  <c r="I293" i="18"/>
  <c r="Y228" i="18"/>
  <c r="T243" i="18" s="1"/>
  <c r="AF228" i="18"/>
  <c r="AA243" i="18" s="1"/>
  <c r="K286" i="18"/>
  <c r="L286" i="18" s="1"/>
  <c r="K278" i="18"/>
  <c r="L278" i="18" s="1"/>
  <c r="AF279" i="18"/>
  <c r="AA294" i="18" s="1"/>
  <c r="Y279" i="18"/>
  <c r="T294" i="18" s="1"/>
  <c r="Y304" i="18"/>
  <c r="T319" i="18" s="1"/>
  <c r="AF304" i="18"/>
  <c r="AA319" i="18" s="1"/>
  <c r="AF330" i="18"/>
  <c r="AA345" i="18" s="1"/>
  <c r="Y330" i="18"/>
  <c r="T345" i="18" s="1"/>
  <c r="C375" i="18"/>
  <c r="C553" i="18"/>
  <c r="C413" i="18"/>
  <c r="K306" i="18"/>
  <c r="L306" i="18" s="1"/>
  <c r="Y301" i="18"/>
  <c r="T316" i="18" s="1"/>
  <c r="AF301" i="18"/>
  <c r="AA316" i="18" s="1"/>
  <c r="I297" i="18"/>
  <c r="I295" i="18"/>
  <c r="I321" i="18"/>
  <c r="Y283" i="18"/>
  <c r="T298" i="18" s="1"/>
  <c r="AF283" i="18"/>
  <c r="AA298" i="18" s="1"/>
  <c r="AF227" i="18"/>
  <c r="AA242" i="18" s="1"/>
  <c r="Y227" i="18"/>
  <c r="T242" i="18" s="1"/>
  <c r="I294" i="18"/>
  <c r="I298" i="18"/>
  <c r="AF275" i="18"/>
  <c r="AA290" i="18" s="1"/>
  <c r="Y275" i="18"/>
  <c r="T290" i="18" s="1"/>
  <c r="AF280" i="18"/>
  <c r="AA295" i="18" s="1"/>
  <c r="Y280" i="18"/>
  <c r="T295" i="18" s="1"/>
  <c r="K279" i="18"/>
  <c r="L279" i="18" s="1"/>
  <c r="K283" i="18"/>
  <c r="L283" i="18" s="1"/>
  <c r="C395" i="18"/>
  <c r="AF342" i="18"/>
  <c r="AA357" i="18" s="1"/>
  <c r="Y342" i="18"/>
  <c r="T357" i="18" s="1"/>
  <c r="C462" i="18"/>
  <c r="C366" i="18"/>
  <c r="C352" i="18"/>
  <c r="AF322" i="18"/>
  <c r="AA337" i="18" s="1"/>
  <c r="Y322" i="18"/>
  <c r="T337" i="18" s="1"/>
  <c r="C344" i="18"/>
  <c r="Y323" i="18"/>
  <c r="T338" i="18" s="1"/>
  <c r="AF323" i="18"/>
  <c r="AA338" i="18" s="1"/>
  <c r="C361" i="18"/>
  <c r="C444" i="18"/>
  <c r="B42" i="19"/>
  <c r="Y299" i="18" l="1"/>
  <c r="T314" i="18" s="1"/>
  <c r="AF299" i="18"/>
  <c r="AA314" i="18" s="1"/>
  <c r="K326" i="18"/>
  <c r="L326" i="18"/>
  <c r="K301" i="18"/>
  <c r="L301" i="18" s="1"/>
  <c r="K300" i="18"/>
  <c r="L300" i="18" s="1"/>
  <c r="K298" i="18"/>
  <c r="L298" i="18" s="1"/>
  <c r="K329" i="18"/>
  <c r="L329" i="18" s="1"/>
  <c r="K294" i="18"/>
  <c r="L294" i="18" s="1"/>
  <c r="K293" i="18"/>
  <c r="L293" i="18" s="1"/>
  <c r="K290" i="18"/>
  <c r="L290" i="18" s="1"/>
  <c r="C348" i="18"/>
  <c r="Y242" i="18"/>
  <c r="T257" i="18" s="1"/>
  <c r="AF242" i="18"/>
  <c r="AA257" i="18" s="1"/>
  <c r="I312" i="18"/>
  <c r="I305" i="18"/>
  <c r="Y290" i="18"/>
  <c r="T305" i="18" s="1"/>
  <c r="AF290" i="18"/>
  <c r="AA305" i="18" s="1"/>
  <c r="AF345" i="18"/>
  <c r="AA360" i="18" s="1"/>
  <c r="Y345" i="18"/>
  <c r="T360" i="18" s="1"/>
  <c r="C401" i="18"/>
  <c r="I341" i="18"/>
  <c r="I315" i="18"/>
  <c r="K297" i="18"/>
  <c r="L297" i="18" s="1"/>
  <c r="AF298" i="18"/>
  <c r="AA313" i="18" s="1"/>
  <c r="Y298" i="18"/>
  <c r="T313" i="18" s="1"/>
  <c r="AF316" i="18"/>
  <c r="AA331" i="18" s="1"/>
  <c r="Y316" i="18"/>
  <c r="T331" i="18" s="1"/>
  <c r="C568" i="18"/>
  <c r="I316" i="18"/>
  <c r="AF311" i="18"/>
  <c r="AA326" i="18" s="1"/>
  <c r="Y311" i="18"/>
  <c r="T326" i="18" s="1"/>
  <c r="K321" i="18"/>
  <c r="L321" i="18" s="1"/>
  <c r="I313" i="18"/>
  <c r="I336" i="18"/>
  <c r="AF319" i="18"/>
  <c r="AA334" i="18" s="1"/>
  <c r="Y319" i="18"/>
  <c r="T334" i="18" s="1"/>
  <c r="Y243" i="18"/>
  <c r="T258" i="18" s="1"/>
  <c r="AF243" i="18"/>
  <c r="AA258" i="18" s="1"/>
  <c r="AF294" i="18"/>
  <c r="AA309" i="18" s="1"/>
  <c r="Y294" i="18"/>
  <c r="T309" i="18" s="1"/>
  <c r="K322" i="18"/>
  <c r="L322" i="18" s="1"/>
  <c r="I344" i="18"/>
  <c r="C390" i="18"/>
  <c r="AF291" i="18"/>
  <c r="AA306" i="18" s="1"/>
  <c r="Y291" i="18"/>
  <c r="T306" i="18" s="1"/>
  <c r="Y295" i="18"/>
  <c r="T310" i="18" s="1"/>
  <c r="AF295" i="18"/>
  <c r="AA310" i="18" s="1"/>
  <c r="I310" i="18"/>
  <c r="I309" i="18"/>
  <c r="K295" i="18"/>
  <c r="L295" i="18" s="1"/>
  <c r="C428" i="18"/>
  <c r="I308" i="18"/>
  <c r="C385" i="18"/>
  <c r="I337" i="18"/>
  <c r="C379" i="18"/>
  <c r="Y338" i="18"/>
  <c r="T353" i="18" s="1"/>
  <c r="AF338" i="18"/>
  <c r="AA353" i="18" s="1"/>
  <c r="C367" i="18"/>
  <c r="C477" i="18"/>
  <c r="Y357" i="18"/>
  <c r="T372" i="18" s="1"/>
  <c r="AF357" i="18"/>
  <c r="AA372" i="18" s="1"/>
  <c r="C376" i="18"/>
  <c r="C359" i="18"/>
  <c r="C459" i="18"/>
  <c r="AF337" i="18"/>
  <c r="AA352" i="18" s="1"/>
  <c r="Y337" i="18"/>
  <c r="T352" i="18" s="1"/>
  <c r="C381" i="18"/>
  <c r="C410" i="18"/>
  <c r="B41" i="19"/>
  <c r="AF314" i="18" l="1"/>
  <c r="AA329" i="18" s="1"/>
  <c r="Y314" i="18"/>
  <c r="T329" i="18" s="1"/>
  <c r="K308" i="18"/>
  <c r="L308" i="18" s="1"/>
  <c r="K336" i="18"/>
  <c r="L336" i="18" s="1"/>
  <c r="K310" i="18"/>
  <c r="L310" i="18" s="1"/>
  <c r="K305" i="18"/>
  <c r="L305" i="18" s="1"/>
  <c r="K337" i="18"/>
  <c r="L337" i="18" s="1"/>
  <c r="K315" i="18"/>
  <c r="L315" i="18" s="1"/>
  <c r="C363" i="18"/>
  <c r="AF306" i="18"/>
  <c r="AA321" i="18" s="1"/>
  <c r="Y306" i="18"/>
  <c r="T321" i="18" s="1"/>
  <c r="I331" i="18"/>
  <c r="AF313" i="18"/>
  <c r="AA328" i="18" s="1"/>
  <c r="Y313" i="18"/>
  <c r="T328" i="18" s="1"/>
  <c r="I320" i="18"/>
  <c r="I323" i="18"/>
  <c r="I324" i="18"/>
  <c r="Y309" i="18"/>
  <c r="T324" i="18" s="1"/>
  <c r="AF309" i="18"/>
  <c r="AA324" i="18" s="1"/>
  <c r="I328" i="18"/>
  <c r="C416" i="18"/>
  <c r="K312" i="18"/>
  <c r="L312" i="18" s="1"/>
  <c r="I351" i="18"/>
  <c r="K316" i="18"/>
  <c r="L316" i="18" s="1"/>
  <c r="C394" i="18"/>
  <c r="K309" i="18"/>
  <c r="L309" i="18" s="1"/>
  <c r="K313" i="18"/>
  <c r="L313" i="18" s="1"/>
  <c r="I327" i="18"/>
  <c r="I352" i="18"/>
  <c r="I325" i="18"/>
  <c r="C405" i="18"/>
  <c r="C583" i="18"/>
  <c r="AF360" i="18"/>
  <c r="AA375" i="18" s="1"/>
  <c r="Y360" i="18"/>
  <c r="T375" i="18" s="1"/>
  <c r="Y258" i="18"/>
  <c r="T273" i="18" s="1"/>
  <c r="AF258" i="18"/>
  <c r="AA273" i="18" s="1"/>
  <c r="I330" i="18"/>
  <c r="AF257" i="18"/>
  <c r="AA272" i="18" s="1"/>
  <c r="Y257" i="18"/>
  <c r="T272" i="18" s="1"/>
  <c r="C443" i="18"/>
  <c r="K344" i="18"/>
  <c r="L344" i="18" s="1"/>
  <c r="AF334" i="18"/>
  <c r="AA349" i="18" s="1"/>
  <c r="Y334" i="18"/>
  <c r="T349" i="18" s="1"/>
  <c r="AF326" i="18"/>
  <c r="AA341" i="18" s="1"/>
  <c r="Y326" i="18"/>
  <c r="T341" i="18" s="1"/>
  <c r="AF331" i="18"/>
  <c r="AA346" i="18" s="1"/>
  <c r="Y331" i="18"/>
  <c r="T346" i="18" s="1"/>
  <c r="K341" i="18"/>
  <c r="L341" i="18" s="1"/>
  <c r="C400" i="18"/>
  <c r="AF310" i="18"/>
  <c r="AA325" i="18" s="1"/>
  <c r="Y310" i="18"/>
  <c r="T325" i="18" s="1"/>
  <c r="I359" i="18"/>
  <c r="I356" i="18"/>
  <c r="Y305" i="18"/>
  <c r="T320" i="18" s="1"/>
  <c r="AF305" i="18"/>
  <c r="AA320" i="18" s="1"/>
  <c r="C382" i="18"/>
  <c r="Y352" i="18"/>
  <c r="T367" i="18" s="1"/>
  <c r="AF352" i="18"/>
  <c r="AA367" i="18" s="1"/>
  <c r="C391" i="18"/>
  <c r="C425" i="18"/>
  <c r="C492" i="18"/>
  <c r="C396" i="18"/>
  <c r="C474" i="18"/>
  <c r="C374" i="18"/>
  <c r="Y372" i="18"/>
  <c r="T387" i="18" s="1"/>
  <c r="AF372" i="18"/>
  <c r="AA387" i="18" s="1"/>
  <c r="AF353" i="18"/>
  <c r="AA368" i="18" s="1"/>
  <c r="Y353" i="18"/>
  <c r="T368" i="18" s="1"/>
  <c r="B40" i="19"/>
  <c r="Y329" i="18" l="1"/>
  <c r="T344" i="18" s="1"/>
  <c r="AF329" i="18"/>
  <c r="AA344" i="18" s="1"/>
  <c r="K352" i="18"/>
  <c r="L352" i="18" s="1"/>
  <c r="K359" i="18"/>
  <c r="L359" i="18" s="1"/>
  <c r="K328" i="18"/>
  <c r="L328" i="18" s="1"/>
  <c r="K324" i="18"/>
  <c r="L324" i="18" s="1"/>
  <c r="K323" i="18"/>
  <c r="L323" i="18" s="1"/>
  <c r="C378" i="18"/>
  <c r="I371" i="18"/>
  <c r="Y349" i="18"/>
  <c r="T364" i="18" s="1"/>
  <c r="AF349" i="18"/>
  <c r="AA364" i="18" s="1"/>
  <c r="Y272" i="18"/>
  <c r="T287" i="18" s="1"/>
  <c r="AF272" i="18"/>
  <c r="AA287" i="18" s="1"/>
  <c r="K325" i="18"/>
  <c r="L325" i="18" s="1"/>
  <c r="K351" i="18"/>
  <c r="L351" i="18" s="1"/>
  <c r="K320" i="18"/>
  <c r="L320" i="18" s="1"/>
  <c r="K356" i="18"/>
  <c r="L356" i="18" s="1"/>
  <c r="C415" i="18"/>
  <c r="C598" i="18"/>
  <c r="I340" i="18"/>
  <c r="I366" i="18"/>
  <c r="I343" i="18"/>
  <c r="I335" i="18"/>
  <c r="I345" i="18"/>
  <c r="I367" i="18"/>
  <c r="C409" i="18"/>
  <c r="AF328" i="18"/>
  <c r="AA343" i="18" s="1"/>
  <c r="Y328" i="18"/>
  <c r="T343" i="18" s="1"/>
  <c r="I374" i="18"/>
  <c r="K330" i="18"/>
  <c r="L330" i="18" s="1"/>
  <c r="Y324" i="18"/>
  <c r="T339" i="18" s="1"/>
  <c r="AF324" i="18"/>
  <c r="AA339" i="18" s="1"/>
  <c r="Y325" i="18"/>
  <c r="T340" i="18" s="1"/>
  <c r="AF325" i="18"/>
  <c r="AA340" i="18" s="1"/>
  <c r="Y346" i="18"/>
  <c r="T361" i="18" s="1"/>
  <c r="AF346" i="18"/>
  <c r="AA361" i="18" s="1"/>
  <c r="K327" i="18"/>
  <c r="L327" i="18" s="1"/>
  <c r="K331" i="18"/>
  <c r="L331" i="18" s="1"/>
  <c r="Y273" i="18"/>
  <c r="T288" i="18" s="1"/>
  <c r="AF273" i="18"/>
  <c r="AA288" i="18" s="1"/>
  <c r="I342" i="18"/>
  <c r="I339" i="18"/>
  <c r="I346" i="18"/>
  <c r="Y341" i="18"/>
  <c r="T356" i="18" s="1"/>
  <c r="AF341" i="18"/>
  <c r="AA356" i="18" s="1"/>
  <c r="C458" i="18"/>
  <c r="AF375" i="18"/>
  <c r="AA390" i="18" s="1"/>
  <c r="Y375" i="18"/>
  <c r="T390" i="18" s="1"/>
  <c r="I338" i="18"/>
  <c r="Y321" i="18"/>
  <c r="T336" i="18" s="1"/>
  <c r="AF321" i="18"/>
  <c r="AA336" i="18" s="1"/>
  <c r="AF320" i="18"/>
  <c r="AA335" i="18" s="1"/>
  <c r="Y320" i="18"/>
  <c r="T335" i="18" s="1"/>
  <c r="C420" i="18"/>
  <c r="C431" i="18"/>
  <c r="Y368" i="18"/>
  <c r="T383" i="18" s="1"/>
  <c r="AF368" i="18"/>
  <c r="AA383" i="18" s="1"/>
  <c r="AF387" i="18"/>
  <c r="AA402" i="18" s="1"/>
  <c r="Y387" i="18"/>
  <c r="T402" i="18" s="1"/>
  <c r="C489" i="18"/>
  <c r="C411" i="18"/>
  <c r="C406" i="18"/>
  <c r="AF367" i="18"/>
  <c r="AA382" i="18" s="1"/>
  <c r="Y367" i="18"/>
  <c r="T382" i="18" s="1"/>
  <c r="C507" i="18"/>
  <c r="C440" i="18"/>
  <c r="C389" i="18"/>
  <c r="C397" i="18"/>
  <c r="B39" i="19"/>
  <c r="AF344" i="18" l="1"/>
  <c r="AA359" i="18" s="1"/>
  <c r="Y344" i="18"/>
  <c r="T359" i="18" s="1"/>
  <c r="K374" i="18"/>
  <c r="L374" i="18" s="1"/>
  <c r="K339" i="18"/>
  <c r="L339" i="18"/>
  <c r="K338" i="18"/>
  <c r="L338" i="18"/>
  <c r="K342" i="18"/>
  <c r="L342" i="18" s="1"/>
  <c r="K367" i="18"/>
  <c r="L367" i="18"/>
  <c r="K345" i="18"/>
  <c r="L345" i="18" s="1"/>
  <c r="K335" i="18"/>
  <c r="L335" i="18" s="1"/>
  <c r="C393" i="18"/>
  <c r="Y335" i="18"/>
  <c r="T350" i="18" s="1"/>
  <c r="AF335" i="18"/>
  <c r="AA350" i="18" s="1"/>
  <c r="C473" i="18"/>
  <c r="I354" i="18"/>
  <c r="I350" i="18"/>
  <c r="AF390" i="18"/>
  <c r="AA405" i="18" s="1"/>
  <c r="Y390" i="18"/>
  <c r="T405" i="18" s="1"/>
  <c r="K346" i="18"/>
  <c r="L346" i="18" s="1"/>
  <c r="Y343" i="18"/>
  <c r="T358" i="18" s="1"/>
  <c r="AF343" i="18"/>
  <c r="AA358" i="18" s="1"/>
  <c r="I360" i="18"/>
  <c r="I355" i="18"/>
  <c r="C430" i="18"/>
  <c r="C435" i="18"/>
  <c r="I361" i="18"/>
  <c r="Y340" i="18"/>
  <c r="T355" i="18" s="1"/>
  <c r="AF340" i="18"/>
  <c r="AA355" i="18" s="1"/>
  <c r="K340" i="18"/>
  <c r="L340" i="18" s="1"/>
  <c r="C446" i="18"/>
  <c r="Y339" i="18"/>
  <c r="T354" i="18" s="1"/>
  <c r="AF339" i="18"/>
  <c r="AA354" i="18" s="1"/>
  <c r="Y287" i="18"/>
  <c r="T302" i="18" s="1"/>
  <c r="AF287" i="18"/>
  <c r="AA302" i="18" s="1"/>
  <c r="I357" i="18"/>
  <c r="C424" i="18"/>
  <c r="I358" i="18"/>
  <c r="C613" i="18"/>
  <c r="Y336" i="18"/>
  <c r="T351" i="18" s="1"/>
  <c r="AF336" i="18"/>
  <c r="AA351" i="18" s="1"/>
  <c r="K343" i="18"/>
  <c r="L343" i="18" s="1"/>
  <c r="Y364" i="18"/>
  <c r="T379" i="18" s="1"/>
  <c r="AF364" i="18"/>
  <c r="AA379" i="18" s="1"/>
  <c r="I353" i="18"/>
  <c r="K366" i="18"/>
  <c r="L366" i="18" s="1"/>
  <c r="K371" i="18"/>
  <c r="L371" i="18" s="1"/>
  <c r="Y356" i="18"/>
  <c r="T371" i="18" s="1"/>
  <c r="AF356" i="18"/>
  <c r="AA371" i="18" s="1"/>
  <c r="Y288" i="18"/>
  <c r="T303" i="18" s="1"/>
  <c r="AF288" i="18"/>
  <c r="AA303" i="18" s="1"/>
  <c r="AF361" i="18"/>
  <c r="AA376" i="18" s="1"/>
  <c r="Y361" i="18"/>
  <c r="T376" i="18" s="1"/>
  <c r="I389" i="18"/>
  <c r="I382" i="18"/>
  <c r="I381" i="18"/>
  <c r="I386" i="18"/>
  <c r="AF402" i="18"/>
  <c r="AA417" i="18" s="1"/>
  <c r="Y402" i="18"/>
  <c r="T417" i="18" s="1"/>
  <c r="AF382" i="18"/>
  <c r="AA397" i="18" s="1"/>
  <c r="Y382" i="18"/>
  <c r="T397" i="18" s="1"/>
  <c r="C421" i="18"/>
  <c r="AF383" i="18"/>
  <c r="AA398" i="18" s="1"/>
  <c r="Y383" i="18"/>
  <c r="T398" i="18" s="1"/>
  <c r="C455" i="18"/>
  <c r="C426" i="18"/>
  <c r="C412" i="18"/>
  <c r="C404" i="18"/>
  <c r="C522" i="18"/>
  <c r="C504" i="18"/>
  <c r="B38" i="19"/>
  <c r="Y359" i="18" l="1"/>
  <c r="T374" i="18" s="1"/>
  <c r="AF359" i="18"/>
  <c r="AA374" i="18" s="1"/>
  <c r="K358" i="18"/>
  <c r="L358" i="18" s="1"/>
  <c r="K357" i="18"/>
  <c r="L357" i="18" s="1"/>
  <c r="K361" i="18"/>
  <c r="L361" i="18" s="1"/>
  <c r="K381" i="18"/>
  <c r="L381" i="18" s="1"/>
  <c r="K382" i="18"/>
  <c r="L382" i="18" s="1"/>
  <c r="K360" i="18"/>
  <c r="L360" i="18" s="1"/>
  <c r="K350" i="18"/>
  <c r="L350" i="18" s="1"/>
  <c r="C408" i="18"/>
  <c r="K353" i="18"/>
  <c r="L353" i="18" s="1"/>
  <c r="C461" i="18"/>
  <c r="I376" i="18"/>
  <c r="I369" i="18"/>
  <c r="C445" i="18"/>
  <c r="K354" i="18"/>
  <c r="L354" i="18" s="1"/>
  <c r="I397" i="18"/>
  <c r="C628" i="18"/>
  <c r="I372" i="18"/>
  <c r="I370" i="18"/>
  <c r="C488" i="18"/>
  <c r="Y371" i="18"/>
  <c r="T386" i="18" s="1"/>
  <c r="AF371" i="18"/>
  <c r="AA386" i="18" s="1"/>
  <c r="AF379" i="18"/>
  <c r="AA394" i="18" s="1"/>
  <c r="Y379" i="18"/>
  <c r="T394" i="18" s="1"/>
  <c r="K355" i="18"/>
  <c r="L355" i="18" s="1"/>
  <c r="I396" i="18"/>
  <c r="Y303" i="18"/>
  <c r="T318" i="18" s="1"/>
  <c r="AF303" i="18"/>
  <c r="AA318" i="18" s="1"/>
  <c r="I368" i="18"/>
  <c r="K389" i="18"/>
  <c r="L389" i="18" s="1"/>
  <c r="I373" i="18"/>
  <c r="I375" i="18"/>
  <c r="Y405" i="18"/>
  <c r="T420" i="18" s="1"/>
  <c r="AF405" i="18"/>
  <c r="AA420" i="18" s="1"/>
  <c r="I404" i="18"/>
  <c r="Y302" i="18"/>
  <c r="T317" i="18" s="1"/>
  <c r="AF302" i="18"/>
  <c r="AA317" i="18" s="1"/>
  <c r="C450" i="18"/>
  <c r="C439" i="18"/>
  <c r="K386" i="18"/>
  <c r="L386" i="18" s="1"/>
  <c r="Y376" i="18"/>
  <c r="T391" i="18" s="1"/>
  <c r="AF376" i="18"/>
  <c r="AA391" i="18" s="1"/>
  <c r="I401" i="18"/>
  <c r="Y351" i="18"/>
  <c r="T366" i="18" s="1"/>
  <c r="AF351" i="18"/>
  <c r="AA366" i="18" s="1"/>
  <c r="Y354" i="18"/>
  <c r="T369" i="18" s="1"/>
  <c r="AF354" i="18"/>
  <c r="AA369" i="18" s="1"/>
  <c r="AF355" i="18"/>
  <c r="AA370" i="18" s="1"/>
  <c r="Y355" i="18"/>
  <c r="T370" i="18" s="1"/>
  <c r="Y358" i="18"/>
  <c r="T373" i="18" s="1"/>
  <c r="AF358" i="18"/>
  <c r="AA373" i="18" s="1"/>
  <c r="I365" i="18"/>
  <c r="Y350" i="18"/>
  <c r="T365" i="18" s="1"/>
  <c r="AF350" i="18"/>
  <c r="AA365" i="18" s="1"/>
  <c r="C427" i="18"/>
  <c r="C470" i="18"/>
  <c r="C519" i="18"/>
  <c r="AF398" i="18"/>
  <c r="AA413" i="18" s="1"/>
  <c r="Y398" i="18"/>
  <c r="T413" i="18" s="1"/>
  <c r="C436" i="18"/>
  <c r="AF417" i="18"/>
  <c r="AA432" i="18" s="1"/>
  <c r="Y417" i="18"/>
  <c r="T432" i="18" s="1"/>
  <c r="C419" i="18"/>
  <c r="Y397" i="18"/>
  <c r="T412" i="18" s="1"/>
  <c r="AF397" i="18"/>
  <c r="AA412" i="18" s="1"/>
  <c r="C537" i="18"/>
  <c r="C441" i="18"/>
  <c r="B37" i="19"/>
  <c r="Y374" i="18" l="1"/>
  <c r="T389" i="18" s="1"/>
  <c r="AF374" i="18"/>
  <c r="AA389" i="18" s="1"/>
  <c r="K401" i="18"/>
  <c r="L401" i="18" s="1"/>
  <c r="K372" i="18"/>
  <c r="L372" i="18"/>
  <c r="K376" i="18"/>
  <c r="L376" i="18" s="1"/>
  <c r="K375" i="18"/>
  <c r="L375" i="18" s="1"/>
  <c r="C423" i="18"/>
  <c r="K365" i="18"/>
  <c r="L365" i="18" s="1"/>
  <c r="I388" i="18"/>
  <c r="K396" i="18"/>
  <c r="L396" i="18" s="1"/>
  <c r="I391" i="18"/>
  <c r="I380" i="18"/>
  <c r="AF366" i="18"/>
  <c r="AA381" i="18" s="1"/>
  <c r="Y366" i="18"/>
  <c r="T381" i="18" s="1"/>
  <c r="K404" i="18"/>
  <c r="L404" i="18" s="1"/>
  <c r="C503" i="18"/>
  <c r="C460" i="18"/>
  <c r="I416" i="18"/>
  <c r="C454" i="18"/>
  <c r="Y317" i="18"/>
  <c r="T332" i="18" s="1"/>
  <c r="AF317" i="18"/>
  <c r="AA332" i="18" s="1"/>
  <c r="K373" i="18"/>
  <c r="L373" i="18" s="1"/>
  <c r="I411" i="18"/>
  <c r="C643" i="18"/>
  <c r="AF373" i="18"/>
  <c r="AA388" i="18" s="1"/>
  <c r="Y373" i="18"/>
  <c r="T388" i="18" s="1"/>
  <c r="I419" i="18"/>
  <c r="Y370" i="18"/>
  <c r="T385" i="18" s="1"/>
  <c r="AF370" i="18"/>
  <c r="AA385" i="18" s="1"/>
  <c r="K368" i="18"/>
  <c r="L368" i="18" s="1"/>
  <c r="AF394" i="18"/>
  <c r="AA409" i="18" s="1"/>
  <c r="Y394" i="18"/>
  <c r="T409" i="18" s="1"/>
  <c r="K370" i="18"/>
  <c r="L370" i="18" s="1"/>
  <c r="I412" i="18"/>
  <c r="I384" i="18"/>
  <c r="C476" i="18"/>
  <c r="AF391" i="18"/>
  <c r="AA406" i="18" s="1"/>
  <c r="Y391" i="18"/>
  <c r="T406" i="18" s="1"/>
  <c r="Y420" i="18"/>
  <c r="T435" i="18" s="1"/>
  <c r="AF420" i="18"/>
  <c r="AA435" i="18" s="1"/>
  <c r="I383" i="18"/>
  <c r="I385" i="18"/>
  <c r="K397" i="18"/>
  <c r="L397" i="18" s="1"/>
  <c r="K369" i="18"/>
  <c r="L369" i="18" s="1"/>
  <c r="C465" i="18"/>
  <c r="I387" i="18"/>
  <c r="Y365" i="18"/>
  <c r="T380" i="18" s="1"/>
  <c r="AF365" i="18"/>
  <c r="AA380" i="18" s="1"/>
  <c r="AF369" i="18"/>
  <c r="AA384" i="18" s="1"/>
  <c r="Y369" i="18"/>
  <c r="T384" i="18" s="1"/>
  <c r="I390" i="18"/>
  <c r="Y318" i="18"/>
  <c r="T333" i="18" s="1"/>
  <c r="AF318" i="18"/>
  <c r="AA333" i="18" s="1"/>
  <c r="Y386" i="18"/>
  <c r="T401" i="18" s="1"/>
  <c r="AF386" i="18"/>
  <c r="AA401" i="18" s="1"/>
  <c r="Y412" i="18"/>
  <c r="T427" i="18" s="1"/>
  <c r="AF412" i="18"/>
  <c r="AA427" i="18" s="1"/>
  <c r="C434" i="18"/>
  <c r="C451" i="18"/>
  <c r="C485" i="18"/>
  <c r="AF432" i="18"/>
  <c r="AA447" i="18" s="1"/>
  <c r="Y432" i="18"/>
  <c r="T447" i="18" s="1"/>
  <c r="Y413" i="18"/>
  <c r="T428" i="18" s="1"/>
  <c r="AF413" i="18"/>
  <c r="AA428" i="18" s="1"/>
  <c r="C552" i="18"/>
  <c r="C534" i="18"/>
  <c r="C456" i="18"/>
  <c r="C442" i="18"/>
  <c r="Y389" i="18" l="1"/>
  <c r="T404" i="18" s="1"/>
  <c r="AF389" i="18"/>
  <c r="AA404" i="18" s="1"/>
  <c r="K390" i="18"/>
  <c r="L390" i="18" s="1"/>
  <c r="K384" i="18"/>
  <c r="L384" i="18" s="1"/>
  <c r="K419" i="18"/>
  <c r="L419" i="18" s="1"/>
  <c r="K412" i="18"/>
  <c r="L412" i="18" s="1"/>
  <c r="K416" i="18"/>
  <c r="L416" i="18"/>
  <c r="K383" i="18"/>
  <c r="L383" i="18" s="1"/>
  <c r="C438" i="18"/>
  <c r="I400" i="18"/>
  <c r="Y384" i="18"/>
  <c r="T399" i="18" s="1"/>
  <c r="AF384" i="18"/>
  <c r="AA399" i="18" s="1"/>
  <c r="I398" i="18"/>
  <c r="AF409" i="18"/>
  <c r="AA424" i="18" s="1"/>
  <c r="Y409" i="18"/>
  <c r="T424" i="18" s="1"/>
  <c r="Y388" i="18"/>
  <c r="T403" i="18" s="1"/>
  <c r="AF388" i="18"/>
  <c r="AA403" i="18" s="1"/>
  <c r="I431" i="18"/>
  <c r="K391" i="18"/>
  <c r="L391" i="18" s="1"/>
  <c r="C491" i="18"/>
  <c r="I406" i="18"/>
  <c r="I405" i="18"/>
  <c r="I399" i="18"/>
  <c r="Y401" i="18"/>
  <c r="T416" i="18" s="1"/>
  <c r="AF401" i="18"/>
  <c r="AA416" i="18" s="1"/>
  <c r="Y380" i="18"/>
  <c r="T395" i="18" s="1"/>
  <c r="AF380" i="18"/>
  <c r="AA395" i="18" s="1"/>
  <c r="Y435" i="18"/>
  <c r="T450" i="18" s="1"/>
  <c r="AF435" i="18"/>
  <c r="AA450" i="18" s="1"/>
  <c r="C658" i="18"/>
  <c r="Y332" i="18"/>
  <c r="T347" i="18" s="1"/>
  <c r="AF332" i="18"/>
  <c r="AA347" i="18" s="1"/>
  <c r="C475" i="18"/>
  <c r="I402" i="18"/>
  <c r="AF406" i="18"/>
  <c r="AA421" i="18" s="1"/>
  <c r="Y406" i="18"/>
  <c r="T421" i="18" s="1"/>
  <c r="Y381" i="18"/>
  <c r="T396" i="18" s="1"/>
  <c r="AF381" i="18"/>
  <c r="AA396" i="18" s="1"/>
  <c r="I403" i="18"/>
  <c r="I434" i="18"/>
  <c r="I426" i="18"/>
  <c r="Y333" i="18"/>
  <c r="T348" i="18" s="1"/>
  <c r="AF333" i="18"/>
  <c r="AA348" i="18" s="1"/>
  <c r="K387" i="18"/>
  <c r="L387" i="18" s="1"/>
  <c r="I427" i="18"/>
  <c r="AF385" i="18"/>
  <c r="AA400" i="18" s="1"/>
  <c r="Y385" i="18"/>
  <c r="T400" i="18" s="1"/>
  <c r="K388" i="18"/>
  <c r="L388" i="18" s="1"/>
  <c r="C518" i="18"/>
  <c r="I395" i="18"/>
  <c r="C480" i="18"/>
  <c r="K385" i="18"/>
  <c r="L385" i="18" s="1"/>
  <c r="K411" i="18"/>
  <c r="L411" i="18" s="1"/>
  <c r="C469" i="18"/>
  <c r="K380" i="18"/>
  <c r="L380" i="18" s="1"/>
  <c r="C466" i="18"/>
  <c r="C500" i="18"/>
  <c r="AF427" i="18"/>
  <c r="AA442" i="18" s="1"/>
  <c r="Y427" i="18"/>
  <c r="T442" i="18" s="1"/>
  <c r="C457" i="18"/>
  <c r="C549" i="18"/>
  <c r="C567" i="18"/>
  <c r="C471" i="18"/>
  <c r="Y428" i="18"/>
  <c r="T443" i="18" s="1"/>
  <c r="AF428" i="18"/>
  <c r="AA443" i="18" s="1"/>
  <c r="Y447" i="18"/>
  <c r="T462" i="18" s="1"/>
  <c r="AF447" i="18"/>
  <c r="AA462" i="18" s="1"/>
  <c r="C449" i="18"/>
  <c r="Y404" i="18" l="1"/>
  <c r="T419" i="18" s="1"/>
  <c r="AF404" i="18"/>
  <c r="AA419" i="18" s="1"/>
  <c r="K426" i="18"/>
  <c r="L426" i="18" s="1"/>
  <c r="K434" i="18"/>
  <c r="L434" i="18" s="1"/>
  <c r="K431" i="18"/>
  <c r="L431" i="18" s="1"/>
  <c r="K400" i="18"/>
  <c r="L400" i="18"/>
  <c r="K403" i="18"/>
  <c r="L403" i="18" s="1"/>
  <c r="K399" i="18"/>
  <c r="L399" i="18" s="1"/>
  <c r="K395" i="18"/>
  <c r="L395" i="18" s="1"/>
  <c r="K427" i="18"/>
  <c r="L427" i="18" s="1"/>
  <c r="K406" i="18"/>
  <c r="L406" i="18"/>
  <c r="C453" i="18"/>
  <c r="C484" i="18"/>
  <c r="K405" i="18"/>
  <c r="L405" i="18" s="1"/>
  <c r="Y424" i="18"/>
  <c r="T439" i="18" s="1"/>
  <c r="AF424" i="18"/>
  <c r="AA439" i="18" s="1"/>
  <c r="AF450" i="18"/>
  <c r="AA465" i="18" s="1"/>
  <c r="Y450" i="18"/>
  <c r="T465" i="18" s="1"/>
  <c r="I420" i="18"/>
  <c r="Y348" i="18"/>
  <c r="T363" i="18" s="1"/>
  <c r="AF348" i="18"/>
  <c r="AA363" i="18" s="1"/>
  <c r="Y396" i="18"/>
  <c r="T411" i="18" s="1"/>
  <c r="AF396" i="18"/>
  <c r="AA411" i="18" s="1"/>
  <c r="AF400" i="18"/>
  <c r="AA415" i="18" s="1"/>
  <c r="Y400" i="18"/>
  <c r="T415" i="18" s="1"/>
  <c r="Y421" i="18"/>
  <c r="T436" i="18" s="1"/>
  <c r="AF421" i="18"/>
  <c r="AA436" i="18" s="1"/>
  <c r="I421" i="18"/>
  <c r="I413" i="18"/>
  <c r="I410" i="18"/>
  <c r="I441" i="18"/>
  <c r="Y347" i="18"/>
  <c r="T362" i="18" s="1"/>
  <c r="AF347" i="18"/>
  <c r="AA362" i="18" s="1"/>
  <c r="AF395" i="18"/>
  <c r="AA410" i="18" s="1"/>
  <c r="Y395" i="18"/>
  <c r="T410" i="18" s="1"/>
  <c r="K398" i="18"/>
  <c r="L398" i="18" s="1"/>
  <c r="I442" i="18"/>
  <c r="I449" i="18"/>
  <c r="K402" i="18"/>
  <c r="L402" i="18" s="1"/>
  <c r="I446" i="18"/>
  <c r="I417" i="18"/>
  <c r="C673" i="18"/>
  <c r="AF416" i="18"/>
  <c r="AA431" i="18" s="1"/>
  <c r="Y416" i="18"/>
  <c r="T431" i="18" s="1"/>
  <c r="C506" i="18"/>
  <c r="AF399" i="18"/>
  <c r="AA414" i="18" s="1"/>
  <c r="Y399" i="18"/>
  <c r="T414" i="18" s="1"/>
  <c r="C495" i="18"/>
  <c r="C533" i="18"/>
  <c r="I418" i="18"/>
  <c r="I414" i="18"/>
  <c r="I415" i="18"/>
  <c r="C490" i="18"/>
  <c r="AF403" i="18"/>
  <c r="AA418" i="18" s="1"/>
  <c r="Y403" i="18"/>
  <c r="T418" i="18" s="1"/>
  <c r="C564" i="18"/>
  <c r="C582" i="18"/>
  <c r="C472" i="18"/>
  <c r="AF442" i="18"/>
  <c r="AA457" i="18" s="1"/>
  <c r="Y442" i="18"/>
  <c r="T457" i="18" s="1"/>
  <c r="C486" i="18"/>
  <c r="Y462" i="18"/>
  <c r="T477" i="18" s="1"/>
  <c r="AF462" i="18"/>
  <c r="AA477" i="18" s="1"/>
  <c r="Y443" i="18"/>
  <c r="T458" i="18" s="1"/>
  <c r="AF443" i="18"/>
  <c r="AA458" i="18" s="1"/>
  <c r="C481" i="18"/>
  <c r="C464" i="18"/>
  <c r="C515" i="18"/>
  <c r="Y419" i="18" l="1"/>
  <c r="T434" i="18" s="1"/>
  <c r="AF419" i="18"/>
  <c r="AA434" i="18" s="1"/>
  <c r="K415" i="18"/>
  <c r="L415" i="18" s="1"/>
  <c r="K414" i="18"/>
  <c r="L414" i="18" s="1"/>
  <c r="K420" i="18"/>
  <c r="L420" i="18" s="1"/>
  <c r="K446" i="18"/>
  <c r="L446" i="18" s="1"/>
  <c r="K418" i="18"/>
  <c r="L418" i="18"/>
  <c r="K442" i="18"/>
  <c r="L442" i="18" s="1"/>
  <c r="K413" i="18"/>
  <c r="L413" i="18" s="1"/>
  <c r="C468" i="18"/>
  <c r="I464" i="18"/>
  <c r="K421" i="18"/>
  <c r="L421" i="18" s="1"/>
  <c r="C521" i="18"/>
  <c r="C688" i="18"/>
  <c r="K449" i="18"/>
  <c r="L449" i="18" s="1"/>
  <c r="Y362" i="18"/>
  <c r="T377" i="18" s="1"/>
  <c r="AF362" i="18"/>
  <c r="AA377" i="18" s="1"/>
  <c r="I436" i="18"/>
  <c r="AF363" i="18"/>
  <c r="AA378" i="18" s="1"/>
  <c r="Y363" i="18"/>
  <c r="T378" i="18" s="1"/>
  <c r="Y439" i="18"/>
  <c r="T454" i="18" s="1"/>
  <c r="AF439" i="18"/>
  <c r="AA454" i="18" s="1"/>
  <c r="Y418" i="18"/>
  <c r="T433" i="18" s="1"/>
  <c r="AF418" i="18"/>
  <c r="AA433" i="18" s="1"/>
  <c r="I429" i="18"/>
  <c r="I432" i="18"/>
  <c r="K441" i="18"/>
  <c r="L441" i="18" s="1"/>
  <c r="I430" i="18"/>
  <c r="K417" i="18"/>
  <c r="L417" i="18" s="1"/>
  <c r="I457" i="18"/>
  <c r="I456" i="18"/>
  <c r="Y436" i="18"/>
  <c r="T451" i="18" s="1"/>
  <c r="AF436" i="18"/>
  <c r="AA451" i="18" s="1"/>
  <c r="I433" i="18"/>
  <c r="C510" i="18"/>
  <c r="AF431" i="18"/>
  <c r="AA446" i="18" s="1"/>
  <c r="Y431" i="18"/>
  <c r="T446" i="18" s="1"/>
  <c r="I461" i="18"/>
  <c r="K410" i="18"/>
  <c r="L410" i="18" s="1"/>
  <c r="AF415" i="18"/>
  <c r="AA430" i="18" s="1"/>
  <c r="Y415" i="18"/>
  <c r="T430" i="18" s="1"/>
  <c r="I435" i="18"/>
  <c r="I425" i="18"/>
  <c r="C499" i="18"/>
  <c r="Y414" i="18"/>
  <c r="T429" i="18" s="1"/>
  <c r="AF414" i="18"/>
  <c r="AA429" i="18" s="1"/>
  <c r="Y410" i="18"/>
  <c r="T425" i="18" s="1"/>
  <c r="AF410" i="18"/>
  <c r="AA425" i="18" s="1"/>
  <c r="Y465" i="18"/>
  <c r="T480" i="18" s="1"/>
  <c r="AF465" i="18"/>
  <c r="AA480" i="18" s="1"/>
  <c r="C505" i="18"/>
  <c r="C548" i="18"/>
  <c r="I428" i="18"/>
  <c r="Y411" i="18"/>
  <c r="T426" i="18" s="1"/>
  <c r="AF411" i="18"/>
  <c r="AA426" i="18" s="1"/>
  <c r="Y457" i="18"/>
  <c r="T472" i="18" s="1"/>
  <c r="AF457" i="18"/>
  <c r="AA472" i="18" s="1"/>
  <c r="C597" i="18"/>
  <c r="C579" i="18"/>
  <c r="C496" i="18"/>
  <c r="AF477" i="18"/>
  <c r="AA492" i="18" s="1"/>
  <c r="Y477" i="18"/>
  <c r="T492" i="18" s="1"/>
  <c r="C501" i="18"/>
  <c r="C479" i="18"/>
  <c r="AF458" i="18"/>
  <c r="AA473" i="18" s="1"/>
  <c r="Y458" i="18"/>
  <c r="T473" i="18" s="1"/>
  <c r="C487" i="18"/>
  <c r="C530" i="18"/>
  <c r="S25" i="11"/>
  <c r="S33" i="11"/>
  <c r="S41" i="11"/>
  <c r="S49" i="11"/>
  <c r="S57" i="11"/>
  <c r="S65" i="11"/>
  <c r="S73" i="11"/>
  <c r="S81" i="11"/>
  <c r="S89" i="11"/>
  <c r="S97" i="11"/>
  <c r="S105" i="11"/>
  <c r="S113" i="11"/>
  <c r="S121" i="11"/>
  <c r="S129" i="11"/>
  <c r="S137" i="11"/>
  <c r="S145" i="11"/>
  <c r="S153" i="11"/>
  <c r="S161" i="11"/>
  <c r="S169" i="11"/>
  <c r="S177" i="11"/>
  <c r="S185" i="11"/>
  <c r="S193" i="11"/>
  <c r="S201" i="11"/>
  <c r="S209" i="11"/>
  <c r="S217" i="11"/>
  <c r="S225" i="11"/>
  <c r="S233" i="11"/>
  <c r="S241" i="11"/>
  <c r="S249" i="11"/>
  <c r="S257" i="11"/>
  <c r="S265" i="11"/>
  <c r="S273" i="11"/>
  <c r="S281" i="11"/>
  <c r="S289" i="11"/>
  <c r="S297" i="11"/>
  <c r="S305" i="11"/>
  <c r="S313" i="11"/>
  <c r="S321" i="11"/>
  <c r="S329" i="11"/>
  <c r="S337" i="11"/>
  <c r="S345" i="11"/>
  <c r="S353" i="11"/>
  <c r="S361" i="11"/>
  <c r="S369" i="11"/>
  <c r="S377" i="11"/>
  <c r="S385" i="11"/>
  <c r="S393" i="11"/>
  <c r="S401" i="11"/>
  <c r="S409" i="11"/>
  <c r="S417" i="11"/>
  <c r="S425" i="11"/>
  <c r="S433" i="11"/>
  <c r="S441" i="11"/>
  <c r="S449" i="11"/>
  <c r="S457" i="11"/>
  <c r="S465" i="11"/>
  <c r="S473" i="11"/>
  <c r="S481" i="11"/>
  <c r="S489" i="11"/>
  <c r="S497" i="11"/>
  <c r="S505" i="11"/>
  <c r="S513" i="11"/>
  <c r="S521" i="11"/>
  <c r="S529" i="11"/>
  <c r="S537" i="11"/>
  <c r="S545" i="11"/>
  <c r="S553" i="11"/>
  <c r="S561" i="11"/>
  <c r="S569" i="11"/>
  <c r="S577" i="11"/>
  <c r="S585" i="11"/>
  <c r="S593" i="11"/>
  <c r="S601" i="11"/>
  <c r="S609" i="11"/>
  <c r="S617" i="11"/>
  <c r="S625" i="11"/>
  <c r="S633" i="11"/>
  <c r="S641" i="11"/>
  <c r="S649" i="11"/>
  <c r="S657" i="11"/>
  <c r="S665" i="11"/>
  <c r="S673" i="11"/>
  <c r="S681" i="11"/>
  <c r="S689" i="11"/>
  <c r="S697" i="11"/>
  <c r="S705" i="11"/>
  <c r="S713" i="11"/>
  <c r="S721" i="11"/>
  <c r="S729" i="11"/>
  <c r="S737" i="11"/>
  <c r="S745" i="11"/>
  <c r="S753" i="11"/>
  <c r="S761" i="11"/>
  <c r="S769" i="11"/>
  <c r="S777" i="11"/>
  <c r="S785" i="11"/>
  <c r="S793" i="11"/>
  <c r="S801" i="11"/>
  <c r="S809" i="11"/>
  <c r="S817" i="11"/>
  <c r="S825" i="11"/>
  <c r="S833" i="11"/>
  <c r="S841" i="11"/>
  <c r="S849" i="11"/>
  <c r="S857" i="11"/>
  <c r="S865" i="11"/>
  <c r="S873" i="11"/>
  <c r="S881" i="11"/>
  <c r="S889" i="11"/>
  <c r="S897" i="11"/>
  <c r="S905" i="11"/>
  <c r="S913" i="11"/>
  <c r="S921" i="11"/>
  <c r="S929" i="11"/>
  <c r="S937" i="11"/>
  <c r="S945" i="11"/>
  <c r="S953" i="11"/>
  <c r="S961" i="11"/>
  <c r="S969" i="11"/>
  <c r="S977" i="11"/>
  <c r="S985" i="11"/>
  <c r="S993" i="11"/>
  <c r="S1001" i="11"/>
  <c r="S1009" i="11"/>
  <c r="S1017" i="11"/>
  <c r="S1025" i="11"/>
  <c r="S1033" i="11"/>
  <c r="S1041" i="11"/>
  <c r="S1049" i="11"/>
  <c r="S1057" i="11"/>
  <c r="S1065" i="11"/>
  <c r="S1073" i="11"/>
  <c r="S1081" i="11"/>
  <c r="S1089" i="11"/>
  <c r="S1097" i="11"/>
  <c r="S1105" i="11"/>
  <c r="S1113" i="11"/>
  <c r="S1121" i="11"/>
  <c r="S1129" i="11"/>
  <c r="S1137" i="11"/>
  <c r="S1145" i="11"/>
  <c r="S1153" i="11"/>
  <c r="S1161" i="11"/>
  <c r="S1169" i="11"/>
  <c r="S1177" i="11"/>
  <c r="S1185" i="11"/>
  <c r="S1193" i="11"/>
  <c r="S1201" i="11"/>
  <c r="S1209" i="11"/>
  <c r="S1217" i="11"/>
  <c r="S1225" i="11"/>
  <c r="S1233" i="11"/>
  <c r="S1241" i="11"/>
  <c r="S1249" i="11"/>
  <c r="S1257" i="11"/>
  <c r="S1265" i="11"/>
  <c r="S1273" i="11"/>
  <c r="S1281" i="11"/>
  <c r="S1289" i="11"/>
  <c r="S1297" i="11"/>
  <c r="S1305" i="11"/>
  <c r="S1313" i="11"/>
  <c r="S1321" i="11"/>
  <c r="S1329" i="11"/>
  <c r="S1337" i="11"/>
  <c r="S1345" i="11"/>
  <c r="S1353" i="11"/>
  <c r="S1361" i="11"/>
  <c r="S1369" i="11"/>
  <c r="S1377" i="11"/>
  <c r="S1385" i="11"/>
  <c r="S1393" i="11"/>
  <c r="S1401" i="11"/>
  <c r="S1409" i="11"/>
  <c r="S1417" i="11"/>
  <c r="S1425" i="11"/>
  <c r="S1433" i="11"/>
  <c r="S1441" i="11"/>
  <c r="S1449" i="11"/>
  <c r="S1457" i="11"/>
  <c r="S1465" i="11"/>
  <c r="S1473" i="11"/>
  <c r="S1481" i="11"/>
  <c r="S1489" i="11"/>
  <c r="S1497" i="11"/>
  <c r="S1505" i="11"/>
  <c r="S1513" i="11"/>
  <c r="S1521" i="11"/>
  <c r="S1529" i="11"/>
  <c r="S1537" i="11"/>
  <c r="S1545" i="11"/>
  <c r="S1553" i="11"/>
  <c r="S1561" i="11"/>
  <c r="S1569" i="11"/>
  <c r="S1577" i="11"/>
  <c r="S1585" i="11"/>
  <c r="S1593" i="11"/>
  <c r="S1601" i="11"/>
  <c r="S1609" i="11"/>
  <c r="S1617" i="11"/>
  <c r="S1625" i="11"/>
  <c r="S1633" i="11"/>
  <c r="S1641" i="11"/>
  <c r="S1649" i="11"/>
  <c r="S1657" i="11"/>
  <c r="S1665" i="11"/>
  <c r="S1673" i="11"/>
  <c r="S1681" i="11"/>
  <c r="S1689" i="11"/>
  <c r="S1697" i="11"/>
  <c r="S1705" i="11"/>
  <c r="S1713" i="11"/>
  <c r="S1721" i="11"/>
  <c r="S1729" i="11"/>
  <c r="S1737" i="11"/>
  <c r="S1745" i="11"/>
  <c r="S1753" i="11"/>
  <c r="S1761" i="11"/>
  <c r="S1769" i="11"/>
  <c r="S1777" i="11"/>
  <c r="S1785" i="11"/>
  <c r="S1793" i="11"/>
  <c r="S1801" i="11"/>
  <c r="S1809" i="11"/>
  <c r="S1817" i="11"/>
  <c r="S1825" i="11"/>
  <c r="S1833" i="11"/>
  <c r="S1841" i="11"/>
  <c r="S1849" i="11"/>
  <c r="S1857" i="11"/>
  <c r="S1865" i="11"/>
  <c r="S1873" i="11"/>
  <c r="S1881" i="11"/>
  <c r="S1889" i="11"/>
  <c r="S1897" i="11"/>
  <c r="S1905" i="11"/>
  <c r="S1913" i="11"/>
  <c r="S1921" i="11"/>
  <c r="S1929" i="11"/>
  <c r="S1937" i="11"/>
  <c r="S1945" i="11"/>
  <c r="S1953" i="11"/>
  <c r="S1961" i="11"/>
  <c r="S1969" i="11"/>
  <c r="S1977" i="11"/>
  <c r="S1985" i="11"/>
  <c r="S1993" i="11"/>
  <c r="S2001" i="11"/>
  <c r="S2009" i="11"/>
  <c r="S2017" i="11"/>
  <c r="S2025" i="11"/>
  <c r="S2033" i="11"/>
  <c r="S2041" i="11"/>
  <c r="S2049" i="11"/>
  <c r="S2057" i="11"/>
  <c r="S2065" i="11"/>
  <c r="S2073" i="11"/>
  <c r="S2081" i="11"/>
  <c r="S2089" i="11"/>
  <c r="S2097" i="11"/>
  <c r="S2105" i="11"/>
  <c r="S2113" i="11"/>
  <c r="S2121" i="11"/>
  <c r="S2129" i="11"/>
  <c r="S2137" i="11"/>
  <c r="S2145" i="11"/>
  <c r="S2153" i="11"/>
  <c r="S2161" i="11"/>
  <c r="S2169" i="11"/>
  <c r="S2177" i="11"/>
  <c r="S2185" i="11"/>
  <c r="S2193" i="11"/>
  <c r="S2201" i="11"/>
  <c r="S2209" i="11"/>
  <c r="S2217" i="11"/>
  <c r="S2225" i="11"/>
  <c r="S2233" i="11"/>
  <c r="S2241" i="11"/>
  <c r="S2249" i="11"/>
  <c r="S2257" i="11"/>
  <c r="S2265" i="11"/>
  <c r="S2273" i="11"/>
  <c r="S2281" i="11"/>
  <c r="S2289" i="11"/>
  <c r="S2297" i="11"/>
  <c r="S2305" i="11"/>
  <c r="S2313" i="11"/>
  <c r="S2321" i="11"/>
  <c r="S2329" i="11"/>
  <c r="S2337" i="11"/>
  <c r="S2345" i="11"/>
  <c r="S2353" i="11"/>
  <c r="S2361" i="11"/>
  <c r="S2369" i="11"/>
  <c r="S2377" i="11"/>
  <c r="S2385" i="11"/>
  <c r="S2393" i="11"/>
  <c r="S2401" i="11"/>
  <c r="S2409" i="11"/>
  <c r="S2417" i="11"/>
  <c r="S2425" i="11"/>
  <c r="S2433" i="11"/>
  <c r="S2441" i="11"/>
  <c r="S2449" i="11"/>
  <c r="S2457" i="11"/>
  <c r="S2465" i="11"/>
  <c r="S2473" i="11"/>
  <c r="S2481" i="11"/>
  <c r="S2489" i="11"/>
  <c r="S2497" i="11"/>
  <c r="S2505" i="11"/>
  <c r="S2513" i="11"/>
  <c r="S2521" i="11"/>
  <c r="S2529" i="11"/>
  <c r="S2537" i="11"/>
  <c r="S2545" i="11"/>
  <c r="S2553" i="11"/>
  <c r="S2561" i="11"/>
  <c r="S2569" i="11"/>
  <c r="S2577" i="11"/>
  <c r="S2585" i="11"/>
  <c r="S2593" i="11"/>
  <c r="S2601" i="11"/>
  <c r="S2609" i="11"/>
  <c r="S2617" i="11"/>
  <c r="S2625" i="11"/>
  <c r="S2633" i="11"/>
  <c r="S2641" i="11"/>
  <c r="S2649" i="11"/>
  <c r="S2657" i="11"/>
  <c r="S2665" i="11"/>
  <c r="S2673" i="11"/>
  <c r="S2681" i="11"/>
  <c r="S2689" i="11"/>
  <c r="S2697" i="11"/>
  <c r="S2705" i="11"/>
  <c r="S2713" i="11"/>
  <c r="S2721" i="11"/>
  <c r="S2729" i="11"/>
  <c r="S2737" i="11"/>
  <c r="S2745" i="11"/>
  <c r="S2753" i="11"/>
  <c r="S2761" i="11"/>
  <c r="S2769" i="11"/>
  <c r="S2777" i="11"/>
  <c r="S2785" i="11"/>
  <c r="S2793" i="11"/>
  <c r="S2801" i="11"/>
  <c r="S2809" i="11"/>
  <c r="S2817" i="11"/>
  <c r="S2825" i="11"/>
  <c r="S2833" i="11"/>
  <c r="S2841" i="11"/>
  <c r="S2849" i="11"/>
  <c r="S2857" i="11"/>
  <c r="S2865" i="11"/>
  <c r="S2873" i="11"/>
  <c r="S2881" i="11"/>
  <c r="S2889" i="11"/>
  <c r="S2897" i="11"/>
  <c r="S2905" i="11"/>
  <c r="S2913" i="11"/>
  <c r="S2921" i="11"/>
  <c r="S2929" i="11"/>
  <c r="S2937" i="11"/>
  <c r="S2945" i="11"/>
  <c r="S2953" i="11"/>
  <c r="S2961" i="11"/>
  <c r="S2969" i="11"/>
  <c r="S2977" i="11"/>
  <c r="S2985" i="11"/>
  <c r="S2993" i="11"/>
  <c r="S3001" i="11"/>
  <c r="S3009" i="11"/>
  <c r="S3017" i="11"/>
  <c r="S3025" i="11"/>
  <c r="S3033" i="11"/>
  <c r="S3041" i="11"/>
  <c r="S3049" i="11"/>
  <c r="S3057" i="11"/>
  <c r="S3065" i="11"/>
  <c r="S3073" i="11"/>
  <c r="S3081" i="11"/>
  <c r="S3089" i="11"/>
  <c r="S3097" i="11"/>
  <c r="S3105" i="11"/>
  <c r="S3113" i="11"/>
  <c r="S3121" i="11"/>
  <c r="S3129" i="11"/>
  <c r="S3137" i="11"/>
  <c r="S3145" i="11"/>
  <c r="S3153" i="11"/>
  <c r="S3161" i="11"/>
  <c r="S3169" i="11"/>
  <c r="S3177" i="11"/>
  <c r="S3185" i="11"/>
  <c r="S3193" i="11"/>
  <c r="S3201" i="11"/>
  <c r="S3209" i="11"/>
  <c r="S3217" i="11"/>
  <c r="S3225" i="11"/>
  <c r="S3233" i="11"/>
  <c r="S3241" i="11"/>
  <c r="S3249" i="11"/>
  <c r="S3257" i="11"/>
  <c r="S3265" i="11"/>
  <c r="S3273" i="11"/>
  <c r="S3281" i="11"/>
  <c r="S3289" i="11"/>
  <c r="S3297" i="11"/>
  <c r="S3305" i="11"/>
  <c r="S3313" i="11"/>
  <c r="S3321" i="11"/>
  <c r="S3329" i="11"/>
  <c r="S3337" i="11"/>
  <c r="S3345" i="11"/>
  <c r="S3353" i="11"/>
  <c r="S3361" i="11"/>
  <c r="S3369" i="11"/>
  <c r="S3377" i="11"/>
  <c r="S3385" i="11"/>
  <c r="S3393" i="11"/>
  <c r="S3401" i="11"/>
  <c r="S3409" i="11"/>
  <c r="S3417" i="11"/>
  <c r="S3425" i="11"/>
  <c r="S3433" i="11"/>
  <c r="S3441" i="11"/>
  <c r="S3449" i="11"/>
  <c r="S3457" i="11"/>
  <c r="S3465" i="11"/>
  <c r="S3473" i="11"/>
  <c r="S3481" i="11"/>
  <c r="S3489" i="11"/>
  <c r="S3497" i="11"/>
  <c r="S3505" i="11"/>
  <c r="S3513" i="11"/>
  <c r="S3521" i="11"/>
  <c r="S3529" i="11"/>
  <c r="S3537" i="11"/>
  <c r="S3545" i="11"/>
  <c r="S3553" i="11"/>
  <c r="S3561" i="11"/>
  <c r="S3569" i="11"/>
  <c r="S3577" i="11"/>
  <c r="S3585" i="11"/>
  <c r="S3593" i="11"/>
  <c r="S3601" i="11"/>
  <c r="S3609" i="11"/>
  <c r="S3617" i="11"/>
  <c r="S3625" i="11"/>
  <c r="S3633" i="11"/>
  <c r="S3641" i="11"/>
  <c r="S3649" i="11"/>
  <c r="S3657" i="11"/>
  <c r="S3665" i="11"/>
  <c r="S3673" i="11"/>
  <c r="S3681" i="11"/>
  <c r="S3689" i="11"/>
  <c r="S3697" i="11"/>
  <c r="S3705" i="11"/>
  <c r="S3713" i="11"/>
  <c r="S3721" i="11"/>
  <c r="S3729" i="11"/>
  <c r="S3737" i="11"/>
  <c r="S3745" i="11"/>
  <c r="S3753" i="11"/>
  <c r="S3761" i="11"/>
  <c r="S3769" i="11"/>
  <c r="S3777" i="11"/>
  <c r="S3785" i="11"/>
  <c r="S3793" i="11"/>
  <c r="S3801" i="11"/>
  <c r="S3809" i="11"/>
  <c r="S3817" i="11"/>
  <c r="S3825" i="11"/>
  <c r="S3833" i="11"/>
  <c r="S3841" i="11"/>
  <c r="S3849" i="11"/>
  <c r="S3857" i="11"/>
  <c r="S3865" i="11"/>
  <c r="S3873" i="11"/>
  <c r="S3881" i="11"/>
  <c r="S3889" i="11"/>
  <c r="S3897" i="11"/>
  <c r="S3905" i="11"/>
  <c r="S3913" i="11"/>
  <c r="S3921" i="11"/>
  <c r="S3929" i="11"/>
  <c r="S3937" i="11"/>
  <c r="S3945" i="11"/>
  <c r="S3953" i="11"/>
  <c r="S3961" i="11"/>
  <c r="S3969" i="11"/>
  <c r="S3977" i="11"/>
  <c r="S3985" i="11"/>
  <c r="S3993" i="11"/>
  <c r="S4001" i="11"/>
  <c r="S4009" i="11"/>
  <c r="S4017" i="11"/>
  <c r="S4025" i="11"/>
  <c r="S4033" i="11"/>
  <c r="S4041" i="11"/>
  <c r="S4049" i="11"/>
  <c r="S4057" i="11"/>
  <c r="S4065" i="11"/>
  <c r="S4073" i="11"/>
  <c r="S4081" i="11"/>
  <c r="S4089" i="11"/>
  <c r="S4097" i="11"/>
  <c r="S4105" i="11"/>
  <c r="S4113" i="11"/>
  <c r="S4121" i="11"/>
  <c r="S4129" i="11"/>
  <c r="S4137" i="11"/>
  <c r="S4145" i="11"/>
  <c r="S4153" i="11"/>
  <c r="S4161" i="11"/>
  <c r="S4169" i="11"/>
  <c r="S4177" i="11"/>
  <c r="S4185" i="11"/>
  <c r="S4193" i="11"/>
  <c r="S4201" i="11"/>
  <c r="S4209" i="11"/>
  <c r="S4217" i="11"/>
  <c r="S4225" i="11"/>
  <c r="S4233" i="11"/>
  <c r="S4241" i="11"/>
  <c r="S4249" i="11"/>
  <c r="S4257" i="11"/>
  <c r="S4265" i="11"/>
  <c r="S4273" i="11"/>
  <c r="S4281" i="11"/>
  <c r="S4289" i="11"/>
  <c r="S4297" i="11"/>
  <c r="S4305" i="11"/>
  <c r="S4313" i="11"/>
  <c r="S4321" i="11"/>
  <c r="S4329" i="11"/>
  <c r="S4337" i="11"/>
  <c r="S4345" i="11"/>
  <c r="S4353" i="11"/>
  <c r="S4361" i="11"/>
  <c r="S4369" i="11"/>
  <c r="S4377" i="11"/>
  <c r="S4385" i="11"/>
  <c r="S4393" i="11"/>
  <c r="S4401" i="11"/>
  <c r="S4409" i="11"/>
  <c r="S4417" i="11"/>
  <c r="S4425" i="11"/>
  <c r="S4433" i="11"/>
  <c r="S4441" i="11"/>
  <c r="S4449" i="11"/>
  <c r="S4457" i="11"/>
  <c r="S4465" i="11"/>
  <c r="S4473" i="11"/>
  <c r="S4481" i="11"/>
  <c r="S4489" i="11"/>
  <c r="S4497" i="11"/>
  <c r="S4505" i="11"/>
  <c r="S4513" i="11"/>
  <c r="S4521" i="11"/>
  <c r="S4529" i="11"/>
  <c r="S4537" i="11"/>
  <c r="S4545" i="11"/>
  <c r="S4553" i="11"/>
  <c r="S4561" i="11"/>
  <c r="S4569" i="11"/>
  <c r="S4577" i="11"/>
  <c r="S4585" i="11"/>
  <c r="S4593" i="11"/>
  <c r="S4601" i="11"/>
  <c r="S4609" i="11"/>
  <c r="S4617" i="11"/>
  <c r="S4625" i="11"/>
  <c r="S4633" i="11"/>
  <c r="S4641" i="11"/>
  <c r="S4649" i="11"/>
  <c r="S4657" i="11"/>
  <c r="S4665" i="11"/>
  <c r="S4673" i="11"/>
  <c r="S4681" i="11"/>
  <c r="S4689" i="11"/>
  <c r="S4697" i="11"/>
  <c r="S4705" i="11"/>
  <c r="S4713" i="11"/>
  <c r="S4721" i="11"/>
  <c r="S4729" i="11"/>
  <c r="S4737" i="11"/>
  <c r="S4745" i="11"/>
  <c r="S4753" i="11"/>
  <c r="S4761" i="11"/>
  <c r="S4769" i="11"/>
  <c r="S4777" i="11"/>
  <c r="S4785" i="11"/>
  <c r="S4793" i="11"/>
  <c r="S4801" i="11"/>
  <c r="S4809" i="11"/>
  <c r="S4817" i="11"/>
  <c r="S4825" i="11"/>
  <c r="S4833" i="11"/>
  <c r="S4841" i="11"/>
  <c r="S4849" i="11"/>
  <c r="S4857" i="11"/>
  <c r="S4865" i="11"/>
  <c r="S4873" i="11"/>
  <c r="S4881" i="11"/>
  <c r="S4889" i="11"/>
  <c r="S4897" i="11"/>
  <c r="S4905" i="11"/>
  <c r="S4913" i="11"/>
  <c r="S4921" i="11"/>
  <c r="S4929" i="11"/>
  <c r="S4937" i="11"/>
  <c r="S4945" i="11"/>
  <c r="S4953" i="11"/>
  <c r="S4961" i="11"/>
  <c r="S4969" i="11"/>
  <c r="S4977" i="11"/>
  <c r="S4985" i="11"/>
  <c r="S4993" i="11"/>
  <c r="S5001" i="11"/>
  <c r="S5009" i="11"/>
  <c r="S5017" i="11"/>
  <c r="S5025" i="11"/>
  <c r="S5033" i="11"/>
  <c r="S5041" i="11"/>
  <c r="S5049" i="11"/>
  <c r="S5057" i="11"/>
  <c r="S5065" i="11"/>
  <c r="S5073" i="11"/>
  <c r="S5081" i="11"/>
  <c r="S5089" i="11"/>
  <c r="S5097" i="11"/>
  <c r="S5105" i="11"/>
  <c r="S5113" i="11"/>
  <c r="S5121" i="11"/>
  <c r="S5129" i="11"/>
  <c r="S5137" i="11"/>
  <c r="S5145" i="11"/>
  <c r="S5153" i="11"/>
  <c r="S5161" i="11"/>
  <c r="S5169" i="11"/>
  <c r="S5177" i="11"/>
  <c r="S5185" i="11"/>
  <c r="S5193" i="11"/>
  <c r="S5201" i="11"/>
  <c r="S5209" i="11"/>
  <c r="S5217" i="11"/>
  <c r="S5225" i="11"/>
  <c r="S5233" i="11"/>
  <c r="S5241" i="11"/>
  <c r="S5249" i="11"/>
  <c r="S5257" i="11"/>
  <c r="S5265" i="11"/>
  <c r="S5273" i="11"/>
  <c r="S5281" i="11"/>
  <c r="S5289" i="11"/>
  <c r="S5297" i="11"/>
  <c r="S5305" i="11"/>
  <c r="S5313" i="11"/>
  <c r="S5321" i="11"/>
  <c r="S5329" i="11"/>
  <c r="S5337" i="11"/>
  <c r="S5345" i="11"/>
  <c r="S5353" i="11"/>
  <c r="S5361" i="11"/>
  <c r="S5369" i="11"/>
  <c r="S5377" i="11"/>
  <c r="S5385" i="11"/>
  <c r="S5393" i="11"/>
  <c r="S5401" i="11"/>
  <c r="S5409" i="11"/>
  <c r="S5417" i="11"/>
  <c r="S5425" i="11"/>
  <c r="S5433" i="11"/>
  <c r="S5441" i="11"/>
  <c r="S5449" i="11"/>
  <c r="S5457" i="11"/>
  <c r="S5465" i="11"/>
  <c r="S5473" i="11"/>
  <c r="S5481" i="11"/>
  <c r="S5489" i="11"/>
  <c r="S5497" i="11"/>
  <c r="S5505" i="11"/>
  <c r="S5513" i="11"/>
  <c r="S5521" i="11"/>
  <c r="S5529" i="11"/>
  <c r="S5537" i="11"/>
  <c r="S5545" i="11"/>
  <c r="S5553" i="11"/>
  <c r="S5561" i="11"/>
  <c r="S5569" i="11"/>
  <c r="S5577" i="11"/>
  <c r="S5585" i="11"/>
  <c r="S5593" i="11"/>
  <c r="S5601" i="11"/>
  <c r="S5609" i="11"/>
  <c r="S5617" i="11"/>
  <c r="S5625" i="11"/>
  <c r="S5633" i="11"/>
  <c r="S5641" i="11"/>
  <c r="S5649" i="11"/>
  <c r="S5657" i="11"/>
  <c r="S5665" i="11"/>
  <c r="S5673" i="11"/>
  <c r="S5681" i="11"/>
  <c r="S5689" i="11"/>
  <c r="S5697" i="11"/>
  <c r="S5705" i="11"/>
  <c r="S5713" i="11"/>
  <c r="S5721" i="11"/>
  <c r="S5729" i="11"/>
  <c r="S5737" i="11"/>
  <c r="S5745" i="11"/>
  <c r="S5753" i="11"/>
  <c r="S5761" i="11"/>
  <c r="S5769" i="11"/>
  <c r="S5777" i="11"/>
  <c r="S5785" i="11"/>
  <c r="S5793" i="11"/>
  <c r="S5801" i="11"/>
  <c r="S5809" i="11"/>
  <c r="S5817" i="11"/>
  <c r="S5825" i="11"/>
  <c r="S5833" i="11"/>
  <c r="S5841" i="11"/>
  <c r="S5849" i="11"/>
  <c r="S5857" i="11"/>
  <c r="S5865" i="11"/>
  <c r="S5873" i="11"/>
  <c r="S5881" i="11"/>
  <c r="S5889" i="11"/>
  <c r="S5897" i="11"/>
  <c r="S5905" i="11"/>
  <c r="S5913" i="11"/>
  <c r="S5921" i="11"/>
  <c r="S5929" i="11"/>
  <c r="S5937" i="11"/>
  <c r="S5945" i="11"/>
  <c r="S5953" i="11"/>
  <c r="S5961" i="11"/>
  <c r="S5969" i="11"/>
  <c r="S5977" i="11"/>
  <c r="S5985" i="11"/>
  <c r="S5993" i="11"/>
  <c r="S6001" i="11"/>
  <c r="S6009" i="11"/>
  <c r="S6017" i="11"/>
  <c r="S6025" i="11"/>
  <c r="S6033" i="11"/>
  <c r="S6041" i="11"/>
  <c r="S6049" i="11"/>
  <c r="S6057" i="11"/>
  <c r="S6065" i="11"/>
  <c r="S6073" i="11"/>
  <c r="S6081" i="11"/>
  <c r="S6089" i="11"/>
  <c r="S6097" i="11"/>
  <c r="S6105" i="11"/>
  <c r="S6113" i="11"/>
  <c r="S6121" i="11"/>
  <c r="S6129" i="11"/>
  <c r="S6137" i="11"/>
  <c r="S6145" i="11"/>
  <c r="S6153" i="11"/>
  <c r="S6161" i="11"/>
  <c r="S6169" i="11"/>
  <c r="S6177" i="11"/>
  <c r="S6185" i="11"/>
  <c r="S6193" i="11"/>
  <c r="S6201" i="11"/>
  <c r="S6209" i="11"/>
  <c r="S6217" i="11"/>
  <c r="S6225" i="11"/>
  <c r="S6233" i="11"/>
  <c r="S6241" i="11"/>
  <c r="S6249" i="11"/>
  <c r="S6257" i="11"/>
  <c r="S6265" i="11"/>
  <c r="S6273" i="11"/>
  <c r="S6281" i="11"/>
  <c r="S6289" i="11"/>
  <c r="S6297" i="11"/>
  <c r="S6305" i="11"/>
  <c r="S6313" i="11"/>
  <c r="S6321" i="11"/>
  <c r="S6329" i="11"/>
  <c r="S6337" i="11"/>
  <c r="S6345" i="11"/>
  <c r="S6353" i="11"/>
  <c r="S6361" i="11"/>
  <c r="S6369" i="11"/>
  <c r="S6377" i="11"/>
  <c r="S6385" i="11"/>
  <c r="S6393" i="11"/>
  <c r="S6401" i="11"/>
  <c r="S6409" i="11"/>
  <c r="S6417" i="11"/>
  <c r="S6425" i="11"/>
  <c r="S6433" i="11"/>
  <c r="S6441" i="11"/>
  <c r="S6449" i="11"/>
  <c r="S6457" i="11"/>
  <c r="S6465" i="11"/>
  <c r="S6473" i="11"/>
  <c r="S6481" i="11"/>
  <c r="S6489" i="11"/>
  <c r="S6497" i="11"/>
  <c r="S6505" i="11"/>
  <c r="S6513" i="11"/>
  <c r="S6521" i="11"/>
  <c r="S6529" i="11"/>
  <c r="S6537" i="11"/>
  <c r="S6545" i="11"/>
  <c r="S6553" i="11"/>
  <c r="S6561" i="11"/>
  <c r="S6569" i="11"/>
  <c r="S6577" i="11"/>
  <c r="S6585" i="11"/>
  <c r="S6593" i="11"/>
  <c r="S6601" i="11"/>
  <c r="S6609" i="11"/>
  <c r="S6617" i="11"/>
  <c r="S6625" i="11"/>
  <c r="S6633" i="11"/>
  <c r="S6641" i="11"/>
  <c r="S6649" i="11"/>
  <c r="S6657" i="11"/>
  <c r="S6665" i="11"/>
  <c r="S6673" i="11"/>
  <c r="S6681" i="11"/>
  <c r="S6689" i="11"/>
  <c r="S6697" i="11"/>
  <c r="S6705" i="11"/>
  <c r="S6713" i="11"/>
  <c r="S6721" i="11"/>
  <c r="S6729" i="11"/>
  <c r="S6737" i="11"/>
  <c r="S6745" i="11"/>
  <c r="S6753" i="11"/>
  <c r="S6761" i="11"/>
  <c r="S6769" i="11"/>
  <c r="S6777" i="11"/>
  <c r="S6785" i="11"/>
  <c r="S6793" i="11"/>
  <c r="S6801" i="11"/>
  <c r="S6809" i="11"/>
  <c r="S6817" i="11"/>
  <c r="S6825" i="11"/>
  <c r="S6833" i="11"/>
  <c r="S6841" i="11"/>
  <c r="S6849" i="11"/>
  <c r="S6857" i="11"/>
  <c r="S6865" i="11"/>
  <c r="S6873" i="11"/>
  <c r="S6881" i="11"/>
  <c r="S6889" i="11"/>
  <c r="S6897" i="11"/>
  <c r="S6905" i="11"/>
  <c r="S6913" i="11"/>
  <c r="S6921" i="11"/>
  <c r="S6929" i="11"/>
  <c r="S6937" i="11"/>
  <c r="S6945" i="11"/>
  <c r="S6953" i="11"/>
  <c r="S6961" i="11"/>
  <c r="S6969" i="11"/>
  <c r="S6977" i="11"/>
  <c r="S6985" i="11"/>
  <c r="S6993" i="11"/>
  <c r="S7001" i="11"/>
  <c r="S7009" i="11"/>
  <c r="S7017" i="11"/>
  <c r="S7025" i="11"/>
  <c r="S7033" i="11"/>
  <c r="S7041" i="11"/>
  <c r="S7049" i="11"/>
  <c r="S7057" i="11"/>
  <c r="S7065" i="11"/>
  <c r="S7073" i="11"/>
  <c r="S7081" i="11"/>
  <c r="S7089" i="11"/>
  <c r="S7097" i="11"/>
  <c r="S7105" i="11"/>
  <c r="S7113" i="11"/>
  <c r="S7121" i="11"/>
  <c r="S7129" i="11"/>
  <c r="S7137" i="11"/>
  <c r="S7145" i="11"/>
  <c r="S7153" i="11"/>
  <c r="S7161" i="11"/>
  <c r="S7169" i="11"/>
  <c r="S7177" i="11"/>
  <c r="S7185" i="11"/>
  <c r="S7193" i="11"/>
  <c r="S7201" i="11"/>
  <c r="S7209" i="11"/>
  <c r="S7217" i="11"/>
  <c r="S7225" i="11"/>
  <c r="S7233" i="11"/>
  <c r="S7241" i="11"/>
  <c r="S7249" i="11"/>
  <c r="S7257" i="11"/>
  <c r="S7265" i="11"/>
  <c r="S7273" i="11"/>
  <c r="S7281" i="11"/>
  <c r="S7289" i="11"/>
  <c r="S7297" i="11"/>
  <c r="S7305" i="11"/>
  <c r="S7313" i="11"/>
  <c r="S7321" i="11"/>
  <c r="S7329" i="11"/>
  <c r="S7337" i="11"/>
  <c r="S7345" i="11"/>
  <c r="S7353" i="11"/>
  <c r="S7361" i="11"/>
  <c r="S7369" i="11"/>
  <c r="S7377" i="11"/>
  <c r="S7385" i="11"/>
  <c r="S7393" i="11"/>
  <c r="S7401" i="11"/>
  <c r="S7409" i="11"/>
  <c r="S7417" i="11"/>
  <c r="S7425" i="11"/>
  <c r="S7433" i="11"/>
  <c r="S7441" i="11"/>
  <c r="S7449" i="11"/>
  <c r="S7457" i="11"/>
  <c r="S7465" i="11"/>
  <c r="S7473" i="11"/>
  <c r="S7481" i="11"/>
  <c r="S7489" i="11"/>
  <c r="S7497" i="11"/>
  <c r="S7505" i="11"/>
  <c r="S7513" i="11"/>
  <c r="S7521" i="11"/>
  <c r="S7529" i="11"/>
  <c r="S7537" i="11"/>
  <c r="S7545" i="11"/>
  <c r="S7553" i="11"/>
  <c r="S7561" i="11"/>
  <c r="S7569" i="11"/>
  <c r="S7577" i="11"/>
  <c r="S7585" i="11"/>
  <c r="S7593" i="11"/>
  <c r="S7601" i="11"/>
  <c r="S7609" i="11"/>
  <c r="S7617" i="11"/>
  <c r="S7625" i="11"/>
  <c r="S7633" i="11"/>
  <c r="S7641" i="11"/>
  <c r="S7649" i="11"/>
  <c r="S7657" i="11"/>
  <c r="S7665" i="11"/>
  <c r="S7673" i="11"/>
  <c r="S7681" i="11"/>
  <c r="S7689" i="11"/>
  <c r="S7697" i="11"/>
  <c r="S7705" i="11"/>
  <c r="S7713" i="11"/>
  <c r="S7721" i="11"/>
  <c r="S7729" i="11"/>
  <c r="S7737" i="11"/>
  <c r="S7745" i="11"/>
  <c r="S7753" i="11"/>
  <c r="S7761" i="11"/>
  <c r="S7769" i="11"/>
  <c r="S7777" i="11"/>
  <c r="S7785" i="11"/>
  <c r="S7793" i="11"/>
  <c r="S7801" i="11"/>
  <c r="S7809" i="11"/>
  <c r="S7817" i="11"/>
  <c r="S7825" i="11"/>
  <c r="S7833" i="11"/>
  <c r="S7841" i="11"/>
  <c r="S7849" i="11"/>
  <c r="S7857" i="11"/>
  <c r="S7865" i="11"/>
  <c r="S7873" i="11"/>
  <c r="S7881" i="11"/>
  <c r="S7889" i="11"/>
  <c r="S7897" i="11"/>
  <c r="S7905" i="11"/>
  <c r="S7913" i="11"/>
  <c r="S7921" i="11"/>
  <c r="S7929" i="11"/>
  <c r="S7937" i="11"/>
  <c r="S7945" i="11"/>
  <c r="S7953" i="11"/>
  <c r="S7961" i="11"/>
  <c r="S7969" i="11"/>
  <c r="S7977" i="11"/>
  <c r="S7985" i="11"/>
  <c r="S7993" i="11"/>
  <c r="S8001" i="11"/>
  <c r="S8009" i="11"/>
  <c r="S8017" i="11"/>
  <c r="S8025" i="11"/>
  <c r="S8033" i="11"/>
  <c r="S8041" i="11"/>
  <c r="S8049" i="11"/>
  <c r="S8057" i="11"/>
  <c r="S8065" i="11"/>
  <c r="S8073" i="11"/>
  <c r="S8081" i="11"/>
  <c r="S8089" i="11"/>
  <c r="S8097" i="11"/>
  <c r="S8105" i="11"/>
  <c r="S8113" i="11"/>
  <c r="S8121" i="11"/>
  <c r="S8129" i="11"/>
  <c r="S8137" i="11"/>
  <c r="S8145" i="11"/>
  <c r="S8153" i="11"/>
  <c r="S8161" i="11"/>
  <c r="S8169" i="11"/>
  <c r="S8177" i="11"/>
  <c r="S8185" i="11"/>
  <c r="S8193" i="11"/>
  <c r="S8201" i="11"/>
  <c r="S8209" i="11"/>
  <c r="S8217" i="11"/>
  <c r="S8225" i="11"/>
  <c r="S8233" i="11"/>
  <c r="S8241" i="11"/>
  <c r="S8249" i="11"/>
  <c r="S8257" i="11"/>
  <c r="S8265" i="11"/>
  <c r="S8273" i="11"/>
  <c r="S8281" i="11"/>
  <c r="S8289" i="11"/>
  <c r="S8297" i="11"/>
  <c r="S8305" i="11"/>
  <c r="S8313" i="11"/>
  <c r="S8321" i="11"/>
  <c r="S8329" i="11"/>
  <c r="S8337" i="11"/>
  <c r="S8345" i="11"/>
  <c r="S8353" i="11"/>
  <c r="S8361" i="11"/>
  <c r="S8369" i="11"/>
  <c r="S8377" i="11"/>
  <c r="S8385" i="11"/>
  <c r="S8393" i="11"/>
  <c r="S8401" i="11"/>
  <c r="S8409" i="11"/>
  <c r="S8417" i="11"/>
  <c r="S8425" i="11"/>
  <c r="S8433" i="11"/>
  <c r="S8441" i="11"/>
  <c r="S8449" i="11"/>
  <c r="S8457" i="11"/>
  <c r="S8465" i="11"/>
  <c r="S8473" i="11"/>
  <c r="S8481" i="11"/>
  <c r="S8489" i="11"/>
  <c r="S8497" i="11"/>
  <c r="S8505" i="11"/>
  <c r="S8513" i="11"/>
  <c r="S8521" i="11"/>
  <c r="S8529" i="11"/>
  <c r="S8537" i="11"/>
  <c r="S8545" i="11"/>
  <c r="S8553" i="11"/>
  <c r="S8561" i="11"/>
  <c r="S8569" i="11"/>
  <c r="S8577" i="11"/>
  <c r="S8585" i="11"/>
  <c r="S8593" i="11"/>
  <c r="S8601" i="11"/>
  <c r="S8609" i="11"/>
  <c r="S8617" i="11"/>
  <c r="S8625" i="11"/>
  <c r="S8633" i="11"/>
  <c r="S8641" i="11"/>
  <c r="S8649" i="11"/>
  <c r="S8657" i="11"/>
  <c r="S8665" i="11"/>
  <c r="S8673" i="11"/>
  <c r="S8681" i="11"/>
  <c r="S8689" i="11"/>
  <c r="S8697" i="11"/>
  <c r="S8705" i="11"/>
  <c r="S8713" i="11"/>
  <c r="S8721" i="11"/>
  <c r="S8729" i="11"/>
  <c r="S8737" i="11"/>
  <c r="S8745" i="11"/>
  <c r="S8753" i="11"/>
  <c r="S8761" i="11"/>
  <c r="S8769" i="11"/>
  <c r="S8777" i="11"/>
  <c r="S8785" i="11"/>
  <c r="S8793" i="11"/>
  <c r="S8801" i="11"/>
  <c r="S8809" i="11"/>
  <c r="S8817" i="11"/>
  <c r="S8825" i="11"/>
  <c r="S8833" i="11"/>
  <c r="S8841" i="11"/>
  <c r="S8849" i="11"/>
  <c r="S8857" i="11"/>
  <c r="S8865" i="11"/>
  <c r="S8873" i="11"/>
  <c r="S8881" i="11"/>
  <c r="S8889" i="11"/>
  <c r="S8897" i="11"/>
  <c r="S8905" i="11"/>
  <c r="S8913" i="11"/>
  <c r="S8921" i="11"/>
  <c r="S8929" i="11"/>
  <c r="S8937" i="11"/>
  <c r="S8945" i="11"/>
  <c r="S8953" i="11"/>
  <c r="S8961" i="11"/>
  <c r="S8969" i="11"/>
  <c r="S8977" i="11"/>
  <c r="S8985" i="11"/>
  <c r="S8993" i="11"/>
  <c r="S9001" i="11"/>
  <c r="S9009" i="11"/>
  <c r="S9017" i="11"/>
  <c r="S9025" i="11"/>
  <c r="S9033" i="11"/>
  <c r="S9041" i="11"/>
  <c r="S9049" i="11"/>
  <c r="S9057" i="11"/>
  <c r="S9065" i="11"/>
  <c r="S9073" i="11"/>
  <c r="S9081" i="11"/>
  <c r="S9089" i="11"/>
  <c r="S9097" i="11"/>
  <c r="S9105" i="11"/>
  <c r="S9113" i="11"/>
  <c r="S9121" i="11"/>
  <c r="S9129" i="11"/>
  <c r="S9137" i="11"/>
  <c r="S9145" i="11"/>
  <c r="S9153" i="11"/>
  <c r="S9161" i="11"/>
  <c r="S9169" i="11"/>
  <c r="S9177" i="11"/>
  <c r="S9185" i="11"/>
  <c r="S9193" i="11"/>
  <c r="S9201" i="11"/>
  <c r="S9209" i="11"/>
  <c r="S9217" i="11"/>
  <c r="S9225" i="11"/>
  <c r="S9233" i="11"/>
  <c r="S9241" i="11"/>
  <c r="S9249" i="11"/>
  <c r="S9257" i="11"/>
  <c r="S9265" i="11"/>
  <c r="S9273" i="11"/>
  <c r="S9281" i="11"/>
  <c r="S9289" i="11"/>
  <c r="S9297" i="11"/>
  <c r="S9305" i="11"/>
  <c r="S9313" i="11"/>
  <c r="S9321" i="11"/>
  <c r="S9329" i="11"/>
  <c r="S9337" i="11"/>
  <c r="S9345" i="11"/>
  <c r="S9353" i="11"/>
  <c r="S9361" i="11"/>
  <c r="S9369" i="11"/>
  <c r="S9377" i="11"/>
  <c r="S9385" i="11"/>
  <c r="S9393" i="11"/>
  <c r="S9401" i="11"/>
  <c r="S9409" i="11"/>
  <c r="S9417" i="11"/>
  <c r="S9425" i="11"/>
  <c r="S9433" i="11"/>
  <c r="S9441" i="11"/>
  <c r="S9449" i="11"/>
  <c r="S9457" i="11"/>
  <c r="S9465" i="11"/>
  <c r="S9473" i="11"/>
  <c r="S9481" i="11"/>
  <c r="S9489" i="11"/>
  <c r="S9497" i="11"/>
  <c r="S9505" i="11"/>
  <c r="S9513" i="11"/>
  <c r="S9521" i="11"/>
  <c r="S9529" i="11"/>
  <c r="S9537" i="11"/>
  <c r="S9545" i="11"/>
  <c r="S9553" i="11"/>
  <c r="S9561" i="11"/>
  <c r="S9569" i="11"/>
  <c r="S9577" i="11"/>
  <c r="S9585" i="11"/>
  <c r="S9593" i="11"/>
  <c r="S9601" i="11"/>
  <c r="S9609" i="11"/>
  <c r="S9617" i="11"/>
  <c r="S9625" i="11"/>
  <c r="S9633" i="11"/>
  <c r="S9641" i="11"/>
  <c r="S9649" i="11"/>
  <c r="S9657" i="11"/>
  <c r="S9665" i="11"/>
  <c r="S9673" i="11"/>
  <c r="S9681" i="11"/>
  <c r="S9689" i="11"/>
  <c r="S9697" i="11"/>
  <c r="S9705" i="11"/>
  <c r="S9713" i="11"/>
  <c r="S9721" i="11"/>
  <c r="S9729" i="11"/>
  <c r="S9737" i="11"/>
  <c r="S9745" i="11"/>
  <c r="S9753" i="11"/>
  <c r="S9761" i="11"/>
  <c r="S9769" i="11"/>
  <c r="S9777" i="11"/>
  <c r="S9785" i="11"/>
  <c r="S9793" i="11"/>
  <c r="S9801" i="11"/>
  <c r="S9809" i="11"/>
  <c r="S9817" i="11"/>
  <c r="S9825" i="11"/>
  <c r="S9833" i="11"/>
  <c r="S9841" i="11"/>
  <c r="S9849" i="11"/>
  <c r="S9857" i="11"/>
  <c r="S9865" i="11"/>
  <c r="S9873" i="11"/>
  <c r="S9881" i="11"/>
  <c r="S9889" i="11"/>
  <c r="S9897" i="11"/>
  <c r="S9905" i="11"/>
  <c r="S9913" i="11"/>
  <c r="S9921" i="11"/>
  <c r="S9929" i="11"/>
  <c r="S9937" i="11"/>
  <c r="S9945" i="11"/>
  <c r="S9953" i="11"/>
  <c r="S9961" i="11"/>
  <c r="S9969" i="11"/>
  <c r="S9977" i="11"/>
  <c r="S9985" i="11"/>
  <c r="S9993" i="11"/>
  <c r="S10001" i="11"/>
  <c r="S12" i="11"/>
  <c r="S14" i="11"/>
  <c r="S15" i="11"/>
  <c r="S16" i="11"/>
  <c r="S18" i="11"/>
  <c r="S19" i="11"/>
  <c r="S20" i="11"/>
  <c r="S22" i="11"/>
  <c r="S24" i="11"/>
  <c r="S26" i="11"/>
  <c r="S28" i="11"/>
  <c r="S29" i="11"/>
  <c r="S30" i="11"/>
  <c r="S31" i="11"/>
  <c r="S32" i="11"/>
  <c r="S34" i="11"/>
  <c r="S36" i="11"/>
  <c r="S37" i="11"/>
  <c r="S38" i="11"/>
  <c r="S39" i="11"/>
  <c r="S40" i="11"/>
  <c r="S42" i="11"/>
  <c r="S44" i="11"/>
  <c r="S45" i="11"/>
  <c r="S46" i="11"/>
  <c r="S47" i="11"/>
  <c r="S48" i="11"/>
  <c r="S50" i="11"/>
  <c r="S52" i="11"/>
  <c r="S53" i="11"/>
  <c r="S54" i="11"/>
  <c r="S55" i="11"/>
  <c r="S56" i="11"/>
  <c r="S58" i="11"/>
  <c r="S60" i="11"/>
  <c r="S61" i="11"/>
  <c r="S62" i="11"/>
  <c r="S63" i="11"/>
  <c r="S64" i="11"/>
  <c r="S66" i="11"/>
  <c r="S68" i="11"/>
  <c r="S69" i="11"/>
  <c r="S70" i="11"/>
  <c r="S71" i="11"/>
  <c r="S72" i="11"/>
  <c r="S74" i="11"/>
  <c r="S76" i="11"/>
  <c r="S77" i="11"/>
  <c r="S78" i="11"/>
  <c r="S79" i="11"/>
  <c r="S80" i="11"/>
  <c r="S82" i="11"/>
  <c r="S84" i="11"/>
  <c r="S85" i="11"/>
  <c r="S86" i="11"/>
  <c r="S87" i="11"/>
  <c r="S88" i="11"/>
  <c r="S90" i="11"/>
  <c r="S92" i="11"/>
  <c r="S93" i="11"/>
  <c r="S94" i="11"/>
  <c r="S95" i="11"/>
  <c r="S96" i="11"/>
  <c r="S98" i="11"/>
  <c r="S100" i="11"/>
  <c r="S101" i="11"/>
  <c r="S102" i="11"/>
  <c r="S103" i="11"/>
  <c r="S104" i="11"/>
  <c r="S106" i="11"/>
  <c r="S108" i="11"/>
  <c r="S109" i="11"/>
  <c r="S110" i="11"/>
  <c r="S111" i="11"/>
  <c r="S112" i="11"/>
  <c r="S114" i="11"/>
  <c r="S116" i="11"/>
  <c r="S117" i="11"/>
  <c r="S118" i="11"/>
  <c r="S119" i="11"/>
  <c r="S120" i="11"/>
  <c r="S122" i="11"/>
  <c r="S124" i="11"/>
  <c r="S125" i="11"/>
  <c r="S126" i="11"/>
  <c r="S127" i="11"/>
  <c r="S128" i="11"/>
  <c r="S130" i="11"/>
  <c r="S132" i="11"/>
  <c r="S133" i="11"/>
  <c r="S134" i="11"/>
  <c r="S135" i="11"/>
  <c r="S136" i="11"/>
  <c r="S138" i="11"/>
  <c r="S140" i="11"/>
  <c r="S141" i="11"/>
  <c r="S142" i="11"/>
  <c r="S143" i="11"/>
  <c r="S144" i="11"/>
  <c r="S146" i="11"/>
  <c r="S148" i="11"/>
  <c r="S149" i="11"/>
  <c r="S150" i="11"/>
  <c r="S151" i="11"/>
  <c r="S152" i="11"/>
  <c r="S154" i="11"/>
  <c r="S156" i="11"/>
  <c r="S157" i="11"/>
  <c r="S158" i="11"/>
  <c r="S159" i="11"/>
  <c r="S160" i="11"/>
  <c r="S162" i="11"/>
  <c r="S164" i="11"/>
  <c r="S165" i="11"/>
  <c r="S166" i="11"/>
  <c r="S167" i="11"/>
  <c r="S168" i="11"/>
  <c r="S170" i="11"/>
  <c r="S172" i="11"/>
  <c r="S173" i="11"/>
  <c r="S174" i="11"/>
  <c r="S175" i="11"/>
  <c r="S176" i="11"/>
  <c r="S178" i="11"/>
  <c r="S180" i="11"/>
  <c r="S181" i="11"/>
  <c r="S182" i="11"/>
  <c r="S183" i="11"/>
  <c r="S184" i="11"/>
  <c r="S186" i="11"/>
  <c r="S188" i="11"/>
  <c r="S189" i="11"/>
  <c r="S190" i="11"/>
  <c r="S191" i="11"/>
  <c r="S192" i="11"/>
  <c r="S194" i="11"/>
  <c r="S196" i="11"/>
  <c r="S197" i="11"/>
  <c r="S198" i="11"/>
  <c r="S199" i="11"/>
  <c r="S200" i="11"/>
  <c r="S202" i="11"/>
  <c r="S204" i="11"/>
  <c r="S205" i="11"/>
  <c r="S206" i="11"/>
  <c r="S207" i="11"/>
  <c r="S208" i="11"/>
  <c r="S210" i="11"/>
  <c r="S212" i="11"/>
  <c r="S213" i="11"/>
  <c r="S214" i="11"/>
  <c r="S215" i="11"/>
  <c r="S216" i="11"/>
  <c r="S218" i="11"/>
  <c r="S220" i="11"/>
  <c r="S221" i="11"/>
  <c r="S222" i="11"/>
  <c r="S223" i="11"/>
  <c r="S224" i="11"/>
  <c r="S226" i="11"/>
  <c r="S228" i="11"/>
  <c r="S229" i="11"/>
  <c r="S230" i="11"/>
  <c r="S231" i="11"/>
  <c r="S232" i="11"/>
  <c r="S234" i="11"/>
  <c r="S236" i="11"/>
  <c r="S237" i="11"/>
  <c r="S238" i="11"/>
  <c r="S239" i="11"/>
  <c r="S240" i="11"/>
  <c r="S242" i="11"/>
  <c r="S244" i="11"/>
  <c r="S245" i="11"/>
  <c r="S246" i="11"/>
  <c r="S247" i="11"/>
  <c r="S248" i="11"/>
  <c r="S250" i="11"/>
  <c r="S252" i="11"/>
  <c r="S253" i="11"/>
  <c r="S254" i="11"/>
  <c r="S255" i="11"/>
  <c r="S256" i="11"/>
  <c r="S258" i="11"/>
  <c r="S260" i="11"/>
  <c r="S261" i="11"/>
  <c r="S262" i="11"/>
  <c r="S263" i="11"/>
  <c r="S264" i="11"/>
  <c r="S266" i="11"/>
  <c r="S268" i="11"/>
  <c r="S269" i="11"/>
  <c r="S270" i="11"/>
  <c r="S271" i="11"/>
  <c r="S272" i="11"/>
  <c r="S274" i="11"/>
  <c r="S276" i="11"/>
  <c r="S277" i="11"/>
  <c r="S278" i="11"/>
  <c r="S279" i="11"/>
  <c r="S280" i="11"/>
  <c r="S282" i="11"/>
  <c r="S284" i="11"/>
  <c r="S285" i="11"/>
  <c r="S286" i="11"/>
  <c r="S287" i="11"/>
  <c r="S288" i="11"/>
  <c r="S290" i="11"/>
  <c r="S292" i="11"/>
  <c r="S293" i="11"/>
  <c r="S294" i="11"/>
  <c r="S295" i="11"/>
  <c r="S296" i="11"/>
  <c r="S298" i="11"/>
  <c r="S300" i="11"/>
  <c r="S301" i="11"/>
  <c r="S302" i="11"/>
  <c r="S303" i="11"/>
  <c r="S304" i="11"/>
  <c r="S306" i="11"/>
  <c r="S308" i="11"/>
  <c r="S309" i="11"/>
  <c r="S310" i="11"/>
  <c r="S311" i="11"/>
  <c r="S312" i="11"/>
  <c r="S314" i="11"/>
  <c r="S316" i="11"/>
  <c r="S317" i="11"/>
  <c r="S318" i="11"/>
  <c r="S319" i="11"/>
  <c r="S320" i="11"/>
  <c r="S322" i="11"/>
  <c r="S324" i="11"/>
  <c r="S325" i="11"/>
  <c r="S326" i="11"/>
  <c r="S327" i="11"/>
  <c r="S328" i="11"/>
  <c r="S330" i="11"/>
  <c r="S332" i="11"/>
  <c r="S333" i="11"/>
  <c r="S334" i="11"/>
  <c r="S335" i="11"/>
  <c r="S336" i="11"/>
  <c r="S338" i="11"/>
  <c r="S340" i="11"/>
  <c r="S341" i="11"/>
  <c r="S342" i="11"/>
  <c r="S343" i="11"/>
  <c r="S344" i="11"/>
  <c r="S346" i="11"/>
  <c r="S348" i="11"/>
  <c r="S349" i="11"/>
  <c r="S350" i="11"/>
  <c r="S351" i="11"/>
  <c r="S352" i="11"/>
  <c r="S354" i="11"/>
  <c r="S356" i="11"/>
  <c r="S357" i="11"/>
  <c r="S358" i="11"/>
  <c r="S359" i="11"/>
  <c r="S360" i="11"/>
  <c r="S362" i="11"/>
  <c r="S364" i="11"/>
  <c r="S365" i="11"/>
  <c r="S366" i="11"/>
  <c r="S367" i="11"/>
  <c r="S368" i="11"/>
  <c r="S370" i="11"/>
  <c r="S372" i="11"/>
  <c r="S373" i="11"/>
  <c r="S374" i="11"/>
  <c r="S375" i="11"/>
  <c r="S376" i="11"/>
  <c r="S378" i="11"/>
  <c r="S380" i="11"/>
  <c r="S381" i="11"/>
  <c r="S382" i="11"/>
  <c r="S383" i="11"/>
  <c r="S384" i="11"/>
  <c r="S386" i="11"/>
  <c r="S388" i="11"/>
  <c r="S389" i="11"/>
  <c r="S390" i="11"/>
  <c r="S391" i="11"/>
  <c r="S392" i="11"/>
  <c r="S394" i="11"/>
  <c r="S396" i="11"/>
  <c r="S397" i="11"/>
  <c r="S398" i="11"/>
  <c r="S399" i="11"/>
  <c r="S400" i="11"/>
  <c r="S402" i="11"/>
  <c r="S404" i="11"/>
  <c r="S405" i="11"/>
  <c r="S406" i="11"/>
  <c r="S407" i="11"/>
  <c r="S408" i="11"/>
  <c r="S410" i="11"/>
  <c r="S412" i="11"/>
  <c r="S413" i="11"/>
  <c r="S414" i="11"/>
  <c r="S415" i="11"/>
  <c r="S416" i="11"/>
  <c r="S418" i="11"/>
  <c r="S420" i="11"/>
  <c r="S421" i="11"/>
  <c r="S422" i="11"/>
  <c r="S423" i="11"/>
  <c r="S424" i="11"/>
  <c r="S426" i="11"/>
  <c r="S428" i="11"/>
  <c r="S429" i="11"/>
  <c r="S430" i="11"/>
  <c r="S431" i="11"/>
  <c r="S432" i="11"/>
  <c r="S434" i="11"/>
  <c r="S436" i="11"/>
  <c r="S437" i="11"/>
  <c r="S438" i="11"/>
  <c r="S439" i="11"/>
  <c r="S440" i="11"/>
  <c r="S442" i="11"/>
  <c r="S444" i="11"/>
  <c r="S445" i="11"/>
  <c r="S446" i="11"/>
  <c r="S447" i="11"/>
  <c r="S448" i="11"/>
  <c r="S450" i="11"/>
  <c r="S452" i="11"/>
  <c r="S453" i="11"/>
  <c r="S454" i="11"/>
  <c r="S455" i="11"/>
  <c r="S456" i="11"/>
  <c r="S458" i="11"/>
  <c r="S460" i="11"/>
  <c r="S461" i="11"/>
  <c r="S462" i="11"/>
  <c r="S463" i="11"/>
  <c r="S464" i="11"/>
  <c r="S466" i="11"/>
  <c r="S468" i="11"/>
  <c r="S469" i="11"/>
  <c r="S470" i="11"/>
  <c r="S471" i="11"/>
  <c r="S472" i="11"/>
  <c r="S474" i="11"/>
  <c r="S476" i="11"/>
  <c r="S477" i="11"/>
  <c r="S478" i="11"/>
  <c r="S479" i="11"/>
  <c r="S480" i="11"/>
  <c r="S482" i="11"/>
  <c r="S484" i="11"/>
  <c r="S485" i="11"/>
  <c r="S486" i="11"/>
  <c r="S487" i="11"/>
  <c r="S488" i="11"/>
  <c r="S490" i="11"/>
  <c r="S492" i="11"/>
  <c r="S493" i="11"/>
  <c r="S494" i="11"/>
  <c r="S495" i="11"/>
  <c r="S496" i="11"/>
  <c r="S498" i="11"/>
  <c r="S500" i="11"/>
  <c r="S501" i="11"/>
  <c r="S502" i="11"/>
  <c r="S503" i="11"/>
  <c r="S504" i="11"/>
  <c r="S506" i="11"/>
  <c r="S508" i="11"/>
  <c r="S509" i="11"/>
  <c r="S510" i="11"/>
  <c r="S511" i="11"/>
  <c r="S512" i="11"/>
  <c r="S514" i="11"/>
  <c r="S516" i="11"/>
  <c r="S517" i="11"/>
  <c r="S518" i="11"/>
  <c r="S519" i="11"/>
  <c r="S520" i="11"/>
  <c r="S522" i="11"/>
  <c r="S524" i="11"/>
  <c r="S525" i="11"/>
  <c r="S526" i="11"/>
  <c r="S527" i="11"/>
  <c r="S528" i="11"/>
  <c r="S530" i="11"/>
  <c r="S532" i="11"/>
  <c r="S533" i="11"/>
  <c r="S534" i="11"/>
  <c r="S535" i="11"/>
  <c r="S536" i="11"/>
  <c r="S538" i="11"/>
  <c r="S540" i="11"/>
  <c r="S541" i="11"/>
  <c r="S542" i="11"/>
  <c r="S543" i="11"/>
  <c r="S544" i="11"/>
  <c r="S546" i="11"/>
  <c r="S548" i="11"/>
  <c r="S549" i="11"/>
  <c r="S550" i="11"/>
  <c r="S551" i="11"/>
  <c r="S552" i="11"/>
  <c r="S554" i="11"/>
  <c r="S556" i="11"/>
  <c r="S557" i="11"/>
  <c r="S558" i="11"/>
  <c r="S559" i="11"/>
  <c r="S560" i="11"/>
  <c r="S562" i="11"/>
  <c r="S564" i="11"/>
  <c r="S565" i="11"/>
  <c r="S566" i="11"/>
  <c r="S567" i="11"/>
  <c r="S568" i="11"/>
  <c r="S570" i="11"/>
  <c r="S572" i="11"/>
  <c r="S573" i="11"/>
  <c r="S574" i="11"/>
  <c r="S575" i="11"/>
  <c r="S576" i="11"/>
  <c r="S578" i="11"/>
  <c r="S580" i="11"/>
  <c r="S581" i="11"/>
  <c r="S582" i="11"/>
  <c r="S583" i="11"/>
  <c r="S584" i="11"/>
  <c r="S586" i="11"/>
  <c r="S588" i="11"/>
  <c r="S589" i="11"/>
  <c r="S590" i="11"/>
  <c r="S591" i="11"/>
  <c r="S592" i="11"/>
  <c r="S594" i="11"/>
  <c r="S596" i="11"/>
  <c r="S597" i="11"/>
  <c r="S598" i="11"/>
  <c r="S599" i="11"/>
  <c r="S600" i="11"/>
  <c r="S602" i="11"/>
  <c r="S604" i="11"/>
  <c r="S605" i="11"/>
  <c r="S606" i="11"/>
  <c r="S607" i="11"/>
  <c r="S608" i="11"/>
  <c r="S610" i="11"/>
  <c r="S612" i="11"/>
  <c r="S613" i="11"/>
  <c r="S614" i="11"/>
  <c r="S615" i="11"/>
  <c r="S616" i="11"/>
  <c r="S618" i="11"/>
  <c r="S620" i="11"/>
  <c r="S621" i="11"/>
  <c r="S622" i="11"/>
  <c r="S623" i="11"/>
  <c r="S624" i="11"/>
  <c r="S626" i="11"/>
  <c r="S628" i="11"/>
  <c r="S629" i="11"/>
  <c r="S630" i="11"/>
  <c r="S631" i="11"/>
  <c r="S632" i="11"/>
  <c r="S634" i="11"/>
  <c r="S636" i="11"/>
  <c r="S637" i="11"/>
  <c r="S638" i="11"/>
  <c r="S639" i="11"/>
  <c r="S640" i="11"/>
  <c r="S642" i="11"/>
  <c r="S644" i="11"/>
  <c r="S645" i="11"/>
  <c r="S646" i="11"/>
  <c r="S647" i="11"/>
  <c r="S648" i="11"/>
  <c r="S650" i="11"/>
  <c r="S652" i="11"/>
  <c r="S653" i="11"/>
  <c r="S654" i="11"/>
  <c r="S655" i="11"/>
  <c r="S656" i="11"/>
  <c r="S658" i="11"/>
  <c r="S660" i="11"/>
  <c r="S661" i="11"/>
  <c r="S662" i="11"/>
  <c r="S663" i="11"/>
  <c r="S664" i="11"/>
  <c r="S666" i="11"/>
  <c r="S668" i="11"/>
  <c r="S669" i="11"/>
  <c r="S670" i="11"/>
  <c r="S671" i="11"/>
  <c r="S672" i="11"/>
  <c r="S674" i="11"/>
  <c r="S676" i="11"/>
  <c r="S677" i="11"/>
  <c r="S678" i="11"/>
  <c r="S679" i="11"/>
  <c r="S680" i="11"/>
  <c r="S682" i="11"/>
  <c r="S684" i="11"/>
  <c r="S685" i="11"/>
  <c r="S686" i="11"/>
  <c r="S687" i="11"/>
  <c r="S688" i="11"/>
  <c r="S690" i="11"/>
  <c r="S692" i="11"/>
  <c r="S693" i="11"/>
  <c r="S694" i="11"/>
  <c r="S695" i="11"/>
  <c r="S696" i="11"/>
  <c r="S698" i="11"/>
  <c r="S700" i="11"/>
  <c r="S701" i="11"/>
  <c r="S702" i="11"/>
  <c r="S703" i="11"/>
  <c r="S704" i="11"/>
  <c r="S706" i="11"/>
  <c r="S708" i="11"/>
  <c r="S709" i="11"/>
  <c r="S710" i="11"/>
  <c r="S711" i="11"/>
  <c r="S712" i="11"/>
  <c r="S714" i="11"/>
  <c r="S716" i="11"/>
  <c r="S717" i="11"/>
  <c r="S718" i="11"/>
  <c r="S719" i="11"/>
  <c r="S720" i="11"/>
  <c r="S722" i="11"/>
  <c r="S724" i="11"/>
  <c r="S725" i="11"/>
  <c r="S726" i="11"/>
  <c r="S727" i="11"/>
  <c r="S728" i="11"/>
  <c r="S730" i="11"/>
  <c r="S732" i="11"/>
  <c r="S733" i="11"/>
  <c r="S734" i="11"/>
  <c r="S735" i="11"/>
  <c r="S736" i="11"/>
  <c r="S738" i="11"/>
  <c r="S740" i="11"/>
  <c r="S741" i="11"/>
  <c r="S742" i="11"/>
  <c r="S743" i="11"/>
  <c r="S744" i="11"/>
  <c r="S746" i="11"/>
  <c r="S748" i="11"/>
  <c r="S749" i="11"/>
  <c r="S750" i="11"/>
  <c r="S751" i="11"/>
  <c r="S752" i="11"/>
  <c r="S754" i="11"/>
  <c r="S756" i="11"/>
  <c r="S757" i="11"/>
  <c r="S758" i="11"/>
  <c r="S759" i="11"/>
  <c r="S760" i="11"/>
  <c r="S762" i="11"/>
  <c r="S764" i="11"/>
  <c r="S765" i="11"/>
  <c r="S766" i="11"/>
  <c r="S767" i="11"/>
  <c r="S768" i="11"/>
  <c r="S770" i="11"/>
  <c r="S772" i="11"/>
  <c r="S773" i="11"/>
  <c r="S774" i="11"/>
  <c r="S775" i="11"/>
  <c r="S776" i="11"/>
  <c r="S778" i="11"/>
  <c r="S780" i="11"/>
  <c r="S781" i="11"/>
  <c r="S782" i="11"/>
  <c r="S783" i="11"/>
  <c r="S784" i="11"/>
  <c r="S786" i="11"/>
  <c r="S788" i="11"/>
  <c r="S789" i="11"/>
  <c r="S790" i="11"/>
  <c r="S791" i="11"/>
  <c r="S792" i="11"/>
  <c r="S794" i="11"/>
  <c r="S796" i="11"/>
  <c r="S797" i="11"/>
  <c r="S798" i="11"/>
  <c r="S799" i="11"/>
  <c r="S800" i="11"/>
  <c r="S802" i="11"/>
  <c r="S804" i="11"/>
  <c r="S805" i="11"/>
  <c r="S806" i="11"/>
  <c r="S807" i="11"/>
  <c r="S808" i="11"/>
  <c r="S810" i="11"/>
  <c r="S812" i="11"/>
  <c r="S813" i="11"/>
  <c r="S814" i="11"/>
  <c r="S815" i="11"/>
  <c r="S816" i="11"/>
  <c r="S818" i="11"/>
  <c r="S820" i="11"/>
  <c r="S821" i="11"/>
  <c r="S822" i="11"/>
  <c r="S823" i="11"/>
  <c r="S824" i="11"/>
  <c r="S826" i="11"/>
  <c r="S828" i="11"/>
  <c r="S829" i="11"/>
  <c r="S830" i="11"/>
  <c r="S831" i="11"/>
  <c r="S832" i="11"/>
  <c r="S834" i="11"/>
  <c r="S836" i="11"/>
  <c r="S837" i="11"/>
  <c r="S838" i="11"/>
  <c r="S839" i="11"/>
  <c r="S840" i="11"/>
  <c r="S842" i="11"/>
  <c r="S844" i="11"/>
  <c r="S845" i="11"/>
  <c r="S846" i="11"/>
  <c r="S847" i="11"/>
  <c r="S848" i="11"/>
  <c r="S850" i="11"/>
  <c r="S852" i="11"/>
  <c r="S853" i="11"/>
  <c r="S854" i="11"/>
  <c r="S855" i="11"/>
  <c r="S856" i="11"/>
  <c r="S858" i="11"/>
  <c r="S860" i="11"/>
  <c r="S861" i="11"/>
  <c r="S862" i="11"/>
  <c r="S863" i="11"/>
  <c r="S864" i="11"/>
  <c r="S866" i="11"/>
  <c r="S868" i="11"/>
  <c r="S869" i="11"/>
  <c r="S870" i="11"/>
  <c r="S871" i="11"/>
  <c r="S872" i="11"/>
  <c r="S874" i="11"/>
  <c r="S876" i="11"/>
  <c r="S877" i="11"/>
  <c r="S878" i="11"/>
  <c r="S879" i="11"/>
  <c r="S880" i="11"/>
  <c r="S882" i="11"/>
  <c r="S884" i="11"/>
  <c r="S885" i="11"/>
  <c r="S886" i="11"/>
  <c r="S887" i="11"/>
  <c r="S888" i="11"/>
  <c r="S890" i="11"/>
  <c r="S892" i="11"/>
  <c r="S893" i="11"/>
  <c r="S894" i="11"/>
  <c r="S895" i="11"/>
  <c r="S896" i="11"/>
  <c r="S898" i="11"/>
  <c r="S900" i="11"/>
  <c r="S901" i="11"/>
  <c r="S902" i="11"/>
  <c r="S903" i="11"/>
  <c r="S904" i="11"/>
  <c r="S906" i="11"/>
  <c r="S908" i="11"/>
  <c r="S909" i="11"/>
  <c r="S910" i="11"/>
  <c r="S911" i="11"/>
  <c r="S912" i="11"/>
  <c r="S914" i="11"/>
  <c r="S916" i="11"/>
  <c r="S917" i="11"/>
  <c r="S918" i="11"/>
  <c r="S919" i="11"/>
  <c r="S920" i="11"/>
  <c r="S922" i="11"/>
  <c r="S924" i="11"/>
  <c r="S925" i="11"/>
  <c r="S926" i="11"/>
  <c r="S927" i="11"/>
  <c r="S928" i="11"/>
  <c r="S930" i="11"/>
  <c r="S932" i="11"/>
  <c r="S933" i="11"/>
  <c r="S934" i="11"/>
  <c r="S935" i="11"/>
  <c r="S936" i="11"/>
  <c r="S938" i="11"/>
  <c r="S940" i="11"/>
  <c r="S941" i="11"/>
  <c r="S942" i="11"/>
  <c r="S943" i="11"/>
  <c r="S944" i="11"/>
  <c r="S946" i="11"/>
  <c r="S948" i="11"/>
  <c r="S949" i="11"/>
  <c r="S950" i="11"/>
  <c r="S951" i="11"/>
  <c r="S952" i="11"/>
  <c r="S954" i="11"/>
  <c r="S956" i="11"/>
  <c r="S957" i="11"/>
  <c r="S958" i="11"/>
  <c r="S959" i="11"/>
  <c r="S960" i="11"/>
  <c r="S962" i="11"/>
  <c r="S964" i="11"/>
  <c r="S965" i="11"/>
  <c r="S966" i="11"/>
  <c r="S967" i="11"/>
  <c r="S968" i="11"/>
  <c r="S970" i="11"/>
  <c r="S972" i="11"/>
  <c r="S973" i="11"/>
  <c r="S974" i="11"/>
  <c r="S975" i="11"/>
  <c r="S976" i="11"/>
  <c r="S978" i="11"/>
  <c r="S980" i="11"/>
  <c r="S981" i="11"/>
  <c r="S982" i="11"/>
  <c r="S983" i="11"/>
  <c r="S984" i="11"/>
  <c r="S986" i="11"/>
  <c r="S988" i="11"/>
  <c r="S989" i="11"/>
  <c r="S990" i="11"/>
  <c r="S991" i="11"/>
  <c r="S992" i="11"/>
  <c r="S994" i="11"/>
  <c r="S996" i="11"/>
  <c r="S997" i="11"/>
  <c r="S998" i="11"/>
  <c r="S999" i="11"/>
  <c r="S1000" i="11"/>
  <c r="S1002" i="11"/>
  <c r="S1004" i="11"/>
  <c r="S1005" i="11"/>
  <c r="S1006" i="11"/>
  <c r="S1007" i="11"/>
  <c r="S1008" i="11"/>
  <c r="S1010" i="11"/>
  <c r="S1012" i="11"/>
  <c r="S1013" i="11"/>
  <c r="S1014" i="11"/>
  <c r="S1015" i="11"/>
  <c r="S1016" i="11"/>
  <c r="S1018" i="11"/>
  <c r="S1020" i="11"/>
  <c r="S1021" i="11"/>
  <c r="S1022" i="11"/>
  <c r="S1023" i="11"/>
  <c r="S1024" i="11"/>
  <c r="S1026" i="11"/>
  <c r="S1028" i="11"/>
  <c r="S1029" i="11"/>
  <c r="S1030" i="11"/>
  <c r="S1031" i="11"/>
  <c r="S1032" i="11"/>
  <c r="S1034" i="11"/>
  <c r="S1036" i="11"/>
  <c r="S1037" i="11"/>
  <c r="S1038" i="11"/>
  <c r="S1039" i="11"/>
  <c r="S1040" i="11"/>
  <c r="S1042" i="11"/>
  <c r="S1044" i="11"/>
  <c r="S1045" i="11"/>
  <c r="S1046" i="11"/>
  <c r="S1047" i="11"/>
  <c r="S1048" i="11"/>
  <c r="S1050" i="11"/>
  <c r="S1052" i="11"/>
  <c r="S1053" i="11"/>
  <c r="S1054" i="11"/>
  <c r="S1055" i="11"/>
  <c r="S1056" i="11"/>
  <c r="S1058" i="11"/>
  <c r="S1060" i="11"/>
  <c r="S1061" i="11"/>
  <c r="S1062" i="11"/>
  <c r="S1063" i="11"/>
  <c r="S1064" i="11"/>
  <c r="S1066" i="11"/>
  <c r="S1068" i="11"/>
  <c r="S1069" i="11"/>
  <c r="S1070" i="11"/>
  <c r="S1071" i="11"/>
  <c r="S1072" i="11"/>
  <c r="S1074" i="11"/>
  <c r="S1076" i="11"/>
  <c r="S1077" i="11"/>
  <c r="S1078" i="11"/>
  <c r="S1079" i="11"/>
  <c r="S1080" i="11"/>
  <c r="S1082" i="11"/>
  <c r="S1084" i="11"/>
  <c r="S1085" i="11"/>
  <c r="S1086" i="11"/>
  <c r="S1087" i="11"/>
  <c r="S1088" i="11"/>
  <c r="S1090" i="11"/>
  <c r="S1092" i="11"/>
  <c r="S1093" i="11"/>
  <c r="S1094" i="11"/>
  <c r="S1095" i="11"/>
  <c r="S1096" i="11"/>
  <c r="S1098" i="11"/>
  <c r="S1100" i="11"/>
  <c r="S1101" i="11"/>
  <c r="S1102" i="11"/>
  <c r="S1103" i="11"/>
  <c r="S1104" i="11"/>
  <c r="S1106" i="11"/>
  <c r="S1108" i="11"/>
  <c r="S1109" i="11"/>
  <c r="S1110" i="11"/>
  <c r="S1111" i="11"/>
  <c r="S1112" i="11"/>
  <c r="S1114" i="11"/>
  <c r="S1116" i="11"/>
  <c r="S1117" i="11"/>
  <c r="S1118" i="11"/>
  <c r="S1119" i="11"/>
  <c r="S1120" i="11"/>
  <c r="S1122" i="11"/>
  <c r="S1124" i="11"/>
  <c r="S1125" i="11"/>
  <c r="S1126" i="11"/>
  <c r="S1127" i="11"/>
  <c r="S1128" i="11"/>
  <c r="S1130" i="11"/>
  <c r="S1132" i="11"/>
  <c r="S1133" i="11"/>
  <c r="S1134" i="11"/>
  <c r="S1135" i="11"/>
  <c r="S1136" i="11"/>
  <c r="S1138" i="11"/>
  <c r="S1140" i="11"/>
  <c r="S1141" i="11"/>
  <c r="S1142" i="11"/>
  <c r="S1143" i="11"/>
  <c r="S1144" i="11"/>
  <c r="S1146" i="11"/>
  <c r="S1148" i="11"/>
  <c r="S1149" i="11"/>
  <c r="S1150" i="11"/>
  <c r="S1151" i="11"/>
  <c r="S1152" i="11"/>
  <c r="S1154" i="11"/>
  <c r="S1156" i="11"/>
  <c r="S1157" i="11"/>
  <c r="S1158" i="11"/>
  <c r="S1159" i="11"/>
  <c r="S1160" i="11"/>
  <c r="S1162" i="11"/>
  <c r="S1164" i="11"/>
  <c r="S1165" i="11"/>
  <c r="S1166" i="11"/>
  <c r="S1167" i="11"/>
  <c r="S1168" i="11"/>
  <c r="S1170" i="11"/>
  <c r="S1172" i="11"/>
  <c r="S1173" i="11"/>
  <c r="S1174" i="11"/>
  <c r="S1175" i="11"/>
  <c r="S1176" i="11"/>
  <c r="S1178" i="11"/>
  <c r="S1180" i="11"/>
  <c r="S1181" i="11"/>
  <c r="S1182" i="11"/>
  <c r="S1183" i="11"/>
  <c r="S1184" i="11"/>
  <c r="S1186" i="11"/>
  <c r="S1188" i="11"/>
  <c r="S1189" i="11"/>
  <c r="S1190" i="11"/>
  <c r="S1191" i="11"/>
  <c r="S1192" i="11"/>
  <c r="S1194" i="11"/>
  <c r="S1196" i="11"/>
  <c r="S1197" i="11"/>
  <c r="S1198" i="11"/>
  <c r="S1199" i="11"/>
  <c r="S1200" i="11"/>
  <c r="S1202" i="11"/>
  <c r="S1204" i="11"/>
  <c r="S1205" i="11"/>
  <c r="S1206" i="11"/>
  <c r="S1207" i="11"/>
  <c r="S1208" i="11"/>
  <c r="S1210" i="11"/>
  <c r="S1212" i="11"/>
  <c r="S1213" i="11"/>
  <c r="S1214" i="11"/>
  <c r="S1215" i="11"/>
  <c r="S1216" i="11"/>
  <c r="S1218" i="11"/>
  <c r="S1220" i="11"/>
  <c r="S1221" i="11"/>
  <c r="S1222" i="11"/>
  <c r="S1223" i="11"/>
  <c r="S1224" i="11"/>
  <c r="S1226" i="11"/>
  <c r="S1228" i="11"/>
  <c r="S1229" i="11"/>
  <c r="S1230" i="11"/>
  <c r="S1231" i="11"/>
  <c r="S1232" i="11"/>
  <c r="S1234" i="11"/>
  <c r="S1236" i="11"/>
  <c r="S1237" i="11"/>
  <c r="S1238" i="11"/>
  <c r="S1239" i="11"/>
  <c r="S1240" i="11"/>
  <c r="S1242" i="11"/>
  <c r="S1244" i="11"/>
  <c r="S1245" i="11"/>
  <c r="S1246" i="11"/>
  <c r="S1247" i="11"/>
  <c r="S1248" i="11"/>
  <c r="S1250" i="11"/>
  <c r="S1252" i="11"/>
  <c r="S1253" i="11"/>
  <c r="S1254" i="11"/>
  <c r="S1255" i="11"/>
  <c r="S1256" i="11"/>
  <c r="S1258" i="11"/>
  <c r="S1260" i="11"/>
  <c r="S1261" i="11"/>
  <c r="S1262" i="11"/>
  <c r="S1263" i="11"/>
  <c r="S1264" i="11"/>
  <c r="S1266" i="11"/>
  <c r="S1268" i="11"/>
  <c r="S1269" i="11"/>
  <c r="S1270" i="11"/>
  <c r="S1271" i="11"/>
  <c r="S1272" i="11"/>
  <c r="S1274" i="11"/>
  <c r="S1276" i="11"/>
  <c r="S1277" i="11"/>
  <c r="S1278" i="11"/>
  <c r="S1279" i="11"/>
  <c r="S1280" i="11"/>
  <c r="S1282" i="11"/>
  <c r="S1284" i="11"/>
  <c r="S1285" i="11"/>
  <c r="S1286" i="11"/>
  <c r="S1287" i="11"/>
  <c r="S1288" i="11"/>
  <c r="S1290" i="11"/>
  <c r="S1292" i="11"/>
  <c r="S1293" i="11"/>
  <c r="S1294" i="11"/>
  <c r="S1295" i="11"/>
  <c r="S1296" i="11"/>
  <c r="S1298" i="11"/>
  <c r="S1300" i="11"/>
  <c r="S1301" i="11"/>
  <c r="S1302" i="11"/>
  <c r="S1303" i="11"/>
  <c r="S1304" i="11"/>
  <c r="S1306" i="11"/>
  <c r="S1308" i="11"/>
  <c r="S1309" i="11"/>
  <c r="S1310" i="11"/>
  <c r="S1311" i="11"/>
  <c r="S1312" i="11"/>
  <c r="S1314" i="11"/>
  <c r="S1316" i="11"/>
  <c r="S1317" i="11"/>
  <c r="S1318" i="11"/>
  <c r="S1319" i="11"/>
  <c r="S1320" i="11"/>
  <c r="S1322" i="11"/>
  <c r="S1324" i="11"/>
  <c r="S1325" i="11"/>
  <c r="S1326" i="11"/>
  <c r="S1327" i="11"/>
  <c r="S1328" i="11"/>
  <c r="S1330" i="11"/>
  <c r="S1332" i="11"/>
  <c r="S1333" i="11"/>
  <c r="S1334" i="11"/>
  <c r="S1335" i="11"/>
  <c r="S1336" i="11"/>
  <c r="S1338" i="11"/>
  <c r="S1340" i="11"/>
  <c r="S1341" i="11"/>
  <c r="S1342" i="11"/>
  <c r="S1343" i="11"/>
  <c r="S1344" i="11"/>
  <c r="S1346" i="11"/>
  <c r="S1348" i="11"/>
  <c r="S1349" i="11"/>
  <c r="S1350" i="11"/>
  <c r="S1351" i="11"/>
  <c r="S1352" i="11"/>
  <c r="S1354" i="11"/>
  <c r="S1356" i="11"/>
  <c r="S1357" i="11"/>
  <c r="S1358" i="11"/>
  <c r="S1359" i="11"/>
  <c r="S1360" i="11"/>
  <c r="S1362" i="11"/>
  <c r="S1364" i="11"/>
  <c r="S1365" i="11"/>
  <c r="S1366" i="11"/>
  <c r="S1367" i="11"/>
  <c r="S1368" i="11"/>
  <c r="S1370" i="11"/>
  <c r="S1372" i="11"/>
  <c r="S1373" i="11"/>
  <c r="S1374" i="11"/>
  <c r="S1375" i="11"/>
  <c r="S1376" i="11"/>
  <c r="S1378" i="11"/>
  <c r="S1380" i="11"/>
  <c r="S1381" i="11"/>
  <c r="S1382" i="11"/>
  <c r="S1383" i="11"/>
  <c r="S1384" i="11"/>
  <c r="S1386" i="11"/>
  <c r="S1388" i="11"/>
  <c r="S1389" i="11"/>
  <c r="S1390" i="11"/>
  <c r="S1391" i="11"/>
  <c r="S1392" i="11"/>
  <c r="S1394" i="11"/>
  <c r="S1396" i="11"/>
  <c r="S1397" i="11"/>
  <c r="S1398" i="11"/>
  <c r="S1399" i="11"/>
  <c r="S1400" i="11"/>
  <c r="S1402" i="11"/>
  <c r="S1404" i="11"/>
  <c r="S1405" i="11"/>
  <c r="S1406" i="11"/>
  <c r="S1407" i="11"/>
  <c r="S1408" i="11"/>
  <c r="S1410" i="11"/>
  <c r="S1412" i="11"/>
  <c r="S1413" i="11"/>
  <c r="S1414" i="11"/>
  <c r="S1415" i="11"/>
  <c r="S1416" i="11"/>
  <c r="S1418" i="11"/>
  <c r="S1420" i="11"/>
  <c r="S1421" i="11"/>
  <c r="S1422" i="11"/>
  <c r="S1423" i="11"/>
  <c r="S1424" i="11"/>
  <c r="S1426" i="11"/>
  <c r="S1428" i="11"/>
  <c r="S1429" i="11"/>
  <c r="S1430" i="11"/>
  <c r="S1431" i="11"/>
  <c r="S1432" i="11"/>
  <c r="S1434" i="11"/>
  <c r="S1436" i="11"/>
  <c r="S1437" i="11"/>
  <c r="S1438" i="11"/>
  <c r="S1439" i="11"/>
  <c r="S1440" i="11"/>
  <c r="S1442" i="11"/>
  <c r="S1444" i="11"/>
  <c r="S1445" i="11"/>
  <c r="S1446" i="11"/>
  <c r="S1447" i="11"/>
  <c r="S1448" i="11"/>
  <c r="S1450" i="11"/>
  <c r="S1452" i="11"/>
  <c r="S1453" i="11"/>
  <c r="S1454" i="11"/>
  <c r="S1455" i="11"/>
  <c r="S1456" i="11"/>
  <c r="S1458" i="11"/>
  <c r="S1460" i="11"/>
  <c r="S1461" i="11"/>
  <c r="S1462" i="11"/>
  <c r="S1463" i="11"/>
  <c r="S1464" i="11"/>
  <c r="S1466" i="11"/>
  <c r="S1468" i="11"/>
  <c r="S1469" i="11"/>
  <c r="S1470" i="11"/>
  <c r="S1471" i="11"/>
  <c r="S1472" i="11"/>
  <c r="S1474" i="11"/>
  <c r="S1476" i="11"/>
  <c r="S1477" i="11"/>
  <c r="S1478" i="11"/>
  <c r="S1479" i="11"/>
  <c r="S1480" i="11"/>
  <c r="S1482" i="11"/>
  <c r="S1484" i="11"/>
  <c r="S1485" i="11"/>
  <c r="S1486" i="11"/>
  <c r="S1487" i="11"/>
  <c r="S1488" i="11"/>
  <c r="S1490" i="11"/>
  <c r="S1492" i="11"/>
  <c r="S1493" i="11"/>
  <c r="S1494" i="11"/>
  <c r="S1495" i="11"/>
  <c r="S1496" i="11"/>
  <c r="S1498" i="11"/>
  <c r="S1500" i="11"/>
  <c r="S1501" i="11"/>
  <c r="S1502" i="11"/>
  <c r="S1503" i="11"/>
  <c r="S1504" i="11"/>
  <c r="S1506" i="11"/>
  <c r="S1508" i="11"/>
  <c r="S1509" i="11"/>
  <c r="S1510" i="11"/>
  <c r="S1511" i="11"/>
  <c r="S1512" i="11"/>
  <c r="S1514" i="11"/>
  <c r="S1516" i="11"/>
  <c r="S1517" i="11"/>
  <c r="S1518" i="11"/>
  <c r="S1519" i="11"/>
  <c r="S1520" i="11"/>
  <c r="S1522" i="11"/>
  <c r="S1524" i="11"/>
  <c r="S1525" i="11"/>
  <c r="S1526" i="11"/>
  <c r="S1527" i="11"/>
  <c r="S1528" i="11"/>
  <c r="S1530" i="11"/>
  <c r="S1532" i="11"/>
  <c r="S1533" i="11"/>
  <c r="S1534" i="11"/>
  <c r="S1535" i="11"/>
  <c r="S1536" i="11"/>
  <c r="S1538" i="11"/>
  <c r="S1540" i="11"/>
  <c r="S1541" i="11"/>
  <c r="S1542" i="11"/>
  <c r="S1543" i="11"/>
  <c r="S1544" i="11"/>
  <c r="S1546" i="11"/>
  <c r="S1548" i="11"/>
  <c r="S1549" i="11"/>
  <c r="S1550" i="11"/>
  <c r="S1551" i="11"/>
  <c r="S1552" i="11"/>
  <c r="S1554" i="11"/>
  <c r="S1556" i="11"/>
  <c r="S1557" i="11"/>
  <c r="S1558" i="11"/>
  <c r="S1559" i="11"/>
  <c r="S1560" i="11"/>
  <c r="S1562" i="11"/>
  <c r="S1564" i="11"/>
  <c r="S1565" i="11"/>
  <c r="S1566" i="11"/>
  <c r="S1567" i="11"/>
  <c r="S1568" i="11"/>
  <c r="S1570" i="11"/>
  <c r="S1572" i="11"/>
  <c r="S1573" i="11"/>
  <c r="S1574" i="11"/>
  <c r="S1575" i="11"/>
  <c r="S1576" i="11"/>
  <c r="S1578" i="11"/>
  <c r="S1580" i="11"/>
  <c r="S1581" i="11"/>
  <c r="S1582" i="11"/>
  <c r="S1583" i="11"/>
  <c r="S1584" i="11"/>
  <c r="S1586" i="11"/>
  <c r="S1588" i="11"/>
  <c r="S1589" i="11"/>
  <c r="S1590" i="11"/>
  <c r="S1591" i="11"/>
  <c r="S1592" i="11"/>
  <c r="S1594" i="11"/>
  <c r="S1596" i="11"/>
  <c r="S1597" i="11"/>
  <c r="S1598" i="11"/>
  <c r="S1599" i="11"/>
  <c r="S1600" i="11"/>
  <c r="S1602" i="11"/>
  <c r="S1604" i="11"/>
  <c r="S1605" i="11"/>
  <c r="S1606" i="11"/>
  <c r="S1607" i="11"/>
  <c r="S1608" i="11"/>
  <c r="S1610" i="11"/>
  <c r="S1612" i="11"/>
  <c r="S1613" i="11"/>
  <c r="S1614" i="11"/>
  <c r="S1615" i="11"/>
  <c r="S1616" i="11"/>
  <c r="S1618" i="11"/>
  <c r="S1620" i="11"/>
  <c r="S1621" i="11"/>
  <c r="S1622" i="11"/>
  <c r="S1623" i="11"/>
  <c r="S1624" i="11"/>
  <c r="S1626" i="11"/>
  <c r="S1628" i="11"/>
  <c r="S1629" i="11"/>
  <c r="S1630" i="11"/>
  <c r="S1631" i="11"/>
  <c r="S1632" i="11"/>
  <c r="S1634" i="11"/>
  <c r="S1636" i="11"/>
  <c r="S1637" i="11"/>
  <c r="S1638" i="11"/>
  <c r="S1639" i="11"/>
  <c r="S1640" i="11"/>
  <c r="S1642" i="11"/>
  <c r="S1644" i="11"/>
  <c r="S1645" i="11"/>
  <c r="S1646" i="11"/>
  <c r="S1647" i="11"/>
  <c r="S1648" i="11"/>
  <c r="S1650" i="11"/>
  <c r="S1652" i="11"/>
  <c r="S1653" i="11"/>
  <c r="S1654" i="11"/>
  <c r="S1655" i="11"/>
  <c r="S1656" i="11"/>
  <c r="S1658" i="11"/>
  <c r="S1660" i="11"/>
  <c r="S1661" i="11"/>
  <c r="S1662" i="11"/>
  <c r="S1663" i="11"/>
  <c r="S1664" i="11"/>
  <c r="S1666" i="11"/>
  <c r="S1668" i="11"/>
  <c r="S1669" i="11"/>
  <c r="S1670" i="11"/>
  <c r="S1671" i="11"/>
  <c r="S1672" i="11"/>
  <c r="S1674" i="11"/>
  <c r="S1676" i="11"/>
  <c r="S1677" i="11"/>
  <c r="S1678" i="11"/>
  <c r="S1679" i="11"/>
  <c r="S1680" i="11"/>
  <c r="S1682" i="11"/>
  <c r="S1684" i="11"/>
  <c r="S1685" i="11"/>
  <c r="S1686" i="11"/>
  <c r="S1687" i="11"/>
  <c r="S1688" i="11"/>
  <c r="S1690" i="11"/>
  <c r="S1692" i="11"/>
  <c r="S1693" i="11"/>
  <c r="S1694" i="11"/>
  <c r="S1695" i="11"/>
  <c r="S1696" i="11"/>
  <c r="S1698" i="11"/>
  <c r="S1700" i="11"/>
  <c r="S1701" i="11"/>
  <c r="S1702" i="11"/>
  <c r="S1703" i="11"/>
  <c r="S1704" i="11"/>
  <c r="S1706" i="11"/>
  <c r="S1708" i="11"/>
  <c r="S1709" i="11"/>
  <c r="S1710" i="11"/>
  <c r="S1711" i="11"/>
  <c r="S1712" i="11"/>
  <c r="S1714" i="11"/>
  <c r="S1716" i="11"/>
  <c r="S1717" i="11"/>
  <c r="S1718" i="11"/>
  <c r="S1719" i="11"/>
  <c r="S1720" i="11"/>
  <c r="S1722" i="11"/>
  <c r="S1724" i="11"/>
  <c r="S1725" i="11"/>
  <c r="S1726" i="11"/>
  <c r="S1727" i="11"/>
  <c r="S1728" i="11"/>
  <c r="S1730" i="11"/>
  <c r="S1732" i="11"/>
  <c r="S1733" i="11"/>
  <c r="S1734" i="11"/>
  <c r="S1735" i="11"/>
  <c r="S1736" i="11"/>
  <c r="S1738" i="11"/>
  <c r="S1740" i="11"/>
  <c r="S1741" i="11"/>
  <c r="S1742" i="11"/>
  <c r="S1743" i="11"/>
  <c r="S1744" i="11"/>
  <c r="S1746" i="11"/>
  <c r="S1748" i="11"/>
  <c r="S1749" i="11"/>
  <c r="S1750" i="11"/>
  <c r="S1751" i="11"/>
  <c r="S1752" i="11"/>
  <c r="S1754" i="11"/>
  <c r="S1756" i="11"/>
  <c r="S1757" i="11"/>
  <c r="S1758" i="11"/>
  <c r="S1759" i="11"/>
  <c r="S1760" i="11"/>
  <c r="S1762" i="11"/>
  <c r="S1764" i="11"/>
  <c r="S1765" i="11"/>
  <c r="S1766" i="11"/>
  <c r="S1767" i="11"/>
  <c r="S1768" i="11"/>
  <c r="S1770" i="11"/>
  <c r="S1772" i="11"/>
  <c r="S1773" i="11"/>
  <c r="S1774" i="11"/>
  <c r="S1775" i="11"/>
  <c r="S1776" i="11"/>
  <c r="S1778" i="11"/>
  <c r="S1780" i="11"/>
  <c r="S1781" i="11"/>
  <c r="S1782" i="11"/>
  <c r="S1783" i="11"/>
  <c r="S1784" i="11"/>
  <c r="S1786" i="11"/>
  <c r="S1788" i="11"/>
  <c r="S1789" i="11"/>
  <c r="S1790" i="11"/>
  <c r="S1791" i="11"/>
  <c r="S1792" i="11"/>
  <c r="S1794" i="11"/>
  <c r="S1796" i="11"/>
  <c r="S1797" i="11"/>
  <c r="S1798" i="11"/>
  <c r="S1799" i="11"/>
  <c r="S1800" i="11"/>
  <c r="S1802" i="11"/>
  <c r="S1804" i="11"/>
  <c r="S1805" i="11"/>
  <c r="S1806" i="11"/>
  <c r="S1807" i="11"/>
  <c r="S1808" i="11"/>
  <c r="S1810" i="11"/>
  <c r="S1812" i="11"/>
  <c r="S1813" i="11"/>
  <c r="S1814" i="11"/>
  <c r="S1815" i="11"/>
  <c r="S1816" i="11"/>
  <c r="S1818" i="11"/>
  <c r="S1820" i="11"/>
  <c r="S1821" i="11"/>
  <c r="S1822" i="11"/>
  <c r="S1823" i="11"/>
  <c r="S1824" i="11"/>
  <c r="S1826" i="11"/>
  <c r="S1828" i="11"/>
  <c r="S1829" i="11"/>
  <c r="S1830" i="11"/>
  <c r="S1831" i="11"/>
  <c r="S1832" i="11"/>
  <c r="S1834" i="11"/>
  <c r="S1836" i="11"/>
  <c r="S1837" i="11"/>
  <c r="S1838" i="11"/>
  <c r="S1839" i="11"/>
  <c r="S1840" i="11"/>
  <c r="S1842" i="11"/>
  <c r="S1844" i="11"/>
  <c r="S1845" i="11"/>
  <c r="S1846" i="11"/>
  <c r="S1847" i="11"/>
  <c r="S1848" i="11"/>
  <c r="S1850" i="11"/>
  <c r="S1852" i="11"/>
  <c r="S1853" i="11"/>
  <c r="S1854" i="11"/>
  <c r="S1855" i="11"/>
  <c r="S1856" i="11"/>
  <c r="S1858" i="11"/>
  <c r="S1860" i="11"/>
  <c r="S1861" i="11"/>
  <c r="S1862" i="11"/>
  <c r="S1863" i="11"/>
  <c r="S1864" i="11"/>
  <c r="S1866" i="11"/>
  <c r="S1868" i="11"/>
  <c r="S1869" i="11"/>
  <c r="S1870" i="11"/>
  <c r="S1871" i="11"/>
  <c r="S1872" i="11"/>
  <c r="S1874" i="11"/>
  <c r="S1876" i="11"/>
  <c r="S1877" i="11"/>
  <c r="S1878" i="11"/>
  <c r="S1879" i="11"/>
  <c r="S1880" i="11"/>
  <c r="S1882" i="11"/>
  <c r="S1884" i="11"/>
  <c r="S1885" i="11"/>
  <c r="S1886" i="11"/>
  <c r="S1887" i="11"/>
  <c r="S1888" i="11"/>
  <c r="S1890" i="11"/>
  <c r="S1892" i="11"/>
  <c r="S1893" i="11"/>
  <c r="S1894" i="11"/>
  <c r="S1895" i="11"/>
  <c r="S1896" i="11"/>
  <c r="S1898" i="11"/>
  <c r="S1900" i="11"/>
  <c r="S1901" i="11"/>
  <c r="S1902" i="11"/>
  <c r="S1903" i="11"/>
  <c r="S1904" i="11"/>
  <c r="S1906" i="11"/>
  <c r="S1908" i="11"/>
  <c r="S1909" i="11"/>
  <c r="S1910" i="11"/>
  <c r="S1911" i="11"/>
  <c r="S1912" i="11"/>
  <c r="S1914" i="11"/>
  <c r="S1916" i="11"/>
  <c r="S1917" i="11"/>
  <c r="S1918" i="11"/>
  <c r="S1919" i="11"/>
  <c r="S1920" i="11"/>
  <c r="S1922" i="11"/>
  <c r="S1924" i="11"/>
  <c r="S1925" i="11"/>
  <c r="S1926" i="11"/>
  <c r="S1927" i="11"/>
  <c r="S1928" i="11"/>
  <c r="S1930" i="11"/>
  <c r="S1932" i="11"/>
  <c r="S1933" i="11"/>
  <c r="S1934" i="11"/>
  <c r="S1935" i="11"/>
  <c r="S1936" i="11"/>
  <c r="S1938" i="11"/>
  <c r="S1940" i="11"/>
  <c r="S1941" i="11"/>
  <c r="S1942" i="11"/>
  <c r="S1943" i="11"/>
  <c r="S1944" i="11"/>
  <c r="S1946" i="11"/>
  <c r="S1948" i="11"/>
  <c r="S1949" i="11"/>
  <c r="S1950" i="11"/>
  <c r="S1951" i="11"/>
  <c r="S1952" i="11"/>
  <c r="S1954" i="11"/>
  <c r="S1956" i="11"/>
  <c r="S1957" i="11"/>
  <c r="S1958" i="11"/>
  <c r="S1959" i="11"/>
  <c r="S1960" i="11"/>
  <c r="S1962" i="11"/>
  <c r="S1964" i="11"/>
  <c r="S1965" i="11"/>
  <c r="S1966" i="11"/>
  <c r="S1967" i="11"/>
  <c r="S1968" i="11"/>
  <c r="S1970" i="11"/>
  <c r="S1972" i="11"/>
  <c r="S1973" i="11"/>
  <c r="S1974" i="11"/>
  <c r="S1975" i="11"/>
  <c r="S1976" i="11"/>
  <c r="S1978" i="11"/>
  <c r="S1980" i="11"/>
  <c r="S1981" i="11"/>
  <c r="S1982" i="11"/>
  <c r="S1983" i="11"/>
  <c r="S1984" i="11"/>
  <c r="S1986" i="11"/>
  <c r="S1988" i="11"/>
  <c r="S1989" i="11"/>
  <c r="S1990" i="11"/>
  <c r="S1991" i="11"/>
  <c r="S1992" i="11"/>
  <c r="S1994" i="11"/>
  <c r="S1996" i="11"/>
  <c r="S1997" i="11"/>
  <c r="S1998" i="11"/>
  <c r="S1999" i="11"/>
  <c r="S2000" i="11"/>
  <c r="S2002" i="11"/>
  <c r="S2004" i="11"/>
  <c r="S2005" i="11"/>
  <c r="S2006" i="11"/>
  <c r="S2007" i="11"/>
  <c r="S2008" i="11"/>
  <c r="S2010" i="11"/>
  <c r="S2012" i="11"/>
  <c r="S2013" i="11"/>
  <c r="S2014" i="11"/>
  <c r="S2015" i="11"/>
  <c r="S2016" i="11"/>
  <c r="S2018" i="11"/>
  <c r="S2020" i="11"/>
  <c r="S2021" i="11"/>
  <c r="S2022" i="11"/>
  <c r="S2023" i="11"/>
  <c r="S2024" i="11"/>
  <c r="S2026" i="11"/>
  <c r="S2028" i="11"/>
  <c r="S2029" i="11"/>
  <c r="S2030" i="11"/>
  <c r="S2031" i="11"/>
  <c r="S2032" i="11"/>
  <c r="S2034" i="11"/>
  <c r="S2036" i="11"/>
  <c r="S2037" i="11"/>
  <c r="S2038" i="11"/>
  <c r="S2039" i="11"/>
  <c r="S2040" i="11"/>
  <c r="S2042" i="11"/>
  <c r="S2044" i="11"/>
  <c r="S2045" i="11"/>
  <c r="S2046" i="11"/>
  <c r="S2047" i="11"/>
  <c r="S2048" i="11"/>
  <c r="S2050" i="11"/>
  <c r="S2052" i="11"/>
  <c r="S2053" i="11"/>
  <c r="S2054" i="11"/>
  <c r="S2055" i="11"/>
  <c r="S2056" i="11"/>
  <c r="S2058" i="11"/>
  <c r="S2060" i="11"/>
  <c r="S2061" i="11"/>
  <c r="S2062" i="11"/>
  <c r="S2063" i="11"/>
  <c r="S2064" i="11"/>
  <c r="S2066" i="11"/>
  <c r="S2068" i="11"/>
  <c r="S2069" i="11"/>
  <c r="S2070" i="11"/>
  <c r="S2071" i="11"/>
  <c r="S2072" i="11"/>
  <c r="S2074" i="11"/>
  <c r="S2076" i="11"/>
  <c r="S2077" i="11"/>
  <c r="S2078" i="11"/>
  <c r="S2079" i="11"/>
  <c r="S2080" i="11"/>
  <c r="S2082" i="11"/>
  <c r="S2084" i="11"/>
  <c r="S2085" i="11"/>
  <c r="S2086" i="11"/>
  <c r="S2087" i="11"/>
  <c r="S2088" i="11"/>
  <c r="S2090" i="11"/>
  <c r="S2092" i="11"/>
  <c r="S2093" i="11"/>
  <c r="S2094" i="11"/>
  <c r="S2095" i="11"/>
  <c r="S2096" i="11"/>
  <c r="S2098" i="11"/>
  <c r="S2100" i="11"/>
  <c r="S2101" i="11"/>
  <c r="S2102" i="11"/>
  <c r="S2103" i="11"/>
  <c r="S2104" i="11"/>
  <c r="S2106" i="11"/>
  <c r="S2108" i="11"/>
  <c r="S2109" i="11"/>
  <c r="S2110" i="11"/>
  <c r="S2111" i="11"/>
  <c r="S2112" i="11"/>
  <c r="S2114" i="11"/>
  <c r="S2116" i="11"/>
  <c r="S2117" i="11"/>
  <c r="S2118" i="11"/>
  <c r="S2119" i="11"/>
  <c r="S2120" i="11"/>
  <c r="S2122" i="11"/>
  <c r="S2124" i="11"/>
  <c r="S2125" i="11"/>
  <c r="S2126" i="11"/>
  <c r="S2127" i="11"/>
  <c r="S2128" i="11"/>
  <c r="S2130" i="11"/>
  <c r="S2132" i="11"/>
  <c r="S2133" i="11"/>
  <c r="S2134" i="11"/>
  <c r="S2135" i="11"/>
  <c r="S2136" i="11"/>
  <c r="S2138" i="11"/>
  <c r="S2140" i="11"/>
  <c r="S2141" i="11"/>
  <c r="S2142" i="11"/>
  <c r="S2143" i="11"/>
  <c r="S2144" i="11"/>
  <c r="S2146" i="11"/>
  <c r="S2148" i="11"/>
  <c r="S2149" i="11"/>
  <c r="S2150" i="11"/>
  <c r="S2151" i="11"/>
  <c r="S2152" i="11"/>
  <c r="S2154" i="11"/>
  <c r="S2156" i="11"/>
  <c r="S2157" i="11"/>
  <c r="S2158" i="11"/>
  <c r="S2159" i="11"/>
  <c r="S2160" i="11"/>
  <c r="S2162" i="11"/>
  <c r="S2164" i="11"/>
  <c r="S2165" i="11"/>
  <c r="S2166" i="11"/>
  <c r="S2167" i="11"/>
  <c r="S2168" i="11"/>
  <c r="S2170" i="11"/>
  <c r="S2172" i="11"/>
  <c r="S2173" i="11"/>
  <c r="S2174" i="11"/>
  <c r="S2175" i="11"/>
  <c r="S2176" i="11"/>
  <c r="S2178" i="11"/>
  <c r="S2180" i="11"/>
  <c r="S2181" i="11"/>
  <c r="S2182" i="11"/>
  <c r="S2183" i="11"/>
  <c r="S2184" i="11"/>
  <c r="S2186" i="11"/>
  <c r="S2188" i="11"/>
  <c r="S2189" i="11"/>
  <c r="S2190" i="11"/>
  <c r="S2191" i="11"/>
  <c r="S2192" i="11"/>
  <c r="S2194" i="11"/>
  <c r="S2196" i="11"/>
  <c r="S2197" i="11"/>
  <c r="S2198" i="11"/>
  <c r="S2199" i="11"/>
  <c r="S2200" i="11"/>
  <c r="S2202" i="11"/>
  <c r="S2204" i="11"/>
  <c r="S2205" i="11"/>
  <c r="S2206" i="11"/>
  <c r="S2207" i="11"/>
  <c r="S2208" i="11"/>
  <c r="S2210" i="11"/>
  <c r="S2212" i="11"/>
  <c r="S2213" i="11"/>
  <c r="S2214" i="11"/>
  <c r="S2215" i="11"/>
  <c r="S2216" i="11"/>
  <c r="S2218" i="11"/>
  <c r="S2220" i="11"/>
  <c r="S2221" i="11"/>
  <c r="S2222" i="11"/>
  <c r="S2223" i="11"/>
  <c r="S2224" i="11"/>
  <c r="S2226" i="11"/>
  <c r="S2228" i="11"/>
  <c r="S2229" i="11"/>
  <c r="S2230" i="11"/>
  <c r="S2231" i="11"/>
  <c r="S2232" i="11"/>
  <c r="S2234" i="11"/>
  <c r="S2236" i="11"/>
  <c r="S2237" i="11"/>
  <c r="S2238" i="11"/>
  <c r="S2239" i="11"/>
  <c r="S2240" i="11"/>
  <c r="S2242" i="11"/>
  <c r="S2244" i="11"/>
  <c r="S2245" i="11"/>
  <c r="S2246" i="11"/>
  <c r="S2247" i="11"/>
  <c r="S2248" i="11"/>
  <c r="S2250" i="11"/>
  <c r="S2252" i="11"/>
  <c r="S2253" i="11"/>
  <c r="S2254" i="11"/>
  <c r="S2255" i="11"/>
  <c r="S2256" i="11"/>
  <c r="S2258" i="11"/>
  <c r="S2260" i="11"/>
  <c r="S2261" i="11"/>
  <c r="S2262" i="11"/>
  <c r="S2263" i="11"/>
  <c r="S2264" i="11"/>
  <c r="S2266" i="11"/>
  <c r="S2268" i="11"/>
  <c r="S2269" i="11"/>
  <c r="S2270" i="11"/>
  <c r="S2271" i="11"/>
  <c r="S2272" i="11"/>
  <c r="S2274" i="11"/>
  <c r="S2276" i="11"/>
  <c r="S2277" i="11"/>
  <c r="S2278" i="11"/>
  <c r="S2279" i="11"/>
  <c r="S2280" i="11"/>
  <c r="S2282" i="11"/>
  <c r="S2284" i="11"/>
  <c r="S2285" i="11"/>
  <c r="S2286" i="11"/>
  <c r="S2287" i="11"/>
  <c r="S2288" i="11"/>
  <c r="S2290" i="11"/>
  <c r="S2292" i="11"/>
  <c r="S2293" i="11"/>
  <c r="S2294" i="11"/>
  <c r="S2295" i="11"/>
  <c r="S2296" i="11"/>
  <c r="S2298" i="11"/>
  <c r="S2300" i="11"/>
  <c r="S2301" i="11"/>
  <c r="S2302" i="11"/>
  <c r="S2303" i="11"/>
  <c r="S2304" i="11"/>
  <c r="S2306" i="11"/>
  <c r="S2308" i="11"/>
  <c r="S2309" i="11"/>
  <c r="S2310" i="11"/>
  <c r="S2311" i="11"/>
  <c r="S2312" i="11"/>
  <c r="S2314" i="11"/>
  <c r="S2316" i="11"/>
  <c r="S2317" i="11"/>
  <c r="S2318" i="11"/>
  <c r="S2319" i="11"/>
  <c r="S2320" i="11"/>
  <c r="S2322" i="11"/>
  <c r="S2324" i="11"/>
  <c r="S2325" i="11"/>
  <c r="S2326" i="11"/>
  <c r="S2327" i="11"/>
  <c r="S2328" i="11"/>
  <c r="S2330" i="11"/>
  <c r="S2332" i="11"/>
  <c r="S2333" i="11"/>
  <c r="S2334" i="11"/>
  <c r="S2335" i="11"/>
  <c r="S2336" i="11"/>
  <c r="S2338" i="11"/>
  <c r="S2340" i="11"/>
  <c r="S2341" i="11"/>
  <c r="S2342" i="11"/>
  <c r="S2343" i="11"/>
  <c r="S2344" i="11"/>
  <c r="S2346" i="11"/>
  <c r="S2348" i="11"/>
  <c r="S2349" i="11"/>
  <c r="S2350" i="11"/>
  <c r="S2351" i="11"/>
  <c r="S2352" i="11"/>
  <c r="S2354" i="11"/>
  <c r="S2356" i="11"/>
  <c r="S2357" i="11"/>
  <c r="S2358" i="11"/>
  <c r="S2359" i="11"/>
  <c r="S2360" i="11"/>
  <c r="S2362" i="11"/>
  <c r="S2364" i="11"/>
  <c r="S2365" i="11"/>
  <c r="S2366" i="11"/>
  <c r="S2367" i="11"/>
  <c r="S2368" i="11"/>
  <c r="S2370" i="11"/>
  <c r="S2372" i="11"/>
  <c r="S2373" i="11"/>
  <c r="S2374" i="11"/>
  <c r="S2375" i="11"/>
  <c r="S2376" i="11"/>
  <c r="S2378" i="11"/>
  <c r="S2380" i="11"/>
  <c r="S2381" i="11"/>
  <c r="S2382" i="11"/>
  <c r="S2383" i="11"/>
  <c r="S2384" i="11"/>
  <c r="S2386" i="11"/>
  <c r="S2388" i="11"/>
  <c r="S2389" i="11"/>
  <c r="S2390" i="11"/>
  <c r="S2391" i="11"/>
  <c r="S2392" i="11"/>
  <c r="S2394" i="11"/>
  <c r="S2396" i="11"/>
  <c r="S2397" i="11"/>
  <c r="S2398" i="11"/>
  <c r="S2399" i="11"/>
  <c r="S2400" i="11"/>
  <c r="S2402" i="11"/>
  <c r="S2404" i="11"/>
  <c r="S2405" i="11"/>
  <c r="S2406" i="11"/>
  <c r="S2407" i="11"/>
  <c r="S2408" i="11"/>
  <c r="S2410" i="11"/>
  <c r="S2412" i="11"/>
  <c r="S2413" i="11"/>
  <c r="S2414" i="11"/>
  <c r="S2415" i="11"/>
  <c r="S2416" i="11"/>
  <c r="S2418" i="11"/>
  <c r="S2420" i="11"/>
  <c r="S2421" i="11"/>
  <c r="S2422" i="11"/>
  <c r="S2423" i="11"/>
  <c r="S2424" i="11"/>
  <c r="S2426" i="11"/>
  <c r="S2428" i="11"/>
  <c r="S2429" i="11"/>
  <c r="S2430" i="11"/>
  <c r="S2431" i="11"/>
  <c r="S2432" i="11"/>
  <c r="S2434" i="11"/>
  <c r="S2436" i="11"/>
  <c r="S2437" i="11"/>
  <c r="S2438" i="11"/>
  <c r="S2439" i="11"/>
  <c r="S2440" i="11"/>
  <c r="S2442" i="11"/>
  <c r="S2444" i="11"/>
  <c r="S2445" i="11"/>
  <c r="S2446" i="11"/>
  <c r="S2447" i="11"/>
  <c r="S2448" i="11"/>
  <c r="S2450" i="11"/>
  <c r="S2452" i="11"/>
  <c r="S2453" i="11"/>
  <c r="S2454" i="11"/>
  <c r="S2455" i="11"/>
  <c r="S2456" i="11"/>
  <c r="S2458" i="11"/>
  <c r="S2460" i="11"/>
  <c r="S2461" i="11"/>
  <c r="S2462" i="11"/>
  <c r="S2463" i="11"/>
  <c r="S2464" i="11"/>
  <c r="S2466" i="11"/>
  <c r="S2468" i="11"/>
  <c r="S2469" i="11"/>
  <c r="S2470" i="11"/>
  <c r="S2471" i="11"/>
  <c r="S2472" i="11"/>
  <c r="S2474" i="11"/>
  <c r="S2476" i="11"/>
  <c r="S2477" i="11"/>
  <c r="S2478" i="11"/>
  <c r="S2479" i="11"/>
  <c r="S2480" i="11"/>
  <c r="S2482" i="11"/>
  <c r="S2484" i="11"/>
  <c r="S2485" i="11"/>
  <c r="S2486" i="11"/>
  <c r="S2487" i="11"/>
  <c r="S2488" i="11"/>
  <c r="S2490" i="11"/>
  <c r="S2492" i="11"/>
  <c r="S2493" i="11"/>
  <c r="S2494" i="11"/>
  <c r="S2495" i="11"/>
  <c r="S2496" i="11"/>
  <c r="S2498" i="11"/>
  <c r="S2500" i="11"/>
  <c r="S2501" i="11"/>
  <c r="S2502" i="11"/>
  <c r="S2503" i="11"/>
  <c r="S2504" i="11"/>
  <c r="S2506" i="11"/>
  <c r="S2508" i="11"/>
  <c r="S2509" i="11"/>
  <c r="S2510" i="11"/>
  <c r="S2511" i="11"/>
  <c r="S2512" i="11"/>
  <c r="S2514" i="11"/>
  <c r="S2516" i="11"/>
  <c r="S2517" i="11"/>
  <c r="S2518" i="11"/>
  <c r="S2519" i="11"/>
  <c r="S2520" i="11"/>
  <c r="S2522" i="11"/>
  <c r="S2524" i="11"/>
  <c r="S2525" i="11"/>
  <c r="S2526" i="11"/>
  <c r="S2527" i="11"/>
  <c r="S2528" i="11"/>
  <c r="S2530" i="11"/>
  <c r="S2532" i="11"/>
  <c r="S2533" i="11"/>
  <c r="S2534" i="11"/>
  <c r="S2535" i="11"/>
  <c r="S2536" i="11"/>
  <c r="S2538" i="11"/>
  <c r="S2540" i="11"/>
  <c r="S2541" i="11"/>
  <c r="S2542" i="11"/>
  <c r="S2543" i="11"/>
  <c r="S2544" i="11"/>
  <c r="S2546" i="11"/>
  <c r="S2548" i="11"/>
  <c r="S2549" i="11"/>
  <c r="S2550" i="11"/>
  <c r="S2551" i="11"/>
  <c r="S2552" i="11"/>
  <c r="S2554" i="11"/>
  <c r="S2556" i="11"/>
  <c r="S2557" i="11"/>
  <c r="S2558" i="11"/>
  <c r="S2559" i="11"/>
  <c r="S2560" i="11"/>
  <c r="S2562" i="11"/>
  <c r="S2564" i="11"/>
  <c r="S2565" i="11"/>
  <c r="S2566" i="11"/>
  <c r="S2567" i="11"/>
  <c r="S2568" i="11"/>
  <c r="S2570" i="11"/>
  <c r="S2572" i="11"/>
  <c r="S2573" i="11"/>
  <c r="S2574" i="11"/>
  <c r="S2575" i="11"/>
  <c r="S2576" i="11"/>
  <c r="S2578" i="11"/>
  <c r="S2580" i="11"/>
  <c r="S2581" i="11"/>
  <c r="S2582" i="11"/>
  <c r="S2583" i="11"/>
  <c r="S2584" i="11"/>
  <c r="S2586" i="11"/>
  <c r="S2588" i="11"/>
  <c r="S2589" i="11"/>
  <c r="S2590" i="11"/>
  <c r="S2591" i="11"/>
  <c r="S2592" i="11"/>
  <c r="S2594" i="11"/>
  <c r="S2596" i="11"/>
  <c r="S2597" i="11"/>
  <c r="S2598" i="11"/>
  <c r="S2599" i="11"/>
  <c r="S2600" i="11"/>
  <c r="S2602" i="11"/>
  <c r="S2604" i="11"/>
  <c r="S2605" i="11"/>
  <c r="S2606" i="11"/>
  <c r="S2607" i="11"/>
  <c r="S2608" i="11"/>
  <c r="S2610" i="11"/>
  <c r="S2612" i="11"/>
  <c r="S2613" i="11"/>
  <c r="S2614" i="11"/>
  <c r="S2615" i="11"/>
  <c r="S2616" i="11"/>
  <c r="S2618" i="11"/>
  <c r="S2620" i="11"/>
  <c r="S2621" i="11"/>
  <c r="S2622" i="11"/>
  <c r="S2623" i="11"/>
  <c r="S2624" i="11"/>
  <c r="S2626" i="11"/>
  <c r="S2628" i="11"/>
  <c r="S2629" i="11"/>
  <c r="S2630" i="11"/>
  <c r="S2631" i="11"/>
  <c r="S2632" i="11"/>
  <c r="S2634" i="11"/>
  <c r="S2636" i="11"/>
  <c r="S2637" i="11"/>
  <c r="S2638" i="11"/>
  <c r="S2639" i="11"/>
  <c r="S2640" i="11"/>
  <c r="S2642" i="11"/>
  <c r="S2644" i="11"/>
  <c r="S2645" i="11"/>
  <c r="S2646" i="11"/>
  <c r="S2647" i="11"/>
  <c r="S2648" i="11"/>
  <c r="S2650" i="11"/>
  <c r="S2652" i="11"/>
  <c r="S2653" i="11"/>
  <c r="S2654" i="11"/>
  <c r="S2655" i="11"/>
  <c r="S2656" i="11"/>
  <c r="S2658" i="11"/>
  <c r="S2660" i="11"/>
  <c r="S2661" i="11"/>
  <c r="S2662" i="11"/>
  <c r="S2663" i="11"/>
  <c r="S2664" i="11"/>
  <c r="S2666" i="11"/>
  <c r="S2668" i="11"/>
  <c r="S2669" i="11"/>
  <c r="S2670" i="11"/>
  <c r="S2671" i="11"/>
  <c r="S2672" i="11"/>
  <c r="S2674" i="11"/>
  <c r="S2676" i="11"/>
  <c r="S2677" i="11"/>
  <c r="S2678" i="11"/>
  <c r="S2679" i="11"/>
  <c r="S2680" i="11"/>
  <c r="S2682" i="11"/>
  <c r="S2684" i="11"/>
  <c r="S2685" i="11"/>
  <c r="S2686" i="11"/>
  <c r="S2687" i="11"/>
  <c r="S2688" i="11"/>
  <c r="S2690" i="11"/>
  <c r="S2692" i="11"/>
  <c r="S2693" i="11"/>
  <c r="S2694" i="11"/>
  <c r="S2695" i="11"/>
  <c r="S2696" i="11"/>
  <c r="S2698" i="11"/>
  <c r="S2700" i="11"/>
  <c r="S2701" i="11"/>
  <c r="S2702" i="11"/>
  <c r="S2703" i="11"/>
  <c r="S2704" i="11"/>
  <c r="S2706" i="11"/>
  <c r="S2708" i="11"/>
  <c r="S2709" i="11"/>
  <c r="S2710" i="11"/>
  <c r="S2711" i="11"/>
  <c r="S2712" i="11"/>
  <c r="S2714" i="11"/>
  <c r="S2716" i="11"/>
  <c r="S2717" i="11"/>
  <c r="S2718" i="11"/>
  <c r="S2719" i="11"/>
  <c r="S2720" i="11"/>
  <c r="S2722" i="11"/>
  <c r="S2724" i="11"/>
  <c r="S2725" i="11"/>
  <c r="S2726" i="11"/>
  <c r="S2727" i="11"/>
  <c r="S2728" i="11"/>
  <c r="S2730" i="11"/>
  <c r="S2732" i="11"/>
  <c r="S2733" i="11"/>
  <c r="S2734" i="11"/>
  <c r="S2735" i="11"/>
  <c r="S2736" i="11"/>
  <c r="S2738" i="11"/>
  <c r="S2740" i="11"/>
  <c r="S2741" i="11"/>
  <c r="S2742" i="11"/>
  <c r="S2743" i="11"/>
  <c r="S2744" i="11"/>
  <c r="S2746" i="11"/>
  <c r="S2748" i="11"/>
  <c r="S2749" i="11"/>
  <c r="S2750" i="11"/>
  <c r="S2751" i="11"/>
  <c r="S2752" i="11"/>
  <c r="S2754" i="11"/>
  <c r="S2756" i="11"/>
  <c r="S2757" i="11"/>
  <c r="S2758" i="11"/>
  <c r="S2759" i="11"/>
  <c r="S2760" i="11"/>
  <c r="S2762" i="11"/>
  <c r="S2764" i="11"/>
  <c r="S2765" i="11"/>
  <c r="S2766" i="11"/>
  <c r="S2767" i="11"/>
  <c r="S2768" i="11"/>
  <c r="S2770" i="11"/>
  <c r="S2772" i="11"/>
  <c r="S2773" i="11"/>
  <c r="S2774" i="11"/>
  <c r="S2775" i="11"/>
  <c r="S2776" i="11"/>
  <c r="S2778" i="11"/>
  <c r="S2780" i="11"/>
  <c r="S2781" i="11"/>
  <c r="S2782" i="11"/>
  <c r="S2783" i="11"/>
  <c r="S2784" i="11"/>
  <c r="S2786" i="11"/>
  <c r="S2788" i="11"/>
  <c r="S2789" i="11"/>
  <c r="S2790" i="11"/>
  <c r="S2791" i="11"/>
  <c r="S2792" i="11"/>
  <c r="S2794" i="11"/>
  <c r="S2796" i="11"/>
  <c r="S2797" i="11"/>
  <c r="S2798" i="11"/>
  <c r="S2799" i="11"/>
  <c r="S2800" i="11"/>
  <c r="S2802" i="11"/>
  <c r="S2804" i="11"/>
  <c r="S2805" i="11"/>
  <c r="S2806" i="11"/>
  <c r="S2807" i="11"/>
  <c r="S2808" i="11"/>
  <c r="S2810" i="11"/>
  <c r="S2812" i="11"/>
  <c r="S2813" i="11"/>
  <c r="S2814" i="11"/>
  <c r="S2815" i="11"/>
  <c r="S2816" i="11"/>
  <c r="S2818" i="11"/>
  <c r="S2820" i="11"/>
  <c r="S2821" i="11"/>
  <c r="S2822" i="11"/>
  <c r="S2823" i="11"/>
  <c r="S2824" i="11"/>
  <c r="S2826" i="11"/>
  <c r="S2828" i="11"/>
  <c r="S2829" i="11"/>
  <c r="S2830" i="11"/>
  <c r="S2831" i="11"/>
  <c r="S2832" i="11"/>
  <c r="S2834" i="11"/>
  <c r="S2836" i="11"/>
  <c r="S2837" i="11"/>
  <c r="S2838" i="11"/>
  <c r="S2839" i="11"/>
  <c r="S2840" i="11"/>
  <c r="S2842" i="11"/>
  <c r="S2844" i="11"/>
  <c r="S2845" i="11"/>
  <c r="S2846" i="11"/>
  <c r="S2847" i="11"/>
  <c r="S2848" i="11"/>
  <c r="S2850" i="11"/>
  <c r="S2852" i="11"/>
  <c r="S2853" i="11"/>
  <c r="S2854" i="11"/>
  <c r="S2855" i="11"/>
  <c r="S2856" i="11"/>
  <c r="S2858" i="11"/>
  <c r="S2860" i="11"/>
  <c r="S2861" i="11"/>
  <c r="S2862" i="11"/>
  <c r="S2863" i="11"/>
  <c r="S2864" i="11"/>
  <c r="S2866" i="11"/>
  <c r="S2868" i="11"/>
  <c r="S2869" i="11"/>
  <c r="S2870" i="11"/>
  <c r="S2871" i="11"/>
  <c r="S2872" i="11"/>
  <c r="S2874" i="11"/>
  <c r="S2876" i="11"/>
  <c r="S2877" i="11"/>
  <c r="S2878" i="11"/>
  <c r="S2879" i="11"/>
  <c r="S2880" i="11"/>
  <c r="S2882" i="11"/>
  <c r="S2884" i="11"/>
  <c r="S2885" i="11"/>
  <c r="S2886" i="11"/>
  <c r="S2887" i="11"/>
  <c r="S2888" i="11"/>
  <c r="S2890" i="11"/>
  <c r="S2892" i="11"/>
  <c r="S2893" i="11"/>
  <c r="S2894" i="11"/>
  <c r="S2895" i="11"/>
  <c r="S2896" i="11"/>
  <c r="S2898" i="11"/>
  <c r="S2900" i="11"/>
  <c r="S2901" i="11"/>
  <c r="S2902" i="11"/>
  <c r="S2903" i="11"/>
  <c r="S2904" i="11"/>
  <c r="S2906" i="11"/>
  <c r="S2908" i="11"/>
  <c r="S2909" i="11"/>
  <c r="S2910" i="11"/>
  <c r="S2911" i="11"/>
  <c r="S2912" i="11"/>
  <c r="S2914" i="11"/>
  <c r="S2916" i="11"/>
  <c r="S2917" i="11"/>
  <c r="S2918" i="11"/>
  <c r="S2919" i="11"/>
  <c r="S2920" i="11"/>
  <c r="S2922" i="11"/>
  <c r="S2924" i="11"/>
  <c r="S2925" i="11"/>
  <c r="S2926" i="11"/>
  <c r="S2927" i="11"/>
  <c r="S2928" i="11"/>
  <c r="S2930" i="11"/>
  <c r="S2932" i="11"/>
  <c r="S2933" i="11"/>
  <c r="S2934" i="11"/>
  <c r="S2935" i="11"/>
  <c r="S2936" i="11"/>
  <c r="S2938" i="11"/>
  <c r="S2940" i="11"/>
  <c r="S2941" i="11"/>
  <c r="S2942" i="11"/>
  <c r="S2943" i="11"/>
  <c r="S2944" i="11"/>
  <c r="S2946" i="11"/>
  <c r="S2948" i="11"/>
  <c r="S2949" i="11"/>
  <c r="S2950" i="11"/>
  <c r="S2951" i="11"/>
  <c r="S2952" i="11"/>
  <c r="S2954" i="11"/>
  <c r="S2956" i="11"/>
  <c r="S2957" i="11"/>
  <c r="S2958" i="11"/>
  <c r="S2959" i="11"/>
  <c r="S2960" i="11"/>
  <c r="S2962" i="11"/>
  <c r="S2964" i="11"/>
  <c r="S2965" i="11"/>
  <c r="S2966" i="11"/>
  <c r="S2967" i="11"/>
  <c r="S2968" i="11"/>
  <c r="S2970" i="11"/>
  <c r="S2972" i="11"/>
  <c r="S2973" i="11"/>
  <c r="S2974" i="11"/>
  <c r="S2975" i="11"/>
  <c r="S2976" i="11"/>
  <c r="S2978" i="11"/>
  <c r="S2980" i="11"/>
  <c r="S2981" i="11"/>
  <c r="S2982" i="11"/>
  <c r="S2983" i="11"/>
  <c r="S2984" i="11"/>
  <c r="S2986" i="11"/>
  <c r="S2988" i="11"/>
  <c r="S2989" i="11"/>
  <c r="S2990" i="11"/>
  <c r="S2991" i="11"/>
  <c r="S2992" i="11"/>
  <c r="S2994" i="11"/>
  <c r="S2996" i="11"/>
  <c r="S2997" i="11"/>
  <c r="S2998" i="11"/>
  <c r="S2999" i="11"/>
  <c r="S3000" i="11"/>
  <c r="S3002" i="11"/>
  <c r="S3004" i="11"/>
  <c r="S3005" i="11"/>
  <c r="S3006" i="11"/>
  <c r="S3007" i="11"/>
  <c r="S3008" i="11"/>
  <c r="S3010" i="11"/>
  <c r="S3012" i="11"/>
  <c r="S3013" i="11"/>
  <c r="S3014" i="11"/>
  <c r="S3015" i="11"/>
  <c r="S3016" i="11"/>
  <c r="S3018" i="11"/>
  <c r="S3020" i="11"/>
  <c r="S3021" i="11"/>
  <c r="S3022" i="11"/>
  <c r="S3023" i="11"/>
  <c r="S3024" i="11"/>
  <c r="S3026" i="11"/>
  <c r="S3028" i="11"/>
  <c r="S3029" i="11"/>
  <c r="S3030" i="11"/>
  <c r="S3031" i="11"/>
  <c r="S3032" i="11"/>
  <c r="S3034" i="11"/>
  <c r="S3036" i="11"/>
  <c r="S3037" i="11"/>
  <c r="S3038" i="11"/>
  <c r="S3039" i="11"/>
  <c r="S3040" i="11"/>
  <c r="S3042" i="11"/>
  <c r="S3044" i="11"/>
  <c r="S3045" i="11"/>
  <c r="S3046" i="11"/>
  <c r="S3047" i="11"/>
  <c r="S3048" i="11"/>
  <c r="S3050" i="11"/>
  <c r="S3052" i="11"/>
  <c r="S3053" i="11"/>
  <c r="S3054" i="11"/>
  <c r="S3055" i="11"/>
  <c r="S3056" i="11"/>
  <c r="S3058" i="11"/>
  <c r="S3060" i="11"/>
  <c r="S3061" i="11"/>
  <c r="S3062" i="11"/>
  <c r="S3063" i="11"/>
  <c r="S3064" i="11"/>
  <c r="S3066" i="11"/>
  <c r="S3068" i="11"/>
  <c r="S3069" i="11"/>
  <c r="S3070" i="11"/>
  <c r="S3071" i="11"/>
  <c r="S3072" i="11"/>
  <c r="S3074" i="11"/>
  <c r="S3076" i="11"/>
  <c r="S3077" i="11"/>
  <c r="S3078" i="11"/>
  <c r="S3079" i="11"/>
  <c r="S3080" i="11"/>
  <c r="S3082" i="11"/>
  <c r="S3084" i="11"/>
  <c r="S3085" i="11"/>
  <c r="S3086" i="11"/>
  <c r="S3087" i="11"/>
  <c r="S3088" i="11"/>
  <c r="S3090" i="11"/>
  <c r="S3092" i="11"/>
  <c r="S3093" i="11"/>
  <c r="S3094" i="11"/>
  <c r="S3095" i="11"/>
  <c r="S3096" i="11"/>
  <c r="S3098" i="11"/>
  <c r="S3100" i="11"/>
  <c r="S3101" i="11"/>
  <c r="S3102" i="11"/>
  <c r="S3103" i="11"/>
  <c r="S3104" i="11"/>
  <c r="S3106" i="11"/>
  <c r="S3108" i="11"/>
  <c r="S3109" i="11"/>
  <c r="S3110" i="11"/>
  <c r="S3111" i="11"/>
  <c r="S3112" i="11"/>
  <c r="S3114" i="11"/>
  <c r="S3116" i="11"/>
  <c r="S3117" i="11"/>
  <c r="S3118" i="11"/>
  <c r="S3119" i="11"/>
  <c r="S3120" i="11"/>
  <c r="S3122" i="11"/>
  <c r="S3124" i="11"/>
  <c r="S3125" i="11"/>
  <c r="S3126" i="11"/>
  <c r="S3127" i="11"/>
  <c r="S3128" i="11"/>
  <c r="S3130" i="11"/>
  <c r="S3132" i="11"/>
  <c r="S3133" i="11"/>
  <c r="S3134" i="11"/>
  <c r="S3135" i="11"/>
  <c r="S3136" i="11"/>
  <c r="S3138" i="11"/>
  <c r="S3140" i="11"/>
  <c r="S3141" i="11"/>
  <c r="S3142" i="11"/>
  <c r="S3143" i="11"/>
  <c r="S3144" i="11"/>
  <c r="S3146" i="11"/>
  <c r="S3148" i="11"/>
  <c r="S3149" i="11"/>
  <c r="S3150" i="11"/>
  <c r="S3151" i="11"/>
  <c r="S3152" i="11"/>
  <c r="S3154" i="11"/>
  <c r="S3156" i="11"/>
  <c r="S3157" i="11"/>
  <c r="S3158" i="11"/>
  <c r="S3159" i="11"/>
  <c r="S3160" i="11"/>
  <c r="S3162" i="11"/>
  <c r="S3164" i="11"/>
  <c r="S3165" i="11"/>
  <c r="S3166" i="11"/>
  <c r="S3167" i="11"/>
  <c r="S3168" i="11"/>
  <c r="S3170" i="11"/>
  <c r="S3172" i="11"/>
  <c r="S3173" i="11"/>
  <c r="S3174" i="11"/>
  <c r="S3175" i="11"/>
  <c r="S3176" i="11"/>
  <c r="S3178" i="11"/>
  <c r="S3180" i="11"/>
  <c r="S3181" i="11"/>
  <c r="S3182" i="11"/>
  <c r="S3183" i="11"/>
  <c r="S3184" i="11"/>
  <c r="S3186" i="11"/>
  <c r="S3188" i="11"/>
  <c r="S3189" i="11"/>
  <c r="S3190" i="11"/>
  <c r="S3191" i="11"/>
  <c r="S3192" i="11"/>
  <c r="S3194" i="11"/>
  <c r="S3196" i="11"/>
  <c r="S3197" i="11"/>
  <c r="S3198" i="11"/>
  <c r="S3199" i="11"/>
  <c r="S3200" i="11"/>
  <c r="S3202" i="11"/>
  <c r="S3204" i="11"/>
  <c r="S3205" i="11"/>
  <c r="S3206" i="11"/>
  <c r="S3207" i="11"/>
  <c r="S3208" i="11"/>
  <c r="S3210" i="11"/>
  <c r="S3212" i="11"/>
  <c r="S3213" i="11"/>
  <c r="S3214" i="11"/>
  <c r="S3215" i="11"/>
  <c r="S3216" i="11"/>
  <c r="S3218" i="11"/>
  <c r="S3220" i="11"/>
  <c r="S3221" i="11"/>
  <c r="S3222" i="11"/>
  <c r="S3223" i="11"/>
  <c r="S3224" i="11"/>
  <c r="S3226" i="11"/>
  <c r="S3228" i="11"/>
  <c r="S3229" i="11"/>
  <c r="S3230" i="11"/>
  <c r="S3231" i="11"/>
  <c r="S3232" i="11"/>
  <c r="S3234" i="11"/>
  <c r="S3236" i="11"/>
  <c r="S3237" i="11"/>
  <c r="S3238" i="11"/>
  <c r="S3239" i="11"/>
  <c r="S3240" i="11"/>
  <c r="S3242" i="11"/>
  <c r="S3244" i="11"/>
  <c r="S3245" i="11"/>
  <c r="S3246" i="11"/>
  <c r="S3247" i="11"/>
  <c r="S3248" i="11"/>
  <c r="S3250" i="11"/>
  <c r="S3252" i="11"/>
  <c r="S3253" i="11"/>
  <c r="S3254" i="11"/>
  <c r="S3255" i="11"/>
  <c r="S3256" i="11"/>
  <c r="S3258" i="11"/>
  <c r="S3260" i="11"/>
  <c r="S3261" i="11"/>
  <c r="S3262" i="11"/>
  <c r="S3263" i="11"/>
  <c r="S3264" i="11"/>
  <c r="S3266" i="11"/>
  <c r="S3268" i="11"/>
  <c r="S3269" i="11"/>
  <c r="S3270" i="11"/>
  <c r="S3271" i="11"/>
  <c r="S3272" i="11"/>
  <c r="S3274" i="11"/>
  <c r="S3276" i="11"/>
  <c r="S3277" i="11"/>
  <c r="S3278" i="11"/>
  <c r="S3279" i="11"/>
  <c r="S3280" i="11"/>
  <c r="S3282" i="11"/>
  <c r="S3284" i="11"/>
  <c r="S3285" i="11"/>
  <c r="S3286" i="11"/>
  <c r="S3287" i="11"/>
  <c r="S3288" i="11"/>
  <c r="S3290" i="11"/>
  <c r="S3292" i="11"/>
  <c r="S3293" i="11"/>
  <c r="S3294" i="11"/>
  <c r="S3295" i="11"/>
  <c r="S3296" i="11"/>
  <c r="S3298" i="11"/>
  <c r="S3300" i="11"/>
  <c r="S3301" i="11"/>
  <c r="S3302" i="11"/>
  <c r="S3303" i="11"/>
  <c r="S3304" i="11"/>
  <c r="S3306" i="11"/>
  <c r="S3308" i="11"/>
  <c r="S3309" i="11"/>
  <c r="S3310" i="11"/>
  <c r="S3311" i="11"/>
  <c r="S3312" i="11"/>
  <c r="S3314" i="11"/>
  <c r="S3316" i="11"/>
  <c r="S3317" i="11"/>
  <c r="S3318" i="11"/>
  <c r="S3319" i="11"/>
  <c r="S3320" i="11"/>
  <c r="S3322" i="11"/>
  <c r="S3324" i="11"/>
  <c r="S3325" i="11"/>
  <c r="S3326" i="11"/>
  <c r="S3327" i="11"/>
  <c r="S3328" i="11"/>
  <c r="S3330" i="11"/>
  <c r="S3332" i="11"/>
  <c r="S3333" i="11"/>
  <c r="S3334" i="11"/>
  <c r="S3335" i="11"/>
  <c r="S3336" i="11"/>
  <c r="S3338" i="11"/>
  <c r="S3340" i="11"/>
  <c r="S3341" i="11"/>
  <c r="S3342" i="11"/>
  <c r="S3343" i="11"/>
  <c r="S3344" i="11"/>
  <c r="S3346" i="11"/>
  <c r="S3348" i="11"/>
  <c r="S3349" i="11"/>
  <c r="S3350" i="11"/>
  <c r="S3351" i="11"/>
  <c r="S3352" i="11"/>
  <c r="S3354" i="11"/>
  <c r="S3356" i="11"/>
  <c r="S3357" i="11"/>
  <c r="S3358" i="11"/>
  <c r="S3359" i="11"/>
  <c r="S3360" i="11"/>
  <c r="S3362" i="11"/>
  <c r="S3364" i="11"/>
  <c r="S3365" i="11"/>
  <c r="S3366" i="11"/>
  <c r="S3367" i="11"/>
  <c r="S3368" i="11"/>
  <c r="S3370" i="11"/>
  <c r="S3372" i="11"/>
  <c r="S3373" i="11"/>
  <c r="S3374" i="11"/>
  <c r="S3375" i="11"/>
  <c r="S3376" i="11"/>
  <c r="S3378" i="11"/>
  <c r="S3380" i="11"/>
  <c r="S3381" i="11"/>
  <c r="S3382" i="11"/>
  <c r="S3383" i="11"/>
  <c r="S3384" i="11"/>
  <c r="S3386" i="11"/>
  <c r="S3388" i="11"/>
  <c r="S3389" i="11"/>
  <c r="S3390" i="11"/>
  <c r="S3391" i="11"/>
  <c r="S3392" i="11"/>
  <c r="S3394" i="11"/>
  <c r="S3396" i="11"/>
  <c r="S3397" i="11"/>
  <c r="S3398" i="11"/>
  <c r="S3399" i="11"/>
  <c r="S3400" i="11"/>
  <c r="S3402" i="11"/>
  <c r="S3404" i="11"/>
  <c r="S3405" i="11"/>
  <c r="S3406" i="11"/>
  <c r="S3407" i="11"/>
  <c r="S3408" i="11"/>
  <c r="S3410" i="11"/>
  <c r="S3412" i="11"/>
  <c r="S3413" i="11"/>
  <c r="S3414" i="11"/>
  <c r="S3415" i="11"/>
  <c r="S3416" i="11"/>
  <c r="S3418" i="11"/>
  <c r="S3420" i="11"/>
  <c r="S3421" i="11"/>
  <c r="S3422" i="11"/>
  <c r="S3423" i="11"/>
  <c r="S3424" i="11"/>
  <c r="S3426" i="11"/>
  <c r="S3428" i="11"/>
  <c r="S3429" i="11"/>
  <c r="S3430" i="11"/>
  <c r="S3431" i="11"/>
  <c r="S3432" i="11"/>
  <c r="S3434" i="11"/>
  <c r="S3436" i="11"/>
  <c r="S3437" i="11"/>
  <c r="S3438" i="11"/>
  <c r="S3439" i="11"/>
  <c r="S3440" i="11"/>
  <c r="S3442" i="11"/>
  <c r="S3444" i="11"/>
  <c r="S3445" i="11"/>
  <c r="S3446" i="11"/>
  <c r="S3447" i="11"/>
  <c r="S3448" i="11"/>
  <c r="S3450" i="11"/>
  <c r="S3452" i="11"/>
  <c r="S3453" i="11"/>
  <c r="S3454" i="11"/>
  <c r="S3455" i="11"/>
  <c r="S3456" i="11"/>
  <c r="S3458" i="11"/>
  <c r="S3460" i="11"/>
  <c r="S3461" i="11"/>
  <c r="S3462" i="11"/>
  <c r="S3463" i="11"/>
  <c r="S3464" i="11"/>
  <c r="S3466" i="11"/>
  <c r="S3468" i="11"/>
  <c r="S3469" i="11"/>
  <c r="S3470" i="11"/>
  <c r="S3471" i="11"/>
  <c r="S3472" i="11"/>
  <c r="S3474" i="11"/>
  <c r="S3476" i="11"/>
  <c r="S3477" i="11"/>
  <c r="S3478" i="11"/>
  <c r="S3479" i="11"/>
  <c r="S3480" i="11"/>
  <c r="S3482" i="11"/>
  <c r="S3484" i="11"/>
  <c r="S3485" i="11"/>
  <c r="S3486" i="11"/>
  <c r="S3487" i="11"/>
  <c r="S3488" i="11"/>
  <c r="S3490" i="11"/>
  <c r="S3492" i="11"/>
  <c r="S3493" i="11"/>
  <c r="S3494" i="11"/>
  <c r="S3495" i="11"/>
  <c r="S3496" i="11"/>
  <c r="S3498" i="11"/>
  <c r="S3500" i="11"/>
  <c r="S3501" i="11"/>
  <c r="S3502" i="11"/>
  <c r="S3503" i="11"/>
  <c r="S3504" i="11"/>
  <c r="S3506" i="11"/>
  <c r="S3508" i="11"/>
  <c r="S3509" i="11"/>
  <c r="S3510" i="11"/>
  <c r="S3511" i="11"/>
  <c r="S3512" i="11"/>
  <c r="S3514" i="11"/>
  <c r="S3516" i="11"/>
  <c r="S3517" i="11"/>
  <c r="S3518" i="11"/>
  <c r="S3519" i="11"/>
  <c r="S3520" i="11"/>
  <c r="S3522" i="11"/>
  <c r="S3524" i="11"/>
  <c r="S3525" i="11"/>
  <c r="S3526" i="11"/>
  <c r="S3527" i="11"/>
  <c r="S3528" i="11"/>
  <c r="S3530" i="11"/>
  <c r="S3532" i="11"/>
  <c r="S3533" i="11"/>
  <c r="S3534" i="11"/>
  <c r="S3535" i="11"/>
  <c r="S3536" i="11"/>
  <c r="S3538" i="11"/>
  <c r="S3540" i="11"/>
  <c r="S3541" i="11"/>
  <c r="S3542" i="11"/>
  <c r="S3543" i="11"/>
  <c r="S3544" i="11"/>
  <c r="S3546" i="11"/>
  <c r="S3548" i="11"/>
  <c r="S3549" i="11"/>
  <c r="S3550" i="11"/>
  <c r="S3551" i="11"/>
  <c r="S3552" i="11"/>
  <c r="S3554" i="11"/>
  <c r="S3556" i="11"/>
  <c r="S3557" i="11"/>
  <c r="S3558" i="11"/>
  <c r="S3559" i="11"/>
  <c r="S3560" i="11"/>
  <c r="S3562" i="11"/>
  <c r="S3564" i="11"/>
  <c r="S3565" i="11"/>
  <c r="S3566" i="11"/>
  <c r="S3567" i="11"/>
  <c r="S3568" i="11"/>
  <c r="S3570" i="11"/>
  <c r="S3572" i="11"/>
  <c r="S3573" i="11"/>
  <c r="S3574" i="11"/>
  <c r="S3575" i="11"/>
  <c r="S3576" i="11"/>
  <c r="S3578" i="11"/>
  <c r="S3580" i="11"/>
  <c r="S3581" i="11"/>
  <c r="S3582" i="11"/>
  <c r="S3583" i="11"/>
  <c r="S3584" i="11"/>
  <c r="S3586" i="11"/>
  <c r="S3588" i="11"/>
  <c r="S3589" i="11"/>
  <c r="S3590" i="11"/>
  <c r="S3591" i="11"/>
  <c r="S3592" i="11"/>
  <c r="S3594" i="11"/>
  <c r="S3596" i="11"/>
  <c r="S3597" i="11"/>
  <c r="S3598" i="11"/>
  <c r="S3599" i="11"/>
  <c r="S3600" i="11"/>
  <c r="S3602" i="11"/>
  <c r="S3604" i="11"/>
  <c r="S3605" i="11"/>
  <c r="S3606" i="11"/>
  <c r="S3607" i="11"/>
  <c r="S3608" i="11"/>
  <c r="S3610" i="11"/>
  <c r="S3612" i="11"/>
  <c r="S3613" i="11"/>
  <c r="S3614" i="11"/>
  <c r="S3615" i="11"/>
  <c r="S3616" i="11"/>
  <c r="S3618" i="11"/>
  <c r="S3620" i="11"/>
  <c r="S3621" i="11"/>
  <c r="S3622" i="11"/>
  <c r="S3623" i="11"/>
  <c r="S3624" i="11"/>
  <c r="S3626" i="11"/>
  <c r="S3628" i="11"/>
  <c r="S3629" i="11"/>
  <c r="S3630" i="11"/>
  <c r="S3631" i="11"/>
  <c r="S3632" i="11"/>
  <c r="S3634" i="11"/>
  <c r="S3636" i="11"/>
  <c r="S3637" i="11"/>
  <c r="S3638" i="11"/>
  <c r="S3639" i="11"/>
  <c r="S3640" i="11"/>
  <c r="S3642" i="11"/>
  <c r="S3644" i="11"/>
  <c r="S3645" i="11"/>
  <c r="S3646" i="11"/>
  <c r="S3647" i="11"/>
  <c r="S3648" i="11"/>
  <c r="S3650" i="11"/>
  <c r="S3652" i="11"/>
  <c r="S3653" i="11"/>
  <c r="S3654" i="11"/>
  <c r="S3655" i="11"/>
  <c r="S3656" i="11"/>
  <c r="S3658" i="11"/>
  <c r="S3660" i="11"/>
  <c r="S3661" i="11"/>
  <c r="S3662" i="11"/>
  <c r="S3663" i="11"/>
  <c r="S3664" i="11"/>
  <c r="S3666" i="11"/>
  <c r="S3668" i="11"/>
  <c r="S3669" i="11"/>
  <c r="S3670" i="11"/>
  <c r="S3671" i="11"/>
  <c r="S3672" i="11"/>
  <c r="S3674" i="11"/>
  <c r="S3676" i="11"/>
  <c r="S3677" i="11"/>
  <c r="S3678" i="11"/>
  <c r="S3679" i="11"/>
  <c r="S3680" i="11"/>
  <c r="S3682" i="11"/>
  <c r="S3684" i="11"/>
  <c r="S3685" i="11"/>
  <c r="S3686" i="11"/>
  <c r="S3687" i="11"/>
  <c r="S3688" i="11"/>
  <c r="S3690" i="11"/>
  <c r="S3692" i="11"/>
  <c r="S3693" i="11"/>
  <c r="S3694" i="11"/>
  <c r="S3695" i="11"/>
  <c r="S3696" i="11"/>
  <c r="S3698" i="11"/>
  <c r="S3700" i="11"/>
  <c r="S3701" i="11"/>
  <c r="S3702" i="11"/>
  <c r="S3703" i="11"/>
  <c r="S3704" i="11"/>
  <c r="S3706" i="11"/>
  <c r="S3708" i="11"/>
  <c r="S3709" i="11"/>
  <c r="S3710" i="11"/>
  <c r="S3711" i="11"/>
  <c r="S3712" i="11"/>
  <c r="S3714" i="11"/>
  <c r="S3716" i="11"/>
  <c r="S3717" i="11"/>
  <c r="S3718" i="11"/>
  <c r="S3719" i="11"/>
  <c r="S3720" i="11"/>
  <c r="S3722" i="11"/>
  <c r="S3724" i="11"/>
  <c r="S3725" i="11"/>
  <c r="S3726" i="11"/>
  <c r="S3727" i="11"/>
  <c r="S3728" i="11"/>
  <c r="S3730" i="11"/>
  <c r="S3732" i="11"/>
  <c r="S3733" i="11"/>
  <c r="S3734" i="11"/>
  <c r="S3735" i="11"/>
  <c r="S3736" i="11"/>
  <c r="S3738" i="11"/>
  <c r="S3740" i="11"/>
  <c r="S3741" i="11"/>
  <c r="S3742" i="11"/>
  <c r="S3743" i="11"/>
  <c r="S3744" i="11"/>
  <c r="S3746" i="11"/>
  <c r="S3748" i="11"/>
  <c r="S3749" i="11"/>
  <c r="S3750" i="11"/>
  <c r="S3751" i="11"/>
  <c r="S3752" i="11"/>
  <c r="S3754" i="11"/>
  <c r="S3756" i="11"/>
  <c r="S3757" i="11"/>
  <c r="S3758" i="11"/>
  <c r="S3759" i="11"/>
  <c r="S3760" i="11"/>
  <c r="S3762" i="11"/>
  <c r="S3764" i="11"/>
  <c r="S3765" i="11"/>
  <c r="S3766" i="11"/>
  <c r="S3767" i="11"/>
  <c r="S3768" i="11"/>
  <c r="S3770" i="11"/>
  <c r="S3772" i="11"/>
  <c r="S3773" i="11"/>
  <c r="S3774" i="11"/>
  <c r="S3775" i="11"/>
  <c r="S3776" i="11"/>
  <c r="S3778" i="11"/>
  <c r="S3780" i="11"/>
  <c r="S3781" i="11"/>
  <c r="S3782" i="11"/>
  <c r="S3783" i="11"/>
  <c r="S3784" i="11"/>
  <c r="S3786" i="11"/>
  <c r="S3788" i="11"/>
  <c r="S3789" i="11"/>
  <c r="S3790" i="11"/>
  <c r="S3791" i="11"/>
  <c r="S3792" i="11"/>
  <c r="S3794" i="11"/>
  <c r="S3796" i="11"/>
  <c r="S3797" i="11"/>
  <c r="S3798" i="11"/>
  <c r="S3799" i="11"/>
  <c r="S3800" i="11"/>
  <c r="S3802" i="11"/>
  <c r="S3804" i="11"/>
  <c r="S3805" i="11"/>
  <c r="S3806" i="11"/>
  <c r="S3807" i="11"/>
  <c r="S3808" i="11"/>
  <c r="S3810" i="11"/>
  <c r="S3812" i="11"/>
  <c r="S3813" i="11"/>
  <c r="S3814" i="11"/>
  <c r="S3815" i="11"/>
  <c r="S3816" i="11"/>
  <c r="S3818" i="11"/>
  <c r="S3820" i="11"/>
  <c r="S3821" i="11"/>
  <c r="S3822" i="11"/>
  <c r="S3823" i="11"/>
  <c r="S3824" i="11"/>
  <c r="S3826" i="11"/>
  <c r="S3828" i="11"/>
  <c r="S3829" i="11"/>
  <c r="S3830" i="11"/>
  <c r="S3831" i="11"/>
  <c r="S3832" i="11"/>
  <c r="S3834" i="11"/>
  <c r="S3836" i="11"/>
  <c r="S3837" i="11"/>
  <c r="S3838" i="11"/>
  <c r="S3839" i="11"/>
  <c r="S3840" i="11"/>
  <c r="S3842" i="11"/>
  <c r="S3844" i="11"/>
  <c r="S3845" i="11"/>
  <c r="S3846" i="11"/>
  <c r="S3847" i="11"/>
  <c r="S3848" i="11"/>
  <c r="S3850" i="11"/>
  <c r="S3852" i="11"/>
  <c r="S3853" i="11"/>
  <c r="S3854" i="11"/>
  <c r="S3855" i="11"/>
  <c r="S3856" i="11"/>
  <c r="S3858" i="11"/>
  <c r="S3860" i="11"/>
  <c r="S3861" i="11"/>
  <c r="S3862" i="11"/>
  <c r="S3863" i="11"/>
  <c r="S3864" i="11"/>
  <c r="S3866" i="11"/>
  <c r="S3868" i="11"/>
  <c r="S3869" i="11"/>
  <c r="S3870" i="11"/>
  <c r="S3871" i="11"/>
  <c r="S3872" i="11"/>
  <c r="S3874" i="11"/>
  <c r="S3876" i="11"/>
  <c r="S3877" i="11"/>
  <c r="S3878" i="11"/>
  <c r="S3879" i="11"/>
  <c r="S3880" i="11"/>
  <c r="S3882" i="11"/>
  <c r="S3884" i="11"/>
  <c r="S3885" i="11"/>
  <c r="S3886" i="11"/>
  <c r="S3887" i="11"/>
  <c r="S3888" i="11"/>
  <c r="S3890" i="11"/>
  <c r="S3892" i="11"/>
  <c r="S3893" i="11"/>
  <c r="S3894" i="11"/>
  <c r="S3895" i="11"/>
  <c r="S3896" i="11"/>
  <c r="S3898" i="11"/>
  <c r="S3900" i="11"/>
  <c r="S3901" i="11"/>
  <c r="S3902" i="11"/>
  <c r="S3903" i="11"/>
  <c r="S3904" i="11"/>
  <c r="S3906" i="11"/>
  <c r="S3908" i="11"/>
  <c r="S3909" i="11"/>
  <c r="S3910" i="11"/>
  <c r="S3911" i="11"/>
  <c r="S3912" i="11"/>
  <c r="S3914" i="11"/>
  <c r="S3916" i="11"/>
  <c r="S3917" i="11"/>
  <c r="S3918" i="11"/>
  <c r="S3919" i="11"/>
  <c r="S3920" i="11"/>
  <c r="S3922" i="11"/>
  <c r="S3924" i="11"/>
  <c r="S3925" i="11"/>
  <c r="S3926" i="11"/>
  <c r="S3927" i="11"/>
  <c r="S3928" i="11"/>
  <c r="S3930" i="11"/>
  <c r="S3932" i="11"/>
  <c r="S3933" i="11"/>
  <c r="S3934" i="11"/>
  <c r="S3935" i="11"/>
  <c r="S3936" i="11"/>
  <c r="S3938" i="11"/>
  <c r="S3940" i="11"/>
  <c r="S3941" i="11"/>
  <c r="S3942" i="11"/>
  <c r="S3943" i="11"/>
  <c r="S3944" i="11"/>
  <c r="S3946" i="11"/>
  <c r="S3948" i="11"/>
  <c r="S3949" i="11"/>
  <c r="S3950" i="11"/>
  <c r="S3951" i="11"/>
  <c r="S3952" i="11"/>
  <c r="S3954" i="11"/>
  <c r="S3956" i="11"/>
  <c r="S3957" i="11"/>
  <c r="S3958" i="11"/>
  <c r="S3959" i="11"/>
  <c r="S3960" i="11"/>
  <c r="S3962" i="11"/>
  <c r="S3964" i="11"/>
  <c r="S3965" i="11"/>
  <c r="S3966" i="11"/>
  <c r="S3967" i="11"/>
  <c r="S3968" i="11"/>
  <c r="S3970" i="11"/>
  <c r="S3972" i="11"/>
  <c r="S3973" i="11"/>
  <c r="S3974" i="11"/>
  <c r="S3975" i="11"/>
  <c r="S3976" i="11"/>
  <c r="S3978" i="11"/>
  <c r="S3980" i="11"/>
  <c r="S3981" i="11"/>
  <c r="S3982" i="11"/>
  <c r="S3983" i="11"/>
  <c r="S3984" i="11"/>
  <c r="S3986" i="11"/>
  <c r="S3988" i="11"/>
  <c r="S3989" i="11"/>
  <c r="S3990" i="11"/>
  <c r="S3991" i="11"/>
  <c r="S3992" i="11"/>
  <c r="S3994" i="11"/>
  <c r="S3996" i="11"/>
  <c r="S3997" i="11"/>
  <c r="S3998" i="11"/>
  <c r="S3999" i="11"/>
  <c r="S4000" i="11"/>
  <c r="S4002" i="11"/>
  <c r="S4004" i="11"/>
  <c r="S4005" i="11"/>
  <c r="S4006" i="11"/>
  <c r="S4007" i="11"/>
  <c r="S4008" i="11"/>
  <c r="S4010" i="11"/>
  <c r="S4012" i="11"/>
  <c r="S4013" i="11"/>
  <c r="S4014" i="11"/>
  <c r="S4015" i="11"/>
  <c r="S4016" i="11"/>
  <c r="S4018" i="11"/>
  <c r="S4020" i="11"/>
  <c r="S4021" i="11"/>
  <c r="S4022" i="11"/>
  <c r="S4023" i="11"/>
  <c r="S4024" i="11"/>
  <c r="S4026" i="11"/>
  <c r="S4028" i="11"/>
  <c r="S4029" i="11"/>
  <c r="S4030" i="11"/>
  <c r="S4031" i="11"/>
  <c r="S4032" i="11"/>
  <c r="S4034" i="11"/>
  <c r="S4036" i="11"/>
  <c r="S4037" i="11"/>
  <c r="S4038" i="11"/>
  <c r="S4039" i="11"/>
  <c r="S4040" i="11"/>
  <c r="S4042" i="11"/>
  <c r="S4044" i="11"/>
  <c r="S4045" i="11"/>
  <c r="S4046" i="11"/>
  <c r="S4047" i="11"/>
  <c r="S4048" i="11"/>
  <c r="S4050" i="11"/>
  <c r="S4052" i="11"/>
  <c r="S4053" i="11"/>
  <c r="S4054" i="11"/>
  <c r="S4055" i="11"/>
  <c r="S4056" i="11"/>
  <c r="S4058" i="11"/>
  <c r="S4060" i="11"/>
  <c r="S4061" i="11"/>
  <c r="S4062" i="11"/>
  <c r="S4063" i="11"/>
  <c r="S4064" i="11"/>
  <c r="S4066" i="11"/>
  <c r="S4068" i="11"/>
  <c r="S4069" i="11"/>
  <c r="S4070" i="11"/>
  <c r="S4071" i="11"/>
  <c r="S4072" i="11"/>
  <c r="S4074" i="11"/>
  <c r="S4076" i="11"/>
  <c r="S4077" i="11"/>
  <c r="S4078" i="11"/>
  <c r="S4079" i="11"/>
  <c r="S4080" i="11"/>
  <c r="S4082" i="11"/>
  <c r="S4084" i="11"/>
  <c r="S4085" i="11"/>
  <c r="S4086" i="11"/>
  <c r="S4087" i="11"/>
  <c r="S4088" i="11"/>
  <c r="S4090" i="11"/>
  <c r="S4092" i="11"/>
  <c r="S4093" i="11"/>
  <c r="S4094" i="11"/>
  <c r="S4095" i="11"/>
  <c r="S4096" i="11"/>
  <c r="S4098" i="11"/>
  <c r="S4100" i="11"/>
  <c r="S4101" i="11"/>
  <c r="S4102" i="11"/>
  <c r="S4103" i="11"/>
  <c r="S4104" i="11"/>
  <c r="S4106" i="11"/>
  <c r="S4108" i="11"/>
  <c r="S4109" i="11"/>
  <c r="S4110" i="11"/>
  <c r="S4111" i="11"/>
  <c r="S4112" i="11"/>
  <c r="S4114" i="11"/>
  <c r="S4116" i="11"/>
  <c r="S4117" i="11"/>
  <c r="S4118" i="11"/>
  <c r="S4119" i="11"/>
  <c r="S4120" i="11"/>
  <c r="S4122" i="11"/>
  <c r="S4124" i="11"/>
  <c r="S4125" i="11"/>
  <c r="S4126" i="11"/>
  <c r="S4127" i="11"/>
  <c r="S4128" i="11"/>
  <c r="S4130" i="11"/>
  <c r="S4131" i="11"/>
  <c r="S4132" i="11"/>
  <c r="S4133" i="11"/>
  <c r="S4134" i="11"/>
  <c r="S4135" i="11"/>
  <c r="S4136" i="11"/>
  <c r="S4138" i="11"/>
  <c r="S4139" i="11"/>
  <c r="S4140" i="11"/>
  <c r="S4141" i="11"/>
  <c r="S4142" i="11"/>
  <c r="S4143" i="11"/>
  <c r="S4144" i="11"/>
  <c r="S4146" i="11"/>
  <c r="S4147" i="11"/>
  <c r="S4148" i="11"/>
  <c r="S4149" i="11"/>
  <c r="S4150" i="11"/>
  <c r="S4151" i="11"/>
  <c r="S4152" i="11"/>
  <c r="S4154" i="11"/>
  <c r="S4155" i="11"/>
  <c r="S4156" i="11"/>
  <c r="S4157" i="11"/>
  <c r="S4158" i="11"/>
  <c r="S4159" i="11"/>
  <c r="S4160" i="11"/>
  <c r="S4162" i="11"/>
  <c r="S4163" i="11"/>
  <c r="S4164" i="11"/>
  <c r="S4165" i="11"/>
  <c r="S4166" i="11"/>
  <c r="S4167" i="11"/>
  <c r="S4168" i="11"/>
  <c r="S4170" i="11"/>
  <c r="S4171" i="11"/>
  <c r="S4172" i="11"/>
  <c r="S4173" i="11"/>
  <c r="S4174" i="11"/>
  <c r="S4175" i="11"/>
  <c r="S4176" i="11"/>
  <c r="S4178" i="11"/>
  <c r="S4179" i="11"/>
  <c r="S4180" i="11"/>
  <c r="S4181" i="11"/>
  <c r="S4182" i="11"/>
  <c r="S4183" i="11"/>
  <c r="S4184" i="11"/>
  <c r="S4186" i="11"/>
  <c r="S4187" i="11"/>
  <c r="S4188" i="11"/>
  <c r="S4189" i="11"/>
  <c r="S4190" i="11"/>
  <c r="S4191" i="11"/>
  <c r="S4192" i="11"/>
  <c r="S4194" i="11"/>
  <c r="S4195" i="11"/>
  <c r="S4196" i="11"/>
  <c r="S4197" i="11"/>
  <c r="S4198" i="11"/>
  <c r="S4199" i="11"/>
  <c r="S4200" i="11"/>
  <c r="S4202" i="11"/>
  <c r="S4203" i="11"/>
  <c r="S4204" i="11"/>
  <c r="S4205" i="11"/>
  <c r="S4206" i="11"/>
  <c r="S4207" i="11"/>
  <c r="S4208" i="11"/>
  <c r="S4210" i="11"/>
  <c r="S4211" i="11"/>
  <c r="S4212" i="11"/>
  <c r="S4213" i="11"/>
  <c r="S4214" i="11"/>
  <c r="S4215" i="11"/>
  <c r="S4216" i="11"/>
  <c r="S4218" i="11"/>
  <c r="S4219" i="11"/>
  <c r="S4220" i="11"/>
  <c r="S4221" i="11"/>
  <c r="S4222" i="11"/>
  <c r="S4223" i="11"/>
  <c r="S4224" i="11"/>
  <c r="S4226" i="11"/>
  <c r="S4227" i="11"/>
  <c r="S4228" i="11"/>
  <c r="S4229" i="11"/>
  <c r="S4230" i="11"/>
  <c r="S4231" i="11"/>
  <c r="S4232" i="11"/>
  <c r="S4234" i="11"/>
  <c r="S4235" i="11"/>
  <c r="S4236" i="11"/>
  <c r="S4237" i="11"/>
  <c r="S4238" i="11"/>
  <c r="S4239" i="11"/>
  <c r="S4240" i="11"/>
  <c r="S4242" i="11"/>
  <c r="S4243" i="11"/>
  <c r="S4244" i="11"/>
  <c r="S4245" i="11"/>
  <c r="S4246" i="11"/>
  <c r="S4247" i="11"/>
  <c r="S4248" i="11"/>
  <c r="S4250" i="11"/>
  <c r="S4251" i="11"/>
  <c r="S4252" i="11"/>
  <c r="S4253" i="11"/>
  <c r="S4254" i="11"/>
  <c r="S4255" i="11"/>
  <c r="S4256" i="11"/>
  <c r="S4258" i="11"/>
  <c r="S4259" i="11"/>
  <c r="S4260" i="11"/>
  <c r="S4261" i="11"/>
  <c r="S4262" i="11"/>
  <c r="S4263" i="11"/>
  <c r="S4264" i="11"/>
  <c r="S4266" i="11"/>
  <c r="S4267" i="11"/>
  <c r="S4268" i="11"/>
  <c r="S4269" i="11"/>
  <c r="S4270" i="11"/>
  <c r="S4271" i="11"/>
  <c r="S4272" i="11"/>
  <c r="S4274" i="11"/>
  <c r="S4275" i="11"/>
  <c r="S4276" i="11"/>
  <c r="S4277" i="11"/>
  <c r="S4278" i="11"/>
  <c r="S4279" i="11"/>
  <c r="S4280" i="11"/>
  <c r="S4282" i="11"/>
  <c r="S4283" i="11"/>
  <c r="S4284" i="11"/>
  <c r="S4285" i="11"/>
  <c r="S4286" i="11"/>
  <c r="S4287" i="11"/>
  <c r="S4288" i="11"/>
  <c r="S4290" i="11"/>
  <c r="S4291" i="11"/>
  <c r="S4292" i="11"/>
  <c r="S4293" i="11"/>
  <c r="S4294" i="11"/>
  <c r="S4295" i="11"/>
  <c r="S4296" i="11"/>
  <c r="S4298" i="11"/>
  <c r="S4299" i="11"/>
  <c r="S4300" i="11"/>
  <c r="S4301" i="11"/>
  <c r="S4302" i="11"/>
  <c r="S4303" i="11"/>
  <c r="S4304" i="11"/>
  <c r="S4306" i="11"/>
  <c r="S4307" i="11"/>
  <c r="S4308" i="11"/>
  <c r="S4309" i="11"/>
  <c r="S4310" i="11"/>
  <c r="S4311" i="11"/>
  <c r="S4312" i="11"/>
  <c r="S4314" i="11"/>
  <c r="S4315" i="11"/>
  <c r="S4316" i="11"/>
  <c r="S4317" i="11"/>
  <c r="S4318" i="11"/>
  <c r="S4319" i="11"/>
  <c r="S4320" i="11"/>
  <c r="S4322" i="11"/>
  <c r="S4323" i="11"/>
  <c r="S4324" i="11"/>
  <c r="S4325" i="11"/>
  <c r="S4326" i="11"/>
  <c r="S4327" i="11"/>
  <c r="S4328" i="11"/>
  <c r="S4330" i="11"/>
  <c r="S4331" i="11"/>
  <c r="S4332" i="11"/>
  <c r="S4333" i="11"/>
  <c r="S4334" i="11"/>
  <c r="S4335" i="11"/>
  <c r="S4336" i="11"/>
  <c r="S4338" i="11"/>
  <c r="S4339" i="11"/>
  <c r="S4340" i="11"/>
  <c r="S4341" i="11"/>
  <c r="S4342" i="11"/>
  <c r="S4343" i="11"/>
  <c r="S4344" i="11"/>
  <c r="S4346" i="11"/>
  <c r="S4347" i="11"/>
  <c r="S4348" i="11"/>
  <c r="S4349" i="11"/>
  <c r="S4350" i="11"/>
  <c r="S4351" i="11"/>
  <c r="S4352" i="11"/>
  <c r="S4354" i="11"/>
  <c r="S4355" i="11"/>
  <c r="S4356" i="11"/>
  <c r="S4357" i="11"/>
  <c r="S4358" i="11"/>
  <c r="S4359" i="11"/>
  <c r="S4360" i="11"/>
  <c r="S4362" i="11"/>
  <c r="S4363" i="11"/>
  <c r="S4364" i="11"/>
  <c r="S4365" i="11"/>
  <c r="S4366" i="11"/>
  <c r="S4367" i="11"/>
  <c r="S4368" i="11"/>
  <c r="S4370" i="11"/>
  <c r="S4371" i="11"/>
  <c r="S4372" i="11"/>
  <c r="S4373" i="11"/>
  <c r="S4374" i="11"/>
  <c r="S4375" i="11"/>
  <c r="S4376" i="11"/>
  <c r="S4378" i="11"/>
  <c r="S4379" i="11"/>
  <c r="S4380" i="11"/>
  <c r="S4381" i="11"/>
  <c r="S4382" i="11"/>
  <c r="S4383" i="11"/>
  <c r="S4384" i="11"/>
  <c r="S4386" i="11"/>
  <c r="S4387" i="11"/>
  <c r="S4388" i="11"/>
  <c r="S4389" i="11"/>
  <c r="S4390" i="11"/>
  <c r="S4391" i="11"/>
  <c r="S4392" i="11"/>
  <c r="S4394" i="11"/>
  <c r="S4395" i="11"/>
  <c r="S4396" i="11"/>
  <c r="S4397" i="11"/>
  <c r="S4398" i="11"/>
  <c r="S4399" i="11"/>
  <c r="S4400" i="11"/>
  <c r="S4402" i="11"/>
  <c r="S4403" i="11"/>
  <c r="S4404" i="11"/>
  <c r="S4405" i="11"/>
  <c r="S4406" i="11"/>
  <c r="S4407" i="11"/>
  <c r="S4408" i="11"/>
  <c r="S4410" i="11"/>
  <c r="S4411" i="11"/>
  <c r="S4412" i="11"/>
  <c r="S4413" i="11"/>
  <c r="S4414" i="11"/>
  <c r="S4415" i="11"/>
  <c r="S4416" i="11"/>
  <c r="S4418" i="11"/>
  <c r="S4419" i="11"/>
  <c r="S4420" i="11"/>
  <c r="S4421" i="11"/>
  <c r="S4422" i="11"/>
  <c r="S4423" i="11"/>
  <c r="S4424" i="11"/>
  <c r="S4426" i="11"/>
  <c r="S4427" i="11"/>
  <c r="S4428" i="11"/>
  <c r="S4429" i="11"/>
  <c r="S4430" i="11"/>
  <c r="S4431" i="11"/>
  <c r="S4432" i="11"/>
  <c r="S4434" i="11"/>
  <c r="S4435" i="11"/>
  <c r="S4436" i="11"/>
  <c r="S4437" i="11"/>
  <c r="S4438" i="11"/>
  <c r="S4439" i="11"/>
  <c r="S4440" i="11"/>
  <c r="S4442" i="11"/>
  <c r="S4443" i="11"/>
  <c r="S4444" i="11"/>
  <c r="S4445" i="11"/>
  <c r="S4446" i="11"/>
  <c r="S4447" i="11"/>
  <c r="S4448" i="11"/>
  <c r="S4450" i="11"/>
  <c r="S4451" i="11"/>
  <c r="S4452" i="11"/>
  <c r="S4453" i="11"/>
  <c r="S4454" i="11"/>
  <c r="S4455" i="11"/>
  <c r="S4456" i="11"/>
  <c r="S4458" i="11"/>
  <c r="S4459" i="11"/>
  <c r="S4460" i="11"/>
  <c r="S4461" i="11"/>
  <c r="S4462" i="11"/>
  <c r="S4463" i="11"/>
  <c r="S4464" i="11"/>
  <c r="S4466" i="11"/>
  <c r="S4467" i="11"/>
  <c r="S4468" i="11"/>
  <c r="S4469" i="11"/>
  <c r="S4470" i="11"/>
  <c r="S4471" i="11"/>
  <c r="S4472" i="11"/>
  <c r="S4474" i="11"/>
  <c r="S4475" i="11"/>
  <c r="S4476" i="11"/>
  <c r="S4477" i="11"/>
  <c r="S4478" i="11"/>
  <c r="S4479" i="11"/>
  <c r="S4480" i="11"/>
  <c r="S4482" i="11"/>
  <c r="S4483" i="11"/>
  <c r="S4484" i="11"/>
  <c r="S4485" i="11"/>
  <c r="S4486" i="11"/>
  <c r="S4487" i="11"/>
  <c r="S4488" i="11"/>
  <c r="S4490" i="11"/>
  <c r="S4491" i="11"/>
  <c r="S4492" i="11"/>
  <c r="S4493" i="11"/>
  <c r="S4494" i="11"/>
  <c r="S4495" i="11"/>
  <c r="S4496" i="11"/>
  <c r="S4498" i="11"/>
  <c r="S4499" i="11"/>
  <c r="S4500" i="11"/>
  <c r="S4501" i="11"/>
  <c r="S4502" i="11"/>
  <c r="S4503" i="11"/>
  <c r="S4504" i="11"/>
  <c r="S4506" i="11"/>
  <c r="S4507" i="11"/>
  <c r="S4508" i="11"/>
  <c r="S4509" i="11"/>
  <c r="S4510" i="11"/>
  <c r="S4511" i="11"/>
  <c r="S4512" i="11"/>
  <c r="S4514" i="11"/>
  <c r="S4515" i="11"/>
  <c r="S4516" i="11"/>
  <c r="S4517" i="11"/>
  <c r="S4518" i="11"/>
  <c r="S4519" i="11"/>
  <c r="S4520" i="11"/>
  <c r="S4522" i="11"/>
  <c r="S4523" i="11"/>
  <c r="S4524" i="11"/>
  <c r="S4525" i="11"/>
  <c r="S4526" i="11"/>
  <c r="S4527" i="11"/>
  <c r="S4528" i="11"/>
  <c r="S4530" i="11"/>
  <c r="S4531" i="11"/>
  <c r="S4532" i="11"/>
  <c r="S4533" i="11"/>
  <c r="S4534" i="11"/>
  <c r="S4535" i="11"/>
  <c r="S4536" i="11"/>
  <c r="S4538" i="11"/>
  <c r="S4539" i="11"/>
  <c r="S4540" i="11"/>
  <c r="S4541" i="11"/>
  <c r="S4542" i="11"/>
  <c r="S4543" i="11"/>
  <c r="S4544" i="11"/>
  <c r="S4546" i="11"/>
  <c r="S4547" i="11"/>
  <c r="S4548" i="11"/>
  <c r="S4549" i="11"/>
  <c r="S4550" i="11"/>
  <c r="S4551" i="11"/>
  <c r="S4552" i="11"/>
  <c r="S4554" i="11"/>
  <c r="S4555" i="11"/>
  <c r="S4556" i="11"/>
  <c r="S4557" i="11"/>
  <c r="S4558" i="11"/>
  <c r="S4559" i="11"/>
  <c r="S4560" i="11"/>
  <c r="S4562" i="11"/>
  <c r="S4563" i="11"/>
  <c r="S4564" i="11"/>
  <c r="S4565" i="11"/>
  <c r="S4566" i="11"/>
  <c r="S4567" i="11"/>
  <c r="S4568" i="11"/>
  <c r="S4570" i="11"/>
  <c r="S4571" i="11"/>
  <c r="S4572" i="11"/>
  <c r="S4573" i="11"/>
  <c r="S4574" i="11"/>
  <c r="S4575" i="11"/>
  <c r="S4576" i="11"/>
  <c r="S4578" i="11"/>
  <c r="S4579" i="11"/>
  <c r="S4580" i="11"/>
  <c r="S4581" i="11"/>
  <c r="S4582" i="11"/>
  <c r="S4583" i="11"/>
  <c r="S4584" i="11"/>
  <c r="S4586" i="11"/>
  <c r="S4587" i="11"/>
  <c r="S4588" i="11"/>
  <c r="S4589" i="11"/>
  <c r="S4590" i="11"/>
  <c r="S4591" i="11"/>
  <c r="S4592" i="11"/>
  <c r="S4594" i="11"/>
  <c r="S4595" i="11"/>
  <c r="S4596" i="11"/>
  <c r="S4597" i="11"/>
  <c r="S4598" i="11"/>
  <c r="S4599" i="11"/>
  <c r="S4600" i="11"/>
  <c r="S4602" i="11"/>
  <c r="S4603" i="11"/>
  <c r="S4604" i="11"/>
  <c r="S4605" i="11"/>
  <c r="S4606" i="11"/>
  <c r="S4607" i="11"/>
  <c r="S4608" i="11"/>
  <c r="S4610" i="11"/>
  <c r="S4611" i="11"/>
  <c r="S4612" i="11"/>
  <c r="S4613" i="11"/>
  <c r="S4614" i="11"/>
  <c r="S4615" i="11"/>
  <c r="S4616" i="11"/>
  <c r="S4618" i="11"/>
  <c r="S4619" i="11"/>
  <c r="S4620" i="11"/>
  <c r="S4621" i="11"/>
  <c r="S4622" i="11"/>
  <c r="S4623" i="11"/>
  <c r="S4624" i="11"/>
  <c r="S4626" i="11"/>
  <c r="S4627" i="11"/>
  <c r="S4628" i="11"/>
  <c r="S4629" i="11"/>
  <c r="S4630" i="11"/>
  <c r="S4631" i="11"/>
  <c r="S4632" i="11"/>
  <c r="S4634" i="11"/>
  <c r="S4635" i="11"/>
  <c r="S4636" i="11"/>
  <c r="S4637" i="11"/>
  <c r="S4638" i="11"/>
  <c r="S4639" i="11"/>
  <c r="S4640" i="11"/>
  <c r="S4642" i="11"/>
  <c r="S4643" i="11"/>
  <c r="S4644" i="11"/>
  <c r="S4645" i="11"/>
  <c r="S4646" i="11"/>
  <c r="S4647" i="11"/>
  <c r="S4648" i="11"/>
  <c r="S4650" i="11"/>
  <c r="S4651" i="11"/>
  <c r="S4652" i="11"/>
  <c r="S4653" i="11"/>
  <c r="S4654" i="11"/>
  <c r="S4655" i="11"/>
  <c r="S4656" i="11"/>
  <c r="S4658" i="11"/>
  <c r="S4659" i="11"/>
  <c r="S4660" i="11"/>
  <c r="S4661" i="11"/>
  <c r="S4662" i="11"/>
  <c r="S4663" i="11"/>
  <c r="S4664" i="11"/>
  <c r="S4666" i="11"/>
  <c r="S4667" i="11"/>
  <c r="S4668" i="11"/>
  <c r="S4669" i="11"/>
  <c r="S4670" i="11"/>
  <c r="S4671" i="11"/>
  <c r="S4672" i="11"/>
  <c r="S4674" i="11"/>
  <c r="S4675" i="11"/>
  <c r="S4676" i="11"/>
  <c r="S4677" i="11"/>
  <c r="S4678" i="11"/>
  <c r="S4679" i="11"/>
  <c r="S4680" i="11"/>
  <c r="S4682" i="11"/>
  <c r="S4683" i="11"/>
  <c r="S4684" i="11"/>
  <c r="S4685" i="11"/>
  <c r="S4686" i="11"/>
  <c r="S4687" i="11"/>
  <c r="S4688" i="11"/>
  <c r="S4690" i="11"/>
  <c r="S4691" i="11"/>
  <c r="S4692" i="11"/>
  <c r="S4693" i="11"/>
  <c r="S4694" i="11"/>
  <c r="S4695" i="11"/>
  <c r="S4696" i="11"/>
  <c r="S4698" i="11"/>
  <c r="S4699" i="11"/>
  <c r="S4700" i="11"/>
  <c r="S4701" i="11"/>
  <c r="S4702" i="11"/>
  <c r="S4703" i="11"/>
  <c r="S4704" i="11"/>
  <c r="S4706" i="11"/>
  <c r="S4707" i="11"/>
  <c r="S4708" i="11"/>
  <c r="S4709" i="11"/>
  <c r="S4710" i="11"/>
  <c r="S4711" i="11"/>
  <c r="S4712" i="11"/>
  <c r="S4714" i="11"/>
  <c r="S4715" i="11"/>
  <c r="S4716" i="11"/>
  <c r="S4717" i="11"/>
  <c r="S4718" i="11"/>
  <c r="S4719" i="11"/>
  <c r="S4720" i="11"/>
  <c r="S4722" i="11"/>
  <c r="S4723" i="11"/>
  <c r="S4724" i="11"/>
  <c r="S4725" i="11"/>
  <c r="S4726" i="11"/>
  <c r="S4727" i="11"/>
  <c r="S4728" i="11"/>
  <c r="S4730" i="11"/>
  <c r="S4731" i="11"/>
  <c r="S4732" i="11"/>
  <c r="S4733" i="11"/>
  <c r="S4734" i="11"/>
  <c r="S4735" i="11"/>
  <c r="S4736" i="11"/>
  <c r="S4738" i="11"/>
  <c r="S4739" i="11"/>
  <c r="S4740" i="11"/>
  <c r="S4741" i="11"/>
  <c r="S4742" i="11"/>
  <c r="S4743" i="11"/>
  <c r="S4744" i="11"/>
  <c r="S4746" i="11"/>
  <c r="S4747" i="11"/>
  <c r="S4748" i="11"/>
  <c r="S4749" i="11"/>
  <c r="S4750" i="11"/>
  <c r="S4751" i="11"/>
  <c r="S4752" i="11"/>
  <c r="S4754" i="11"/>
  <c r="S4755" i="11"/>
  <c r="S4756" i="11"/>
  <c r="S4757" i="11"/>
  <c r="S4758" i="11"/>
  <c r="S4759" i="11"/>
  <c r="S4760" i="11"/>
  <c r="S4762" i="11"/>
  <c r="S4763" i="11"/>
  <c r="S4764" i="11"/>
  <c r="S4765" i="11"/>
  <c r="S4766" i="11"/>
  <c r="S4767" i="11"/>
  <c r="S4768" i="11"/>
  <c r="S4770" i="11"/>
  <c r="S4771" i="11"/>
  <c r="S4772" i="11"/>
  <c r="S4773" i="11"/>
  <c r="S4774" i="11"/>
  <c r="S4775" i="11"/>
  <c r="S4776" i="11"/>
  <c r="S4778" i="11"/>
  <c r="S4779" i="11"/>
  <c r="S4780" i="11"/>
  <c r="S4781" i="11"/>
  <c r="S4782" i="11"/>
  <c r="S4783" i="11"/>
  <c r="S4784" i="11"/>
  <c r="S4786" i="11"/>
  <c r="S4787" i="11"/>
  <c r="S4788" i="11"/>
  <c r="S4789" i="11"/>
  <c r="S4790" i="11"/>
  <c r="S4791" i="11"/>
  <c r="S4792" i="11"/>
  <c r="S4794" i="11"/>
  <c r="S4795" i="11"/>
  <c r="S4796" i="11"/>
  <c r="S4797" i="11"/>
  <c r="S4798" i="11"/>
  <c r="S4799" i="11"/>
  <c r="S4800" i="11"/>
  <c r="S4802" i="11"/>
  <c r="S4803" i="11"/>
  <c r="S4804" i="11"/>
  <c r="S4805" i="11"/>
  <c r="S4806" i="11"/>
  <c r="S4807" i="11"/>
  <c r="S4808" i="11"/>
  <c r="S4810" i="11"/>
  <c r="S4811" i="11"/>
  <c r="S4812" i="11"/>
  <c r="S4813" i="11"/>
  <c r="S4814" i="11"/>
  <c r="S4815" i="11"/>
  <c r="S4816" i="11"/>
  <c r="S4818" i="11"/>
  <c r="S4819" i="11"/>
  <c r="S4820" i="11"/>
  <c r="S4821" i="11"/>
  <c r="S4822" i="11"/>
  <c r="S4823" i="11"/>
  <c r="S4824" i="11"/>
  <c r="S4826" i="11"/>
  <c r="S4827" i="11"/>
  <c r="S4828" i="11"/>
  <c r="S4829" i="11"/>
  <c r="S4830" i="11"/>
  <c r="S4831" i="11"/>
  <c r="S4832" i="11"/>
  <c r="S4834" i="11"/>
  <c r="S4835" i="11"/>
  <c r="S4836" i="11"/>
  <c r="S4837" i="11"/>
  <c r="S4838" i="11"/>
  <c r="S4839" i="11"/>
  <c r="S4840" i="11"/>
  <c r="S4842" i="11"/>
  <c r="S4843" i="11"/>
  <c r="S4844" i="11"/>
  <c r="S4845" i="11"/>
  <c r="S4846" i="11"/>
  <c r="S4847" i="11"/>
  <c r="S4848" i="11"/>
  <c r="S4850" i="11"/>
  <c r="S4851" i="11"/>
  <c r="S4852" i="11"/>
  <c r="S4853" i="11"/>
  <c r="S4854" i="11"/>
  <c r="S4855" i="11"/>
  <c r="S4856" i="11"/>
  <c r="S4858" i="11"/>
  <c r="S4859" i="11"/>
  <c r="S4860" i="11"/>
  <c r="S4861" i="11"/>
  <c r="S4862" i="11"/>
  <c r="S4863" i="11"/>
  <c r="S4864" i="11"/>
  <c r="S4866" i="11"/>
  <c r="S4867" i="11"/>
  <c r="S4868" i="11"/>
  <c r="S4869" i="11"/>
  <c r="S4870" i="11"/>
  <c r="S4871" i="11"/>
  <c r="S4872" i="11"/>
  <c r="S4874" i="11"/>
  <c r="S4875" i="11"/>
  <c r="S4876" i="11"/>
  <c r="S4877" i="11"/>
  <c r="S4878" i="11"/>
  <c r="S4879" i="11"/>
  <c r="S4880" i="11"/>
  <c r="S4882" i="11"/>
  <c r="S4883" i="11"/>
  <c r="S4884" i="11"/>
  <c r="S4885" i="11"/>
  <c r="S4886" i="11"/>
  <c r="S4887" i="11"/>
  <c r="S4888" i="11"/>
  <c r="S4890" i="11"/>
  <c r="S4891" i="11"/>
  <c r="S4892" i="11"/>
  <c r="S4893" i="11"/>
  <c r="S4894" i="11"/>
  <c r="S4895" i="11"/>
  <c r="S4896" i="11"/>
  <c r="S4898" i="11"/>
  <c r="S4899" i="11"/>
  <c r="S4900" i="11"/>
  <c r="S4901" i="11"/>
  <c r="S4902" i="11"/>
  <c r="S4903" i="11"/>
  <c r="S4904" i="11"/>
  <c r="S4906" i="11"/>
  <c r="S4907" i="11"/>
  <c r="S4908" i="11"/>
  <c r="S4909" i="11"/>
  <c r="S4910" i="11"/>
  <c r="S4911" i="11"/>
  <c r="S4912" i="11"/>
  <c r="S4914" i="11"/>
  <c r="S4915" i="11"/>
  <c r="S4916" i="11"/>
  <c r="S4917" i="11"/>
  <c r="S4918" i="11"/>
  <c r="S4919" i="11"/>
  <c r="S4920" i="11"/>
  <c r="S4922" i="11"/>
  <c r="S4923" i="11"/>
  <c r="S4924" i="11"/>
  <c r="S4925" i="11"/>
  <c r="S4926" i="11"/>
  <c r="S4927" i="11"/>
  <c r="S4928" i="11"/>
  <c r="S4930" i="11"/>
  <c r="S4931" i="11"/>
  <c r="S4932" i="11"/>
  <c r="S4933" i="11"/>
  <c r="S4934" i="11"/>
  <c r="S4935" i="11"/>
  <c r="S4936" i="11"/>
  <c r="S4938" i="11"/>
  <c r="S4939" i="11"/>
  <c r="S4940" i="11"/>
  <c r="S4941" i="11"/>
  <c r="S4942" i="11"/>
  <c r="S4943" i="11"/>
  <c r="S4944" i="11"/>
  <c r="S4946" i="11"/>
  <c r="S4947" i="11"/>
  <c r="S4948" i="11"/>
  <c r="S4949" i="11"/>
  <c r="S4950" i="11"/>
  <c r="S4951" i="11"/>
  <c r="S4952" i="11"/>
  <c r="S4954" i="11"/>
  <c r="S4955" i="11"/>
  <c r="S4956" i="11"/>
  <c r="S4957" i="11"/>
  <c r="S4958" i="11"/>
  <c r="S4959" i="11"/>
  <c r="S4960" i="11"/>
  <c r="S4962" i="11"/>
  <c r="S4963" i="11"/>
  <c r="S4964" i="11"/>
  <c r="S4965" i="11"/>
  <c r="S4966" i="11"/>
  <c r="S4967" i="11"/>
  <c r="S4968" i="11"/>
  <c r="S4970" i="11"/>
  <c r="S4971" i="11"/>
  <c r="S4972" i="11"/>
  <c r="S4973" i="11"/>
  <c r="S4974" i="11"/>
  <c r="S4975" i="11"/>
  <c r="S4976" i="11"/>
  <c r="S4978" i="11"/>
  <c r="S4979" i="11"/>
  <c r="S4980" i="11"/>
  <c r="S4981" i="11"/>
  <c r="S4982" i="11"/>
  <c r="S4983" i="11"/>
  <c r="S4984" i="11"/>
  <c r="S4986" i="11"/>
  <c r="S4987" i="11"/>
  <c r="S4988" i="11"/>
  <c r="S4989" i="11"/>
  <c r="S4990" i="11"/>
  <c r="S4991" i="11"/>
  <c r="S4992" i="11"/>
  <c r="S4994" i="11"/>
  <c r="S4995" i="11"/>
  <c r="S4996" i="11"/>
  <c r="S4997" i="11"/>
  <c r="S4998" i="11"/>
  <c r="S4999" i="11"/>
  <c r="S5000" i="11"/>
  <c r="S5002" i="11"/>
  <c r="S5003" i="11"/>
  <c r="S5004" i="11"/>
  <c r="S5005" i="11"/>
  <c r="S5006" i="11"/>
  <c r="S5007" i="11"/>
  <c r="S5008" i="11"/>
  <c r="S5010" i="11"/>
  <c r="S5011" i="11"/>
  <c r="S5012" i="11"/>
  <c r="S5013" i="11"/>
  <c r="S5014" i="11"/>
  <c r="S5015" i="11"/>
  <c r="S5016" i="11"/>
  <c r="S5018" i="11"/>
  <c r="S5019" i="11"/>
  <c r="S5020" i="11"/>
  <c r="S5021" i="11"/>
  <c r="S5022" i="11"/>
  <c r="S5023" i="11"/>
  <c r="S5024" i="11"/>
  <c r="S5026" i="11"/>
  <c r="S5027" i="11"/>
  <c r="S5028" i="11"/>
  <c r="S5029" i="11"/>
  <c r="S5030" i="11"/>
  <c r="S5031" i="11"/>
  <c r="S5032" i="11"/>
  <c r="S5034" i="11"/>
  <c r="S5035" i="11"/>
  <c r="S5036" i="11"/>
  <c r="S5037" i="11"/>
  <c r="S5038" i="11"/>
  <c r="S5039" i="11"/>
  <c r="S5040" i="11"/>
  <c r="S5042" i="11"/>
  <c r="S5043" i="11"/>
  <c r="S5044" i="11"/>
  <c r="S5045" i="11"/>
  <c r="S5046" i="11"/>
  <c r="S5047" i="11"/>
  <c r="S5048" i="11"/>
  <c r="S5050" i="11"/>
  <c r="S5051" i="11"/>
  <c r="S5052" i="11"/>
  <c r="S5053" i="11"/>
  <c r="S5054" i="11"/>
  <c r="S5055" i="11"/>
  <c r="S5056" i="11"/>
  <c r="S5058" i="11"/>
  <c r="S5059" i="11"/>
  <c r="S5060" i="11"/>
  <c r="S5061" i="11"/>
  <c r="S5062" i="11"/>
  <c r="S5063" i="11"/>
  <c r="S5064" i="11"/>
  <c r="S5066" i="11"/>
  <c r="S5067" i="11"/>
  <c r="S5068" i="11"/>
  <c r="S5069" i="11"/>
  <c r="S5070" i="11"/>
  <c r="S5071" i="11"/>
  <c r="S5072" i="11"/>
  <c r="S5074" i="11"/>
  <c r="S5075" i="11"/>
  <c r="S5076" i="11"/>
  <c r="S5077" i="11"/>
  <c r="S5078" i="11"/>
  <c r="S5079" i="11"/>
  <c r="S5080" i="11"/>
  <c r="S5082" i="11"/>
  <c r="S5083" i="11"/>
  <c r="S5084" i="11"/>
  <c r="S5085" i="11"/>
  <c r="S5086" i="11"/>
  <c r="S5087" i="11"/>
  <c r="S5088" i="11"/>
  <c r="S5090" i="11"/>
  <c r="S5091" i="11"/>
  <c r="S5092" i="11"/>
  <c r="S5093" i="11"/>
  <c r="S5094" i="11"/>
  <c r="S5095" i="11"/>
  <c r="S5096" i="11"/>
  <c r="S5098" i="11"/>
  <c r="S5099" i="11"/>
  <c r="S5100" i="11"/>
  <c r="S5101" i="11"/>
  <c r="S5102" i="11"/>
  <c r="S5103" i="11"/>
  <c r="S5104" i="11"/>
  <c r="S5106" i="11"/>
  <c r="S5107" i="11"/>
  <c r="S5108" i="11"/>
  <c r="S5109" i="11"/>
  <c r="S5110" i="11"/>
  <c r="S5111" i="11"/>
  <c r="S5112" i="11"/>
  <c r="S5114" i="11"/>
  <c r="S5115" i="11"/>
  <c r="S5116" i="11"/>
  <c r="S5117" i="11"/>
  <c r="S5118" i="11"/>
  <c r="S5119" i="11"/>
  <c r="S5120" i="11"/>
  <c r="S5122" i="11"/>
  <c r="S5123" i="11"/>
  <c r="S5124" i="11"/>
  <c r="S5125" i="11"/>
  <c r="S5126" i="11"/>
  <c r="S5127" i="11"/>
  <c r="S5128" i="11"/>
  <c r="S5130" i="11"/>
  <c r="S5131" i="11"/>
  <c r="S5132" i="11"/>
  <c r="S5133" i="11"/>
  <c r="S5134" i="11"/>
  <c r="S5135" i="11"/>
  <c r="S5136" i="11"/>
  <c r="S5138" i="11"/>
  <c r="S5139" i="11"/>
  <c r="S5140" i="11"/>
  <c r="S5141" i="11"/>
  <c r="S5142" i="11"/>
  <c r="S5143" i="11"/>
  <c r="S5144" i="11"/>
  <c r="S5146" i="11"/>
  <c r="S5147" i="11"/>
  <c r="S5148" i="11"/>
  <c r="S5149" i="11"/>
  <c r="S5150" i="11"/>
  <c r="S5151" i="11"/>
  <c r="S5152" i="11"/>
  <c r="S5154" i="11"/>
  <c r="S5155" i="11"/>
  <c r="S5156" i="11"/>
  <c r="S5157" i="11"/>
  <c r="S5158" i="11"/>
  <c r="S5159" i="11"/>
  <c r="S5160" i="11"/>
  <c r="S5162" i="11"/>
  <c r="S5163" i="11"/>
  <c r="S5164" i="11"/>
  <c r="S5165" i="11"/>
  <c r="S5166" i="11"/>
  <c r="S5167" i="11"/>
  <c r="S5168" i="11"/>
  <c r="S5170" i="11"/>
  <c r="S5171" i="11"/>
  <c r="S5172" i="11"/>
  <c r="S5173" i="11"/>
  <c r="S5174" i="11"/>
  <c r="S5175" i="11"/>
  <c r="S5176" i="11"/>
  <c r="S5178" i="11"/>
  <c r="S5179" i="11"/>
  <c r="S5180" i="11"/>
  <c r="S5181" i="11"/>
  <c r="S5182" i="11"/>
  <c r="S5183" i="11"/>
  <c r="S5184" i="11"/>
  <c r="S5186" i="11"/>
  <c r="S5187" i="11"/>
  <c r="S5188" i="11"/>
  <c r="S5189" i="11"/>
  <c r="S5190" i="11"/>
  <c r="S5191" i="11"/>
  <c r="S5192" i="11"/>
  <c r="S5194" i="11"/>
  <c r="S5195" i="11"/>
  <c r="S5196" i="11"/>
  <c r="S5197" i="11"/>
  <c r="S5198" i="11"/>
  <c r="S5199" i="11"/>
  <c r="S5200" i="11"/>
  <c r="S5202" i="11"/>
  <c r="S5203" i="11"/>
  <c r="S5204" i="11"/>
  <c r="S5205" i="11"/>
  <c r="S5206" i="11"/>
  <c r="S5207" i="11"/>
  <c r="S5208" i="11"/>
  <c r="S5210" i="11"/>
  <c r="S5211" i="11"/>
  <c r="S5212" i="11"/>
  <c r="S5213" i="11"/>
  <c r="S5214" i="11"/>
  <c r="S5215" i="11"/>
  <c r="S5216" i="11"/>
  <c r="S5218" i="11"/>
  <c r="S5219" i="11"/>
  <c r="S5220" i="11"/>
  <c r="S5221" i="11"/>
  <c r="S5222" i="11"/>
  <c r="S5223" i="11"/>
  <c r="S5224" i="11"/>
  <c r="S5226" i="11"/>
  <c r="S5227" i="11"/>
  <c r="S5228" i="11"/>
  <c r="S5229" i="11"/>
  <c r="S5230" i="11"/>
  <c r="S5231" i="11"/>
  <c r="S5232" i="11"/>
  <c r="S5234" i="11"/>
  <c r="S5235" i="11"/>
  <c r="S5236" i="11"/>
  <c r="S5237" i="11"/>
  <c r="S5238" i="11"/>
  <c r="S5239" i="11"/>
  <c r="S5240" i="11"/>
  <c r="S5242" i="11"/>
  <c r="S5243" i="11"/>
  <c r="S5244" i="11"/>
  <c r="S5245" i="11"/>
  <c r="S5246" i="11"/>
  <c r="S5247" i="11"/>
  <c r="S5248" i="11"/>
  <c r="S5250" i="11"/>
  <c r="S5251" i="11"/>
  <c r="S5252" i="11"/>
  <c r="S5253" i="11"/>
  <c r="S5254" i="11"/>
  <c r="S5255" i="11"/>
  <c r="S5256" i="11"/>
  <c r="S5258" i="11"/>
  <c r="S5259" i="11"/>
  <c r="S5260" i="11"/>
  <c r="S5261" i="11"/>
  <c r="S5262" i="11"/>
  <c r="S5263" i="11"/>
  <c r="S5264" i="11"/>
  <c r="S5266" i="11"/>
  <c r="S5267" i="11"/>
  <c r="S5268" i="11"/>
  <c r="S5269" i="11"/>
  <c r="S5270" i="11"/>
  <c r="S5271" i="11"/>
  <c r="S5272" i="11"/>
  <c r="S5274" i="11"/>
  <c r="S5275" i="11"/>
  <c r="S5276" i="11"/>
  <c r="S5277" i="11"/>
  <c r="S5278" i="11"/>
  <c r="S5279" i="11"/>
  <c r="S5280" i="11"/>
  <c r="S5282" i="11"/>
  <c r="S5283" i="11"/>
  <c r="S5284" i="11"/>
  <c r="S5285" i="11"/>
  <c r="S5286" i="11"/>
  <c r="S5287" i="11"/>
  <c r="S5288" i="11"/>
  <c r="S5290" i="11"/>
  <c r="S5291" i="11"/>
  <c r="S5292" i="11"/>
  <c r="S5293" i="11"/>
  <c r="S5294" i="11"/>
  <c r="S5295" i="11"/>
  <c r="S5296" i="11"/>
  <c r="S5298" i="11"/>
  <c r="S5299" i="11"/>
  <c r="S5300" i="11"/>
  <c r="S5301" i="11"/>
  <c r="S5302" i="11"/>
  <c r="S5303" i="11"/>
  <c r="S5304" i="11"/>
  <c r="S5306" i="11"/>
  <c r="S5307" i="11"/>
  <c r="S5308" i="11"/>
  <c r="S5309" i="11"/>
  <c r="S5310" i="11"/>
  <c r="S5311" i="11"/>
  <c r="S5312" i="11"/>
  <c r="S5314" i="11"/>
  <c r="S5315" i="11"/>
  <c r="S5316" i="11"/>
  <c r="S5317" i="11"/>
  <c r="S5318" i="11"/>
  <c r="S5319" i="11"/>
  <c r="S5320" i="11"/>
  <c r="S5322" i="11"/>
  <c r="S5323" i="11"/>
  <c r="S5324" i="11"/>
  <c r="S5325" i="11"/>
  <c r="S5326" i="11"/>
  <c r="S5327" i="11"/>
  <c r="S5328" i="11"/>
  <c r="S5330" i="11"/>
  <c r="S5331" i="11"/>
  <c r="S5332" i="11"/>
  <c r="S5333" i="11"/>
  <c r="S5334" i="11"/>
  <c r="S5335" i="11"/>
  <c r="S5336" i="11"/>
  <c r="S5338" i="11"/>
  <c r="S5339" i="11"/>
  <c r="S5340" i="11"/>
  <c r="S5341" i="11"/>
  <c r="S5342" i="11"/>
  <c r="S5343" i="11"/>
  <c r="S5344" i="11"/>
  <c r="S5346" i="11"/>
  <c r="S5347" i="11"/>
  <c r="S5348" i="11"/>
  <c r="S5349" i="11"/>
  <c r="S5350" i="11"/>
  <c r="S5351" i="11"/>
  <c r="S5352" i="11"/>
  <c r="S5354" i="11"/>
  <c r="S5355" i="11"/>
  <c r="S5356" i="11"/>
  <c r="S5357" i="11"/>
  <c r="S5358" i="11"/>
  <c r="S5359" i="11"/>
  <c r="S5360" i="11"/>
  <c r="S5362" i="11"/>
  <c r="S5363" i="11"/>
  <c r="S5364" i="11"/>
  <c r="S5365" i="11"/>
  <c r="S5366" i="11"/>
  <c r="S5367" i="11"/>
  <c r="S5368" i="11"/>
  <c r="S5370" i="11"/>
  <c r="S5371" i="11"/>
  <c r="S5372" i="11"/>
  <c r="S5373" i="11"/>
  <c r="S5374" i="11"/>
  <c r="S5375" i="11"/>
  <c r="S5376" i="11"/>
  <c r="S5378" i="11"/>
  <c r="S5379" i="11"/>
  <c r="S5380" i="11"/>
  <c r="S5381" i="11"/>
  <c r="S5382" i="11"/>
  <c r="S5383" i="11"/>
  <c r="S5384" i="11"/>
  <c r="S5386" i="11"/>
  <c r="S5387" i="11"/>
  <c r="S5388" i="11"/>
  <c r="S5389" i="11"/>
  <c r="S5390" i="11"/>
  <c r="S5391" i="11"/>
  <c r="S5392" i="11"/>
  <c r="S5394" i="11"/>
  <c r="S5395" i="11"/>
  <c r="S5396" i="11"/>
  <c r="S5397" i="11"/>
  <c r="S5398" i="11"/>
  <c r="S5399" i="11"/>
  <c r="S5400" i="11"/>
  <c r="S5402" i="11"/>
  <c r="S5403" i="11"/>
  <c r="S5404" i="11"/>
  <c r="S5405" i="11"/>
  <c r="S5406" i="11"/>
  <c r="S5407" i="11"/>
  <c r="S5408" i="11"/>
  <c r="S5410" i="11"/>
  <c r="S5411" i="11"/>
  <c r="S5412" i="11"/>
  <c r="S5413" i="11"/>
  <c r="S5414" i="11"/>
  <c r="S5415" i="11"/>
  <c r="S5416" i="11"/>
  <c r="S5418" i="11"/>
  <c r="S5419" i="11"/>
  <c r="S5420" i="11"/>
  <c r="S5421" i="11"/>
  <c r="S5422" i="11"/>
  <c r="S5423" i="11"/>
  <c r="S5424" i="11"/>
  <c r="S5426" i="11"/>
  <c r="S5427" i="11"/>
  <c r="S5428" i="11"/>
  <c r="S5429" i="11"/>
  <c r="S5430" i="11"/>
  <c r="S5431" i="11"/>
  <c r="S5432" i="11"/>
  <c r="S5434" i="11"/>
  <c r="S5435" i="11"/>
  <c r="S5436" i="11"/>
  <c r="S5437" i="11"/>
  <c r="S5438" i="11"/>
  <c r="S5439" i="11"/>
  <c r="S5440" i="11"/>
  <c r="S5442" i="11"/>
  <c r="S5443" i="11"/>
  <c r="S5444" i="11"/>
  <c r="S5445" i="11"/>
  <c r="S5446" i="11"/>
  <c r="S5447" i="11"/>
  <c r="S5448" i="11"/>
  <c r="S5450" i="11"/>
  <c r="S5451" i="11"/>
  <c r="S5452" i="11"/>
  <c r="S5453" i="11"/>
  <c r="S5454" i="11"/>
  <c r="S5455" i="11"/>
  <c r="S5456" i="11"/>
  <c r="S5458" i="11"/>
  <c r="S5459" i="11"/>
  <c r="S5460" i="11"/>
  <c r="S5461" i="11"/>
  <c r="S5462" i="11"/>
  <c r="S5463" i="11"/>
  <c r="S5464" i="11"/>
  <c r="S5466" i="11"/>
  <c r="S5467" i="11"/>
  <c r="S5468" i="11"/>
  <c r="S5469" i="11"/>
  <c r="S5470" i="11"/>
  <c r="S5471" i="11"/>
  <c r="S5472" i="11"/>
  <c r="S5474" i="11"/>
  <c r="S5475" i="11"/>
  <c r="S5476" i="11"/>
  <c r="S5477" i="11"/>
  <c r="S5478" i="11"/>
  <c r="S5479" i="11"/>
  <c r="S5480" i="11"/>
  <c r="S5482" i="11"/>
  <c r="S5483" i="11"/>
  <c r="S5484" i="11"/>
  <c r="S5485" i="11"/>
  <c r="S5486" i="11"/>
  <c r="S5487" i="11"/>
  <c r="S5488" i="11"/>
  <c r="S5490" i="11"/>
  <c r="S5491" i="11"/>
  <c r="S5492" i="11"/>
  <c r="S5493" i="11"/>
  <c r="S5494" i="11"/>
  <c r="S5495" i="11"/>
  <c r="S5496" i="11"/>
  <c r="S5498" i="11"/>
  <c r="S5499" i="11"/>
  <c r="S5500" i="11"/>
  <c r="S5501" i="11"/>
  <c r="S5502" i="11"/>
  <c r="S5503" i="11"/>
  <c r="S5504" i="11"/>
  <c r="S5506" i="11"/>
  <c r="S5507" i="11"/>
  <c r="S5508" i="11"/>
  <c r="S5509" i="11"/>
  <c r="S5510" i="11"/>
  <c r="S5511" i="11"/>
  <c r="S5512" i="11"/>
  <c r="S5514" i="11"/>
  <c r="S5515" i="11"/>
  <c r="S5516" i="11"/>
  <c r="S5517" i="11"/>
  <c r="S5518" i="11"/>
  <c r="S5519" i="11"/>
  <c r="S5520" i="11"/>
  <c r="S5522" i="11"/>
  <c r="S5523" i="11"/>
  <c r="S5524" i="11"/>
  <c r="S5525" i="11"/>
  <c r="S5526" i="11"/>
  <c r="S5527" i="11"/>
  <c r="S5528" i="11"/>
  <c r="S5530" i="11"/>
  <c r="S5531" i="11"/>
  <c r="S5532" i="11"/>
  <c r="S5533" i="11"/>
  <c r="S5534" i="11"/>
  <c r="S5535" i="11"/>
  <c r="S5536" i="11"/>
  <c r="S5538" i="11"/>
  <c r="S5539" i="11"/>
  <c r="S5540" i="11"/>
  <c r="S5541" i="11"/>
  <c r="S5542" i="11"/>
  <c r="S5543" i="11"/>
  <c r="S5544" i="11"/>
  <c r="S5546" i="11"/>
  <c r="S5547" i="11"/>
  <c r="S5548" i="11"/>
  <c r="S5549" i="11"/>
  <c r="S5550" i="11"/>
  <c r="S5551" i="11"/>
  <c r="S5552" i="11"/>
  <c r="S5554" i="11"/>
  <c r="S5555" i="11"/>
  <c r="S5556" i="11"/>
  <c r="S5557" i="11"/>
  <c r="S5558" i="11"/>
  <c r="S5559" i="11"/>
  <c r="S5560" i="11"/>
  <c r="S5562" i="11"/>
  <c r="S5563" i="11"/>
  <c r="S5564" i="11"/>
  <c r="S5565" i="11"/>
  <c r="S5566" i="11"/>
  <c r="S5567" i="11"/>
  <c r="S5568" i="11"/>
  <c r="S5570" i="11"/>
  <c r="S5571" i="11"/>
  <c r="S5572" i="11"/>
  <c r="S5573" i="11"/>
  <c r="S5574" i="11"/>
  <c r="S5575" i="11"/>
  <c r="S5576" i="11"/>
  <c r="S5578" i="11"/>
  <c r="S5579" i="11"/>
  <c r="S5580" i="11"/>
  <c r="S5581" i="11"/>
  <c r="S5582" i="11"/>
  <c r="S5583" i="11"/>
  <c r="S5584" i="11"/>
  <c r="S5586" i="11"/>
  <c r="S5587" i="11"/>
  <c r="S5588" i="11"/>
  <c r="S5589" i="11"/>
  <c r="S5590" i="11"/>
  <c r="S5591" i="11"/>
  <c r="S5592" i="11"/>
  <c r="S5594" i="11"/>
  <c r="S5595" i="11"/>
  <c r="S5596" i="11"/>
  <c r="S5597" i="11"/>
  <c r="S5598" i="11"/>
  <c r="S5599" i="11"/>
  <c r="S5600" i="11"/>
  <c r="S5602" i="11"/>
  <c r="S5603" i="11"/>
  <c r="S5604" i="11"/>
  <c r="S5605" i="11"/>
  <c r="S5606" i="11"/>
  <c r="S5607" i="11"/>
  <c r="S5608" i="11"/>
  <c r="S5610" i="11"/>
  <c r="S5611" i="11"/>
  <c r="S5612" i="11"/>
  <c r="S5613" i="11"/>
  <c r="S5614" i="11"/>
  <c r="S5615" i="11"/>
  <c r="S5616" i="11"/>
  <c r="S5618" i="11"/>
  <c r="S5619" i="11"/>
  <c r="S5620" i="11"/>
  <c r="S5621" i="11"/>
  <c r="S5622" i="11"/>
  <c r="S5623" i="11"/>
  <c r="S5624" i="11"/>
  <c r="S5626" i="11"/>
  <c r="S5627" i="11"/>
  <c r="S5628" i="11"/>
  <c r="S5629" i="11"/>
  <c r="S5630" i="11"/>
  <c r="S5631" i="11"/>
  <c r="S5632" i="11"/>
  <c r="S5634" i="11"/>
  <c r="S5635" i="11"/>
  <c r="S5636" i="11"/>
  <c r="S5637" i="11"/>
  <c r="S5638" i="11"/>
  <c r="S5639" i="11"/>
  <c r="S5640" i="11"/>
  <c r="S5642" i="11"/>
  <c r="S5643" i="11"/>
  <c r="S5644" i="11"/>
  <c r="S5645" i="11"/>
  <c r="S5646" i="11"/>
  <c r="S5647" i="11"/>
  <c r="S5648" i="11"/>
  <c r="S5650" i="11"/>
  <c r="S5651" i="11"/>
  <c r="S5652" i="11"/>
  <c r="S5653" i="11"/>
  <c r="S5654" i="11"/>
  <c r="S5655" i="11"/>
  <c r="S5656" i="11"/>
  <c r="S5658" i="11"/>
  <c r="S5659" i="11"/>
  <c r="S5660" i="11"/>
  <c r="S5661" i="11"/>
  <c r="S5662" i="11"/>
  <c r="S5663" i="11"/>
  <c r="S5664" i="11"/>
  <c r="S5666" i="11"/>
  <c r="S5667" i="11"/>
  <c r="S5668" i="11"/>
  <c r="S5669" i="11"/>
  <c r="S5670" i="11"/>
  <c r="S5671" i="11"/>
  <c r="S5672" i="11"/>
  <c r="S5674" i="11"/>
  <c r="S5675" i="11"/>
  <c r="S5676" i="11"/>
  <c r="S5677" i="11"/>
  <c r="S5678" i="11"/>
  <c r="S5679" i="11"/>
  <c r="S5680" i="11"/>
  <c r="S5682" i="11"/>
  <c r="S5683" i="11"/>
  <c r="S5684" i="11"/>
  <c r="S5685" i="11"/>
  <c r="S5686" i="11"/>
  <c r="S5687" i="11"/>
  <c r="S5688" i="11"/>
  <c r="S5690" i="11"/>
  <c r="S5691" i="11"/>
  <c r="S5692" i="11"/>
  <c r="S5693" i="11"/>
  <c r="S5694" i="11"/>
  <c r="S5695" i="11"/>
  <c r="S5696" i="11"/>
  <c r="S5698" i="11"/>
  <c r="S5699" i="11"/>
  <c r="S5700" i="11"/>
  <c r="S5701" i="11"/>
  <c r="S5702" i="11"/>
  <c r="S5703" i="11"/>
  <c r="S5704" i="11"/>
  <c r="S5706" i="11"/>
  <c r="S5707" i="11"/>
  <c r="S5708" i="11"/>
  <c r="S5709" i="11"/>
  <c r="S5710" i="11"/>
  <c r="S5711" i="11"/>
  <c r="S5712" i="11"/>
  <c r="S5714" i="11"/>
  <c r="S5715" i="11"/>
  <c r="S5716" i="11"/>
  <c r="S5717" i="11"/>
  <c r="S5718" i="11"/>
  <c r="S5719" i="11"/>
  <c r="S5720" i="11"/>
  <c r="S5722" i="11"/>
  <c r="S5723" i="11"/>
  <c r="S5724" i="11"/>
  <c r="S5725" i="11"/>
  <c r="S5726" i="11"/>
  <c r="S5727" i="11"/>
  <c r="S5728" i="11"/>
  <c r="S5730" i="11"/>
  <c r="S5731" i="11"/>
  <c r="S5732" i="11"/>
  <c r="S5733" i="11"/>
  <c r="S5734" i="11"/>
  <c r="S5735" i="11"/>
  <c r="S5736" i="11"/>
  <c r="S5738" i="11"/>
  <c r="S5739" i="11"/>
  <c r="S5740" i="11"/>
  <c r="S5741" i="11"/>
  <c r="S5742" i="11"/>
  <c r="S5743" i="11"/>
  <c r="S5744" i="11"/>
  <c r="S5746" i="11"/>
  <c r="S5747" i="11"/>
  <c r="S5748" i="11"/>
  <c r="S5749" i="11"/>
  <c r="S5750" i="11"/>
  <c r="S5751" i="11"/>
  <c r="S5752" i="11"/>
  <c r="S5754" i="11"/>
  <c r="S5755" i="11"/>
  <c r="S5756" i="11"/>
  <c r="S5757" i="11"/>
  <c r="S5758" i="11"/>
  <c r="S5759" i="11"/>
  <c r="S5760" i="11"/>
  <c r="S5762" i="11"/>
  <c r="S5763" i="11"/>
  <c r="S5764" i="11"/>
  <c r="S5765" i="11"/>
  <c r="S5766" i="11"/>
  <c r="S5767" i="11"/>
  <c r="S5768" i="11"/>
  <c r="S5770" i="11"/>
  <c r="S5771" i="11"/>
  <c r="S5772" i="11"/>
  <c r="S5773" i="11"/>
  <c r="S5774" i="11"/>
  <c r="S5775" i="11"/>
  <c r="S5776" i="11"/>
  <c r="S5778" i="11"/>
  <c r="S5779" i="11"/>
  <c r="S5780" i="11"/>
  <c r="S5781" i="11"/>
  <c r="S5782" i="11"/>
  <c r="S5783" i="11"/>
  <c r="S5784" i="11"/>
  <c r="S5786" i="11"/>
  <c r="S5787" i="11"/>
  <c r="S5788" i="11"/>
  <c r="S5789" i="11"/>
  <c r="S5790" i="11"/>
  <c r="S5791" i="11"/>
  <c r="S5792" i="11"/>
  <c r="S5794" i="11"/>
  <c r="S5795" i="11"/>
  <c r="S5796" i="11"/>
  <c r="S5797" i="11"/>
  <c r="S5798" i="11"/>
  <c r="S5799" i="11"/>
  <c r="S5800" i="11"/>
  <c r="S5802" i="11"/>
  <c r="S5803" i="11"/>
  <c r="S5804" i="11"/>
  <c r="S5805" i="11"/>
  <c r="S5806" i="11"/>
  <c r="S5807" i="11"/>
  <c r="S5808" i="11"/>
  <c r="S5810" i="11"/>
  <c r="S5811" i="11"/>
  <c r="S5812" i="11"/>
  <c r="S5813" i="11"/>
  <c r="S5814" i="11"/>
  <c r="S5815" i="11"/>
  <c r="S5816" i="11"/>
  <c r="S5818" i="11"/>
  <c r="S5819" i="11"/>
  <c r="S5820" i="11"/>
  <c r="S5821" i="11"/>
  <c r="S5822" i="11"/>
  <c r="S5823" i="11"/>
  <c r="S5824" i="11"/>
  <c r="S5826" i="11"/>
  <c r="S5827" i="11"/>
  <c r="S5828" i="11"/>
  <c r="S5829" i="11"/>
  <c r="S5830" i="11"/>
  <c r="S5831" i="11"/>
  <c r="S5832" i="11"/>
  <c r="S5834" i="11"/>
  <c r="S5835" i="11"/>
  <c r="S5836" i="11"/>
  <c r="S5837" i="11"/>
  <c r="S5838" i="11"/>
  <c r="S5839" i="11"/>
  <c r="S5840" i="11"/>
  <c r="S5842" i="11"/>
  <c r="S5843" i="11"/>
  <c r="S5844" i="11"/>
  <c r="S5845" i="11"/>
  <c r="S5846" i="11"/>
  <c r="S5847" i="11"/>
  <c r="S5848" i="11"/>
  <c r="S5850" i="11"/>
  <c r="S5851" i="11"/>
  <c r="S5852" i="11"/>
  <c r="S5853" i="11"/>
  <c r="S5854" i="11"/>
  <c r="S5855" i="11"/>
  <c r="S5856" i="11"/>
  <c r="S5858" i="11"/>
  <c r="S5859" i="11"/>
  <c r="S5860" i="11"/>
  <c r="S5861" i="11"/>
  <c r="S5862" i="11"/>
  <c r="S5863" i="11"/>
  <c r="S5864" i="11"/>
  <c r="S5866" i="11"/>
  <c r="S5867" i="11"/>
  <c r="S5868" i="11"/>
  <c r="S5869" i="11"/>
  <c r="S5870" i="11"/>
  <c r="S5871" i="11"/>
  <c r="S5872" i="11"/>
  <c r="S5874" i="11"/>
  <c r="S5875" i="11"/>
  <c r="S5876" i="11"/>
  <c r="S5877" i="11"/>
  <c r="S5878" i="11"/>
  <c r="S5879" i="11"/>
  <c r="S5880" i="11"/>
  <c r="S5882" i="11"/>
  <c r="S5883" i="11"/>
  <c r="S5884" i="11"/>
  <c r="S5885" i="11"/>
  <c r="S5886" i="11"/>
  <c r="S5887" i="11"/>
  <c r="S5888" i="11"/>
  <c r="S5890" i="11"/>
  <c r="S5891" i="11"/>
  <c r="S5892" i="11"/>
  <c r="S5893" i="11"/>
  <c r="S5894" i="11"/>
  <c r="S5895" i="11"/>
  <c r="S5896" i="11"/>
  <c r="S5898" i="11"/>
  <c r="S5899" i="11"/>
  <c r="S5900" i="11"/>
  <c r="S5901" i="11"/>
  <c r="S5902" i="11"/>
  <c r="S5903" i="11"/>
  <c r="S5904" i="11"/>
  <c r="S5906" i="11"/>
  <c r="S5907" i="11"/>
  <c r="S5908" i="11"/>
  <c r="S5909" i="11"/>
  <c r="S5910" i="11"/>
  <c r="S5911" i="11"/>
  <c r="S5912" i="11"/>
  <c r="S5914" i="11"/>
  <c r="S5915" i="11"/>
  <c r="S5916" i="11"/>
  <c r="S5917" i="11"/>
  <c r="S5918" i="11"/>
  <c r="S5919" i="11"/>
  <c r="S5920" i="11"/>
  <c r="S5922" i="11"/>
  <c r="S5923" i="11"/>
  <c r="S5924" i="11"/>
  <c r="S5925" i="11"/>
  <c r="S5926" i="11"/>
  <c r="S5927" i="11"/>
  <c r="S5928" i="11"/>
  <c r="S5930" i="11"/>
  <c r="S5931" i="11"/>
  <c r="S5932" i="11"/>
  <c r="S5933" i="11"/>
  <c r="S5934" i="11"/>
  <c r="S5935" i="11"/>
  <c r="S5936" i="11"/>
  <c r="S5938" i="11"/>
  <c r="S5939" i="11"/>
  <c r="S5940" i="11"/>
  <c r="S5941" i="11"/>
  <c r="S5942" i="11"/>
  <c r="S5943" i="11"/>
  <c r="S5944" i="11"/>
  <c r="S5946" i="11"/>
  <c r="S5947" i="11"/>
  <c r="S5948" i="11"/>
  <c r="S5949" i="11"/>
  <c r="S5950" i="11"/>
  <c r="S5951" i="11"/>
  <c r="S5952" i="11"/>
  <c r="S5954" i="11"/>
  <c r="S5955" i="11"/>
  <c r="S5956" i="11"/>
  <c r="S5957" i="11"/>
  <c r="S5958" i="11"/>
  <c r="S5959" i="11"/>
  <c r="S5960" i="11"/>
  <c r="S5962" i="11"/>
  <c r="S5963" i="11"/>
  <c r="S5964" i="11"/>
  <c r="S5965" i="11"/>
  <c r="S5966" i="11"/>
  <c r="S5967" i="11"/>
  <c r="S5968" i="11"/>
  <c r="S5970" i="11"/>
  <c r="S5971" i="11"/>
  <c r="S5972" i="11"/>
  <c r="S5973" i="11"/>
  <c r="S5974" i="11"/>
  <c r="S5975" i="11"/>
  <c r="S5976" i="11"/>
  <c r="S5978" i="11"/>
  <c r="S5979" i="11"/>
  <c r="S5980" i="11"/>
  <c r="S5981" i="11"/>
  <c r="S5982" i="11"/>
  <c r="S5983" i="11"/>
  <c r="S5984" i="11"/>
  <c r="S5986" i="11"/>
  <c r="S5987" i="11"/>
  <c r="S5988" i="11"/>
  <c r="S5989" i="11"/>
  <c r="S5990" i="11"/>
  <c r="S5991" i="11"/>
  <c r="S5992" i="11"/>
  <c r="S5994" i="11"/>
  <c r="S5995" i="11"/>
  <c r="S5996" i="11"/>
  <c r="S5997" i="11"/>
  <c r="S5998" i="11"/>
  <c r="S5999" i="11"/>
  <c r="S6000" i="11"/>
  <c r="S6002" i="11"/>
  <c r="S6003" i="11"/>
  <c r="S6004" i="11"/>
  <c r="S6005" i="11"/>
  <c r="S6006" i="11"/>
  <c r="S6007" i="11"/>
  <c r="S6008" i="11"/>
  <c r="S6010" i="11"/>
  <c r="S6011" i="11"/>
  <c r="S6012" i="11"/>
  <c r="S6013" i="11"/>
  <c r="S6014" i="11"/>
  <c r="S6015" i="11"/>
  <c r="S6016" i="11"/>
  <c r="S6018" i="11"/>
  <c r="S6019" i="11"/>
  <c r="S6020" i="11"/>
  <c r="S6021" i="11"/>
  <c r="S6022" i="11"/>
  <c r="S6023" i="11"/>
  <c r="S6024" i="11"/>
  <c r="S6026" i="11"/>
  <c r="S6027" i="11"/>
  <c r="S6028" i="11"/>
  <c r="S6029" i="11"/>
  <c r="S6030" i="11"/>
  <c r="S6031" i="11"/>
  <c r="S6032" i="11"/>
  <c r="S6034" i="11"/>
  <c r="S6035" i="11"/>
  <c r="S6036" i="11"/>
  <c r="S6037" i="11"/>
  <c r="S6038" i="11"/>
  <c r="S6039" i="11"/>
  <c r="S6040" i="11"/>
  <c r="S6042" i="11"/>
  <c r="S6043" i="11"/>
  <c r="S6044" i="11"/>
  <c r="S6045" i="11"/>
  <c r="S6046" i="11"/>
  <c r="S6047" i="11"/>
  <c r="S6048" i="11"/>
  <c r="S6050" i="11"/>
  <c r="S6051" i="11"/>
  <c r="S6052" i="11"/>
  <c r="S6053" i="11"/>
  <c r="S6054" i="11"/>
  <c r="S6055" i="11"/>
  <c r="S6056" i="11"/>
  <c r="S6058" i="11"/>
  <c r="S6059" i="11"/>
  <c r="S6060" i="11"/>
  <c r="S6061" i="11"/>
  <c r="S6062" i="11"/>
  <c r="S6063" i="11"/>
  <c r="S6064" i="11"/>
  <c r="S6066" i="11"/>
  <c r="S6067" i="11"/>
  <c r="S6068" i="11"/>
  <c r="S6069" i="11"/>
  <c r="S6070" i="11"/>
  <c r="S6071" i="11"/>
  <c r="S6072" i="11"/>
  <c r="S6074" i="11"/>
  <c r="S6075" i="11"/>
  <c r="S6076" i="11"/>
  <c r="S6077" i="11"/>
  <c r="S6078" i="11"/>
  <c r="S6079" i="11"/>
  <c r="S6080" i="11"/>
  <c r="S6082" i="11"/>
  <c r="S6083" i="11"/>
  <c r="S6084" i="11"/>
  <c r="S6085" i="11"/>
  <c r="S6086" i="11"/>
  <c r="S6087" i="11"/>
  <c r="S6088" i="11"/>
  <c r="S6090" i="11"/>
  <c r="S6091" i="11"/>
  <c r="S6092" i="11"/>
  <c r="S6093" i="11"/>
  <c r="S6094" i="11"/>
  <c r="S6095" i="11"/>
  <c r="S6096" i="11"/>
  <c r="S6098" i="11"/>
  <c r="S6099" i="11"/>
  <c r="S6100" i="11"/>
  <c r="S6101" i="11"/>
  <c r="S6102" i="11"/>
  <c r="S6103" i="11"/>
  <c r="S6104" i="11"/>
  <c r="S6106" i="11"/>
  <c r="S6107" i="11"/>
  <c r="S6108" i="11"/>
  <c r="S6109" i="11"/>
  <c r="S6110" i="11"/>
  <c r="S6111" i="11"/>
  <c r="S6112" i="11"/>
  <c r="S6114" i="11"/>
  <c r="S6115" i="11"/>
  <c r="S6116" i="11"/>
  <c r="S6117" i="11"/>
  <c r="S6118" i="11"/>
  <c r="S6119" i="11"/>
  <c r="S6120" i="11"/>
  <c r="S6122" i="11"/>
  <c r="S6123" i="11"/>
  <c r="S6124" i="11"/>
  <c r="S6125" i="11"/>
  <c r="S6126" i="11"/>
  <c r="S6127" i="11"/>
  <c r="S6128" i="11"/>
  <c r="S6130" i="11"/>
  <c r="S6131" i="11"/>
  <c r="S6132" i="11"/>
  <c r="S6133" i="11"/>
  <c r="S6134" i="11"/>
  <c r="S6135" i="11"/>
  <c r="S6136" i="11"/>
  <c r="S6138" i="11"/>
  <c r="S6139" i="11"/>
  <c r="S6140" i="11"/>
  <c r="S6141" i="11"/>
  <c r="S6142" i="11"/>
  <c r="S6143" i="11"/>
  <c r="S6144" i="11"/>
  <c r="S6146" i="11"/>
  <c r="S6147" i="11"/>
  <c r="S6148" i="11"/>
  <c r="S6149" i="11"/>
  <c r="S6150" i="11"/>
  <c r="S6151" i="11"/>
  <c r="S6152" i="11"/>
  <c r="S6154" i="11"/>
  <c r="S6155" i="11"/>
  <c r="S6156" i="11"/>
  <c r="S6157" i="11"/>
  <c r="S6158" i="11"/>
  <c r="S6159" i="11"/>
  <c r="S6160" i="11"/>
  <c r="S6162" i="11"/>
  <c r="S6163" i="11"/>
  <c r="S6164" i="11"/>
  <c r="S6165" i="11"/>
  <c r="S6166" i="11"/>
  <c r="S6167" i="11"/>
  <c r="S6168" i="11"/>
  <c r="S6170" i="11"/>
  <c r="S6171" i="11"/>
  <c r="S6172" i="11"/>
  <c r="S6173" i="11"/>
  <c r="S6174" i="11"/>
  <c r="S6175" i="11"/>
  <c r="S6176" i="11"/>
  <c r="S6178" i="11"/>
  <c r="S6179" i="11"/>
  <c r="S6180" i="11"/>
  <c r="S6181" i="11"/>
  <c r="S6182" i="11"/>
  <c r="S6183" i="11"/>
  <c r="S6184" i="11"/>
  <c r="S6186" i="11"/>
  <c r="S6187" i="11"/>
  <c r="S6188" i="11"/>
  <c r="S6189" i="11"/>
  <c r="S6190" i="11"/>
  <c r="S6191" i="11"/>
  <c r="S6192" i="11"/>
  <c r="S6194" i="11"/>
  <c r="S6195" i="11"/>
  <c r="S6196" i="11"/>
  <c r="S6197" i="11"/>
  <c r="S6198" i="11"/>
  <c r="S6199" i="11"/>
  <c r="S6200" i="11"/>
  <c r="S6202" i="11"/>
  <c r="S6203" i="11"/>
  <c r="S6204" i="11"/>
  <c r="S6205" i="11"/>
  <c r="S6206" i="11"/>
  <c r="S6207" i="11"/>
  <c r="S6208" i="11"/>
  <c r="S6210" i="11"/>
  <c r="S6211" i="11"/>
  <c r="S6212" i="11"/>
  <c r="S6213" i="11"/>
  <c r="S6214" i="11"/>
  <c r="S6215" i="11"/>
  <c r="S6216" i="11"/>
  <c r="S6218" i="11"/>
  <c r="S6219" i="11"/>
  <c r="S6220" i="11"/>
  <c r="S6221" i="11"/>
  <c r="S6222" i="11"/>
  <c r="S6223" i="11"/>
  <c r="S6224" i="11"/>
  <c r="S6226" i="11"/>
  <c r="S6227" i="11"/>
  <c r="S6228" i="11"/>
  <c r="S6229" i="11"/>
  <c r="S6230" i="11"/>
  <c r="S6231" i="11"/>
  <c r="S6232" i="11"/>
  <c r="S6234" i="11"/>
  <c r="S6235" i="11"/>
  <c r="S6236" i="11"/>
  <c r="S6237" i="11"/>
  <c r="S6238" i="11"/>
  <c r="S6239" i="11"/>
  <c r="S6240" i="11"/>
  <c r="S6242" i="11"/>
  <c r="S6243" i="11"/>
  <c r="S6244" i="11"/>
  <c r="S6245" i="11"/>
  <c r="S6246" i="11"/>
  <c r="S6247" i="11"/>
  <c r="S6248" i="11"/>
  <c r="S6250" i="11"/>
  <c r="S6251" i="11"/>
  <c r="S6252" i="11"/>
  <c r="S6253" i="11"/>
  <c r="S6254" i="11"/>
  <c r="S6255" i="11"/>
  <c r="S6256" i="11"/>
  <c r="S6258" i="11"/>
  <c r="S6259" i="11"/>
  <c r="S6260" i="11"/>
  <c r="S6261" i="11"/>
  <c r="S6262" i="11"/>
  <c r="S6263" i="11"/>
  <c r="S6264" i="11"/>
  <c r="S6266" i="11"/>
  <c r="S6267" i="11"/>
  <c r="S6268" i="11"/>
  <c r="S6269" i="11"/>
  <c r="S6270" i="11"/>
  <c r="S6271" i="11"/>
  <c r="S6272" i="11"/>
  <c r="S6274" i="11"/>
  <c r="S6275" i="11"/>
  <c r="S6276" i="11"/>
  <c r="S6277" i="11"/>
  <c r="S6278" i="11"/>
  <c r="S6279" i="11"/>
  <c r="S6280" i="11"/>
  <c r="S6282" i="11"/>
  <c r="S6283" i="11"/>
  <c r="S6284" i="11"/>
  <c r="S6285" i="11"/>
  <c r="S6286" i="11"/>
  <c r="S6287" i="11"/>
  <c r="S6288" i="11"/>
  <c r="S6290" i="11"/>
  <c r="S6291" i="11"/>
  <c r="S6292" i="11"/>
  <c r="S6293" i="11"/>
  <c r="S6294" i="11"/>
  <c r="S6295" i="11"/>
  <c r="S6296" i="11"/>
  <c r="S6298" i="11"/>
  <c r="S6299" i="11"/>
  <c r="S6300" i="11"/>
  <c r="S6301" i="11"/>
  <c r="S6302" i="11"/>
  <c r="S6303" i="11"/>
  <c r="S6304" i="11"/>
  <c r="S6306" i="11"/>
  <c r="S6307" i="11"/>
  <c r="S6308" i="11"/>
  <c r="S6309" i="11"/>
  <c r="S6310" i="11"/>
  <c r="S6311" i="11"/>
  <c r="S6312" i="11"/>
  <c r="S6314" i="11"/>
  <c r="S6315" i="11"/>
  <c r="S6316" i="11"/>
  <c r="S6317" i="11"/>
  <c r="S6318" i="11"/>
  <c r="S6319" i="11"/>
  <c r="S6320" i="11"/>
  <c r="S6322" i="11"/>
  <c r="S6323" i="11"/>
  <c r="S6324" i="11"/>
  <c r="S6325" i="11"/>
  <c r="S6326" i="11"/>
  <c r="S6327" i="11"/>
  <c r="S6328" i="11"/>
  <c r="S6330" i="11"/>
  <c r="S6331" i="11"/>
  <c r="S6332" i="11"/>
  <c r="S6333" i="11"/>
  <c r="S6334" i="11"/>
  <c r="S6335" i="11"/>
  <c r="S6336" i="11"/>
  <c r="S6338" i="11"/>
  <c r="S6339" i="11"/>
  <c r="S6340" i="11"/>
  <c r="S6341" i="11"/>
  <c r="S6342" i="11"/>
  <c r="S6343" i="11"/>
  <c r="S6344" i="11"/>
  <c r="S6346" i="11"/>
  <c r="S6347" i="11"/>
  <c r="S6348" i="11"/>
  <c r="S6349" i="11"/>
  <c r="S6350" i="11"/>
  <c r="S6351" i="11"/>
  <c r="S6352" i="11"/>
  <c r="S6354" i="11"/>
  <c r="S6355" i="11"/>
  <c r="S6356" i="11"/>
  <c r="S6357" i="11"/>
  <c r="S6358" i="11"/>
  <c r="S6359" i="11"/>
  <c r="S6360" i="11"/>
  <c r="S6362" i="11"/>
  <c r="S6363" i="11"/>
  <c r="S6364" i="11"/>
  <c r="S6365" i="11"/>
  <c r="S6366" i="11"/>
  <c r="S6367" i="11"/>
  <c r="S6368" i="11"/>
  <c r="S6370" i="11"/>
  <c r="S6371" i="11"/>
  <c r="S6372" i="11"/>
  <c r="S6373" i="11"/>
  <c r="S6374" i="11"/>
  <c r="S6375" i="11"/>
  <c r="S6376" i="11"/>
  <c r="S6378" i="11"/>
  <c r="S6379" i="11"/>
  <c r="S6380" i="11"/>
  <c r="S6381" i="11"/>
  <c r="S6382" i="11"/>
  <c r="S6383" i="11"/>
  <c r="S6384" i="11"/>
  <c r="S6386" i="11"/>
  <c r="S6387" i="11"/>
  <c r="S6388" i="11"/>
  <c r="S6389" i="11"/>
  <c r="S6390" i="11"/>
  <c r="S6391" i="11"/>
  <c r="S6392" i="11"/>
  <c r="S6394" i="11"/>
  <c r="S6395" i="11"/>
  <c r="S6396" i="11"/>
  <c r="S6397" i="11"/>
  <c r="S6398" i="11"/>
  <c r="S6399" i="11"/>
  <c r="S6400" i="11"/>
  <c r="S6402" i="11"/>
  <c r="S6403" i="11"/>
  <c r="S6404" i="11"/>
  <c r="S6405" i="11"/>
  <c r="S6406" i="11"/>
  <c r="S6407" i="11"/>
  <c r="S6408" i="11"/>
  <c r="S6410" i="11"/>
  <c r="S6411" i="11"/>
  <c r="S6412" i="11"/>
  <c r="S6413" i="11"/>
  <c r="S6414" i="11"/>
  <c r="S6415" i="11"/>
  <c r="S6416" i="11"/>
  <c r="S6418" i="11"/>
  <c r="S6419" i="11"/>
  <c r="S6420" i="11"/>
  <c r="S6421" i="11"/>
  <c r="S6422" i="11"/>
  <c r="S6423" i="11"/>
  <c r="S6424" i="11"/>
  <c r="S6426" i="11"/>
  <c r="S6427" i="11"/>
  <c r="S6428" i="11"/>
  <c r="S6429" i="11"/>
  <c r="S6430" i="11"/>
  <c r="S6431" i="11"/>
  <c r="S6432" i="11"/>
  <c r="S6434" i="11"/>
  <c r="S6435" i="11"/>
  <c r="S6436" i="11"/>
  <c r="S6437" i="11"/>
  <c r="S6438" i="11"/>
  <c r="S6439" i="11"/>
  <c r="S6440" i="11"/>
  <c r="S6442" i="11"/>
  <c r="S6443" i="11"/>
  <c r="S6444" i="11"/>
  <c r="S6445" i="11"/>
  <c r="S6446" i="11"/>
  <c r="S6447" i="11"/>
  <c r="S6448" i="11"/>
  <c r="S6450" i="11"/>
  <c r="S6451" i="11"/>
  <c r="S6452" i="11"/>
  <c r="S6453" i="11"/>
  <c r="S6454" i="11"/>
  <c r="S6455" i="11"/>
  <c r="S6456" i="11"/>
  <c r="S6458" i="11"/>
  <c r="S6459" i="11"/>
  <c r="S6460" i="11"/>
  <c r="S6461" i="11"/>
  <c r="S6462" i="11"/>
  <c r="S6463" i="11"/>
  <c r="S6464" i="11"/>
  <c r="S6466" i="11"/>
  <c r="S6467" i="11"/>
  <c r="S6468" i="11"/>
  <c r="S6469" i="11"/>
  <c r="S6470" i="11"/>
  <c r="S6471" i="11"/>
  <c r="S6472" i="11"/>
  <c r="S6474" i="11"/>
  <c r="S6475" i="11"/>
  <c r="S6476" i="11"/>
  <c r="S6477" i="11"/>
  <c r="S6478" i="11"/>
  <c r="S6479" i="11"/>
  <c r="S6480" i="11"/>
  <c r="S6482" i="11"/>
  <c r="S6483" i="11"/>
  <c r="S6484" i="11"/>
  <c r="S6485" i="11"/>
  <c r="S6486" i="11"/>
  <c r="S6487" i="11"/>
  <c r="S6488" i="11"/>
  <c r="S6490" i="11"/>
  <c r="S6491" i="11"/>
  <c r="S6492" i="11"/>
  <c r="S6493" i="11"/>
  <c r="S6494" i="11"/>
  <c r="S6495" i="11"/>
  <c r="S6496" i="11"/>
  <c r="S6498" i="11"/>
  <c r="S6499" i="11"/>
  <c r="S6500" i="11"/>
  <c r="S6501" i="11"/>
  <c r="S6502" i="11"/>
  <c r="S6503" i="11"/>
  <c r="S6504" i="11"/>
  <c r="S6506" i="11"/>
  <c r="S6507" i="11"/>
  <c r="S6508" i="11"/>
  <c r="S6509" i="11"/>
  <c r="S6510" i="11"/>
  <c r="S6511" i="11"/>
  <c r="S6512" i="11"/>
  <c r="S6514" i="11"/>
  <c r="S6515" i="11"/>
  <c r="S6516" i="11"/>
  <c r="S6517" i="11"/>
  <c r="S6518" i="11"/>
  <c r="S6519" i="11"/>
  <c r="S6520" i="11"/>
  <c r="S6522" i="11"/>
  <c r="S6523" i="11"/>
  <c r="S6524" i="11"/>
  <c r="S6525" i="11"/>
  <c r="S6526" i="11"/>
  <c r="S6527" i="11"/>
  <c r="S6528" i="11"/>
  <c r="S6530" i="11"/>
  <c r="S6531" i="11"/>
  <c r="S6532" i="11"/>
  <c r="S6533" i="11"/>
  <c r="S6534" i="11"/>
  <c r="S6535" i="11"/>
  <c r="S6536" i="11"/>
  <c r="S6538" i="11"/>
  <c r="S6539" i="11"/>
  <c r="S6540" i="11"/>
  <c r="S6541" i="11"/>
  <c r="S6542" i="11"/>
  <c r="S6543" i="11"/>
  <c r="S6544" i="11"/>
  <c r="S6546" i="11"/>
  <c r="S6547" i="11"/>
  <c r="S6548" i="11"/>
  <c r="S6549" i="11"/>
  <c r="S6550" i="11"/>
  <c r="S6551" i="11"/>
  <c r="S6552" i="11"/>
  <c r="S6554" i="11"/>
  <c r="S6555" i="11"/>
  <c r="S6556" i="11"/>
  <c r="S6557" i="11"/>
  <c r="S6558" i="11"/>
  <c r="S6559" i="11"/>
  <c r="S6560" i="11"/>
  <c r="S6562" i="11"/>
  <c r="S6563" i="11"/>
  <c r="S6564" i="11"/>
  <c r="S6565" i="11"/>
  <c r="S6566" i="11"/>
  <c r="S6567" i="11"/>
  <c r="S6568" i="11"/>
  <c r="S6570" i="11"/>
  <c r="S6571" i="11"/>
  <c r="S6572" i="11"/>
  <c r="S6573" i="11"/>
  <c r="S6574" i="11"/>
  <c r="S6575" i="11"/>
  <c r="S6576" i="11"/>
  <c r="S6578" i="11"/>
  <c r="S6579" i="11"/>
  <c r="S6580" i="11"/>
  <c r="S6581" i="11"/>
  <c r="S6582" i="11"/>
  <c r="S6583" i="11"/>
  <c r="S6584" i="11"/>
  <c r="S6586" i="11"/>
  <c r="S6587" i="11"/>
  <c r="S6588" i="11"/>
  <c r="S6589" i="11"/>
  <c r="S6590" i="11"/>
  <c r="S6591" i="11"/>
  <c r="S6592" i="11"/>
  <c r="S6594" i="11"/>
  <c r="S6595" i="11"/>
  <c r="S6596" i="11"/>
  <c r="S6597" i="11"/>
  <c r="S6598" i="11"/>
  <c r="S6599" i="11"/>
  <c r="S6600" i="11"/>
  <c r="S6602" i="11"/>
  <c r="S6603" i="11"/>
  <c r="S6604" i="11"/>
  <c r="S6605" i="11"/>
  <c r="S6606" i="11"/>
  <c r="S6607" i="11"/>
  <c r="S6608" i="11"/>
  <c r="S6610" i="11"/>
  <c r="S6611" i="11"/>
  <c r="S6612" i="11"/>
  <c r="S6613" i="11"/>
  <c r="S6614" i="11"/>
  <c r="S6615" i="11"/>
  <c r="S6616" i="11"/>
  <c r="S6618" i="11"/>
  <c r="S6619" i="11"/>
  <c r="S6620" i="11"/>
  <c r="S6621" i="11"/>
  <c r="S6622" i="11"/>
  <c r="S6623" i="11"/>
  <c r="S6624" i="11"/>
  <c r="S6626" i="11"/>
  <c r="S6627" i="11"/>
  <c r="S6628" i="11"/>
  <c r="S6629" i="11"/>
  <c r="S6630" i="11"/>
  <c r="S6631" i="11"/>
  <c r="S6632" i="11"/>
  <c r="S6634" i="11"/>
  <c r="S6635" i="11"/>
  <c r="S6636" i="11"/>
  <c r="S6637" i="11"/>
  <c r="S6638" i="11"/>
  <c r="S6639" i="11"/>
  <c r="S6640" i="11"/>
  <c r="S6642" i="11"/>
  <c r="S6643" i="11"/>
  <c r="S6644" i="11"/>
  <c r="S6645" i="11"/>
  <c r="S6646" i="11"/>
  <c r="S6647" i="11"/>
  <c r="S6648" i="11"/>
  <c r="S6650" i="11"/>
  <c r="S6651" i="11"/>
  <c r="S6652" i="11"/>
  <c r="S6653" i="11"/>
  <c r="S6654" i="11"/>
  <c r="S6655" i="11"/>
  <c r="S6656" i="11"/>
  <c r="S6658" i="11"/>
  <c r="S6659" i="11"/>
  <c r="S6660" i="11"/>
  <c r="S6661" i="11"/>
  <c r="S6662" i="11"/>
  <c r="S6663" i="11"/>
  <c r="S6664" i="11"/>
  <c r="S6666" i="11"/>
  <c r="S6667" i="11"/>
  <c r="S6668" i="11"/>
  <c r="S6669" i="11"/>
  <c r="S6670" i="11"/>
  <c r="S6671" i="11"/>
  <c r="S6672" i="11"/>
  <c r="S6674" i="11"/>
  <c r="S6675" i="11"/>
  <c r="S6676" i="11"/>
  <c r="S6677" i="11"/>
  <c r="S6678" i="11"/>
  <c r="S6679" i="11"/>
  <c r="S6680" i="11"/>
  <c r="S6682" i="11"/>
  <c r="S6683" i="11"/>
  <c r="S6684" i="11"/>
  <c r="S6685" i="11"/>
  <c r="S6686" i="11"/>
  <c r="S6687" i="11"/>
  <c r="S6688" i="11"/>
  <c r="S6690" i="11"/>
  <c r="S6691" i="11"/>
  <c r="S6692" i="11"/>
  <c r="S6693" i="11"/>
  <c r="S6694" i="11"/>
  <c r="S6695" i="11"/>
  <c r="S6696" i="11"/>
  <c r="S6698" i="11"/>
  <c r="S6699" i="11"/>
  <c r="S6700" i="11"/>
  <c r="S6701" i="11"/>
  <c r="S6702" i="11"/>
  <c r="S6703" i="11"/>
  <c r="S6704" i="11"/>
  <c r="S6706" i="11"/>
  <c r="S6707" i="11"/>
  <c r="S6708" i="11"/>
  <c r="S6709" i="11"/>
  <c r="S6710" i="11"/>
  <c r="S6711" i="11"/>
  <c r="S6712" i="11"/>
  <c r="S6714" i="11"/>
  <c r="S6715" i="11"/>
  <c r="S6716" i="11"/>
  <c r="S6717" i="11"/>
  <c r="S6718" i="11"/>
  <c r="S6719" i="11"/>
  <c r="S6720" i="11"/>
  <c r="S6722" i="11"/>
  <c r="S6723" i="11"/>
  <c r="S6724" i="11"/>
  <c r="S6725" i="11"/>
  <c r="S6726" i="11"/>
  <c r="S6727" i="11"/>
  <c r="S6728" i="11"/>
  <c r="S6730" i="11"/>
  <c r="S6731" i="11"/>
  <c r="S6732" i="11"/>
  <c r="S6733" i="11"/>
  <c r="S6734" i="11"/>
  <c r="S6735" i="11"/>
  <c r="S6736" i="11"/>
  <c r="S6738" i="11"/>
  <c r="S6739" i="11"/>
  <c r="S6740" i="11"/>
  <c r="S6741" i="11"/>
  <c r="S6742" i="11"/>
  <c r="S6743" i="11"/>
  <c r="S6744" i="11"/>
  <c r="S6746" i="11"/>
  <c r="S6747" i="11"/>
  <c r="S6748" i="11"/>
  <c r="S6749" i="11"/>
  <c r="S6750" i="11"/>
  <c r="S6751" i="11"/>
  <c r="S6752" i="11"/>
  <c r="S6754" i="11"/>
  <c r="S6755" i="11"/>
  <c r="S6756" i="11"/>
  <c r="S6757" i="11"/>
  <c r="S6758" i="11"/>
  <c r="S6759" i="11"/>
  <c r="S6760" i="11"/>
  <c r="S6762" i="11"/>
  <c r="S6763" i="11"/>
  <c r="S6764" i="11"/>
  <c r="S6765" i="11"/>
  <c r="S6766" i="11"/>
  <c r="S6767" i="11"/>
  <c r="S6768" i="11"/>
  <c r="S6770" i="11"/>
  <c r="S6771" i="11"/>
  <c r="S6772" i="11"/>
  <c r="S6773" i="11"/>
  <c r="S6774" i="11"/>
  <c r="S6775" i="11"/>
  <c r="S6776" i="11"/>
  <c r="S6778" i="11"/>
  <c r="S6779" i="11"/>
  <c r="S6780" i="11"/>
  <c r="S6781" i="11"/>
  <c r="S6782" i="11"/>
  <c r="S6783" i="11"/>
  <c r="S6784" i="11"/>
  <c r="S6786" i="11"/>
  <c r="S6787" i="11"/>
  <c r="S6788" i="11"/>
  <c r="S6789" i="11"/>
  <c r="S6790" i="11"/>
  <c r="S6791" i="11"/>
  <c r="S6792" i="11"/>
  <c r="S6794" i="11"/>
  <c r="S6795" i="11"/>
  <c r="S6796" i="11"/>
  <c r="S6797" i="11"/>
  <c r="S6798" i="11"/>
  <c r="S6799" i="11"/>
  <c r="S6800" i="11"/>
  <c r="S6802" i="11"/>
  <c r="S6803" i="11"/>
  <c r="S6804" i="11"/>
  <c r="S6805" i="11"/>
  <c r="S6806" i="11"/>
  <c r="S6807" i="11"/>
  <c r="S6808" i="11"/>
  <c r="S6810" i="11"/>
  <c r="S6811" i="11"/>
  <c r="S6812" i="11"/>
  <c r="S6813" i="11"/>
  <c r="S6814" i="11"/>
  <c r="S6815" i="11"/>
  <c r="S6816" i="11"/>
  <c r="S6818" i="11"/>
  <c r="S6819" i="11"/>
  <c r="S6820" i="11"/>
  <c r="S6821" i="11"/>
  <c r="S6822" i="11"/>
  <c r="S6823" i="11"/>
  <c r="S6824" i="11"/>
  <c r="S6826" i="11"/>
  <c r="S6827" i="11"/>
  <c r="S6828" i="11"/>
  <c r="S6829" i="11"/>
  <c r="S6830" i="11"/>
  <c r="S6831" i="11"/>
  <c r="S6832" i="11"/>
  <c r="S6834" i="11"/>
  <c r="S6835" i="11"/>
  <c r="S6836" i="11"/>
  <c r="S6837" i="11"/>
  <c r="S6838" i="11"/>
  <c r="S6839" i="11"/>
  <c r="S6840" i="11"/>
  <c r="S6842" i="11"/>
  <c r="S6843" i="11"/>
  <c r="S6844" i="11"/>
  <c r="S6845" i="11"/>
  <c r="S6846" i="11"/>
  <c r="S6847" i="11"/>
  <c r="S6848" i="11"/>
  <c r="S6850" i="11"/>
  <c r="S6851" i="11"/>
  <c r="S6852" i="11"/>
  <c r="S6853" i="11"/>
  <c r="S6854" i="11"/>
  <c r="S6855" i="11"/>
  <c r="S6856" i="11"/>
  <c r="S6858" i="11"/>
  <c r="S6859" i="11"/>
  <c r="S6860" i="11"/>
  <c r="S6861" i="11"/>
  <c r="S6862" i="11"/>
  <c r="S6863" i="11"/>
  <c r="S6864" i="11"/>
  <c r="S6866" i="11"/>
  <c r="S6867" i="11"/>
  <c r="S6868" i="11"/>
  <c r="S6869" i="11"/>
  <c r="S6870" i="11"/>
  <c r="S6871" i="11"/>
  <c r="S6872" i="11"/>
  <c r="S6874" i="11"/>
  <c r="S6875" i="11"/>
  <c r="S6876" i="11"/>
  <c r="S6877" i="11"/>
  <c r="S6878" i="11"/>
  <c r="S6879" i="11"/>
  <c r="S6880" i="11"/>
  <c r="S6882" i="11"/>
  <c r="S6883" i="11"/>
  <c r="S6884" i="11"/>
  <c r="S6885" i="11"/>
  <c r="S6886" i="11"/>
  <c r="S6887" i="11"/>
  <c r="S6888" i="11"/>
  <c r="S6890" i="11"/>
  <c r="S6891" i="11"/>
  <c r="S6892" i="11"/>
  <c r="S6893" i="11"/>
  <c r="S6894" i="11"/>
  <c r="S6895" i="11"/>
  <c r="S6896" i="11"/>
  <c r="S6898" i="11"/>
  <c r="S6899" i="11"/>
  <c r="S6900" i="11"/>
  <c r="S6901" i="11"/>
  <c r="S6902" i="11"/>
  <c r="S6903" i="11"/>
  <c r="S6904" i="11"/>
  <c r="S6906" i="11"/>
  <c r="S6907" i="11"/>
  <c r="S6908" i="11"/>
  <c r="S6909" i="11"/>
  <c r="S6910" i="11"/>
  <c r="S6911" i="11"/>
  <c r="S6912" i="11"/>
  <c r="S6914" i="11"/>
  <c r="S6915" i="11"/>
  <c r="S6916" i="11"/>
  <c r="S6917" i="11"/>
  <c r="S6918" i="11"/>
  <c r="S6919" i="11"/>
  <c r="S6920" i="11"/>
  <c r="S6922" i="11"/>
  <c r="S6923" i="11"/>
  <c r="S6924" i="11"/>
  <c r="S6925" i="11"/>
  <c r="S6926" i="11"/>
  <c r="S6927" i="11"/>
  <c r="S6928" i="11"/>
  <c r="S6930" i="11"/>
  <c r="S6931" i="11"/>
  <c r="S6932" i="11"/>
  <c r="S6933" i="11"/>
  <c r="S6934" i="11"/>
  <c r="S6935" i="11"/>
  <c r="S6936" i="11"/>
  <c r="S6938" i="11"/>
  <c r="S6939" i="11"/>
  <c r="S6940" i="11"/>
  <c r="S6941" i="11"/>
  <c r="S6942" i="11"/>
  <c r="S6943" i="11"/>
  <c r="S6944" i="11"/>
  <c r="S6946" i="11"/>
  <c r="S6947" i="11"/>
  <c r="S6948" i="11"/>
  <c r="S6949" i="11"/>
  <c r="S6950" i="11"/>
  <c r="S6951" i="11"/>
  <c r="S6952" i="11"/>
  <c r="S6954" i="11"/>
  <c r="S6955" i="11"/>
  <c r="S6956" i="11"/>
  <c r="S6957" i="11"/>
  <c r="S6958" i="11"/>
  <c r="S6959" i="11"/>
  <c r="S6960" i="11"/>
  <c r="S6962" i="11"/>
  <c r="S6963" i="11"/>
  <c r="S6964" i="11"/>
  <c r="S6965" i="11"/>
  <c r="S6966" i="11"/>
  <c r="S6967" i="11"/>
  <c r="S6968" i="11"/>
  <c r="S6970" i="11"/>
  <c r="S6971" i="11"/>
  <c r="S6972" i="11"/>
  <c r="S6973" i="11"/>
  <c r="S6974" i="11"/>
  <c r="S6975" i="11"/>
  <c r="S6976" i="11"/>
  <c r="S6978" i="11"/>
  <c r="S6979" i="11"/>
  <c r="S6980" i="11"/>
  <c r="S6981" i="11"/>
  <c r="S6982" i="11"/>
  <c r="S6983" i="11"/>
  <c r="S6984" i="11"/>
  <c r="S6986" i="11"/>
  <c r="S6987" i="11"/>
  <c r="S6988" i="11"/>
  <c r="S6989" i="11"/>
  <c r="S6990" i="11"/>
  <c r="S6991" i="11"/>
  <c r="S6992" i="11"/>
  <c r="S6994" i="11"/>
  <c r="S6995" i="11"/>
  <c r="S6996" i="11"/>
  <c r="S6997" i="11"/>
  <c r="S6998" i="11"/>
  <c r="S6999" i="11"/>
  <c r="S7000" i="11"/>
  <c r="S7002" i="11"/>
  <c r="S7003" i="11"/>
  <c r="S7004" i="11"/>
  <c r="S7005" i="11"/>
  <c r="S7006" i="11"/>
  <c r="S7007" i="11"/>
  <c r="S7008" i="11"/>
  <c r="S7010" i="11"/>
  <c r="S7011" i="11"/>
  <c r="S7012" i="11"/>
  <c r="S7013" i="11"/>
  <c r="S7014" i="11"/>
  <c r="S7015" i="11"/>
  <c r="S7016" i="11"/>
  <c r="S7018" i="11"/>
  <c r="S7019" i="11"/>
  <c r="S7020" i="11"/>
  <c r="S7021" i="11"/>
  <c r="S7022" i="11"/>
  <c r="S7023" i="11"/>
  <c r="S7024" i="11"/>
  <c r="S7026" i="11"/>
  <c r="S7027" i="11"/>
  <c r="S7028" i="11"/>
  <c r="S7029" i="11"/>
  <c r="S7030" i="11"/>
  <c r="S7031" i="11"/>
  <c r="S7032" i="11"/>
  <c r="S7034" i="11"/>
  <c r="S7035" i="11"/>
  <c r="S7036" i="11"/>
  <c r="S7037" i="11"/>
  <c r="S7038" i="11"/>
  <c r="S7039" i="11"/>
  <c r="S7040" i="11"/>
  <c r="S7042" i="11"/>
  <c r="S7043" i="11"/>
  <c r="S7044" i="11"/>
  <c r="S7045" i="11"/>
  <c r="S7046" i="11"/>
  <c r="S7047" i="11"/>
  <c r="S7048" i="11"/>
  <c r="S7050" i="11"/>
  <c r="S7051" i="11"/>
  <c r="S7052" i="11"/>
  <c r="S7053" i="11"/>
  <c r="S7054" i="11"/>
  <c r="S7055" i="11"/>
  <c r="S7056" i="11"/>
  <c r="S7058" i="11"/>
  <c r="S7059" i="11"/>
  <c r="S7060" i="11"/>
  <c r="S7061" i="11"/>
  <c r="S7062" i="11"/>
  <c r="S7063" i="11"/>
  <c r="S7064" i="11"/>
  <c r="S7066" i="11"/>
  <c r="S7067" i="11"/>
  <c r="S7068" i="11"/>
  <c r="S7069" i="11"/>
  <c r="S7070" i="11"/>
  <c r="S7071" i="11"/>
  <c r="S7072" i="11"/>
  <c r="S7074" i="11"/>
  <c r="S7075" i="11"/>
  <c r="S7076" i="11"/>
  <c r="S7077" i="11"/>
  <c r="S7078" i="11"/>
  <c r="S7079" i="11"/>
  <c r="S7080" i="11"/>
  <c r="S7082" i="11"/>
  <c r="S7083" i="11"/>
  <c r="S7084" i="11"/>
  <c r="S7085" i="11"/>
  <c r="S7086" i="11"/>
  <c r="S7087" i="11"/>
  <c r="S7088" i="11"/>
  <c r="S7090" i="11"/>
  <c r="S7091" i="11"/>
  <c r="S7092" i="11"/>
  <c r="S7093" i="11"/>
  <c r="S7094" i="11"/>
  <c r="S7095" i="11"/>
  <c r="S7096" i="11"/>
  <c r="S7098" i="11"/>
  <c r="S7099" i="11"/>
  <c r="S7100" i="11"/>
  <c r="S7101" i="11"/>
  <c r="S7102" i="11"/>
  <c r="S7103" i="11"/>
  <c r="S7104" i="11"/>
  <c r="S7106" i="11"/>
  <c r="S7107" i="11"/>
  <c r="S7108" i="11"/>
  <c r="S7109" i="11"/>
  <c r="S7110" i="11"/>
  <c r="S7111" i="11"/>
  <c r="S7112" i="11"/>
  <c r="S7114" i="11"/>
  <c r="S7115" i="11"/>
  <c r="S7116" i="11"/>
  <c r="S7117" i="11"/>
  <c r="S7118" i="11"/>
  <c r="S7119" i="11"/>
  <c r="S7120" i="11"/>
  <c r="S7122" i="11"/>
  <c r="S7123" i="11"/>
  <c r="S7124" i="11"/>
  <c r="S7125" i="11"/>
  <c r="S7126" i="11"/>
  <c r="S7127" i="11"/>
  <c r="S7128" i="11"/>
  <c r="S7130" i="11"/>
  <c r="S7131" i="11"/>
  <c r="S7132" i="11"/>
  <c r="S7133" i="11"/>
  <c r="S7134" i="11"/>
  <c r="S7135" i="11"/>
  <c r="S7136" i="11"/>
  <c r="S7138" i="11"/>
  <c r="S7139" i="11"/>
  <c r="S7140" i="11"/>
  <c r="S7141" i="11"/>
  <c r="S7142" i="11"/>
  <c r="S7143" i="11"/>
  <c r="S7144" i="11"/>
  <c r="S7146" i="11"/>
  <c r="S7147" i="11"/>
  <c r="S7148" i="11"/>
  <c r="S7149" i="11"/>
  <c r="S7150" i="11"/>
  <c r="S7151" i="11"/>
  <c r="S7152" i="11"/>
  <c r="S7154" i="11"/>
  <c r="S7155" i="11"/>
  <c r="S7156" i="11"/>
  <c r="S7157" i="11"/>
  <c r="S7158" i="11"/>
  <c r="S7159" i="11"/>
  <c r="S7160" i="11"/>
  <c r="S7162" i="11"/>
  <c r="S7163" i="11"/>
  <c r="S7164" i="11"/>
  <c r="S7165" i="11"/>
  <c r="S7166" i="11"/>
  <c r="S7167" i="11"/>
  <c r="S7168" i="11"/>
  <c r="S7170" i="11"/>
  <c r="S7171" i="11"/>
  <c r="S7172" i="11"/>
  <c r="S7173" i="11"/>
  <c r="S7174" i="11"/>
  <c r="S7175" i="11"/>
  <c r="S7176" i="11"/>
  <c r="S7178" i="11"/>
  <c r="S7179" i="11"/>
  <c r="S7180" i="11"/>
  <c r="S7181" i="11"/>
  <c r="S7182" i="11"/>
  <c r="S7183" i="11"/>
  <c r="S7184" i="11"/>
  <c r="S7186" i="11"/>
  <c r="S7187" i="11"/>
  <c r="S7188" i="11"/>
  <c r="S7189" i="11"/>
  <c r="S7190" i="11"/>
  <c r="S7191" i="11"/>
  <c r="S7192" i="11"/>
  <c r="S7194" i="11"/>
  <c r="S7195" i="11"/>
  <c r="S7196" i="11"/>
  <c r="S7197" i="11"/>
  <c r="S7198" i="11"/>
  <c r="S7199" i="11"/>
  <c r="S7200" i="11"/>
  <c r="S7202" i="11"/>
  <c r="S7203" i="11"/>
  <c r="S7204" i="11"/>
  <c r="S7205" i="11"/>
  <c r="S7206" i="11"/>
  <c r="S7207" i="11"/>
  <c r="S7208" i="11"/>
  <c r="S7210" i="11"/>
  <c r="S7211" i="11"/>
  <c r="S7212" i="11"/>
  <c r="S7213" i="11"/>
  <c r="S7214" i="11"/>
  <c r="S7215" i="11"/>
  <c r="S7216" i="11"/>
  <c r="S7218" i="11"/>
  <c r="S7219" i="11"/>
  <c r="S7220" i="11"/>
  <c r="S7221" i="11"/>
  <c r="S7222" i="11"/>
  <c r="S7223" i="11"/>
  <c r="S7224" i="11"/>
  <c r="S7226" i="11"/>
  <c r="S7227" i="11"/>
  <c r="S7228" i="11"/>
  <c r="S7229" i="11"/>
  <c r="S7230" i="11"/>
  <c r="S7231" i="11"/>
  <c r="S7232" i="11"/>
  <c r="S7234" i="11"/>
  <c r="S7235" i="11"/>
  <c r="S7236" i="11"/>
  <c r="S7237" i="11"/>
  <c r="S7238" i="11"/>
  <c r="S7239" i="11"/>
  <c r="S7240" i="11"/>
  <c r="S7242" i="11"/>
  <c r="S7243" i="11"/>
  <c r="S7244" i="11"/>
  <c r="S7245" i="11"/>
  <c r="S7246" i="11"/>
  <c r="S7247" i="11"/>
  <c r="S7248" i="11"/>
  <c r="S7250" i="11"/>
  <c r="S7251" i="11"/>
  <c r="S7252" i="11"/>
  <c r="S7253" i="11"/>
  <c r="S7254" i="11"/>
  <c r="S7255" i="11"/>
  <c r="S7256" i="11"/>
  <c r="S7258" i="11"/>
  <c r="S7259" i="11"/>
  <c r="S7260" i="11"/>
  <c r="S7261" i="11"/>
  <c r="S7262" i="11"/>
  <c r="S7263" i="11"/>
  <c r="S7264" i="11"/>
  <c r="S7266" i="11"/>
  <c r="S7267" i="11"/>
  <c r="S7268" i="11"/>
  <c r="S7269" i="11"/>
  <c r="S7270" i="11"/>
  <c r="S7271" i="11"/>
  <c r="S7272" i="11"/>
  <c r="S7274" i="11"/>
  <c r="S7275" i="11"/>
  <c r="S7276" i="11"/>
  <c r="S7277" i="11"/>
  <c r="S7278" i="11"/>
  <c r="S7279" i="11"/>
  <c r="S7280" i="11"/>
  <c r="S7282" i="11"/>
  <c r="S7283" i="11"/>
  <c r="S7284" i="11"/>
  <c r="S7285" i="11"/>
  <c r="S7286" i="11"/>
  <c r="S7287" i="11"/>
  <c r="S7288" i="11"/>
  <c r="S7290" i="11"/>
  <c r="S7291" i="11"/>
  <c r="S7292" i="11"/>
  <c r="S7293" i="11"/>
  <c r="S7294" i="11"/>
  <c r="S7295" i="11"/>
  <c r="S7296" i="11"/>
  <c r="S7298" i="11"/>
  <c r="S7299" i="11"/>
  <c r="S7300" i="11"/>
  <c r="S7301" i="11"/>
  <c r="S7302" i="11"/>
  <c r="S7303" i="11"/>
  <c r="S7304" i="11"/>
  <c r="S7306" i="11"/>
  <c r="S7307" i="11"/>
  <c r="S7308" i="11"/>
  <c r="S7309" i="11"/>
  <c r="S7310" i="11"/>
  <c r="S7311" i="11"/>
  <c r="S7312" i="11"/>
  <c r="S7314" i="11"/>
  <c r="S7315" i="11"/>
  <c r="S7316" i="11"/>
  <c r="S7317" i="11"/>
  <c r="S7318" i="11"/>
  <c r="S7319" i="11"/>
  <c r="S7320" i="11"/>
  <c r="S7322" i="11"/>
  <c r="S7323" i="11"/>
  <c r="S7324" i="11"/>
  <c r="S7325" i="11"/>
  <c r="S7326" i="11"/>
  <c r="S7327" i="11"/>
  <c r="S7328" i="11"/>
  <c r="S7330" i="11"/>
  <c r="S7331" i="11"/>
  <c r="S7332" i="11"/>
  <c r="S7333" i="11"/>
  <c r="S7334" i="11"/>
  <c r="S7335" i="11"/>
  <c r="S7336" i="11"/>
  <c r="S7338" i="11"/>
  <c r="S7339" i="11"/>
  <c r="S7340" i="11"/>
  <c r="S7341" i="11"/>
  <c r="S7342" i="11"/>
  <c r="S7343" i="11"/>
  <c r="S7344" i="11"/>
  <c r="S7346" i="11"/>
  <c r="S7347" i="11"/>
  <c r="S7348" i="11"/>
  <c r="S7349" i="11"/>
  <c r="S7350" i="11"/>
  <c r="S7351" i="11"/>
  <c r="S7352" i="11"/>
  <c r="S7354" i="11"/>
  <c r="S7355" i="11"/>
  <c r="S7356" i="11"/>
  <c r="S7357" i="11"/>
  <c r="S7358" i="11"/>
  <c r="S7359" i="11"/>
  <c r="S7360" i="11"/>
  <c r="S7362" i="11"/>
  <c r="S7363" i="11"/>
  <c r="S7364" i="11"/>
  <c r="S7365" i="11"/>
  <c r="S7366" i="11"/>
  <c r="S7367" i="11"/>
  <c r="S7368" i="11"/>
  <c r="S7370" i="11"/>
  <c r="S7371" i="11"/>
  <c r="S7372" i="11"/>
  <c r="S7373" i="11"/>
  <c r="S7374" i="11"/>
  <c r="S7375" i="11"/>
  <c r="S7376" i="11"/>
  <c r="S7378" i="11"/>
  <c r="S7379" i="11"/>
  <c r="S7380" i="11"/>
  <c r="S7381" i="11"/>
  <c r="S7382" i="11"/>
  <c r="S7383" i="11"/>
  <c r="S7384" i="11"/>
  <c r="S7386" i="11"/>
  <c r="S7387" i="11"/>
  <c r="S7388" i="11"/>
  <c r="S7389" i="11"/>
  <c r="S7390" i="11"/>
  <c r="S7391" i="11"/>
  <c r="S7392" i="11"/>
  <c r="S7394" i="11"/>
  <c r="S7395" i="11"/>
  <c r="S7396" i="11"/>
  <c r="S7397" i="11"/>
  <c r="S7398" i="11"/>
  <c r="S7399" i="11"/>
  <c r="S7400" i="11"/>
  <c r="S7402" i="11"/>
  <c r="S7403" i="11"/>
  <c r="S7404" i="11"/>
  <c r="S7405" i="11"/>
  <c r="S7406" i="11"/>
  <c r="S7407" i="11"/>
  <c r="S7408" i="11"/>
  <c r="S7410" i="11"/>
  <c r="S7411" i="11"/>
  <c r="S7412" i="11"/>
  <c r="S7413" i="11"/>
  <c r="S7414" i="11"/>
  <c r="S7415" i="11"/>
  <c r="S7416" i="11"/>
  <c r="S7418" i="11"/>
  <c r="S7419" i="11"/>
  <c r="S7420" i="11"/>
  <c r="S7421" i="11"/>
  <c r="S7422" i="11"/>
  <c r="S7423" i="11"/>
  <c r="S7424" i="11"/>
  <c r="S7426" i="11"/>
  <c r="S7427" i="11"/>
  <c r="S7428" i="11"/>
  <c r="S7429" i="11"/>
  <c r="S7430" i="11"/>
  <c r="S7431" i="11"/>
  <c r="S7432" i="11"/>
  <c r="S7434" i="11"/>
  <c r="S7435" i="11"/>
  <c r="S7436" i="11"/>
  <c r="S7437" i="11"/>
  <c r="S7438" i="11"/>
  <c r="S7439" i="11"/>
  <c r="S7440" i="11"/>
  <c r="S7442" i="11"/>
  <c r="S7443" i="11"/>
  <c r="S7444" i="11"/>
  <c r="S7445" i="11"/>
  <c r="S7446" i="11"/>
  <c r="S7447" i="11"/>
  <c r="S7448" i="11"/>
  <c r="S7450" i="11"/>
  <c r="S7451" i="11"/>
  <c r="S7452" i="11"/>
  <c r="S7453" i="11"/>
  <c r="S7454" i="11"/>
  <c r="S7455" i="11"/>
  <c r="S7456" i="11"/>
  <c r="S7458" i="11"/>
  <c r="S7459" i="11"/>
  <c r="S7460" i="11"/>
  <c r="S7461" i="11"/>
  <c r="S7462" i="11"/>
  <c r="S7463" i="11"/>
  <c r="S7464" i="11"/>
  <c r="S7466" i="11"/>
  <c r="S7467" i="11"/>
  <c r="S7468" i="11"/>
  <c r="S7469" i="11"/>
  <c r="S7470" i="11"/>
  <c r="S7471" i="11"/>
  <c r="S7472" i="11"/>
  <c r="S7474" i="11"/>
  <c r="S7475" i="11"/>
  <c r="S7476" i="11"/>
  <c r="S7477" i="11"/>
  <c r="S7478" i="11"/>
  <c r="S7479" i="11"/>
  <c r="S7480" i="11"/>
  <c r="S7482" i="11"/>
  <c r="S7483" i="11"/>
  <c r="S7484" i="11"/>
  <c r="S7485" i="11"/>
  <c r="S7486" i="11"/>
  <c r="S7487" i="11"/>
  <c r="S7488" i="11"/>
  <c r="S7490" i="11"/>
  <c r="S7491" i="11"/>
  <c r="S7492" i="11"/>
  <c r="S7493" i="11"/>
  <c r="S7494" i="11"/>
  <c r="S7495" i="11"/>
  <c r="S7496" i="11"/>
  <c r="S7498" i="11"/>
  <c r="S7499" i="11"/>
  <c r="S7500" i="11"/>
  <c r="S7501" i="11"/>
  <c r="S7502" i="11"/>
  <c r="S7503" i="11"/>
  <c r="S7504" i="11"/>
  <c r="S7506" i="11"/>
  <c r="S7507" i="11"/>
  <c r="S7508" i="11"/>
  <c r="S7509" i="11"/>
  <c r="S7510" i="11"/>
  <c r="S7511" i="11"/>
  <c r="S7512" i="11"/>
  <c r="S7514" i="11"/>
  <c r="S7515" i="11"/>
  <c r="S7516" i="11"/>
  <c r="S7517" i="11"/>
  <c r="S7518" i="11"/>
  <c r="S7519" i="11"/>
  <c r="S7520" i="11"/>
  <c r="S7522" i="11"/>
  <c r="S7523" i="11"/>
  <c r="S7524" i="11"/>
  <c r="S7525" i="11"/>
  <c r="S7526" i="11"/>
  <c r="S7527" i="11"/>
  <c r="S7528" i="11"/>
  <c r="S7530" i="11"/>
  <c r="S7531" i="11"/>
  <c r="S7532" i="11"/>
  <c r="S7533" i="11"/>
  <c r="S7534" i="11"/>
  <c r="S7535" i="11"/>
  <c r="S7536" i="11"/>
  <c r="S7538" i="11"/>
  <c r="S7539" i="11"/>
  <c r="S7540" i="11"/>
  <c r="S7541" i="11"/>
  <c r="S7542" i="11"/>
  <c r="S7543" i="11"/>
  <c r="S7544" i="11"/>
  <c r="S7546" i="11"/>
  <c r="S7547" i="11"/>
  <c r="S7548" i="11"/>
  <c r="S7549" i="11"/>
  <c r="S7550" i="11"/>
  <c r="S7551" i="11"/>
  <c r="S7552" i="11"/>
  <c r="S7554" i="11"/>
  <c r="S7555" i="11"/>
  <c r="S7556" i="11"/>
  <c r="S7557" i="11"/>
  <c r="S7558" i="11"/>
  <c r="S7559" i="11"/>
  <c r="S7560" i="11"/>
  <c r="S7562" i="11"/>
  <c r="S7563" i="11"/>
  <c r="S7564" i="11"/>
  <c r="S7565" i="11"/>
  <c r="S7566" i="11"/>
  <c r="S7567" i="11"/>
  <c r="S7568" i="11"/>
  <c r="S7570" i="11"/>
  <c r="S7571" i="11"/>
  <c r="S7572" i="11"/>
  <c r="S7573" i="11"/>
  <c r="S7574" i="11"/>
  <c r="S7575" i="11"/>
  <c r="S7576" i="11"/>
  <c r="S7578" i="11"/>
  <c r="S7579" i="11"/>
  <c r="S7580" i="11"/>
  <c r="S7581" i="11"/>
  <c r="S7582" i="11"/>
  <c r="S7583" i="11"/>
  <c r="S7584" i="11"/>
  <c r="S7586" i="11"/>
  <c r="S7587" i="11"/>
  <c r="S7588" i="11"/>
  <c r="S7589" i="11"/>
  <c r="S7590" i="11"/>
  <c r="S7591" i="11"/>
  <c r="S7592" i="11"/>
  <c r="S7594" i="11"/>
  <c r="S7595" i="11"/>
  <c r="S7596" i="11"/>
  <c r="S7597" i="11"/>
  <c r="S7598" i="11"/>
  <c r="S7599" i="11"/>
  <c r="S7600" i="11"/>
  <c r="S7602" i="11"/>
  <c r="S7603" i="11"/>
  <c r="S7604" i="11"/>
  <c r="S7605" i="11"/>
  <c r="S7606" i="11"/>
  <c r="S7607" i="11"/>
  <c r="S7608" i="11"/>
  <c r="S7610" i="11"/>
  <c r="S7611" i="11"/>
  <c r="S7612" i="11"/>
  <c r="S7613" i="11"/>
  <c r="S7614" i="11"/>
  <c r="S7615" i="11"/>
  <c r="S7616" i="11"/>
  <c r="S7618" i="11"/>
  <c r="S7619" i="11"/>
  <c r="S7620" i="11"/>
  <c r="S7621" i="11"/>
  <c r="S7622" i="11"/>
  <c r="S7623" i="11"/>
  <c r="S7624" i="11"/>
  <c r="S7626" i="11"/>
  <c r="S7627" i="11"/>
  <c r="S7628" i="11"/>
  <c r="S7629" i="11"/>
  <c r="S7630" i="11"/>
  <c r="S7631" i="11"/>
  <c r="S7632" i="11"/>
  <c r="S7634" i="11"/>
  <c r="S7635" i="11"/>
  <c r="S7636" i="11"/>
  <c r="S7637" i="11"/>
  <c r="S7638" i="11"/>
  <c r="S7639" i="11"/>
  <c r="S7640" i="11"/>
  <c r="S7642" i="11"/>
  <c r="S7643" i="11"/>
  <c r="S7644" i="11"/>
  <c r="S7645" i="11"/>
  <c r="S7646" i="11"/>
  <c r="S7647" i="11"/>
  <c r="S7648" i="11"/>
  <c r="S7650" i="11"/>
  <c r="S7651" i="11"/>
  <c r="S7652" i="11"/>
  <c r="S7653" i="11"/>
  <c r="S7654" i="11"/>
  <c r="S7655" i="11"/>
  <c r="S7656" i="11"/>
  <c r="S7658" i="11"/>
  <c r="S7659" i="11"/>
  <c r="S7660" i="11"/>
  <c r="S7661" i="11"/>
  <c r="S7662" i="11"/>
  <c r="S7663" i="11"/>
  <c r="S7664" i="11"/>
  <c r="S7666" i="11"/>
  <c r="S7667" i="11"/>
  <c r="S7668" i="11"/>
  <c r="S7669" i="11"/>
  <c r="S7670" i="11"/>
  <c r="S7671" i="11"/>
  <c r="S7672" i="11"/>
  <c r="S7674" i="11"/>
  <c r="S7675" i="11"/>
  <c r="S7676" i="11"/>
  <c r="S7677" i="11"/>
  <c r="S7678" i="11"/>
  <c r="S7679" i="11"/>
  <c r="S7680" i="11"/>
  <c r="S7682" i="11"/>
  <c r="S7683" i="11"/>
  <c r="S7684" i="11"/>
  <c r="S7685" i="11"/>
  <c r="S7686" i="11"/>
  <c r="S7687" i="11"/>
  <c r="S7688" i="11"/>
  <c r="S7690" i="11"/>
  <c r="S7691" i="11"/>
  <c r="S7692" i="11"/>
  <c r="S7693" i="11"/>
  <c r="S7694" i="11"/>
  <c r="S7695" i="11"/>
  <c r="S7696" i="11"/>
  <c r="S7698" i="11"/>
  <c r="S7699" i="11"/>
  <c r="S7700" i="11"/>
  <c r="S7701" i="11"/>
  <c r="S7702" i="11"/>
  <c r="S7703" i="11"/>
  <c r="S7704" i="11"/>
  <c r="S7706" i="11"/>
  <c r="S7707" i="11"/>
  <c r="S7708" i="11"/>
  <c r="S7709" i="11"/>
  <c r="S7710" i="11"/>
  <c r="S7711" i="11"/>
  <c r="S7712" i="11"/>
  <c r="S7714" i="11"/>
  <c r="S7715" i="11"/>
  <c r="S7716" i="11"/>
  <c r="S7717" i="11"/>
  <c r="S7718" i="11"/>
  <c r="S7719" i="11"/>
  <c r="S7720" i="11"/>
  <c r="S7722" i="11"/>
  <c r="S7723" i="11"/>
  <c r="S7724" i="11"/>
  <c r="S7725" i="11"/>
  <c r="S7726" i="11"/>
  <c r="S7727" i="11"/>
  <c r="S7728" i="11"/>
  <c r="S7730" i="11"/>
  <c r="S7731" i="11"/>
  <c r="S7732" i="11"/>
  <c r="S7733" i="11"/>
  <c r="S7734" i="11"/>
  <c r="S7735" i="11"/>
  <c r="S7736" i="11"/>
  <c r="S7738" i="11"/>
  <c r="S7739" i="11"/>
  <c r="S7740" i="11"/>
  <c r="S7741" i="11"/>
  <c r="S7742" i="11"/>
  <c r="S7743" i="11"/>
  <c r="S7744" i="11"/>
  <c r="S7746" i="11"/>
  <c r="S7747" i="11"/>
  <c r="S7748" i="11"/>
  <c r="S7749" i="11"/>
  <c r="S7750" i="11"/>
  <c r="S7751" i="11"/>
  <c r="S7752" i="11"/>
  <c r="S7754" i="11"/>
  <c r="S7755" i="11"/>
  <c r="S7756" i="11"/>
  <c r="S7757" i="11"/>
  <c r="S7758" i="11"/>
  <c r="S7759" i="11"/>
  <c r="S7760" i="11"/>
  <c r="S7762" i="11"/>
  <c r="S7763" i="11"/>
  <c r="S7764" i="11"/>
  <c r="S7765" i="11"/>
  <c r="S7766" i="11"/>
  <c r="S7767" i="11"/>
  <c r="S7768" i="11"/>
  <c r="S7770" i="11"/>
  <c r="S7771" i="11"/>
  <c r="S7772" i="11"/>
  <c r="S7773" i="11"/>
  <c r="S7774" i="11"/>
  <c r="S7775" i="11"/>
  <c r="S7776" i="11"/>
  <c r="S7778" i="11"/>
  <c r="S7779" i="11"/>
  <c r="S7780" i="11"/>
  <c r="S7781" i="11"/>
  <c r="S7782" i="11"/>
  <c r="S7783" i="11"/>
  <c r="S7784" i="11"/>
  <c r="S7786" i="11"/>
  <c r="S7787" i="11"/>
  <c r="S7788" i="11"/>
  <c r="S7789" i="11"/>
  <c r="S7790" i="11"/>
  <c r="S7791" i="11"/>
  <c r="S7792" i="11"/>
  <c r="S7794" i="11"/>
  <c r="S7795" i="11"/>
  <c r="S7796" i="11"/>
  <c r="S7797" i="11"/>
  <c r="S7798" i="11"/>
  <c r="S7799" i="11"/>
  <c r="S7800" i="11"/>
  <c r="S7802" i="11"/>
  <c r="S7803" i="11"/>
  <c r="S7804" i="11"/>
  <c r="S7805" i="11"/>
  <c r="S7806" i="11"/>
  <c r="S7807" i="11"/>
  <c r="S7808" i="11"/>
  <c r="S7810" i="11"/>
  <c r="S7811" i="11"/>
  <c r="S7812" i="11"/>
  <c r="S7813" i="11"/>
  <c r="S7814" i="11"/>
  <c r="S7815" i="11"/>
  <c r="S7816" i="11"/>
  <c r="S7818" i="11"/>
  <c r="S7819" i="11"/>
  <c r="S7820" i="11"/>
  <c r="S7821" i="11"/>
  <c r="S7822" i="11"/>
  <c r="S7823" i="11"/>
  <c r="S7824" i="11"/>
  <c r="S7826" i="11"/>
  <c r="S7827" i="11"/>
  <c r="S7828" i="11"/>
  <c r="S7829" i="11"/>
  <c r="S7830" i="11"/>
  <c r="S7831" i="11"/>
  <c r="S7832" i="11"/>
  <c r="S7834" i="11"/>
  <c r="S7835" i="11"/>
  <c r="S7836" i="11"/>
  <c r="S7837" i="11"/>
  <c r="S7838" i="11"/>
  <c r="S7839" i="11"/>
  <c r="S7840" i="11"/>
  <c r="S7842" i="11"/>
  <c r="S7843" i="11"/>
  <c r="S7844" i="11"/>
  <c r="S7845" i="11"/>
  <c r="S7846" i="11"/>
  <c r="S7847" i="11"/>
  <c r="S7848" i="11"/>
  <c r="S7850" i="11"/>
  <c r="S7851" i="11"/>
  <c r="S7852" i="11"/>
  <c r="S7853" i="11"/>
  <c r="S7854" i="11"/>
  <c r="S7855" i="11"/>
  <c r="S7856" i="11"/>
  <c r="S7858" i="11"/>
  <c r="S7859" i="11"/>
  <c r="S7860" i="11"/>
  <c r="S7861" i="11"/>
  <c r="S7862" i="11"/>
  <c r="S7863" i="11"/>
  <c r="S7864" i="11"/>
  <c r="S7866" i="11"/>
  <c r="S7867" i="11"/>
  <c r="S7868" i="11"/>
  <c r="S7869" i="11"/>
  <c r="S7870" i="11"/>
  <c r="S7871" i="11"/>
  <c r="S7872" i="11"/>
  <c r="S7874" i="11"/>
  <c r="S7875" i="11"/>
  <c r="S7876" i="11"/>
  <c r="S7877" i="11"/>
  <c r="S7878" i="11"/>
  <c r="S7879" i="11"/>
  <c r="S7880" i="11"/>
  <c r="S7882" i="11"/>
  <c r="S7883" i="11"/>
  <c r="S7884" i="11"/>
  <c r="S7885" i="11"/>
  <c r="S7886" i="11"/>
  <c r="S7887" i="11"/>
  <c r="S7888" i="11"/>
  <c r="S7890" i="11"/>
  <c r="S7891" i="11"/>
  <c r="S7892" i="11"/>
  <c r="S7893" i="11"/>
  <c r="S7894" i="11"/>
  <c r="S7895" i="11"/>
  <c r="S7896" i="11"/>
  <c r="S7898" i="11"/>
  <c r="S7899" i="11"/>
  <c r="S7900" i="11"/>
  <c r="S7901" i="11"/>
  <c r="S7902" i="11"/>
  <c r="S7903" i="11"/>
  <c r="S7904" i="11"/>
  <c r="S7906" i="11"/>
  <c r="S7907" i="11"/>
  <c r="S7908" i="11"/>
  <c r="S7909" i="11"/>
  <c r="S7910" i="11"/>
  <c r="S7911" i="11"/>
  <c r="S7912" i="11"/>
  <c r="S7914" i="11"/>
  <c r="S7915" i="11"/>
  <c r="S7916" i="11"/>
  <c r="S7917" i="11"/>
  <c r="S7918" i="11"/>
  <c r="S7919" i="11"/>
  <c r="S7920" i="11"/>
  <c r="S7922" i="11"/>
  <c r="S7923" i="11"/>
  <c r="S7924" i="11"/>
  <c r="S7925" i="11"/>
  <c r="S7926" i="11"/>
  <c r="S7927" i="11"/>
  <c r="S7928" i="11"/>
  <c r="S7930" i="11"/>
  <c r="S7931" i="11"/>
  <c r="S7932" i="11"/>
  <c r="S7933" i="11"/>
  <c r="S7934" i="11"/>
  <c r="S7935" i="11"/>
  <c r="S7936" i="11"/>
  <c r="S7938" i="11"/>
  <c r="S7939" i="11"/>
  <c r="S7940" i="11"/>
  <c r="S7941" i="11"/>
  <c r="S7942" i="11"/>
  <c r="S7943" i="11"/>
  <c r="S7944" i="11"/>
  <c r="S7946" i="11"/>
  <c r="S7947" i="11"/>
  <c r="S7948" i="11"/>
  <c r="S7949" i="11"/>
  <c r="S7950" i="11"/>
  <c r="S7951" i="11"/>
  <c r="S7952" i="11"/>
  <c r="S7954" i="11"/>
  <c r="S7955" i="11"/>
  <c r="S7956" i="11"/>
  <c r="S7957" i="11"/>
  <c r="S7958" i="11"/>
  <c r="S7959" i="11"/>
  <c r="S7960" i="11"/>
  <c r="S7962" i="11"/>
  <c r="S7963" i="11"/>
  <c r="S7964" i="11"/>
  <c r="S7965" i="11"/>
  <c r="S7966" i="11"/>
  <c r="S7967" i="11"/>
  <c r="S7968" i="11"/>
  <c r="S7970" i="11"/>
  <c r="S7971" i="11"/>
  <c r="S7972" i="11"/>
  <c r="S7973" i="11"/>
  <c r="S7974" i="11"/>
  <c r="S7975" i="11"/>
  <c r="S7976" i="11"/>
  <c r="S7978" i="11"/>
  <c r="S7979" i="11"/>
  <c r="S7980" i="11"/>
  <c r="S7981" i="11"/>
  <c r="S7982" i="11"/>
  <c r="S7983" i="11"/>
  <c r="S7984" i="11"/>
  <c r="S7986" i="11"/>
  <c r="S7987" i="11"/>
  <c r="S7988" i="11"/>
  <c r="S7989" i="11"/>
  <c r="S7990" i="11"/>
  <c r="S7991" i="11"/>
  <c r="S7992" i="11"/>
  <c r="S7994" i="11"/>
  <c r="S7995" i="11"/>
  <c r="S7996" i="11"/>
  <c r="S7997" i="11"/>
  <c r="S7998" i="11"/>
  <c r="S7999" i="11"/>
  <c r="S8000" i="11"/>
  <c r="S8002" i="11"/>
  <c r="S8003" i="11"/>
  <c r="S8004" i="11"/>
  <c r="S8005" i="11"/>
  <c r="S8006" i="11"/>
  <c r="S8007" i="11"/>
  <c r="S8008" i="11"/>
  <c r="S8010" i="11"/>
  <c r="S8011" i="11"/>
  <c r="S8012" i="11"/>
  <c r="S8013" i="11"/>
  <c r="S8014" i="11"/>
  <c r="S8015" i="11"/>
  <c r="S8016" i="11"/>
  <c r="S8018" i="11"/>
  <c r="S8019" i="11"/>
  <c r="S8020" i="11"/>
  <c r="S8021" i="11"/>
  <c r="S8022" i="11"/>
  <c r="S8023" i="11"/>
  <c r="S8024" i="11"/>
  <c r="S8026" i="11"/>
  <c r="S8027" i="11"/>
  <c r="S8028" i="11"/>
  <c r="S8029" i="11"/>
  <c r="S8030" i="11"/>
  <c r="S8031" i="11"/>
  <c r="S8032" i="11"/>
  <c r="S8034" i="11"/>
  <c r="S8035" i="11"/>
  <c r="S8036" i="11"/>
  <c r="S8037" i="11"/>
  <c r="S8038" i="11"/>
  <c r="S8039" i="11"/>
  <c r="S8040" i="11"/>
  <c r="S8042" i="11"/>
  <c r="S8043" i="11"/>
  <c r="S8044" i="11"/>
  <c r="S8045" i="11"/>
  <c r="S8046" i="11"/>
  <c r="S8047" i="11"/>
  <c r="S8048" i="11"/>
  <c r="S8050" i="11"/>
  <c r="S8051" i="11"/>
  <c r="S8052" i="11"/>
  <c r="S8053" i="11"/>
  <c r="S8054" i="11"/>
  <c r="S8055" i="11"/>
  <c r="S8056" i="11"/>
  <c r="S8058" i="11"/>
  <c r="S8059" i="11"/>
  <c r="S8060" i="11"/>
  <c r="S8061" i="11"/>
  <c r="S8062" i="11"/>
  <c r="S8063" i="11"/>
  <c r="S8064" i="11"/>
  <c r="S8066" i="11"/>
  <c r="S8067" i="11"/>
  <c r="S8068" i="11"/>
  <c r="S8069" i="11"/>
  <c r="S8070" i="11"/>
  <c r="S8071" i="11"/>
  <c r="S8072" i="11"/>
  <c r="S8074" i="11"/>
  <c r="S8075" i="11"/>
  <c r="S8076" i="11"/>
  <c r="S8077" i="11"/>
  <c r="S8078" i="11"/>
  <c r="S8079" i="11"/>
  <c r="S8080" i="11"/>
  <c r="S8082" i="11"/>
  <c r="S8083" i="11"/>
  <c r="S8084" i="11"/>
  <c r="S8085" i="11"/>
  <c r="S8086" i="11"/>
  <c r="S8087" i="11"/>
  <c r="S8088" i="11"/>
  <c r="S8090" i="11"/>
  <c r="S8091" i="11"/>
  <c r="S8092" i="11"/>
  <c r="S8093" i="11"/>
  <c r="S8094" i="11"/>
  <c r="S8095" i="11"/>
  <c r="S8096" i="11"/>
  <c r="S8098" i="11"/>
  <c r="S8099" i="11"/>
  <c r="S8100" i="11"/>
  <c r="S8101" i="11"/>
  <c r="S8102" i="11"/>
  <c r="S8103" i="11"/>
  <c r="S8104" i="11"/>
  <c r="S8106" i="11"/>
  <c r="S8107" i="11"/>
  <c r="S8108" i="11"/>
  <c r="S8109" i="11"/>
  <c r="S8110" i="11"/>
  <c r="S8111" i="11"/>
  <c r="S8112" i="11"/>
  <c r="S8114" i="11"/>
  <c r="S8115" i="11"/>
  <c r="S8116" i="11"/>
  <c r="S8117" i="11"/>
  <c r="S8118" i="11"/>
  <c r="S8119" i="11"/>
  <c r="S8120" i="11"/>
  <c r="S8122" i="11"/>
  <c r="S8123" i="11"/>
  <c r="S8124" i="11"/>
  <c r="S8125" i="11"/>
  <c r="S8126" i="11"/>
  <c r="S8127" i="11"/>
  <c r="S8128" i="11"/>
  <c r="S8130" i="11"/>
  <c r="S8131" i="11"/>
  <c r="S8132" i="11"/>
  <c r="S8133" i="11"/>
  <c r="S8134" i="11"/>
  <c r="S8135" i="11"/>
  <c r="S8136" i="11"/>
  <c r="S8138" i="11"/>
  <c r="S8139" i="11"/>
  <c r="S8140" i="11"/>
  <c r="S8141" i="11"/>
  <c r="S8142" i="11"/>
  <c r="S8143" i="11"/>
  <c r="S8144" i="11"/>
  <c r="S8146" i="11"/>
  <c r="S8147" i="11"/>
  <c r="S8148" i="11"/>
  <c r="S8149" i="11"/>
  <c r="S8150" i="11"/>
  <c r="S8151" i="11"/>
  <c r="S8152" i="11"/>
  <c r="S8154" i="11"/>
  <c r="S8155" i="11"/>
  <c r="S8156" i="11"/>
  <c r="S8157" i="11"/>
  <c r="S8158" i="11"/>
  <c r="S8159" i="11"/>
  <c r="S8160" i="11"/>
  <c r="S8162" i="11"/>
  <c r="S8163" i="11"/>
  <c r="S8164" i="11"/>
  <c r="S8165" i="11"/>
  <c r="S8166" i="11"/>
  <c r="S8167" i="11"/>
  <c r="S8168" i="11"/>
  <c r="S8170" i="11"/>
  <c r="S8171" i="11"/>
  <c r="S8172" i="11"/>
  <c r="S8173" i="11"/>
  <c r="S8174" i="11"/>
  <c r="S8175" i="11"/>
  <c r="S8176" i="11"/>
  <c r="S8178" i="11"/>
  <c r="S8179" i="11"/>
  <c r="S8180" i="11"/>
  <c r="S8181" i="11"/>
  <c r="S8182" i="11"/>
  <c r="S8183" i="11"/>
  <c r="S8184" i="11"/>
  <c r="S8186" i="11"/>
  <c r="S8187" i="11"/>
  <c r="S8188" i="11"/>
  <c r="S8189" i="11"/>
  <c r="S8190" i="11"/>
  <c r="S8191" i="11"/>
  <c r="S8192" i="11"/>
  <c r="S8194" i="11"/>
  <c r="S8195" i="11"/>
  <c r="S8196" i="11"/>
  <c r="S8197" i="11"/>
  <c r="S8198" i="11"/>
  <c r="S8199" i="11"/>
  <c r="S8200" i="11"/>
  <c r="S8202" i="11"/>
  <c r="S8203" i="11"/>
  <c r="S8204" i="11"/>
  <c r="S8205" i="11"/>
  <c r="S8206" i="11"/>
  <c r="S8207" i="11"/>
  <c r="S8208" i="11"/>
  <c r="S8210" i="11"/>
  <c r="S8211" i="11"/>
  <c r="S8212" i="11"/>
  <c r="S8213" i="11"/>
  <c r="S8214" i="11"/>
  <c r="S8215" i="11"/>
  <c r="S8216" i="11"/>
  <c r="S8218" i="11"/>
  <c r="S8219" i="11"/>
  <c r="S8220" i="11"/>
  <c r="S8221" i="11"/>
  <c r="S8222" i="11"/>
  <c r="S8223" i="11"/>
  <c r="S8224" i="11"/>
  <c r="S8226" i="11"/>
  <c r="S8227" i="11"/>
  <c r="S8228" i="11"/>
  <c r="S8229" i="11"/>
  <c r="S8230" i="11"/>
  <c r="S8231" i="11"/>
  <c r="S8232" i="11"/>
  <c r="S8234" i="11"/>
  <c r="S8235" i="11"/>
  <c r="S8236" i="11"/>
  <c r="S8237" i="11"/>
  <c r="S8238" i="11"/>
  <c r="S8239" i="11"/>
  <c r="S8240" i="11"/>
  <c r="S8242" i="11"/>
  <c r="S8243" i="11"/>
  <c r="S8244" i="11"/>
  <c r="S8245" i="11"/>
  <c r="S8246" i="11"/>
  <c r="S8247" i="11"/>
  <c r="S8248" i="11"/>
  <c r="S8250" i="11"/>
  <c r="S8251" i="11"/>
  <c r="S8252" i="11"/>
  <c r="S8253" i="11"/>
  <c r="S8254" i="11"/>
  <c r="S8255" i="11"/>
  <c r="S8256" i="11"/>
  <c r="S8258" i="11"/>
  <c r="S8259" i="11"/>
  <c r="S8260" i="11"/>
  <c r="S8261" i="11"/>
  <c r="S8262" i="11"/>
  <c r="S8263" i="11"/>
  <c r="S8264" i="11"/>
  <c r="S8266" i="11"/>
  <c r="S8267" i="11"/>
  <c r="S8268" i="11"/>
  <c r="S8269" i="11"/>
  <c r="S8270" i="11"/>
  <c r="S8271" i="11"/>
  <c r="S8272" i="11"/>
  <c r="S8274" i="11"/>
  <c r="S8275" i="11"/>
  <c r="S8276" i="11"/>
  <c r="S8277" i="11"/>
  <c r="S8278" i="11"/>
  <c r="S8279" i="11"/>
  <c r="S8280" i="11"/>
  <c r="S8282" i="11"/>
  <c r="S8283" i="11"/>
  <c r="S8284" i="11"/>
  <c r="S8285" i="11"/>
  <c r="S8286" i="11"/>
  <c r="S8287" i="11"/>
  <c r="S8288" i="11"/>
  <c r="S8290" i="11"/>
  <c r="S8291" i="11"/>
  <c r="S8292" i="11"/>
  <c r="S8293" i="11"/>
  <c r="S8294" i="11"/>
  <c r="S8295" i="11"/>
  <c r="S8296" i="11"/>
  <c r="S8298" i="11"/>
  <c r="S8299" i="11"/>
  <c r="S8300" i="11"/>
  <c r="S8301" i="11"/>
  <c r="S8302" i="11"/>
  <c r="S8303" i="11"/>
  <c r="S8304" i="11"/>
  <c r="S8306" i="11"/>
  <c r="S8307" i="11"/>
  <c r="S8308" i="11"/>
  <c r="S8309" i="11"/>
  <c r="S8310" i="11"/>
  <c r="S8311" i="11"/>
  <c r="S8312" i="11"/>
  <c r="S8314" i="11"/>
  <c r="S8315" i="11"/>
  <c r="S8316" i="11"/>
  <c r="S8317" i="11"/>
  <c r="S8318" i="11"/>
  <c r="S8319" i="11"/>
  <c r="S8320" i="11"/>
  <c r="S8322" i="11"/>
  <c r="S8323" i="11"/>
  <c r="S8324" i="11"/>
  <c r="S8325" i="11"/>
  <c r="S8326" i="11"/>
  <c r="S8327" i="11"/>
  <c r="S8328" i="11"/>
  <c r="S8330" i="11"/>
  <c r="S8331" i="11"/>
  <c r="S8332" i="11"/>
  <c r="S8333" i="11"/>
  <c r="S8334" i="11"/>
  <c r="S8335" i="11"/>
  <c r="S8336" i="11"/>
  <c r="S8338" i="11"/>
  <c r="S8339" i="11"/>
  <c r="S8340" i="11"/>
  <c r="S8341" i="11"/>
  <c r="S8342" i="11"/>
  <c r="S8343" i="11"/>
  <c r="S8344" i="11"/>
  <c r="S8346" i="11"/>
  <c r="S8347" i="11"/>
  <c r="S8348" i="11"/>
  <c r="S8349" i="11"/>
  <c r="S8350" i="11"/>
  <c r="S8351" i="11"/>
  <c r="S8352" i="11"/>
  <c r="S8354" i="11"/>
  <c r="S8355" i="11"/>
  <c r="S8356" i="11"/>
  <c r="S8357" i="11"/>
  <c r="S8358" i="11"/>
  <c r="S8359" i="11"/>
  <c r="S8360" i="11"/>
  <c r="S8362" i="11"/>
  <c r="S8363" i="11"/>
  <c r="S8364" i="11"/>
  <c r="S8365" i="11"/>
  <c r="S8366" i="11"/>
  <c r="S8367" i="11"/>
  <c r="S8368" i="11"/>
  <c r="S8370" i="11"/>
  <c r="S8371" i="11"/>
  <c r="S8372" i="11"/>
  <c r="S8373" i="11"/>
  <c r="S8374" i="11"/>
  <c r="S8375" i="11"/>
  <c r="S8376" i="11"/>
  <c r="S8378" i="11"/>
  <c r="S8379" i="11"/>
  <c r="S8380" i="11"/>
  <c r="S8381" i="11"/>
  <c r="S8382" i="11"/>
  <c r="S8383" i="11"/>
  <c r="S8384" i="11"/>
  <c r="S8386" i="11"/>
  <c r="S8387" i="11"/>
  <c r="S8388" i="11"/>
  <c r="S8389" i="11"/>
  <c r="S8390" i="11"/>
  <c r="S8391" i="11"/>
  <c r="S8392" i="11"/>
  <c r="S8394" i="11"/>
  <c r="S8395" i="11"/>
  <c r="S8396" i="11"/>
  <c r="S8397" i="11"/>
  <c r="S8398" i="11"/>
  <c r="S8399" i="11"/>
  <c r="S8400" i="11"/>
  <c r="S8402" i="11"/>
  <c r="S8403" i="11"/>
  <c r="S8404" i="11"/>
  <c r="S8405" i="11"/>
  <c r="S8406" i="11"/>
  <c r="S8407" i="11"/>
  <c r="S8408" i="11"/>
  <c r="S8410" i="11"/>
  <c r="S8411" i="11"/>
  <c r="S8412" i="11"/>
  <c r="S8413" i="11"/>
  <c r="S8414" i="11"/>
  <c r="S8415" i="11"/>
  <c r="S8416" i="11"/>
  <c r="S8418" i="11"/>
  <c r="S8419" i="11"/>
  <c r="S8420" i="11"/>
  <c r="S8421" i="11"/>
  <c r="S8422" i="11"/>
  <c r="S8423" i="11"/>
  <c r="S8424" i="11"/>
  <c r="S8426" i="11"/>
  <c r="S8427" i="11"/>
  <c r="S8428" i="11"/>
  <c r="S8429" i="11"/>
  <c r="S8430" i="11"/>
  <c r="S8431" i="11"/>
  <c r="S8432" i="11"/>
  <c r="S8434" i="11"/>
  <c r="S8435" i="11"/>
  <c r="S8436" i="11"/>
  <c r="S8437" i="11"/>
  <c r="S8438" i="11"/>
  <c r="S8439" i="11"/>
  <c r="S8440" i="11"/>
  <c r="S8442" i="11"/>
  <c r="S8443" i="11"/>
  <c r="S8444" i="11"/>
  <c r="S8445" i="11"/>
  <c r="S8446" i="11"/>
  <c r="S8447" i="11"/>
  <c r="S8448" i="11"/>
  <c r="S8450" i="11"/>
  <c r="S8451" i="11"/>
  <c r="S8452" i="11"/>
  <c r="S8453" i="11"/>
  <c r="S8454" i="11"/>
  <c r="S8455" i="11"/>
  <c r="S8456" i="11"/>
  <c r="S8458" i="11"/>
  <c r="S8459" i="11"/>
  <c r="S8460" i="11"/>
  <c r="S8461" i="11"/>
  <c r="S8462" i="11"/>
  <c r="S8463" i="11"/>
  <c r="S8464" i="11"/>
  <c r="S8466" i="11"/>
  <c r="S8467" i="11"/>
  <c r="S8468" i="11"/>
  <c r="S8469" i="11"/>
  <c r="S8470" i="11"/>
  <c r="S8471" i="11"/>
  <c r="S8472" i="11"/>
  <c r="S8474" i="11"/>
  <c r="S8475" i="11"/>
  <c r="S8476" i="11"/>
  <c r="S8477" i="11"/>
  <c r="S8478" i="11"/>
  <c r="S8479" i="11"/>
  <c r="S8480" i="11"/>
  <c r="S8482" i="11"/>
  <c r="S8483" i="11"/>
  <c r="S8484" i="11"/>
  <c r="S8485" i="11"/>
  <c r="S8486" i="11"/>
  <c r="S8487" i="11"/>
  <c r="S8488" i="11"/>
  <c r="S8490" i="11"/>
  <c r="S8491" i="11"/>
  <c r="S8492" i="11"/>
  <c r="S8493" i="11"/>
  <c r="S8494" i="11"/>
  <c r="S8495" i="11"/>
  <c r="S8496" i="11"/>
  <c r="S8498" i="11"/>
  <c r="S8499" i="11"/>
  <c r="S8500" i="11"/>
  <c r="S8501" i="11"/>
  <c r="S8502" i="11"/>
  <c r="S8503" i="11"/>
  <c r="S8504" i="11"/>
  <c r="S8506" i="11"/>
  <c r="S8507" i="11"/>
  <c r="S8508" i="11"/>
  <c r="S8509" i="11"/>
  <c r="S8510" i="11"/>
  <c r="S8511" i="11"/>
  <c r="S8512" i="11"/>
  <c r="S8514" i="11"/>
  <c r="S8515" i="11"/>
  <c r="S8516" i="11"/>
  <c r="S8517" i="11"/>
  <c r="S8518" i="11"/>
  <c r="S8519" i="11"/>
  <c r="S8520" i="11"/>
  <c r="S8522" i="11"/>
  <c r="S8523" i="11"/>
  <c r="S8524" i="11"/>
  <c r="S8525" i="11"/>
  <c r="S8526" i="11"/>
  <c r="S8527" i="11"/>
  <c r="S8528" i="11"/>
  <c r="S8530" i="11"/>
  <c r="S8531" i="11"/>
  <c r="S8532" i="11"/>
  <c r="S8533" i="11"/>
  <c r="S8534" i="11"/>
  <c r="S8535" i="11"/>
  <c r="S8536" i="11"/>
  <c r="S8538" i="11"/>
  <c r="S8539" i="11"/>
  <c r="S8540" i="11"/>
  <c r="S8541" i="11"/>
  <c r="S8542" i="11"/>
  <c r="S8543" i="11"/>
  <c r="S8544" i="11"/>
  <c r="S8546" i="11"/>
  <c r="S8547" i="11"/>
  <c r="S8548" i="11"/>
  <c r="S8549" i="11"/>
  <c r="S8550" i="11"/>
  <c r="S8551" i="11"/>
  <c r="S8552" i="11"/>
  <c r="S8554" i="11"/>
  <c r="S8555" i="11"/>
  <c r="S8556" i="11"/>
  <c r="S8557" i="11"/>
  <c r="S8558" i="11"/>
  <c r="S8559" i="11"/>
  <c r="S8560" i="11"/>
  <c r="S8562" i="11"/>
  <c r="S8563" i="11"/>
  <c r="S8564" i="11"/>
  <c r="S8565" i="11"/>
  <c r="S8566" i="11"/>
  <c r="S8567" i="11"/>
  <c r="S8568" i="11"/>
  <c r="S8570" i="11"/>
  <c r="S8571" i="11"/>
  <c r="S8572" i="11"/>
  <c r="S8573" i="11"/>
  <c r="S8574" i="11"/>
  <c r="S8575" i="11"/>
  <c r="S8576" i="11"/>
  <c r="S8578" i="11"/>
  <c r="S8579" i="11"/>
  <c r="S8580" i="11"/>
  <c r="S8581" i="11"/>
  <c r="S8582" i="11"/>
  <c r="S8583" i="11"/>
  <c r="S8584" i="11"/>
  <c r="S8586" i="11"/>
  <c r="S8587" i="11"/>
  <c r="S8588" i="11"/>
  <c r="S8589" i="11"/>
  <c r="S8590" i="11"/>
  <c r="S8591" i="11"/>
  <c r="S8592" i="11"/>
  <c r="S8594" i="11"/>
  <c r="S8595" i="11"/>
  <c r="S8596" i="11"/>
  <c r="S8597" i="11"/>
  <c r="S8598" i="11"/>
  <c r="S8599" i="11"/>
  <c r="S8600" i="11"/>
  <c r="S8602" i="11"/>
  <c r="S8603" i="11"/>
  <c r="S8604" i="11"/>
  <c r="S8605" i="11"/>
  <c r="S8606" i="11"/>
  <c r="S8607" i="11"/>
  <c r="S8608" i="11"/>
  <c r="S8610" i="11"/>
  <c r="S8611" i="11"/>
  <c r="S8612" i="11"/>
  <c r="S8613" i="11"/>
  <c r="S8614" i="11"/>
  <c r="S8615" i="11"/>
  <c r="S8616" i="11"/>
  <c r="S8618" i="11"/>
  <c r="S8619" i="11"/>
  <c r="S8620" i="11"/>
  <c r="S8621" i="11"/>
  <c r="S8622" i="11"/>
  <c r="S8623" i="11"/>
  <c r="S8624" i="11"/>
  <c r="S8626" i="11"/>
  <c r="S8627" i="11"/>
  <c r="S8628" i="11"/>
  <c r="S8629" i="11"/>
  <c r="S8630" i="11"/>
  <c r="S8631" i="11"/>
  <c r="S8632" i="11"/>
  <c r="S8634" i="11"/>
  <c r="S8635" i="11"/>
  <c r="S8636" i="11"/>
  <c r="S8637" i="11"/>
  <c r="S8638" i="11"/>
  <c r="S8639" i="11"/>
  <c r="S8640" i="11"/>
  <c r="S8642" i="11"/>
  <c r="S8643" i="11"/>
  <c r="S8644" i="11"/>
  <c r="S8645" i="11"/>
  <c r="S8646" i="11"/>
  <c r="S8647" i="11"/>
  <c r="S8648" i="11"/>
  <c r="S8650" i="11"/>
  <c r="S8651" i="11"/>
  <c r="S8652" i="11"/>
  <c r="S8653" i="11"/>
  <c r="S8654" i="11"/>
  <c r="S8655" i="11"/>
  <c r="S8656" i="11"/>
  <c r="S8658" i="11"/>
  <c r="S8659" i="11"/>
  <c r="S8660" i="11"/>
  <c r="S8661" i="11"/>
  <c r="S8662" i="11"/>
  <c r="S8663" i="11"/>
  <c r="S8664" i="11"/>
  <c r="S8666" i="11"/>
  <c r="S8667" i="11"/>
  <c r="S8668" i="11"/>
  <c r="S8669" i="11"/>
  <c r="S8670" i="11"/>
  <c r="S8671" i="11"/>
  <c r="S8672" i="11"/>
  <c r="S8674" i="11"/>
  <c r="S8675" i="11"/>
  <c r="S8676" i="11"/>
  <c r="S8677" i="11"/>
  <c r="S8678" i="11"/>
  <c r="S8679" i="11"/>
  <c r="S8680" i="11"/>
  <c r="S8682" i="11"/>
  <c r="S8683" i="11"/>
  <c r="S8684" i="11"/>
  <c r="S8685" i="11"/>
  <c r="S8686" i="11"/>
  <c r="S8687" i="11"/>
  <c r="S8688" i="11"/>
  <c r="S8690" i="11"/>
  <c r="S8691" i="11"/>
  <c r="S8692" i="11"/>
  <c r="S8693" i="11"/>
  <c r="S8694" i="11"/>
  <c r="S8695" i="11"/>
  <c r="S8696" i="11"/>
  <c r="S8698" i="11"/>
  <c r="S8699" i="11"/>
  <c r="S8700" i="11"/>
  <c r="S8701" i="11"/>
  <c r="S8702" i="11"/>
  <c r="S8703" i="11"/>
  <c r="S8704" i="11"/>
  <c r="S8706" i="11"/>
  <c r="S8707" i="11"/>
  <c r="S8708" i="11"/>
  <c r="S8709" i="11"/>
  <c r="S8710" i="11"/>
  <c r="S8711" i="11"/>
  <c r="S8712" i="11"/>
  <c r="S8714" i="11"/>
  <c r="S8715" i="11"/>
  <c r="S8716" i="11"/>
  <c r="S8717" i="11"/>
  <c r="S8718" i="11"/>
  <c r="S8719" i="11"/>
  <c r="S8720" i="11"/>
  <c r="S8722" i="11"/>
  <c r="S8723" i="11"/>
  <c r="S8724" i="11"/>
  <c r="S8725" i="11"/>
  <c r="S8726" i="11"/>
  <c r="S8727" i="11"/>
  <c r="S8728" i="11"/>
  <c r="S8730" i="11"/>
  <c r="S8731" i="11"/>
  <c r="S8732" i="11"/>
  <c r="S8733" i="11"/>
  <c r="S8734" i="11"/>
  <c r="S8735" i="11"/>
  <c r="S8736" i="11"/>
  <c r="S8738" i="11"/>
  <c r="S8739" i="11"/>
  <c r="S8740" i="11"/>
  <c r="S8741" i="11"/>
  <c r="S8742" i="11"/>
  <c r="S8743" i="11"/>
  <c r="S8744" i="11"/>
  <c r="S8746" i="11"/>
  <c r="S8747" i="11"/>
  <c r="S8748" i="11"/>
  <c r="S8749" i="11"/>
  <c r="S8750" i="11"/>
  <c r="S8751" i="11"/>
  <c r="S8752" i="11"/>
  <c r="S8754" i="11"/>
  <c r="S8755" i="11"/>
  <c r="S8756" i="11"/>
  <c r="S8757" i="11"/>
  <c r="S8758" i="11"/>
  <c r="S8759" i="11"/>
  <c r="S8760" i="11"/>
  <c r="S8762" i="11"/>
  <c r="S8763" i="11"/>
  <c r="S8764" i="11"/>
  <c r="S8765" i="11"/>
  <c r="S8766" i="11"/>
  <c r="S8767" i="11"/>
  <c r="S8768" i="11"/>
  <c r="S8770" i="11"/>
  <c r="S8771" i="11"/>
  <c r="S8772" i="11"/>
  <c r="S8773" i="11"/>
  <c r="S8774" i="11"/>
  <c r="S8775" i="11"/>
  <c r="S8776" i="11"/>
  <c r="S8778" i="11"/>
  <c r="S8779" i="11"/>
  <c r="S8780" i="11"/>
  <c r="S8781" i="11"/>
  <c r="S8782" i="11"/>
  <c r="S8783" i="11"/>
  <c r="S8784" i="11"/>
  <c r="S8786" i="11"/>
  <c r="S8787" i="11"/>
  <c r="S8788" i="11"/>
  <c r="S8789" i="11"/>
  <c r="S8790" i="11"/>
  <c r="S8791" i="11"/>
  <c r="S8792" i="11"/>
  <c r="S8794" i="11"/>
  <c r="S8795" i="11"/>
  <c r="S8796" i="11"/>
  <c r="S8797" i="11"/>
  <c r="S8798" i="11"/>
  <c r="S8799" i="11"/>
  <c r="S8800" i="11"/>
  <c r="S8802" i="11"/>
  <c r="S8803" i="11"/>
  <c r="S8804" i="11"/>
  <c r="S8805" i="11"/>
  <c r="S8806" i="11"/>
  <c r="S8807" i="11"/>
  <c r="S8808" i="11"/>
  <c r="S8810" i="11"/>
  <c r="S8811" i="11"/>
  <c r="S8812" i="11"/>
  <c r="S8813" i="11"/>
  <c r="S8814" i="11"/>
  <c r="S8815" i="11"/>
  <c r="S8816" i="11"/>
  <c r="S8818" i="11"/>
  <c r="S8819" i="11"/>
  <c r="S8820" i="11"/>
  <c r="S8821" i="11"/>
  <c r="S8822" i="11"/>
  <c r="S8823" i="11"/>
  <c r="S8824" i="11"/>
  <c r="S8826" i="11"/>
  <c r="S8827" i="11"/>
  <c r="S8828" i="11"/>
  <c r="S8829" i="11"/>
  <c r="S8830" i="11"/>
  <c r="S8831" i="11"/>
  <c r="S8832" i="11"/>
  <c r="S8834" i="11"/>
  <c r="S8835" i="11"/>
  <c r="S8836" i="11"/>
  <c r="S8837" i="11"/>
  <c r="S8838" i="11"/>
  <c r="S8839" i="11"/>
  <c r="S8840" i="11"/>
  <c r="S8842" i="11"/>
  <c r="S8843" i="11"/>
  <c r="S8844" i="11"/>
  <c r="S8845" i="11"/>
  <c r="S8846" i="11"/>
  <c r="S8847" i="11"/>
  <c r="S8848" i="11"/>
  <c r="S8850" i="11"/>
  <c r="S8851" i="11"/>
  <c r="S8852" i="11"/>
  <c r="S8853" i="11"/>
  <c r="S8854" i="11"/>
  <c r="S8855" i="11"/>
  <c r="S8856" i="11"/>
  <c r="S8858" i="11"/>
  <c r="S8859" i="11"/>
  <c r="S8860" i="11"/>
  <c r="S8861" i="11"/>
  <c r="S8862" i="11"/>
  <c r="S8863" i="11"/>
  <c r="S8864" i="11"/>
  <c r="S8866" i="11"/>
  <c r="S8867" i="11"/>
  <c r="S8868" i="11"/>
  <c r="S8869" i="11"/>
  <c r="S8870" i="11"/>
  <c r="S8871" i="11"/>
  <c r="S8872" i="11"/>
  <c r="S8874" i="11"/>
  <c r="S8875" i="11"/>
  <c r="S8876" i="11"/>
  <c r="S8877" i="11"/>
  <c r="S8878" i="11"/>
  <c r="S8879" i="11"/>
  <c r="S8880" i="11"/>
  <c r="S8882" i="11"/>
  <c r="S8883" i="11"/>
  <c r="S8884" i="11"/>
  <c r="S8885" i="11"/>
  <c r="S8886" i="11"/>
  <c r="S8887" i="11"/>
  <c r="S8888" i="11"/>
  <c r="S8890" i="11"/>
  <c r="S8891" i="11"/>
  <c r="S8892" i="11"/>
  <c r="S8893" i="11"/>
  <c r="S8894" i="11"/>
  <c r="S8895" i="11"/>
  <c r="S8896" i="11"/>
  <c r="S8898" i="11"/>
  <c r="S8899" i="11"/>
  <c r="S8900" i="11"/>
  <c r="S8901" i="11"/>
  <c r="S8902" i="11"/>
  <c r="S8903" i="11"/>
  <c r="S8904" i="11"/>
  <c r="S8906" i="11"/>
  <c r="S8907" i="11"/>
  <c r="S8908" i="11"/>
  <c r="S8909" i="11"/>
  <c r="S8910" i="11"/>
  <c r="S8911" i="11"/>
  <c r="S8912" i="11"/>
  <c r="S8914" i="11"/>
  <c r="S8915" i="11"/>
  <c r="S8916" i="11"/>
  <c r="S8917" i="11"/>
  <c r="S8918" i="11"/>
  <c r="S8919" i="11"/>
  <c r="S8920" i="11"/>
  <c r="S8922" i="11"/>
  <c r="S8923" i="11"/>
  <c r="S8924" i="11"/>
  <c r="S8925" i="11"/>
  <c r="S8926" i="11"/>
  <c r="S8927" i="11"/>
  <c r="S8928" i="11"/>
  <c r="S8930" i="11"/>
  <c r="S8931" i="11"/>
  <c r="S8932" i="11"/>
  <c r="S8933" i="11"/>
  <c r="S8934" i="11"/>
  <c r="S8935" i="11"/>
  <c r="S8936" i="11"/>
  <c r="S8938" i="11"/>
  <c r="S8939" i="11"/>
  <c r="S8940" i="11"/>
  <c r="S8941" i="11"/>
  <c r="S8942" i="11"/>
  <c r="S8943" i="11"/>
  <c r="S8944" i="11"/>
  <c r="S8946" i="11"/>
  <c r="S8947" i="11"/>
  <c r="S8948" i="11"/>
  <c r="S8949" i="11"/>
  <c r="S8950" i="11"/>
  <c r="S8951" i="11"/>
  <c r="S8952" i="11"/>
  <c r="S8954" i="11"/>
  <c r="S8955" i="11"/>
  <c r="S8956" i="11"/>
  <c r="S8957" i="11"/>
  <c r="S8958" i="11"/>
  <c r="S8959" i="11"/>
  <c r="S8960" i="11"/>
  <c r="S8962" i="11"/>
  <c r="S8963" i="11"/>
  <c r="S8964" i="11"/>
  <c r="S8965" i="11"/>
  <c r="S8966" i="11"/>
  <c r="S8967" i="11"/>
  <c r="S8968" i="11"/>
  <c r="S8970" i="11"/>
  <c r="S8971" i="11"/>
  <c r="S8972" i="11"/>
  <c r="S8973" i="11"/>
  <c r="S8974" i="11"/>
  <c r="S8975" i="11"/>
  <c r="S8976" i="11"/>
  <c r="S8978" i="11"/>
  <c r="S8979" i="11"/>
  <c r="S8980" i="11"/>
  <c r="S8981" i="11"/>
  <c r="S8982" i="11"/>
  <c r="S8983" i="11"/>
  <c r="S8984" i="11"/>
  <c r="S8986" i="11"/>
  <c r="S8987" i="11"/>
  <c r="S8988" i="11"/>
  <c r="S8989" i="11"/>
  <c r="S8990" i="11"/>
  <c r="S8991" i="11"/>
  <c r="S8992" i="11"/>
  <c r="S8994" i="11"/>
  <c r="S8995" i="11"/>
  <c r="S8996" i="11"/>
  <c r="S8997" i="11"/>
  <c r="S8998" i="11"/>
  <c r="S8999" i="11"/>
  <c r="S9000" i="11"/>
  <c r="S9002" i="11"/>
  <c r="S9003" i="11"/>
  <c r="S9004" i="11"/>
  <c r="S9005" i="11"/>
  <c r="S9006" i="11"/>
  <c r="S9007" i="11"/>
  <c r="S9008" i="11"/>
  <c r="S9010" i="11"/>
  <c r="S9011" i="11"/>
  <c r="S9012" i="11"/>
  <c r="S9013" i="11"/>
  <c r="S9014" i="11"/>
  <c r="S9015" i="11"/>
  <c r="S9016" i="11"/>
  <c r="S9018" i="11"/>
  <c r="S9019" i="11"/>
  <c r="S9020" i="11"/>
  <c r="S9021" i="11"/>
  <c r="S9022" i="11"/>
  <c r="S9023" i="11"/>
  <c r="S9024" i="11"/>
  <c r="S9026" i="11"/>
  <c r="S9027" i="11"/>
  <c r="S9028" i="11"/>
  <c r="S9029" i="11"/>
  <c r="S9030" i="11"/>
  <c r="S9031" i="11"/>
  <c r="S9032" i="11"/>
  <c r="S9034" i="11"/>
  <c r="S9035" i="11"/>
  <c r="S9036" i="11"/>
  <c r="S9037" i="11"/>
  <c r="S9038" i="11"/>
  <c r="S9039" i="11"/>
  <c r="S9040" i="11"/>
  <c r="S9042" i="11"/>
  <c r="S9043" i="11"/>
  <c r="S9044" i="11"/>
  <c r="S9045" i="11"/>
  <c r="S9046" i="11"/>
  <c r="S9047" i="11"/>
  <c r="S9048" i="11"/>
  <c r="S9050" i="11"/>
  <c r="S9051" i="11"/>
  <c r="S9052" i="11"/>
  <c r="S9053" i="11"/>
  <c r="S9054" i="11"/>
  <c r="S9055" i="11"/>
  <c r="S9056" i="11"/>
  <c r="S9058" i="11"/>
  <c r="S9059" i="11"/>
  <c r="S9060" i="11"/>
  <c r="S9061" i="11"/>
  <c r="S9062" i="11"/>
  <c r="S9063" i="11"/>
  <c r="S9064" i="11"/>
  <c r="S9066" i="11"/>
  <c r="S9067" i="11"/>
  <c r="S9068" i="11"/>
  <c r="S9069" i="11"/>
  <c r="S9070" i="11"/>
  <c r="S9071" i="11"/>
  <c r="S9072" i="11"/>
  <c r="S9074" i="11"/>
  <c r="S9075" i="11"/>
  <c r="S9076" i="11"/>
  <c r="S9077" i="11"/>
  <c r="S9078" i="11"/>
  <c r="S9079" i="11"/>
  <c r="S9080" i="11"/>
  <c r="S9082" i="11"/>
  <c r="S9083" i="11"/>
  <c r="S9084" i="11"/>
  <c r="S9085" i="11"/>
  <c r="S9086" i="11"/>
  <c r="S9087" i="11"/>
  <c r="S9088" i="11"/>
  <c r="S9090" i="11"/>
  <c r="S9091" i="11"/>
  <c r="S9092" i="11"/>
  <c r="S9093" i="11"/>
  <c r="S9094" i="11"/>
  <c r="S9095" i="11"/>
  <c r="S9096" i="11"/>
  <c r="S9098" i="11"/>
  <c r="S9099" i="11"/>
  <c r="S9100" i="11"/>
  <c r="S9101" i="11"/>
  <c r="S9102" i="11"/>
  <c r="S9103" i="11"/>
  <c r="S9104" i="11"/>
  <c r="S9106" i="11"/>
  <c r="S9107" i="11"/>
  <c r="S9108" i="11"/>
  <c r="S9109" i="11"/>
  <c r="S9110" i="11"/>
  <c r="S9111" i="11"/>
  <c r="S9112" i="11"/>
  <c r="S9114" i="11"/>
  <c r="S9115" i="11"/>
  <c r="S9116" i="11"/>
  <c r="S9117" i="11"/>
  <c r="S9118" i="11"/>
  <c r="S9119" i="11"/>
  <c r="S9120" i="11"/>
  <c r="S9122" i="11"/>
  <c r="S9123" i="11"/>
  <c r="S9124" i="11"/>
  <c r="S9125" i="11"/>
  <c r="S9126" i="11"/>
  <c r="S9127" i="11"/>
  <c r="S9128" i="11"/>
  <c r="S9130" i="11"/>
  <c r="S9131" i="11"/>
  <c r="S9132" i="11"/>
  <c r="S9133" i="11"/>
  <c r="S9134" i="11"/>
  <c r="S9135" i="11"/>
  <c r="S9136" i="11"/>
  <c r="S9138" i="11"/>
  <c r="S9139" i="11"/>
  <c r="S9140" i="11"/>
  <c r="S9141" i="11"/>
  <c r="S9142" i="11"/>
  <c r="S9143" i="11"/>
  <c r="S9144" i="11"/>
  <c r="S9146" i="11"/>
  <c r="S9147" i="11"/>
  <c r="S9148" i="11"/>
  <c r="S9149" i="11"/>
  <c r="S9150" i="11"/>
  <c r="S9151" i="11"/>
  <c r="S9152" i="11"/>
  <c r="S9154" i="11"/>
  <c r="S9155" i="11"/>
  <c r="S9156" i="11"/>
  <c r="S9157" i="11"/>
  <c r="S9158" i="11"/>
  <c r="S9159" i="11"/>
  <c r="S9160" i="11"/>
  <c r="S9162" i="11"/>
  <c r="S9163" i="11"/>
  <c r="S9164" i="11"/>
  <c r="S9165" i="11"/>
  <c r="S9166" i="11"/>
  <c r="S9167" i="11"/>
  <c r="S9168" i="11"/>
  <c r="S9170" i="11"/>
  <c r="S9171" i="11"/>
  <c r="S9172" i="11"/>
  <c r="S9173" i="11"/>
  <c r="S9174" i="11"/>
  <c r="S9175" i="11"/>
  <c r="S9176" i="11"/>
  <c r="S9178" i="11"/>
  <c r="S9179" i="11"/>
  <c r="S9180" i="11"/>
  <c r="S9181" i="11"/>
  <c r="S9182" i="11"/>
  <c r="S9183" i="11"/>
  <c r="S9184" i="11"/>
  <c r="S9186" i="11"/>
  <c r="S9187" i="11"/>
  <c r="S9188" i="11"/>
  <c r="S9189" i="11"/>
  <c r="S9190" i="11"/>
  <c r="S9191" i="11"/>
  <c r="S9192" i="11"/>
  <c r="S9194" i="11"/>
  <c r="S9195" i="11"/>
  <c r="S9196" i="11"/>
  <c r="S9197" i="11"/>
  <c r="S9198" i="11"/>
  <c r="S9199" i="11"/>
  <c r="S9200" i="11"/>
  <c r="S9202" i="11"/>
  <c r="S9203" i="11"/>
  <c r="S9204" i="11"/>
  <c r="S9205" i="11"/>
  <c r="S9206" i="11"/>
  <c r="S9207" i="11"/>
  <c r="S9208" i="11"/>
  <c r="S9210" i="11"/>
  <c r="S9211" i="11"/>
  <c r="S9212" i="11"/>
  <c r="S9213" i="11"/>
  <c r="S9214" i="11"/>
  <c r="S9215" i="11"/>
  <c r="S9216" i="11"/>
  <c r="S9218" i="11"/>
  <c r="S9219" i="11"/>
  <c r="S9220" i="11"/>
  <c r="S9221" i="11"/>
  <c r="S9222" i="11"/>
  <c r="S9223" i="11"/>
  <c r="S9224" i="11"/>
  <c r="S9226" i="11"/>
  <c r="S9227" i="11"/>
  <c r="S9228" i="11"/>
  <c r="S9229" i="11"/>
  <c r="S9230" i="11"/>
  <c r="S9231" i="11"/>
  <c r="S9232" i="11"/>
  <c r="S9234" i="11"/>
  <c r="S9235" i="11"/>
  <c r="S9236" i="11"/>
  <c r="S9237" i="11"/>
  <c r="S9238" i="11"/>
  <c r="S9239" i="11"/>
  <c r="S9240" i="11"/>
  <c r="S9242" i="11"/>
  <c r="S9243" i="11"/>
  <c r="S9244" i="11"/>
  <c r="S9245" i="11"/>
  <c r="S9246" i="11"/>
  <c r="S9247" i="11"/>
  <c r="S9248" i="11"/>
  <c r="S9250" i="11"/>
  <c r="S9251" i="11"/>
  <c r="S9252" i="11"/>
  <c r="S9253" i="11"/>
  <c r="S9254" i="11"/>
  <c r="S9255" i="11"/>
  <c r="S9256" i="11"/>
  <c r="S9258" i="11"/>
  <c r="S9259" i="11"/>
  <c r="S9260" i="11"/>
  <c r="S9261" i="11"/>
  <c r="S9262" i="11"/>
  <c r="S9263" i="11"/>
  <c r="S9264" i="11"/>
  <c r="S9266" i="11"/>
  <c r="S9267" i="11"/>
  <c r="S9268" i="11"/>
  <c r="S9269" i="11"/>
  <c r="S9270" i="11"/>
  <c r="S9271" i="11"/>
  <c r="S9272" i="11"/>
  <c r="S9274" i="11"/>
  <c r="S9275" i="11"/>
  <c r="S9276" i="11"/>
  <c r="S9277" i="11"/>
  <c r="S9278" i="11"/>
  <c r="S9279" i="11"/>
  <c r="S9280" i="11"/>
  <c r="S9282" i="11"/>
  <c r="S9283" i="11"/>
  <c r="S9284" i="11"/>
  <c r="S9285" i="11"/>
  <c r="S9286" i="11"/>
  <c r="S9287" i="11"/>
  <c r="S9288" i="11"/>
  <c r="S9290" i="11"/>
  <c r="S9291" i="11"/>
  <c r="S9292" i="11"/>
  <c r="S9293" i="11"/>
  <c r="S9294" i="11"/>
  <c r="S9295" i="11"/>
  <c r="S9296" i="11"/>
  <c r="S9298" i="11"/>
  <c r="S9299" i="11"/>
  <c r="S9300" i="11"/>
  <c r="S9301" i="11"/>
  <c r="S9302" i="11"/>
  <c r="S9303" i="11"/>
  <c r="S9304" i="11"/>
  <c r="S9306" i="11"/>
  <c r="S9307" i="11"/>
  <c r="S9308" i="11"/>
  <c r="S9309" i="11"/>
  <c r="S9310" i="11"/>
  <c r="S9311" i="11"/>
  <c r="S9312" i="11"/>
  <c r="S9314" i="11"/>
  <c r="S9315" i="11"/>
  <c r="S9316" i="11"/>
  <c r="S9317" i="11"/>
  <c r="S9318" i="11"/>
  <c r="S9319" i="11"/>
  <c r="S9320" i="11"/>
  <c r="S9322" i="11"/>
  <c r="S9323" i="11"/>
  <c r="S9324" i="11"/>
  <c r="S9325" i="11"/>
  <c r="S9326" i="11"/>
  <c r="S9327" i="11"/>
  <c r="S9328" i="11"/>
  <c r="S9330" i="11"/>
  <c r="S9331" i="11"/>
  <c r="S9332" i="11"/>
  <c r="S9333" i="11"/>
  <c r="S9334" i="11"/>
  <c r="S9335" i="11"/>
  <c r="S9336" i="11"/>
  <c r="S9338" i="11"/>
  <c r="S9339" i="11"/>
  <c r="S9340" i="11"/>
  <c r="S9341" i="11"/>
  <c r="S9342" i="11"/>
  <c r="S9343" i="11"/>
  <c r="S9344" i="11"/>
  <c r="S9346" i="11"/>
  <c r="S9347" i="11"/>
  <c r="S9348" i="11"/>
  <c r="S9349" i="11"/>
  <c r="S9350" i="11"/>
  <c r="S9351" i="11"/>
  <c r="S9352" i="11"/>
  <c r="S9354" i="11"/>
  <c r="S9355" i="11"/>
  <c r="S9356" i="11"/>
  <c r="S9357" i="11"/>
  <c r="S9358" i="11"/>
  <c r="S9359" i="11"/>
  <c r="S9360" i="11"/>
  <c r="S9362" i="11"/>
  <c r="S9363" i="11"/>
  <c r="S9364" i="11"/>
  <c r="S9365" i="11"/>
  <c r="S9366" i="11"/>
  <c r="S9367" i="11"/>
  <c r="S9368" i="11"/>
  <c r="S9370" i="11"/>
  <c r="S9371" i="11"/>
  <c r="S9372" i="11"/>
  <c r="S9373" i="11"/>
  <c r="S9374" i="11"/>
  <c r="S9375" i="11"/>
  <c r="S9376" i="11"/>
  <c r="S9378" i="11"/>
  <c r="S9379" i="11"/>
  <c r="S9380" i="11"/>
  <c r="S9381" i="11"/>
  <c r="S9382" i="11"/>
  <c r="S9383" i="11"/>
  <c r="S9384" i="11"/>
  <c r="S9386" i="11"/>
  <c r="S9387" i="11"/>
  <c r="S9388" i="11"/>
  <c r="S9389" i="11"/>
  <c r="S9390" i="11"/>
  <c r="S9391" i="11"/>
  <c r="S9392" i="11"/>
  <c r="S9394" i="11"/>
  <c r="S9395" i="11"/>
  <c r="S9396" i="11"/>
  <c r="S9397" i="11"/>
  <c r="S9398" i="11"/>
  <c r="S9399" i="11"/>
  <c r="S9400" i="11"/>
  <c r="S9402" i="11"/>
  <c r="S9403" i="11"/>
  <c r="S9404" i="11"/>
  <c r="S9405" i="11"/>
  <c r="S9406" i="11"/>
  <c r="S9407" i="11"/>
  <c r="S9408" i="11"/>
  <c r="S9410" i="11"/>
  <c r="S9411" i="11"/>
  <c r="S9412" i="11"/>
  <c r="S9413" i="11"/>
  <c r="S9414" i="11"/>
  <c r="S9415" i="11"/>
  <c r="S9416" i="11"/>
  <c r="S9418" i="11"/>
  <c r="S9419" i="11"/>
  <c r="S9420" i="11"/>
  <c r="S9421" i="11"/>
  <c r="S9422" i="11"/>
  <c r="S9423" i="11"/>
  <c r="S9424" i="11"/>
  <c r="S9426" i="11"/>
  <c r="S9427" i="11"/>
  <c r="S9428" i="11"/>
  <c r="S9429" i="11"/>
  <c r="S9430" i="11"/>
  <c r="S9431" i="11"/>
  <c r="S9432" i="11"/>
  <c r="S9434" i="11"/>
  <c r="S9435" i="11"/>
  <c r="S9436" i="11"/>
  <c r="S9437" i="11"/>
  <c r="S9438" i="11"/>
  <c r="S9439" i="11"/>
  <c r="S9440" i="11"/>
  <c r="S9442" i="11"/>
  <c r="S9443" i="11"/>
  <c r="S9444" i="11"/>
  <c r="S9445" i="11"/>
  <c r="S9446" i="11"/>
  <c r="S9447" i="11"/>
  <c r="S9448" i="11"/>
  <c r="S9450" i="11"/>
  <c r="S9451" i="11"/>
  <c r="S9452" i="11"/>
  <c r="S9453" i="11"/>
  <c r="S9454" i="11"/>
  <c r="S9455" i="11"/>
  <c r="S9456" i="11"/>
  <c r="S9458" i="11"/>
  <c r="S9459" i="11"/>
  <c r="S9460" i="11"/>
  <c r="S9461" i="11"/>
  <c r="S9462" i="11"/>
  <c r="S9463" i="11"/>
  <c r="S9464" i="11"/>
  <c r="S9466" i="11"/>
  <c r="S9467" i="11"/>
  <c r="S9468" i="11"/>
  <c r="S9469" i="11"/>
  <c r="S9470" i="11"/>
  <c r="S9471" i="11"/>
  <c r="S9472" i="11"/>
  <c r="S9474" i="11"/>
  <c r="S9475" i="11"/>
  <c r="S9476" i="11"/>
  <c r="S9477" i="11"/>
  <c r="S9478" i="11"/>
  <c r="S9479" i="11"/>
  <c r="S9480" i="11"/>
  <c r="S9482" i="11"/>
  <c r="S9483" i="11"/>
  <c r="S9484" i="11"/>
  <c r="S9485" i="11"/>
  <c r="S9486" i="11"/>
  <c r="S9487" i="11"/>
  <c r="S9488" i="11"/>
  <c r="S9490" i="11"/>
  <c r="S9491" i="11"/>
  <c r="S9492" i="11"/>
  <c r="S9493" i="11"/>
  <c r="S9494" i="11"/>
  <c r="S9495" i="11"/>
  <c r="S9496" i="11"/>
  <c r="S9498" i="11"/>
  <c r="S9499" i="11"/>
  <c r="S9500" i="11"/>
  <c r="S9501" i="11"/>
  <c r="S9502" i="11"/>
  <c r="S9503" i="11"/>
  <c r="S9504" i="11"/>
  <c r="S9506" i="11"/>
  <c r="S9507" i="11"/>
  <c r="S9508" i="11"/>
  <c r="S9509" i="11"/>
  <c r="S9510" i="11"/>
  <c r="S9511" i="11"/>
  <c r="S9512" i="11"/>
  <c r="S9514" i="11"/>
  <c r="S9515" i="11"/>
  <c r="S9516" i="11"/>
  <c r="S9517" i="11"/>
  <c r="S9518" i="11"/>
  <c r="S9519" i="11"/>
  <c r="S9520" i="11"/>
  <c r="S9522" i="11"/>
  <c r="S9523" i="11"/>
  <c r="S9524" i="11"/>
  <c r="S9525" i="11"/>
  <c r="S9526" i="11"/>
  <c r="S9527" i="11"/>
  <c r="S9528" i="11"/>
  <c r="S9530" i="11"/>
  <c r="S9531" i="11"/>
  <c r="S9532" i="11"/>
  <c r="S9533" i="11"/>
  <c r="S9534" i="11"/>
  <c r="S9535" i="11"/>
  <c r="S9536" i="11"/>
  <c r="S9538" i="11"/>
  <c r="S9539" i="11"/>
  <c r="S9540" i="11"/>
  <c r="S9541" i="11"/>
  <c r="S9542" i="11"/>
  <c r="S9543" i="11"/>
  <c r="S9544" i="11"/>
  <c r="S9546" i="11"/>
  <c r="S9547" i="11"/>
  <c r="S9548" i="11"/>
  <c r="S9549" i="11"/>
  <c r="S9550" i="11"/>
  <c r="S9551" i="11"/>
  <c r="S9552" i="11"/>
  <c r="S9554" i="11"/>
  <c r="S9555" i="11"/>
  <c r="S9556" i="11"/>
  <c r="S9557" i="11"/>
  <c r="S9558" i="11"/>
  <c r="S9559" i="11"/>
  <c r="S9560" i="11"/>
  <c r="S9562" i="11"/>
  <c r="S9563" i="11"/>
  <c r="S9564" i="11"/>
  <c r="S9565" i="11"/>
  <c r="S9566" i="11"/>
  <c r="S9567" i="11"/>
  <c r="S9568" i="11"/>
  <c r="S9570" i="11"/>
  <c r="S9571" i="11"/>
  <c r="S9572" i="11"/>
  <c r="S9573" i="11"/>
  <c r="S9574" i="11"/>
  <c r="S9575" i="11"/>
  <c r="S9576" i="11"/>
  <c r="S9578" i="11"/>
  <c r="S9579" i="11"/>
  <c r="S9580" i="11"/>
  <c r="S9581" i="11"/>
  <c r="S9582" i="11"/>
  <c r="S9583" i="11"/>
  <c r="S9584" i="11"/>
  <c r="S9586" i="11"/>
  <c r="S9587" i="11"/>
  <c r="S9588" i="11"/>
  <c r="S9589" i="11"/>
  <c r="S9590" i="11"/>
  <c r="S9591" i="11"/>
  <c r="S9592" i="11"/>
  <c r="S9594" i="11"/>
  <c r="S9595" i="11"/>
  <c r="S9596" i="11"/>
  <c r="S9597" i="11"/>
  <c r="S9598" i="11"/>
  <c r="S9599" i="11"/>
  <c r="S9600" i="11"/>
  <c r="S9602" i="11"/>
  <c r="S9603" i="11"/>
  <c r="S9604" i="11"/>
  <c r="S9605" i="11"/>
  <c r="S9606" i="11"/>
  <c r="S9607" i="11"/>
  <c r="S9608" i="11"/>
  <c r="S9610" i="11"/>
  <c r="S9611" i="11"/>
  <c r="S9612" i="11"/>
  <c r="S9613" i="11"/>
  <c r="S9614" i="11"/>
  <c r="S9615" i="11"/>
  <c r="S9616" i="11"/>
  <c r="S9618" i="11"/>
  <c r="S9619" i="11"/>
  <c r="S9620" i="11"/>
  <c r="S9621" i="11"/>
  <c r="S9622" i="11"/>
  <c r="S9623" i="11"/>
  <c r="S9624" i="11"/>
  <c r="S9626" i="11"/>
  <c r="S9627" i="11"/>
  <c r="S9628" i="11"/>
  <c r="S9629" i="11"/>
  <c r="S9630" i="11"/>
  <c r="S9631" i="11"/>
  <c r="S9632" i="11"/>
  <c r="S9634" i="11"/>
  <c r="S9635" i="11"/>
  <c r="S9636" i="11"/>
  <c r="S9637" i="11"/>
  <c r="S9638" i="11"/>
  <c r="S9639" i="11"/>
  <c r="S9640" i="11"/>
  <c r="S9642" i="11"/>
  <c r="S9643" i="11"/>
  <c r="S9644" i="11"/>
  <c r="S9645" i="11"/>
  <c r="S9646" i="11"/>
  <c r="S9647" i="11"/>
  <c r="S9648" i="11"/>
  <c r="S9650" i="11"/>
  <c r="S9651" i="11"/>
  <c r="S9652" i="11"/>
  <c r="S9653" i="11"/>
  <c r="S9654" i="11"/>
  <c r="S9655" i="11"/>
  <c r="S9656" i="11"/>
  <c r="S9658" i="11"/>
  <c r="S9659" i="11"/>
  <c r="S9660" i="11"/>
  <c r="S9661" i="11"/>
  <c r="S9662" i="11"/>
  <c r="S9663" i="11"/>
  <c r="S9664" i="11"/>
  <c r="S9666" i="11"/>
  <c r="S9667" i="11"/>
  <c r="S9668" i="11"/>
  <c r="S9669" i="11"/>
  <c r="S9670" i="11"/>
  <c r="S9671" i="11"/>
  <c r="S9672" i="11"/>
  <c r="S9674" i="11"/>
  <c r="S9675" i="11"/>
  <c r="S9676" i="11"/>
  <c r="S9677" i="11"/>
  <c r="S9678" i="11"/>
  <c r="S9679" i="11"/>
  <c r="S9680" i="11"/>
  <c r="S9682" i="11"/>
  <c r="S9683" i="11"/>
  <c r="S9684" i="11"/>
  <c r="S9685" i="11"/>
  <c r="S9686" i="11"/>
  <c r="S9687" i="11"/>
  <c r="S9688" i="11"/>
  <c r="S9690" i="11"/>
  <c r="S9691" i="11"/>
  <c r="S9692" i="11"/>
  <c r="S9693" i="11"/>
  <c r="S9694" i="11"/>
  <c r="S9695" i="11"/>
  <c r="S9696" i="11"/>
  <c r="S9698" i="11"/>
  <c r="S9699" i="11"/>
  <c r="S9700" i="11"/>
  <c r="S9701" i="11"/>
  <c r="S9702" i="11"/>
  <c r="S9703" i="11"/>
  <c r="S9704" i="11"/>
  <c r="S9706" i="11"/>
  <c r="S9707" i="11"/>
  <c r="S9708" i="11"/>
  <c r="S9709" i="11"/>
  <c r="S9710" i="11"/>
  <c r="S9711" i="11"/>
  <c r="S9712" i="11"/>
  <c r="S9714" i="11"/>
  <c r="S9715" i="11"/>
  <c r="S9716" i="11"/>
  <c r="S9717" i="11"/>
  <c r="S9718" i="11"/>
  <c r="S9719" i="11"/>
  <c r="S9720" i="11"/>
  <c r="S9722" i="11"/>
  <c r="S9723" i="11"/>
  <c r="S9724" i="11"/>
  <c r="S9725" i="11"/>
  <c r="S9726" i="11"/>
  <c r="S9727" i="11"/>
  <c r="S9728" i="11"/>
  <c r="S9730" i="11"/>
  <c r="S9731" i="11"/>
  <c r="S9732" i="11"/>
  <c r="S9733" i="11"/>
  <c r="S9734" i="11"/>
  <c r="S9735" i="11"/>
  <c r="S9736" i="11"/>
  <c r="S9738" i="11"/>
  <c r="S9739" i="11"/>
  <c r="S9740" i="11"/>
  <c r="S9741" i="11"/>
  <c r="S9742" i="11"/>
  <c r="S9743" i="11"/>
  <c r="S9744" i="11"/>
  <c r="S9746" i="11"/>
  <c r="S9747" i="11"/>
  <c r="S9748" i="11"/>
  <c r="S9749" i="11"/>
  <c r="S9750" i="11"/>
  <c r="S9751" i="11"/>
  <c r="S9752" i="11"/>
  <c r="S9754" i="11"/>
  <c r="S9755" i="11"/>
  <c r="S9756" i="11"/>
  <c r="S9757" i="11"/>
  <c r="S9758" i="11"/>
  <c r="S9759" i="11"/>
  <c r="S9760" i="11"/>
  <c r="S9762" i="11"/>
  <c r="S9763" i="11"/>
  <c r="S9764" i="11"/>
  <c r="S9765" i="11"/>
  <c r="S9766" i="11"/>
  <c r="S9767" i="11"/>
  <c r="S9768" i="11"/>
  <c r="S9770" i="11"/>
  <c r="S9771" i="11"/>
  <c r="S9772" i="11"/>
  <c r="S9773" i="11"/>
  <c r="S9774" i="11"/>
  <c r="S9775" i="11"/>
  <c r="S9776" i="11"/>
  <c r="S9778" i="11"/>
  <c r="S9779" i="11"/>
  <c r="S9780" i="11"/>
  <c r="S9781" i="11"/>
  <c r="S9782" i="11"/>
  <c r="S9783" i="11"/>
  <c r="S9784" i="11"/>
  <c r="S9786" i="11"/>
  <c r="S9787" i="11"/>
  <c r="S9788" i="11"/>
  <c r="S9789" i="11"/>
  <c r="S9790" i="11"/>
  <c r="S9791" i="11"/>
  <c r="S9792" i="11"/>
  <c r="S9794" i="11"/>
  <c r="S9795" i="11"/>
  <c r="S9796" i="11"/>
  <c r="S9797" i="11"/>
  <c r="S9798" i="11"/>
  <c r="S9799" i="11"/>
  <c r="S9800" i="11"/>
  <c r="S9802" i="11"/>
  <c r="S9803" i="11"/>
  <c r="S9804" i="11"/>
  <c r="S9805" i="11"/>
  <c r="S9806" i="11"/>
  <c r="S9807" i="11"/>
  <c r="S9808" i="11"/>
  <c r="S9810" i="11"/>
  <c r="S9811" i="11"/>
  <c r="S9812" i="11"/>
  <c r="S9813" i="11"/>
  <c r="S9814" i="11"/>
  <c r="S9815" i="11"/>
  <c r="S9816" i="11"/>
  <c r="S9818" i="11"/>
  <c r="S9819" i="11"/>
  <c r="S9820" i="11"/>
  <c r="S9821" i="11"/>
  <c r="S9822" i="11"/>
  <c r="S9823" i="11"/>
  <c r="S9824" i="11"/>
  <c r="S9826" i="11"/>
  <c r="S9827" i="11"/>
  <c r="S9828" i="11"/>
  <c r="S9829" i="11"/>
  <c r="S9830" i="11"/>
  <c r="S9831" i="11"/>
  <c r="S9832" i="11"/>
  <c r="S9834" i="11"/>
  <c r="S9835" i="11"/>
  <c r="S9836" i="11"/>
  <c r="S9837" i="11"/>
  <c r="S9838" i="11"/>
  <c r="S9839" i="11"/>
  <c r="S9840" i="11"/>
  <c r="S9842" i="11"/>
  <c r="S9843" i="11"/>
  <c r="S9844" i="11"/>
  <c r="S9845" i="11"/>
  <c r="S9846" i="11"/>
  <c r="S9847" i="11"/>
  <c r="S9848" i="11"/>
  <c r="S9850" i="11"/>
  <c r="S9851" i="11"/>
  <c r="S9852" i="11"/>
  <c r="S9853" i="11"/>
  <c r="S9854" i="11"/>
  <c r="S9855" i="11"/>
  <c r="S9856" i="11"/>
  <c r="S9858" i="11"/>
  <c r="S9859" i="11"/>
  <c r="S9860" i="11"/>
  <c r="S9861" i="11"/>
  <c r="S9862" i="11"/>
  <c r="S9863" i="11"/>
  <c r="S9864" i="11"/>
  <c r="S9866" i="11"/>
  <c r="S9867" i="11"/>
  <c r="S9868" i="11"/>
  <c r="S9869" i="11"/>
  <c r="S9870" i="11"/>
  <c r="S9871" i="11"/>
  <c r="S9872" i="11"/>
  <c r="S9874" i="11"/>
  <c r="S9875" i="11"/>
  <c r="S9876" i="11"/>
  <c r="S9877" i="11"/>
  <c r="S9878" i="11"/>
  <c r="S9879" i="11"/>
  <c r="S9880" i="11"/>
  <c r="S9882" i="11"/>
  <c r="S9883" i="11"/>
  <c r="S9884" i="11"/>
  <c r="S9885" i="11"/>
  <c r="S9886" i="11"/>
  <c r="S9887" i="11"/>
  <c r="S9888" i="11"/>
  <c r="S9890" i="11"/>
  <c r="S9891" i="11"/>
  <c r="S9892" i="11"/>
  <c r="S9893" i="11"/>
  <c r="S9894" i="11"/>
  <c r="S9895" i="11"/>
  <c r="S9896" i="11"/>
  <c r="S9898" i="11"/>
  <c r="S9899" i="11"/>
  <c r="S9900" i="11"/>
  <c r="S9901" i="11"/>
  <c r="S9902" i="11"/>
  <c r="S9903" i="11"/>
  <c r="S9904" i="11"/>
  <c r="S9906" i="11"/>
  <c r="S9907" i="11"/>
  <c r="S9908" i="11"/>
  <c r="S9909" i="11"/>
  <c r="S9910" i="11"/>
  <c r="S9911" i="11"/>
  <c r="S9912" i="11"/>
  <c r="S9914" i="11"/>
  <c r="S9915" i="11"/>
  <c r="S9916" i="11"/>
  <c r="S9917" i="11"/>
  <c r="S9918" i="11"/>
  <c r="S9919" i="11"/>
  <c r="S9920" i="11"/>
  <c r="S9922" i="11"/>
  <c r="S9923" i="11"/>
  <c r="S9924" i="11"/>
  <c r="S9925" i="11"/>
  <c r="S9926" i="11"/>
  <c r="S9927" i="11"/>
  <c r="S9928" i="11"/>
  <c r="S9930" i="11"/>
  <c r="S9931" i="11"/>
  <c r="S9932" i="11"/>
  <c r="S9933" i="11"/>
  <c r="S9934" i="11"/>
  <c r="S9935" i="11"/>
  <c r="S9936" i="11"/>
  <c r="S9938" i="11"/>
  <c r="S9939" i="11"/>
  <c r="S9940" i="11"/>
  <c r="S9941" i="11"/>
  <c r="S9942" i="11"/>
  <c r="S9943" i="11"/>
  <c r="S9944" i="11"/>
  <c r="S9946" i="11"/>
  <c r="S9947" i="11"/>
  <c r="S9948" i="11"/>
  <c r="S9949" i="11"/>
  <c r="S9950" i="11"/>
  <c r="S9951" i="11"/>
  <c r="S9952" i="11"/>
  <c r="S9954" i="11"/>
  <c r="S9955" i="11"/>
  <c r="S9956" i="11"/>
  <c r="S9957" i="11"/>
  <c r="S9958" i="11"/>
  <c r="S9959" i="11"/>
  <c r="S9960" i="11"/>
  <c r="S9962" i="11"/>
  <c r="S9963" i="11"/>
  <c r="S9964" i="11"/>
  <c r="S9965" i="11"/>
  <c r="S9966" i="11"/>
  <c r="S9967" i="11"/>
  <c r="S9968" i="11"/>
  <c r="S9970" i="11"/>
  <c r="S9971" i="11"/>
  <c r="S9972" i="11"/>
  <c r="S9973" i="11"/>
  <c r="S9974" i="11"/>
  <c r="S9975" i="11"/>
  <c r="S9976" i="11"/>
  <c r="S9978" i="11"/>
  <c r="S9979" i="11"/>
  <c r="S9980" i="11"/>
  <c r="S9981" i="11"/>
  <c r="S9982" i="11"/>
  <c r="S9983" i="11"/>
  <c r="S9984" i="11"/>
  <c r="S9986" i="11"/>
  <c r="S9987" i="11"/>
  <c r="S9988" i="11"/>
  <c r="S9989" i="11"/>
  <c r="S9990" i="11"/>
  <c r="S9991" i="11"/>
  <c r="S9992" i="11"/>
  <c r="S9994" i="11"/>
  <c r="S9995" i="11"/>
  <c r="S9996" i="11"/>
  <c r="S9997" i="11"/>
  <c r="S9998" i="11"/>
  <c r="S9999" i="11"/>
  <c r="S10000" i="11"/>
  <c r="I3" i="18"/>
  <c r="A4" i="18"/>
  <c r="A15" i="18"/>
  <c r="B15" i="18" s="1"/>
  <c r="A16" i="18"/>
  <c r="B16" i="18" s="1"/>
  <c r="A17" i="18"/>
  <c r="B17" i="18" s="1"/>
  <c r="A18" i="18"/>
  <c r="A19" i="18"/>
  <c r="B19" i="18" s="1"/>
  <c r="A30" i="18"/>
  <c r="A31" i="18"/>
  <c r="A32" i="18"/>
  <c r="A33" i="18"/>
  <c r="B33" i="18" s="1"/>
  <c r="A34" i="18"/>
  <c r="B34" i="18" s="1"/>
  <c r="A45" i="18"/>
  <c r="A46" i="18"/>
  <c r="A3" i="18"/>
  <c r="B3" i="18" s="1"/>
  <c r="C17" i="18"/>
  <c r="B15" i="5"/>
  <c r="B20" i="11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2" i="11"/>
  <c r="G3" i="11"/>
  <c r="B3" i="11"/>
  <c r="B4" i="11"/>
  <c r="B5" i="11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" i="11"/>
  <c r="Y434" i="18" l="1"/>
  <c r="T449" i="18" s="1"/>
  <c r="AF434" i="18"/>
  <c r="AA449" i="18" s="1"/>
  <c r="K430" i="18"/>
  <c r="L430" i="18" s="1"/>
  <c r="K435" i="18"/>
  <c r="L435" i="18" s="1"/>
  <c r="K433" i="18"/>
  <c r="L433" i="18" s="1"/>
  <c r="K464" i="18"/>
  <c r="L464" i="18" s="1"/>
  <c r="K432" i="18"/>
  <c r="L432" i="18" s="1"/>
  <c r="K436" i="18"/>
  <c r="L436" i="18"/>
  <c r="K3" i="18"/>
  <c r="K461" i="18"/>
  <c r="L461" i="18" s="1"/>
  <c r="K428" i="18"/>
  <c r="L428" i="18"/>
  <c r="C32" i="18"/>
  <c r="C47" i="18" s="1"/>
  <c r="N47" i="18" s="1"/>
  <c r="P491" i="18"/>
  <c r="P518" i="18"/>
  <c r="V32" i="20"/>
  <c r="V40" i="20"/>
  <c r="X12" i="20"/>
  <c r="X16" i="20"/>
  <c r="X20" i="20"/>
  <c r="W9" i="20"/>
  <c r="U17" i="20"/>
  <c r="V10" i="20"/>
  <c r="V18" i="20"/>
  <c r="T11" i="20"/>
  <c r="T19" i="20"/>
  <c r="S12" i="20"/>
  <c r="S20" i="20"/>
  <c r="V33" i="20"/>
  <c r="V41" i="20"/>
  <c r="W13" i="20"/>
  <c r="W17" i="20"/>
  <c r="W21" i="20"/>
  <c r="U10" i="20"/>
  <c r="U18" i="20"/>
  <c r="V11" i="20"/>
  <c r="V19" i="20"/>
  <c r="T12" i="20"/>
  <c r="T20" i="20"/>
  <c r="S13" i="20"/>
  <c r="S21" i="20"/>
  <c r="V34" i="20"/>
  <c r="V42" i="20"/>
  <c r="X13" i="20"/>
  <c r="X17" i="20"/>
  <c r="X21" i="20"/>
  <c r="U11" i="20"/>
  <c r="U19" i="20"/>
  <c r="V12" i="20"/>
  <c r="V20" i="20"/>
  <c r="T13" i="20"/>
  <c r="T21" i="20"/>
  <c r="S14" i="20"/>
  <c r="S22" i="20"/>
  <c r="S19" i="20"/>
  <c r="V35" i="20"/>
  <c r="V43" i="20"/>
  <c r="W10" i="20"/>
  <c r="W14" i="20"/>
  <c r="W18" i="20"/>
  <c r="W22" i="20"/>
  <c r="U12" i="20"/>
  <c r="U20" i="20"/>
  <c r="V13" i="20"/>
  <c r="V21" i="20"/>
  <c r="T14" i="20"/>
  <c r="T22" i="20"/>
  <c r="S15" i="20"/>
  <c r="S23" i="20"/>
  <c r="V36" i="20"/>
  <c r="V29" i="20"/>
  <c r="X10" i="20"/>
  <c r="X14" i="20"/>
  <c r="X18" i="20"/>
  <c r="X22" i="20"/>
  <c r="U13" i="20"/>
  <c r="U21" i="20"/>
  <c r="V14" i="20"/>
  <c r="V22" i="20"/>
  <c r="T15" i="20"/>
  <c r="T23" i="20"/>
  <c r="S16" i="20"/>
  <c r="V37" i="20"/>
  <c r="S9" i="20"/>
  <c r="W11" i="20"/>
  <c r="W15" i="20"/>
  <c r="W19" i="20"/>
  <c r="W23" i="20"/>
  <c r="U14" i="20"/>
  <c r="U22" i="20"/>
  <c r="V15" i="20"/>
  <c r="V23" i="20"/>
  <c r="T16" i="20"/>
  <c r="T9" i="20"/>
  <c r="S17" i="20"/>
  <c r="V30" i="20"/>
  <c r="V38" i="20"/>
  <c r="X11" i="20"/>
  <c r="X15" i="20"/>
  <c r="X19" i="20"/>
  <c r="X23" i="20"/>
  <c r="U15" i="20"/>
  <c r="U23" i="20"/>
  <c r="V16" i="20"/>
  <c r="V9" i="20"/>
  <c r="T17" i="20"/>
  <c r="S10" i="20"/>
  <c r="S18" i="20"/>
  <c r="S11" i="20"/>
  <c r="V31" i="20"/>
  <c r="V39" i="20"/>
  <c r="W12" i="20"/>
  <c r="W16" i="20"/>
  <c r="W20" i="20"/>
  <c r="X9" i="20"/>
  <c r="U16" i="20"/>
  <c r="U9" i="20"/>
  <c r="V17" i="20"/>
  <c r="T10" i="20"/>
  <c r="T18" i="20"/>
  <c r="N58" i="18"/>
  <c r="N68" i="18"/>
  <c r="P50" i="18"/>
  <c r="O58" i="18"/>
  <c r="O100" i="18"/>
  <c r="P85" i="18"/>
  <c r="O208" i="18"/>
  <c r="N162" i="18"/>
  <c r="P147" i="18"/>
  <c r="P99" i="18"/>
  <c r="O132" i="18"/>
  <c r="P117" i="18"/>
  <c r="O128" i="18"/>
  <c r="O102" i="18"/>
  <c r="P118" i="18"/>
  <c r="N73" i="18"/>
  <c r="P55" i="18"/>
  <c r="O86" i="18"/>
  <c r="P56" i="18"/>
  <c r="P65" i="18"/>
  <c r="P68" i="18"/>
  <c r="O70" i="18"/>
  <c r="O80" i="18"/>
  <c r="P54" i="18"/>
  <c r="N110" i="18"/>
  <c r="O144" i="18"/>
  <c r="N79" i="18"/>
  <c r="N64" i="18"/>
  <c r="O193" i="18"/>
  <c r="N118" i="18"/>
  <c r="P88" i="18"/>
  <c r="N70" i="18"/>
  <c r="P57" i="18"/>
  <c r="O143" i="18"/>
  <c r="N113" i="18"/>
  <c r="O177" i="18"/>
  <c r="P208" i="18"/>
  <c r="P162" i="18"/>
  <c r="N147" i="18"/>
  <c r="N178" i="18"/>
  <c r="P148" i="18"/>
  <c r="O99" i="18"/>
  <c r="P132" i="18"/>
  <c r="N102" i="18"/>
  <c r="N98" i="18"/>
  <c r="O73" i="18"/>
  <c r="N55" i="18"/>
  <c r="N86" i="18"/>
  <c r="N84" i="18"/>
  <c r="O60" i="18"/>
  <c r="N66" i="18"/>
  <c r="N57" i="18"/>
  <c r="N54" i="18"/>
  <c r="O84" i="18"/>
  <c r="N223" i="18"/>
  <c r="P163" i="18"/>
  <c r="N87" i="18"/>
  <c r="O53" i="18"/>
  <c r="P238" i="18"/>
  <c r="N65" i="18"/>
  <c r="N80" i="18"/>
  <c r="O34" i="18"/>
  <c r="O268" i="18"/>
  <c r="P58" i="18"/>
  <c r="O162" i="18"/>
  <c r="P253" i="18"/>
  <c r="O147" i="18"/>
  <c r="O178" i="18"/>
  <c r="N99" i="18"/>
  <c r="N133" i="18"/>
  <c r="P61" i="18"/>
  <c r="N103" i="18"/>
  <c r="N128" i="18"/>
  <c r="O69" i="18"/>
  <c r="N95" i="18"/>
  <c r="P73" i="18"/>
  <c r="O55" i="18"/>
  <c r="O67" i="18"/>
  <c r="N60" i="18"/>
  <c r="O66" i="18"/>
  <c r="O57" i="18"/>
  <c r="N72" i="18"/>
  <c r="O54" i="18"/>
  <c r="O76" i="18"/>
  <c r="N238" i="18"/>
  <c r="P98" i="18"/>
  <c r="N56" i="18"/>
  <c r="P103" i="18"/>
  <c r="O75" i="18"/>
  <c r="P70" i="18"/>
  <c r="Q70" i="18" s="1"/>
  <c r="N76" i="18"/>
  <c r="O40" i="18"/>
  <c r="O101" i="18"/>
  <c r="N51" i="18"/>
  <c r="O116" i="18"/>
  <c r="N268" i="18"/>
  <c r="O88" i="18"/>
  <c r="N88" i="18"/>
  <c r="O49" i="18"/>
  <c r="N177" i="18"/>
  <c r="N208" i="18"/>
  <c r="P178" i="18"/>
  <c r="O110" i="18"/>
  <c r="P133" i="18"/>
  <c r="N61" i="18"/>
  <c r="P69" i="18"/>
  <c r="Q69" i="18" s="1"/>
  <c r="N85" i="18"/>
  <c r="P71" i="18"/>
  <c r="O72" i="18"/>
  <c r="P53" i="18"/>
  <c r="O68" i="18"/>
  <c r="P52" i="18"/>
  <c r="O87" i="18"/>
  <c r="N193" i="18"/>
  <c r="N69" i="18"/>
  <c r="N83" i="18"/>
  <c r="O91" i="18"/>
  <c r="N48" i="18"/>
  <c r="N163" i="18"/>
  <c r="O90" i="18"/>
  <c r="N75" i="18"/>
  <c r="P48" i="18"/>
  <c r="O51" i="18"/>
  <c r="O118" i="18"/>
  <c r="O133" i="18"/>
  <c r="O64" i="18"/>
  <c r="P84" i="18"/>
  <c r="O148" i="18"/>
  <c r="N253" i="18"/>
  <c r="P193" i="18"/>
  <c r="N132" i="18"/>
  <c r="O98" i="18"/>
  <c r="O61" i="18"/>
  <c r="O114" i="18"/>
  <c r="N116" i="18"/>
  <c r="O71" i="18"/>
  <c r="O83" i="18"/>
  <c r="P87" i="18"/>
  <c r="N67" i="18"/>
  <c r="O79" i="18"/>
  <c r="N101" i="18"/>
  <c r="N53" i="18"/>
  <c r="P72" i="18"/>
  <c r="O52" i="18"/>
  <c r="O95" i="18"/>
  <c r="O59" i="18"/>
  <c r="N71" i="18"/>
  <c r="N74" i="18"/>
  <c r="O223" i="18"/>
  <c r="N117" i="18"/>
  <c r="N114" i="18"/>
  <c r="O48" i="18"/>
  <c r="P60" i="18"/>
  <c r="O113" i="18"/>
  <c r="N50" i="18"/>
  <c r="O103" i="18"/>
  <c r="N52" i="18"/>
  <c r="P268" i="18"/>
  <c r="N59" i="18"/>
  <c r="O117" i="18"/>
  <c r="P83" i="18"/>
  <c r="O50" i="18"/>
  <c r="P80" i="18"/>
  <c r="N49" i="18"/>
  <c r="N283" i="18"/>
  <c r="O238" i="18"/>
  <c r="N148" i="18"/>
  <c r="O163" i="18"/>
  <c r="P102" i="18"/>
  <c r="P113" i="18"/>
  <c r="N90" i="18"/>
  <c r="P86" i="18"/>
  <c r="O56" i="18"/>
  <c r="O65" i="18"/>
  <c r="P90" i="18"/>
  <c r="O192" i="18"/>
  <c r="P75" i="18"/>
  <c r="Q75" i="18" s="1"/>
  <c r="P144" i="18"/>
  <c r="O85" i="18"/>
  <c r="O174" i="18"/>
  <c r="N91" i="18"/>
  <c r="N96" i="18"/>
  <c r="P59" i="18"/>
  <c r="N100" i="18"/>
  <c r="P128" i="18"/>
  <c r="P223" i="18"/>
  <c r="P129" i="18"/>
  <c r="O94" i="18"/>
  <c r="O159" i="18"/>
  <c r="N159" i="18"/>
  <c r="O96" i="18"/>
  <c r="O283" i="18"/>
  <c r="O74" i="18"/>
  <c r="P67" i="18"/>
  <c r="P177" i="18"/>
  <c r="O63" i="18"/>
  <c r="N63" i="18"/>
  <c r="N129" i="18"/>
  <c r="N105" i="18"/>
  <c r="O253" i="18"/>
  <c r="O81" i="18"/>
  <c r="N143" i="18"/>
  <c r="N81" i="18"/>
  <c r="P76" i="18"/>
  <c r="N144" i="18"/>
  <c r="O125" i="18"/>
  <c r="P101" i="18"/>
  <c r="O82" i="18"/>
  <c r="P114" i="18"/>
  <c r="N125" i="18"/>
  <c r="O129" i="18"/>
  <c r="N94" i="18"/>
  <c r="O105" i="18"/>
  <c r="N82" i="18"/>
  <c r="N192" i="18"/>
  <c r="P159" i="18"/>
  <c r="N174" i="18"/>
  <c r="P63" i="18"/>
  <c r="O115" i="18"/>
  <c r="N109" i="18"/>
  <c r="O120" i="18"/>
  <c r="P74" i="18"/>
  <c r="N140" i="18"/>
  <c r="O78" i="18"/>
  <c r="N115" i="18"/>
  <c r="N298" i="18"/>
  <c r="N120" i="18"/>
  <c r="O89" i="18"/>
  <c r="O106" i="18"/>
  <c r="N158" i="18"/>
  <c r="O298" i="18"/>
  <c r="P91" i="18"/>
  <c r="P82" i="18"/>
  <c r="N78" i="18"/>
  <c r="N207" i="18"/>
  <c r="P143" i="18"/>
  <c r="N89" i="18"/>
  <c r="N106" i="18"/>
  <c r="N111" i="18"/>
  <c r="P116" i="18"/>
  <c r="O131" i="18"/>
  <c r="P283" i="18"/>
  <c r="O97" i="18"/>
  <c r="O207" i="18"/>
  <c r="P174" i="18"/>
  <c r="O158" i="18"/>
  <c r="N131" i="18"/>
  <c r="O189" i="18"/>
  <c r="N97" i="18"/>
  <c r="P100" i="18"/>
  <c r="Q100" i="18" s="1"/>
  <c r="O109" i="18"/>
  <c r="P105" i="18"/>
  <c r="N189" i="18"/>
  <c r="O140" i="18"/>
  <c r="P192" i="18"/>
  <c r="O111" i="18"/>
  <c r="O146" i="18"/>
  <c r="N313" i="18"/>
  <c r="P89" i="18"/>
  <c r="P189" i="18"/>
  <c r="O93" i="18"/>
  <c r="N146" i="18"/>
  <c r="O313" i="18"/>
  <c r="O126" i="18"/>
  <c r="N155" i="18"/>
  <c r="N204" i="18"/>
  <c r="N173" i="18"/>
  <c r="P78" i="18"/>
  <c r="N104" i="18"/>
  <c r="O104" i="18"/>
  <c r="O222" i="18"/>
  <c r="N93" i="18"/>
  <c r="P115" i="18"/>
  <c r="P120" i="18"/>
  <c r="N121" i="18"/>
  <c r="P207" i="18"/>
  <c r="P298" i="18"/>
  <c r="O130" i="18"/>
  <c r="N135" i="18"/>
  <c r="P106" i="18"/>
  <c r="N112" i="18"/>
  <c r="P97" i="18"/>
  <c r="N130" i="18"/>
  <c r="N124" i="18"/>
  <c r="P158" i="18"/>
  <c r="O135" i="18"/>
  <c r="O121" i="18"/>
  <c r="N222" i="18"/>
  <c r="O204" i="18"/>
  <c r="P131" i="18"/>
  <c r="O124" i="18"/>
  <c r="O173" i="18"/>
  <c r="N126" i="18"/>
  <c r="O155" i="18"/>
  <c r="O112" i="18"/>
  <c r="N188" i="18"/>
  <c r="O150" i="18"/>
  <c r="P146" i="18"/>
  <c r="Q146" i="18" s="1"/>
  <c r="N136" i="18"/>
  <c r="O119" i="18"/>
  <c r="N141" i="18"/>
  <c r="P112" i="18"/>
  <c r="N108" i="18"/>
  <c r="O188" i="18"/>
  <c r="P313" i="18"/>
  <c r="O161" i="18"/>
  <c r="P121" i="18"/>
  <c r="N119" i="18"/>
  <c r="P93" i="18"/>
  <c r="O328" i="18"/>
  <c r="O136" i="18"/>
  <c r="O141" i="18"/>
  <c r="O219" i="18"/>
  <c r="P204" i="18"/>
  <c r="O108" i="18"/>
  <c r="N145" i="18"/>
  <c r="N328" i="18"/>
  <c r="N127" i="18"/>
  <c r="O237" i="18"/>
  <c r="P222" i="18"/>
  <c r="P130" i="18"/>
  <c r="N170" i="18"/>
  <c r="N219" i="18"/>
  <c r="N237" i="18"/>
  <c r="P135" i="18"/>
  <c r="O145" i="18"/>
  <c r="O170" i="18"/>
  <c r="O127" i="18"/>
  <c r="N150" i="18"/>
  <c r="O139" i="18"/>
  <c r="P173" i="18"/>
  <c r="N139" i="18"/>
  <c r="N161" i="18"/>
  <c r="P104" i="18"/>
  <c r="P108" i="18"/>
  <c r="N154" i="18"/>
  <c r="N160" i="18"/>
  <c r="O176" i="18"/>
  <c r="N165" i="18"/>
  <c r="N134" i="18"/>
  <c r="P127" i="18"/>
  <c r="O123" i="18"/>
  <c r="P145" i="18"/>
  <c r="N176" i="18"/>
  <c r="O165" i="18"/>
  <c r="N123" i="18"/>
  <c r="P161" i="18"/>
  <c r="P237" i="18"/>
  <c r="N151" i="18"/>
  <c r="O142" i="18"/>
  <c r="N142" i="18"/>
  <c r="O203" i="18"/>
  <c r="P150" i="18"/>
  <c r="N252" i="18"/>
  <c r="O151" i="18"/>
  <c r="O185" i="18"/>
  <c r="N156" i="18"/>
  <c r="P188" i="18"/>
  <c r="P328" i="18"/>
  <c r="O252" i="18"/>
  <c r="P136" i="18"/>
  <c r="O156" i="18"/>
  <c r="O343" i="18"/>
  <c r="N185" i="18"/>
  <c r="N203" i="18"/>
  <c r="N343" i="18"/>
  <c r="P119" i="18"/>
  <c r="P219" i="18"/>
  <c r="O154" i="18"/>
  <c r="O160" i="18"/>
  <c r="O134" i="18"/>
  <c r="N234" i="18"/>
  <c r="O234" i="18"/>
  <c r="P160" i="18"/>
  <c r="N171" i="18"/>
  <c r="N138" i="18"/>
  <c r="N175" i="18"/>
  <c r="N191" i="18"/>
  <c r="P165" i="18"/>
  <c r="N200" i="18"/>
  <c r="P151" i="18"/>
  <c r="O171" i="18"/>
  <c r="P123" i="18"/>
  <c r="P176" i="18"/>
  <c r="N180" i="18"/>
  <c r="O166" i="18"/>
  <c r="O180" i="18"/>
  <c r="O267" i="18"/>
  <c r="O138" i="18"/>
  <c r="O191" i="18"/>
  <c r="N358" i="18"/>
  <c r="O200" i="18"/>
  <c r="N166" i="18"/>
  <c r="P134" i="18"/>
  <c r="N249" i="18"/>
  <c r="P343" i="18"/>
  <c r="N149" i="18"/>
  <c r="N157" i="18"/>
  <c r="O149" i="18"/>
  <c r="N267" i="18"/>
  <c r="O218" i="18"/>
  <c r="O169" i="18"/>
  <c r="O358" i="18"/>
  <c r="P234" i="18"/>
  <c r="P252" i="18"/>
  <c r="O157" i="18"/>
  <c r="N218" i="18"/>
  <c r="N169" i="18"/>
  <c r="P142" i="18"/>
  <c r="O249" i="18"/>
  <c r="O175" i="18"/>
  <c r="P203" i="18"/>
  <c r="N153" i="18"/>
  <c r="P175" i="18"/>
  <c r="O195" i="18"/>
  <c r="N233" i="18"/>
  <c r="P358" i="18"/>
  <c r="N264" i="18"/>
  <c r="N164" i="18"/>
  <c r="O233" i="18"/>
  <c r="P138" i="18"/>
  <c r="O190" i="18"/>
  <c r="O186" i="18"/>
  <c r="P166" i="18"/>
  <c r="N282" i="18"/>
  <c r="P249" i="18"/>
  <c r="O206" i="18"/>
  <c r="O215" i="18"/>
  <c r="O153" i="18"/>
  <c r="O184" i="18"/>
  <c r="N373" i="18"/>
  <c r="N181" i="18"/>
  <c r="O282" i="18"/>
  <c r="O172" i="18"/>
  <c r="O373" i="18"/>
  <c r="N186" i="18"/>
  <c r="O181" i="18"/>
  <c r="P267" i="18"/>
  <c r="O264" i="18"/>
  <c r="N190" i="18"/>
  <c r="P149" i="18"/>
  <c r="N184" i="18"/>
  <c r="N172" i="18"/>
  <c r="P191" i="18"/>
  <c r="N215" i="18"/>
  <c r="P157" i="18"/>
  <c r="P180" i="18"/>
  <c r="N206" i="18"/>
  <c r="O164" i="18"/>
  <c r="P218" i="18"/>
  <c r="N195" i="18"/>
  <c r="N168" i="18"/>
  <c r="O205" i="18"/>
  <c r="O187" i="18"/>
  <c r="N179" i="18"/>
  <c r="O297" i="18"/>
  <c r="P153" i="18"/>
  <c r="P190" i="18"/>
  <c r="Q190" i="18" s="1"/>
  <c r="N221" i="18"/>
  <c r="P164" i="18"/>
  <c r="N297" i="18"/>
  <c r="N230" i="18"/>
  <c r="N388" i="18"/>
  <c r="P206" i="18"/>
  <c r="O179" i="18"/>
  <c r="P282" i="18"/>
  <c r="O230" i="18"/>
  <c r="O196" i="18"/>
  <c r="O168" i="18"/>
  <c r="O199" i="18"/>
  <c r="P373" i="18"/>
  <c r="N248" i="18"/>
  <c r="O221" i="18"/>
  <c r="N201" i="18"/>
  <c r="O388" i="18"/>
  <c r="N210" i="18"/>
  <c r="P181" i="18"/>
  <c r="P233" i="18"/>
  <c r="P195" i="18"/>
  <c r="P172" i="18"/>
  <c r="N279" i="18"/>
  <c r="N199" i="18"/>
  <c r="O248" i="18"/>
  <c r="O201" i="18"/>
  <c r="O279" i="18"/>
  <c r="N196" i="18"/>
  <c r="N205" i="18"/>
  <c r="O210" i="18"/>
  <c r="N187" i="18"/>
  <c r="P264" i="18"/>
  <c r="N236" i="18"/>
  <c r="O403" i="18"/>
  <c r="N245" i="18"/>
  <c r="O245" i="18"/>
  <c r="N202" i="18"/>
  <c r="P279" i="18"/>
  <c r="O183" i="18"/>
  <c r="P221" i="18"/>
  <c r="N312" i="18"/>
  <c r="N216" i="18"/>
  <c r="N194" i="18"/>
  <c r="P168" i="18"/>
  <c r="O236" i="18"/>
  <c r="N403" i="18"/>
  <c r="P210" i="18"/>
  <c r="P187" i="18"/>
  <c r="O194" i="18"/>
  <c r="N183" i="18"/>
  <c r="P388" i="18"/>
  <c r="N225" i="18"/>
  <c r="O202" i="18"/>
  <c r="P179" i="18"/>
  <c r="P248" i="18"/>
  <c r="N214" i="18"/>
  <c r="N220" i="18"/>
  <c r="O216" i="18"/>
  <c r="N211" i="18"/>
  <c r="O214" i="18"/>
  <c r="P205" i="18"/>
  <c r="O225" i="18"/>
  <c r="O294" i="18"/>
  <c r="N263" i="18"/>
  <c r="O220" i="18"/>
  <c r="O312" i="18"/>
  <c r="P196" i="18"/>
  <c r="N294" i="18"/>
  <c r="O263" i="18"/>
  <c r="P297" i="18"/>
  <c r="O211" i="18"/>
  <c r="O251" i="18"/>
  <c r="O240" i="18"/>
  <c r="O418" i="18"/>
  <c r="P220" i="18"/>
  <c r="N209" i="18"/>
  <c r="N309" i="18"/>
  <c r="N226" i="18"/>
  <c r="P183" i="18"/>
  <c r="N229" i="18"/>
  <c r="N251" i="18"/>
  <c r="P403" i="18"/>
  <c r="O235" i="18"/>
  <c r="O327" i="18"/>
  <c r="N198" i="18"/>
  <c r="O278" i="18"/>
  <c r="O229" i="18"/>
  <c r="P236" i="18"/>
  <c r="O209" i="18"/>
  <c r="N217" i="18"/>
  <c r="O198" i="18"/>
  <c r="P263" i="18"/>
  <c r="N418" i="18"/>
  <c r="P194" i="18"/>
  <c r="N278" i="18"/>
  <c r="O217" i="18"/>
  <c r="O226" i="18"/>
  <c r="O260" i="18"/>
  <c r="O231" i="18"/>
  <c r="P202" i="18"/>
  <c r="P211" i="18"/>
  <c r="N260" i="18"/>
  <c r="O309" i="18"/>
  <c r="N240" i="18"/>
  <c r="N231" i="18"/>
  <c r="N327" i="18"/>
  <c r="P225" i="18"/>
  <c r="N235" i="18"/>
  <c r="P294" i="18"/>
  <c r="P312" i="18"/>
  <c r="P198" i="18"/>
  <c r="O255" i="18"/>
  <c r="N250" i="18"/>
  <c r="O293" i="18"/>
  <c r="O232" i="18"/>
  <c r="O224" i="18"/>
  <c r="P327" i="18"/>
  <c r="P418" i="18"/>
  <c r="P235" i="18"/>
  <c r="O241" i="18"/>
  <c r="N275" i="18"/>
  <c r="N224" i="18"/>
  <c r="P217" i="18"/>
  <c r="O213" i="18"/>
  <c r="N433" i="18"/>
  <c r="N293" i="18"/>
  <c r="N241" i="18"/>
  <c r="O275" i="18"/>
  <c r="N232" i="18"/>
  <c r="P309" i="18"/>
  <c r="N213" i="18"/>
  <c r="O244" i="18"/>
  <c r="O433" i="18"/>
  <c r="P278" i="18"/>
  <c r="P226" i="18"/>
  <c r="P209" i="18"/>
  <c r="N244" i="18"/>
  <c r="O266" i="18"/>
  <c r="N342" i="18"/>
  <c r="O246" i="18"/>
  <c r="P240" i="18"/>
  <c r="P251" i="18"/>
  <c r="O342" i="18"/>
  <c r="N324" i="18"/>
  <c r="O250" i="18"/>
  <c r="N255" i="18"/>
  <c r="N266" i="18"/>
  <c r="O324" i="18"/>
  <c r="N246" i="18"/>
  <c r="P324" i="18"/>
  <c r="N357" i="18"/>
  <c r="P342" i="18"/>
  <c r="N256" i="18"/>
  <c r="O228" i="18"/>
  <c r="P255" i="18"/>
  <c r="N265" i="18"/>
  <c r="O339" i="18"/>
  <c r="P232" i="18"/>
  <c r="N259" i="18"/>
  <c r="P213" i="18"/>
  <c r="P250" i="18"/>
  <c r="P224" i="18"/>
  <c r="N247" i="18"/>
  <c r="O256" i="18"/>
  <c r="N290" i="18"/>
  <c r="N228" i="18"/>
  <c r="P433" i="18"/>
  <c r="O265" i="18"/>
  <c r="O281" i="18"/>
  <c r="O247" i="18"/>
  <c r="N270" i="18"/>
  <c r="N261" i="18"/>
  <c r="N448" i="18"/>
  <c r="N239" i="18"/>
  <c r="P241" i="18"/>
  <c r="P293" i="18"/>
  <c r="N308" i="18"/>
  <c r="O448" i="18"/>
  <c r="P266" i="18"/>
  <c r="O239" i="18"/>
  <c r="O261" i="18"/>
  <c r="N281" i="18"/>
  <c r="O308" i="18"/>
  <c r="O270" i="18"/>
  <c r="O259" i="18"/>
  <c r="N339" i="18"/>
  <c r="O357" i="18"/>
  <c r="O290" i="18"/>
  <c r="P228" i="18"/>
  <c r="O296" i="18"/>
  <c r="O274" i="18"/>
  <c r="P270" i="18"/>
  <c r="O372" i="18"/>
  <c r="O354" i="18"/>
  <c r="O243" i="18"/>
  <c r="N372" i="18"/>
  <c r="O276" i="18"/>
  <c r="N271" i="18"/>
  <c r="O271" i="18"/>
  <c r="N463" i="18"/>
  <c r="P265" i="18"/>
  <c r="P357" i="18"/>
  <c r="O305" i="18"/>
  <c r="N262" i="18"/>
  <c r="N243" i="18"/>
  <c r="O280" i="18"/>
  <c r="O323" i="18"/>
  <c r="N276" i="18"/>
  <c r="O254" i="18"/>
  <c r="P448" i="18"/>
  <c r="N280" i="18"/>
  <c r="P308" i="18"/>
  <c r="N305" i="18"/>
  <c r="O262" i="18"/>
  <c r="O463" i="18"/>
  <c r="N285" i="18"/>
  <c r="N323" i="18"/>
  <c r="P256" i="18"/>
  <c r="P247" i="18"/>
  <c r="N296" i="18"/>
  <c r="P339" i="18"/>
  <c r="P239" i="18"/>
  <c r="P281" i="18"/>
  <c r="N274" i="18"/>
  <c r="O285" i="18"/>
  <c r="N354" i="18"/>
  <c r="N254" i="18"/>
  <c r="O258" i="18"/>
  <c r="O295" i="18"/>
  <c r="N478" i="18"/>
  <c r="N320" i="18"/>
  <c r="O320" i="18"/>
  <c r="N295" i="18"/>
  <c r="P296" i="18"/>
  <c r="P262" i="18"/>
  <c r="N387" i="18"/>
  <c r="O269" i="18"/>
  <c r="N258" i="18"/>
  <c r="P463" i="18"/>
  <c r="N311" i="18"/>
  <c r="N277" i="18"/>
  <c r="O277" i="18"/>
  <c r="N291" i="18"/>
  <c r="P243" i="18"/>
  <c r="P323" i="18"/>
  <c r="O478" i="18"/>
  <c r="O311" i="18"/>
  <c r="O387" i="18"/>
  <c r="P254" i="18"/>
  <c r="P271" i="18"/>
  <c r="P372" i="18"/>
  <c r="N286" i="18"/>
  <c r="N338" i="18"/>
  <c r="O289" i="18"/>
  <c r="N300" i="18"/>
  <c r="P354" i="18"/>
  <c r="O291" i="18"/>
  <c r="O338" i="18"/>
  <c r="O300" i="18"/>
  <c r="N369" i="18"/>
  <c r="N269" i="18"/>
  <c r="P280" i="18"/>
  <c r="N289" i="18"/>
  <c r="P285" i="18"/>
  <c r="O286" i="18"/>
  <c r="O369" i="18"/>
  <c r="O353" i="18"/>
  <c r="P311" i="18"/>
  <c r="O310" i="18"/>
  <c r="O335" i="18"/>
  <c r="O284" i="18"/>
  <c r="N384" i="18"/>
  <c r="N402" i="18"/>
  <c r="O273" i="18"/>
  <c r="P269" i="18"/>
  <c r="O292" i="18"/>
  <c r="N301" i="18"/>
  <c r="P286" i="18"/>
  <c r="P258" i="18"/>
  <c r="P295" i="18"/>
  <c r="N284" i="18"/>
  <c r="N306" i="18"/>
  <c r="N273" i="18"/>
  <c r="N310" i="18"/>
  <c r="N493" i="18"/>
  <c r="O315" i="18"/>
  <c r="N292" i="18"/>
  <c r="O306" i="18"/>
  <c r="O493" i="18"/>
  <c r="P300" i="18"/>
  <c r="P277" i="18"/>
  <c r="O301" i="18"/>
  <c r="O402" i="18"/>
  <c r="N353" i="18"/>
  <c r="N304" i="18"/>
  <c r="P478" i="18"/>
  <c r="N315" i="18"/>
  <c r="P387" i="18"/>
  <c r="P338" i="18"/>
  <c r="N326" i="18"/>
  <c r="O304" i="18"/>
  <c r="P369" i="18"/>
  <c r="O326" i="18"/>
  <c r="N335" i="18"/>
  <c r="O384" i="18"/>
  <c r="O341" i="18"/>
  <c r="O399" i="18"/>
  <c r="P301" i="18"/>
  <c r="O299" i="18"/>
  <c r="N316" i="18"/>
  <c r="P273" i="18"/>
  <c r="P493" i="18"/>
  <c r="N341" i="18"/>
  <c r="O307" i="18"/>
  <c r="N399" i="18"/>
  <c r="N417" i="18"/>
  <c r="O288" i="18"/>
  <c r="O508" i="18"/>
  <c r="N330" i="18"/>
  <c r="P326" i="18"/>
  <c r="Q326" i="18" s="1"/>
  <c r="N307" i="18"/>
  <c r="P384" i="18"/>
  <c r="N288" i="18"/>
  <c r="N368" i="18"/>
  <c r="N508" i="18"/>
  <c r="P315" i="18"/>
  <c r="P284" i="18"/>
  <c r="N319" i="18"/>
  <c r="N325" i="18"/>
  <c r="O321" i="18"/>
  <c r="P402" i="18"/>
  <c r="O417" i="18"/>
  <c r="O368" i="18"/>
  <c r="O319" i="18"/>
  <c r="O330" i="18"/>
  <c r="P310" i="18"/>
  <c r="N321" i="18"/>
  <c r="P353" i="18"/>
  <c r="O325" i="18"/>
  <c r="N350" i="18"/>
  <c r="P292" i="18"/>
  <c r="O350" i="18"/>
  <c r="N299" i="18"/>
  <c r="O316" i="18"/>
  <c r="O303" i="18"/>
  <c r="P368" i="18"/>
  <c r="N523" i="18"/>
  <c r="N340" i="18"/>
  <c r="N432" i="18"/>
  <c r="N314" i="18"/>
  <c r="O365" i="18"/>
  <c r="N303" i="18"/>
  <c r="O383" i="18"/>
  <c r="O340" i="18"/>
  <c r="O322" i="18"/>
  <c r="O336" i="18"/>
  <c r="O314" i="18"/>
  <c r="P288" i="18"/>
  <c r="O523" i="18"/>
  <c r="N345" i="18"/>
  <c r="N322" i="18"/>
  <c r="N336" i="18"/>
  <c r="N331" i="18"/>
  <c r="N334" i="18"/>
  <c r="P508" i="18"/>
  <c r="O345" i="18"/>
  <c r="P307" i="18"/>
  <c r="O334" i="18"/>
  <c r="N356" i="18"/>
  <c r="P330" i="18"/>
  <c r="P316" i="18"/>
  <c r="N365" i="18"/>
  <c r="O356" i="18"/>
  <c r="P399" i="18"/>
  <c r="O331" i="18"/>
  <c r="P341" i="18"/>
  <c r="P325" i="18"/>
  <c r="O414" i="18"/>
  <c r="P299" i="18"/>
  <c r="N383" i="18"/>
  <c r="N414" i="18"/>
  <c r="P417" i="18"/>
  <c r="O432" i="18"/>
  <c r="P303" i="18"/>
  <c r="N355" i="18"/>
  <c r="O360" i="18"/>
  <c r="P383" i="18"/>
  <c r="O447" i="18"/>
  <c r="O337" i="18"/>
  <c r="N349" i="18"/>
  <c r="N371" i="18"/>
  <c r="P345" i="18"/>
  <c r="N380" i="18"/>
  <c r="O380" i="18"/>
  <c r="N346" i="18"/>
  <c r="O318" i="18"/>
  <c r="N360" i="18"/>
  <c r="N398" i="18"/>
  <c r="N351" i="18"/>
  <c r="O346" i="18"/>
  <c r="N318" i="18"/>
  <c r="O349" i="18"/>
  <c r="O371" i="18"/>
  <c r="P523" i="18"/>
  <c r="N429" i="18"/>
  <c r="P356" i="18"/>
  <c r="N538" i="18"/>
  <c r="O351" i="18"/>
  <c r="P314" i="18"/>
  <c r="P331" i="18"/>
  <c r="O329" i="18"/>
  <c r="O538" i="18"/>
  <c r="P322" i="18"/>
  <c r="P414" i="18"/>
  <c r="P340" i="18"/>
  <c r="P432" i="18"/>
  <c r="N329" i="18"/>
  <c r="N337" i="18"/>
  <c r="O355" i="18"/>
  <c r="O398" i="18"/>
  <c r="N447" i="18"/>
  <c r="O429" i="18"/>
  <c r="P318" i="18"/>
  <c r="P371" i="18"/>
  <c r="O413" i="18"/>
  <c r="P337" i="18"/>
  <c r="O366" i="18"/>
  <c r="O361" i="18"/>
  <c r="N333" i="18"/>
  <c r="N386" i="18"/>
  <c r="N553" i="18"/>
  <c r="P398" i="18"/>
  <c r="N364" i="18"/>
  <c r="O444" i="18"/>
  <c r="O364" i="18"/>
  <c r="N361" i="18"/>
  <c r="N444" i="18"/>
  <c r="N395" i="18"/>
  <c r="O333" i="18"/>
  <c r="P538" i="18"/>
  <c r="P360" i="18"/>
  <c r="P355" i="18"/>
  <c r="N462" i="18"/>
  <c r="O553" i="18"/>
  <c r="O370" i="18"/>
  <c r="O462" i="18"/>
  <c r="O395" i="18"/>
  <c r="O375" i="18"/>
  <c r="P447" i="18"/>
  <c r="O344" i="18"/>
  <c r="P329" i="18"/>
  <c r="O386" i="18"/>
  <c r="N375" i="18"/>
  <c r="N413" i="18"/>
  <c r="N370" i="18"/>
  <c r="P346" i="18"/>
  <c r="O352" i="18"/>
  <c r="N344" i="18"/>
  <c r="N366" i="18"/>
  <c r="N352" i="18"/>
  <c r="P429" i="18"/>
  <c r="N348" i="18"/>
  <c r="N401" i="18"/>
  <c r="O379" i="18"/>
  <c r="P375" i="18"/>
  <c r="O428" i="18"/>
  <c r="P352" i="18"/>
  <c r="O348" i="18"/>
  <c r="O401" i="18"/>
  <c r="O390" i="18"/>
  <c r="P413" i="18"/>
  <c r="N367" i="18"/>
  <c r="O381" i="18"/>
  <c r="O359" i="18"/>
  <c r="P386" i="18"/>
  <c r="N390" i="18"/>
  <c r="N410" i="18"/>
  <c r="N381" i="18"/>
  <c r="P333" i="18"/>
  <c r="O568" i="18"/>
  <c r="P370" i="18"/>
  <c r="P344" i="18"/>
  <c r="P553" i="18"/>
  <c r="O385" i="18"/>
  <c r="N477" i="18"/>
  <c r="O477" i="18"/>
  <c r="O410" i="18"/>
  <c r="N385" i="18"/>
  <c r="N376" i="18"/>
  <c r="O459" i="18"/>
  <c r="P361" i="18"/>
  <c r="N359" i="18"/>
  <c r="N568" i="18"/>
  <c r="N428" i="18"/>
  <c r="P444" i="18"/>
  <c r="N379" i="18"/>
  <c r="O367" i="18"/>
  <c r="O376" i="18"/>
  <c r="P462" i="18"/>
  <c r="N459" i="18"/>
  <c r="N363" i="18"/>
  <c r="N400" i="18"/>
  <c r="N405" i="18"/>
  <c r="N396" i="18"/>
  <c r="O425" i="18"/>
  <c r="P367" i="18"/>
  <c r="O583" i="18"/>
  <c r="P390" i="18"/>
  <c r="P477" i="18"/>
  <c r="O374" i="18"/>
  <c r="P348" i="18"/>
  <c r="O405" i="18"/>
  <c r="O396" i="18"/>
  <c r="P359" i="18"/>
  <c r="N374" i="18"/>
  <c r="O363" i="18"/>
  <c r="P568" i="18"/>
  <c r="O394" i="18"/>
  <c r="N416" i="18"/>
  <c r="P376" i="18"/>
  <c r="N382" i="18"/>
  <c r="N583" i="18"/>
  <c r="O443" i="18"/>
  <c r="O416" i="18"/>
  <c r="P459" i="18"/>
  <c r="N492" i="18"/>
  <c r="O400" i="18"/>
  <c r="N394" i="18"/>
  <c r="N443" i="18"/>
  <c r="N474" i="18"/>
  <c r="N391" i="18"/>
  <c r="O391" i="18"/>
  <c r="P428" i="18"/>
  <c r="P401" i="18"/>
  <c r="O474" i="18"/>
  <c r="P385" i="18"/>
  <c r="N425" i="18"/>
  <c r="O382" i="18"/>
  <c r="O492" i="18"/>
  <c r="N458" i="18"/>
  <c r="N415" i="18"/>
  <c r="N440" i="18"/>
  <c r="N397" i="18"/>
  <c r="O397" i="18"/>
  <c r="P492" i="18"/>
  <c r="N378" i="18"/>
  <c r="N431" i="18"/>
  <c r="O598" i="18"/>
  <c r="N406" i="18"/>
  <c r="P382" i="18"/>
  <c r="P363" i="18"/>
  <c r="N420" i="18"/>
  <c r="P416" i="18"/>
  <c r="N598" i="18"/>
  <c r="O440" i="18"/>
  <c r="O378" i="18"/>
  <c r="O420" i="18"/>
  <c r="O431" i="18"/>
  <c r="O409" i="18"/>
  <c r="O406" i="18"/>
  <c r="N411" i="18"/>
  <c r="O489" i="18"/>
  <c r="P405" i="18"/>
  <c r="P391" i="18"/>
  <c r="O389" i="18"/>
  <c r="N409" i="18"/>
  <c r="O411" i="18"/>
  <c r="P374" i="18"/>
  <c r="N489" i="18"/>
  <c r="P474" i="18"/>
  <c r="P443" i="18"/>
  <c r="P400" i="18"/>
  <c r="N389" i="18"/>
  <c r="O458" i="18"/>
  <c r="O415" i="18"/>
  <c r="P583" i="18"/>
  <c r="N507" i="18"/>
  <c r="O507" i="18"/>
  <c r="O393" i="18"/>
  <c r="P431" i="18"/>
  <c r="O430" i="18"/>
  <c r="O435" i="18"/>
  <c r="P397" i="18"/>
  <c r="P507" i="18"/>
  <c r="P458" i="18"/>
  <c r="N435" i="18"/>
  <c r="O455" i="18"/>
  <c r="O522" i="18"/>
  <c r="O421" i="18"/>
  <c r="N426" i="18"/>
  <c r="N393" i="18"/>
  <c r="N404" i="18"/>
  <c r="N522" i="18"/>
  <c r="P389" i="18"/>
  <c r="P378" i="18"/>
  <c r="P598" i="18"/>
  <c r="O473" i="18"/>
  <c r="O426" i="18"/>
  <c r="O613" i="18"/>
  <c r="N473" i="18"/>
  <c r="N424" i="18"/>
  <c r="N455" i="18"/>
  <c r="O404" i="18"/>
  <c r="N446" i="18"/>
  <c r="N430" i="18"/>
  <c r="O424" i="18"/>
  <c r="P489" i="18"/>
  <c r="N421" i="18"/>
  <c r="N613" i="18"/>
  <c r="P420" i="18"/>
  <c r="O412" i="18"/>
  <c r="O504" i="18"/>
  <c r="P406" i="18"/>
  <c r="O446" i="18"/>
  <c r="P415" i="18"/>
  <c r="N412" i="18"/>
  <c r="N504" i="18"/>
  <c r="O445" i="18"/>
  <c r="O439" i="18"/>
  <c r="N628" i="18"/>
  <c r="N450" i="18"/>
  <c r="P421" i="18"/>
  <c r="O519" i="18"/>
  <c r="O408" i="18"/>
  <c r="P430" i="18"/>
  <c r="O450" i="18"/>
  <c r="N436" i="18"/>
  <c r="N519" i="18"/>
  <c r="P412" i="18"/>
  <c r="N408" i="18"/>
  <c r="N419" i="18"/>
  <c r="N537" i="18"/>
  <c r="O537" i="18"/>
  <c r="P393" i="18"/>
  <c r="N445" i="18"/>
  <c r="P435" i="18"/>
  <c r="P404" i="18"/>
  <c r="P473" i="18"/>
  <c r="N470" i="18"/>
  <c r="P522" i="18"/>
  <c r="O441" i="18"/>
  <c r="N488" i="18"/>
  <c r="O628" i="18"/>
  <c r="N461" i="18"/>
  <c r="O419" i="18"/>
  <c r="O470" i="18"/>
  <c r="N441" i="18"/>
  <c r="O488" i="18"/>
  <c r="P613" i="18"/>
  <c r="O461" i="18"/>
  <c r="N427" i="18"/>
  <c r="N439" i="18"/>
  <c r="P446" i="18"/>
  <c r="O436" i="18"/>
  <c r="P504" i="18"/>
  <c r="O427" i="18"/>
  <c r="O423" i="18"/>
  <c r="N476" i="18"/>
  <c r="O643" i="18"/>
  <c r="O503" i="18"/>
  <c r="N451" i="18"/>
  <c r="O442" i="18"/>
  <c r="P537" i="18"/>
  <c r="P408" i="18"/>
  <c r="O476" i="18"/>
  <c r="P488" i="18"/>
  <c r="N442" i="18"/>
  <c r="N423" i="18"/>
  <c r="O485" i="18"/>
  <c r="P427" i="18"/>
  <c r="O552" i="18"/>
  <c r="O534" i="18"/>
  <c r="P461" i="18"/>
  <c r="O460" i="18"/>
  <c r="N465" i="18"/>
  <c r="N454" i="18"/>
  <c r="N552" i="18"/>
  <c r="P445" i="18"/>
  <c r="O465" i="18"/>
  <c r="O454" i="18"/>
  <c r="N485" i="18"/>
  <c r="O434" i="18"/>
  <c r="P628" i="18"/>
  <c r="P450" i="18"/>
  <c r="P419" i="18"/>
  <c r="N643" i="18"/>
  <c r="N460" i="18"/>
  <c r="N503" i="18"/>
  <c r="P519" i="18"/>
  <c r="N456" i="18"/>
  <c r="P436" i="18"/>
  <c r="N534" i="18"/>
  <c r="O456" i="18"/>
  <c r="O451" i="18"/>
  <c r="N434" i="18"/>
  <c r="O438" i="18"/>
  <c r="P643" i="18"/>
  <c r="N475" i="18"/>
  <c r="O449" i="18"/>
  <c r="P451" i="18"/>
  <c r="P434" i="18"/>
  <c r="O658" i="18"/>
  <c r="O518" i="18"/>
  <c r="N567" i="18"/>
  <c r="N466" i="18"/>
  <c r="O567" i="18"/>
  <c r="N438" i="18"/>
  <c r="P465" i="18"/>
  <c r="P552" i="18"/>
  <c r="N471" i="18"/>
  <c r="N500" i="18"/>
  <c r="P423" i="18"/>
  <c r="O471" i="18"/>
  <c r="O466" i="18"/>
  <c r="P442" i="18"/>
  <c r="O500" i="18"/>
  <c r="N469" i="18"/>
  <c r="N491" i="18"/>
  <c r="N480" i="18"/>
  <c r="O549" i="18"/>
  <c r="O469" i="18"/>
  <c r="O491" i="18"/>
  <c r="O480" i="18"/>
  <c r="P534" i="18"/>
  <c r="N457" i="18"/>
  <c r="N449" i="18"/>
  <c r="P503" i="18"/>
  <c r="P460" i="18"/>
  <c r="N549" i="18"/>
  <c r="O457" i="18"/>
  <c r="N658" i="18"/>
  <c r="P476" i="18"/>
  <c r="N518" i="18"/>
  <c r="O475" i="18"/>
  <c r="O515" i="18"/>
  <c r="O486" i="18"/>
  <c r="O564" i="18"/>
  <c r="O533" i="18"/>
  <c r="N495" i="18"/>
  <c r="N506" i="18"/>
  <c r="N486" i="18"/>
  <c r="P549" i="18"/>
  <c r="N490" i="18"/>
  <c r="P480" i="18"/>
  <c r="P658" i="18"/>
  <c r="N464" i="18"/>
  <c r="O490" i="18"/>
  <c r="O495" i="18"/>
  <c r="N515" i="18"/>
  <c r="P449" i="18"/>
  <c r="N564" i="18"/>
  <c r="N484" i="18"/>
  <c r="O673" i="18"/>
  <c r="P438" i="18"/>
  <c r="O472" i="18"/>
  <c r="O464" i="18"/>
  <c r="P466" i="18"/>
  <c r="O582" i="18"/>
  <c r="P475" i="18"/>
  <c r="N673" i="18"/>
  <c r="N453" i="18"/>
  <c r="N472" i="18"/>
  <c r="O481" i="18"/>
  <c r="P567" i="18"/>
  <c r="O506" i="18"/>
  <c r="O453" i="18"/>
  <c r="P457" i="18"/>
  <c r="N481" i="18"/>
  <c r="N582" i="18"/>
  <c r="N533" i="18"/>
  <c r="O484" i="18"/>
  <c r="P453" i="18"/>
  <c r="N468" i="18"/>
  <c r="O468" i="18"/>
  <c r="C483" i="18"/>
  <c r="C520" i="18"/>
  <c r="P490" i="18"/>
  <c r="O505" i="18"/>
  <c r="N505" i="18"/>
  <c r="AF430" i="18"/>
  <c r="AA445" i="18" s="1"/>
  <c r="Y430" i="18"/>
  <c r="T445" i="18" s="1"/>
  <c r="C525" i="18"/>
  <c r="N510" i="18"/>
  <c r="O510" i="18"/>
  <c r="P495" i="18"/>
  <c r="I471" i="18"/>
  <c r="I443" i="18"/>
  <c r="C514" i="18"/>
  <c r="N499" i="18"/>
  <c r="O499" i="18"/>
  <c r="K456" i="18"/>
  <c r="L456" i="18" s="1"/>
  <c r="Y433" i="18"/>
  <c r="T448" i="18" s="1"/>
  <c r="AF433" i="18"/>
  <c r="AA448" i="18" s="1"/>
  <c r="AF377" i="18"/>
  <c r="AA392" i="18" s="1"/>
  <c r="Y377" i="18"/>
  <c r="T392" i="18" s="1"/>
  <c r="C536" i="18"/>
  <c r="O521" i="18"/>
  <c r="N521" i="18"/>
  <c r="P506" i="18"/>
  <c r="Q506" i="18" s="1"/>
  <c r="Y480" i="18"/>
  <c r="T495" i="18" s="1"/>
  <c r="AF480" i="18"/>
  <c r="AA495" i="18" s="1"/>
  <c r="I472" i="18"/>
  <c r="Y454" i="18"/>
  <c r="T469" i="18" s="1"/>
  <c r="AF454" i="18"/>
  <c r="AA469" i="18" s="1"/>
  <c r="K425" i="18"/>
  <c r="L425" i="18" s="1"/>
  <c r="I476" i="18"/>
  <c r="Y378" i="18"/>
  <c r="T393" i="18" s="1"/>
  <c r="AF378" i="18"/>
  <c r="AA393" i="18" s="1"/>
  <c r="N548" i="18"/>
  <c r="C563" i="18"/>
  <c r="P533" i="18"/>
  <c r="Q533" i="18" s="1"/>
  <c r="O548" i="18"/>
  <c r="AF425" i="18"/>
  <c r="AA440" i="18" s="1"/>
  <c r="Y425" i="18"/>
  <c r="T440" i="18" s="1"/>
  <c r="I440" i="18"/>
  <c r="I448" i="18"/>
  <c r="I447" i="18"/>
  <c r="P673" i="18"/>
  <c r="N688" i="18"/>
  <c r="O688" i="18"/>
  <c r="C703" i="18"/>
  <c r="K457" i="18"/>
  <c r="L457" i="18" s="1"/>
  <c r="I34" i="18"/>
  <c r="I450" i="18"/>
  <c r="AF446" i="18"/>
  <c r="AA461" i="18" s="1"/>
  <c r="Y446" i="18"/>
  <c r="T461" i="18" s="1"/>
  <c r="K429" i="18"/>
  <c r="L429" i="18" s="1"/>
  <c r="I451" i="18"/>
  <c r="I48" i="18"/>
  <c r="Y426" i="18"/>
  <c r="T441" i="18" s="1"/>
  <c r="AF426" i="18"/>
  <c r="AA441" i="18" s="1"/>
  <c r="Y429" i="18"/>
  <c r="T444" i="18" s="1"/>
  <c r="AF429" i="18"/>
  <c r="AA444" i="18" s="1"/>
  <c r="AF451" i="18"/>
  <c r="AA466" i="18" s="1"/>
  <c r="Y451" i="18"/>
  <c r="T466" i="18" s="1"/>
  <c r="I445" i="18"/>
  <c r="I444" i="18"/>
  <c r="I479" i="18"/>
  <c r="Y473" i="18"/>
  <c r="T488" i="18" s="1"/>
  <c r="AF473" i="18"/>
  <c r="AA488" i="18" s="1"/>
  <c r="C511" i="18"/>
  <c r="P481" i="18"/>
  <c r="N496" i="18"/>
  <c r="O496" i="18"/>
  <c r="C612" i="18"/>
  <c r="N597" i="18"/>
  <c r="P582" i="18"/>
  <c r="O597" i="18"/>
  <c r="Y492" i="18"/>
  <c r="T507" i="18" s="1"/>
  <c r="AF492" i="18"/>
  <c r="AA507" i="18" s="1"/>
  <c r="C516" i="18"/>
  <c r="N501" i="18"/>
  <c r="O501" i="18"/>
  <c r="N579" i="18"/>
  <c r="C594" i="18"/>
  <c r="P564" i="18"/>
  <c r="O579" i="18"/>
  <c r="C502" i="18"/>
  <c r="N487" i="18"/>
  <c r="P472" i="18"/>
  <c r="O487" i="18"/>
  <c r="C494" i="18"/>
  <c r="P464" i="18"/>
  <c r="O479" i="18"/>
  <c r="N479" i="18"/>
  <c r="Y472" i="18"/>
  <c r="T487" i="18" s="1"/>
  <c r="AF472" i="18"/>
  <c r="AA487" i="18" s="1"/>
  <c r="C545" i="18"/>
  <c r="O530" i="18"/>
  <c r="N530" i="18"/>
  <c r="P35" i="18"/>
  <c r="Q50" i="18" s="1"/>
  <c r="P37" i="18"/>
  <c r="Q52" i="18" s="1"/>
  <c r="O38" i="18"/>
  <c r="O39" i="18"/>
  <c r="N40" i="18"/>
  <c r="P44" i="18"/>
  <c r="Q59" i="18" s="1"/>
  <c r="O45" i="18"/>
  <c r="O46" i="18"/>
  <c r="P19" i="18"/>
  <c r="O22" i="18"/>
  <c r="N25" i="18"/>
  <c r="P27" i="18"/>
  <c r="O30" i="18"/>
  <c r="O8" i="18"/>
  <c r="O9" i="18"/>
  <c r="P15" i="18"/>
  <c r="N16" i="18"/>
  <c r="R16" i="18" s="1"/>
  <c r="F31" i="18" s="1"/>
  <c r="P38" i="18"/>
  <c r="Q53" i="18" s="1"/>
  <c r="P39" i="18"/>
  <c r="Q54" i="18" s="1"/>
  <c r="P45" i="18"/>
  <c r="Q60" i="18" s="1"/>
  <c r="P46" i="18"/>
  <c r="Q61" i="18" s="1"/>
  <c r="N20" i="18"/>
  <c r="P22" i="18"/>
  <c r="O25" i="18"/>
  <c r="N28" i="18"/>
  <c r="P30" i="18"/>
  <c r="P8" i="18"/>
  <c r="P9" i="18"/>
  <c r="N10" i="18"/>
  <c r="R10" i="18" s="1"/>
  <c r="F25" i="18" s="1"/>
  <c r="N11" i="18"/>
  <c r="R11" i="18" s="1"/>
  <c r="F26" i="18" s="1"/>
  <c r="O16" i="18"/>
  <c r="P40" i="18"/>
  <c r="Q55" i="18" s="1"/>
  <c r="O20" i="18"/>
  <c r="N23" i="18"/>
  <c r="P25" i="18"/>
  <c r="O28" i="18"/>
  <c r="N31" i="18"/>
  <c r="O10" i="18"/>
  <c r="O11" i="18"/>
  <c r="P16" i="18"/>
  <c r="N37" i="18"/>
  <c r="N19" i="18"/>
  <c r="P29" i="18"/>
  <c r="O7" i="18"/>
  <c r="N41" i="18"/>
  <c r="P20" i="18"/>
  <c r="O23" i="18"/>
  <c r="N26" i="18"/>
  <c r="P28" i="18"/>
  <c r="O31" i="18"/>
  <c r="P10" i="18"/>
  <c r="P11" i="18"/>
  <c r="N12" i="18"/>
  <c r="R12" i="18" s="1"/>
  <c r="F27" i="18" s="1"/>
  <c r="N13" i="18"/>
  <c r="R13" i="18" s="1"/>
  <c r="F28" i="18" s="1"/>
  <c r="N35" i="18"/>
  <c r="O43" i="18"/>
  <c r="O24" i="18"/>
  <c r="P4" i="18"/>
  <c r="O41" i="18"/>
  <c r="N42" i="18"/>
  <c r="N21" i="18"/>
  <c r="P23" i="18"/>
  <c r="O26" i="18"/>
  <c r="N29" i="18"/>
  <c r="P31" i="18"/>
  <c r="N4" i="18"/>
  <c r="R4" i="18" s="1"/>
  <c r="F19" i="18" s="1"/>
  <c r="N5" i="18"/>
  <c r="R5" i="18" s="1"/>
  <c r="F20" i="18" s="1"/>
  <c r="O12" i="18"/>
  <c r="O13" i="18"/>
  <c r="N34" i="18"/>
  <c r="P42" i="18"/>
  <c r="Q57" i="18" s="1"/>
  <c r="N27" i="18"/>
  <c r="O6" i="18"/>
  <c r="O14" i="18"/>
  <c r="P41" i="18"/>
  <c r="Q56" i="18" s="1"/>
  <c r="O42" i="18"/>
  <c r="N43" i="18"/>
  <c r="O21" i="18"/>
  <c r="N24" i="18"/>
  <c r="P26" i="18"/>
  <c r="O29" i="18"/>
  <c r="O4" i="18"/>
  <c r="O5" i="18"/>
  <c r="N6" i="18"/>
  <c r="R6" i="18" s="1"/>
  <c r="F21" i="18" s="1"/>
  <c r="N7" i="18"/>
  <c r="R7" i="18" s="1"/>
  <c r="F22" i="18" s="1"/>
  <c r="P12" i="18"/>
  <c r="P13" i="18"/>
  <c r="N14" i="18"/>
  <c r="R14" i="18" s="1"/>
  <c r="F29" i="18" s="1"/>
  <c r="N36" i="18"/>
  <c r="N44" i="18"/>
  <c r="P21" i="18"/>
  <c r="P5" i="18"/>
  <c r="N15" i="18"/>
  <c r="R15" i="18" s="1"/>
  <c r="F30" i="18" s="1"/>
  <c r="O35" i="18"/>
  <c r="O36" i="18"/>
  <c r="O37" i="18"/>
  <c r="N38" i="18"/>
  <c r="N39" i="18"/>
  <c r="P43" i="18"/>
  <c r="Q58" i="18" s="1"/>
  <c r="O44" i="18"/>
  <c r="N45" i="18"/>
  <c r="N46" i="18"/>
  <c r="O19" i="18"/>
  <c r="N22" i="18"/>
  <c r="P24" i="18"/>
  <c r="O27" i="18"/>
  <c r="N30" i="18"/>
  <c r="P6" i="18"/>
  <c r="P7" i="18"/>
  <c r="N8" i="18"/>
  <c r="R8" i="18" s="1"/>
  <c r="F23" i="18" s="1"/>
  <c r="N9" i="18"/>
  <c r="R9" i="18" s="1"/>
  <c r="F24" i="18" s="1"/>
  <c r="P14" i="18"/>
  <c r="O15" i="18"/>
  <c r="B46" i="18"/>
  <c r="B45" i="18"/>
  <c r="B31" i="18"/>
  <c r="B30" i="18"/>
  <c r="S4123" i="11"/>
  <c r="S4115" i="11"/>
  <c r="S4107" i="11"/>
  <c r="S4099" i="11"/>
  <c r="S4091" i="11"/>
  <c r="S4083" i="11"/>
  <c r="S4075" i="11"/>
  <c r="S4067" i="11"/>
  <c r="S4059" i="11"/>
  <c r="S4051" i="11"/>
  <c r="S4043" i="11"/>
  <c r="S4035" i="11"/>
  <c r="S4027" i="11"/>
  <c r="S4019" i="11"/>
  <c r="S4011" i="11"/>
  <c r="S4003" i="11"/>
  <c r="S3995" i="11"/>
  <c r="S3987" i="11"/>
  <c r="S3979" i="11"/>
  <c r="S3971" i="11"/>
  <c r="S3963" i="11"/>
  <c r="S3955" i="11"/>
  <c r="S3947" i="11"/>
  <c r="S3939" i="11"/>
  <c r="S3931" i="11"/>
  <c r="S3923" i="11"/>
  <c r="S3915" i="11"/>
  <c r="S3907" i="11"/>
  <c r="S3899" i="11"/>
  <c r="S3891" i="11"/>
  <c r="S3883" i="11"/>
  <c r="S3875" i="11"/>
  <c r="S3867" i="11"/>
  <c r="S3859" i="11"/>
  <c r="S3851" i="11"/>
  <c r="S3843" i="11"/>
  <c r="S3835" i="11"/>
  <c r="S3827" i="11"/>
  <c r="S3819" i="11"/>
  <c r="S3811" i="11"/>
  <c r="S3803" i="11"/>
  <c r="S3795" i="11"/>
  <c r="S3787" i="11"/>
  <c r="S3779" i="11"/>
  <c r="S3771" i="11"/>
  <c r="S3763" i="11"/>
  <c r="S3755" i="11"/>
  <c r="S3747" i="11"/>
  <c r="S3739" i="11"/>
  <c r="S3731" i="11"/>
  <c r="S3723" i="11"/>
  <c r="S3715" i="11"/>
  <c r="S3707" i="11"/>
  <c r="S3699" i="11"/>
  <c r="S3691" i="11"/>
  <c r="S3683" i="11"/>
  <c r="S3675" i="11"/>
  <c r="S3667" i="11"/>
  <c r="S3659" i="11"/>
  <c r="S3651" i="11"/>
  <c r="S3643" i="11"/>
  <c r="S3635" i="11"/>
  <c r="S3627" i="11"/>
  <c r="S3619" i="11"/>
  <c r="S3611" i="11"/>
  <c r="S3603" i="11"/>
  <c r="S3595" i="11"/>
  <c r="S3587" i="11"/>
  <c r="S3579" i="11"/>
  <c r="S3571" i="11"/>
  <c r="S3563" i="11"/>
  <c r="S3555" i="11"/>
  <c r="S3547" i="11"/>
  <c r="S3539" i="11"/>
  <c r="S3531" i="11"/>
  <c r="S3523" i="11"/>
  <c r="S3515" i="11"/>
  <c r="S3507" i="11"/>
  <c r="S3499" i="11"/>
  <c r="S3491" i="11"/>
  <c r="S3483" i="11"/>
  <c r="S3475" i="11"/>
  <c r="S3467" i="11"/>
  <c r="S3459" i="11"/>
  <c r="S3451" i="11"/>
  <c r="S3443" i="11"/>
  <c r="S3435" i="11"/>
  <c r="S3427" i="11"/>
  <c r="S3419" i="11"/>
  <c r="S3411" i="11"/>
  <c r="S3403" i="11"/>
  <c r="S3395" i="11"/>
  <c r="S3387" i="11"/>
  <c r="S3379" i="11"/>
  <c r="S3371" i="11"/>
  <c r="S3363" i="11"/>
  <c r="S3355" i="11"/>
  <c r="S3347" i="11"/>
  <c r="S3339" i="11"/>
  <c r="S3331" i="11"/>
  <c r="S3323" i="11"/>
  <c r="S3315" i="11"/>
  <c r="S3307" i="11"/>
  <c r="S3299" i="11"/>
  <c r="S3291" i="11"/>
  <c r="S3283" i="11"/>
  <c r="S3275" i="11"/>
  <c r="S3267" i="11"/>
  <c r="S3259" i="11"/>
  <c r="S3251" i="11"/>
  <c r="S3243" i="11"/>
  <c r="S3235" i="11"/>
  <c r="S3227" i="11"/>
  <c r="S3219" i="11"/>
  <c r="S3211" i="11"/>
  <c r="S3203" i="11"/>
  <c r="S3195" i="11"/>
  <c r="S3187" i="11"/>
  <c r="S3179" i="11"/>
  <c r="S3171" i="11"/>
  <c r="S3163" i="11"/>
  <c r="S3155" i="11"/>
  <c r="S3147" i="11"/>
  <c r="S3139" i="11"/>
  <c r="S3131" i="11"/>
  <c r="S3123" i="11"/>
  <c r="S3115" i="11"/>
  <c r="S3107" i="11"/>
  <c r="S3099" i="11"/>
  <c r="S3091" i="11"/>
  <c r="S3083" i="11"/>
  <c r="S3075" i="11"/>
  <c r="S3067" i="11"/>
  <c r="S3059" i="11"/>
  <c r="S3051" i="11"/>
  <c r="S3043" i="11"/>
  <c r="S3035" i="11"/>
  <c r="S3027" i="11"/>
  <c r="S3019" i="11"/>
  <c r="S3011" i="11"/>
  <c r="S3003" i="11"/>
  <c r="S2995" i="11"/>
  <c r="S2987" i="11"/>
  <c r="S2979" i="11"/>
  <c r="S2971" i="11"/>
  <c r="S2963" i="11"/>
  <c r="S2955" i="11"/>
  <c r="S2947" i="11"/>
  <c r="S2939" i="11"/>
  <c r="S2931" i="11"/>
  <c r="S2923" i="11"/>
  <c r="S2915" i="11"/>
  <c r="S2907" i="11"/>
  <c r="S2899" i="11"/>
  <c r="S2891" i="11"/>
  <c r="S2883" i="11"/>
  <c r="S2875" i="11"/>
  <c r="S2867" i="11"/>
  <c r="S2859" i="11"/>
  <c r="S2851" i="11"/>
  <c r="S2843" i="11"/>
  <c r="S2835" i="11"/>
  <c r="S2827" i="11"/>
  <c r="S2819" i="11"/>
  <c r="S2811" i="11"/>
  <c r="S2803" i="11"/>
  <c r="S2795" i="11"/>
  <c r="S2787" i="11"/>
  <c r="S2779" i="11"/>
  <c r="S2771" i="11"/>
  <c r="S2763" i="11"/>
  <c r="S2755" i="11"/>
  <c r="S2747" i="11"/>
  <c r="S2739" i="11"/>
  <c r="S2731" i="11"/>
  <c r="S2723" i="11"/>
  <c r="S2715" i="11"/>
  <c r="S2707" i="11"/>
  <c r="S2699" i="11"/>
  <c r="S2691" i="11"/>
  <c r="S2683" i="11"/>
  <c r="S2675" i="11"/>
  <c r="S2667" i="11"/>
  <c r="S2659" i="11"/>
  <c r="S2651" i="11"/>
  <c r="S2643" i="11"/>
  <c r="S2635" i="11"/>
  <c r="S2627" i="11"/>
  <c r="S2619" i="11"/>
  <c r="S2611" i="11"/>
  <c r="S2603" i="11"/>
  <c r="S2595" i="11"/>
  <c r="S2587" i="11"/>
  <c r="S2579" i="11"/>
  <c r="S2571" i="11"/>
  <c r="S2563" i="11"/>
  <c r="S2555" i="11"/>
  <c r="S2547" i="11"/>
  <c r="S2539" i="11"/>
  <c r="S2531" i="11"/>
  <c r="S2523" i="11"/>
  <c r="S2515" i="11"/>
  <c r="S2507" i="11"/>
  <c r="S2499" i="11"/>
  <c r="S2491" i="11"/>
  <c r="S2483" i="11"/>
  <c r="S2475" i="11"/>
  <c r="S2467" i="11"/>
  <c r="S2459" i="11"/>
  <c r="S2451" i="11"/>
  <c r="S2443" i="11"/>
  <c r="S2435" i="11"/>
  <c r="S2427" i="11"/>
  <c r="S2419" i="11"/>
  <c r="S2411" i="11"/>
  <c r="S2403" i="11"/>
  <c r="S2395" i="11"/>
  <c r="S2387" i="11"/>
  <c r="S2379" i="11"/>
  <c r="S2371" i="11"/>
  <c r="S2363" i="11"/>
  <c r="S2355" i="11"/>
  <c r="S2347" i="11"/>
  <c r="S2339" i="11"/>
  <c r="S2331" i="11"/>
  <c r="S2323" i="11"/>
  <c r="S2315" i="11"/>
  <c r="S2307" i="11"/>
  <c r="S2299" i="11"/>
  <c r="S2291" i="11"/>
  <c r="S2283" i="11"/>
  <c r="S2275" i="11"/>
  <c r="S2267" i="11"/>
  <c r="S2259" i="11"/>
  <c r="S2251" i="11"/>
  <c r="S2243" i="11"/>
  <c r="S2235" i="11"/>
  <c r="S2227" i="11"/>
  <c r="S2219" i="11"/>
  <c r="S2211" i="11"/>
  <c r="S2203" i="11"/>
  <c r="S2195" i="11"/>
  <c r="S2187" i="11"/>
  <c r="S2179" i="11"/>
  <c r="S2171" i="11"/>
  <c r="S2163" i="11"/>
  <c r="S2155" i="11"/>
  <c r="S2147" i="11"/>
  <c r="S2139" i="11"/>
  <c r="S2131" i="11"/>
  <c r="S2123" i="11"/>
  <c r="S2115" i="11"/>
  <c r="S2107" i="11"/>
  <c r="S2099" i="11"/>
  <c r="S2091" i="11"/>
  <c r="S2083" i="11"/>
  <c r="S2075" i="11"/>
  <c r="S2067" i="11"/>
  <c r="S2059" i="11"/>
  <c r="S2051" i="11"/>
  <c r="S2043" i="11"/>
  <c r="S2035" i="11"/>
  <c r="S2027" i="11"/>
  <c r="S2019" i="11"/>
  <c r="S2011" i="11"/>
  <c r="S2003" i="11"/>
  <c r="S1995" i="11"/>
  <c r="S1987" i="11"/>
  <c r="S1979" i="11"/>
  <c r="S1971" i="11"/>
  <c r="S1963" i="11"/>
  <c r="S1955" i="11"/>
  <c r="S1947" i="11"/>
  <c r="S1939" i="11"/>
  <c r="S1931" i="11"/>
  <c r="S1923" i="11"/>
  <c r="S1915" i="11"/>
  <c r="S1907" i="11"/>
  <c r="S1899" i="11"/>
  <c r="S1891" i="11"/>
  <c r="S1883" i="11"/>
  <c r="S1875" i="11"/>
  <c r="S1867" i="11"/>
  <c r="S1859" i="11"/>
  <c r="S1851" i="11"/>
  <c r="S1843" i="11"/>
  <c r="S1835" i="11"/>
  <c r="S1827" i="11"/>
  <c r="S1819" i="11"/>
  <c r="S1811" i="11"/>
  <c r="S1803" i="11"/>
  <c r="S1795" i="11"/>
  <c r="S1787" i="11"/>
  <c r="S1779" i="11"/>
  <c r="S1771" i="11"/>
  <c r="S1763" i="11"/>
  <c r="S1755" i="11"/>
  <c r="S1747" i="11"/>
  <c r="S1739" i="11"/>
  <c r="S1731" i="11"/>
  <c r="S1723" i="11"/>
  <c r="S1715" i="11"/>
  <c r="S1707" i="11"/>
  <c r="S1699" i="11"/>
  <c r="S1691" i="11"/>
  <c r="S1683" i="11"/>
  <c r="S1675" i="11"/>
  <c r="S1667" i="11"/>
  <c r="S1659" i="11"/>
  <c r="S1651" i="11"/>
  <c r="S1643" i="11"/>
  <c r="S1635" i="11"/>
  <c r="S1627" i="11"/>
  <c r="S1619" i="11"/>
  <c r="S1611" i="11"/>
  <c r="S1603" i="11"/>
  <c r="S1595" i="11"/>
  <c r="S1587" i="11"/>
  <c r="S1579" i="11"/>
  <c r="S1571" i="11"/>
  <c r="S1563" i="11"/>
  <c r="S1555" i="11"/>
  <c r="S1547" i="11"/>
  <c r="S1539" i="11"/>
  <c r="S1531" i="11"/>
  <c r="S1523" i="11"/>
  <c r="S1515" i="11"/>
  <c r="S1507" i="11"/>
  <c r="S1499" i="11"/>
  <c r="S1491" i="11"/>
  <c r="S1483" i="11"/>
  <c r="S1475" i="11"/>
  <c r="S1467" i="11"/>
  <c r="S1459" i="11"/>
  <c r="S1451" i="11"/>
  <c r="S1443" i="11"/>
  <c r="S1435" i="11"/>
  <c r="S1427" i="11"/>
  <c r="S1419" i="11"/>
  <c r="S1411" i="11"/>
  <c r="S1403" i="11"/>
  <c r="S1395" i="11"/>
  <c r="S1387" i="11"/>
  <c r="S1379" i="11"/>
  <c r="S1371" i="11"/>
  <c r="S1363" i="11"/>
  <c r="S1355" i="11"/>
  <c r="S1347" i="11"/>
  <c r="S1339" i="11"/>
  <c r="S1331" i="11"/>
  <c r="S1323" i="11"/>
  <c r="S1315" i="11"/>
  <c r="S1307" i="11"/>
  <c r="S1299" i="11"/>
  <c r="S1291" i="11"/>
  <c r="S1283" i="11"/>
  <c r="S1275" i="11"/>
  <c r="S1267" i="11"/>
  <c r="S1259" i="11"/>
  <c r="S1251" i="11"/>
  <c r="S1243" i="11"/>
  <c r="S1235" i="11"/>
  <c r="S1227" i="11"/>
  <c r="S1219" i="11"/>
  <c r="S1211" i="11"/>
  <c r="S1203" i="11"/>
  <c r="S1195" i="11"/>
  <c r="S1187" i="11"/>
  <c r="S1179" i="11"/>
  <c r="S1171" i="11"/>
  <c r="S1163" i="11"/>
  <c r="S1155" i="11"/>
  <c r="S1147" i="11"/>
  <c r="S1139" i="11"/>
  <c r="S1131" i="11"/>
  <c r="S1123" i="11"/>
  <c r="S1115" i="11"/>
  <c r="S1107" i="11"/>
  <c r="S1099" i="11"/>
  <c r="S1091" i="11"/>
  <c r="S1083" i="11"/>
  <c r="S1075" i="11"/>
  <c r="S1067" i="11"/>
  <c r="S1059" i="11"/>
  <c r="S1051" i="11"/>
  <c r="S1043" i="11"/>
  <c r="S1035" i="11"/>
  <c r="S1027" i="11"/>
  <c r="S1019" i="11"/>
  <c r="S1011" i="11"/>
  <c r="S1003" i="11"/>
  <c r="S995" i="11"/>
  <c r="S987" i="11"/>
  <c r="S979" i="11"/>
  <c r="S971" i="11"/>
  <c r="S963" i="11"/>
  <c r="S955" i="11"/>
  <c r="S947" i="11"/>
  <c r="S939" i="11"/>
  <c r="S931" i="11"/>
  <c r="S923" i="11"/>
  <c r="S915" i="11"/>
  <c r="S907" i="11"/>
  <c r="S899" i="11"/>
  <c r="S891" i="11"/>
  <c r="S883" i="11"/>
  <c r="S875" i="11"/>
  <c r="S867" i="11"/>
  <c r="S859" i="11"/>
  <c r="S851" i="11"/>
  <c r="S843" i="11"/>
  <c r="S835" i="11"/>
  <c r="S827" i="11"/>
  <c r="S819" i="11"/>
  <c r="S811" i="11"/>
  <c r="S803" i="11"/>
  <c r="S795" i="11"/>
  <c r="S787" i="11"/>
  <c r="S779" i="11"/>
  <c r="S771" i="11"/>
  <c r="S763" i="11"/>
  <c r="S755" i="11"/>
  <c r="S747" i="11"/>
  <c r="S739" i="11"/>
  <c r="S731" i="11"/>
  <c r="S723" i="11"/>
  <c r="S715" i="11"/>
  <c r="S707" i="11"/>
  <c r="S699" i="11"/>
  <c r="S691" i="11"/>
  <c r="S683" i="11"/>
  <c r="S675" i="11"/>
  <c r="S667" i="11"/>
  <c r="S659" i="11"/>
  <c r="S651" i="11"/>
  <c r="S643" i="11"/>
  <c r="S635" i="11"/>
  <c r="S627" i="11"/>
  <c r="S619" i="11"/>
  <c r="S611" i="11"/>
  <c r="S603" i="11"/>
  <c r="S595" i="11"/>
  <c r="S587" i="11"/>
  <c r="S579" i="11"/>
  <c r="S571" i="11"/>
  <c r="S563" i="11"/>
  <c r="S555" i="11"/>
  <c r="S547" i="11"/>
  <c r="S539" i="11"/>
  <c r="S531" i="11"/>
  <c r="S523" i="11"/>
  <c r="S515" i="11"/>
  <c r="S507" i="11"/>
  <c r="S499" i="11"/>
  <c r="S491" i="11"/>
  <c r="S483" i="11"/>
  <c r="S475" i="11"/>
  <c r="S467" i="11"/>
  <c r="S459" i="11"/>
  <c r="S451" i="11"/>
  <c r="S443" i="11"/>
  <c r="S435" i="11"/>
  <c r="S427" i="11"/>
  <c r="S419" i="11"/>
  <c r="S411" i="11"/>
  <c r="S403" i="11"/>
  <c r="S395" i="11"/>
  <c r="S387" i="11"/>
  <c r="S379" i="11"/>
  <c r="S371" i="11"/>
  <c r="S363" i="11"/>
  <c r="S355" i="11"/>
  <c r="S347" i="11"/>
  <c r="S339" i="11"/>
  <c r="S331" i="11"/>
  <c r="S323" i="11"/>
  <c r="S315" i="11"/>
  <c r="S307" i="11"/>
  <c r="S299" i="11"/>
  <c r="S291" i="11"/>
  <c r="S283" i="11"/>
  <c r="S275" i="11"/>
  <c r="S267" i="11"/>
  <c r="S259" i="11"/>
  <c r="S251" i="11"/>
  <c r="S243" i="11"/>
  <c r="S235" i="11"/>
  <c r="S227" i="11"/>
  <c r="S219" i="11"/>
  <c r="S211" i="11"/>
  <c r="S203" i="11"/>
  <c r="S195" i="11"/>
  <c r="S187" i="11"/>
  <c r="S179" i="11"/>
  <c r="S171" i="11"/>
  <c r="S163" i="11"/>
  <c r="S155" i="11"/>
  <c r="S147" i="11"/>
  <c r="S139" i="11"/>
  <c r="S131" i="11"/>
  <c r="S123" i="11"/>
  <c r="S115" i="11"/>
  <c r="S107" i="11"/>
  <c r="S99" i="11"/>
  <c r="S91" i="11"/>
  <c r="S83" i="11"/>
  <c r="S75" i="11"/>
  <c r="S67" i="11"/>
  <c r="S59" i="11"/>
  <c r="S51" i="11"/>
  <c r="S43" i="11"/>
  <c r="S35" i="11"/>
  <c r="S27" i="11"/>
  <c r="S17" i="11"/>
  <c r="S21" i="11"/>
  <c r="O2" i="18"/>
  <c r="N2" i="18"/>
  <c r="R2" i="18" s="1"/>
  <c r="F17" i="18" s="1"/>
  <c r="O3" i="18"/>
  <c r="O18" i="18"/>
  <c r="O17" i="18"/>
  <c r="P3" i="18"/>
  <c r="P2" i="18"/>
  <c r="S6" i="11"/>
  <c r="S5" i="11"/>
  <c r="S13" i="11"/>
  <c r="S4" i="11"/>
  <c r="S11" i="11"/>
  <c r="S3" i="11"/>
  <c r="S10" i="11"/>
  <c r="S2" i="11"/>
  <c r="S9" i="11"/>
  <c r="S8" i="11"/>
  <c r="S7" i="11"/>
  <c r="N18" i="18"/>
  <c r="I18" i="18"/>
  <c r="N17" i="18"/>
  <c r="B18" i="18"/>
  <c r="B32" i="18"/>
  <c r="B4" i="18"/>
  <c r="N3" i="18"/>
  <c r="I17" i="18"/>
  <c r="I33" i="18"/>
  <c r="Q162" i="18" l="1"/>
  <c r="Q114" i="18"/>
  <c r="Q72" i="18"/>
  <c r="C62" i="18"/>
  <c r="O47" i="18"/>
  <c r="AF449" i="18"/>
  <c r="AA464" i="18" s="1"/>
  <c r="Y449" i="18"/>
  <c r="T464" i="18" s="1"/>
  <c r="K34" i="18"/>
  <c r="L34" i="18" s="1"/>
  <c r="K440" i="18"/>
  <c r="L440" i="18" s="1"/>
  <c r="K445" i="18"/>
  <c r="L445" i="18" s="1"/>
  <c r="K451" i="18"/>
  <c r="L451" i="18"/>
  <c r="K476" i="18"/>
  <c r="L476" i="18" s="1"/>
  <c r="K18" i="18"/>
  <c r="L18" i="18" s="1"/>
  <c r="K33" i="18"/>
  <c r="L33" i="18" s="1"/>
  <c r="K447" i="18"/>
  <c r="L447" i="18" s="1"/>
  <c r="K479" i="18"/>
  <c r="L479" i="18" s="1"/>
  <c r="K17" i="18"/>
  <c r="L17" i="18" s="1"/>
  <c r="P95" i="18"/>
  <c r="K450" i="18"/>
  <c r="L450" i="18" s="1"/>
  <c r="K448" i="18"/>
  <c r="L448" i="18" s="1"/>
  <c r="K443" i="18"/>
  <c r="L443" i="18" s="1"/>
  <c r="L3" i="18"/>
  <c r="Q132" i="18"/>
  <c r="Q399" i="18"/>
  <c r="Q315" i="18"/>
  <c r="Q239" i="18"/>
  <c r="Q91" i="18"/>
  <c r="Q398" i="18"/>
  <c r="Q153" i="18"/>
  <c r="Q150" i="18"/>
  <c r="Q401" i="18"/>
  <c r="Q232" i="18"/>
  <c r="Q457" i="18"/>
  <c r="Q207" i="18"/>
  <c r="Q76" i="18"/>
  <c r="Q173" i="18"/>
  <c r="Q583" i="18"/>
  <c r="Q103" i="18"/>
  <c r="Q237" i="18"/>
  <c r="Q408" i="18"/>
  <c r="Q345" i="18"/>
  <c r="Q489" i="18"/>
  <c r="Q340" i="18"/>
  <c r="Q476" i="18"/>
  <c r="Q217" i="18"/>
  <c r="Q382" i="18"/>
  <c r="Q205" i="18"/>
  <c r="P515" i="18"/>
  <c r="Q299" i="18"/>
  <c r="Q247" i="18"/>
  <c r="Q220" i="18"/>
  <c r="Q388" i="18"/>
  <c r="Q174" i="18"/>
  <c r="P184" i="18"/>
  <c r="P111" i="18"/>
  <c r="Q442" i="18"/>
  <c r="Q314" i="18"/>
  <c r="Q537" i="18"/>
  <c r="Q356" i="18"/>
  <c r="Q163" i="18"/>
  <c r="Q391" i="18"/>
  <c r="Q263" i="18"/>
  <c r="Q157" i="18"/>
  <c r="P455" i="18"/>
  <c r="P411" i="18"/>
  <c r="P396" i="18"/>
  <c r="P319" i="18"/>
  <c r="P261" i="18"/>
  <c r="P216" i="18"/>
  <c r="P245" i="18"/>
  <c r="P154" i="18"/>
  <c r="P109" i="18"/>
  <c r="P456" i="18"/>
  <c r="P425" i="18"/>
  <c r="P349" i="18"/>
  <c r="P291" i="18"/>
  <c r="P276" i="18"/>
  <c r="Q276" i="18" s="1"/>
  <c r="P229" i="18"/>
  <c r="P200" i="18"/>
  <c r="P49" i="18"/>
  <c r="P469" i="18"/>
  <c r="P485" i="18"/>
  <c r="P426" i="18"/>
  <c r="P409" i="18"/>
  <c r="P394" i="18"/>
  <c r="P395" i="18"/>
  <c r="P289" i="18"/>
  <c r="P274" i="18"/>
  <c r="P246" i="18"/>
  <c r="P231" i="18"/>
  <c r="P199" i="18"/>
  <c r="P215" i="18"/>
  <c r="P94" i="18"/>
  <c r="P500" i="18"/>
  <c r="P439" i="18"/>
  <c r="P380" i="18"/>
  <c r="Q395" i="18" s="1"/>
  <c r="P306" i="18"/>
  <c r="P304" i="18"/>
  <c r="Q319" i="18" s="1"/>
  <c r="P259" i="18"/>
  <c r="P275" i="18"/>
  <c r="P169" i="18"/>
  <c r="Q169" i="18" s="1"/>
  <c r="P156" i="18"/>
  <c r="P155" i="18"/>
  <c r="P110" i="18"/>
  <c r="Q110" i="18" s="1"/>
  <c r="P66" i="18"/>
  <c r="P51" i="18"/>
  <c r="P36" i="18"/>
  <c r="P486" i="18"/>
  <c r="P484" i="18"/>
  <c r="Q484" i="18" s="1"/>
  <c r="P410" i="18"/>
  <c r="Q410" i="18" s="1"/>
  <c r="P379" i="18"/>
  <c r="P365" i="18"/>
  <c r="Q365" i="18" s="1"/>
  <c r="P350" i="18"/>
  <c r="P290" i="18"/>
  <c r="Q290" i="18" s="1"/>
  <c r="P186" i="18"/>
  <c r="P170" i="18"/>
  <c r="P141" i="18"/>
  <c r="Q156" i="18" s="1"/>
  <c r="P64" i="18"/>
  <c r="P440" i="18"/>
  <c r="P381" i="18"/>
  <c r="P336" i="18"/>
  <c r="P335" i="18"/>
  <c r="P320" i="18"/>
  <c r="P214" i="18"/>
  <c r="P230" i="18"/>
  <c r="Q245" i="18" s="1"/>
  <c r="P139" i="18"/>
  <c r="Q154" i="18" s="1"/>
  <c r="P125" i="18"/>
  <c r="P96" i="18"/>
  <c r="Q111" i="18" s="1"/>
  <c r="P34" i="18"/>
  <c r="Q34" i="18" s="1"/>
  <c r="P471" i="18"/>
  <c r="Q486" i="18" s="1"/>
  <c r="P454" i="18"/>
  <c r="Q454" i="18" s="1"/>
  <c r="P424" i="18"/>
  <c r="Q439" i="18" s="1"/>
  <c r="P364" i="18"/>
  <c r="Q364" i="18" s="1"/>
  <c r="P366" i="18"/>
  <c r="P351" i="18"/>
  <c r="P334" i="18"/>
  <c r="Q349" i="18" s="1"/>
  <c r="P321" i="18"/>
  <c r="Q336" i="18" s="1"/>
  <c r="P305" i="18"/>
  <c r="Q305" i="18" s="1"/>
  <c r="P260" i="18"/>
  <c r="Q275" i="18" s="1"/>
  <c r="P201" i="18"/>
  <c r="P171" i="18"/>
  <c r="Q186" i="18" s="1"/>
  <c r="P124" i="18"/>
  <c r="Q139" i="18" s="1"/>
  <c r="P140" i="18"/>
  <c r="Q155" i="18" s="1"/>
  <c r="P81" i="18"/>
  <c r="Q81" i="18" s="1"/>
  <c r="P79" i="18"/>
  <c r="P470" i="18"/>
  <c r="P441" i="18"/>
  <c r="Q456" i="18" s="1"/>
  <c r="P244" i="18"/>
  <c r="Q259" i="18" s="1"/>
  <c r="P185" i="18"/>
  <c r="Q200" i="18" s="1"/>
  <c r="P126" i="18"/>
  <c r="Q126" i="18" s="1"/>
  <c r="Q86" i="18"/>
  <c r="Q178" i="18"/>
  <c r="Q434" i="18"/>
  <c r="Q192" i="18"/>
  <c r="Q143" i="18"/>
  <c r="Q142" i="18"/>
  <c r="Q133" i="18"/>
  <c r="Q121" i="18"/>
  <c r="Q552" i="18"/>
  <c r="Q613" i="18"/>
  <c r="Q374" i="18"/>
  <c r="Q282" i="18"/>
  <c r="Q378" i="18"/>
  <c r="Q553" i="18"/>
  <c r="Q281" i="18"/>
  <c r="Q346" i="18"/>
  <c r="Q225" i="18"/>
  <c r="Q89" i="18"/>
  <c r="Q279" i="18"/>
  <c r="Q172" i="18"/>
  <c r="Q236" i="18"/>
  <c r="Q181" i="18"/>
  <c r="Q301" i="18"/>
  <c r="Q295" i="18"/>
  <c r="Q271" i="18"/>
  <c r="Q149" i="18"/>
  <c r="Q177" i="18"/>
  <c r="Q202" i="18"/>
  <c r="Q180" i="18"/>
  <c r="Q130" i="18"/>
  <c r="Q120" i="18"/>
  <c r="Q159" i="18"/>
  <c r="Q495" i="18"/>
  <c r="Q322" i="18"/>
  <c r="Q268" i="18"/>
  <c r="Q80" i="18"/>
  <c r="Q24" i="18"/>
  <c r="R24" i="18" s="1"/>
  <c r="F39" i="18" s="1"/>
  <c r="Q463" i="18"/>
  <c r="Q179" i="18"/>
  <c r="Q101" i="18"/>
  <c r="Q128" i="18"/>
  <c r="Q83" i="18"/>
  <c r="Q414" i="18"/>
  <c r="Q464" i="18"/>
  <c r="Q359" i="18"/>
  <c r="Q307" i="18"/>
  <c r="Q210" i="18"/>
  <c r="Q127" i="18"/>
  <c r="Q74" i="18"/>
  <c r="Q102" i="18"/>
  <c r="Q475" i="18"/>
  <c r="Q288" i="18"/>
  <c r="Q284" i="18"/>
  <c r="Q338" i="18"/>
  <c r="Q191" i="18"/>
  <c r="Q253" i="18"/>
  <c r="Q328" i="18"/>
  <c r="Q158" i="18"/>
  <c r="Q298" i="18"/>
  <c r="Q404" i="18"/>
  <c r="Q415" i="18"/>
  <c r="Q330" i="18"/>
  <c r="Q306" i="18"/>
  <c r="Q213" i="18"/>
  <c r="Q234" i="18"/>
  <c r="Q63" i="18"/>
  <c r="Q84" i="18"/>
  <c r="Q447" i="18"/>
  <c r="Q402" i="18"/>
  <c r="Q211" i="18"/>
  <c r="Q151" i="18"/>
  <c r="Q26" i="18"/>
  <c r="R26" i="18" s="1"/>
  <c r="F41" i="18" s="1"/>
  <c r="Q406" i="18"/>
  <c r="Q333" i="18"/>
  <c r="Q417" i="18"/>
  <c r="Q358" i="18"/>
  <c r="Q204" i="18"/>
  <c r="Q97" i="18"/>
  <c r="Q564" i="18"/>
  <c r="Q165" i="18"/>
  <c r="Q115" i="18"/>
  <c r="Q105" i="18"/>
  <c r="Q427" i="18"/>
  <c r="Q522" i="18"/>
  <c r="Q598" i="18"/>
  <c r="Q462" i="18"/>
  <c r="Q310" i="18"/>
  <c r="Q357" i="18"/>
  <c r="Q450" i="18"/>
  <c r="Q455" i="18"/>
  <c r="Q431" i="18"/>
  <c r="Q361" i="18"/>
  <c r="Q383" i="18"/>
  <c r="Q311" i="18"/>
  <c r="Q226" i="18"/>
  <c r="Q136" i="18"/>
  <c r="Q176" i="18"/>
  <c r="Q135" i="18"/>
  <c r="Q82" i="18"/>
  <c r="Q567" i="18"/>
  <c r="Q478" i="18"/>
  <c r="Q372" i="18"/>
  <c r="Q294" i="18"/>
  <c r="Q194" i="18"/>
  <c r="Q160" i="18"/>
  <c r="Q369" i="18"/>
  <c r="Q145" i="18"/>
  <c r="Q189" i="18"/>
  <c r="Q492" i="18"/>
  <c r="Q390" i="18"/>
  <c r="Q286" i="18"/>
  <c r="Q201" i="18"/>
  <c r="Q264" i="18"/>
  <c r="Q166" i="18"/>
  <c r="Q104" i="18"/>
  <c r="Q113" i="18"/>
  <c r="Q658" i="18"/>
  <c r="Q480" i="18"/>
  <c r="Q363" i="18"/>
  <c r="Q538" i="18"/>
  <c r="Q331" i="18"/>
  <c r="Q267" i="18"/>
  <c r="Q106" i="18"/>
  <c r="Q71" i="18"/>
  <c r="Q367" i="18"/>
  <c r="Q261" i="18"/>
  <c r="Q265" i="18"/>
  <c r="Q255" i="18"/>
  <c r="Q161" i="18"/>
  <c r="Q283" i="18"/>
  <c r="Q193" i="18"/>
  <c r="Q453" i="18"/>
  <c r="Q449" i="18"/>
  <c r="Q549" i="18"/>
  <c r="Q460" i="18"/>
  <c r="Q628" i="18"/>
  <c r="Q389" i="18"/>
  <c r="Q344" i="18"/>
  <c r="Q432" i="18"/>
  <c r="Q273" i="18"/>
  <c r="Q300" i="18"/>
  <c r="Q269" i="18"/>
  <c r="Q323" i="18"/>
  <c r="Q224" i="18"/>
  <c r="Q278" i="18"/>
  <c r="Q198" i="18"/>
  <c r="Q195" i="18"/>
  <c r="Q218" i="18"/>
  <c r="Q138" i="18"/>
  <c r="Q219" i="18"/>
  <c r="Q112" i="18"/>
  <c r="Q65" i="18"/>
  <c r="Q421" i="18"/>
  <c r="Q458" i="18"/>
  <c r="Q474" i="18"/>
  <c r="Q405" i="18"/>
  <c r="Q428" i="18"/>
  <c r="Q444" i="18"/>
  <c r="Q370" i="18"/>
  <c r="Q303" i="18"/>
  <c r="Q341" i="18"/>
  <c r="Q262" i="18"/>
  <c r="Q327" i="18"/>
  <c r="Q373" i="18"/>
  <c r="Q188" i="18"/>
  <c r="Q412" i="18"/>
  <c r="Q507" i="18"/>
  <c r="Q375" i="18"/>
  <c r="Q368" i="18"/>
  <c r="Q285" i="18"/>
  <c r="Q308" i="18"/>
  <c r="Q433" i="18"/>
  <c r="Q183" i="18"/>
  <c r="Q343" i="18"/>
  <c r="Q481" i="18"/>
  <c r="Q673" i="18"/>
  <c r="Q438" i="18"/>
  <c r="Q534" i="18"/>
  <c r="Q416" i="18"/>
  <c r="Q355" i="18"/>
  <c r="Q258" i="18"/>
  <c r="Q354" i="18"/>
  <c r="Q214" i="18"/>
  <c r="Q108" i="18"/>
  <c r="Q131" i="18"/>
  <c r="Q67" i="18"/>
  <c r="Q256" i="18"/>
  <c r="Q448" i="18"/>
  <c r="Q248" i="18"/>
  <c r="Q221" i="18"/>
  <c r="Q134" i="18"/>
  <c r="Q313" i="18"/>
  <c r="Q582" i="18"/>
  <c r="Q436" i="18"/>
  <c r="Q430" i="18"/>
  <c r="Q420" i="18"/>
  <c r="Q385" i="18"/>
  <c r="Q429" i="18"/>
  <c r="Q371" i="18"/>
  <c r="Q493" i="18"/>
  <c r="Q277" i="18"/>
  <c r="Q251" i="18"/>
  <c r="Q175" i="18"/>
  <c r="Q87" i="18"/>
  <c r="Q68" i="18"/>
  <c r="Q446" i="18"/>
  <c r="Q473" i="18"/>
  <c r="Q400" i="18"/>
  <c r="Q376" i="18"/>
  <c r="Q318" i="18"/>
  <c r="Q508" i="18"/>
  <c r="Q292" i="18"/>
  <c r="Q387" i="18"/>
  <c r="Q235" i="18"/>
  <c r="Q403" i="18"/>
  <c r="Q196" i="18"/>
  <c r="Q90" i="18"/>
  <c r="Q117" i="18"/>
  <c r="Q472" i="18"/>
  <c r="Q466" i="18"/>
  <c r="Q503" i="18"/>
  <c r="Q423" i="18"/>
  <c r="Q643" i="18"/>
  <c r="Q519" i="18"/>
  <c r="Q426" i="18"/>
  <c r="Q443" i="18"/>
  <c r="Q348" i="18"/>
  <c r="Q386" i="18"/>
  <c r="Q352" i="18"/>
  <c r="Q329" i="18"/>
  <c r="Q325" i="18"/>
  <c r="Q316" i="18"/>
  <c r="Q243" i="18"/>
  <c r="Q339" i="18"/>
  <c r="Q270" i="18"/>
  <c r="Q293" i="18"/>
  <c r="Q250" i="18"/>
  <c r="Q240" i="18"/>
  <c r="Q418" i="18"/>
  <c r="Q312" i="18"/>
  <c r="Q199" i="18"/>
  <c r="Q168" i="18"/>
  <c r="Q233" i="18"/>
  <c r="Q206" i="18"/>
  <c r="Q215" i="18"/>
  <c r="Q203" i="18"/>
  <c r="Q252" i="18"/>
  <c r="Q123" i="18"/>
  <c r="Q119" i="18"/>
  <c r="Q93" i="18"/>
  <c r="Q116" i="18"/>
  <c r="Q148" i="18"/>
  <c r="Q99" i="18"/>
  <c r="Q490" i="18"/>
  <c r="Q461" i="18"/>
  <c r="Q488" i="18"/>
  <c r="Q435" i="18"/>
  <c r="Q459" i="18"/>
  <c r="Q568" i="18"/>
  <c r="Q477" i="18"/>
  <c r="Q296" i="18"/>
  <c r="Q241" i="18"/>
  <c r="Q342" i="18"/>
  <c r="Q249" i="18"/>
  <c r="Q170" i="18"/>
  <c r="Q78" i="18"/>
  <c r="Q147" i="18"/>
  <c r="Q397" i="18"/>
  <c r="Q353" i="18"/>
  <c r="Q254" i="18"/>
  <c r="Q228" i="18"/>
  <c r="Q309" i="18"/>
  <c r="Q129" i="18"/>
  <c r="Q98" i="18"/>
  <c r="Q88" i="18"/>
  <c r="Q465" i="18"/>
  <c r="Q419" i="18"/>
  <c r="Q445" i="18"/>
  <c r="Q393" i="18"/>
  <c r="Q413" i="18"/>
  <c r="Q360" i="18"/>
  <c r="Q337" i="18"/>
  <c r="Q523" i="18"/>
  <c r="Q384" i="18"/>
  <c r="Q280" i="18"/>
  <c r="Q324" i="18"/>
  <c r="Q297" i="18"/>
  <c r="Q187" i="18"/>
  <c r="Q164" i="18"/>
  <c r="Q238" i="18"/>
  <c r="Q223" i="18"/>
  <c r="Q144" i="18"/>
  <c r="Q118" i="18"/>
  <c r="Q518" i="18"/>
  <c r="Q451" i="18"/>
  <c r="Q504" i="18"/>
  <c r="Q266" i="18"/>
  <c r="Q209" i="18"/>
  <c r="Q222" i="18"/>
  <c r="Q73" i="18"/>
  <c r="Q95" i="18"/>
  <c r="Q208" i="18"/>
  <c r="Q85" i="18"/>
  <c r="Q491" i="18"/>
  <c r="Q23" i="18"/>
  <c r="R23" i="18" s="1"/>
  <c r="F38" i="18" s="1"/>
  <c r="Q21" i="18"/>
  <c r="R21" i="18" s="1"/>
  <c r="F36" i="18" s="1"/>
  <c r="P468" i="18"/>
  <c r="Q468" i="18" s="1"/>
  <c r="C498" i="18"/>
  <c r="N483" i="18"/>
  <c r="O483" i="18"/>
  <c r="Q30" i="18"/>
  <c r="R30" i="18" s="1"/>
  <c r="Q31" i="18"/>
  <c r="R31" i="18" s="1"/>
  <c r="F46" i="18" s="1"/>
  <c r="I466" i="18"/>
  <c r="I49" i="18"/>
  <c r="I458" i="18"/>
  <c r="AF393" i="18"/>
  <c r="AA408" i="18" s="1"/>
  <c r="Y393" i="18"/>
  <c r="T408" i="18" s="1"/>
  <c r="K472" i="18"/>
  <c r="L472" i="18" s="1"/>
  <c r="C529" i="18"/>
  <c r="O514" i="18"/>
  <c r="N514" i="18"/>
  <c r="P499" i="18"/>
  <c r="I494" i="18"/>
  <c r="I463" i="18"/>
  <c r="C77" i="18"/>
  <c r="P47" i="18"/>
  <c r="O62" i="18"/>
  <c r="N62" i="18"/>
  <c r="I491" i="18"/>
  <c r="AF495" i="18"/>
  <c r="AA510" i="18" s="1"/>
  <c r="Y495" i="18"/>
  <c r="T510" i="18" s="1"/>
  <c r="AF448" i="18"/>
  <c r="AA463" i="18" s="1"/>
  <c r="Y448" i="18"/>
  <c r="T463" i="18" s="1"/>
  <c r="P510" i="18"/>
  <c r="Q510" i="18" s="1"/>
  <c r="N525" i="18"/>
  <c r="C540" i="18"/>
  <c r="O525" i="18"/>
  <c r="AF466" i="18"/>
  <c r="AA481" i="18" s="1"/>
  <c r="Y466" i="18"/>
  <c r="T481" i="18" s="1"/>
  <c r="I462" i="18"/>
  <c r="Y444" i="18"/>
  <c r="T459" i="18" s="1"/>
  <c r="AF444" i="18"/>
  <c r="AA459" i="18" s="1"/>
  <c r="Y445" i="18"/>
  <c r="T460" i="18" s="1"/>
  <c r="AF445" i="18"/>
  <c r="AA460" i="18" s="1"/>
  <c r="I47" i="18"/>
  <c r="K444" i="18"/>
  <c r="L444" i="18" s="1"/>
  <c r="Y461" i="18"/>
  <c r="T476" i="18" s="1"/>
  <c r="AF461" i="18"/>
  <c r="AA476" i="18" s="1"/>
  <c r="P688" i="18"/>
  <c r="Q688" i="18" s="1"/>
  <c r="C718" i="18"/>
  <c r="N703" i="18"/>
  <c r="O703" i="18"/>
  <c r="I455" i="18"/>
  <c r="I459" i="18"/>
  <c r="AF441" i="18"/>
  <c r="AA456" i="18" s="1"/>
  <c r="Y441" i="18"/>
  <c r="T456" i="18" s="1"/>
  <c r="C578" i="18"/>
  <c r="O563" i="18"/>
  <c r="N563" i="18"/>
  <c r="P548" i="18"/>
  <c r="Q548" i="18" s="1"/>
  <c r="I486" i="18"/>
  <c r="Q29" i="18"/>
  <c r="R29" i="18" s="1"/>
  <c r="F44" i="18" s="1"/>
  <c r="I63" i="18"/>
  <c r="I465" i="18"/>
  <c r="Y440" i="18"/>
  <c r="T455" i="18" s="1"/>
  <c r="AF440" i="18"/>
  <c r="AA455" i="18" s="1"/>
  <c r="Y469" i="18"/>
  <c r="T484" i="18" s="1"/>
  <c r="AF469" i="18"/>
  <c r="AA484" i="18" s="1"/>
  <c r="N536" i="18"/>
  <c r="C551" i="18"/>
  <c r="P521" i="18"/>
  <c r="Q521" i="18" s="1"/>
  <c r="O536" i="18"/>
  <c r="K471" i="18"/>
  <c r="L471" i="18" s="1"/>
  <c r="I460" i="18"/>
  <c r="K48" i="18"/>
  <c r="I487" i="18"/>
  <c r="Y392" i="18"/>
  <c r="T407" i="18" s="1"/>
  <c r="AF392" i="18"/>
  <c r="AA407" i="18" s="1"/>
  <c r="C535" i="18"/>
  <c r="O520" i="18"/>
  <c r="N520" i="18"/>
  <c r="P505" i="18"/>
  <c r="Q505" i="18" s="1"/>
  <c r="Y488" i="18"/>
  <c r="T503" i="18" s="1"/>
  <c r="AF488" i="18"/>
  <c r="AA503" i="18" s="1"/>
  <c r="N545" i="18"/>
  <c r="C560" i="18"/>
  <c r="P530" i="18"/>
  <c r="O545" i="18"/>
  <c r="C517" i="18"/>
  <c r="N502" i="18"/>
  <c r="O502" i="18"/>
  <c r="P487" i="18"/>
  <c r="Q487" i="18" s="1"/>
  <c r="C526" i="18"/>
  <c r="O511" i="18"/>
  <c r="N511" i="18"/>
  <c r="P496" i="18"/>
  <c r="Q496" i="18" s="1"/>
  <c r="N594" i="18"/>
  <c r="C609" i="18"/>
  <c r="P579" i="18"/>
  <c r="Q579" i="18" s="1"/>
  <c r="O594" i="18"/>
  <c r="C531" i="18"/>
  <c r="P501" i="18"/>
  <c r="Q501" i="18" s="1"/>
  <c r="O516" i="18"/>
  <c r="N516" i="18"/>
  <c r="AF487" i="18"/>
  <c r="AA502" i="18" s="1"/>
  <c r="Y487" i="18"/>
  <c r="T502" i="18" s="1"/>
  <c r="O494" i="18"/>
  <c r="C509" i="18"/>
  <c r="N494" i="18"/>
  <c r="P479" i="18"/>
  <c r="Q479" i="18" s="1"/>
  <c r="Y507" i="18"/>
  <c r="T522" i="18" s="1"/>
  <c r="AF507" i="18"/>
  <c r="AA522" i="18" s="1"/>
  <c r="C627" i="18"/>
  <c r="P597" i="18"/>
  <c r="Q597" i="18" s="1"/>
  <c r="O612" i="18"/>
  <c r="N612" i="18"/>
  <c r="Q41" i="18"/>
  <c r="Q37" i="18"/>
  <c r="Q42" i="18"/>
  <c r="Q43" i="18"/>
  <c r="Q35" i="18"/>
  <c r="Q25" i="18"/>
  <c r="R25" i="18" s="1"/>
  <c r="F40" i="18" s="1"/>
  <c r="Q46" i="18"/>
  <c r="Q45" i="18"/>
  <c r="Q44" i="18"/>
  <c r="Q28" i="18"/>
  <c r="R28" i="18" s="1"/>
  <c r="F43" i="18" s="1"/>
  <c r="Q40" i="18"/>
  <c r="Q39" i="18"/>
  <c r="Q27" i="18"/>
  <c r="R27" i="18" s="1"/>
  <c r="F42" i="18" s="1"/>
  <c r="Q38" i="18"/>
  <c r="Q20" i="18"/>
  <c r="R20" i="18" s="1"/>
  <c r="F35" i="18" s="1"/>
  <c r="Q22" i="18"/>
  <c r="R22" i="18" s="1"/>
  <c r="F37" i="18" s="1"/>
  <c r="Q19" i="18"/>
  <c r="R19" i="18" s="1"/>
  <c r="Q36" i="18"/>
  <c r="N32" i="18"/>
  <c r="O32" i="18"/>
  <c r="N33" i="18"/>
  <c r="O33" i="18"/>
  <c r="P18" i="18"/>
  <c r="Q18" i="18" s="1"/>
  <c r="P17" i="18"/>
  <c r="R3" i="18"/>
  <c r="F18" i="18" s="1"/>
  <c r="I32" i="18"/>
  <c r="Q530" i="18" l="1"/>
  <c r="Q125" i="18"/>
  <c r="Q515" i="18"/>
  <c r="Q109" i="18"/>
  <c r="Q470" i="18"/>
  <c r="Q351" i="18"/>
  <c r="Q321" i="18"/>
  <c r="Y464" i="18"/>
  <c r="T479" i="18" s="1"/>
  <c r="AF464" i="18"/>
  <c r="AA479" i="18" s="1"/>
  <c r="K459" i="18"/>
  <c r="L459" i="18"/>
  <c r="K463" i="18"/>
  <c r="L463" i="18" s="1"/>
  <c r="K487" i="18"/>
  <c r="L487" i="18" s="1"/>
  <c r="L48" i="18"/>
  <c r="Q424" i="18"/>
  <c r="Q350" i="18"/>
  <c r="K486" i="18"/>
  <c r="L486" i="18" s="1"/>
  <c r="K494" i="18"/>
  <c r="L494" i="18"/>
  <c r="K458" i="18"/>
  <c r="L458" i="18" s="1"/>
  <c r="K465" i="18"/>
  <c r="L465" i="18"/>
  <c r="Q274" i="18"/>
  <c r="Q381" i="18"/>
  <c r="Q64" i="18"/>
  <c r="Q229" i="18"/>
  <c r="Q184" i="18"/>
  <c r="Q260" i="18"/>
  <c r="Q394" i="18"/>
  <c r="Q216" i="18"/>
  <c r="Q49" i="18"/>
  <c r="Q499" i="18"/>
  <c r="Q469" i="18"/>
  <c r="Q230" i="18"/>
  <c r="Q379" i="18"/>
  <c r="Q171" i="18"/>
  <c r="Q231" i="18"/>
  <c r="Q79" i="18"/>
  <c r="Q500" i="18"/>
  <c r="Q440" i="18"/>
  <c r="Q396" i="18"/>
  <c r="Q425" i="18"/>
  <c r="Q320" i="18"/>
  <c r="Q471" i="18"/>
  <c r="Q141" i="18"/>
  <c r="Q485" i="18"/>
  <c r="Q304" i="18"/>
  <c r="Q380" i="18"/>
  <c r="Q441" i="18"/>
  <c r="Q334" i="18"/>
  <c r="Q409" i="18"/>
  <c r="Q291" i="18"/>
  <c r="Q124" i="18"/>
  <c r="Q140" i="18"/>
  <c r="Q94" i="18"/>
  <c r="Q96" i="18"/>
  <c r="Q335" i="18"/>
  <c r="Q411" i="18"/>
  <c r="Q244" i="18"/>
  <c r="Q185" i="18"/>
  <c r="Q289" i="18"/>
  <c r="Q366" i="18"/>
  <c r="Q51" i="18"/>
  <c r="Q66" i="18"/>
  <c r="Q246" i="18"/>
  <c r="R46" i="18"/>
  <c r="F61" i="18" s="1"/>
  <c r="R61" i="18" s="1"/>
  <c r="F76" i="18" s="1"/>
  <c r="R76" i="18" s="1"/>
  <c r="F91" i="18" s="1"/>
  <c r="R91" i="18" s="1"/>
  <c r="F106" i="18" s="1"/>
  <c r="R106" i="18" s="1"/>
  <c r="F121" i="18" s="1"/>
  <c r="R121" i="18" s="1"/>
  <c r="F136" i="18" s="1"/>
  <c r="R136" i="18" s="1"/>
  <c r="F151" i="18" s="1"/>
  <c r="R151" i="18" s="1"/>
  <c r="F166" i="18" s="1"/>
  <c r="R166" i="18" s="1"/>
  <c r="F181" i="18" s="1"/>
  <c r="R181" i="18" s="1"/>
  <c r="F196" i="18" s="1"/>
  <c r="R196" i="18" s="1"/>
  <c r="F211" i="18" s="1"/>
  <c r="R211" i="18" s="1"/>
  <c r="F226" i="18" s="1"/>
  <c r="R226" i="18" s="1"/>
  <c r="F241" i="18" s="1"/>
  <c r="R241" i="18" s="1"/>
  <c r="F256" i="18" s="1"/>
  <c r="R256" i="18" s="1"/>
  <c r="F271" i="18" s="1"/>
  <c r="R271" i="18" s="1"/>
  <c r="F286" i="18" s="1"/>
  <c r="R286" i="18" s="1"/>
  <c r="F301" i="18" s="1"/>
  <c r="R301" i="18" s="1"/>
  <c r="F316" i="18" s="1"/>
  <c r="R316" i="18" s="1"/>
  <c r="F331" i="18" s="1"/>
  <c r="R331" i="18" s="1"/>
  <c r="F346" i="18" s="1"/>
  <c r="R346" i="18" s="1"/>
  <c r="F361" i="18" s="1"/>
  <c r="R361" i="18" s="1"/>
  <c r="F376" i="18" s="1"/>
  <c r="R376" i="18" s="1"/>
  <c r="F391" i="18" s="1"/>
  <c r="R391" i="18" s="1"/>
  <c r="F406" i="18" s="1"/>
  <c r="R406" i="18" s="1"/>
  <c r="F421" i="18" s="1"/>
  <c r="R421" i="18" s="1"/>
  <c r="F436" i="18" s="1"/>
  <c r="R436" i="18" s="1"/>
  <c r="F451" i="18" s="1"/>
  <c r="R451" i="18" s="1"/>
  <c r="F466" i="18" s="1"/>
  <c r="C513" i="18"/>
  <c r="O498" i="18"/>
  <c r="P483" i="18"/>
  <c r="Q483" i="18" s="1"/>
  <c r="N498" i="18"/>
  <c r="AF460" i="18"/>
  <c r="AA475" i="18" s="1"/>
  <c r="Y460" i="18"/>
  <c r="T475" i="18" s="1"/>
  <c r="C555" i="18"/>
  <c r="N540" i="18"/>
  <c r="P525" i="18"/>
  <c r="Q525" i="18" s="1"/>
  <c r="O540" i="18"/>
  <c r="K491" i="18"/>
  <c r="L491" i="18" s="1"/>
  <c r="I509" i="18"/>
  <c r="O535" i="18"/>
  <c r="P520" i="18"/>
  <c r="Q520" i="18" s="1"/>
  <c r="N535" i="18"/>
  <c r="C550" i="18"/>
  <c r="I475" i="18"/>
  <c r="AF484" i="18"/>
  <c r="AA499" i="18" s="1"/>
  <c r="Y484" i="18"/>
  <c r="T499" i="18" s="1"/>
  <c r="I474" i="18"/>
  <c r="C733" i="18"/>
  <c r="O718" i="18"/>
  <c r="P703" i="18"/>
  <c r="Q703" i="18" s="1"/>
  <c r="N718" i="18"/>
  <c r="I506" i="18"/>
  <c r="AF408" i="18"/>
  <c r="AA423" i="18" s="1"/>
  <c r="Y408" i="18"/>
  <c r="T423" i="18" s="1"/>
  <c r="AF476" i="18"/>
  <c r="AA491" i="18" s="1"/>
  <c r="Y476" i="18"/>
  <c r="T491" i="18" s="1"/>
  <c r="AF459" i="18"/>
  <c r="AA474" i="18" s="1"/>
  <c r="Y459" i="18"/>
  <c r="T474" i="18" s="1"/>
  <c r="I473" i="18"/>
  <c r="I501" i="18"/>
  <c r="AF407" i="18"/>
  <c r="AA422" i="18" s="1"/>
  <c r="Y407" i="18"/>
  <c r="T422" i="18" s="1"/>
  <c r="Y455" i="18"/>
  <c r="T470" i="18" s="1"/>
  <c r="AF455" i="18"/>
  <c r="AA470" i="18" s="1"/>
  <c r="I480" i="18"/>
  <c r="I470" i="18"/>
  <c r="K462" i="18"/>
  <c r="L462" i="18" s="1"/>
  <c r="AF463" i="18"/>
  <c r="AA478" i="18" s="1"/>
  <c r="Y463" i="18"/>
  <c r="T478" i="18" s="1"/>
  <c r="I64" i="18"/>
  <c r="I502" i="18"/>
  <c r="C566" i="18"/>
  <c r="O551" i="18"/>
  <c r="P536" i="18"/>
  <c r="Q536" i="18" s="1"/>
  <c r="N551" i="18"/>
  <c r="I78" i="18"/>
  <c r="O578" i="18"/>
  <c r="N578" i="18"/>
  <c r="P563" i="18"/>
  <c r="Q563" i="18" s="1"/>
  <c r="C593" i="18"/>
  <c r="K455" i="18"/>
  <c r="L455" i="18" s="1"/>
  <c r="I477" i="18"/>
  <c r="C92" i="18"/>
  <c r="N77" i="18"/>
  <c r="O77" i="18"/>
  <c r="P62" i="18"/>
  <c r="Q62" i="18" s="1"/>
  <c r="N529" i="18"/>
  <c r="C544" i="18"/>
  <c r="P514" i="18"/>
  <c r="Q514" i="18" s="1"/>
  <c r="O529" i="18"/>
  <c r="K49" i="18"/>
  <c r="L49" i="18" s="1"/>
  <c r="K63" i="18"/>
  <c r="AF456" i="18"/>
  <c r="AA471" i="18" s="1"/>
  <c r="Y456" i="18"/>
  <c r="T471" i="18" s="1"/>
  <c r="I62" i="18"/>
  <c r="AF481" i="18"/>
  <c r="AA496" i="18" s="1"/>
  <c r="Y481" i="18"/>
  <c r="T496" i="18" s="1"/>
  <c r="Y510" i="18"/>
  <c r="T525" i="18" s="1"/>
  <c r="AF510" i="18"/>
  <c r="AA525" i="18" s="1"/>
  <c r="I478" i="18"/>
  <c r="I481" i="18"/>
  <c r="K460" i="18"/>
  <c r="L460" i="18" s="1"/>
  <c r="K47" i="18"/>
  <c r="L47" i="18" s="1"/>
  <c r="K466" i="18"/>
  <c r="L466" i="18" s="1"/>
  <c r="P494" i="18"/>
  <c r="Q494" i="18" s="1"/>
  <c r="C524" i="18"/>
  <c r="O509" i="18"/>
  <c r="N509" i="18"/>
  <c r="P545" i="18"/>
  <c r="Q545" i="18" s="1"/>
  <c r="C575" i="18"/>
  <c r="N560" i="18"/>
  <c r="O560" i="18"/>
  <c r="AF522" i="18"/>
  <c r="AA537" i="18" s="1"/>
  <c r="Y522" i="18"/>
  <c r="T537" i="18" s="1"/>
  <c r="P594" i="18"/>
  <c r="Q594" i="18" s="1"/>
  <c r="O609" i="18"/>
  <c r="N609" i="18"/>
  <c r="C624" i="18"/>
  <c r="Y502" i="18"/>
  <c r="T517" i="18" s="1"/>
  <c r="AF502" i="18"/>
  <c r="AA517" i="18" s="1"/>
  <c r="C546" i="18"/>
  <c r="N531" i="18"/>
  <c r="P516" i="18"/>
  <c r="Q516" i="18" s="1"/>
  <c r="O531" i="18"/>
  <c r="C541" i="18"/>
  <c r="N526" i="18"/>
  <c r="P511" i="18"/>
  <c r="Q511" i="18" s="1"/>
  <c r="O526" i="18"/>
  <c r="C532" i="18"/>
  <c r="N517" i="18"/>
  <c r="O517" i="18"/>
  <c r="P502" i="18"/>
  <c r="Q502" i="18" s="1"/>
  <c r="AF503" i="18"/>
  <c r="AA518" i="18" s="1"/>
  <c r="Y503" i="18"/>
  <c r="T518" i="18" s="1"/>
  <c r="R42" i="18"/>
  <c r="F57" i="18" s="1"/>
  <c r="R57" i="18" s="1"/>
  <c r="F72" i="18" s="1"/>
  <c r="R72" i="18" s="1"/>
  <c r="F87" i="18" s="1"/>
  <c r="R87" i="18" s="1"/>
  <c r="F102" i="18" s="1"/>
  <c r="R102" i="18" s="1"/>
  <c r="F117" i="18" s="1"/>
  <c r="R117" i="18" s="1"/>
  <c r="F132" i="18" s="1"/>
  <c r="R132" i="18" s="1"/>
  <c r="F147" i="18" s="1"/>
  <c r="R147" i="18" s="1"/>
  <c r="F162" i="18" s="1"/>
  <c r="R162" i="18" s="1"/>
  <c r="F177" i="18" s="1"/>
  <c r="R177" i="18" s="1"/>
  <c r="F192" i="18" s="1"/>
  <c r="R192" i="18" s="1"/>
  <c r="F207" i="18" s="1"/>
  <c r="R207" i="18" s="1"/>
  <c r="F222" i="18" s="1"/>
  <c r="R222" i="18" s="1"/>
  <c r="F237" i="18" s="1"/>
  <c r="R237" i="18" s="1"/>
  <c r="F252" i="18" s="1"/>
  <c r="R252" i="18" s="1"/>
  <c r="F267" i="18" s="1"/>
  <c r="R267" i="18" s="1"/>
  <c r="F282" i="18" s="1"/>
  <c r="R282" i="18" s="1"/>
  <c r="F297" i="18" s="1"/>
  <c r="R297" i="18" s="1"/>
  <c r="F312" i="18" s="1"/>
  <c r="R312" i="18" s="1"/>
  <c r="F327" i="18" s="1"/>
  <c r="R327" i="18" s="1"/>
  <c r="F342" i="18" s="1"/>
  <c r="R342" i="18" s="1"/>
  <c r="F357" i="18" s="1"/>
  <c r="R357" i="18" s="1"/>
  <c r="F372" i="18" s="1"/>
  <c r="R372" i="18" s="1"/>
  <c r="F387" i="18" s="1"/>
  <c r="R387" i="18" s="1"/>
  <c r="F402" i="18" s="1"/>
  <c r="R402" i="18" s="1"/>
  <c r="F417" i="18" s="1"/>
  <c r="R417" i="18" s="1"/>
  <c r="F432" i="18" s="1"/>
  <c r="R432" i="18" s="1"/>
  <c r="F447" i="18" s="1"/>
  <c r="R447" i="18" s="1"/>
  <c r="F462" i="18" s="1"/>
  <c r="C642" i="18"/>
  <c r="O627" i="18"/>
  <c r="N627" i="18"/>
  <c r="P612" i="18"/>
  <c r="Q612" i="18" s="1"/>
  <c r="R44" i="18"/>
  <c r="F59" i="18" s="1"/>
  <c r="R59" i="18" s="1"/>
  <c r="F74" i="18" s="1"/>
  <c r="R74" i="18" s="1"/>
  <c r="F89" i="18" s="1"/>
  <c r="R89" i="18" s="1"/>
  <c r="F104" i="18" s="1"/>
  <c r="R104" i="18" s="1"/>
  <c r="F119" i="18" s="1"/>
  <c r="R119" i="18" s="1"/>
  <c r="F134" i="18" s="1"/>
  <c r="R134" i="18" s="1"/>
  <c r="F149" i="18" s="1"/>
  <c r="R149" i="18" s="1"/>
  <c r="F164" i="18" s="1"/>
  <c r="R164" i="18" s="1"/>
  <c r="F179" i="18" s="1"/>
  <c r="R179" i="18" s="1"/>
  <c r="F194" i="18" s="1"/>
  <c r="R194" i="18" s="1"/>
  <c r="F209" i="18" s="1"/>
  <c r="R209" i="18" s="1"/>
  <c r="F224" i="18" s="1"/>
  <c r="R224" i="18" s="1"/>
  <c r="F239" i="18" s="1"/>
  <c r="R239" i="18" s="1"/>
  <c r="F254" i="18" s="1"/>
  <c r="R254" i="18" s="1"/>
  <c r="F269" i="18" s="1"/>
  <c r="R269" i="18" s="1"/>
  <c r="F284" i="18" s="1"/>
  <c r="R284" i="18" s="1"/>
  <c r="F299" i="18" s="1"/>
  <c r="R299" i="18" s="1"/>
  <c r="F314" i="18" s="1"/>
  <c r="R314" i="18" s="1"/>
  <c r="F329" i="18" s="1"/>
  <c r="R329" i="18" s="1"/>
  <c r="F344" i="18" s="1"/>
  <c r="R344" i="18" s="1"/>
  <c r="F359" i="18" s="1"/>
  <c r="R359" i="18" s="1"/>
  <c r="F374" i="18" s="1"/>
  <c r="R374" i="18" s="1"/>
  <c r="F389" i="18" s="1"/>
  <c r="R389" i="18" s="1"/>
  <c r="F404" i="18" s="1"/>
  <c r="R404" i="18" s="1"/>
  <c r="F419" i="18" s="1"/>
  <c r="R419" i="18" s="1"/>
  <c r="F434" i="18" s="1"/>
  <c r="R434" i="18" s="1"/>
  <c r="F449" i="18" s="1"/>
  <c r="R449" i="18" s="1"/>
  <c r="F464" i="18" s="1"/>
  <c r="R464" i="18" s="1"/>
  <c r="F479" i="18" s="1"/>
  <c r="R479" i="18" s="1"/>
  <c r="F494" i="18" s="1"/>
  <c r="R38" i="18"/>
  <c r="F53" i="18" s="1"/>
  <c r="R53" i="18" s="1"/>
  <c r="F68" i="18" s="1"/>
  <c r="R68" i="18" s="1"/>
  <c r="F83" i="18" s="1"/>
  <c r="R83" i="18" s="1"/>
  <c r="F98" i="18" s="1"/>
  <c r="R98" i="18" s="1"/>
  <c r="F113" i="18" s="1"/>
  <c r="R113" i="18" s="1"/>
  <c r="F128" i="18" s="1"/>
  <c r="R128" i="18" s="1"/>
  <c r="F143" i="18" s="1"/>
  <c r="R143" i="18" s="1"/>
  <c r="F158" i="18" s="1"/>
  <c r="R158" i="18" s="1"/>
  <c r="F173" i="18" s="1"/>
  <c r="R173" i="18" s="1"/>
  <c r="F188" i="18" s="1"/>
  <c r="R188" i="18" s="1"/>
  <c r="F203" i="18" s="1"/>
  <c r="R203" i="18" s="1"/>
  <c r="F218" i="18" s="1"/>
  <c r="R218" i="18" s="1"/>
  <c r="F233" i="18" s="1"/>
  <c r="R233" i="18" s="1"/>
  <c r="F248" i="18" s="1"/>
  <c r="R248" i="18" s="1"/>
  <c r="F263" i="18" s="1"/>
  <c r="R263" i="18" s="1"/>
  <c r="F278" i="18" s="1"/>
  <c r="R278" i="18" s="1"/>
  <c r="F293" i="18" s="1"/>
  <c r="R293" i="18" s="1"/>
  <c r="F308" i="18" s="1"/>
  <c r="R308" i="18" s="1"/>
  <c r="F323" i="18" s="1"/>
  <c r="R323" i="18" s="1"/>
  <c r="F338" i="18" s="1"/>
  <c r="R338" i="18" s="1"/>
  <c r="F353" i="18" s="1"/>
  <c r="R353" i="18" s="1"/>
  <c r="F368" i="18" s="1"/>
  <c r="R368" i="18" s="1"/>
  <c r="F383" i="18" s="1"/>
  <c r="R383" i="18" s="1"/>
  <c r="F398" i="18" s="1"/>
  <c r="R398" i="18" s="1"/>
  <c r="F413" i="18" s="1"/>
  <c r="R413" i="18" s="1"/>
  <c r="F428" i="18" s="1"/>
  <c r="R428" i="18" s="1"/>
  <c r="F443" i="18" s="1"/>
  <c r="R443" i="18" s="1"/>
  <c r="F458" i="18" s="1"/>
  <c r="R36" i="18"/>
  <c r="F51" i="18" s="1"/>
  <c r="R51" i="18" s="1"/>
  <c r="F66" i="18" s="1"/>
  <c r="R66" i="18" s="1"/>
  <c r="F81" i="18" s="1"/>
  <c r="R81" i="18" s="1"/>
  <c r="F96" i="18" s="1"/>
  <c r="R96" i="18" s="1"/>
  <c r="F111" i="18" s="1"/>
  <c r="R111" i="18" s="1"/>
  <c r="F126" i="18" s="1"/>
  <c r="R126" i="18" s="1"/>
  <c r="F141" i="18" s="1"/>
  <c r="R141" i="18" s="1"/>
  <c r="F156" i="18" s="1"/>
  <c r="R156" i="18" s="1"/>
  <c r="F171" i="18" s="1"/>
  <c r="R171" i="18" s="1"/>
  <c r="F186" i="18" s="1"/>
  <c r="R186" i="18" s="1"/>
  <c r="F201" i="18" s="1"/>
  <c r="R201" i="18" s="1"/>
  <c r="F216" i="18" s="1"/>
  <c r="R37" i="18"/>
  <c r="F52" i="18" s="1"/>
  <c r="R52" i="18" s="1"/>
  <c r="F67" i="18" s="1"/>
  <c r="R67" i="18" s="1"/>
  <c r="F82" i="18" s="1"/>
  <c r="R82" i="18" s="1"/>
  <c r="F97" i="18" s="1"/>
  <c r="R97" i="18" s="1"/>
  <c r="F112" i="18" s="1"/>
  <c r="R112" i="18" s="1"/>
  <c r="F127" i="18" s="1"/>
  <c r="R127" i="18" s="1"/>
  <c r="F142" i="18" s="1"/>
  <c r="R142" i="18" s="1"/>
  <c r="F157" i="18" s="1"/>
  <c r="R157" i="18" s="1"/>
  <c r="F172" i="18" s="1"/>
  <c r="R172" i="18" s="1"/>
  <c r="F187" i="18" s="1"/>
  <c r="R187" i="18" s="1"/>
  <c r="F202" i="18" s="1"/>
  <c r="R202" i="18" s="1"/>
  <c r="F217" i="18" s="1"/>
  <c r="R217" i="18" s="1"/>
  <c r="F232" i="18" s="1"/>
  <c r="R232" i="18" s="1"/>
  <c r="F247" i="18" s="1"/>
  <c r="R247" i="18" s="1"/>
  <c r="F262" i="18" s="1"/>
  <c r="R262" i="18" s="1"/>
  <c r="F277" i="18" s="1"/>
  <c r="R277" i="18" s="1"/>
  <c r="F292" i="18" s="1"/>
  <c r="R292" i="18" s="1"/>
  <c r="F307" i="18" s="1"/>
  <c r="R307" i="18" s="1"/>
  <c r="F322" i="18" s="1"/>
  <c r="R322" i="18" s="1"/>
  <c r="F337" i="18" s="1"/>
  <c r="R337" i="18" s="1"/>
  <c r="F352" i="18" s="1"/>
  <c r="R352" i="18" s="1"/>
  <c r="F367" i="18" s="1"/>
  <c r="R367" i="18" s="1"/>
  <c r="F382" i="18" s="1"/>
  <c r="R382" i="18" s="1"/>
  <c r="F397" i="18" s="1"/>
  <c r="R397" i="18" s="1"/>
  <c r="F412" i="18" s="1"/>
  <c r="R412" i="18" s="1"/>
  <c r="F427" i="18" s="1"/>
  <c r="R427" i="18" s="1"/>
  <c r="F442" i="18" s="1"/>
  <c r="R442" i="18" s="1"/>
  <c r="F457" i="18" s="1"/>
  <c r="R457" i="18" s="1"/>
  <c r="F472" i="18" s="1"/>
  <c r="R472" i="18" s="1"/>
  <c r="F487" i="18" s="1"/>
  <c r="R39" i="18"/>
  <c r="F54" i="18" s="1"/>
  <c r="R54" i="18" s="1"/>
  <c r="F69" i="18" s="1"/>
  <c r="R69" i="18" s="1"/>
  <c r="F84" i="18" s="1"/>
  <c r="R84" i="18" s="1"/>
  <c r="F99" i="18" s="1"/>
  <c r="R99" i="18" s="1"/>
  <c r="F114" i="18" s="1"/>
  <c r="R114" i="18" s="1"/>
  <c r="F129" i="18" s="1"/>
  <c r="R129" i="18" s="1"/>
  <c r="F144" i="18" s="1"/>
  <c r="R144" i="18" s="1"/>
  <c r="F159" i="18" s="1"/>
  <c r="R159" i="18" s="1"/>
  <c r="F174" i="18" s="1"/>
  <c r="R174" i="18" s="1"/>
  <c r="F189" i="18" s="1"/>
  <c r="R189" i="18" s="1"/>
  <c r="F204" i="18" s="1"/>
  <c r="R204" i="18" s="1"/>
  <c r="F219" i="18" s="1"/>
  <c r="R219" i="18" s="1"/>
  <c r="F234" i="18" s="1"/>
  <c r="R234" i="18" s="1"/>
  <c r="F249" i="18" s="1"/>
  <c r="R249" i="18" s="1"/>
  <c r="F264" i="18" s="1"/>
  <c r="R264" i="18" s="1"/>
  <c r="F279" i="18" s="1"/>
  <c r="R279" i="18" s="1"/>
  <c r="F294" i="18" s="1"/>
  <c r="R294" i="18" s="1"/>
  <c r="F309" i="18" s="1"/>
  <c r="R309" i="18" s="1"/>
  <c r="F324" i="18" s="1"/>
  <c r="R324" i="18" s="1"/>
  <c r="F339" i="18" s="1"/>
  <c r="R339" i="18" s="1"/>
  <c r="F354" i="18" s="1"/>
  <c r="R354" i="18" s="1"/>
  <c r="F369" i="18" s="1"/>
  <c r="R369" i="18" s="1"/>
  <c r="F384" i="18" s="1"/>
  <c r="R384" i="18" s="1"/>
  <c r="F399" i="18" s="1"/>
  <c r="R399" i="18" s="1"/>
  <c r="F414" i="18" s="1"/>
  <c r="R414" i="18" s="1"/>
  <c r="F429" i="18" s="1"/>
  <c r="R429" i="18" s="1"/>
  <c r="F444" i="18" s="1"/>
  <c r="R444" i="18" s="1"/>
  <c r="F459" i="18" s="1"/>
  <c r="R459" i="18" s="1"/>
  <c r="F474" i="18" s="1"/>
  <c r="R43" i="18"/>
  <c r="F58" i="18" s="1"/>
  <c r="R58" i="18" s="1"/>
  <c r="F73" i="18" s="1"/>
  <c r="R73" i="18" s="1"/>
  <c r="F88" i="18" s="1"/>
  <c r="R88" i="18" s="1"/>
  <c r="F103" i="18" s="1"/>
  <c r="R103" i="18" s="1"/>
  <c r="F118" i="18" s="1"/>
  <c r="R118" i="18" s="1"/>
  <c r="F133" i="18" s="1"/>
  <c r="R133" i="18" s="1"/>
  <c r="F148" i="18" s="1"/>
  <c r="R148" i="18" s="1"/>
  <c r="F163" i="18" s="1"/>
  <c r="R163" i="18" s="1"/>
  <c r="F178" i="18" s="1"/>
  <c r="R178" i="18" s="1"/>
  <c r="F193" i="18" s="1"/>
  <c r="R193" i="18" s="1"/>
  <c r="F208" i="18" s="1"/>
  <c r="R208" i="18" s="1"/>
  <c r="F223" i="18" s="1"/>
  <c r="R223" i="18" s="1"/>
  <c r="F238" i="18" s="1"/>
  <c r="R238" i="18" s="1"/>
  <c r="F253" i="18" s="1"/>
  <c r="R253" i="18" s="1"/>
  <c r="F268" i="18" s="1"/>
  <c r="R268" i="18" s="1"/>
  <c r="F283" i="18" s="1"/>
  <c r="R283" i="18" s="1"/>
  <c r="F298" i="18" s="1"/>
  <c r="R298" i="18" s="1"/>
  <c r="F313" i="18" s="1"/>
  <c r="R313" i="18" s="1"/>
  <c r="F328" i="18" s="1"/>
  <c r="R328" i="18" s="1"/>
  <c r="F343" i="18" s="1"/>
  <c r="R343" i="18" s="1"/>
  <c r="F358" i="18" s="1"/>
  <c r="R358" i="18" s="1"/>
  <c r="F373" i="18" s="1"/>
  <c r="R373" i="18" s="1"/>
  <c r="F388" i="18" s="1"/>
  <c r="R388" i="18" s="1"/>
  <c r="F403" i="18" s="1"/>
  <c r="R403" i="18" s="1"/>
  <c r="F418" i="18" s="1"/>
  <c r="R418" i="18" s="1"/>
  <c r="F433" i="18" s="1"/>
  <c r="R433" i="18" s="1"/>
  <c r="F448" i="18" s="1"/>
  <c r="R448" i="18" s="1"/>
  <c r="F463" i="18" s="1"/>
  <c r="R41" i="18"/>
  <c r="F56" i="18" s="1"/>
  <c r="R56" i="18" s="1"/>
  <c r="F71" i="18" s="1"/>
  <c r="R71" i="18" s="1"/>
  <c r="F86" i="18" s="1"/>
  <c r="R86" i="18" s="1"/>
  <c r="F101" i="18" s="1"/>
  <c r="R101" i="18" s="1"/>
  <c r="F116" i="18" s="1"/>
  <c r="R116" i="18" s="1"/>
  <c r="F131" i="18" s="1"/>
  <c r="R131" i="18" s="1"/>
  <c r="F146" i="18" s="1"/>
  <c r="R146" i="18" s="1"/>
  <c r="F161" i="18" s="1"/>
  <c r="R161" i="18" s="1"/>
  <c r="F176" i="18" s="1"/>
  <c r="R176" i="18" s="1"/>
  <c r="F191" i="18" s="1"/>
  <c r="R191" i="18" s="1"/>
  <c r="F206" i="18" s="1"/>
  <c r="R206" i="18" s="1"/>
  <c r="F221" i="18" s="1"/>
  <c r="R221" i="18" s="1"/>
  <c r="F236" i="18" s="1"/>
  <c r="R236" i="18" s="1"/>
  <c r="F251" i="18" s="1"/>
  <c r="R251" i="18" s="1"/>
  <c r="F266" i="18" s="1"/>
  <c r="R266" i="18" s="1"/>
  <c r="F281" i="18" s="1"/>
  <c r="R281" i="18" s="1"/>
  <c r="F296" i="18" s="1"/>
  <c r="R296" i="18" s="1"/>
  <c r="F311" i="18" s="1"/>
  <c r="R311" i="18" s="1"/>
  <c r="F326" i="18" s="1"/>
  <c r="R326" i="18" s="1"/>
  <c r="F341" i="18" s="1"/>
  <c r="R341" i="18" s="1"/>
  <c r="F356" i="18" s="1"/>
  <c r="R356" i="18" s="1"/>
  <c r="F371" i="18" s="1"/>
  <c r="R371" i="18" s="1"/>
  <c r="F386" i="18" s="1"/>
  <c r="R386" i="18" s="1"/>
  <c r="F401" i="18" s="1"/>
  <c r="R401" i="18" s="1"/>
  <c r="F416" i="18" s="1"/>
  <c r="R416" i="18" s="1"/>
  <c r="F431" i="18" s="1"/>
  <c r="R431" i="18" s="1"/>
  <c r="F446" i="18" s="1"/>
  <c r="R446" i="18" s="1"/>
  <c r="F461" i="18" s="1"/>
  <c r="R461" i="18" s="1"/>
  <c r="F476" i="18" s="1"/>
  <c r="R476" i="18" s="1"/>
  <c r="F491" i="18" s="1"/>
  <c r="R35" i="18"/>
  <c r="F50" i="18" s="1"/>
  <c r="R50" i="18" s="1"/>
  <c r="F65" i="18" s="1"/>
  <c r="R65" i="18" s="1"/>
  <c r="F80" i="18" s="1"/>
  <c r="R80" i="18" s="1"/>
  <c r="F95" i="18" s="1"/>
  <c r="R95" i="18" s="1"/>
  <c r="F110" i="18" s="1"/>
  <c r="R110" i="18" s="1"/>
  <c r="F125" i="18" s="1"/>
  <c r="R125" i="18" s="1"/>
  <c r="F140" i="18" s="1"/>
  <c r="R40" i="18"/>
  <c r="F55" i="18" s="1"/>
  <c r="R55" i="18" s="1"/>
  <c r="F70" i="18" s="1"/>
  <c r="R70" i="18" s="1"/>
  <c r="F85" i="18" s="1"/>
  <c r="R85" i="18" s="1"/>
  <c r="F100" i="18" s="1"/>
  <c r="R100" i="18" s="1"/>
  <c r="F115" i="18" s="1"/>
  <c r="R115" i="18" s="1"/>
  <c r="F130" i="18" s="1"/>
  <c r="R130" i="18" s="1"/>
  <c r="F145" i="18" s="1"/>
  <c r="R145" i="18" s="1"/>
  <c r="F160" i="18" s="1"/>
  <c r="R160" i="18" s="1"/>
  <c r="F175" i="18" s="1"/>
  <c r="R175" i="18" s="1"/>
  <c r="F190" i="18" s="1"/>
  <c r="R190" i="18" s="1"/>
  <c r="F205" i="18" s="1"/>
  <c r="R205" i="18" s="1"/>
  <c r="F220" i="18" s="1"/>
  <c r="R220" i="18" s="1"/>
  <c r="F235" i="18" s="1"/>
  <c r="R235" i="18" s="1"/>
  <c r="F250" i="18" s="1"/>
  <c r="R250" i="18" s="1"/>
  <c r="F265" i="18" s="1"/>
  <c r="R265" i="18" s="1"/>
  <c r="F280" i="18" s="1"/>
  <c r="R280" i="18" s="1"/>
  <c r="F295" i="18" s="1"/>
  <c r="R295" i="18" s="1"/>
  <c r="F310" i="18" s="1"/>
  <c r="R310" i="18" s="1"/>
  <c r="F325" i="18" s="1"/>
  <c r="R325" i="18" s="1"/>
  <c r="F340" i="18" s="1"/>
  <c r="R340" i="18" s="1"/>
  <c r="F355" i="18" s="1"/>
  <c r="R355" i="18" s="1"/>
  <c r="F370" i="18" s="1"/>
  <c r="R370" i="18" s="1"/>
  <c r="F385" i="18" s="1"/>
  <c r="R385" i="18" s="1"/>
  <c r="F400" i="18" s="1"/>
  <c r="R400" i="18" s="1"/>
  <c r="F415" i="18" s="1"/>
  <c r="R415" i="18" s="1"/>
  <c r="F430" i="18" s="1"/>
  <c r="R430" i="18" s="1"/>
  <c r="F445" i="18" s="1"/>
  <c r="R445" i="18" s="1"/>
  <c r="F460" i="18" s="1"/>
  <c r="F45" i="18"/>
  <c r="R45" i="18" s="1"/>
  <c r="F60" i="18" s="1"/>
  <c r="R60" i="18" s="1"/>
  <c r="F75" i="18" s="1"/>
  <c r="R75" i="18" s="1"/>
  <c r="F90" i="18" s="1"/>
  <c r="R90" i="18" s="1"/>
  <c r="F105" i="18" s="1"/>
  <c r="R105" i="18" s="1"/>
  <c r="F120" i="18" s="1"/>
  <c r="R120" i="18" s="1"/>
  <c r="F135" i="18" s="1"/>
  <c r="R135" i="18" s="1"/>
  <c r="F150" i="18" s="1"/>
  <c r="R150" i="18" s="1"/>
  <c r="F165" i="18" s="1"/>
  <c r="R165" i="18" s="1"/>
  <c r="F180" i="18" s="1"/>
  <c r="R180" i="18" s="1"/>
  <c r="F195" i="18" s="1"/>
  <c r="R195" i="18" s="1"/>
  <c r="F210" i="18" s="1"/>
  <c r="R210" i="18" s="1"/>
  <c r="F225" i="18" s="1"/>
  <c r="R225" i="18" s="1"/>
  <c r="F240" i="18" s="1"/>
  <c r="R240" i="18" s="1"/>
  <c r="F255" i="18" s="1"/>
  <c r="R255" i="18" s="1"/>
  <c r="F270" i="18" s="1"/>
  <c r="R270" i="18" s="1"/>
  <c r="F285" i="18" s="1"/>
  <c r="R285" i="18" s="1"/>
  <c r="F300" i="18" s="1"/>
  <c r="R300" i="18" s="1"/>
  <c r="F315" i="18" s="1"/>
  <c r="R315" i="18" s="1"/>
  <c r="F330" i="18" s="1"/>
  <c r="R330" i="18" s="1"/>
  <c r="F345" i="18" s="1"/>
  <c r="R345" i="18" s="1"/>
  <c r="F360" i="18" s="1"/>
  <c r="R360" i="18" s="1"/>
  <c r="F375" i="18" s="1"/>
  <c r="R375" i="18" s="1"/>
  <c r="F390" i="18" s="1"/>
  <c r="R390" i="18" s="1"/>
  <c r="F405" i="18" s="1"/>
  <c r="R405" i="18" s="1"/>
  <c r="F420" i="18" s="1"/>
  <c r="R420" i="18" s="1"/>
  <c r="F435" i="18" s="1"/>
  <c r="R435" i="18" s="1"/>
  <c r="F450" i="18" s="1"/>
  <c r="R450" i="18" s="1"/>
  <c r="F465" i="18" s="1"/>
  <c r="R465" i="18" s="1"/>
  <c r="F480" i="18" s="1"/>
  <c r="F34" i="18"/>
  <c r="R34" i="18" s="1"/>
  <c r="F49" i="18" s="1"/>
  <c r="K32" i="18"/>
  <c r="L32" i="18" s="1"/>
  <c r="Q17" i="18"/>
  <c r="R17" i="18" s="1"/>
  <c r="F32" i="18" s="1"/>
  <c r="P33" i="18"/>
  <c r="Q48" i="18" s="1"/>
  <c r="R18" i="18"/>
  <c r="F33" i="18" s="1"/>
  <c r="P32" i="18"/>
  <c r="Q47" i="18" s="1"/>
  <c r="R463" i="18" l="1"/>
  <c r="F478" i="18" s="1"/>
  <c r="Y479" i="18"/>
  <c r="T494" i="18" s="1"/>
  <c r="AF479" i="18"/>
  <c r="AA494" i="18" s="1"/>
  <c r="K480" i="18"/>
  <c r="L480" i="18"/>
  <c r="R480" i="18" s="1"/>
  <c r="F495" i="18" s="1"/>
  <c r="R487" i="18"/>
  <c r="F502" i="18" s="1"/>
  <c r="R458" i="18"/>
  <c r="F473" i="18" s="1"/>
  <c r="K474" i="18"/>
  <c r="L474" i="18" s="1"/>
  <c r="R474" i="18" s="1"/>
  <c r="F489" i="18" s="1"/>
  <c r="K509" i="18"/>
  <c r="L509" i="18" s="1"/>
  <c r="K473" i="18"/>
  <c r="L473" i="18" s="1"/>
  <c r="L63" i="18"/>
  <c r="K477" i="18"/>
  <c r="L477" i="18" s="1"/>
  <c r="R216" i="18"/>
  <c r="F231" i="18" s="1"/>
  <c r="R231" i="18" s="1"/>
  <c r="F246" i="18" s="1"/>
  <c r="R246" i="18" s="1"/>
  <c r="F261" i="18" s="1"/>
  <c r="R261" i="18" s="1"/>
  <c r="F276" i="18" s="1"/>
  <c r="R276" i="18" s="1"/>
  <c r="F291" i="18" s="1"/>
  <c r="R291" i="18" s="1"/>
  <c r="F306" i="18" s="1"/>
  <c r="R306" i="18" s="1"/>
  <c r="F321" i="18" s="1"/>
  <c r="R321" i="18" s="1"/>
  <c r="F336" i="18" s="1"/>
  <c r="R336" i="18" s="1"/>
  <c r="F351" i="18" s="1"/>
  <c r="R351" i="18" s="1"/>
  <c r="F366" i="18" s="1"/>
  <c r="R366" i="18" s="1"/>
  <c r="F381" i="18" s="1"/>
  <c r="R381" i="18" s="1"/>
  <c r="F396" i="18" s="1"/>
  <c r="R396" i="18" s="1"/>
  <c r="F411" i="18" s="1"/>
  <c r="R411" i="18" s="1"/>
  <c r="F426" i="18" s="1"/>
  <c r="R426" i="18" s="1"/>
  <c r="F441" i="18" s="1"/>
  <c r="R441" i="18" s="1"/>
  <c r="F456" i="18" s="1"/>
  <c r="R456" i="18" s="1"/>
  <c r="F471" i="18" s="1"/>
  <c r="R471" i="18" s="1"/>
  <c r="F486" i="18" s="1"/>
  <c r="R486" i="18" s="1"/>
  <c r="F501" i="18" s="1"/>
  <c r="R140" i="18"/>
  <c r="F155" i="18" s="1"/>
  <c r="R155" i="18" s="1"/>
  <c r="F170" i="18" s="1"/>
  <c r="R170" i="18" s="1"/>
  <c r="F185" i="18" s="1"/>
  <c r="R185" i="18" s="1"/>
  <c r="F200" i="18" s="1"/>
  <c r="R200" i="18" s="1"/>
  <c r="F215" i="18" s="1"/>
  <c r="R215" i="18" s="1"/>
  <c r="F230" i="18" s="1"/>
  <c r="R230" i="18" s="1"/>
  <c r="F245" i="18" s="1"/>
  <c r="R245" i="18" s="1"/>
  <c r="F260" i="18" s="1"/>
  <c r="R260" i="18" s="1"/>
  <c r="F275" i="18" s="1"/>
  <c r="R275" i="18" s="1"/>
  <c r="F290" i="18" s="1"/>
  <c r="R290" i="18" s="1"/>
  <c r="F305" i="18" s="1"/>
  <c r="R305" i="18" s="1"/>
  <c r="F320" i="18" s="1"/>
  <c r="R320" i="18" s="1"/>
  <c r="F335" i="18" s="1"/>
  <c r="R335" i="18" s="1"/>
  <c r="F350" i="18" s="1"/>
  <c r="R350" i="18" s="1"/>
  <c r="F365" i="18" s="1"/>
  <c r="R365" i="18" s="1"/>
  <c r="F380" i="18" s="1"/>
  <c r="R380" i="18" s="1"/>
  <c r="F395" i="18" s="1"/>
  <c r="R395" i="18" s="1"/>
  <c r="F410" i="18" s="1"/>
  <c r="R410" i="18" s="1"/>
  <c r="F425" i="18" s="1"/>
  <c r="R425" i="18" s="1"/>
  <c r="F440" i="18" s="1"/>
  <c r="R440" i="18" s="1"/>
  <c r="F455" i="18" s="1"/>
  <c r="R455" i="18" s="1"/>
  <c r="F470" i="18" s="1"/>
  <c r="R494" i="18"/>
  <c r="F509" i="18" s="1"/>
  <c r="R466" i="18"/>
  <c r="F481" i="18" s="1"/>
  <c r="O513" i="18"/>
  <c r="P498" i="18"/>
  <c r="Q498" i="18" s="1"/>
  <c r="N513" i="18"/>
  <c r="C528" i="18"/>
  <c r="R49" i="18"/>
  <c r="F64" i="18" s="1"/>
  <c r="R460" i="18"/>
  <c r="F475" i="18" s="1"/>
  <c r="Y525" i="18"/>
  <c r="T540" i="18" s="1"/>
  <c r="AF525" i="18"/>
  <c r="AA540" i="18" s="1"/>
  <c r="N593" i="18"/>
  <c r="P578" i="18"/>
  <c r="Q578" i="18" s="1"/>
  <c r="O593" i="18"/>
  <c r="C608" i="18"/>
  <c r="AF422" i="18"/>
  <c r="AA437" i="18" s="1"/>
  <c r="Y422" i="18"/>
  <c r="T437" i="18" s="1"/>
  <c r="Y491" i="18"/>
  <c r="T506" i="18" s="1"/>
  <c r="AF491" i="18"/>
  <c r="AA506" i="18" s="1"/>
  <c r="K475" i="18"/>
  <c r="L475" i="18" s="1"/>
  <c r="R491" i="18"/>
  <c r="F506" i="18" s="1"/>
  <c r="R462" i="18"/>
  <c r="F477" i="18" s="1"/>
  <c r="I517" i="18"/>
  <c r="K470" i="18"/>
  <c r="L470" i="18" s="1"/>
  <c r="I516" i="18"/>
  <c r="O550" i="18"/>
  <c r="P535" i="18"/>
  <c r="Q535" i="18" s="1"/>
  <c r="N550" i="18"/>
  <c r="C565" i="18"/>
  <c r="O566" i="18"/>
  <c r="P551" i="18"/>
  <c r="Q551" i="18" s="1"/>
  <c r="C581" i="18"/>
  <c r="N566" i="18"/>
  <c r="I490" i="18"/>
  <c r="K481" i="18"/>
  <c r="L481" i="18" s="1"/>
  <c r="I77" i="18"/>
  <c r="C107" i="18"/>
  <c r="N92" i="18"/>
  <c r="P77" i="18"/>
  <c r="Q77" i="18" s="1"/>
  <c r="O92" i="18"/>
  <c r="K502" i="18"/>
  <c r="L502" i="18" s="1"/>
  <c r="I485" i="18"/>
  <c r="K501" i="18"/>
  <c r="L501" i="18" s="1"/>
  <c r="O733" i="18"/>
  <c r="N733" i="18"/>
  <c r="C748" i="18"/>
  <c r="P718" i="18"/>
  <c r="Q718" i="18" s="1"/>
  <c r="Y496" i="18"/>
  <c r="T511" i="18" s="1"/>
  <c r="AF496" i="18"/>
  <c r="AA511" i="18" s="1"/>
  <c r="I496" i="18"/>
  <c r="K62" i="18"/>
  <c r="L62" i="18" s="1"/>
  <c r="I93" i="18"/>
  <c r="I79" i="18"/>
  <c r="I495" i="18"/>
  <c r="Y423" i="18"/>
  <c r="T438" i="18" s="1"/>
  <c r="AF423" i="18"/>
  <c r="AA438" i="18" s="1"/>
  <c r="I489" i="18"/>
  <c r="K478" i="18"/>
  <c r="Y471" i="18"/>
  <c r="T486" i="18" s="1"/>
  <c r="AF471" i="18"/>
  <c r="AA486" i="18" s="1"/>
  <c r="I492" i="18"/>
  <c r="K78" i="18"/>
  <c r="L78" i="18" s="1"/>
  <c r="K64" i="18"/>
  <c r="L64" i="18" s="1"/>
  <c r="I488" i="18"/>
  <c r="O555" i="18"/>
  <c r="P540" i="18"/>
  <c r="Q540" i="18" s="1"/>
  <c r="N555" i="18"/>
  <c r="C570" i="18"/>
  <c r="I493" i="18"/>
  <c r="C559" i="18"/>
  <c r="P529" i="18"/>
  <c r="Q529" i="18" s="1"/>
  <c r="N544" i="18"/>
  <c r="O544" i="18"/>
  <c r="AF478" i="18"/>
  <c r="AA493" i="18" s="1"/>
  <c r="Y478" i="18"/>
  <c r="T493" i="18" s="1"/>
  <c r="AF474" i="18"/>
  <c r="AA489" i="18" s="1"/>
  <c r="Y474" i="18"/>
  <c r="T489" i="18" s="1"/>
  <c r="I521" i="18"/>
  <c r="Y499" i="18"/>
  <c r="T514" i="18" s="1"/>
  <c r="AF499" i="18"/>
  <c r="AA514" i="18" s="1"/>
  <c r="I524" i="18"/>
  <c r="AF475" i="18"/>
  <c r="AA490" i="18" s="1"/>
  <c r="Y475" i="18"/>
  <c r="T490" i="18" s="1"/>
  <c r="Y470" i="18"/>
  <c r="T485" i="18" s="1"/>
  <c r="AF470" i="18"/>
  <c r="AA485" i="18" s="1"/>
  <c r="K506" i="18"/>
  <c r="L506" i="18" s="1"/>
  <c r="C657" i="18"/>
  <c r="N642" i="18"/>
  <c r="P627" i="18"/>
  <c r="Q627" i="18" s="1"/>
  <c r="O642" i="18"/>
  <c r="C590" i="18"/>
  <c r="N575" i="18"/>
  <c r="O575" i="18"/>
  <c r="P560" i="18"/>
  <c r="Q560" i="18" s="1"/>
  <c r="Y518" i="18"/>
  <c r="T533" i="18" s="1"/>
  <c r="AF518" i="18"/>
  <c r="AA533" i="18" s="1"/>
  <c r="C556" i="18"/>
  <c r="N541" i="18"/>
  <c r="P526" i="18"/>
  <c r="Q526" i="18" s="1"/>
  <c r="O541" i="18"/>
  <c r="C561" i="18"/>
  <c r="O546" i="18"/>
  <c r="P531" i="18"/>
  <c r="Q531" i="18" s="1"/>
  <c r="N546" i="18"/>
  <c r="N532" i="18"/>
  <c r="C547" i="18"/>
  <c r="P517" i="18"/>
  <c r="Q517" i="18" s="1"/>
  <c r="O532" i="18"/>
  <c r="Y517" i="18"/>
  <c r="T532" i="18" s="1"/>
  <c r="AF517" i="18"/>
  <c r="AA532" i="18" s="1"/>
  <c r="C639" i="18"/>
  <c r="N624" i="18"/>
  <c r="O624" i="18"/>
  <c r="P609" i="18"/>
  <c r="Q609" i="18" s="1"/>
  <c r="Y537" i="18"/>
  <c r="T552" i="18" s="1"/>
  <c r="AF537" i="18"/>
  <c r="AA552" i="18" s="1"/>
  <c r="C539" i="18"/>
  <c r="N524" i="18"/>
  <c r="O524" i="18"/>
  <c r="P509" i="18"/>
  <c r="Q509" i="18" s="1"/>
  <c r="Q33" i="18"/>
  <c r="R33" i="18" s="1"/>
  <c r="F48" i="18" s="1"/>
  <c r="R48" i="18" s="1"/>
  <c r="F63" i="18" s="1"/>
  <c r="R63" i="18" s="1"/>
  <c r="F78" i="18" s="1"/>
  <c r="Q32" i="18"/>
  <c r="R473" i="18" l="1"/>
  <c r="F488" i="18" s="1"/>
  <c r="R477" i="18"/>
  <c r="F492" i="18" s="1"/>
  <c r="AF494" i="18"/>
  <c r="AA509" i="18" s="1"/>
  <c r="Y494" i="18"/>
  <c r="T509" i="18" s="1"/>
  <c r="K488" i="18"/>
  <c r="L488" i="18" s="1"/>
  <c r="R509" i="18"/>
  <c r="F524" i="18" s="1"/>
  <c r="K521" i="18"/>
  <c r="L521" i="18"/>
  <c r="K495" i="18"/>
  <c r="K493" i="18"/>
  <c r="L493" i="18" s="1"/>
  <c r="K517" i="18"/>
  <c r="L517" i="18"/>
  <c r="R517" i="18" s="1"/>
  <c r="F532" i="18" s="1"/>
  <c r="K485" i="18"/>
  <c r="L485" i="18" s="1"/>
  <c r="K489" i="18"/>
  <c r="R502" i="18"/>
  <c r="F517" i="18" s="1"/>
  <c r="L478" i="18"/>
  <c r="R478" i="18" s="1"/>
  <c r="F493" i="18" s="1"/>
  <c r="R481" i="18"/>
  <c r="F496" i="18" s="1"/>
  <c r="R64" i="18"/>
  <c r="F79" i="18" s="1"/>
  <c r="P513" i="18"/>
  <c r="Q513" i="18" s="1"/>
  <c r="C543" i="18"/>
  <c r="N528" i="18"/>
  <c r="O528" i="18"/>
  <c r="R32" i="18"/>
  <c r="F47" i="18" s="1"/>
  <c r="R47" i="18" s="1"/>
  <c r="F62" i="18" s="1"/>
  <c r="R62" i="18" s="1"/>
  <c r="F77" i="18" s="1"/>
  <c r="R475" i="18"/>
  <c r="F490" i="18" s="1"/>
  <c r="R470" i="18"/>
  <c r="F485" i="18" s="1"/>
  <c r="R501" i="18"/>
  <c r="F516" i="18" s="1"/>
  <c r="R78" i="18"/>
  <c r="F93" i="18" s="1"/>
  <c r="R506" i="18"/>
  <c r="F521" i="18" s="1"/>
  <c r="Y485" i="18"/>
  <c r="T500" i="18" s="1"/>
  <c r="AF485" i="18"/>
  <c r="AA500" i="18" s="1"/>
  <c r="Y514" i="18"/>
  <c r="T529" i="18" s="1"/>
  <c r="AF514" i="18"/>
  <c r="AA529" i="18" s="1"/>
  <c r="I94" i="18"/>
  <c r="C122" i="18"/>
  <c r="P92" i="18"/>
  <c r="Q92" i="18" s="1"/>
  <c r="N107" i="18"/>
  <c r="O107" i="18"/>
  <c r="P593" i="18"/>
  <c r="Q593" i="18" s="1"/>
  <c r="O608" i="18"/>
  <c r="N608" i="18"/>
  <c r="C623" i="18"/>
  <c r="K492" i="18"/>
  <c r="K79" i="18"/>
  <c r="L79" i="18" s="1"/>
  <c r="AF511" i="18"/>
  <c r="AA526" i="18" s="1"/>
  <c r="Y511" i="18"/>
  <c r="T526" i="18" s="1"/>
  <c r="I500" i="18"/>
  <c r="I92" i="18"/>
  <c r="N581" i="18"/>
  <c r="P566" i="18"/>
  <c r="Q566" i="18" s="1"/>
  <c r="O581" i="18"/>
  <c r="C596" i="18"/>
  <c r="I536" i="18"/>
  <c r="N559" i="18"/>
  <c r="O559" i="18"/>
  <c r="P544" i="18"/>
  <c r="Q544" i="18" s="1"/>
  <c r="C574" i="18"/>
  <c r="I507" i="18"/>
  <c r="I108" i="18"/>
  <c r="K77" i="18"/>
  <c r="L77" i="18" s="1"/>
  <c r="K516" i="18"/>
  <c r="L516" i="18" s="1"/>
  <c r="Y490" i="18"/>
  <c r="T505" i="18" s="1"/>
  <c r="AF490" i="18"/>
  <c r="AA505" i="18" s="1"/>
  <c r="AF489" i="18"/>
  <c r="AA504" i="18" s="1"/>
  <c r="Y489" i="18"/>
  <c r="T504" i="18" s="1"/>
  <c r="I508" i="18"/>
  <c r="I504" i="18"/>
  <c r="K93" i="18"/>
  <c r="L93" i="18" s="1"/>
  <c r="I531" i="18"/>
  <c r="I503" i="18"/>
  <c r="AF486" i="18"/>
  <c r="AA501" i="18" s="1"/>
  <c r="Y486" i="18"/>
  <c r="T501" i="18" s="1"/>
  <c r="N748" i="18"/>
  <c r="P733" i="18"/>
  <c r="Q733" i="18" s="1"/>
  <c r="C763" i="18"/>
  <c r="O748" i="18"/>
  <c r="O565" i="18"/>
  <c r="C580" i="18"/>
  <c r="P550" i="18"/>
  <c r="Q550" i="18" s="1"/>
  <c r="N565" i="18"/>
  <c r="K524" i="18"/>
  <c r="L524" i="18" s="1"/>
  <c r="Y493" i="18"/>
  <c r="T508" i="18" s="1"/>
  <c r="AF493" i="18"/>
  <c r="AA508" i="18" s="1"/>
  <c r="AF438" i="18"/>
  <c r="AA453" i="18" s="1"/>
  <c r="Y438" i="18"/>
  <c r="T453" i="18" s="1"/>
  <c r="AF506" i="18"/>
  <c r="AA521" i="18" s="1"/>
  <c r="Y506" i="18"/>
  <c r="T521" i="18" s="1"/>
  <c r="AF540" i="18"/>
  <c r="AA555" i="18" s="1"/>
  <c r="Y540" i="18"/>
  <c r="T555" i="18" s="1"/>
  <c r="I539" i="18"/>
  <c r="I510" i="18"/>
  <c r="I511" i="18"/>
  <c r="K490" i="18"/>
  <c r="L490" i="18" s="1"/>
  <c r="I532" i="18"/>
  <c r="AF437" i="18"/>
  <c r="AA452" i="18" s="1"/>
  <c r="Y437" i="18"/>
  <c r="T452" i="18" s="1"/>
  <c r="N570" i="18"/>
  <c r="C585" i="18"/>
  <c r="O570" i="18"/>
  <c r="P555" i="18"/>
  <c r="Q555" i="18" s="1"/>
  <c r="K496" i="18"/>
  <c r="I505" i="18"/>
  <c r="P624" i="18"/>
  <c r="Q624" i="18" s="1"/>
  <c r="C654" i="18"/>
  <c r="O639" i="18"/>
  <c r="N639" i="18"/>
  <c r="AF532" i="18"/>
  <c r="AA547" i="18" s="1"/>
  <c r="Y532" i="18"/>
  <c r="T547" i="18" s="1"/>
  <c r="N561" i="18"/>
  <c r="C576" i="18"/>
  <c r="P546" i="18"/>
  <c r="Q546" i="18" s="1"/>
  <c r="O561" i="18"/>
  <c r="Y533" i="18"/>
  <c r="T548" i="18" s="1"/>
  <c r="AF533" i="18"/>
  <c r="AA548" i="18" s="1"/>
  <c r="O657" i="18"/>
  <c r="P642" i="18"/>
  <c r="Q642" i="18" s="1"/>
  <c r="N657" i="18"/>
  <c r="C672" i="18"/>
  <c r="N539" i="18"/>
  <c r="C554" i="18"/>
  <c r="O539" i="18"/>
  <c r="P524" i="18"/>
  <c r="Q524" i="18" s="1"/>
  <c r="Y552" i="18"/>
  <c r="T567" i="18" s="1"/>
  <c r="AF552" i="18"/>
  <c r="AA567" i="18" s="1"/>
  <c r="C571" i="18"/>
  <c r="N556" i="18"/>
  <c r="P541" i="18"/>
  <c r="Q541" i="18" s="1"/>
  <c r="O556" i="18"/>
  <c r="C605" i="18"/>
  <c r="O590" i="18"/>
  <c r="P575" i="18"/>
  <c r="Q575" i="18" s="1"/>
  <c r="N590" i="18"/>
  <c r="C562" i="18"/>
  <c r="N547" i="18"/>
  <c r="O547" i="18"/>
  <c r="P532" i="18"/>
  <c r="Q532" i="18" s="1"/>
  <c r="C10" i="5"/>
  <c r="B1" i="5"/>
  <c r="R488" i="18" l="1"/>
  <c r="F503" i="18" s="1"/>
  <c r="R485" i="18"/>
  <c r="F500" i="18" s="1"/>
  <c r="R493" i="18"/>
  <c r="F508" i="18" s="1"/>
  <c r="Y509" i="18"/>
  <c r="T524" i="18" s="1"/>
  <c r="AF509" i="18"/>
  <c r="AA524" i="18" s="1"/>
  <c r="K532" i="18"/>
  <c r="L532" i="18" s="1"/>
  <c r="R532" i="18" s="1"/>
  <c r="F547" i="18" s="1"/>
  <c r="K92" i="18"/>
  <c r="L92" i="18"/>
  <c r="K531" i="18"/>
  <c r="L531" i="18" s="1"/>
  <c r="L492" i="18"/>
  <c r="R492" i="18" s="1"/>
  <c r="F507" i="18" s="1"/>
  <c r="L496" i="18"/>
  <c r="R496" i="18" s="1"/>
  <c r="F511" i="18" s="1"/>
  <c r="R521" i="18"/>
  <c r="F536" i="18" s="1"/>
  <c r="L489" i="18"/>
  <c r="R489" i="18" s="1"/>
  <c r="F504" i="18" s="1"/>
  <c r="L495" i="18"/>
  <c r="R495" i="18" s="1"/>
  <c r="F510" i="18" s="1"/>
  <c r="R79" i="18"/>
  <c r="F94" i="18" s="1"/>
  <c r="C558" i="18"/>
  <c r="O543" i="18"/>
  <c r="P528" i="18"/>
  <c r="Q528" i="18" s="1"/>
  <c r="N543" i="18"/>
  <c r="R93" i="18"/>
  <c r="F108" i="18" s="1"/>
  <c r="R77" i="18"/>
  <c r="F92" i="18" s="1"/>
  <c r="R490" i="18"/>
  <c r="F505" i="18" s="1"/>
  <c r="R516" i="18"/>
  <c r="F531" i="18" s="1"/>
  <c r="K511" i="18"/>
  <c r="Y555" i="18"/>
  <c r="T570" i="18" s="1"/>
  <c r="AF555" i="18"/>
  <c r="AA570" i="18" s="1"/>
  <c r="AF508" i="18"/>
  <c r="AA523" i="18" s="1"/>
  <c r="Y508" i="18"/>
  <c r="T523" i="18" s="1"/>
  <c r="C778" i="18"/>
  <c r="N763" i="18"/>
  <c r="O763" i="18"/>
  <c r="P748" i="18"/>
  <c r="Q748" i="18" s="1"/>
  <c r="Y529" i="18"/>
  <c r="T544" i="18" s="1"/>
  <c r="AF529" i="18"/>
  <c r="AA544" i="18" s="1"/>
  <c r="K505" i="18"/>
  <c r="L505" i="18" s="1"/>
  <c r="I525" i="18"/>
  <c r="Y521" i="18"/>
  <c r="T536" i="18" s="1"/>
  <c r="AF521" i="18"/>
  <c r="AA536" i="18" s="1"/>
  <c r="Y505" i="18"/>
  <c r="T520" i="18" s="1"/>
  <c r="AF505" i="18"/>
  <c r="AA520" i="18" s="1"/>
  <c r="K108" i="18"/>
  <c r="L108" i="18" s="1"/>
  <c r="K536" i="18"/>
  <c r="I107" i="18"/>
  <c r="I520" i="18"/>
  <c r="Y452" i="18"/>
  <c r="T467" i="18" s="1"/>
  <c r="AF452" i="18"/>
  <c r="AA467" i="18" s="1"/>
  <c r="K510" i="18"/>
  <c r="I123" i="18"/>
  <c r="K539" i="18"/>
  <c r="L539" i="18" s="1"/>
  <c r="Y501" i="18"/>
  <c r="T516" i="18" s="1"/>
  <c r="AF501" i="18"/>
  <c r="AA516" i="18" s="1"/>
  <c r="I519" i="18"/>
  <c r="I522" i="18"/>
  <c r="AF500" i="18"/>
  <c r="AA515" i="18" s="1"/>
  <c r="Y500" i="18"/>
  <c r="T515" i="18" s="1"/>
  <c r="I551" i="18"/>
  <c r="R524" i="18"/>
  <c r="F539" i="18" s="1"/>
  <c r="I547" i="18"/>
  <c r="I554" i="18"/>
  <c r="Y453" i="18"/>
  <c r="T468" i="18" s="1"/>
  <c r="AF453" i="18"/>
  <c r="AA468" i="18" s="1"/>
  <c r="K504" i="18"/>
  <c r="K507" i="18"/>
  <c r="K500" i="18"/>
  <c r="N580" i="18"/>
  <c r="O580" i="18"/>
  <c r="C595" i="18"/>
  <c r="P565" i="18"/>
  <c r="Q565" i="18" s="1"/>
  <c r="I518" i="18"/>
  <c r="K508" i="18"/>
  <c r="L508" i="18" s="1"/>
  <c r="N574" i="18"/>
  <c r="C589" i="18"/>
  <c r="P559" i="18"/>
  <c r="Q559" i="18" s="1"/>
  <c r="O574" i="18"/>
  <c r="I515" i="18"/>
  <c r="C638" i="18"/>
  <c r="P608" i="18"/>
  <c r="Q608" i="18" s="1"/>
  <c r="N623" i="18"/>
  <c r="O623" i="18"/>
  <c r="C137" i="18"/>
  <c r="O122" i="18"/>
  <c r="N122" i="18"/>
  <c r="P107" i="18"/>
  <c r="Q107" i="18" s="1"/>
  <c r="K503" i="18"/>
  <c r="L503" i="18" s="1"/>
  <c r="I523" i="18"/>
  <c r="C611" i="18"/>
  <c r="P581" i="18"/>
  <c r="Q581" i="18" s="1"/>
  <c r="O596" i="18"/>
  <c r="N596" i="18"/>
  <c r="Y526" i="18"/>
  <c r="T541" i="18" s="1"/>
  <c r="AF526" i="18"/>
  <c r="AA541" i="18" s="1"/>
  <c r="I109" i="18"/>
  <c r="O585" i="18"/>
  <c r="C600" i="18"/>
  <c r="N585" i="18"/>
  <c r="P570" i="18"/>
  <c r="Q570" i="18" s="1"/>
  <c r="I526" i="18"/>
  <c r="I546" i="18"/>
  <c r="Y504" i="18"/>
  <c r="T519" i="18" s="1"/>
  <c r="AF504" i="18"/>
  <c r="AA519" i="18" s="1"/>
  <c r="K94" i="18"/>
  <c r="Y547" i="18"/>
  <c r="T562" i="18" s="1"/>
  <c r="AF547" i="18"/>
  <c r="AA562" i="18" s="1"/>
  <c r="O562" i="18"/>
  <c r="C577" i="18"/>
  <c r="P547" i="18"/>
  <c r="Q547" i="18" s="1"/>
  <c r="N562" i="18"/>
  <c r="P561" i="18"/>
  <c r="Q561" i="18" s="1"/>
  <c r="C591" i="18"/>
  <c r="N576" i="18"/>
  <c r="O576" i="18"/>
  <c r="N571" i="18"/>
  <c r="C586" i="18"/>
  <c r="P556" i="18"/>
  <c r="Q556" i="18" s="1"/>
  <c r="O571" i="18"/>
  <c r="C620" i="18"/>
  <c r="O605" i="18"/>
  <c r="N605" i="18"/>
  <c r="P590" i="18"/>
  <c r="Q590" i="18" s="1"/>
  <c r="AF548" i="18"/>
  <c r="AA563" i="18" s="1"/>
  <c r="Y548" i="18"/>
  <c r="T563" i="18" s="1"/>
  <c r="C687" i="18"/>
  <c r="O672" i="18"/>
  <c r="N672" i="18"/>
  <c r="P657" i="18"/>
  <c r="Q657" i="18" s="1"/>
  <c r="AF567" i="18"/>
  <c r="AA582" i="18" s="1"/>
  <c r="Y567" i="18"/>
  <c r="T582" i="18" s="1"/>
  <c r="O554" i="18"/>
  <c r="P539" i="18"/>
  <c r="Q539" i="18" s="1"/>
  <c r="N554" i="18"/>
  <c r="C569" i="18"/>
  <c r="P639" i="18"/>
  <c r="Q639" i="18" s="1"/>
  <c r="C669" i="18"/>
  <c r="N654" i="18"/>
  <c r="O654" i="18"/>
  <c r="L15" i="5"/>
  <c r="C9" i="5"/>
  <c r="C3" i="5"/>
  <c r="C8" i="5"/>
  <c r="C15" i="5"/>
  <c r="C7" i="5"/>
  <c r="C14" i="5"/>
  <c r="C6" i="5"/>
  <c r="C13" i="5"/>
  <c r="C5" i="5"/>
  <c r="C12" i="5"/>
  <c r="C4" i="5"/>
  <c r="C11" i="5"/>
  <c r="S15" i="5"/>
  <c r="P15" i="5"/>
  <c r="O15" i="5"/>
  <c r="A1" i="5"/>
  <c r="R92" i="18" l="1"/>
  <c r="F107" i="18" s="1"/>
  <c r="R531" i="18"/>
  <c r="F546" i="18" s="1"/>
  <c r="Y524" i="18"/>
  <c r="T539" i="18" s="1"/>
  <c r="AF524" i="18"/>
  <c r="AA539" i="18" s="1"/>
  <c r="K526" i="18"/>
  <c r="L526" i="18" s="1"/>
  <c r="L500" i="18"/>
  <c r="R500" i="18" s="1"/>
  <c r="F515" i="18" s="1"/>
  <c r="R508" i="18"/>
  <c r="F523" i="18" s="1"/>
  <c r="L536" i="18"/>
  <c r="R536" i="18" s="1"/>
  <c r="F551" i="18" s="1"/>
  <c r="K523" i="18"/>
  <c r="L523" i="18" s="1"/>
  <c r="R503" i="18"/>
  <c r="F518" i="18" s="1"/>
  <c r="L504" i="18"/>
  <c r="R504" i="18" s="1"/>
  <c r="F519" i="18" s="1"/>
  <c r="L94" i="18"/>
  <c r="R94" i="18" s="1"/>
  <c r="F109" i="18" s="1"/>
  <c r="K522" i="18"/>
  <c r="L522" i="18" s="1"/>
  <c r="L510" i="18"/>
  <c r="R510" i="18" s="1"/>
  <c r="F525" i="18" s="1"/>
  <c r="K546" i="18"/>
  <c r="L546" i="18" s="1"/>
  <c r="R546" i="18" s="1"/>
  <c r="F561" i="18" s="1"/>
  <c r="K519" i="18"/>
  <c r="L519" i="18" s="1"/>
  <c r="K554" i="18"/>
  <c r="L554" i="18" s="1"/>
  <c r="L507" i="18"/>
  <c r="R507" i="18" s="1"/>
  <c r="F522" i="18" s="1"/>
  <c r="R522" i="18" s="1"/>
  <c r="F537" i="18" s="1"/>
  <c r="L511" i="18"/>
  <c r="R511" i="18" s="1"/>
  <c r="F526" i="18" s="1"/>
  <c r="R108" i="18"/>
  <c r="F123" i="18" s="1"/>
  <c r="O558" i="18"/>
  <c r="N558" i="18"/>
  <c r="C573" i="18"/>
  <c r="P543" i="18"/>
  <c r="Q543" i="18" s="1"/>
  <c r="R505" i="18"/>
  <c r="F520" i="18" s="1"/>
  <c r="Y519" i="18"/>
  <c r="T534" i="18" s="1"/>
  <c r="AF519" i="18"/>
  <c r="AA534" i="18" s="1"/>
  <c r="N600" i="18"/>
  <c r="C615" i="18"/>
  <c r="O600" i="18"/>
  <c r="P585" i="18"/>
  <c r="Q585" i="18" s="1"/>
  <c r="I530" i="18"/>
  <c r="I533" i="18"/>
  <c r="I569" i="18"/>
  <c r="I537" i="18"/>
  <c r="K123" i="18"/>
  <c r="L123" i="18" s="1"/>
  <c r="K107" i="18"/>
  <c r="L107" i="18" s="1"/>
  <c r="AF570" i="18"/>
  <c r="AA585" i="18" s="1"/>
  <c r="Y570" i="18"/>
  <c r="T585" i="18" s="1"/>
  <c r="I561" i="18"/>
  <c r="P596" i="18"/>
  <c r="Q596" i="18" s="1"/>
  <c r="N611" i="18"/>
  <c r="C626" i="18"/>
  <c r="O611" i="18"/>
  <c r="K547" i="18"/>
  <c r="I138" i="18"/>
  <c r="I122" i="18"/>
  <c r="AF536" i="18"/>
  <c r="AA551" i="18" s="1"/>
  <c r="Y536" i="18"/>
  <c r="T551" i="18" s="1"/>
  <c r="R539" i="18"/>
  <c r="F554" i="18" s="1"/>
  <c r="I124" i="18"/>
  <c r="I538" i="18"/>
  <c r="C152" i="18"/>
  <c r="O137" i="18"/>
  <c r="N137" i="18"/>
  <c r="P122" i="18"/>
  <c r="Q122" i="18" s="1"/>
  <c r="P580" i="18"/>
  <c r="Q580" i="18" s="1"/>
  <c r="N595" i="18"/>
  <c r="C610" i="18"/>
  <c r="O595" i="18"/>
  <c r="I562" i="18"/>
  <c r="I540" i="18"/>
  <c r="K109" i="18"/>
  <c r="C604" i="18"/>
  <c r="O589" i="18"/>
  <c r="N589" i="18"/>
  <c r="P574" i="18"/>
  <c r="Q574" i="18" s="1"/>
  <c r="I534" i="18"/>
  <c r="K525" i="18"/>
  <c r="L525" i="18" s="1"/>
  <c r="I566" i="18"/>
  <c r="P763" i="18"/>
  <c r="Q763" i="18" s="1"/>
  <c r="N778" i="18"/>
  <c r="C793" i="18"/>
  <c r="O778" i="18"/>
  <c r="I541" i="18"/>
  <c r="Y541" i="18"/>
  <c r="T556" i="18" s="1"/>
  <c r="AF541" i="18"/>
  <c r="AA556" i="18" s="1"/>
  <c r="K551" i="18"/>
  <c r="L551" i="18" s="1"/>
  <c r="Y516" i="18"/>
  <c r="T531" i="18" s="1"/>
  <c r="AF516" i="18"/>
  <c r="AA531" i="18" s="1"/>
  <c r="AF467" i="18"/>
  <c r="AA482" i="18" s="1"/>
  <c r="Y467" i="18"/>
  <c r="T482" i="18" s="1"/>
  <c r="Y523" i="18"/>
  <c r="T538" i="18" s="1"/>
  <c r="AF523" i="18"/>
  <c r="AA538" i="18" s="1"/>
  <c r="O638" i="18"/>
  <c r="N638" i="18"/>
  <c r="C653" i="18"/>
  <c r="P623" i="18"/>
  <c r="Q623" i="18" s="1"/>
  <c r="AF468" i="18"/>
  <c r="AA483" i="18" s="1"/>
  <c r="Y468" i="18"/>
  <c r="T483" i="18" s="1"/>
  <c r="Y515" i="18"/>
  <c r="T530" i="18" s="1"/>
  <c r="AF515" i="18"/>
  <c r="AA530" i="18" s="1"/>
  <c r="I535" i="18"/>
  <c r="K515" i="18"/>
  <c r="L515" i="18" s="1"/>
  <c r="K518" i="18"/>
  <c r="K520" i="18"/>
  <c r="L520" i="18" s="1"/>
  <c r="Y520" i="18"/>
  <c r="T535" i="18" s="1"/>
  <c r="AF520" i="18"/>
  <c r="AA535" i="18" s="1"/>
  <c r="AF544" i="18"/>
  <c r="AA559" i="18" s="1"/>
  <c r="Y544" i="18"/>
  <c r="T559" i="18" s="1"/>
  <c r="Y563" i="18"/>
  <c r="T578" i="18" s="1"/>
  <c r="AF563" i="18"/>
  <c r="AA578" i="18" s="1"/>
  <c r="C684" i="18"/>
  <c r="P654" i="18"/>
  <c r="Q654" i="18" s="1"/>
  <c r="N669" i="18"/>
  <c r="O669" i="18"/>
  <c r="P571" i="18"/>
  <c r="Q571" i="18" s="1"/>
  <c r="N586" i="18"/>
  <c r="C601" i="18"/>
  <c r="O586" i="18"/>
  <c r="P672" i="18"/>
  <c r="Q672" i="18" s="1"/>
  <c r="O687" i="18"/>
  <c r="C702" i="18"/>
  <c r="N687" i="18"/>
  <c r="O591" i="18"/>
  <c r="P576" i="18"/>
  <c r="Q576" i="18" s="1"/>
  <c r="C606" i="18"/>
  <c r="N591" i="18"/>
  <c r="Y582" i="18"/>
  <c r="T597" i="18" s="1"/>
  <c r="AF582" i="18"/>
  <c r="AA597" i="18" s="1"/>
  <c r="N569" i="18"/>
  <c r="P554" i="18"/>
  <c r="Q554" i="18" s="1"/>
  <c r="C584" i="18"/>
  <c r="O569" i="18"/>
  <c r="C635" i="18"/>
  <c r="N620" i="18"/>
  <c r="O620" i="18"/>
  <c r="P605" i="18"/>
  <c r="Q605" i="18" s="1"/>
  <c r="Y562" i="18"/>
  <c r="T577" i="18" s="1"/>
  <c r="AF562" i="18"/>
  <c r="AA577" i="18" s="1"/>
  <c r="C592" i="18"/>
  <c r="P562" i="18"/>
  <c r="Q562" i="18" s="1"/>
  <c r="N577" i="18"/>
  <c r="O577" i="18"/>
  <c r="J15" i="5"/>
  <c r="I15" i="5"/>
  <c r="Q15" i="5"/>
  <c r="E15" i="5"/>
  <c r="G15" i="5" s="1"/>
  <c r="D15" i="5"/>
  <c r="F15" i="5" s="1"/>
  <c r="B14" i="5"/>
  <c r="B13" i="5" s="1"/>
  <c r="B12" i="5" s="1"/>
  <c r="B11" i="5" s="1"/>
  <c r="B10" i="5" s="1"/>
  <c r="B9" i="5" s="1"/>
  <c r="B8" i="5" s="1"/>
  <c r="B7" i="5" s="1"/>
  <c r="B6" i="5" s="1"/>
  <c r="B5" i="5" s="1"/>
  <c r="B4" i="5" s="1"/>
  <c r="B3" i="5" s="1"/>
  <c r="R523" i="18" l="1"/>
  <c r="F538" i="18" s="1"/>
  <c r="R526" i="18"/>
  <c r="F541" i="18" s="1"/>
  <c r="R519" i="18"/>
  <c r="F534" i="18" s="1"/>
  <c r="AF539" i="18"/>
  <c r="AA554" i="18" s="1"/>
  <c r="Y539" i="18"/>
  <c r="T554" i="18" s="1"/>
  <c r="K561" i="18"/>
  <c r="L561" i="18" s="1"/>
  <c r="R561" i="18" s="1"/>
  <c r="F576" i="18" s="1"/>
  <c r="K122" i="18"/>
  <c r="L122" i="18" s="1"/>
  <c r="L518" i="18"/>
  <c r="R518" i="18" s="1"/>
  <c r="F533" i="18" s="1"/>
  <c r="R515" i="18"/>
  <c r="F530" i="18" s="1"/>
  <c r="R551" i="18"/>
  <c r="F566" i="18" s="1"/>
  <c r="K566" i="18"/>
  <c r="L566" i="18" s="1"/>
  <c r="K535" i="18"/>
  <c r="L535" i="18" s="1"/>
  <c r="R525" i="18"/>
  <c r="F540" i="18" s="1"/>
  <c r="K534" i="18"/>
  <c r="L534" i="18" s="1"/>
  <c r="L547" i="18"/>
  <c r="R547" i="18" s="1"/>
  <c r="F562" i="18" s="1"/>
  <c r="K537" i="18"/>
  <c r="L537" i="18" s="1"/>
  <c r="R537" i="18" s="1"/>
  <c r="F552" i="18" s="1"/>
  <c r="L109" i="18"/>
  <c r="R109" i="18" s="1"/>
  <c r="F124" i="18" s="1"/>
  <c r="R123" i="18"/>
  <c r="F138" i="18" s="1"/>
  <c r="C588" i="18"/>
  <c r="P558" i="18"/>
  <c r="Q558" i="18" s="1"/>
  <c r="O573" i="18"/>
  <c r="N573" i="18"/>
  <c r="R520" i="18"/>
  <c r="F535" i="18" s="1"/>
  <c r="R554" i="18"/>
  <c r="F569" i="18" s="1"/>
  <c r="R107" i="18"/>
  <c r="F122" i="18" s="1"/>
  <c r="I555" i="18"/>
  <c r="Y483" i="18"/>
  <c r="T498" i="18" s="1"/>
  <c r="AF483" i="18"/>
  <c r="AA498" i="18" s="1"/>
  <c r="Y482" i="18"/>
  <c r="T497" i="18" s="1"/>
  <c r="AF482" i="18"/>
  <c r="AA497" i="18" s="1"/>
  <c r="I556" i="18"/>
  <c r="C619" i="18"/>
  <c r="N604" i="18"/>
  <c r="O604" i="18"/>
  <c r="P589" i="18"/>
  <c r="Q589" i="18" s="1"/>
  <c r="K538" i="18"/>
  <c r="L538" i="18" s="1"/>
  <c r="I137" i="18"/>
  <c r="K533" i="18"/>
  <c r="L533" i="18" s="1"/>
  <c r="Y534" i="18"/>
  <c r="T549" i="18" s="1"/>
  <c r="AF534" i="18"/>
  <c r="AA549" i="18" s="1"/>
  <c r="AF559" i="18"/>
  <c r="AA574" i="18" s="1"/>
  <c r="Y559" i="18"/>
  <c r="T574" i="18" s="1"/>
  <c r="K541" i="18"/>
  <c r="P595" i="18"/>
  <c r="Q595" i="18" s="1"/>
  <c r="C625" i="18"/>
  <c r="N610" i="18"/>
  <c r="O610" i="18"/>
  <c r="I553" i="18"/>
  <c r="K138" i="18"/>
  <c r="L138" i="18" s="1"/>
  <c r="I552" i="18"/>
  <c r="I545" i="18"/>
  <c r="I139" i="18"/>
  <c r="I153" i="18"/>
  <c r="I576" i="18"/>
  <c r="K530" i="18"/>
  <c r="L530" i="18" s="1"/>
  <c r="C668" i="18"/>
  <c r="P638" i="18"/>
  <c r="Q638" i="18" s="1"/>
  <c r="O653" i="18"/>
  <c r="N653" i="18"/>
  <c r="Y531" i="18"/>
  <c r="T546" i="18" s="1"/>
  <c r="AF531" i="18"/>
  <c r="AA546" i="18" s="1"/>
  <c r="O793" i="18"/>
  <c r="P778" i="18"/>
  <c r="Q778" i="18" s="1"/>
  <c r="N793" i="18"/>
  <c r="C808" i="18"/>
  <c r="K124" i="18"/>
  <c r="L124" i="18" s="1"/>
  <c r="AF585" i="18"/>
  <c r="AA600" i="18" s="1"/>
  <c r="Y585" i="18"/>
  <c r="T600" i="18" s="1"/>
  <c r="I584" i="18"/>
  <c r="AF535" i="18"/>
  <c r="AA550" i="18" s="1"/>
  <c r="Y535" i="18"/>
  <c r="T550" i="18" s="1"/>
  <c r="I549" i="18"/>
  <c r="K540" i="18"/>
  <c r="L540" i="18" s="1"/>
  <c r="K569" i="18"/>
  <c r="L569" i="18" s="1"/>
  <c r="P600" i="18"/>
  <c r="Q600" i="18" s="1"/>
  <c r="N615" i="18"/>
  <c r="C630" i="18"/>
  <c r="O615" i="18"/>
  <c r="I550" i="18"/>
  <c r="AF551" i="18"/>
  <c r="AA566" i="18" s="1"/>
  <c r="Y551" i="18"/>
  <c r="T566" i="18" s="1"/>
  <c r="I581" i="18"/>
  <c r="K562" i="18"/>
  <c r="C641" i="18"/>
  <c r="N626" i="18"/>
  <c r="P611" i="18"/>
  <c r="Q611" i="18" s="1"/>
  <c r="O626" i="18"/>
  <c r="AF530" i="18"/>
  <c r="AA545" i="18" s="1"/>
  <c r="Y530" i="18"/>
  <c r="T545" i="18" s="1"/>
  <c r="Y538" i="18"/>
  <c r="T553" i="18" s="1"/>
  <c r="AF538" i="18"/>
  <c r="AA553" i="18" s="1"/>
  <c r="Y556" i="18"/>
  <c r="T571" i="18" s="1"/>
  <c r="AF556" i="18"/>
  <c r="AA571" i="18" s="1"/>
  <c r="I577" i="18"/>
  <c r="N152" i="18"/>
  <c r="C167" i="18"/>
  <c r="P137" i="18"/>
  <c r="Q137" i="18" s="1"/>
  <c r="O152" i="18"/>
  <c r="I548" i="18"/>
  <c r="P569" i="18"/>
  <c r="Q569" i="18" s="1"/>
  <c r="N584" i="18"/>
  <c r="C599" i="18"/>
  <c r="O584" i="18"/>
  <c r="P586" i="18"/>
  <c r="Q586" i="18" s="1"/>
  <c r="O601" i="18"/>
  <c r="C616" i="18"/>
  <c r="N601" i="18"/>
  <c r="Y577" i="18"/>
  <c r="T592" i="18" s="1"/>
  <c r="AF577" i="18"/>
  <c r="AA592" i="18" s="1"/>
  <c r="AF578" i="18"/>
  <c r="AA593" i="18" s="1"/>
  <c r="Y578" i="18"/>
  <c r="T593" i="18" s="1"/>
  <c r="N592" i="18"/>
  <c r="C607" i="18"/>
  <c r="O592" i="18"/>
  <c r="P577" i="18"/>
  <c r="Q577" i="18" s="1"/>
  <c r="C650" i="18"/>
  <c r="O635" i="18"/>
  <c r="P620" i="18"/>
  <c r="Q620" i="18" s="1"/>
  <c r="N635" i="18"/>
  <c r="Y597" i="18"/>
  <c r="T612" i="18" s="1"/>
  <c r="AF597" i="18"/>
  <c r="AA612" i="18" s="1"/>
  <c r="C621" i="18"/>
  <c r="P591" i="18"/>
  <c r="Q591" i="18" s="1"/>
  <c r="N606" i="18"/>
  <c r="O606" i="18"/>
  <c r="C699" i="18"/>
  <c r="P669" i="18"/>
  <c r="Q669" i="18" s="1"/>
  <c r="O684" i="18"/>
  <c r="N684" i="18"/>
  <c r="C717" i="18"/>
  <c r="O702" i="18"/>
  <c r="N702" i="18"/>
  <c r="P687" i="18"/>
  <c r="Q687" i="18" s="1"/>
  <c r="U15" i="5"/>
  <c r="M14" i="5"/>
  <c r="K15" i="5"/>
  <c r="M15" i="5"/>
  <c r="U14" i="5"/>
  <c r="S14" i="5"/>
  <c r="Q14" i="5"/>
  <c r="P14" i="5"/>
  <c r="O14" i="5"/>
  <c r="L14" i="5"/>
  <c r="K14" i="5"/>
  <c r="J14" i="5"/>
  <c r="I14" i="5"/>
  <c r="E14" i="5"/>
  <c r="G14" i="5" s="1"/>
  <c r="D14" i="5"/>
  <c r="F14" i="5" s="1"/>
  <c r="R535" i="18" l="1"/>
  <c r="F550" i="18" s="1"/>
  <c r="R566" i="18"/>
  <c r="F581" i="18" s="1"/>
  <c r="AF554" i="18"/>
  <c r="AA569" i="18" s="1"/>
  <c r="Y554" i="18"/>
  <c r="T569" i="18" s="1"/>
  <c r="R122" i="18"/>
  <c r="F137" i="18" s="1"/>
  <c r="K549" i="18"/>
  <c r="L549" i="18"/>
  <c r="R530" i="18"/>
  <c r="F545" i="18" s="1"/>
  <c r="K556" i="18"/>
  <c r="L556" i="18"/>
  <c r="R534" i="18"/>
  <c r="F549" i="18" s="1"/>
  <c r="K550" i="18"/>
  <c r="L550" i="18" s="1"/>
  <c r="R550" i="18" s="1"/>
  <c r="F565" i="18" s="1"/>
  <c r="R540" i="18"/>
  <c r="F555" i="18" s="1"/>
  <c r="K576" i="18"/>
  <c r="L576" i="18"/>
  <c r="R576" i="18" s="1"/>
  <c r="F591" i="18" s="1"/>
  <c r="R533" i="18"/>
  <c r="F548" i="18" s="1"/>
  <c r="K548" i="18"/>
  <c r="L548" i="18" s="1"/>
  <c r="K153" i="18"/>
  <c r="L153" i="18"/>
  <c r="K137" i="18"/>
  <c r="L137" i="18" s="1"/>
  <c r="L562" i="18"/>
  <c r="R562" i="18" s="1"/>
  <c r="F577" i="18" s="1"/>
  <c r="K139" i="18"/>
  <c r="L139" i="18" s="1"/>
  <c r="R538" i="18"/>
  <c r="F553" i="18" s="1"/>
  <c r="R124" i="18"/>
  <c r="F139" i="18" s="1"/>
  <c r="L541" i="18"/>
  <c r="R541" i="18" s="1"/>
  <c r="F556" i="18" s="1"/>
  <c r="R556" i="18" s="1"/>
  <c r="F571" i="18" s="1"/>
  <c r="R138" i="18"/>
  <c r="F153" i="18" s="1"/>
  <c r="O588" i="18"/>
  <c r="P573" i="18"/>
  <c r="Q573" i="18" s="1"/>
  <c r="C603" i="18"/>
  <c r="N588" i="18"/>
  <c r="R569" i="18"/>
  <c r="F584" i="18" s="1"/>
  <c r="K577" i="18"/>
  <c r="L577" i="18" s="1"/>
  <c r="I596" i="18"/>
  <c r="I564" i="18"/>
  <c r="Y546" i="18"/>
  <c r="T561" i="18" s="1"/>
  <c r="AF546" i="18"/>
  <c r="AA561" i="18" s="1"/>
  <c r="K552" i="18"/>
  <c r="L552" i="18" s="1"/>
  <c r="C634" i="18"/>
  <c r="O619" i="18"/>
  <c r="N619" i="18"/>
  <c r="P604" i="18"/>
  <c r="Q604" i="18" s="1"/>
  <c r="I570" i="18"/>
  <c r="I563" i="18"/>
  <c r="K581" i="18"/>
  <c r="L581" i="18" s="1"/>
  <c r="AF566" i="18"/>
  <c r="AA581" i="18" s="1"/>
  <c r="Y566" i="18"/>
  <c r="T581" i="18" s="1"/>
  <c r="I168" i="18"/>
  <c r="I152" i="18"/>
  <c r="I571" i="18"/>
  <c r="Y571" i="18"/>
  <c r="T586" i="18" s="1"/>
  <c r="AF571" i="18"/>
  <c r="AA586" i="18" s="1"/>
  <c r="AF550" i="18"/>
  <c r="AA565" i="18" s="1"/>
  <c r="Y550" i="18"/>
  <c r="T565" i="18" s="1"/>
  <c r="C823" i="18"/>
  <c r="O808" i="18"/>
  <c r="N808" i="18"/>
  <c r="P793" i="18"/>
  <c r="Q793" i="18" s="1"/>
  <c r="I154" i="18"/>
  <c r="K553" i="18"/>
  <c r="AF574" i="18"/>
  <c r="AA589" i="18" s="1"/>
  <c r="Y574" i="18"/>
  <c r="T589" i="18" s="1"/>
  <c r="O668" i="18"/>
  <c r="N668" i="18"/>
  <c r="P653" i="18"/>
  <c r="Q653" i="18" s="1"/>
  <c r="C683" i="18"/>
  <c r="I568" i="18"/>
  <c r="Y497" i="18"/>
  <c r="T512" i="18" s="1"/>
  <c r="AF497" i="18"/>
  <c r="AA512" i="18" s="1"/>
  <c r="P152" i="18"/>
  <c r="Q152" i="18" s="1"/>
  <c r="C182" i="18"/>
  <c r="O167" i="18"/>
  <c r="N167" i="18"/>
  <c r="Y553" i="18"/>
  <c r="T568" i="18" s="1"/>
  <c r="AF553" i="18"/>
  <c r="AA568" i="18" s="1"/>
  <c r="P626" i="18"/>
  <c r="Q626" i="18" s="1"/>
  <c r="C656" i="18"/>
  <c r="N641" i="18"/>
  <c r="O641" i="18"/>
  <c r="I565" i="18"/>
  <c r="I599" i="18"/>
  <c r="I560" i="18"/>
  <c r="K584" i="18"/>
  <c r="L584" i="18" s="1"/>
  <c r="K545" i="18"/>
  <c r="L545" i="18" s="1"/>
  <c r="Y549" i="18"/>
  <c r="T564" i="18" s="1"/>
  <c r="AF549" i="18"/>
  <c r="AA564" i="18" s="1"/>
  <c r="AF498" i="18"/>
  <c r="AA513" i="18" s="1"/>
  <c r="Y498" i="18"/>
  <c r="T513" i="18" s="1"/>
  <c r="Y545" i="18"/>
  <c r="T560" i="18" s="1"/>
  <c r="AF545" i="18"/>
  <c r="AA560" i="18" s="1"/>
  <c r="I592" i="18"/>
  <c r="O630" i="18"/>
  <c r="P615" i="18"/>
  <c r="Q615" i="18" s="1"/>
  <c r="N630" i="18"/>
  <c r="C645" i="18"/>
  <c r="Y600" i="18"/>
  <c r="T615" i="18" s="1"/>
  <c r="AF600" i="18"/>
  <c r="AA615" i="18" s="1"/>
  <c r="I591" i="18"/>
  <c r="I567" i="18"/>
  <c r="N625" i="18"/>
  <c r="P610" i="18"/>
  <c r="Q610" i="18" s="1"/>
  <c r="O625" i="18"/>
  <c r="C640" i="18"/>
  <c r="K555" i="18"/>
  <c r="L555" i="18" s="1"/>
  <c r="C622" i="18"/>
  <c r="P592" i="18"/>
  <c r="Q592" i="18" s="1"/>
  <c r="O607" i="18"/>
  <c r="N607" i="18"/>
  <c r="Y593" i="18"/>
  <c r="T608" i="18" s="1"/>
  <c r="AF593" i="18"/>
  <c r="AA608" i="18" s="1"/>
  <c r="C636" i="18"/>
  <c r="P606" i="18"/>
  <c r="Q606" i="18" s="1"/>
  <c r="N621" i="18"/>
  <c r="O621" i="18"/>
  <c r="N699" i="18"/>
  <c r="O699" i="18"/>
  <c r="C714" i="18"/>
  <c r="P684" i="18"/>
  <c r="Q684" i="18" s="1"/>
  <c r="AF612" i="18"/>
  <c r="AA627" i="18" s="1"/>
  <c r="Y612" i="18"/>
  <c r="T627" i="18" s="1"/>
  <c r="N650" i="18"/>
  <c r="C665" i="18"/>
  <c r="P635" i="18"/>
  <c r="Q635" i="18" s="1"/>
  <c r="O650" i="18"/>
  <c r="C732" i="18"/>
  <c r="N717" i="18"/>
  <c r="O717" i="18"/>
  <c r="P702" i="18"/>
  <c r="Q702" i="18" s="1"/>
  <c r="Y592" i="18"/>
  <c r="T607" i="18" s="1"/>
  <c r="AF592" i="18"/>
  <c r="AA607" i="18" s="1"/>
  <c r="C631" i="18"/>
  <c r="N616" i="18"/>
  <c r="O616" i="18"/>
  <c r="P601" i="18"/>
  <c r="Q601" i="18" s="1"/>
  <c r="O599" i="18"/>
  <c r="C614" i="18"/>
  <c r="P584" i="18"/>
  <c r="Q584" i="18" s="1"/>
  <c r="N599" i="18"/>
  <c r="T14" i="5"/>
  <c r="T13" i="5"/>
  <c r="T15" i="5"/>
  <c r="N14" i="5"/>
  <c r="N15" i="5"/>
  <c r="U13" i="5"/>
  <c r="S13" i="5"/>
  <c r="Q13" i="5"/>
  <c r="P13" i="5"/>
  <c r="O13" i="5"/>
  <c r="N13" i="5"/>
  <c r="M13" i="5"/>
  <c r="L13" i="5"/>
  <c r="K13" i="5"/>
  <c r="J13" i="5"/>
  <c r="I13" i="5"/>
  <c r="E13" i="5"/>
  <c r="G13" i="5" s="1"/>
  <c r="D13" i="5"/>
  <c r="F13" i="5" s="1"/>
  <c r="R139" i="18" l="1"/>
  <c r="F154" i="18" s="1"/>
  <c r="R137" i="18"/>
  <c r="F152" i="18" s="1"/>
  <c r="R153" i="18"/>
  <c r="F168" i="18" s="1"/>
  <c r="Y569" i="18"/>
  <c r="T584" i="18" s="1"/>
  <c r="AF569" i="18"/>
  <c r="AA584" i="18" s="1"/>
  <c r="R548" i="18"/>
  <c r="F563" i="18" s="1"/>
  <c r="R555" i="18"/>
  <c r="F570" i="18" s="1"/>
  <c r="K565" i="18"/>
  <c r="L565" i="18" s="1"/>
  <c r="R565" i="18" s="1"/>
  <c r="F580" i="18" s="1"/>
  <c r="K564" i="18"/>
  <c r="L564" i="18" s="1"/>
  <c r="K152" i="18"/>
  <c r="L152" i="18" s="1"/>
  <c r="R152" i="18" s="1"/>
  <c r="F167" i="18" s="1"/>
  <c r="K168" i="18"/>
  <c r="L168" i="18" s="1"/>
  <c r="R168" i="18" s="1"/>
  <c r="F183" i="18" s="1"/>
  <c r="R577" i="18"/>
  <c r="F592" i="18" s="1"/>
  <c r="R545" i="18"/>
  <c r="F560" i="18" s="1"/>
  <c r="L553" i="18"/>
  <c r="R553" i="18" s="1"/>
  <c r="F568" i="18" s="1"/>
  <c r="K592" i="18"/>
  <c r="L592" i="18" s="1"/>
  <c r="K568" i="18"/>
  <c r="L568" i="18" s="1"/>
  <c r="K154" i="18"/>
  <c r="L154" i="18" s="1"/>
  <c r="R154" i="18" s="1"/>
  <c r="F169" i="18" s="1"/>
  <c r="R552" i="18"/>
  <c r="F567" i="18" s="1"/>
  <c r="K560" i="18"/>
  <c r="L560" i="18" s="1"/>
  <c r="R581" i="18"/>
  <c r="F596" i="18" s="1"/>
  <c r="R549" i="18"/>
  <c r="F564" i="18" s="1"/>
  <c r="N603" i="18"/>
  <c r="C618" i="18"/>
  <c r="O603" i="18"/>
  <c r="P588" i="18"/>
  <c r="Q588" i="18" s="1"/>
  <c r="R584" i="18"/>
  <c r="F599" i="18" s="1"/>
  <c r="I606" i="18"/>
  <c r="I580" i="18"/>
  <c r="P668" i="18"/>
  <c r="Q668" i="18" s="1"/>
  <c r="O683" i="18"/>
  <c r="N683" i="18"/>
  <c r="C698" i="18"/>
  <c r="I183" i="18"/>
  <c r="K563" i="18"/>
  <c r="I169" i="18"/>
  <c r="K570" i="18"/>
  <c r="AF615" i="18"/>
  <c r="AA630" i="18" s="1"/>
  <c r="Y615" i="18"/>
  <c r="T630" i="18" s="1"/>
  <c r="O182" i="18"/>
  <c r="N182" i="18"/>
  <c r="C197" i="18"/>
  <c r="P167" i="18"/>
  <c r="Q167" i="18" s="1"/>
  <c r="Y581" i="18"/>
  <c r="T596" i="18" s="1"/>
  <c r="AF581" i="18"/>
  <c r="AA596" i="18" s="1"/>
  <c r="I585" i="18"/>
  <c r="AF561" i="18"/>
  <c r="AA576" i="18" s="1"/>
  <c r="Y561" i="18"/>
  <c r="T576" i="18" s="1"/>
  <c r="P630" i="18"/>
  <c r="Q630" i="18" s="1"/>
  <c r="C660" i="18"/>
  <c r="O645" i="18"/>
  <c r="N645" i="18"/>
  <c r="AF560" i="18"/>
  <c r="AA575" i="18" s="1"/>
  <c r="Y560" i="18"/>
  <c r="T575" i="18" s="1"/>
  <c r="Y586" i="18"/>
  <c r="T601" i="18" s="1"/>
  <c r="AF586" i="18"/>
  <c r="AA601" i="18" s="1"/>
  <c r="I579" i="18"/>
  <c r="Y513" i="18"/>
  <c r="T528" i="18" s="1"/>
  <c r="AF513" i="18"/>
  <c r="AA528" i="18" s="1"/>
  <c r="I575" i="18"/>
  <c r="O656" i="18"/>
  <c r="N656" i="18"/>
  <c r="C671" i="18"/>
  <c r="P641" i="18"/>
  <c r="Q641" i="18" s="1"/>
  <c r="Y589" i="18"/>
  <c r="T604" i="18" s="1"/>
  <c r="AF589" i="18"/>
  <c r="AA604" i="18" s="1"/>
  <c r="K571" i="18"/>
  <c r="L571" i="18" s="1"/>
  <c r="I582" i="18"/>
  <c r="Y512" i="18"/>
  <c r="T527" i="18" s="1"/>
  <c r="AF512" i="18"/>
  <c r="AA527" i="18" s="1"/>
  <c r="P808" i="18"/>
  <c r="Q808" i="18" s="1"/>
  <c r="N823" i="18"/>
  <c r="O823" i="18"/>
  <c r="C838" i="18"/>
  <c r="I586" i="18"/>
  <c r="I611" i="18"/>
  <c r="P625" i="18"/>
  <c r="Q625" i="18" s="1"/>
  <c r="C655" i="18"/>
  <c r="N640" i="18"/>
  <c r="O640" i="18"/>
  <c r="K567" i="18"/>
  <c r="I614" i="18"/>
  <c r="Y565" i="18"/>
  <c r="T580" i="18" s="1"/>
  <c r="AF565" i="18"/>
  <c r="AA580" i="18" s="1"/>
  <c r="I167" i="18"/>
  <c r="O634" i="18"/>
  <c r="C649" i="18"/>
  <c r="P619" i="18"/>
  <c r="Q619" i="18" s="1"/>
  <c r="N634" i="18"/>
  <c r="K596" i="18"/>
  <c r="K591" i="18"/>
  <c r="I607" i="18"/>
  <c r="Y564" i="18"/>
  <c r="T579" i="18" s="1"/>
  <c r="AF564" i="18"/>
  <c r="AA579" i="18" s="1"/>
  <c r="K599" i="18"/>
  <c r="L599" i="18" s="1"/>
  <c r="AF568" i="18"/>
  <c r="AA583" i="18" s="1"/>
  <c r="Y568" i="18"/>
  <c r="T583" i="18" s="1"/>
  <c r="I583" i="18"/>
  <c r="I578" i="18"/>
  <c r="Y608" i="18"/>
  <c r="T623" i="18" s="1"/>
  <c r="AF608" i="18"/>
  <c r="AA623" i="18" s="1"/>
  <c r="P650" i="18"/>
  <c r="Q650" i="18" s="1"/>
  <c r="C680" i="18"/>
  <c r="N665" i="18"/>
  <c r="O665" i="18"/>
  <c r="C629" i="18"/>
  <c r="P599" i="18"/>
  <c r="Q599" i="18" s="1"/>
  <c r="N614" i="18"/>
  <c r="O614" i="18"/>
  <c r="Y627" i="18"/>
  <c r="T642" i="18" s="1"/>
  <c r="AF627" i="18"/>
  <c r="AA642" i="18" s="1"/>
  <c r="C637" i="18"/>
  <c r="P607" i="18"/>
  <c r="Q607" i="18" s="1"/>
  <c r="N622" i="18"/>
  <c r="O622" i="18"/>
  <c r="O631" i="18"/>
  <c r="P616" i="18"/>
  <c r="Q616" i="18" s="1"/>
  <c r="C646" i="18"/>
  <c r="N631" i="18"/>
  <c r="AF607" i="18"/>
  <c r="AA622" i="18" s="1"/>
  <c r="Y607" i="18"/>
  <c r="T622" i="18" s="1"/>
  <c r="C747" i="18"/>
  <c r="P717" i="18"/>
  <c r="Q717" i="18" s="1"/>
  <c r="O732" i="18"/>
  <c r="N732" i="18"/>
  <c r="C729" i="18"/>
  <c r="P699" i="18"/>
  <c r="Q699" i="18" s="1"/>
  <c r="N714" i="18"/>
  <c r="O714" i="18"/>
  <c r="C651" i="18"/>
  <c r="N636" i="18"/>
  <c r="O636" i="18"/>
  <c r="P621" i="18"/>
  <c r="Q621" i="18" s="1"/>
  <c r="V13" i="5"/>
  <c r="V15" i="5"/>
  <c r="V12" i="5"/>
  <c r="U12" i="5"/>
  <c r="T12" i="5"/>
  <c r="S12" i="5"/>
  <c r="Q12" i="5"/>
  <c r="P12" i="5"/>
  <c r="O12" i="5"/>
  <c r="N12" i="5"/>
  <c r="M12" i="5"/>
  <c r="L12" i="5"/>
  <c r="K12" i="5"/>
  <c r="J12" i="5"/>
  <c r="I12" i="5"/>
  <c r="E12" i="5"/>
  <c r="G12" i="5" s="1"/>
  <c r="D12" i="5"/>
  <c r="F12" i="5" s="1"/>
  <c r="R560" i="18" l="1"/>
  <c r="F575" i="18" s="1"/>
  <c r="R592" i="18"/>
  <c r="F607" i="18" s="1"/>
  <c r="R568" i="18"/>
  <c r="F583" i="18" s="1"/>
  <c r="AF584" i="18"/>
  <c r="AA599" i="18" s="1"/>
  <c r="Y584" i="18"/>
  <c r="T599" i="18" s="1"/>
  <c r="K585" i="18"/>
  <c r="L585" i="18" s="1"/>
  <c r="R564" i="18"/>
  <c r="F579" i="18" s="1"/>
  <c r="K611" i="18"/>
  <c r="L611" i="18" s="1"/>
  <c r="L570" i="18"/>
  <c r="R570" i="18" s="1"/>
  <c r="F585" i="18" s="1"/>
  <c r="K586" i="18"/>
  <c r="L586" i="18"/>
  <c r="K582" i="18"/>
  <c r="L582" i="18" s="1"/>
  <c r="K575" i="18"/>
  <c r="L575" i="18" s="1"/>
  <c r="R575" i="18" s="1"/>
  <c r="F590" i="18" s="1"/>
  <c r="R571" i="18"/>
  <c r="F586" i="18" s="1"/>
  <c r="L591" i="18"/>
  <c r="R591" i="18" s="1"/>
  <c r="F606" i="18" s="1"/>
  <c r="L563" i="18"/>
  <c r="R563" i="18" s="1"/>
  <c r="F578" i="18" s="1"/>
  <c r="K606" i="18"/>
  <c r="L606" i="18" s="1"/>
  <c r="L567" i="18"/>
  <c r="R567" i="18" s="1"/>
  <c r="F582" i="18" s="1"/>
  <c r="L596" i="18"/>
  <c r="R596" i="18" s="1"/>
  <c r="F611" i="18" s="1"/>
  <c r="K579" i="18"/>
  <c r="L579" i="18" s="1"/>
  <c r="C633" i="18"/>
  <c r="O618" i="18"/>
  <c r="P603" i="18"/>
  <c r="Q603" i="18" s="1"/>
  <c r="N618" i="18"/>
  <c r="Y583" i="18"/>
  <c r="T598" i="18" s="1"/>
  <c r="AF583" i="18"/>
  <c r="AA598" i="18" s="1"/>
  <c r="K583" i="18"/>
  <c r="L583" i="18" s="1"/>
  <c r="I622" i="18"/>
  <c r="N649" i="18"/>
  <c r="P634" i="18"/>
  <c r="Q634" i="18" s="1"/>
  <c r="O649" i="18"/>
  <c r="C664" i="18"/>
  <c r="I626" i="18"/>
  <c r="Y527" i="18"/>
  <c r="T542" i="18" s="1"/>
  <c r="AF527" i="18"/>
  <c r="AA542" i="18" s="1"/>
  <c r="I594" i="18"/>
  <c r="P645" i="18"/>
  <c r="Q645" i="18" s="1"/>
  <c r="O660" i="18"/>
  <c r="N660" i="18"/>
  <c r="C675" i="18"/>
  <c r="I184" i="18"/>
  <c r="C713" i="18"/>
  <c r="O698" i="18"/>
  <c r="P683" i="18"/>
  <c r="Q683" i="18" s="1"/>
  <c r="N698" i="18"/>
  <c r="K167" i="18"/>
  <c r="I597" i="18"/>
  <c r="AF576" i="18"/>
  <c r="AA591" i="18" s="1"/>
  <c r="Y576" i="18"/>
  <c r="T591" i="18" s="1"/>
  <c r="I182" i="18"/>
  <c r="O838" i="18"/>
  <c r="P823" i="18"/>
  <c r="Q823" i="18" s="1"/>
  <c r="N838" i="18"/>
  <c r="C853" i="18"/>
  <c r="Y601" i="18"/>
  <c r="T616" i="18" s="1"/>
  <c r="AF601" i="18"/>
  <c r="AA616" i="18" s="1"/>
  <c r="I590" i="18"/>
  <c r="Y575" i="18"/>
  <c r="T590" i="18" s="1"/>
  <c r="AF575" i="18"/>
  <c r="AA590" i="18" s="1"/>
  <c r="Y630" i="18"/>
  <c r="T645" i="18" s="1"/>
  <c r="AF630" i="18"/>
  <c r="AA645" i="18" s="1"/>
  <c r="I198" i="18"/>
  <c r="I595" i="18"/>
  <c r="I601" i="18"/>
  <c r="N671" i="18"/>
  <c r="P656" i="18"/>
  <c r="Q656" i="18" s="1"/>
  <c r="O671" i="18"/>
  <c r="C686" i="18"/>
  <c r="K578" i="18"/>
  <c r="AF580" i="18"/>
  <c r="AA595" i="18" s="1"/>
  <c r="Y580" i="18"/>
  <c r="T595" i="18" s="1"/>
  <c r="O655" i="18"/>
  <c r="C670" i="18"/>
  <c r="N655" i="18"/>
  <c r="P640" i="18"/>
  <c r="Q640" i="18" s="1"/>
  <c r="I600" i="18"/>
  <c r="K183" i="18"/>
  <c r="L183" i="18" s="1"/>
  <c r="R183" i="18" s="1"/>
  <c r="F198" i="18" s="1"/>
  <c r="K580" i="18"/>
  <c r="L580" i="18" s="1"/>
  <c r="N197" i="18"/>
  <c r="O197" i="18"/>
  <c r="P182" i="18"/>
  <c r="Q182" i="18" s="1"/>
  <c r="C212" i="18"/>
  <c r="K169" i="18"/>
  <c r="R599" i="18"/>
  <c r="F614" i="18" s="1"/>
  <c r="I593" i="18"/>
  <c r="AF579" i="18"/>
  <c r="AA594" i="18" s="1"/>
  <c r="Y579" i="18"/>
  <c r="T594" i="18" s="1"/>
  <c r="I621" i="18"/>
  <c r="K614" i="18"/>
  <c r="L614" i="18" s="1"/>
  <c r="I598" i="18"/>
  <c r="K607" i="18"/>
  <c r="I629" i="18"/>
  <c r="AF604" i="18"/>
  <c r="AA619" i="18" s="1"/>
  <c r="Y604" i="18"/>
  <c r="T619" i="18" s="1"/>
  <c r="AF528" i="18"/>
  <c r="AA543" i="18" s="1"/>
  <c r="Y528" i="18"/>
  <c r="T543" i="18" s="1"/>
  <c r="AF596" i="18"/>
  <c r="AA611" i="18" s="1"/>
  <c r="Y596" i="18"/>
  <c r="T611" i="18" s="1"/>
  <c r="Y642" i="18"/>
  <c r="T657" i="18" s="1"/>
  <c r="AF642" i="18"/>
  <c r="AA657" i="18" s="1"/>
  <c r="Y623" i="18"/>
  <c r="T638" i="18" s="1"/>
  <c r="AF623" i="18"/>
  <c r="AA638" i="18" s="1"/>
  <c r="C666" i="18"/>
  <c r="O651" i="18"/>
  <c r="P636" i="18"/>
  <c r="Q636" i="18" s="1"/>
  <c r="N651" i="18"/>
  <c r="O629" i="18"/>
  <c r="C644" i="18"/>
  <c r="N629" i="18"/>
  <c r="P614" i="18"/>
  <c r="Q614" i="18" s="1"/>
  <c r="C661" i="18"/>
  <c r="N646" i="18"/>
  <c r="O646" i="18"/>
  <c r="P631" i="18"/>
  <c r="Q631" i="18" s="1"/>
  <c r="P622" i="18"/>
  <c r="Q622" i="18" s="1"/>
  <c r="C652" i="18"/>
  <c r="N637" i="18"/>
  <c r="O637" i="18"/>
  <c r="C744" i="18"/>
  <c r="O729" i="18"/>
  <c r="P714" i="18"/>
  <c r="Q714" i="18" s="1"/>
  <c r="N729" i="18"/>
  <c r="Y622" i="18"/>
  <c r="T637" i="18" s="1"/>
  <c r="AF622" i="18"/>
  <c r="AA637" i="18" s="1"/>
  <c r="C695" i="18"/>
  <c r="N680" i="18"/>
  <c r="O680" i="18"/>
  <c r="P665" i="18"/>
  <c r="Q665" i="18" s="1"/>
  <c r="N747" i="18"/>
  <c r="O747" i="18"/>
  <c r="C762" i="18"/>
  <c r="P732" i="18"/>
  <c r="Q732" i="18" s="1"/>
  <c r="V14" i="5"/>
  <c r="V11" i="5"/>
  <c r="U11" i="5"/>
  <c r="T11" i="5"/>
  <c r="S11" i="5"/>
  <c r="Q11" i="5"/>
  <c r="P11" i="5"/>
  <c r="O11" i="5"/>
  <c r="N11" i="5"/>
  <c r="M11" i="5"/>
  <c r="L11" i="5"/>
  <c r="K11" i="5"/>
  <c r="J11" i="5"/>
  <c r="I11" i="5"/>
  <c r="E11" i="5"/>
  <c r="G11" i="5" s="1"/>
  <c r="D11" i="5"/>
  <c r="F11" i="5" s="1"/>
  <c r="R582" i="18" l="1"/>
  <c r="F597" i="18" s="1"/>
  <c r="R606" i="18"/>
  <c r="F621" i="18" s="1"/>
  <c r="R585" i="18"/>
  <c r="F600" i="18" s="1"/>
  <c r="Y599" i="18"/>
  <c r="T614" i="18" s="1"/>
  <c r="AF599" i="18"/>
  <c r="AA614" i="18" s="1"/>
  <c r="R611" i="18"/>
  <c r="F626" i="18" s="1"/>
  <c r="R586" i="18"/>
  <c r="F601" i="18" s="1"/>
  <c r="K629" i="18"/>
  <c r="L629" i="18" s="1"/>
  <c r="K198" i="18"/>
  <c r="L198" i="18"/>
  <c r="R198" i="18" s="1"/>
  <c r="F213" i="18" s="1"/>
  <c r="K593" i="18"/>
  <c r="L593" i="18" s="1"/>
  <c r="K595" i="18"/>
  <c r="L595" i="18"/>
  <c r="K626" i="18"/>
  <c r="L626" i="18" s="1"/>
  <c r="R626" i="18" s="1"/>
  <c r="F641" i="18" s="1"/>
  <c r="K600" i="18"/>
  <c r="L600" i="18"/>
  <c r="R600" i="18" s="1"/>
  <c r="F615" i="18" s="1"/>
  <c r="K597" i="18"/>
  <c r="L597" i="18" s="1"/>
  <c r="R597" i="18" s="1"/>
  <c r="F612" i="18" s="1"/>
  <c r="L578" i="18"/>
  <c r="R578" i="18" s="1"/>
  <c r="F593" i="18" s="1"/>
  <c r="K594" i="18"/>
  <c r="L594" i="18" s="1"/>
  <c r="K622" i="18"/>
  <c r="L622" i="18" s="1"/>
  <c r="L169" i="18"/>
  <c r="R169" i="18" s="1"/>
  <c r="F184" i="18" s="1"/>
  <c r="R583" i="18"/>
  <c r="F598" i="18" s="1"/>
  <c r="L167" i="18"/>
  <c r="R167" i="18" s="1"/>
  <c r="F182" i="18" s="1"/>
  <c r="K621" i="18"/>
  <c r="L621" i="18" s="1"/>
  <c r="R621" i="18" s="1"/>
  <c r="F636" i="18" s="1"/>
  <c r="R580" i="18"/>
  <c r="F595" i="18" s="1"/>
  <c r="K601" i="18"/>
  <c r="L601" i="18"/>
  <c r="R601" i="18" s="1"/>
  <c r="F616" i="18" s="1"/>
  <c r="R579" i="18"/>
  <c r="F594" i="18" s="1"/>
  <c r="L607" i="18"/>
  <c r="R607" i="18" s="1"/>
  <c r="F622" i="18" s="1"/>
  <c r="N633" i="18"/>
  <c r="O633" i="18"/>
  <c r="C648" i="18"/>
  <c r="P618" i="18"/>
  <c r="Q618" i="18" s="1"/>
  <c r="R614" i="18"/>
  <c r="F629" i="18" s="1"/>
  <c r="C227" i="18"/>
  <c r="O212" i="18"/>
  <c r="N212" i="18"/>
  <c r="P197" i="18"/>
  <c r="Q197" i="18" s="1"/>
  <c r="I616" i="18"/>
  <c r="Y590" i="18"/>
  <c r="T605" i="18" s="1"/>
  <c r="AF590" i="18"/>
  <c r="AA605" i="18" s="1"/>
  <c r="K184" i="18"/>
  <c r="L184" i="18" s="1"/>
  <c r="Y542" i="18"/>
  <c r="T557" i="18" s="1"/>
  <c r="AF542" i="18"/>
  <c r="AA557" i="18" s="1"/>
  <c r="I613" i="18"/>
  <c r="I610" i="18"/>
  <c r="K590" i="18"/>
  <c r="Y619" i="18"/>
  <c r="T634" i="18" s="1"/>
  <c r="AF619" i="18"/>
  <c r="AA634" i="18" s="1"/>
  <c r="K598" i="18"/>
  <c r="L598" i="18" s="1"/>
  <c r="P671" i="18"/>
  <c r="Q671" i="18" s="1"/>
  <c r="N686" i="18"/>
  <c r="C701" i="18"/>
  <c r="O686" i="18"/>
  <c r="I197" i="18"/>
  <c r="C679" i="18"/>
  <c r="O664" i="18"/>
  <c r="N664" i="18"/>
  <c r="P649" i="18"/>
  <c r="Q649" i="18" s="1"/>
  <c r="AF543" i="18"/>
  <c r="AA558" i="18" s="1"/>
  <c r="Y543" i="18"/>
  <c r="T558" i="18" s="1"/>
  <c r="AF594" i="18"/>
  <c r="AA609" i="18" s="1"/>
  <c r="Y594" i="18"/>
  <c r="T609" i="18" s="1"/>
  <c r="I213" i="18"/>
  <c r="K182" i="18"/>
  <c r="L182" i="18" s="1"/>
  <c r="N675" i="18"/>
  <c r="O675" i="18"/>
  <c r="P660" i="18"/>
  <c r="Q660" i="18" s="1"/>
  <c r="C690" i="18"/>
  <c r="I641" i="18"/>
  <c r="N670" i="18"/>
  <c r="C685" i="18"/>
  <c r="O670" i="18"/>
  <c r="P655" i="18"/>
  <c r="Q655" i="18" s="1"/>
  <c r="Y616" i="18"/>
  <c r="T631" i="18" s="1"/>
  <c r="AF616" i="18"/>
  <c r="AA631" i="18" s="1"/>
  <c r="Y591" i="18"/>
  <c r="T606" i="18" s="1"/>
  <c r="AF591" i="18"/>
  <c r="AA606" i="18" s="1"/>
  <c r="I609" i="18"/>
  <c r="AF598" i="18"/>
  <c r="AA613" i="18" s="1"/>
  <c r="Y598" i="18"/>
  <c r="T613" i="18" s="1"/>
  <c r="Y645" i="18"/>
  <c r="T660" i="18" s="1"/>
  <c r="AF645" i="18"/>
  <c r="AA660" i="18" s="1"/>
  <c r="P698" i="18"/>
  <c r="Q698" i="18" s="1"/>
  <c r="N713" i="18"/>
  <c r="C728" i="18"/>
  <c r="O713" i="18"/>
  <c r="I615" i="18"/>
  <c r="I605" i="18"/>
  <c r="I608" i="18"/>
  <c r="AF611" i="18"/>
  <c r="AA626" i="18" s="1"/>
  <c r="Y611" i="18"/>
  <c r="T626" i="18" s="1"/>
  <c r="I644" i="18"/>
  <c r="I636" i="18"/>
  <c r="Y595" i="18"/>
  <c r="T610" i="18" s="1"/>
  <c r="AF595" i="18"/>
  <c r="AA610" i="18" s="1"/>
  <c r="P838" i="18"/>
  <c r="Q838" i="18" s="1"/>
  <c r="O853" i="18"/>
  <c r="C868" i="18"/>
  <c r="N853" i="18"/>
  <c r="I612" i="18"/>
  <c r="I199" i="18"/>
  <c r="I637" i="18"/>
  <c r="C681" i="18"/>
  <c r="N666" i="18"/>
  <c r="O666" i="18"/>
  <c r="P651" i="18"/>
  <c r="Q651" i="18" s="1"/>
  <c r="AF637" i="18"/>
  <c r="AA652" i="18" s="1"/>
  <c r="Y637" i="18"/>
  <c r="T652" i="18" s="1"/>
  <c r="C667" i="18"/>
  <c r="P637" i="18"/>
  <c r="Q637" i="18" s="1"/>
  <c r="N652" i="18"/>
  <c r="O652" i="18"/>
  <c r="C777" i="18"/>
  <c r="P747" i="18"/>
  <c r="Q747" i="18" s="1"/>
  <c r="O762" i="18"/>
  <c r="N762" i="18"/>
  <c r="P680" i="18"/>
  <c r="Q680" i="18" s="1"/>
  <c r="C710" i="18"/>
  <c r="N695" i="18"/>
  <c r="O695" i="18"/>
  <c r="C759" i="18"/>
  <c r="O744" i="18"/>
  <c r="P729" i="18"/>
  <c r="Q729" i="18" s="1"/>
  <c r="N744" i="18"/>
  <c r="Y638" i="18"/>
  <c r="T653" i="18" s="1"/>
  <c r="AF638" i="18"/>
  <c r="AA653" i="18" s="1"/>
  <c r="AF657" i="18"/>
  <c r="AA672" i="18" s="1"/>
  <c r="Y657" i="18"/>
  <c r="T672" i="18" s="1"/>
  <c r="C659" i="18"/>
  <c r="P629" i="18"/>
  <c r="Q629" i="18" s="1"/>
  <c r="N644" i="18"/>
  <c r="O644" i="18"/>
  <c r="C676" i="18"/>
  <c r="P646" i="18"/>
  <c r="Q646" i="18" s="1"/>
  <c r="N661" i="18"/>
  <c r="O661" i="18"/>
  <c r="V10" i="5"/>
  <c r="U10" i="5"/>
  <c r="T10" i="5"/>
  <c r="S10" i="5"/>
  <c r="Q10" i="5"/>
  <c r="P10" i="5"/>
  <c r="O10" i="5"/>
  <c r="N10" i="5"/>
  <c r="M10" i="5"/>
  <c r="L10" i="5"/>
  <c r="K10" i="5"/>
  <c r="J10" i="5"/>
  <c r="I10" i="5"/>
  <c r="E10" i="5"/>
  <c r="G10" i="5" s="1"/>
  <c r="D10" i="5"/>
  <c r="F10" i="5" s="1"/>
  <c r="R622" i="18" l="1"/>
  <c r="F637" i="18" s="1"/>
  <c r="R595" i="18"/>
  <c r="F610" i="18" s="1"/>
  <c r="R593" i="18"/>
  <c r="F608" i="18" s="1"/>
  <c r="Y614" i="18"/>
  <c r="T629" i="18" s="1"/>
  <c r="AF614" i="18"/>
  <c r="AA629" i="18" s="1"/>
  <c r="K609" i="18"/>
  <c r="L609" i="18" s="1"/>
  <c r="R594" i="18"/>
  <c r="F609" i="18" s="1"/>
  <c r="K197" i="18"/>
  <c r="L197" i="18" s="1"/>
  <c r="K610" i="18"/>
  <c r="L610" i="18" s="1"/>
  <c r="R610" i="18" s="1"/>
  <c r="F625" i="18" s="1"/>
  <c r="K605" i="18"/>
  <c r="L605" i="18"/>
  <c r="L590" i="18"/>
  <c r="R590" i="18" s="1"/>
  <c r="F605" i="18" s="1"/>
  <c r="R605" i="18" s="1"/>
  <c r="F620" i="18" s="1"/>
  <c r="K615" i="18"/>
  <c r="L615" i="18" s="1"/>
  <c r="R182" i="18"/>
  <c r="F197" i="18" s="1"/>
  <c r="K637" i="18"/>
  <c r="L637" i="18" s="1"/>
  <c r="R637" i="18" s="1"/>
  <c r="F652" i="18" s="1"/>
  <c r="R598" i="18"/>
  <c r="F613" i="18" s="1"/>
  <c r="K636" i="18"/>
  <c r="L636" i="18" s="1"/>
  <c r="R636" i="18" s="1"/>
  <c r="F651" i="18" s="1"/>
  <c r="R184" i="18"/>
  <c r="F199" i="18" s="1"/>
  <c r="C663" i="18"/>
  <c r="N648" i="18"/>
  <c r="P633" i="18"/>
  <c r="Q633" i="18" s="1"/>
  <c r="O648" i="18"/>
  <c r="R629" i="18"/>
  <c r="F644" i="18" s="1"/>
  <c r="K644" i="18"/>
  <c r="L644" i="18" s="1"/>
  <c r="I620" i="18"/>
  <c r="Y660" i="18"/>
  <c r="T675" i="18" s="1"/>
  <c r="AF660" i="18"/>
  <c r="AA675" i="18" s="1"/>
  <c r="I656" i="18"/>
  <c r="K213" i="18"/>
  <c r="C883" i="18"/>
  <c r="P853" i="18"/>
  <c r="Q853" i="18" s="1"/>
  <c r="O868" i="18"/>
  <c r="N868" i="18"/>
  <c r="I659" i="18"/>
  <c r="AF606" i="18"/>
  <c r="AA621" i="18" s="1"/>
  <c r="Y606" i="18"/>
  <c r="T621" i="18" s="1"/>
  <c r="K641" i="18"/>
  <c r="I228" i="18"/>
  <c r="N679" i="18"/>
  <c r="C694" i="18"/>
  <c r="P664" i="18"/>
  <c r="Q664" i="18" s="1"/>
  <c r="O679" i="18"/>
  <c r="I625" i="18"/>
  <c r="I652" i="18"/>
  <c r="AF626" i="18"/>
  <c r="AA641" i="18" s="1"/>
  <c r="Y626" i="18"/>
  <c r="T641" i="18" s="1"/>
  <c r="I630" i="18"/>
  <c r="C705" i="18"/>
  <c r="O690" i="18"/>
  <c r="N690" i="18"/>
  <c r="P675" i="18"/>
  <c r="Q675" i="18" s="1"/>
  <c r="AF609" i="18"/>
  <c r="AA624" i="18" s="1"/>
  <c r="Y609" i="18"/>
  <c r="T624" i="18" s="1"/>
  <c r="I212" i="18"/>
  <c r="I628" i="18"/>
  <c r="Y605" i="18"/>
  <c r="T620" i="18" s="1"/>
  <c r="AF605" i="18"/>
  <c r="AA620" i="18" s="1"/>
  <c r="Y631" i="18"/>
  <c r="T646" i="18" s="1"/>
  <c r="AF631" i="18"/>
  <c r="AA646" i="18" s="1"/>
  <c r="K613" i="18"/>
  <c r="L613" i="18" s="1"/>
  <c r="K616" i="18"/>
  <c r="I214" i="18"/>
  <c r="K608" i="18"/>
  <c r="L608" i="18" s="1"/>
  <c r="N728" i="18"/>
  <c r="O728" i="18"/>
  <c r="P713" i="18"/>
  <c r="Q713" i="18" s="1"/>
  <c r="C743" i="18"/>
  <c r="AF613" i="18"/>
  <c r="AA628" i="18" s="1"/>
  <c r="Y613" i="18"/>
  <c r="T628" i="18" s="1"/>
  <c r="Y558" i="18"/>
  <c r="T573" i="18" s="1"/>
  <c r="AF558" i="18"/>
  <c r="AA573" i="18" s="1"/>
  <c r="AF634" i="18"/>
  <c r="AA649" i="18" s="1"/>
  <c r="Y634" i="18"/>
  <c r="T649" i="18" s="1"/>
  <c r="I631" i="18"/>
  <c r="K199" i="18"/>
  <c r="L199" i="18" s="1"/>
  <c r="Y610" i="18"/>
  <c r="T625" i="18" s="1"/>
  <c r="AF610" i="18"/>
  <c r="AA625" i="18" s="1"/>
  <c r="I623" i="18"/>
  <c r="N701" i="18"/>
  <c r="O701" i="18"/>
  <c r="C716" i="18"/>
  <c r="P686" i="18"/>
  <c r="Q686" i="18" s="1"/>
  <c r="Y557" i="18"/>
  <c r="T572" i="18" s="1"/>
  <c r="AF557" i="18"/>
  <c r="AA572" i="18" s="1"/>
  <c r="I627" i="18"/>
  <c r="I651" i="18"/>
  <c r="I624" i="18"/>
  <c r="P670" i="18"/>
  <c r="Q670" i="18" s="1"/>
  <c r="C700" i="18"/>
  <c r="O685" i="18"/>
  <c r="N685" i="18"/>
  <c r="K612" i="18"/>
  <c r="L612" i="18" s="1"/>
  <c r="P212" i="18"/>
  <c r="Q212" i="18" s="1"/>
  <c r="C242" i="18"/>
  <c r="O227" i="18"/>
  <c r="N227" i="18"/>
  <c r="Y672" i="18"/>
  <c r="T687" i="18" s="1"/>
  <c r="AF672" i="18"/>
  <c r="AA687" i="18" s="1"/>
  <c r="O777" i="18"/>
  <c r="C792" i="18"/>
  <c r="P762" i="18"/>
  <c r="Q762" i="18" s="1"/>
  <c r="N777" i="18"/>
  <c r="P666" i="18"/>
  <c r="Q666" i="18" s="1"/>
  <c r="C696" i="18"/>
  <c r="O681" i="18"/>
  <c r="N681" i="18"/>
  <c r="Y652" i="18"/>
  <c r="T667" i="18" s="1"/>
  <c r="AF652" i="18"/>
  <c r="AA667" i="18" s="1"/>
  <c r="P896" i="18"/>
  <c r="C682" i="18"/>
  <c r="P652" i="18"/>
  <c r="Q652" i="18" s="1"/>
  <c r="O667" i="18"/>
  <c r="N667" i="18"/>
  <c r="C725" i="18"/>
  <c r="P695" i="18"/>
  <c r="Q695" i="18" s="1"/>
  <c r="O710" i="18"/>
  <c r="N710" i="18"/>
  <c r="O676" i="18"/>
  <c r="C691" i="18"/>
  <c r="P661" i="18"/>
  <c r="Q661" i="18" s="1"/>
  <c r="N676" i="18"/>
  <c r="P644" i="18"/>
  <c r="Q644" i="18" s="1"/>
  <c r="C674" i="18"/>
  <c r="O659" i="18"/>
  <c r="N659" i="18"/>
  <c r="AF653" i="18"/>
  <c r="AA668" i="18" s="1"/>
  <c r="Y653" i="18"/>
  <c r="T668" i="18" s="1"/>
  <c r="C774" i="18"/>
  <c r="O759" i="18"/>
  <c r="N759" i="18"/>
  <c r="P744" i="18"/>
  <c r="Q744" i="18" s="1"/>
  <c r="V9" i="5"/>
  <c r="U9" i="5"/>
  <c r="T9" i="5"/>
  <c r="S9" i="5"/>
  <c r="Q9" i="5"/>
  <c r="P9" i="5"/>
  <c r="O9" i="5"/>
  <c r="N9" i="5"/>
  <c r="M9" i="5"/>
  <c r="L9" i="5"/>
  <c r="K9" i="5"/>
  <c r="J9" i="5"/>
  <c r="I9" i="5"/>
  <c r="E9" i="5"/>
  <c r="G9" i="5" s="1"/>
  <c r="D9" i="5"/>
  <c r="F9" i="5" s="1"/>
  <c r="R197" i="18" l="1"/>
  <c r="F212" i="18" s="1"/>
  <c r="Y629" i="18"/>
  <c r="T644" i="18" s="1"/>
  <c r="AF629" i="18"/>
  <c r="AA644" i="18" s="1"/>
  <c r="R608" i="18"/>
  <c r="F623" i="18" s="1"/>
  <c r="K620" i="18"/>
  <c r="L620" i="18" s="1"/>
  <c r="R620" i="18" s="1"/>
  <c r="F635" i="18" s="1"/>
  <c r="K651" i="18"/>
  <c r="L651" i="18" s="1"/>
  <c r="R651" i="18" s="1"/>
  <c r="F666" i="18" s="1"/>
  <c r="K623" i="18"/>
  <c r="L623" i="18" s="1"/>
  <c r="K628" i="18"/>
  <c r="L628" i="18" s="1"/>
  <c r="R612" i="18"/>
  <c r="F627" i="18" s="1"/>
  <c r="R613" i="18"/>
  <c r="F628" i="18" s="1"/>
  <c r="K212" i="18"/>
  <c r="L212" i="18" s="1"/>
  <c r="R212" i="18" s="1"/>
  <c r="F227" i="18" s="1"/>
  <c r="R199" i="18"/>
  <c r="F214" i="18" s="1"/>
  <c r="L213" i="18"/>
  <c r="R213" i="18" s="1"/>
  <c r="F228" i="18" s="1"/>
  <c r="L616" i="18"/>
  <c r="R616" i="18" s="1"/>
  <c r="F631" i="18" s="1"/>
  <c r="L641" i="18"/>
  <c r="R641" i="18" s="1"/>
  <c r="F656" i="18" s="1"/>
  <c r="K652" i="18"/>
  <c r="L652" i="18" s="1"/>
  <c r="R652" i="18" s="1"/>
  <c r="F667" i="18" s="1"/>
  <c r="K656" i="18"/>
  <c r="L656" i="18" s="1"/>
  <c r="R615" i="18"/>
  <c r="F630" i="18" s="1"/>
  <c r="R609" i="18"/>
  <c r="F624" i="18" s="1"/>
  <c r="C678" i="18"/>
  <c r="P648" i="18"/>
  <c r="Q648" i="18" s="1"/>
  <c r="O663" i="18"/>
  <c r="N663" i="18"/>
  <c r="K627" i="18"/>
  <c r="L627" i="18" s="1"/>
  <c r="Y649" i="18"/>
  <c r="T664" i="18" s="1"/>
  <c r="AF649" i="18"/>
  <c r="AA664" i="18" s="1"/>
  <c r="I643" i="18"/>
  <c r="I640" i="18"/>
  <c r="I635" i="18"/>
  <c r="C720" i="18"/>
  <c r="O705" i="18"/>
  <c r="N705" i="18"/>
  <c r="P690" i="18"/>
  <c r="Q690" i="18" s="1"/>
  <c r="K625" i="18"/>
  <c r="O883" i="18"/>
  <c r="C898" i="18"/>
  <c r="N883" i="18"/>
  <c r="P868" i="18"/>
  <c r="Q868" i="18" s="1"/>
  <c r="C257" i="18"/>
  <c r="N242" i="18"/>
  <c r="O242" i="18"/>
  <c r="P227" i="18"/>
  <c r="Q227" i="18" s="1"/>
  <c r="I227" i="18"/>
  <c r="I645" i="18"/>
  <c r="AF621" i="18"/>
  <c r="AA636" i="18" s="1"/>
  <c r="Y621" i="18"/>
  <c r="T636" i="18" s="1"/>
  <c r="R644" i="18"/>
  <c r="F659" i="18" s="1"/>
  <c r="K624" i="18"/>
  <c r="AF572" i="18"/>
  <c r="AA587" i="18" s="1"/>
  <c r="Y572" i="18"/>
  <c r="T587" i="18" s="1"/>
  <c r="AF625" i="18"/>
  <c r="AA640" i="18" s="1"/>
  <c r="Y625" i="18"/>
  <c r="T640" i="18" s="1"/>
  <c r="AF573" i="18"/>
  <c r="AA588" i="18" s="1"/>
  <c r="Y573" i="18"/>
  <c r="T588" i="18" s="1"/>
  <c r="Y646" i="18"/>
  <c r="T661" i="18" s="1"/>
  <c r="AF646" i="18"/>
  <c r="AA661" i="18" s="1"/>
  <c r="K630" i="18"/>
  <c r="L630" i="18" s="1"/>
  <c r="C715" i="18"/>
  <c r="O700" i="18"/>
  <c r="P685" i="18"/>
  <c r="Q685" i="18" s="1"/>
  <c r="N700" i="18"/>
  <c r="I638" i="18"/>
  <c r="I639" i="18"/>
  <c r="AF628" i="18"/>
  <c r="AA643" i="18" s="1"/>
  <c r="Y628" i="18"/>
  <c r="T643" i="18" s="1"/>
  <c r="I229" i="18"/>
  <c r="Y624" i="18"/>
  <c r="T639" i="18" s="1"/>
  <c r="AF624" i="18"/>
  <c r="AA639" i="18" s="1"/>
  <c r="AF641" i="18"/>
  <c r="AA656" i="18" s="1"/>
  <c r="Y641" i="18"/>
  <c r="T656" i="18" s="1"/>
  <c r="P679" i="18"/>
  <c r="Q679" i="18" s="1"/>
  <c r="C709" i="18"/>
  <c r="N694" i="18"/>
  <c r="O694" i="18"/>
  <c r="K659" i="18"/>
  <c r="L659" i="18" s="1"/>
  <c r="P701" i="18"/>
  <c r="Q701" i="18" s="1"/>
  <c r="N716" i="18"/>
  <c r="O716" i="18"/>
  <c r="C731" i="18"/>
  <c r="K214" i="18"/>
  <c r="I674" i="18"/>
  <c r="I671" i="18"/>
  <c r="I666" i="18"/>
  <c r="K631" i="18"/>
  <c r="L631" i="18" s="1"/>
  <c r="O743" i="18"/>
  <c r="C758" i="18"/>
  <c r="N743" i="18"/>
  <c r="P728" i="18"/>
  <c r="Q728" i="18" s="1"/>
  <c r="I667" i="18"/>
  <c r="I243" i="18"/>
  <c r="I642" i="18"/>
  <c r="I646" i="18"/>
  <c r="AF620" i="18"/>
  <c r="AA635" i="18" s="1"/>
  <c r="Y620" i="18"/>
  <c r="T635" i="18" s="1"/>
  <c r="K228" i="18"/>
  <c r="Y675" i="18"/>
  <c r="T690" i="18" s="1"/>
  <c r="AF675" i="18"/>
  <c r="AA690" i="18" s="1"/>
  <c r="C789" i="18"/>
  <c r="O774" i="18"/>
  <c r="P759" i="18"/>
  <c r="Q759" i="18" s="1"/>
  <c r="N774" i="18"/>
  <c r="O725" i="18"/>
  <c r="C740" i="18"/>
  <c r="N725" i="18"/>
  <c r="P710" i="18"/>
  <c r="Q710" i="18" s="1"/>
  <c r="Y668" i="18"/>
  <c r="T683" i="18" s="1"/>
  <c r="AF668" i="18"/>
  <c r="AA683" i="18" s="1"/>
  <c r="C689" i="18"/>
  <c r="N674" i="18"/>
  <c r="P659" i="18"/>
  <c r="Q659" i="18" s="1"/>
  <c r="O674" i="18"/>
  <c r="Y687" i="18"/>
  <c r="T702" i="18" s="1"/>
  <c r="AF687" i="18"/>
  <c r="AA702" i="18" s="1"/>
  <c r="P681" i="18"/>
  <c r="Q681" i="18" s="1"/>
  <c r="C711" i="18"/>
  <c r="O696" i="18"/>
  <c r="N696" i="18"/>
  <c r="P898" i="18"/>
  <c r="C697" i="18"/>
  <c r="N682" i="18"/>
  <c r="O682" i="18"/>
  <c r="P667" i="18"/>
  <c r="Q667" i="18" s="1"/>
  <c r="P676" i="18"/>
  <c r="Q676" i="18" s="1"/>
  <c r="C706" i="18"/>
  <c r="N691" i="18"/>
  <c r="O691" i="18"/>
  <c r="AF667" i="18"/>
  <c r="AA682" i="18" s="1"/>
  <c r="Y667" i="18"/>
  <c r="T682" i="18" s="1"/>
  <c r="P777" i="18"/>
  <c r="Q777" i="18" s="1"/>
  <c r="C807" i="18"/>
  <c r="N792" i="18"/>
  <c r="O792" i="18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E8" i="5"/>
  <c r="G8" i="5" s="1"/>
  <c r="D8" i="5"/>
  <c r="F8" i="5" s="1"/>
  <c r="W7" i="5"/>
  <c r="R628" i="18" l="1"/>
  <c r="F643" i="18" s="1"/>
  <c r="R656" i="18"/>
  <c r="F671" i="18" s="1"/>
  <c r="Y644" i="18"/>
  <c r="T659" i="18" s="1"/>
  <c r="AF644" i="18"/>
  <c r="AA659" i="18" s="1"/>
  <c r="R623" i="18"/>
  <c r="F638" i="18" s="1"/>
  <c r="K666" i="18"/>
  <c r="L666" i="18" s="1"/>
  <c r="R666" i="18" s="1"/>
  <c r="F681" i="18" s="1"/>
  <c r="K635" i="18"/>
  <c r="L635" i="18" s="1"/>
  <c r="R635" i="18" s="1"/>
  <c r="F650" i="18" s="1"/>
  <c r="K229" i="18"/>
  <c r="L229" i="18" s="1"/>
  <c r="R630" i="18"/>
  <c r="F645" i="18" s="1"/>
  <c r="K646" i="18"/>
  <c r="L646" i="18" s="1"/>
  <c r="R631" i="18"/>
  <c r="F646" i="18" s="1"/>
  <c r="L228" i="18"/>
  <c r="R228" i="18" s="1"/>
  <c r="F243" i="18" s="1"/>
  <c r="K638" i="18"/>
  <c r="L638" i="18" s="1"/>
  <c r="R638" i="18" s="1"/>
  <c r="F653" i="18" s="1"/>
  <c r="K243" i="18"/>
  <c r="L243" i="18" s="1"/>
  <c r="R627" i="18"/>
  <c r="F642" i="18" s="1"/>
  <c r="L214" i="18"/>
  <c r="R214" i="18" s="1"/>
  <c r="F229" i="18" s="1"/>
  <c r="R229" i="18" s="1"/>
  <c r="F244" i="18" s="1"/>
  <c r="L624" i="18"/>
  <c r="R624" i="18" s="1"/>
  <c r="F639" i="18" s="1"/>
  <c r="L625" i="18"/>
  <c r="R625" i="18" s="1"/>
  <c r="F640" i="18" s="1"/>
  <c r="N678" i="18"/>
  <c r="O678" i="18"/>
  <c r="C693" i="18"/>
  <c r="P663" i="18"/>
  <c r="Q663" i="18" s="1"/>
  <c r="Y635" i="18"/>
  <c r="T650" i="18" s="1"/>
  <c r="AF635" i="18"/>
  <c r="AA650" i="18" s="1"/>
  <c r="I682" i="18"/>
  <c r="I681" i="18"/>
  <c r="I242" i="18"/>
  <c r="K667" i="18"/>
  <c r="Y639" i="18"/>
  <c r="T654" i="18" s="1"/>
  <c r="AF639" i="18"/>
  <c r="AA654" i="18" s="1"/>
  <c r="I653" i="18"/>
  <c r="AF661" i="18"/>
  <c r="AA676" i="18" s="1"/>
  <c r="Y661" i="18"/>
  <c r="T676" i="18" s="1"/>
  <c r="K227" i="18"/>
  <c r="P883" i="18"/>
  <c r="Q883" i="18" s="1"/>
  <c r="O898" i="18"/>
  <c r="N898" i="18"/>
  <c r="AF664" i="18"/>
  <c r="AA679" i="18" s="1"/>
  <c r="Y664" i="18"/>
  <c r="T679" i="18" s="1"/>
  <c r="I661" i="18"/>
  <c r="K671" i="18"/>
  <c r="O731" i="18"/>
  <c r="C746" i="18"/>
  <c r="P716" i="18"/>
  <c r="Q716" i="18" s="1"/>
  <c r="N731" i="18"/>
  <c r="AF588" i="18"/>
  <c r="AA603" i="18" s="1"/>
  <c r="Y588" i="18"/>
  <c r="T603" i="18" s="1"/>
  <c r="I244" i="18"/>
  <c r="I650" i="18"/>
  <c r="I686" i="18"/>
  <c r="I657" i="18"/>
  <c r="C773" i="18"/>
  <c r="O758" i="18"/>
  <c r="P743" i="18"/>
  <c r="Q743" i="18" s="1"/>
  <c r="N758" i="18"/>
  <c r="K674" i="18"/>
  <c r="L674" i="18" s="1"/>
  <c r="P694" i="18"/>
  <c r="Q694" i="18" s="1"/>
  <c r="O709" i="18"/>
  <c r="C724" i="18"/>
  <c r="N709" i="18"/>
  <c r="Y643" i="18"/>
  <c r="T658" i="18" s="1"/>
  <c r="AF643" i="18"/>
  <c r="AA658" i="18" s="1"/>
  <c r="Y640" i="18"/>
  <c r="T655" i="18" s="1"/>
  <c r="AF640" i="18"/>
  <c r="AA655" i="18" s="1"/>
  <c r="Y636" i="18"/>
  <c r="T651" i="18" s="1"/>
  <c r="AF636" i="18"/>
  <c r="AA651" i="18" s="1"/>
  <c r="K640" i="18"/>
  <c r="AF690" i="18"/>
  <c r="AA705" i="18" s="1"/>
  <c r="Y690" i="18"/>
  <c r="T705" i="18" s="1"/>
  <c r="K642" i="18"/>
  <c r="I689" i="18"/>
  <c r="N715" i="18"/>
  <c r="C730" i="18"/>
  <c r="P700" i="18"/>
  <c r="Q700" i="18" s="1"/>
  <c r="O715" i="18"/>
  <c r="C272" i="18"/>
  <c r="P242" i="18"/>
  <c r="Q242" i="18" s="1"/>
  <c r="N257" i="18"/>
  <c r="O257" i="18"/>
  <c r="I655" i="18"/>
  <c r="R659" i="18"/>
  <c r="F674" i="18" s="1"/>
  <c r="I258" i="18"/>
  <c r="Y656" i="18"/>
  <c r="T671" i="18" s="1"/>
  <c r="AF656" i="18"/>
  <c r="AA671" i="18" s="1"/>
  <c r="K639" i="18"/>
  <c r="L639" i="18" s="1"/>
  <c r="Y587" i="18"/>
  <c r="T602" i="18" s="1"/>
  <c r="AF587" i="18"/>
  <c r="AA602" i="18" s="1"/>
  <c r="K645" i="18"/>
  <c r="L645" i="18" s="1"/>
  <c r="I658" i="18"/>
  <c r="I654" i="18"/>
  <c r="I660" i="18"/>
  <c r="K643" i="18"/>
  <c r="L643" i="18" s="1"/>
  <c r="N720" i="18"/>
  <c r="O720" i="18"/>
  <c r="C735" i="18"/>
  <c r="P705" i="18"/>
  <c r="Q705" i="18" s="1"/>
  <c r="O807" i="18"/>
  <c r="N807" i="18"/>
  <c r="C822" i="18"/>
  <c r="P792" i="18"/>
  <c r="Q792" i="18" s="1"/>
  <c r="Y682" i="18"/>
  <c r="T697" i="18" s="1"/>
  <c r="AF682" i="18"/>
  <c r="AA697" i="18" s="1"/>
  <c r="Y702" i="18"/>
  <c r="T717" i="18" s="1"/>
  <c r="AF702" i="18"/>
  <c r="AA717" i="18" s="1"/>
  <c r="C804" i="18"/>
  <c r="N789" i="18"/>
  <c r="O789" i="18"/>
  <c r="P774" i="18"/>
  <c r="Q774" i="18" s="1"/>
  <c r="C721" i="18"/>
  <c r="P691" i="18"/>
  <c r="Q691" i="18" s="1"/>
  <c r="N706" i="18"/>
  <c r="O706" i="18"/>
  <c r="P725" i="18"/>
  <c r="Q725" i="18" s="1"/>
  <c r="C755" i="18"/>
  <c r="N740" i="18"/>
  <c r="O740" i="18"/>
  <c r="C704" i="18"/>
  <c r="P674" i="18"/>
  <c r="Q674" i="18" s="1"/>
  <c r="N689" i="18"/>
  <c r="O689" i="18"/>
  <c r="P682" i="18"/>
  <c r="Q682" i="18" s="1"/>
  <c r="C712" i="18"/>
  <c r="N697" i="18"/>
  <c r="O697" i="18"/>
  <c r="AF683" i="18"/>
  <c r="AA698" i="18" s="1"/>
  <c r="Y683" i="18"/>
  <c r="T698" i="18" s="1"/>
  <c r="C726" i="18"/>
  <c r="N711" i="18"/>
  <c r="P696" i="18"/>
  <c r="Q696" i="18" s="1"/>
  <c r="O711" i="18"/>
  <c r="W8" i="5"/>
  <c r="H9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E7" i="5"/>
  <c r="G7" i="5" s="1"/>
  <c r="D7" i="5"/>
  <c r="F7" i="5" s="1"/>
  <c r="W6" i="5"/>
  <c r="Y659" i="18" l="1"/>
  <c r="T674" i="18" s="1"/>
  <c r="AF659" i="18"/>
  <c r="AA674" i="18" s="1"/>
  <c r="R646" i="18"/>
  <c r="F661" i="18" s="1"/>
  <c r="K658" i="18"/>
  <c r="L658" i="18"/>
  <c r="K657" i="18"/>
  <c r="L657" i="18"/>
  <c r="R645" i="18"/>
  <c r="F660" i="18" s="1"/>
  <c r="K242" i="18"/>
  <c r="L242" i="18" s="1"/>
  <c r="L667" i="18"/>
  <c r="R667" i="18" s="1"/>
  <c r="F682" i="18" s="1"/>
  <c r="K650" i="18"/>
  <c r="L650" i="18" s="1"/>
  <c r="R650" i="18" s="1"/>
  <c r="F665" i="18" s="1"/>
  <c r="L227" i="18"/>
  <c r="R227" i="18" s="1"/>
  <c r="F242" i="18" s="1"/>
  <c r="K682" i="18"/>
  <c r="L682" i="18" s="1"/>
  <c r="K654" i="18"/>
  <c r="L654" i="18" s="1"/>
  <c r="R639" i="18"/>
  <c r="F654" i="18" s="1"/>
  <c r="K689" i="18"/>
  <c r="L689" i="18" s="1"/>
  <c r="L640" i="18"/>
  <c r="R640" i="18" s="1"/>
  <c r="F655" i="18" s="1"/>
  <c r="R243" i="18"/>
  <c r="F258" i="18" s="1"/>
  <c r="R643" i="18"/>
  <c r="F658" i="18" s="1"/>
  <c r="L671" i="18"/>
  <c r="R671" i="18" s="1"/>
  <c r="F686" i="18" s="1"/>
  <c r="L642" i="18"/>
  <c r="R642" i="18" s="1"/>
  <c r="F657" i="18" s="1"/>
  <c r="O693" i="18"/>
  <c r="C708" i="18"/>
  <c r="N693" i="18"/>
  <c r="P678" i="18"/>
  <c r="Q678" i="18" s="1"/>
  <c r="K681" i="18"/>
  <c r="I704" i="18"/>
  <c r="AF651" i="18"/>
  <c r="AA666" i="18" s="1"/>
  <c r="Y651" i="18"/>
  <c r="T666" i="18" s="1"/>
  <c r="I672" i="18"/>
  <c r="Y603" i="18"/>
  <c r="T618" i="18" s="1"/>
  <c r="AF603" i="18"/>
  <c r="AA618" i="18" s="1"/>
  <c r="K661" i="18"/>
  <c r="K686" i="18"/>
  <c r="I676" i="18"/>
  <c r="Y676" i="18"/>
  <c r="T691" i="18" s="1"/>
  <c r="AF676" i="18"/>
  <c r="AA691" i="18" s="1"/>
  <c r="Q898" i="18"/>
  <c r="I697" i="18"/>
  <c r="K660" i="18"/>
  <c r="AF602" i="18"/>
  <c r="AA617" i="18" s="1"/>
  <c r="Y602" i="18"/>
  <c r="T617" i="18" s="1"/>
  <c r="I273" i="18"/>
  <c r="N272" i="18"/>
  <c r="C287" i="18"/>
  <c r="P257" i="18"/>
  <c r="Q257" i="18" s="1"/>
  <c r="O272" i="18"/>
  <c r="AF655" i="18"/>
  <c r="AA670" i="18" s="1"/>
  <c r="Y655" i="18"/>
  <c r="T670" i="18" s="1"/>
  <c r="I701" i="18"/>
  <c r="Y679" i="18"/>
  <c r="T694" i="18" s="1"/>
  <c r="AF679" i="18"/>
  <c r="AA694" i="18" s="1"/>
  <c r="AF705" i="18"/>
  <c r="AA720" i="18" s="1"/>
  <c r="Y705" i="18"/>
  <c r="T720" i="18" s="1"/>
  <c r="I668" i="18"/>
  <c r="Y650" i="18"/>
  <c r="T665" i="18" s="1"/>
  <c r="AF650" i="18"/>
  <c r="AA665" i="18" s="1"/>
  <c r="N735" i="18"/>
  <c r="O735" i="18"/>
  <c r="P720" i="18"/>
  <c r="Q720" i="18" s="1"/>
  <c r="C750" i="18"/>
  <c r="I669" i="18"/>
  <c r="Y658" i="18"/>
  <c r="T673" i="18" s="1"/>
  <c r="AF658" i="18"/>
  <c r="AA673" i="18" s="1"/>
  <c r="I665" i="18"/>
  <c r="O746" i="18"/>
  <c r="P731" i="18"/>
  <c r="Q731" i="18" s="1"/>
  <c r="C761" i="18"/>
  <c r="N746" i="18"/>
  <c r="K653" i="18"/>
  <c r="I257" i="18"/>
  <c r="I675" i="18"/>
  <c r="K258" i="18"/>
  <c r="R674" i="18"/>
  <c r="F689" i="18" s="1"/>
  <c r="I259" i="18"/>
  <c r="I673" i="18"/>
  <c r="K655" i="18"/>
  <c r="O730" i="18"/>
  <c r="N730" i="18"/>
  <c r="C745" i="18"/>
  <c r="P715" i="18"/>
  <c r="Q715" i="18" s="1"/>
  <c r="R658" i="18"/>
  <c r="F673" i="18" s="1"/>
  <c r="AF671" i="18"/>
  <c r="AA686" i="18" s="1"/>
  <c r="Y671" i="18"/>
  <c r="T686" i="18" s="1"/>
  <c r="I670" i="18"/>
  <c r="O724" i="18"/>
  <c r="C739" i="18"/>
  <c r="N724" i="18"/>
  <c r="P709" i="18"/>
  <c r="Q709" i="18" s="1"/>
  <c r="O773" i="18"/>
  <c r="C788" i="18"/>
  <c r="P758" i="18"/>
  <c r="Q758" i="18" s="1"/>
  <c r="N773" i="18"/>
  <c r="K244" i="18"/>
  <c r="AF654" i="18"/>
  <c r="AA669" i="18" s="1"/>
  <c r="Y654" i="18"/>
  <c r="T669" i="18" s="1"/>
  <c r="I696" i="18"/>
  <c r="AF698" i="18"/>
  <c r="AA713" i="18" s="1"/>
  <c r="Y698" i="18"/>
  <c r="T713" i="18" s="1"/>
  <c r="C736" i="18"/>
  <c r="P706" i="18"/>
  <c r="Q706" i="18" s="1"/>
  <c r="O721" i="18"/>
  <c r="N721" i="18"/>
  <c r="AF697" i="18"/>
  <c r="AA712" i="18" s="1"/>
  <c r="Y697" i="18"/>
  <c r="T712" i="18" s="1"/>
  <c r="C741" i="18"/>
  <c r="N726" i="18"/>
  <c r="P711" i="18"/>
  <c r="Q711" i="18" s="1"/>
  <c r="O726" i="18"/>
  <c r="O755" i="18"/>
  <c r="N755" i="18"/>
  <c r="C770" i="18"/>
  <c r="P740" i="18"/>
  <c r="Q740" i="18" s="1"/>
  <c r="Y717" i="18"/>
  <c r="T732" i="18" s="1"/>
  <c r="AF717" i="18"/>
  <c r="AA732" i="18" s="1"/>
  <c r="C837" i="18"/>
  <c r="N822" i="18"/>
  <c r="P807" i="18"/>
  <c r="Q807" i="18" s="1"/>
  <c r="O822" i="18"/>
  <c r="O712" i="18"/>
  <c r="C727" i="18"/>
  <c r="P697" i="18"/>
  <c r="Q697" i="18" s="1"/>
  <c r="N712" i="18"/>
  <c r="P689" i="18"/>
  <c r="Q689" i="18" s="1"/>
  <c r="C719" i="18"/>
  <c r="N704" i="18"/>
  <c r="O704" i="18"/>
  <c r="O804" i="18"/>
  <c r="N804" i="18"/>
  <c r="C819" i="18"/>
  <c r="P789" i="18"/>
  <c r="Q789" i="18" s="1"/>
  <c r="R9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E6" i="5"/>
  <c r="G6" i="5" s="1"/>
  <c r="D6" i="5"/>
  <c r="F6" i="5" s="1"/>
  <c r="W5" i="5"/>
  <c r="R657" i="18" l="1"/>
  <c r="F672" i="18" s="1"/>
  <c r="R682" i="18"/>
  <c r="F697" i="18" s="1"/>
  <c r="AF674" i="18"/>
  <c r="AA689" i="18" s="1"/>
  <c r="Y674" i="18"/>
  <c r="T689" i="18" s="1"/>
  <c r="R654" i="18"/>
  <c r="F669" i="18" s="1"/>
  <c r="R242" i="18"/>
  <c r="F257" i="18" s="1"/>
  <c r="K696" i="18"/>
  <c r="L696" i="18" s="1"/>
  <c r="K668" i="18"/>
  <c r="L668" i="18"/>
  <c r="K697" i="18"/>
  <c r="L697" i="18"/>
  <c r="R697" i="18" s="1"/>
  <c r="F712" i="18" s="1"/>
  <c r="L660" i="18"/>
  <c r="R660" i="18" s="1"/>
  <c r="F675" i="18" s="1"/>
  <c r="L661" i="18"/>
  <c r="R661" i="18" s="1"/>
  <c r="F676" i="18" s="1"/>
  <c r="R244" i="18"/>
  <c r="F259" i="18" s="1"/>
  <c r="K672" i="18"/>
  <c r="L672" i="18" s="1"/>
  <c r="R672" i="18" s="1"/>
  <c r="F687" i="18" s="1"/>
  <c r="L244" i="18"/>
  <c r="K673" i="18"/>
  <c r="L673" i="18"/>
  <c r="L655" i="18"/>
  <c r="R655" i="18" s="1"/>
  <c r="F670" i="18" s="1"/>
  <c r="L653" i="18"/>
  <c r="R653" i="18" s="1"/>
  <c r="F668" i="18" s="1"/>
  <c r="R668" i="18" s="1"/>
  <c r="F683" i="18" s="1"/>
  <c r="L686" i="18"/>
  <c r="R686" i="18" s="1"/>
  <c r="F701" i="18" s="1"/>
  <c r="K676" i="18"/>
  <c r="L676" i="18" s="1"/>
  <c r="K704" i="18"/>
  <c r="L704" i="18" s="1"/>
  <c r="L681" i="18"/>
  <c r="R681" i="18" s="1"/>
  <c r="F696" i="18" s="1"/>
  <c r="L258" i="18"/>
  <c r="R258" i="18" s="1"/>
  <c r="F273" i="18" s="1"/>
  <c r="C723" i="18"/>
  <c r="N708" i="18"/>
  <c r="P693" i="18"/>
  <c r="Q693" i="18" s="1"/>
  <c r="O708" i="18"/>
  <c r="R689" i="18"/>
  <c r="F704" i="18" s="1"/>
  <c r="I685" i="18"/>
  <c r="C776" i="18"/>
  <c r="P746" i="18"/>
  <c r="Q746" i="18" s="1"/>
  <c r="N761" i="18"/>
  <c r="O761" i="18"/>
  <c r="K669" i="18"/>
  <c r="AF665" i="18"/>
  <c r="AA680" i="18" s="1"/>
  <c r="Y665" i="18"/>
  <c r="T680" i="18" s="1"/>
  <c r="I716" i="18"/>
  <c r="K273" i="18"/>
  <c r="K670" i="18"/>
  <c r="L670" i="18" s="1"/>
  <c r="I684" i="18"/>
  <c r="K701" i="18"/>
  <c r="L701" i="18" s="1"/>
  <c r="I288" i="18"/>
  <c r="I719" i="18"/>
  <c r="I711" i="18"/>
  <c r="O788" i="18"/>
  <c r="N788" i="18"/>
  <c r="C803" i="18"/>
  <c r="P773" i="18"/>
  <c r="Q773" i="18" s="1"/>
  <c r="Y686" i="18"/>
  <c r="T701" i="18" s="1"/>
  <c r="AF686" i="18"/>
  <c r="AA701" i="18" s="1"/>
  <c r="K675" i="18"/>
  <c r="L675" i="18" s="1"/>
  <c r="O750" i="18"/>
  <c r="N750" i="18"/>
  <c r="P735" i="18"/>
  <c r="Q735" i="18" s="1"/>
  <c r="C765" i="18"/>
  <c r="I683" i="18"/>
  <c r="AF670" i="18"/>
  <c r="AA685" i="18" s="1"/>
  <c r="Y670" i="18"/>
  <c r="T685" i="18" s="1"/>
  <c r="Y617" i="18"/>
  <c r="T632" i="18" s="1"/>
  <c r="AF617" i="18"/>
  <c r="AA632" i="18" s="1"/>
  <c r="AF691" i="18"/>
  <c r="AA706" i="18" s="1"/>
  <c r="Y691" i="18"/>
  <c r="T706" i="18" s="1"/>
  <c r="Y618" i="18"/>
  <c r="T633" i="18" s="1"/>
  <c r="AF618" i="18"/>
  <c r="AA633" i="18" s="1"/>
  <c r="R673" i="18"/>
  <c r="F688" i="18" s="1"/>
  <c r="I690" i="18"/>
  <c r="Y669" i="18"/>
  <c r="T684" i="18" s="1"/>
  <c r="AF669" i="18"/>
  <c r="AA684" i="18" s="1"/>
  <c r="I688" i="18"/>
  <c r="I272" i="18"/>
  <c r="I680" i="18"/>
  <c r="AF720" i="18"/>
  <c r="AA735" i="18" s="1"/>
  <c r="Y720" i="18"/>
  <c r="T735" i="18" s="1"/>
  <c r="I691" i="18"/>
  <c r="I687" i="18"/>
  <c r="Y666" i="18"/>
  <c r="T681" i="18" s="1"/>
  <c r="AF666" i="18"/>
  <c r="AA681" i="18" s="1"/>
  <c r="I274" i="18"/>
  <c r="K257" i="18"/>
  <c r="K665" i="18"/>
  <c r="C754" i="18"/>
  <c r="P724" i="18"/>
  <c r="Q724" i="18" s="1"/>
  <c r="N739" i="18"/>
  <c r="O739" i="18"/>
  <c r="P730" i="18"/>
  <c r="Q730" i="18" s="1"/>
  <c r="O745" i="18"/>
  <c r="N745" i="18"/>
  <c r="C760" i="18"/>
  <c r="K259" i="18"/>
  <c r="N287" i="18"/>
  <c r="C302" i="18"/>
  <c r="O287" i="18"/>
  <c r="P272" i="18"/>
  <c r="Q272" i="18" s="1"/>
  <c r="I712" i="18"/>
  <c r="AF673" i="18"/>
  <c r="AA688" i="18" s="1"/>
  <c r="Y673" i="18"/>
  <c r="T688" i="18" s="1"/>
  <c r="Y694" i="18"/>
  <c r="T709" i="18" s="1"/>
  <c r="AF694" i="18"/>
  <c r="AA709" i="18" s="1"/>
  <c r="N719" i="18"/>
  <c r="O719" i="18"/>
  <c r="C734" i="18"/>
  <c r="P704" i="18"/>
  <c r="Q704" i="18" s="1"/>
  <c r="P712" i="18"/>
  <c r="Q712" i="18" s="1"/>
  <c r="C742" i="18"/>
  <c r="O727" i="18"/>
  <c r="N727" i="18"/>
  <c r="C852" i="18"/>
  <c r="P822" i="18"/>
  <c r="Q822" i="18" s="1"/>
  <c r="O837" i="18"/>
  <c r="N837" i="18"/>
  <c r="Y712" i="18"/>
  <c r="T727" i="18" s="1"/>
  <c r="AF712" i="18"/>
  <c r="AA727" i="18" s="1"/>
  <c r="AF713" i="18"/>
  <c r="AA728" i="18" s="1"/>
  <c r="Y713" i="18"/>
  <c r="T728" i="18" s="1"/>
  <c r="O819" i="18"/>
  <c r="C834" i="18"/>
  <c r="P804" i="18"/>
  <c r="Q804" i="18" s="1"/>
  <c r="N819" i="18"/>
  <c r="C785" i="18"/>
  <c r="P755" i="18"/>
  <c r="Q755" i="18" s="1"/>
  <c r="O770" i="18"/>
  <c r="N770" i="18"/>
  <c r="N741" i="18"/>
  <c r="C756" i="18"/>
  <c r="P726" i="18"/>
  <c r="Q726" i="18" s="1"/>
  <c r="O741" i="18"/>
  <c r="C751" i="18"/>
  <c r="P721" i="18"/>
  <c r="Q721" i="18" s="1"/>
  <c r="O736" i="18"/>
  <c r="N736" i="18"/>
  <c r="Y732" i="18"/>
  <c r="T747" i="18" s="1"/>
  <c r="AF732" i="18"/>
  <c r="AA747" i="18" s="1"/>
  <c r="H10" i="5"/>
  <c r="W9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E5" i="5"/>
  <c r="G5" i="5" s="1"/>
  <c r="D5" i="5"/>
  <c r="F5" i="5" s="1"/>
  <c r="W4" i="5"/>
  <c r="R704" i="18" l="1"/>
  <c r="F719" i="18" s="1"/>
  <c r="R696" i="18"/>
  <c r="F711" i="18" s="1"/>
  <c r="R676" i="18"/>
  <c r="F691" i="18" s="1"/>
  <c r="AF689" i="18"/>
  <c r="AA704" i="18" s="1"/>
  <c r="Y689" i="18"/>
  <c r="T704" i="18" s="1"/>
  <c r="K690" i="18"/>
  <c r="L690" i="18"/>
  <c r="K288" i="18"/>
  <c r="L288" i="18" s="1"/>
  <c r="R701" i="18"/>
  <c r="F716" i="18" s="1"/>
  <c r="K684" i="18"/>
  <c r="L684" i="18" s="1"/>
  <c r="L259" i="18"/>
  <c r="R259" i="18" s="1"/>
  <c r="F274" i="18" s="1"/>
  <c r="L669" i="18"/>
  <c r="R669" i="18" s="1"/>
  <c r="F684" i="18" s="1"/>
  <c r="K712" i="18"/>
  <c r="L712" i="18" s="1"/>
  <c r="R712" i="18" s="1"/>
  <c r="F727" i="18" s="1"/>
  <c r="K274" i="18"/>
  <c r="L274" i="18" s="1"/>
  <c r="R670" i="18"/>
  <c r="F685" i="18" s="1"/>
  <c r="L665" i="18"/>
  <c r="R665" i="18" s="1"/>
  <c r="F680" i="18" s="1"/>
  <c r="K711" i="18"/>
  <c r="L711" i="18" s="1"/>
  <c r="R711" i="18" s="1"/>
  <c r="F726" i="18" s="1"/>
  <c r="L257" i="18"/>
  <c r="R257" i="18" s="1"/>
  <c r="F272" i="18" s="1"/>
  <c r="K691" i="18"/>
  <c r="L691" i="18" s="1"/>
  <c r="R691" i="18" s="1"/>
  <c r="F706" i="18" s="1"/>
  <c r="R675" i="18"/>
  <c r="F690" i="18" s="1"/>
  <c r="R690" i="18" s="1"/>
  <c r="F705" i="18" s="1"/>
  <c r="L273" i="18"/>
  <c r="R273" i="18" s="1"/>
  <c r="F288" i="18" s="1"/>
  <c r="O723" i="18"/>
  <c r="C738" i="18"/>
  <c r="P708" i="18"/>
  <c r="Q708" i="18" s="1"/>
  <c r="N723" i="18"/>
  <c r="I727" i="18"/>
  <c r="C775" i="18"/>
  <c r="N760" i="18"/>
  <c r="P745" i="18"/>
  <c r="Q745" i="18" s="1"/>
  <c r="O760" i="18"/>
  <c r="I702" i="18"/>
  <c r="I287" i="18"/>
  <c r="I705" i="18"/>
  <c r="AF632" i="18"/>
  <c r="AA647" i="18" s="1"/>
  <c r="Y632" i="18"/>
  <c r="T647" i="18" s="1"/>
  <c r="K687" i="18"/>
  <c r="K272" i="18"/>
  <c r="L272" i="18" s="1"/>
  <c r="AF685" i="18"/>
  <c r="AA700" i="18" s="1"/>
  <c r="Y685" i="18"/>
  <c r="T700" i="18" s="1"/>
  <c r="I731" i="18"/>
  <c r="I706" i="18"/>
  <c r="I703" i="18"/>
  <c r="I726" i="18"/>
  <c r="I699" i="18"/>
  <c r="K716" i="18"/>
  <c r="O776" i="18"/>
  <c r="N776" i="18"/>
  <c r="C791" i="18"/>
  <c r="P761" i="18"/>
  <c r="Q761" i="18" s="1"/>
  <c r="K688" i="18"/>
  <c r="L688" i="18" s="1"/>
  <c r="I698" i="18"/>
  <c r="K719" i="18"/>
  <c r="L719" i="18" s="1"/>
  <c r="Y680" i="18"/>
  <c r="T695" i="18" s="1"/>
  <c r="AF680" i="18"/>
  <c r="AA695" i="18" s="1"/>
  <c r="I700" i="18"/>
  <c r="C317" i="18"/>
  <c r="O302" i="18"/>
  <c r="N302" i="18"/>
  <c r="P287" i="18"/>
  <c r="Q287" i="18" s="1"/>
  <c r="I289" i="18"/>
  <c r="Y735" i="18"/>
  <c r="T750" i="18" s="1"/>
  <c r="AF735" i="18"/>
  <c r="AA750" i="18" s="1"/>
  <c r="Y633" i="18"/>
  <c r="T648" i="18" s="1"/>
  <c r="AF633" i="18"/>
  <c r="AA648" i="18" s="1"/>
  <c r="K683" i="18"/>
  <c r="Y701" i="18"/>
  <c r="T716" i="18" s="1"/>
  <c r="AF701" i="18"/>
  <c r="AA716" i="18" s="1"/>
  <c r="I734" i="18"/>
  <c r="K685" i="18"/>
  <c r="L685" i="18" s="1"/>
  <c r="Y709" i="18"/>
  <c r="T724" i="18" s="1"/>
  <c r="AF709" i="18"/>
  <c r="AA724" i="18" s="1"/>
  <c r="Y684" i="18"/>
  <c r="T699" i="18" s="1"/>
  <c r="AF684" i="18"/>
  <c r="AA699" i="18" s="1"/>
  <c r="Y706" i="18"/>
  <c r="T721" i="18" s="1"/>
  <c r="AF706" i="18"/>
  <c r="AA721" i="18" s="1"/>
  <c r="N765" i="18"/>
  <c r="C780" i="18"/>
  <c r="O765" i="18"/>
  <c r="P750" i="18"/>
  <c r="Q750" i="18" s="1"/>
  <c r="Y688" i="18"/>
  <c r="T703" i="18" s="1"/>
  <c r="AF688" i="18"/>
  <c r="AA703" i="18" s="1"/>
  <c r="K680" i="18"/>
  <c r="N803" i="18"/>
  <c r="C818" i="18"/>
  <c r="P788" i="18"/>
  <c r="Q788" i="18" s="1"/>
  <c r="O803" i="18"/>
  <c r="I303" i="18"/>
  <c r="C769" i="18"/>
  <c r="P739" i="18"/>
  <c r="Q739" i="18" s="1"/>
  <c r="N754" i="18"/>
  <c r="O754" i="18"/>
  <c r="AF681" i="18"/>
  <c r="AA696" i="18" s="1"/>
  <c r="Y681" i="18"/>
  <c r="T696" i="18" s="1"/>
  <c r="I695" i="18"/>
  <c r="N742" i="18"/>
  <c r="C757" i="18"/>
  <c r="P727" i="18"/>
  <c r="Q727" i="18" s="1"/>
  <c r="O742" i="18"/>
  <c r="Y747" i="18"/>
  <c r="T762" i="18" s="1"/>
  <c r="AF747" i="18"/>
  <c r="AA762" i="18" s="1"/>
  <c r="P736" i="18"/>
  <c r="Q736" i="18" s="1"/>
  <c r="C766" i="18"/>
  <c r="N751" i="18"/>
  <c r="O751" i="18"/>
  <c r="AF727" i="18"/>
  <c r="AA742" i="18" s="1"/>
  <c r="Y727" i="18"/>
  <c r="T742" i="18" s="1"/>
  <c r="C771" i="18"/>
  <c r="P741" i="18"/>
  <c r="Q741" i="18" s="1"/>
  <c r="N756" i="18"/>
  <c r="O756" i="18"/>
  <c r="C800" i="18"/>
  <c r="O785" i="18"/>
  <c r="N785" i="18"/>
  <c r="P770" i="18"/>
  <c r="Q770" i="18" s="1"/>
  <c r="O852" i="18"/>
  <c r="P837" i="18"/>
  <c r="Q837" i="18" s="1"/>
  <c r="N852" i="18"/>
  <c r="C867" i="18"/>
  <c r="C749" i="18"/>
  <c r="P719" i="18"/>
  <c r="Q719" i="18" s="1"/>
  <c r="O734" i="18"/>
  <c r="N734" i="18"/>
  <c r="C849" i="18"/>
  <c r="P819" i="18"/>
  <c r="Q819" i="18" s="1"/>
  <c r="O834" i="18"/>
  <c r="N834" i="18"/>
  <c r="Y728" i="18"/>
  <c r="T743" i="18" s="1"/>
  <c r="AF728" i="18"/>
  <c r="AA743" i="18" s="1"/>
  <c r="R10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E4" i="5"/>
  <c r="G4" i="5" s="1"/>
  <c r="D4" i="5"/>
  <c r="F4" i="5" s="1"/>
  <c r="W3" i="5"/>
  <c r="R288" i="18" l="1"/>
  <c r="F303" i="18" s="1"/>
  <c r="R274" i="18"/>
  <c r="F289" i="18" s="1"/>
  <c r="Y704" i="18"/>
  <c r="T719" i="18" s="1"/>
  <c r="AF704" i="18"/>
  <c r="AA719" i="18" s="1"/>
  <c r="R684" i="18"/>
  <c r="F699" i="18" s="1"/>
  <c r="K734" i="18"/>
  <c r="L734" i="18"/>
  <c r="K289" i="18"/>
  <c r="L289" i="18" s="1"/>
  <c r="R289" i="18" s="1"/>
  <c r="F304" i="18" s="1"/>
  <c r="L687" i="18"/>
  <c r="R687" i="18" s="1"/>
  <c r="F702" i="18" s="1"/>
  <c r="R688" i="18"/>
  <c r="F703" i="18" s="1"/>
  <c r="K695" i="18"/>
  <c r="L695" i="18"/>
  <c r="K706" i="18"/>
  <c r="L706" i="18" s="1"/>
  <c r="R706" i="18" s="1"/>
  <c r="F721" i="18" s="1"/>
  <c r="K705" i="18"/>
  <c r="L705" i="18" s="1"/>
  <c r="R705" i="18" s="1"/>
  <c r="F720" i="18" s="1"/>
  <c r="K303" i="18"/>
  <c r="L303" i="18" s="1"/>
  <c r="K731" i="18"/>
  <c r="L731" i="18" s="1"/>
  <c r="K287" i="18"/>
  <c r="L287" i="18" s="1"/>
  <c r="K700" i="18"/>
  <c r="L700" i="18" s="1"/>
  <c r="K702" i="18"/>
  <c r="L702" i="18"/>
  <c r="L683" i="18"/>
  <c r="R683" i="18" s="1"/>
  <c r="F698" i="18" s="1"/>
  <c r="R685" i="18"/>
  <c r="F700" i="18" s="1"/>
  <c r="R272" i="18"/>
  <c r="F287" i="18" s="1"/>
  <c r="L716" i="18"/>
  <c r="R716" i="18" s="1"/>
  <c r="F731" i="18" s="1"/>
  <c r="R731" i="18" s="1"/>
  <c r="F746" i="18" s="1"/>
  <c r="L680" i="18"/>
  <c r="R680" i="18" s="1"/>
  <c r="F695" i="18" s="1"/>
  <c r="R695" i="18" s="1"/>
  <c r="F710" i="18" s="1"/>
  <c r="N738" i="18"/>
  <c r="O738" i="18"/>
  <c r="C753" i="18"/>
  <c r="P723" i="18"/>
  <c r="Q723" i="18" s="1"/>
  <c r="O791" i="18"/>
  <c r="C806" i="18"/>
  <c r="P776" i="18"/>
  <c r="Q776" i="18" s="1"/>
  <c r="N791" i="18"/>
  <c r="I741" i="18"/>
  <c r="AF700" i="18"/>
  <c r="AA715" i="18" s="1"/>
  <c r="Y700" i="18"/>
  <c r="T715" i="18" s="1"/>
  <c r="R719" i="18"/>
  <c r="F734" i="18" s="1"/>
  <c r="AF699" i="18"/>
  <c r="AA714" i="18" s="1"/>
  <c r="Y699" i="18"/>
  <c r="T714" i="18" s="1"/>
  <c r="Y716" i="18"/>
  <c r="T731" i="18" s="1"/>
  <c r="AF716" i="18"/>
  <c r="AA731" i="18" s="1"/>
  <c r="AF695" i="18"/>
  <c r="AA710" i="18" s="1"/>
  <c r="Y695" i="18"/>
  <c r="T710" i="18" s="1"/>
  <c r="K726" i="18"/>
  <c r="I746" i="18"/>
  <c r="Y724" i="18"/>
  <c r="T739" i="18" s="1"/>
  <c r="AF724" i="18"/>
  <c r="AA739" i="18" s="1"/>
  <c r="C784" i="18"/>
  <c r="P754" i="18"/>
  <c r="Q754" i="18" s="1"/>
  <c r="N769" i="18"/>
  <c r="O769" i="18"/>
  <c r="P765" i="18"/>
  <c r="Q765" i="18" s="1"/>
  <c r="C795" i="18"/>
  <c r="N780" i="18"/>
  <c r="O780" i="18"/>
  <c r="I713" i="18"/>
  <c r="K703" i="18"/>
  <c r="L703" i="18" s="1"/>
  <c r="I302" i="18"/>
  <c r="I742" i="18"/>
  <c r="AF648" i="18"/>
  <c r="AA663" i="18" s="1"/>
  <c r="Y648" i="18"/>
  <c r="T663" i="18" s="1"/>
  <c r="C332" i="18"/>
  <c r="P302" i="18"/>
  <c r="Q302" i="18" s="1"/>
  <c r="N317" i="18"/>
  <c r="O317" i="18"/>
  <c r="K698" i="18"/>
  <c r="I721" i="18"/>
  <c r="K727" i="18"/>
  <c r="L727" i="18" s="1"/>
  <c r="I718" i="18"/>
  <c r="I720" i="18"/>
  <c r="C790" i="18"/>
  <c r="O775" i="18"/>
  <c r="P760" i="18"/>
  <c r="Q760" i="18" s="1"/>
  <c r="N775" i="18"/>
  <c r="I710" i="18"/>
  <c r="I717" i="18"/>
  <c r="N818" i="18"/>
  <c r="O818" i="18"/>
  <c r="C833" i="18"/>
  <c r="P803" i="18"/>
  <c r="Q803" i="18" s="1"/>
  <c r="Y696" i="18"/>
  <c r="T711" i="18" s="1"/>
  <c r="AF696" i="18"/>
  <c r="AA711" i="18" s="1"/>
  <c r="AF721" i="18"/>
  <c r="AA736" i="18" s="1"/>
  <c r="Y721" i="18"/>
  <c r="T736" i="18" s="1"/>
  <c r="I749" i="18"/>
  <c r="Y750" i="18"/>
  <c r="T765" i="18" s="1"/>
  <c r="AF750" i="18"/>
  <c r="AA765" i="18" s="1"/>
  <c r="I715" i="18"/>
  <c r="K699" i="18"/>
  <c r="L699" i="18" s="1"/>
  <c r="I318" i="18"/>
  <c r="AF703" i="18"/>
  <c r="AA718" i="18" s="1"/>
  <c r="Y703" i="18"/>
  <c r="T718" i="18" s="1"/>
  <c r="I304" i="18"/>
  <c r="I714" i="18"/>
  <c r="Y647" i="18"/>
  <c r="T662" i="18" s="1"/>
  <c r="AF647" i="18"/>
  <c r="AA662" i="18" s="1"/>
  <c r="Y762" i="18"/>
  <c r="T777" i="18" s="1"/>
  <c r="AF762" i="18"/>
  <c r="AA777" i="18" s="1"/>
  <c r="P785" i="18"/>
  <c r="Q785" i="18" s="1"/>
  <c r="C815" i="18"/>
  <c r="O800" i="18"/>
  <c r="N800" i="18"/>
  <c r="O771" i="18"/>
  <c r="P756" i="18"/>
  <c r="Q756" i="18" s="1"/>
  <c r="N771" i="18"/>
  <c r="C786" i="18"/>
  <c r="C781" i="18"/>
  <c r="P751" i="18"/>
  <c r="Q751" i="18" s="1"/>
  <c r="O766" i="18"/>
  <c r="N766" i="18"/>
  <c r="C772" i="18"/>
  <c r="O757" i="18"/>
  <c r="N757" i="18"/>
  <c r="P742" i="18"/>
  <c r="Q742" i="18" s="1"/>
  <c r="C764" i="18"/>
  <c r="N749" i="18"/>
  <c r="O749" i="18"/>
  <c r="P734" i="18"/>
  <c r="Q734" i="18" s="1"/>
  <c r="C864" i="18"/>
  <c r="O849" i="18"/>
  <c r="N849" i="18"/>
  <c r="P834" i="18"/>
  <c r="Q834" i="18" s="1"/>
  <c r="P852" i="18"/>
  <c r="Q852" i="18" s="1"/>
  <c r="O867" i="18"/>
  <c r="C882" i="18"/>
  <c r="N867" i="18"/>
  <c r="AF743" i="18"/>
  <c r="AA758" i="18" s="1"/>
  <c r="Y743" i="18"/>
  <c r="T758" i="18" s="1"/>
  <c r="Y742" i="18"/>
  <c r="T757" i="18" s="1"/>
  <c r="AF742" i="18"/>
  <c r="AA757" i="18" s="1"/>
  <c r="H11" i="5"/>
  <c r="W10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E3" i="5"/>
  <c r="G3" i="5" s="1"/>
  <c r="D3" i="5"/>
  <c r="F3" i="5" s="1"/>
  <c r="R702" i="18" l="1"/>
  <c r="F717" i="18" s="1"/>
  <c r="R700" i="18"/>
  <c r="F715" i="18" s="1"/>
  <c r="Y719" i="18"/>
  <c r="T734" i="18" s="1"/>
  <c r="AF719" i="18"/>
  <c r="AA734" i="18" s="1"/>
  <c r="R287" i="18"/>
  <c r="F302" i="18" s="1"/>
  <c r="K720" i="18"/>
  <c r="L720" i="18" s="1"/>
  <c r="R720" i="18" s="1"/>
  <c r="F735" i="18" s="1"/>
  <c r="K718" i="18"/>
  <c r="L718" i="18"/>
  <c r="R718" i="18" s="1"/>
  <c r="F733" i="18" s="1"/>
  <c r="R303" i="18"/>
  <c r="F318" i="18" s="1"/>
  <c r="K318" i="18"/>
  <c r="L318" i="18"/>
  <c r="R699" i="18"/>
  <c r="F714" i="18" s="1"/>
  <c r="R727" i="18"/>
  <c r="F742" i="18" s="1"/>
  <c r="K721" i="18"/>
  <c r="L721" i="18" s="1"/>
  <c r="R721" i="18" s="1"/>
  <c r="F736" i="18" s="1"/>
  <c r="K741" i="18"/>
  <c r="L741" i="18" s="1"/>
  <c r="L726" i="18"/>
  <c r="R726" i="18" s="1"/>
  <c r="F741" i="18" s="1"/>
  <c r="R703" i="18"/>
  <c r="F718" i="18" s="1"/>
  <c r="L698" i="18"/>
  <c r="R698" i="18" s="1"/>
  <c r="F713" i="18" s="1"/>
  <c r="K713" i="18"/>
  <c r="L713" i="18" s="1"/>
  <c r="N753" i="18"/>
  <c r="C768" i="18"/>
  <c r="P738" i="18"/>
  <c r="Q738" i="18" s="1"/>
  <c r="O753" i="18"/>
  <c r="R734" i="18"/>
  <c r="F749" i="18" s="1"/>
  <c r="I729" i="18"/>
  <c r="I764" i="18"/>
  <c r="I733" i="18"/>
  <c r="K746" i="18"/>
  <c r="L746" i="18" s="1"/>
  <c r="K304" i="18"/>
  <c r="I732" i="18"/>
  <c r="C347" i="18"/>
  <c r="N332" i="18"/>
  <c r="P317" i="18"/>
  <c r="Q317" i="18" s="1"/>
  <c r="O332" i="18"/>
  <c r="C821" i="18"/>
  <c r="N806" i="18"/>
  <c r="O806" i="18"/>
  <c r="P791" i="18"/>
  <c r="Q791" i="18" s="1"/>
  <c r="I319" i="18"/>
  <c r="K715" i="18"/>
  <c r="L715" i="18" s="1"/>
  <c r="K717" i="18"/>
  <c r="Y663" i="18"/>
  <c r="T678" i="18" s="1"/>
  <c r="AF663" i="18"/>
  <c r="AA678" i="18" s="1"/>
  <c r="I728" i="18"/>
  <c r="Y718" i="18"/>
  <c r="T733" i="18" s="1"/>
  <c r="AF718" i="18"/>
  <c r="AA733" i="18" s="1"/>
  <c r="I730" i="18"/>
  <c r="Y711" i="18"/>
  <c r="T726" i="18" s="1"/>
  <c r="AF711" i="18"/>
  <c r="AA726" i="18" s="1"/>
  <c r="C805" i="18"/>
  <c r="N790" i="18"/>
  <c r="O790" i="18"/>
  <c r="P775" i="18"/>
  <c r="Q775" i="18" s="1"/>
  <c r="I736" i="18"/>
  <c r="P769" i="18"/>
  <c r="Q769" i="18" s="1"/>
  <c r="N784" i="18"/>
  <c r="C799" i="18"/>
  <c r="O784" i="18"/>
  <c r="AF710" i="18"/>
  <c r="AA725" i="18" s="1"/>
  <c r="Y710" i="18"/>
  <c r="T725" i="18" s="1"/>
  <c r="Y715" i="18"/>
  <c r="T730" i="18" s="1"/>
  <c r="AF715" i="18"/>
  <c r="AA730" i="18" s="1"/>
  <c r="K302" i="18"/>
  <c r="L302" i="18" s="1"/>
  <c r="Y714" i="18"/>
  <c r="T729" i="18" s="1"/>
  <c r="AF714" i="18"/>
  <c r="AA729" i="18" s="1"/>
  <c r="I735" i="18"/>
  <c r="K742" i="18"/>
  <c r="K714" i="18"/>
  <c r="L714" i="18" s="1"/>
  <c r="AF736" i="18"/>
  <c r="AA751" i="18" s="1"/>
  <c r="Y736" i="18"/>
  <c r="T751" i="18" s="1"/>
  <c r="Y662" i="18"/>
  <c r="T677" i="18" s="1"/>
  <c r="AF662" i="18"/>
  <c r="AA677" i="18" s="1"/>
  <c r="I333" i="18"/>
  <c r="Y765" i="18"/>
  <c r="T780" i="18" s="1"/>
  <c r="AF765" i="18"/>
  <c r="AA780" i="18" s="1"/>
  <c r="I757" i="18"/>
  <c r="K710" i="18"/>
  <c r="L710" i="18" s="1"/>
  <c r="I761" i="18"/>
  <c r="K749" i="18"/>
  <c r="L749" i="18" s="1"/>
  <c r="N833" i="18"/>
  <c r="O833" i="18"/>
  <c r="C848" i="18"/>
  <c r="P818" i="18"/>
  <c r="Q818" i="18" s="1"/>
  <c r="I725" i="18"/>
  <c r="I317" i="18"/>
  <c r="C810" i="18"/>
  <c r="N795" i="18"/>
  <c r="P780" i="18"/>
  <c r="Q780" i="18" s="1"/>
  <c r="O795" i="18"/>
  <c r="Y739" i="18"/>
  <c r="T754" i="18" s="1"/>
  <c r="AF739" i="18"/>
  <c r="AA754" i="18" s="1"/>
  <c r="Y731" i="18"/>
  <c r="T746" i="18" s="1"/>
  <c r="AF731" i="18"/>
  <c r="AA746" i="18" s="1"/>
  <c r="I756" i="18"/>
  <c r="C796" i="18"/>
  <c r="N781" i="18"/>
  <c r="P766" i="18"/>
  <c r="Q766" i="18" s="1"/>
  <c r="O781" i="18"/>
  <c r="Y777" i="18"/>
  <c r="T792" i="18" s="1"/>
  <c r="AF777" i="18"/>
  <c r="AA792" i="18" s="1"/>
  <c r="Y758" i="18"/>
  <c r="T773" i="18" s="1"/>
  <c r="AF758" i="18"/>
  <c r="AA773" i="18" s="1"/>
  <c r="N815" i="18"/>
  <c r="C830" i="18"/>
  <c r="P800" i="18"/>
  <c r="Q800" i="18" s="1"/>
  <c r="O815" i="18"/>
  <c r="N772" i="18"/>
  <c r="C787" i="18"/>
  <c r="P757" i="18"/>
  <c r="Q757" i="18" s="1"/>
  <c r="O772" i="18"/>
  <c r="Y757" i="18"/>
  <c r="T772" i="18" s="1"/>
  <c r="AF757" i="18"/>
  <c r="AA772" i="18" s="1"/>
  <c r="C801" i="18"/>
  <c r="N786" i="18"/>
  <c r="P771" i="18"/>
  <c r="Q771" i="18" s="1"/>
  <c r="O786" i="18"/>
  <c r="O882" i="18"/>
  <c r="C897" i="18"/>
  <c r="P867" i="18"/>
  <c r="Q867" i="18" s="1"/>
  <c r="N882" i="18"/>
  <c r="C879" i="18"/>
  <c r="O864" i="18"/>
  <c r="N864" i="18"/>
  <c r="P849" i="18"/>
  <c r="Q849" i="18" s="1"/>
  <c r="P749" i="18"/>
  <c r="Q749" i="18" s="1"/>
  <c r="C779" i="18"/>
  <c r="O764" i="18"/>
  <c r="N764" i="18"/>
  <c r="R11" i="5"/>
  <c r="R713" i="18" l="1"/>
  <c r="F728" i="18" s="1"/>
  <c r="R741" i="18"/>
  <c r="F756" i="18" s="1"/>
  <c r="Y734" i="18"/>
  <c r="T749" i="18" s="1"/>
  <c r="AF734" i="18"/>
  <c r="AA749" i="18" s="1"/>
  <c r="K756" i="18"/>
  <c r="L756" i="18" s="1"/>
  <c r="R756" i="18" s="1"/>
  <c r="F771" i="18" s="1"/>
  <c r="K761" i="18"/>
  <c r="L761" i="18" s="1"/>
  <c r="K333" i="18"/>
  <c r="L333" i="18" s="1"/>
  <c r="R710" i="18"/>
  <c r="F725" i="18" s="1"/>
  <c r="R725" i="18" s="1"/>
  <c r="F740" i="18" s="1"/>
  <c r="K729" i="18"/>
  <c r="L729" i="18" s="1"/>
  <c r="K725" i="18"/>
  <c r="L725" i="18"/>
  <c r="R302" i="18"/>
  <c r="F317" i="18" s="1"/>
  <c r="R715" i="18"/>
  <c r="F730" i="18" s="1"/>
  <c r="L717" i="18"/>
  <c r="R717" i="18" s="1"/>
  <c r="F732" i="18" s="1"/>
  <c r="R746" i="18"/>
  <c r="F761" i="18" s="1"/>
  <c r="K732" i="18"/>
  <c r="L732" i="18" s="1"/>
  <c r="L742" i="18"/>
  <c r="R742" i="18" s="1"/>
  <c r="F757" i="18" s="1"/>
  <c r="R714" i="18"/>
  <c r="F729" i="18" s="1"/>
  <c r="L304" i="18"/>
  <c r="R304" i="18" s="1"/>
  <c r="F319" i="18" s="1"/>
  <c r="R318" i="18"/>
  <c r="F333" i="18" s="1"/>
  <c r="C783" i="18"/>
  <c r="O768" i="18"/>
  <c r="P753" i="18"/>
  <c r="Q753" i="18" s="1"/>
  <c r="N768" i="18"/>
  <c r="AF780" i="18"/>
  <c r="AA795" i="18" s="1"/>
  <c r="Y780" i="18"/>
  <c r="T795" i="18" s="1"/>
  <c r="C820" i="18"/>
  <c r="P790" i="18"/>
  <c r="Q790" i="18" s="1"/>
  <c r="N805" i="18"/>
  <c r="O805" i="18"/>
  <c r="I743" i="18"/>
  <c r="K319" i="18"/>
  <c r="K733" i="18"/>
  <c r="L733" i="18" s="1"/>
  <c r="R749" i="18"/>
  <c r="F764" i="18" s="1"/>
  <c r="I771" i="18"/>
  <c r="N848" i="18"/>
  <c r="P833" i="18"/>
  <c r="Q833" i="18" s="1"/>
  <c r="C863" i="18"/>
  <c r="O848" i="18"/>
  <c r="N347" i="18"/>
  <c r="P332" i="18"/>
  <c r="Q332" i="18" s="1"/>
  <c r="C362" i="18"/>
  <c r="O347" i="18"/>
  <c r="I748" i="18"/>
  <c r="P795" i="18"/>
  <c r="Q795" i="18" s="1"/>
  <c r="C825" i="18"/>
  <c r="O810" i="18"/>
  <c r="N810" i="18"/>
  <c r="I348" i="18"/>
  <c r="AF726" i="18"/>
  <c r="AA741" i="18" s="1"/>
  <c r="Y726" i="18"/>
  <c r="T741" i="18" s="1"/>
  <c r="AF678" i="18"/>
  <c r="AA693" i="18" s="1"/>
  <c r="Y678" i="18"/>
  <c r="T693" i="18" s="1"/>
  <c r="I747" i="18"/>
  <c r="K764" i="18"/>
  <c r="L764" i="18" s="1"/>
  <c r="K317" i="18"/>
  <c r="I772" i="18"/>
  <c r="Y730" i="18"/>
  <c r="T745" i="18" s="1"/>
  <c r="AF730" i="18"/>
  <c r="AA745" i="18" s="1"/>
  <c r="I751" i="18"/>
  <c r="I745" i="18"/>
  <c r="I779" i="18"/>
  <c r="Y746" i="18"/>
  <c r="T761" i="18" s="1"/>
  <c r="AF746" i="18"/>
  <c r="AA761" i="18" s="1"/>
  <c r="I332" i="18"/>
  <c r="K757" i="18"/>
  <c r="L757" i="18" s="1"/>
  <c r="AF677" i="18"/>
  <c r="AA692" i="18" s="1"/>
  <c r="Y677" i="18"/>
  <c r="T692" i="18" s="1"/>
  <c r="I750" i="18"/>
  <c r="Y725" i="18"/>
  <c r="T740" i="18" s="1"/>
  <c r="AF725" i="18"/>
  <c r="AA740" i="18" s="1"/>
  <c r="K736" i="18"/>
  <c r="K730" i="18"/>
  <c r="L730" i="18" s="1"/>
  <c r="K735" i="18"/>
  <c r="L735" i="18" s="1"/>
  <c r="C836" i="18"/>
  <c r="O821" i="18"/>
  <c r="N821" i="18"/>
  <c r="P806" i="18"/>
  <c r="Q806" i="18" s="1"/>
  <c r="I744" i="18"/>
  <c r="Y754" i="18"/>
  <c r="T769" i="18" s="1"/>
  <c r="AF754" i="18"/>
  <c r="AA769" i="18" s="1"/>
  <c r="I776" i="18"/>
  <c r="Y751" i="18"/>
  <c r="T766" i="18" s="1"/>
  <c r="AF751" i="18"/>
  <c r="AA766" i="18" s="1"/>
  <c r="AF733" i="18"/>
  <c r="AA748" i="18" s="1"/>
  <c r="Y733" i="18"/>
  <c r="T748" i="18" s="1"/>
  <c r="I740" i="18"/>
  <c r="AF729" i="18"/>
  <c r="AA744" i="18" s="1"/>
  <c r="Y729" i="18"/>
  <c r="T744" i="18" s="1"/>
  <c r="N799" i="18"/>
  <c r="P784" i="18"/>
  <c r="Q784" i="18" s="1"/>
  <c r="O799" i="18"/>
  <c r="C814" i="18"/>
  <c r="K728" i="18"/>
  <c r="I334" i="18"/>
  <c r="C816" i="18"/>
  <c r="O801" i="18"/>
  <c r="P786" i="18"/>
  <c r="Q786" i="18" s="1"/>
  <c r="N801" i="18"/>
  <c r="N830" i="18"/>
  <c r="O830" i="18"/>
  <c r="C845" i="18"/>
  <c r="P815" i="18"/>
  <c r="Q815" i="18" s="1"/>
  <c r="Y773" i="18"/>
  <c r="T788" i="18" s="1"/>
  <c r="AF773" i="18"/>
  <c r="AA788" i="18" s="1"/>
  <c r="P772" i="18"/>
  <c r="Q772" i="18" s="1"/>
  <c r="C802" i="18"/>
  <c r="N787" i="18"/>
  <c r="O787" i="18"/>
  <c r="N879" i="18"/>
  <c r="C894" i="18"/>
  <c r="P864" i="18"/>
  <c r="Q864" i="18" s="1"/>
  <c r="O879" i="18"/>
  <c r="O779" i="18"/>
  <c r="N779" i="18"/>
  <c r="C794" i="18"/>
  <c r="P764" i="18"/>
  <c r="Q764" i="18" s="1"/>
  <c r="P882" i="18"/>
  <c r="Q882" i="18" s="1"/>
  <c r="N897" i="18"/>
  <c r="O897" i="18"/>
  <c r="P895" i="18"/>
  <c r="AF772" i="18"/>
  <c r="AA787" i="18" s="1"/>
  <c r="Y772" i="18"/>
  <c r="T787" i="18" s="1"/>
  <c r="AF792" i="18"/>
  <c r="AA807" i="18" s="1"/>
  <c r="Y792" i="18"/>
  <c r="T807" i="18" s="1"/>
  <c r="O796" i="18"/>
  <c r="C811" i="18"/>
  <c r="N796" i="18"/>
  <c r="P781" i="18"/>
  <c r="Q781" i="18" s="1"/>
  <c r="H12" i="5"/>
  <c r="W11" i="5"/>
  <c r="R732" i="18" l="1"/>
  <c r="F747" i="18" s="1"/>
  <c r="R761" i="18"/>
  <c r="F776" i="18" s="1"/>
  <c r="Y749" i="18"/>
  <c r="T764" i="18" s="1"/>
  <c r="AF749" i="18"/>
  <c r="AA764" i="18" s="1"/>
  <c r="R729" i="18"/>
  <c r="F744" i="18" s="1"/>
  <c r="K772" i="18"/>
  <c r="L772" i="18"/>
  <c r="K348" i="18"/>
  <c r="L348" i="18" s="1"/>
  <c r="R733" i="18"/>
  <c r="F748" i="18" s="1"/>
  <c r="L319" i="18"/>
  <c r="R319" i="18" s="1"/>
  <c r="F334" i="18" s="1"/>
  <c r="L317" i="18"/>
  <c r="R317" i="18" s="1"/>
  <c r="F332" i="18" s="1"/>
  <c r="K748" i="18"/>
  <c r="L748" i="18" s="1"/>
  <c r="R735" i="18"/>
  <c r="F750" i="18" s="1"/>
  <c r="K747" i="18"/>
  <c r="L747" i="18" s="1"/>
  <c r="R747" i="18" s="1"/>
  <c r="F762" i="18" s="1"/>
  <c r="R757" i="18"/>
  <c r="F772" i="18" s="1"/>
  <c r="K771" i="18"/>
  <c r="L771" i="18" s="1"/>
  <c r="R771" i="18" s="1"/>
  <c r="F786" i="18" s="1"/>
  <c r="L736" i="18"/>
  <c r="R736" i="18" s="1"/>
  <c r="F751" i="18" s="1"/>
  <c r="R333" i="18"/>
  <c r="F348" i="18" s="1"/>
  <c r="L728" i="18"/>
  <c r="R728" i="18" s="1"/>
  <c r="F743" i="18" s="1"/>
  <c r="R730" i="18"/>
  <c r="F745" i="18" s="1"/>
  <c r="K332" i="18"/>
  <c r="L332" i="18" s="1"/>
  <c r="C798" i="18"/>
  <c r="P768" i="18"/>
  <c r="Q768" i="18" s="1"/>
  <c r="O783" i="18"/>
  <c r="N783" i="18"/>
  <c r="R764" i="18"/>
  <c r="F779" i="18" s="1"/>
  <c r="K776" i="18"/>
  <c r="Y692" i="18"/>
  <c r="T707" i="18" s="1"/>
  <c r="AF692" i="18"/>
  <c r="AA707" i="18" s="1"/>
  <c r="I794" i="18"/>
  <c r="AF745" i="18"/>
  <c r="AA760" i="18" s="1"/>
  <c r="Y745" i="18"/>
  <c r="T760" i="18" s="1"/>
  <c r="I762" i="18"/>
  <c r="I349" i="18"/>
  <c r="I755" i="18"/>
  <c r="K740" i="18"/>
  <c r="O836" i="18"/>
  <c r="C851" i="18"/>
  <c r="N836" i="18"/>
  <c r="P821" i="18"/>
  <c r="Q821" i="18" s="1"/>
  <c r="K779" i="18"/>
  <c r="L779" i="18" s="1"/>
  <c r="I787" i="18"/>
  <c r="AF693" i="18"/>
  <c r="AA708" i="18" s="1"/>
  <c r="Y693" i="18"/>
  <c r="T708" i="18" s="1"/>
  <c r="O825" i="18"/>
  <c r="C840" i="18"/>
  <c r="N825" i="18"/>
  <c r="P810" i="18"/>
  <c r="Q810" i="18" s="1"/>
  <c r="N820" i="18"/>
  <c r="P805" i="18"/>
  <c r="Q805" i="18" s="1"/>
  <c r="O820" i="18"/>
  <c r="C835" i="18"/>
  <c r="N814" i="18"/>
  <c r="C829" i="18"/>
  <c r="P799" i="18"/>
  <c r="Q799" i="18" s="1"/>
  <c r="O814" i="18"/>
  <c r="Y748" i="18"/>
  <c r="T763" i="18" s="1"/>
  <c r="AF748" i="18"/>
  <c r="AA763" i="18" s="1"/>
  <c r="Y769" i="18"/>
  <c r="T784" i="18" s="1"/>
  <c r="AF769" i="18"/>
  <c r="AA784" i="18" s="1"/>
  <c r="O863" i="18"/>
  <c r="C878" i="18"/>
  <c r="N863" i="18"/>
  <c r="P848" i="18"/>
  <c r="Q848" i="18" s="1"/>
  <c r="I347" i="18"/>
  <c r="K745" i="18"/>
  <c r="L745" i="18" s="1"/>
  <c r="Y741" i="18"/>
  <c r="T756" i="18" s="1"/>
  <c r="AF741" i="18"/>
  <c r="AA756" i="18" s="1"/>
  <c r="I763" i="18"/>
  <c r="Y795" i="18"/>
  <c r="T810" i="18" s="1"/>
  <c r="AF795" i="18"/>
  <c r="AA810" i="18" s="1"/>
  <c r="I759" i="18"/>
  <c r="Y740" i="18"/>
  <c r="T755" i="18" s="1"/>
  <c r="AF740" i="18"/>
  <c r="AA755" i="18" s="1"/>
  <c r="I760" i="18"/>
  <c r="I758" i="18"/>
  <c r="Y766" i="18"/>
  <c r="T781" i="18" s="1"/>
  <c r="AF766" i="18"/>
  <c r="AA781" i="18" s="1"/>
  <c r="K744" i="18"/>
  <c r="K750" i="18"/>
  <c r="L750" i="18" s="1"/>
  <c r="K751" i="18"/>
  <c r="I363" i="18"/>
  <c r="K743" i="18"/>
  <c r="L743" i="18" s="1"/>
  <c r="K334" i="18"/>
  <c r="L334" i="18" s="1"/>
  <c r="AF744" i="18"/>
  <c r="AA759" i="18" s="1"/>
  <c r="Y744" i="18"/>
  <c r="T759" i="18" s="1"/>
  <c r="I791" i="18"/>
  <c r="I765" i="18"/>
  <c r="Y761" i="18"/>
  <c r="T776" i="18" s="1"/>
  <c r="AF761" i="18"/>
  <c r="AA776" i="18" s="1"/>
  <c r="I766" i="18"/>
  <c r="P347" i="18"/>
  <c r="Q347" i="18" s="1"/>
  <c r="N362" i="18"/>
  <c r="C377" i="18"/>
  <c r="O362" i="18"/>
  <c r="I786" i="18"/>
  <c r="C831" i="18"/>
  <c r="P801" i="18"/>
  <c r="Q801" i="18" s="1"/>
  <c r="O816" i="18"/>
  <c r="N816" i="18"/>
  <c r="P796" i="18"/>
  <c r="Q796" i="18" s="1"/>
  <c r="O811" i="18"/>
  <c r="C826" i="18"/>
  <c r="N811" i="18"/>
  <c r="P897" i="18"/>
  <c r="Q897" i="18" s="1"/>
  <c r="Y807" i="18"/>
  <c r="T822" i="18" s="1"/>
  <c r="AF807" i="18"/>
  <c r="AA822" i="18" s="1"/>
  <c r="P779" i="18"/>
  <c r="Q779" i="18" s="1"/>
  <c r="O794" i="18"/>
  <c r="C809" i="18"/>
  <c r="N794" i="18"/>
  <c r="AF788" i="18"/>
  <c r="AA803" i="18" s="1"/>
  <c r="Y788" i="18"/>
  <c r="T803" i="18" s="1"/>
  <c r="C860" i="18"/>
  <c r="N845" i="18"/>
  <c r="P830" i="18"/>
  <c r="Q830" i="18" s="1"/>
  <c r="O845" i="18"/>
  <c r="O894" i="18"/>
  <c r="N894" i="18"/>
  <c r="P879" i="18"/>
  <c r="Q879" i="18" s="1"/>
  <c r="Y787" i="18"/>
  <c r="T802" i="18" s="1"/>
  <c r="AF787" i="18"/>
  <c r="AA802" i="18" s="1"/>
  <c r="P889" i="18"/>
  <c r="P787" i="18"/>
  <c r="Q787" i="18" s="1"/>
  <c r="C817" i="18"/>
  <c r="O802" i="18"/>
  <c r="N802" i="18"/>
  <c r="R12" i="5"/>
  <c r="R332" i="18" l="1"/>
  <c r="F347" i="18" s="1"/>
  <c r="R748" i="18"/>
  <c r="F763" i="18" s="1"/>
  <c r="Y764" i="18"/>
  <c r="T779" i="18" s="1"/>
  <c r="AF764" i="18"/>
  <c r="AA779" i="18" s="1"/>
  <c r="R772" i="18"/>
  <c r="F787" i="18" s="1"/>
  <c r="K763" i="18"/>
  <c r="L763" i="18"/>
  <c r="K794" i="18"/>
  <c r="L794" i="18" s="1"/>
  <c r="K786" i="18"/>
  <c r="L786" i="18" s="1"/>
  <c r="R786" i="18" s="1"/>
  <c r="F801" i="18" s="1"/>
  <c r="K765" i="18"/>
  <c r="L765" i="18" s="1"/>
  <c r="R750" i="18"/>
  <c r="F765" i="18" s="1"/>
  <c r="K760" i="18"/>
  <c r="L760" i="18" s="1"/>
  <c r="R348" i="18"/>
  <c r="F363" i="18" s="1"/>
  <c r="R745" i="18"/>
  <c r="F760" i="18" s="1"/>
  <c r="R760" i="18" s="1"/>
  <c r="F775" i="18" s="1"/>
  <c r="K755" i="18"/>
  <c r="L755" i="18"/>
  <c r="L776" i="18"/>
  <c r="R776" i="18" s="1"/>
  <c r="F791" i="18" s="1"/>
  <c r="K766" i="18"/>
  <c r="L766" i="18"/>
  <c r="R743" i="18"/>
  <c r="F758" i="18" s="1"/>
  <c r="K347" i="18"/>
  <c r="L347" i="18" s="1"/>
  <c r="R347" i="18" s="1"/>
  <c r="F362" i="18" s="1"/>
  <c r="K787" i="18"/>
  <c r="L787" i="18" s="1"/>
  <c r="K349" i="18"/>
  <c r="L349" i="18"/>
  <c r="L744" i="18"/>
  <c r="R744" i="18" s="1"/>
  <c r="F759" i="18" s="1"/>
  <c r="L751" i="18"/>
  <c r="R751" i="18" s="1"/>
  <c r="F766" i="18" s="1"/>
  <c r="R334" i="18"/>
  <c r="F349" i="18" s="1"/>
  <c r="L740" i="18"/>
  <c r="R740" i="18" s="1"/>
  <c r="F755" i="18" s="1"/>
  <c r="R755" i="18" s="1"/>
  <c r="F770" i="18" s="1"/>
  <c r="C813" i="18"/>
  <c r="N798" i="18"/>
  <c r="O798" i="18"/>
  <c r="P783" i="18"/>
  <c r="Q783" i="18" s="1"/>
  <c r="R779" i="18"/>
  <c r="F794" i="18" s="1"/>
  <c r="I773" i="18"/>
  <c r="K759" i="18"/>
  <c r="I364" i="18"/>
  <c r="I801" i="18"/>
  <c r="Y776" i="18"/>
  <c r="T791" i="18" s="1"/>
  <c r="AF776" i="18"/>
  <c r="AA791" i="18" s="1"/>
  <c r="K758" i="18"/>
  <c r="I362" i="18"/>
  <c r="AF784" i="18"/>
  <c r="AA799" i="18" s="1"/>
  <c r="Y784" i="18"/>
  <c r="T799" i="18" s="1"/>
  <c r="C850" i="18"/>
  <c r="P820" i="18"/>
  <c r="Q820" i="18" s="1"/>
  <c r="N835" i="18"/>
  <c r="O835" i="18"/>
  <c r="AF708" i="18"/>
  <c r="AA723" i="18" s="1"/>
  <c r="Y708" i="18"/>
  <c r="T723" i="18" s="1"/>
  <c r="N851" i="18"/>
  <c r="C866" i="18"/>
  <c r="O851" i="18"/>
  <c r="P836" i="18"/>
  <c r="Q836" i="18" s="1"/>
  <c r="I777" i="18"/>
  <c r="Y707" i="18"/>
  <c r="T722" i="18" s="1"/>
  <c r="AF707" i="18"/>
  <c r="AA722" i="18" s="1"/>
  <c r="Y810" i="18"/>
  <c r="T825" i="18" s="1"/>
  <c r="AF810" i="18"/>
  <c r="AA825" i="18" s="1"/>
  <c r="K762" i="18"/>
  <c r="N377" i="18"/>
  <c r="C392" i="18"/>
  <c r="O377" i="18"/>
  <c r="P362" i="18"/>
  <c r="Q362" i="18" s="1"/>
  <c r="I780" i="18"/>
  <c r="I775" i="18"/>
  <c r="R763" i="18"/>
  <c r="F778" i="18" s="1"/>
  <c r="AF763" i="18"/>
  <c r="AA778" i="18" s="1"/>
  <c r="Y763" i="18"/>
  <c r="T778" i="18" s="1"/>
  <c r="I802" i="18"/>
  <c r="Y760" i="18"/>
  <c r="T775" i="18" s="1"/>
  <c r="AF760" i="18"/>
  <c r="AA775" i="18" s="1"/>
  <c r="I806" i="18"/>
  <c r="K363" i="18"/>
  <c r="I778" i="18"/>
  <c r="I809" i="18"/>
  <c r="K791" i="18"/>
  <c r="I378" i="18"/>
  <c r="AF759" i="18"/>
  <c r="AA774" i="18" s="1"/>
  <c r="Y759" i="18"/>
  <c r="T774" i="18" s="1"/>
  <c r="Y755" i="18"/>
  <c r="T770" i="18" s="1"/>
  <c r="AF755" i="18"/>
  <c r="AA770" i="18" s="1"/>
  <c r="Y756" i="18"/>
  <c r="T771" i="18" s="1"/>
  <c r="AF756" i="18"/>
  <c r="AA771" i="18" s="1"/>
  <c r="C893" i="18"/>
  <c r="N878" i="18"/>
  <c r="O878" i="18"/>
  <c r="P863" i="18"/>
  <c r="Q863" i="18" s="1"/>
  <c r="C844" i="18"/>
  <c r="N829" i="18"/>
  <c r="O829" i="18"/>
  <c r="P814" i="18"/>
  <c r="Q814" i="18" s="1"/>
  <c r="I770" i="18"/>
  <c r="I781" i="18"/>
  <c r="Y781" i="18"/>
  <c r="T796" i="18" s="1"/>
  <c r="AF781" i="18"/>
  <c r="AA796" i="18" s="1"/>
  <c r="I774" i="18"/>
  <c r="O840" i="18"/>
  <c r="C855" i="18"/>
  <c r="P825" i="18"/>
  <c r="Q825" i="18" s="1"/>
  <c r="N840" i="18"/>
  <c r="AF822" i="18"/>
  <c r="AA837" i="18" s="1"/>
  <c r="Y822" i="18"/>
  <c r="T837" i="18" s="1"/>
  <c r="C841" i="18"/>
  <c r="P811" i="18"/>
  <c r="Q811" i="18" s="1"/>
  <c r="O826" i="18"/>
  <c r="N826" i="18"/>
  <c r="C846" i="18"/>
  <c r="O831" i="18"/>
  <c r="N831" i="18"/>
  <c r="P816" i="18"/>
  <c r="Q816" i="18" s="1"/>
  <c r="C832" i="18"/>
  <c r="O817" i="18"/>
  <c r="N817" i="18"/>
  <c r="P802" i="18"/>
  <c r="Q802" i="18" s="1"/>
  <c r="P887" i="18"/>
  <c r="Y802" i="18"/>
  <c r="T817" i="18" s="1"/>
  <c r="AF802" i="18"/>
  <c r="AA817" i="18" s="1"/>
  <c r="P894" i="18"/>
  <c r="Q894" i="18" s="1"/>
  <c r="O860" i="18"/>
  <c r="N860" i="18"/>
  <c r="C875" i="18"/>
  <c r="P845" i="18"/>
  <c r="Q845" i="18" s="1"/>
  <c r="C824" i="18"/>
  <c r="O809" i="18"/>
  <c r="P794" i="18"/>
  <c r="Q794" i="18" s="1"/>
  <c r="N809" i="18"/>
  <c r="AF803" i="18"/>
  <c r="AA818" i="18" s="1"/>
  <c r="Y803" i="18"/>
  <c r="T818" i="18" s="1"/>
  <c r="P893" i="18"/>
  <c r="H13" i="5"/>
  <c r="W12" i="5"/>
  <c r="R766" i="18" l="1"/>
  <c r="F781" i="18" s="1"/>
  <c r="R349" i="18"/>
  <c r="F364" i="18" s="1"/>
  <c r="Y779" i="18"/>
  <c r="T794" i="18" s="1"/>
  <c r="AF779" i="18"/>
  <c r="AA794" i="18" s="1"/>
  <c r="R765" i="18"/>
  <c r="F780" i="18" s="1"/>
  <c r="R787" i="18"/>
  <c r="F802" i="18" s="1"/>
  <c r="K362" i="18"/>
  <c r="L362" i="18" s="1"/>
  <c r="R362" i="18" s="1"/>
  <c r="F377" i="18" s="1"/>
  <c r="K773" i="18"/>
  <c r="L773" i="18" s="1"/>
  <c r="K777" i="18"/>
  <c r="L777" i="18" s="1"/>
  <c r="K774" i="18"/>
  <c r="L774" i="18" s="1"/>
  <c r="K801" i="18"/>
  <c r="L801" i="18" s="1"/>
  <c r="R801" i="18" s="1"/>
  <c r="F816" i="18" s="1"/>
  <c r="K781" i="18"/>
  <c r="L781" i="18" s="1"/>
  <c r="R781" i="18" s="1"/>
  <c r="F796" i="18" s="1"/>
  <c r="K775" i="18"/>
  <c r="L775" i="18" s="1"/>
  <c r="R775" i="18" s="1"/>
  <c r="F790" i="18" s="1"/>
  <c r="L762" i="18"/>
  <c r="R762" i="18" s="1"/>
  <c r="F777" i="18" s="1"/>
  <c r="L758" i="18"/>
  <c r="R758" i="18" s="1"/>
  <c r="F773" i="18" s="1"/>
  <c r="K806" i="18"/>
  <c r="L806" i="18" s="1"/>
  <c r="L759" i="18"/>
  <c r="R759" i="18" s="1"/>
  <c r="F774" i="18" s="1"/>
  <c r="L791" i="18"/>
  <c r="R791" i="18" s="1"/>
  <c r="F806" i="18" s="1"/>
  <c r="L363" i="18"/>
  <c r="R363" i="18" s="1"/>
  <c r="F378" i="18" s="1"/>
  <c r="N813" i="18"/>
  <c r="C828" i="18"/>
  <c r="P798" i="18"/>
  <c r="Q798" i="18" s="1"/>
  <c r="O813" i="18"/>
  <c r="R794" i="18"/>
  <c r="F809" i="18" s="1"/>
  <c r="I796" i="18"/>
  <c r="I790" i="18"/>
  <c r="AF722" i="18"/>
  <c r="AA737" i="18" s="1"/>
  <c r="Y722" i="18"/>
  <c r="T737" i="18" s="1"/>
  <c r="I377" i="18"/>
  <c r="I379" i="18"/>
  <c r="C870" i="18"/>
  <c r="N855" i="18"/>
  <c r="P840" i="18"/>
  <c r="Q840" i="18" s="1"/>
  <c r="O855" i="18"/>
  <c r="K770" i="18"/>
  <c r="K378" i="18"/>
  <c r="K778" i="18"/>
  <c r="AF775" i="18"/>
  <c r="AA790" i="18" s="1"/>
  <c r="Y775" i="18"/>
  <c r="T790" i="18" s="1"/>
  <c r="I795" i="18"/>
  <c r="I792" i="18"/>
  <c r="I785" i="18"/>
  <c r="P878" i="18"/>
  <c r="Q878" i="18" s="1"/>
  <c r="O893" i="18"/>
  <c r="N893" i="18"/>
  <c r="I393" i="18"/>
  <c r="I793" i="18"/>
  <c r="I817" i="18"/>
  <c r="K780" i="18"/>
  <c r="L780" i="18" s="1"/>
  <c r="K802" i="18"/>
  <c r="AF825" i="18"/>
  <c r="AA840" i="18" s="1"/>
  <c r="Y825" i="18"/>
  <c r="T840" i="18" s="1"/>
  <c r="I788" i="18"/>
  <c r="I789" i="18"/>
  <c r="Y771" i="18"/>
  <c r="T786" i="18" s="1"/>
  <c r="AF771" i="18"/>
  <c r="AA786" i="18" s="1"/>
  <c r="Y778" i="18"/>
  <c r="T793" i="18" s="1"/>
  <c r="AF778" i="18"/>
  <c r="AA793" i="18" s="1"/>
  <c r="C865" i="18"/>
  <c r="O850" i="18"/>
  <c r="N850" i="18"/>
  <c r="P835" i="18"/>
  <c r="Q835" i="18" s="1"/>
  <c r="Y791" i="18"/>
  <c r="T806" i="18" s="1"/>
  <c r="AF791" i="18"/>
  <c r="AA806" i="18" s="1"/>
  <c r="P377" i="18"/>
  <c r="Q377" i="18" s="1"/>
  <c r="O392" i="18"/>
  <c r="N392" i="18"/>
  <c r="C407" i="18"/>
  <c r="C881" i="18"/>
  <c r="P851" i="18"/>
  <c r="Q851" i="18" s="1"/>
  <c r="O866" i="18"/>
  <c r="N866" i="18"/>
  <c r="AF799" i="18"/>
  <c r="AA814" i="18" s="1"/>
  <c r="Y799" i="18"/>
  <c r="T814" i="18" s="1"/>
  <c r="I816" i="18"/>
  <c r="AF796" i="18"/>
  <c r="AA811" i="18" s="1"/>
  <c r="Y796" i="18"/>
  <c r="T811" i="18" s="1"/>
  <c r="O844" i="18"/>
  <c r="C859" i="18"/>
  <c r="P829" i="18"/>
  <c r="Q829" i="18" s="1"/>
  <c r="N844" i="18"/>
  <c r="Y770" i="18"/>
  <c r="T785" i="18" s="1"/>
  <c r="AF770" i="18"/>
  <c r="AA785" i="18" s="1"/>
  <c r="I824" i="18"/>
  <c r="Y774" i="18"/>
  <c r="T789" i="18" s="1"/>
  <c r="AF774" i="18"/>
  <c r="AA789" i="18" s="1"/>
  <c r="K809" i="18"/>
  <c r="L809" i="18" s="1"/>
  <c r="I821" i="18"/>
  <c r="AF723" i="18"/>
  <c r="AA738" i="18" s="1"/>
  <c r="Y723" i="18"/>
  <c r="T738" i="18" s="1"/>
  <c r="K364" i="18"/>
  <c r="L364" i="18" s="1"/>
  <c r="C839" i="18"/>
  <c r="O824" i="18"/>
  <c r="P809" i="18"/>
  <c r="Q809" i="18" s="1"/>
  <c r="N824" i="18"/>
  <c r="Y818" i="18"/>
  <c r="T833" i="18" s="1"/>
  <c r="AF818" i="18"/>
  <c r="AA833" i="18" s="1"/>
  <c r="P860" i="18"/>
  <c r="Q860" i="18" s="1"/>
  <c r="C890" i="18"/>
  <c r="N875" i="18"/>
  <c r="O875" i="18"/>
  <c r="C856" i="18"/>
  <c r="O841" i="18"/>
  <c r="N841" i="18"/>
  <c r="P826" i="18"/>
  <c r="Q826" i="18" s="1"/>
  <c r="Y837" i="18"/>
  <c r="T852" i="18" s="1"/>
  <c r="AF837" i="18"/>
  <c r="AA852" i="18" s="1"/>
  <c r="Y817" i="18"/>
  <c r="T832" i="18" s="1"/>
  <c r="AF817" i="18"/>
  <c r="AA832" i="18" s="1"/>
  <c r="C847" i="18"/>
  <c r="N832" i="18"/>
  <c r="P817" i="18"/>
  <c r="Q817" i="18" s="1"/>
  <c r="O832" i="18"/>
  <c r="C861" i="18"/>
  <c r="N846" i="18"/>
  <c r="O846" i="18"/>
  <c r="P831" i="18"/>
  <c r="Q831" i="18" s="1"/>
  <c r="P900" i="18"/>
  <c r="R13" i="5"/>
  <c r="R806" i="18" l="1"/>
  <c r="F821" i="18" s="1"/>
  <c r="R777" i="18"/>
  <c r="F792" i="18" s="1"/>
  <c r="R774" i="18"/>
  <c r="F789" i="18" s="1"/>
  <c r="R773" i="18"/>
  <c r="F788" i="18" s="1"/>
  <c r="AF794" i="18"/>
  <c r="AA809" i="18" s="1"/>
  <c r="Y794" i="18"/>
  <c r="T809" i="18" s="1"/>
  <c r="K788" i="18"/>
  <c r="L788" i="18"/>
  <c r="R788" i="18" s="1"/>
  <c r="F803" i="18" s="1"/>
  <c r="L378" i="18"/>
  <c r="R378" i="18" s="1"/>
  <c r="F393" i="18" s="1"/>
  <c r="K790" i="18"/>
  <c r="L790" i="18" s="1"/>
  <c r="R790" i="18" s="1"/>
  <c r="F805" i="18" s="1"/>
  <c r="R364" i="18"/>
  <c r="F379" i="18" s="1"/>
  <c r="R780" i="18"/>
  <c r="F795" i="18" s="1"/>
  <c r="K792" i="18"/>
  <c r="L792" i="18"/>
  <c r="K796" i="18"/>
  <c r="L796" i="18" s="1"/>
  <c r="R796" i="18" s="1"/>
  <c r="F811" i="18" s="1"/>
  <c r="L778" i="18"/>
  <c r="R778" i="18" s="1"/>
  <c r="F793" i="18" s="1"/>
  <c r="K817" i="18"/>
  <c r="L817" i="18" s="1"/>
  <c r="K795" i="18"/>
  <c r="L795" i="18" s="1"/>
  <c r="R795" i="18" s="1"/>
  <c r="F810" i="18" s="1"/>
  <c r="K816" i="18"/>
  <c r="L816" i="18" s="1"/>
  <c r="R816" i="18" s="1"/>
  <c r="F831" i="18" s="1"/>
  <c r="L802" i="18"/>
  <c r="R802" i="18" s="1"/>
  <c r="F817" i="18" s="1"/>
  <c r="L770" i="18"/>
  <c r="R770" i="18" s="1"/>
  <c r="F785" i="18" s="1"/>
  <c r="O828" i="18"/>
  <c r="P813" i="18"/>
  <c r="Q813" i="18" s="1"/>
  <c r="N828" i="18"/>
  <c r="C843" i="18"/>
  <c r="R792" i="18"/>
  <c r="F807" i="18" s="1"/>
  <c r="I836" i="18"/>
  <c r="I839" i="18"/>
  <c r="N881" i="18"/>
  <c r="C896" i="18"/>
  <c r="O881" i="18"/>
  <c r="P866" i="18"/>
  <c r="Q866" i="18" s="1"/>
  <c r="I832" i="18"/>
  <c r="I831" i="18"/>
  <c r="C422" i="18"/>
  <c r="N407" i="18"/>
  <c r="O407" i="18"/>
  <c r="P392" i="18"/>
  <c r="Q392" i="18" s="1"/>
  <c r="Y806" i="18"/>
  <c r="T821" i="18" s="1"/>
  <c r="AF806" i="18"/>
  <c r="AA821" i="18" s="1"/>
  <c r="AF793" i="18"/>
  <c r="AA808" i="18" s="1"/>
  <c r="Y793" i="18"/>
  <c r="T808" i="18" s="1"/>
  <c r="Y840" i="18"/>
  <c r="T855" i="18" s="1"/>
  <c r="AF840" i="18"/>
  <c r="AA855" i="18" s="1"/>
  <c r="I800" i="18"/>
  <c r="I805" i="18"/>
  <c r="Y785" i="18"/>
  <c r="T800" i="18" s="1"/>
  <c r="AF785" i="18"/>
  <c r="AA800" i="18" s="1"/>
  <c r="I808" i="18"/>
  <c r="K785" i="18"/>
  <c r="L785" i="18" s="1"/>
  <c r="C885" i="18"/>
  <c r="O870" i="18"/>
  <c r="P855" i="18"/>
  <c r="Q855" i="18" s="1"/>
  <c r="N870" i="18"/>
  <c r="AF814" i="18"/>
  <c r="AA829" i="18" s="1"/>
  <c r="Y814" i="18"/>
  <c r="T829" i="18" s="1"/>
  <c r="Y786" i="18"/>
  <c r="T801" i="18" s="1"/>
  <c r="AF786" i="18"/>
  <c r="AA801" i="18" s="1"/>
  <c r="K793" i="18"/>
  <c r="L793" i="18" s="1"/>
  <c r="I807" i="18"/>
  <c r="I394" i="18"/>
  <c r="AF738" i="18"/>
  <c r="AA753" i="18" s="1"/>
  <c r="Y738" i="18"/>
  <c r="T753" i="18" s="1"/>
  <c r="Y789" i="18"/>
  <c r="T804" i="18" s="1"/>
  <c r="AF789" i="18"/>
  <c r="AA804" i="18" s="1"/>
  <c r="I804" i="18"/>
  <c r="I408" i="18"/>
  <c r="K379" i="18"/>
  <c r="I811" i="18"/>
  <c r="R809" i="18"/>
  <c r="F824" i="18" s="1"/>
  <c r="C874" i="18"/>
  <c r="P844" i="18"/>
  <c r="Q844" i="18" s="1"/>
  <c r="N859" i="18"/>
  <c r="O859" i="18"/>
  <c r="C880" i="18"/>
  <c r="N865" i="18"/>
  <c r="O865" i="18"/>
  <c r="P850" i="18"/>
  <c r="Q850" i="18" s="1"/>
  <c r="K789" i="18"/>
  <c r="K393" i="18"/>
  <c r="I810" i="18"/>
  <c r="K377" i="18"/>
  <c r="L377" i="18" s="1"/>
  <c r="Q893" i="18"/>
  <c r="I392" i="18"/>
  <c r="K821" i="18"/>
  <c r="K824" i="18"/>
  <c r="L824" i="18" s="1"/>
  <c r="Y811" i="18"/>
  <c r="T826" i="18" s="1"/>
  <c r="AF811" i="18"/>
  <c r="AA826" i="18" s="1"/>
  <c r="I803" i="18"/>
  <c r="AF790" i="18"/>
  <c r="AA805" i="18" s="1"/>
  <c r="Y790" i="18"/>
  <c r="T805" i="18" s="1"/>
  <c r="AF737" i="18"/>
  <c r="AA752" i="18" s="1"/>
  <c r="Y737" i="18"/>
  <c r="T752" i="18" s="1"/>
  <c r="C876" i="18"/>
  <c r="P846" i="18"/>
  <c r="Q846" i="18" s="1"/>
  <c r="N861" i="18"/>
  <c r="O861" i="18"/>
  <c r="C854" i="18"/>
  <c r="P824" i="18"/>
  <c r="Q824" i="18" s="1"/>
  <c r="N839" i="18"/>
  <c r="O839" i="18"/>
  <c r="AF832" i="18"/>
  <c r="AA847" i="18" s="1"/>
  <c r="Y832" i="18"/>
  <c r="T847" i="18" s="1"/>
  <c r="AF852" i="18"/>
  <c r="AA867" i="18" s="1"/>
  <c r="Y852" i="18"/>
  <c r="T867" i="18" s="1"/>
  <c r="O847" i="18"/>
  <c r="C862" i="18"/>
  <c r="N847" i="18"/>
  <c r="P832" i="18"/>
  <c r="Q832" i="18" s="1"/>
  <c r="C871" i="18"/>
  <c r="P841" i="18"/>
  <c r="Q841" i="18" s="1"/>
  <c r="N856" i="18"/>
  <c r="O856" i="18"/>
  <c r="Y833" i="18"/>
  <c r="T848" i="18" s="1"/>
  <c r="AF833" i="18"/>
  <c r="AA848" i="18" s="1"/>
  <c r="O890" i="18"/>
  <c r="P875" i="18"/>
  <c r="Q875" i="18" s="1"/>
  <c r="N890" i="18"/>
  <c r="W13" i="5"/>
  <c r="H14" i="5"/>
  <c r="R817" i="18" l="1"/>
  <c r="F832" i="18" s="1"/>
  <c r="Y809" i="18"/>
  <c r="T824" i="18" s="1"/>
  <c r="AF809" i="18"/>
  <c r="AA824" i="18" s="1"/>
  <c r="K392" i="18"/>
  <c r="L392" i="18" s="1"/>
  <c r="K805" i="18"/>
  <c r="L805" i="18" s="1"/>
  <c r="R805" i="18" s="1"/>
  <c r="F820" i="18" s="1"/>
  <c r="L789" i="18"/>
  <c r="R789" i="18" s="1"/>
  <c r="F804" i="18" s="1"/>
  <c r="L821" i="18"/>
  <c r="R821" i="18" s="1"/>
  <c r="F836" i="18" s="1"/>
  <c r="K807" i="18"/>
  <c r="L807" i="18" s="1"/>
  <c r="R807" i="18" s="1"/>
  <c r="F822" i="18" s="1"/>
  <c r="L379" i="18"/>
  <c r="R379" i="18" s="1"/>
  <c r="F394" i="18" s="1"/>
  <c r="R793" i="18"/>
  <c r="F808" i="18" s="1"/>
  <c r="K839" i="18"/>
  <c r="L839" i="18" s="1"/>
  <c r="L393" i="18"/>
  <c r="R393" i="18" s="1"/>
  <c r="F408" i="18" s="1"/>
  <c r="R377" i="18"/>
  <c r="F392" i="18" s="1"/>
  <c r="K804" i="18"/>
  <c r="L804" i="18" s="1"/>
  <c r="K836" i="18"/>
  <c r="L836" i="18" s="1"/>
  <c r="K800" i="18"/>
  <c r="L800" i="18" s="1"/>
  <c r="K810" i="18"/>
  <c r="L810" i="18" s="1"/>
  <c r="R810" i="18" s="1"/>
  <c r="F825" i="18" s="1"/>
  <c r="R785" i="18"/>
  <c r="F800" i="18" s="1"/>
  <c r="C858" i="18"/>
  <c r="P828" i="18"/>
  <c r="Q828" i="18" s="1"/>
  <c r="N843" i="18"/>
  <c r="O843" i="18"/>
  <c r="N896" i="18"/>
  <c r="O896" i="18"/>
  <c r="P881" i="18"/>
  <c r="K808" i="18"/>
  <c r="I826" i="18"/>
  <c r="Y855" i="18"/>
  <c r="T870" i="18" s="1"/>
  <c r="AF855" i="18"/>
  <c r="AA870" i="18" s="1"/>
  <c r="P407" i="18"/>
  <c r="Q407" i="18" s="1"/>
  <c r="N422" i="18"/>
  <c r="O422" i="18"/>
  <c r="C437" i="18"/>
  <c r="I818" i="18"/>
  <c r="I825" i="18"/>
  <c r="N880" i="18"/>
  <c r="C895" i="18"/>
  <c r="O880" i="18"/>
  <c r="P865" i="18"/>
  <c r="Q865" i="18" s="1"/>
  <c r="K811" i="18"/>
  <c r="AF804" i="18"/>
  <c r="AA819" i="18" s="1"/>
  <c r="Y804" i="18"/>
  <c r="T819" i="18" s="1"/>
  <c r="Y800" i="18"/>
  <c r="T815" i="18" s="1"/>
  <c r="AF800" i="18"/>
  <c r="AA815" i="18" s="1"/>
  <c r="AF808" i="18"/>
  <c r="AA823" i="18" s="1"/>
  <c r="Y808" i="18"/>
  <c r="T823" i="18" s="1"/>
  <c r="I846" i="18"/>
  <c r="R824" i="18"/>
  <c r="F839" i="18" s="1"/>
  <c r="I407" i="18"/>
  <c r="Y753" i="18"/>
  <c r="T768" i="18" s="1"/>
  <c r="AF753" i="18"/>
  <c r="AA768" i="18" s="1"/>
  <c r="K831" i="18"/>
  <c r="I854" i="18"/>
  <c r="AF801" i="18"/>
  <c r="AA816" i="18" s="1"/>
  <c r="Y801" i="18"/>
  <c r="T816" i="18" s="1"/>
  <c r="O885" i="18"/>
  <c r="N885" i="18"/>
  <c r="P870" i="18"/>
  <c r="Q870" i="18" s="1"/>
  <c r="C900" i="18"/>
  <c r="I847" i="18"/>
  <c r="I851" i="18"/>
  <c r="K803" i="18"/>
  <c r="AF752" i="18"/>
  <c r="AA767" i="18" s="1"/>
  <c r="Y752" i="18"/>
  <c r="T767" i="18" s="1"/>
  <c r="I423" i="18"/>
  <c r="I409" i="18"/>
  <c r="Y829" i="18"/>
  <c r="T844" i="18" s="1"/>
  <c r="AF829" i="18"/>
  <c r="AA844" i="18" s="1"/>
  <c r="I820" i="18"/>
  <c r="AF821" i="18"/>
  <c r="AA836" i="18" s="1"/>
  <c r="Y821" i="18"/>
  <c r="T836" i="18" s="1"/>
  <c r="K832" i="18"/>
  <c r="Y826" i="18"/>
  <c r="T841" i="18" s="1"/>
  <c r="AF826" i="18"/>
  <c r="AA841" i="18" s="1"/>
  <c r="P859" i="18"/>
  <c r="Q859" i="18" s="1"/>
  <c r="C889" i="18"/>
  <c r="N874" i="18"/>
  <c r="O874" i="18"/>
  <c r="K408" i="18"/>
  <c r="K394" i="18"/>
  <c r="I815" i="18"/>
  <c r="AF805" i="18"/>
  <c r="AA820" i="18" s="1"/>
  <c r="Y805" i="18"/>
  <c r="T820" i="18" s="1"/>
  <c r="I819" i="18"/>
  <c r="I822" i="18"/>
  <c r="I823" i="18"/>
  <c r="C886" i="18"/>
  <c r="N871" i="18"/>
  <c r="P856" i="18"/>
  <c r="Q856" i="18" s="1"/>
  <c r="O871" i="18"/>
  <c r="C877" i="18"/>
  <c r="O862" i="18"/>
  <c r="N862" i="18"/>
  <c r="P847" i="18"/>
  <c r="Q847" i="18" s="1"/>
  <c r="C891" i="18"/>
  <c r="P861" i="18"/>
  <c r="Q861" i="18" s="1"/>
  <c r="N876" i="18"/>
  <c r="O876" i="18"/>
  <c r="Y847" i="18"/>
  <c r="T862" i="18" s="1"/>
  <c r="AF847" i="18"/>
  <c r="AA862" i="18" s="1"/>
  <c r="AF848" i="18"/>
  <c r="AA863" i="18" s="1"/>
  <c r="Y848" i="18"/>
  <c r="T863" i="18" s="1"/>
  <c r="O854" i="18"/>
  <c r="C869" i="18"/>
  <c r="N854" i="18"/>
  <c r="P839" i="18"/>
  <c r="Q839" i="18" s="1"/>
  <c r="P890" i="18"/>
  <c r="Q890" i="18" s="1"/>
  <c r="P888" i="18"/>
  <c r="Y867" i="18"/>
  <c r="T882" i="18" s="1"/>
  <c r="AF867" i="18"/>
  <c r="AA882" i="18" s="1"/>
  <c r="R14" i="5"/>
  <c r="R800" i="18" l="1"/>
  <c r="F815" i="18" s="1"/>
  <c r="R836" i="18"/>
  <c r="F851" i="18" s="1"/>
  <c r="R804" i="18"/>
  <c r="F819" i="18" s="1"/>
  <c r="AF824" i="18"/>
  <c r="AA839" i="18" s="1"/>
  <c r="Y824" i="18"/>
  <c r="T839" i="18" s="1"/>
  <c r="R392" i="18"/>
  <c r="F407" i="18" s="1"/>
  <c r="K423" i="18"/>
  <c r="L423" i="18"/>
  <c r="K825" i="18"/>
  <c r="L825" i="18" s="1"/>
  <c r="R825" i="18" s="1"/>
  <c r="F840" i="18" s="1"/>
  <c r="K826" i="18"/>
  <c r="L826" i="18" s="1"/>
  <c r="K818" i="18"/>
  <c r="L818" i="18" s="1"/>
  <c r="K822" i="18"/>
  <c r="L822" i="18" s="1"/>
  <c r="R822" i="18" s="1"/>
  <c r="F837" i="18" s="1"/>
  <c r="L832" i="18"/>
  <c r="R832" i="18" s="1"/>
  <c r="F847" i="18" s="1"/>
  <c r="K819" i="18"/>
  <c r="L819" i="18" s="1"/>
  <c r="R819" i="18" s="1"/>
  <c r="F834" i="18" s="1"/>
  <c r="K820" i="18"/>
  <c r="L820" i="18" s="1"/>
  <c r="R820" i="18" s="1"/>
  <c r="F835" i="18" s="1"/>
  <c r="L808" i="18"/>
  <c r="R808" i="18" s="1"/>
  <c r="F823" i="18" s="1"/>
  <c r="K847" i="18"/>
  <c r="L847" i="18" s="1"/>
  <c r="K846" i="18"/>
  <c r="L846" i="18" s="1"/>
  <c r="L408" i="18"/>
  <c r="R408" i="18" s="1"/>
  <c r="F423" i="18" s="1"/>
  <c r="L394" i="18"/>
  <c r="R394" i="18" s="1"/>
  <c r="F409" i="18" s="1"/>
  <c r="L831" i="18"/>
  <c r="R831" i="18" s="1"/>
  <c r="F846" i="18" s="1"/>
  <c r="L811" i="18"/>
  <c r="R811" i="18" s="1"/>
  <c r="F826" i="18" s="1"/>
  <c r="K815" i="18"/>
  <c r="L815" i="18" s="1"/>
  <c r="R815" i="18" s="1"/>
  <c r="F830" i="18" s="1"/>
  <c r="K409" i="18"/>
  <c r="L409" i="18" s="1"/>
  <c r="L803" i="18"/>
  <c r="R803" i="18" s="1"/>
  <c r="F818" i="18" s="1"/>
  <c r="O858" i="18"/>
  <c r="P843" i="18"/>
  <c r="Q843" i="18" s="1"/>
  <c r="C873" i="18"/>
  <c r="N858" i="18"/>
  <c r="R839" i="18"/>
  <c r="F854" i="18" s="1"/>
  <c r="Y820" i="18"/>
  <c r="T835" i="18" s="1"/>
  <c r="AF820" i="18"/>
  <c r="AA835" i="18" s="1"/>
  <c r="K851" i="18"/>
  <c r="L851" i="18" s="1"/>
  <c r="I861" i="18"/>
  <c r="I841" i="18"/>
  <c r="I838" i="18"/>
  <c r="I424" i="18"/>
  <c r="I866" i="18"/>
  <c r="Y816" i="18"/>
  <c r="T831" i="18" s="1"/>
  <c r="AF816" i="18"/>
  <c r="AA831" i="18" s="1"/>
  <c r="AF768" i="18"/>
  <c r="AA783" i="18" s="1"/>
  <c r="Y768" i="18"/>
  <c r="T783" i="18" s="1"/>
  <c r="AF823" i="18"/>
  <c r="AA838" i="18" s="1"/>
  <c r="Y823" i="18"/>
  <c r="T838" i="18" s="1"/>
  <c r="C452" i="18"/>
  <c r="P422" i="18"/>
  <c r="Q422" i="18" s="1"/>
  <c r="O437" i="18"/>
  <c r="N437" i="18"/>
  <c r="K823" i="18"/>
  <c r="Y836" i="18"/>
  <c r="T851" i="18" s="1"/>
  <c r="AF836" i="18"/>
  <c r="AA851" i="18" s="1"/>
  <c r="I862" i="18"/>
  <c r="K407" i="18"/>
  <c r="L407" i="18" s="1"/>
  <c r="R407" i="18" s="1"/>
  <c r="F422" i="18" s="1"/>
  <c r="I830" i="18"/>
  <c r="O889" i="18"/>
  <c r="P874" i="18"/>
  <c r="N889" i="18"/>
  <c r="I438" i="18"/>
  <c r="I422" i="18"/>
  <c r="O895" i="18"/>
  <c r="P880" i="18"/>
  <c r="N895" i="18"/>
  <c r="Q881" i="18"/>
  <c r="Q896" i="18"/>
  <c r="I835" i="18"/>
  <c r="K854" i="18"/>
  <c r="L854" i="18" s="1"/>
  <c r="Y815" i="18"/>
  <c r="T830" i="18" s="1"/>
  <c r="AF815" i="18"/>
  <c r="AA830" i="18" s="1"/>
  <c r="I837" i="18"/>
  <c r="P885" i="18"/>
  <c r="N900" i="18"/>
  <c r="O900" i="18"/>
  <c r="I869" i="18"/>
  <c r="Y819" i="18"/>
  <c r="T834" i="18" s="1"/>
  <c r="AF819" i="18"/>
  <c r="AA834" i="18" s="1"/>
  <c r="Y767" i="18"/>
  <c r="T782" i="18" s="1"/>
  <c r="AF767" i="18"/>
  <c r="AA782" i="18" s="1"/>
  <c r="I834" i="18"/>
  <c r="AF841" i="18"/>
  <c r="AA856" i="18" s="1"/>
  <c r="Y841" i="18"/>
  <c r="T856" i="18" s="1"/>
  <c r="I840" i="18"/>
  <c r="Y870" i="18"/>
  <c r="T885" i="18" s="1"/>
  <c r="AF870" i="18"/>
  <c r="AA885" i="18" s="1"/>
  <c r="AF844" i="18"/>
  <c r="AA859" i="18" s="1"/>
  <c r="Y844" i="18"/>
  <c r="T859" i="18" s="1"/>
  <c r="I833" i="18"/>
  <c r="C892" i="18"/>
  <c r="P862" i="18"/>
  <c r="Q862" i="18" s="1"/>
  <c r="N877" i="18"/>
  <c r="O877" i="18"/>
  <c r="C901" i="18"/>
  <c r="P871" i="18"/>
  <c r="Q871" i="18" s="1"/>
  <c r="N886" i="18"/>
  <c r="O886" i="18"/>
  <c r="P876" i="18"/>
  <c r="Q876" i="18" s="1"/>
  <c r="O891" i="18"/>
  <c r="N891" i="18"/>
  <c r="Y863" i="18"/>
  <c r="T878" i="18" s="1"/>
  <c r="AF863" i="18"/>
  <c r="AA878" i="18" s="1"/>
  <c r="AF882" i="18"/>
  <c r="AA897" i="18" s="1"/>
  <c r="Y882" i="18"/>
  <c r="T897" i="18" s="1"/>
  <c r="Y862" i="18"/>
  <c r="T877" i="18" s="1"/>
  <c r="AF862" i="18"/>
  <c r="AA877" i="18" s="1"/>
  <c r="C884" i="18"/>
  <c r="O869" i="18"/>
  <c r="P854" i="18"/>
  <c r="Q854" i="18" s="1"/>
  <c r="N869" i="18"/>
  <c r="W14" i="5"/>
  <c r="H15" i="5"/>
  <c r="R826" i="18" l="1"/>
  <c r="F841" i="18" s="1"/>
  <c r="R847" i="18"/>
  <c r="F862" i="18" s="1"/>
  <c r="R846" i="18"/>
  <c r="F861" i="18" s="1"/>
  <c r="Y839" i="18"/>
  <c r="T854" i="18" s="1"/>
  <c r="AF839" i="18"/>
  <c r="AA854" i="18" s="1"/>
  <c r="R409" i="18"/>
  <c r="F424" i="18" s="1"/>
  <c r="R423" i="18"/>
  <c r="F438" i="18" s="1"/>
  <c r="R818" i="18"/>
  <c r="F833" i="18" s="1"/>
  <c r="T31" i="20"/>
  <c r="T34" i="20"/>
  <c r="T32" i="20"/>
  <c r="S33" i="20"/>
  <c r="S35" i="20"/>
  <c r="T33" i="20"/>
  <c r="T36" i="20"/>
  <c r="S32" i="20"/>
  <c r="U32" i="20" s="1"/>
  <c r="S36" i="20"/>
  <c r="T35" i="20"/>
  <c r="U35" i="20" s="1"/>
  <c r="W35" i="20" s="1"/>
  <c r="S34" i="20"/>
  <c r="U34" i="20" s="1"/>
  <c r="W34" i="20" s="1"/>
  <c r="S31" i="20"/>
  <c r="U31" i="20" s="1"/>
  <c r="R851" i="18"/>
  <c r="F866" i="18" s="1"/>
  <c r="K830" i="18"/>
  <c r="L830" i="18" s="1"/>
  <c r="R830" i="18" s="1"/>
  <c r="F845" i="18" s="1"/>
  <c r="K866" i="18"/>
  <c r="L866" i="18"/>
  <c r="L823" i="18"/>
  <c r="R823" i="18" s="1"/>
  <c r="F838" i="18" s="1"/>
  <c r="K840" i="18"/>
  <c r="L840" i="18" s="1"/>
  <c r="R840" i="18" s="1"/>
  <c r="F855" i="18" s="1"/>
  <c r="K837" i="18"/>
  <c r="L837" i="18" s="1"/>
  <c r="R837" i="18" s="1"/>
  <c r="F852" i="18" s="1"/>
  <c r="K424" i="18"/>
  <c r="L424" i="18" s="1"/>
  <c r="K862" i="18"/>
  <c r="L862" i="18"/>
  <c r="R862" i="18" s="1"/>
  <c r="F877" i="18" s="1"/>
  <c r="K838" i="18"/>
  <c r="L838" i="18"/>
  <c r="K834" i="18"/>
  <c r="L834" i="18" s="1"/>
  <c r="K841" i="18"/>
  <c r="L841" i="18" s="1"/>
  <c r="R841" i="18" s="1"/>
  <c r="F856" i="18" s="1"/>
  <c r="P858" i="18"/>
  <c r="Q858" i="18" s="1"/>
  <c r="O873" i="18"/>
  <c r="C888" i="18"/>
  <c r="S30" i="20" s="1"/>
  <c r="N873" i="18"/>
  <c r="R854" i="18"/>
  <c r="F869" i="18" s="1"/>
  <c r="I899" i="18"/>
  <c r="I884" i="18"/>
  <c r="AF830" i="18"/>
  <c r="AA845" i="18" s="1"/>
  <c r="Y830" i="18"/>
  <c r="T845" i="18" s="1"/>
  <c r="Q880" i="18"/>
  <c r="Q895" i="18"/>
  <c r="AF838" i="18"/>
  <c r="AA853" i="18" s="1"/>
  <c r="Y838" i="18"/>
  <c r="T853" i="18" s="1"/>
  <c r="I439" i="18"/>
  <c r="I891" i="18"/>
  <c r="K891" i="18" s="1"/>
  <c r="I876" i="18"/>
  <c r="Y885" i="18"/>
  <c r="T900" i="18" s="1"/>
  <c r="AF885" i="18"/>
  <c r="AA900" i="18" s="1"/>
  <c r="Y782" i="18"/>
  <c r="T797" i="18" s="1"/>
  <c r="AF782" i="18"/>
  <c r="AA797" i="18" s="1"/>
  <c r="AF851" i="18"/>
  <c r="AA866" i="18" s="1"/>
  <c r="Y851" i="18"/>
  <c r="T866" i="18" s="1"/>
  <c r="K861" i="18"/>
  <c r="L861" i="18" s="1"/>
  <c r="R861" i="18" s="1"/>
  <c r="F876" i="18" s="1"/>
  <c r="K422" i="18"/>
  <c r="I845" i="18"/>
  <c r="Y783" i="18"/>
  <c r="T798" i="18" s="1"/>
  <c r="AF783" i="18"/>
  <c r="AA798" i="18" s="1"/>
  <c r="I848" i="18"/>
  <c r="I855" i="18"/>
  <c r="Q885" i="18"/>
  <c r="Q900" i="18"/>
  <c r="I850" i="18"/>
  <c r="I437" i="18"/>
  <c r="I853" i="18"/>
  <c r="K833" i="18"/>
  <c r="L833" i="18" s="1"/>
  <c r="Y856" i="18"/>
  <c r="T871" i="18" s="1"/>
  <c r="AF856" i="18"/>
  <c r="AA871" i="18" s="1"/>
  <c r="Y834" i="18"/>
  <c r="T849" i="18" s="1"/>
  <c r="AF834" i="18"/>
  <c r="AA849" i="18" s="1"/>
  <c r="K835" i="18"/>
  <c r="I453" i="18"/>
  <c r="K438" i="18"/>
  <c r="L438" i="18" s="1"/>
  <c r="Y831" i="18"/>
  <c r="T846" i="18" s="1"/>
  <c r="AF831" i="18"/>
  <c r="AA846" i="18" s="1"/>
  <c r="I856" i="18"/>
  <c r="Y835" i="18"/>
  <c r="T850" i="18" s="1"/>
  <c r="AF835" i="18"/>
  <c r="AA850" i="18" s="1"/>
  <c r="Y859" i="18"/>
  <c r="T874" i="18" s="1"/>
  <c r="AF859" i="18"/>
  <c r="AA874" i="18" s="1"/>
  <c r="I852" i="18"/>
  <c r="I877" i="18"/>
  <c r="I892" i="18"/>
  <c r="R866" i="18"/>
  <c r="F881" i="18" s="1"/>
  <c r="I849" i="18"/>
  <c r="K869" i="18"/>
  <c r="L869" i="18" s="1"/>
  <c r="Q874" i="18"/>
  <c r="Q889" i="18"/>
  <c r="N452" i="18"/>
  <c r="C467" i="18"/>
  <c r="O452" i="18"/>
  <c r="P437" i="18"/>
  <c r="Q437" i="18" s="1"/>
  <c r="I896" i="18"/>
  <c r="I881" i="18"/>
  <c r="Y878" i="18"/>
  <c r="T893" i="18" s="1"/>
  <c r="AF878" i="18"/>
  <c r="AA893" i="18" s="1"/>
  <c r="Y877" i="18"/>
  <c r="T892" i="18" s="1"/>
  <c r="AF877" i="18"/>
  <c r="AA892" i="18" s="1"/>
  <c r="P886" i="18"/>
  <c r="Q886" i="18" s="1"/>
  <c r="O901" i="18"/>
  <c r="N901" i="18"/>
  <c r="N884" i="18"/>
  <c r="C899" i="18"/>
  <c r="T37" i="20" s="1"/>
  <c r="O884" i="18"/>
  <c r="P869" i="18"/>
  <c r="Q869" i="18" s="1"/>
  <c r="N892" i="18"/>
  <c r="P877" i="18"/>
  <c r="Q877" i="18" s="1"/>
  <c r="O892" i="18"/>
  <c r="P891" i="18"/>
  <c r="Q891" i="18" s="1"/>
  <c r="Y897" i="18"/>
  <c r="AF897" i="18"/>
  <c r="R15" i="5"/>
  <c r="U33" i="20" l="1"/>
  <c r="R838" i="18"/>
  <c r="F853" i="18" s="1"/>
  <c r="T42" i="20"/>
  <c r="T41" i="20"/>
  <c r="T40" i="20"/>
  <c r="S37" i="20"/>
  <c r="U37" i="20" s="1"/>
  <c r="T39" i="20"/>
  <c r="AF854" i="18"/>
  <c r="AA869" i="18" s="1"/>
  <c r="Y854" i="18"/>
  <c r="T869" i="18" s="1"/>
  <c r="S38" i="20"/>
  <c r="S39" i="20"/>
  <c r="U39" i="20" s="1"/>
  <c r="K453" i="18"/>
  <c r="L453" i="18" s="1"/>
  <c r="K437" i="18"/>
  <c r="L437" i="18" s="1"/>
  <c r="T30" i="20"/>
  <c r="U30" i="20" s="1"/>
  <c r="W30" i="20" s="1"/>
  <c r="K896" i="18"/>
  <c r="L896" i="18" s="1"/>
  <c r="S41" i="20"/>
  <c r="W33" i="20"/>
  <c r="K856" i="18"/>
  <c r="L856" i="18" s="1"/>
  <c r="R856" i="18" s="1"/>
  <c r="F871" i="18" s="1"/>
  <c r="L422" i="18"/>
  <c r="R422" i="18" s="1"/>
  <c r="F437" i="18" s="1"/>
  <c r="T43" i="20"/>
  <c r="U36" i="20"/>
  <c r="K876" i="18"/>
  <c r="L876" i="18" s="1"/>
  <c r="R876" i="18" s="1"/>
  <c r="F891" i="18" s="1"/>
  <c r="R891" i="18" s="1"/>
  <c r="S43" i="20"/>
  <c r="W32" i="20"/>
  <c r="K855" i="18"/>
  <c r="L855" i="18" s="1"/>
  <c r="R855" i="18" s="1"/>
  <c r="F870" i="18" s="1"/>
  <c r="L891" i="18"/>
  <c r="K884" i="18"/>
  <c r="L884" i="18" s="1"/>
  <c r="R438" i="18"/>
  <c r="F453" i="18" s="1"/>
  <c r="R834" i="18"/>
  <c r="F849" i="18" s="1"/>
  <c r="R424" i="18"/>
  <c r="F439" i="18" s="1"/>
  <c r="T38" i="20"/>
  <c r="U38" i="20" s="1"/>
  <c r="W38" i="20" s="1"/>
  <c r="S40" i="20"/>
  <c r="U40" i="20" s="1"/>
  <c r="R833" i="18"/>
  <c r="F848" i="18" s="1"/>
  <c r="S42" i="20"/>
  <c r="U42" i="20" s="1"/>
  <c r="W42" i="20" s="1"/>
  <c r="L835" i="18"/>
  <c r="R835" i="18" s="1"/>
  <c r="F850" i="18" s="1"/>
  <c r="K439" i="18"/>
  <c r="L439" i="18" s="1"/>
  <c r="K853" i="18"/>
  <c r="L853" i="18" s="1"/>
  <c r="R853" i="18" s="1"/>
  <c r="F868" i="18" s="1"/>
  <c r="W31" i="20"/>
  <c r="O888" i="18"/>
  <c r="N888" i="18"/>
  <c r="P873" i="18"/>
  <c r="I864" i="18"/>
  <c r="AF874" i="18"/>
  <c r="AA889" i="18" s="1"/>
  <c r="Y874" i="18"/>
  <c r="T889" i="18" s="1"/>
  <c r="I863" i="18"/>
  <c r="AF900" i="18"/>
  <c r="Y900" i="18"/>
  <c r="K849" i="18"/>
  <c r="Y849" i="18"/>
  <c r="T864" i="18" s="1"/>
  <c r="AF849" i="18"/>
  <c r="AA864" i="18" s="1"/>
  <c r="I452" i="18"/>
  <c r="K848" i="18"/>
  <c r="AF845" i="18"/>
  <c r="AA860" i="18" s="1"/>
  <c r="Y845" i="18"/>
  <c r="T860" i="18" s="1"/>
  <c r="C482" i="18"/>
  <c r="O467" i="18"/>
  <c r="P452" i="18"/>
  <c r="Q452" i="18" s="1"/>
  <c r="N467" i="18"/>
  <c r="AF850" i="18"/>
  <c r="AA865" i="18" s="1"/>
  <c r="Y850" i="18"/>
  <c r="T865" i="18" s="1"/>
  <c r="K850" i="18"/>
  <c r="R869" i="18"/>
  <c r="F884" i="18" s="1"/>
  <c r="K892" i="18"/>
  <c r="L892" i="18" s="1"/>
  <c r="Y871" i="18"/>
  <c r="T886" i="18" s="1"/>
  <c r="AF871" i="18"/>
  <c r="AA886" i="18" s="1"/>
  <c r="I865" i="18"/>
  <c r="Y866" i="18"/>
  <c r="T881" i="18" s="1"/>
  <c r="AF866" i="18"/>
  <c r="AA881" i="18" s="1"/>
  <c r="K877" i="18"/>
  <c r="L877" i="18" s="1"/>
  <c r="I871" i="18"/>
  <c r="I468" i="18"/>
  <c r="Y798" i="18"/>
  <c r="T813" i="18" s="1"/>
  <c r="AF798" i="18"/>
  <c r="AA813" i="18" s="1"/>
  <c r="I454" i="18"/>
  <c r="K899" i="18"/>
  <c r="L899" i="18" s="1"/>
  <c r="K852" i="18"/>
  <c r="L852" i="18" s="1"/>
  <c r="I860" i="18"/>
  <c r="AF853" i="18"/>
  <c r="AA868" i="18" s="1"/>
  <c r="Y853" i="18"/>
  <c r="T868" i="18" s="1"/>
  <c r="K881" i="18"/>
  <c r="L881" i="18" s="1"/>
  <c r="I867" i="18"/>
  <c r="AF846" i="18"/>
  <c r="AA861" i="18" s="1"/>
  <c r="Y846" i="18"/>
  <c r="T861" i="18" s="1"/>
  <c r="I868" i="18"/>
  <c r="I870" i="18"/>
  <c r="K845" i="18"/>
  <c r="Y797" i="18"/>
  <c r="T812" i="18" s="1"/>
  <c r="AF797" i="18"/>
  <c r="AA812" i="18" s="1"/>
  <c r="AF893" i="18"/>
  <c r="Y893" i="18"/>
  <c r="P892" i="18"/>
  <c r="Q892" i="18" s="1"/>
  <c r="P884" i="18"/>
  <c r="Q884" i="18" s="1"/>
  <c r="O899" i="18"/>
  <c r="N899" i="18"/>
  <c r="P901" i="18"/>
  <c r="Q901" i="18" s="1"/>
  <c r="Y892" i="18"/>
  <c r="AF892" i="18"/>
  <c r="W15" i="5"/>
  <c r="U41" i="20" l="1"/>
  <c r="U43" i="20"/>
  <c r="W43" i="20" s="1"/>
  <c r="AF869" i="18"/>
  <c r="AA884" i="18" s="1"/>
  <c r="Y869" i="18"/>
  <c r="T884" i="18" s="1"/>
  <c r="R437" i="18"/>
  <c r="F452" i="18" s="1"/>
  <c r="R453" i="18"/>
  <c r="F468" i="18" s="1"/>
  <c r="W40" i="20"/>
  <c r="K452" i="18"/>
  <c r="L452" i="18" s="1"/>
  <c r="R452" i="18" s="1"/>
  <c r="F467" i="18" s="1"/>
  <c r="K863" i="18"/>
  <c r="L863" i="18" s="1"/>
  <c r="K871" i="18"/>
  <c r="L871" i="18" s="1"/>
  <c r="R871" i="18" s="1"/>
  <c r="F886" i="18" s="1"/>
  <c r="W39" i="20"/>
  <c r="W37" i="20"/>
  <c r="K870" i="18"/>
  <c r="L870" i="18" s="1"/>
  <c r="R870" i="18" s="1"/>
  <c r="F885" i="18" s="1"/>
  <c r="R877" i="18"/>
  <c r="F892" i="18" s="1"/>
  <c r="L845" i="18"/>
  <c r="R845" i="18" s="1"/>
  <c r="F860" i="18" s="1"/>
  <c r="K468" i="18"/>
  <c r="L468" i="18" s="1"/>
  <c r="R468" i="18" s="1"/>
  <c r="F483" i="18" s="1"/>
  <c r="W41" i="20"/>
  <c r="L850" i="18"/>
  <c r="R850" i="18" s="1"/>
  <c r="F865" i="18" s="1"/>
  <c r="R852" i="18"/>
  <c r="F867" i="18" s="1"/>
  <c r="L849" i="18"/>
  <c r="R849" i="18" s="1"/>
  <c r="F864" i="18" s="1"/>
  <c r="K454" i="18"/>
  <c r="R439" i="18"/>
  <c r="F454" i="18" s="1"/>
  <c r="R881" i="18"/>
  <c r="F896" i="18" s="1"/>
  <c r="R896" i="18" s="1"/>
  <c r="L848" i="18"/>
  <c r="R848" i="18" s="1"/>
  <c r="F863" i="18" s="1"/>
  <c r="W36" i="20"/>
  <c r="Q873" i="18"/>
  <c r="Q888" i="18"/>
  <c r="R884" i="18"/>
  <c r="F899" i="18" s="1"/>
  <c r="I883" i="18"/>
  <c r="I898" i="18"/>
  <c r="Y889" i="18"/>
  <c r="AF889" i="18"/>
  <c r="I467" i="18"/>
  <c r="I879" i="18"/>
  <c r="I894" i="18"/>
  <c r="R892" i="18"/>
  <c r="K868" i="18"/>
  <c r="AF868" i="18"/>
  <c r="AA883" i="18" s="1"/>
  <c r="Y868" i="18"/>
  <c r="T883" i="18" s="1"/>
  <c r="I886" i="18"/>
  <c r="I901" i="18"/>
  <c r="AF861" i="18"/>
  <c r="AA876" i="18" s="1"/>
  <c r="Y861" i="18"/>
  <c r="T876" i="18" s="1"/>
  <c r="I875" i="18"/>
  <c r="I890" i="18"/>
  <c r="K867" i="18"/>
  <c r="L867" i="18" s="1"/>
  <c r="K860" i="18"/>
  <c r="L860" i="18" s="1"/>
  <c r="N482" i="18"/>
  <c r="O482" i="18"/>
  <c r="P467" i="18"/>
  <c r="Q467" i="18" s="1"/>
  <c r="C497" i="18"/>
  <c r="K864" i="18"/>
  <c r="L864" i="18" s="1"/>
  <c r="I882" i="18"/>
  <c r="I897" i="18"/>
  <c r="Y813" i="18"/>
  <c r="T828" i="18" s="1"/>
  <c r="AF813" i="18"/>
  <c r="AA828" i="18" s="1"/>
  <c r="AF881" i="18"/>
  <c r="AA896" i="18" s="1"/>
  <c r="Y881" i="18"/>
  <c r="T896" i="18" s="1"/>
  <c r="Y860" i="18"/>
  <c r="T875" i="18" s="1"/>
  <c r="AF860" i="18"/>
  <c r="AA875" i="18" s="1"/>
  <c r="AF864" i="18"/>
  <c r="AA879" i="18" s="1"/>
  <c r="Y864" i="18"/>
  <c r="T879" i="18" s="1"/>
  <c r="AF812" i="18"/>
  <c r="AA827" i="18" s="1"/>
  <c r="Y812" i="18"/>
  <c r="T827" i="18" s="1"/>
  <c r="I469" i="18"/>
  <c r="I885" i="18"/>
  <c r="I900" i="18"/>
  <c r="I895" i="18"/>
  <c r="I880" i="18"/>
  <c r="AF886" i="18"/>
  <c r="AA901" i="18" s="1"/>
  <c r="Y886" i="18"/>
  <c r="T901" i="18" s="1"/>
  <c r="I483" i="18"/>
  <c r="K865" i="18"/>
  <c r="L865" i="18" s="1"/>
  <c r="Y865" i="18"/>
  <c r="T880" i="18" s="1"/>
  <c r="AF865" i="18"/>
  <c r="AA880" i="18" s="1"/>
  <c r="I893" i="18"/>
  <c r="I878" i="18"/>
  <c r="P899" i="18"/>
  <c r="Q899" i="18" s="1"/>
  <c r="R863" i="18" l="1"/>
  <c r="F878" i="18" s="1"/>
  <c r="Y884" i="18"/>
  <c r="T899" i="18" s="1"/>
  <c r="AF884" i="18"/>
  <c r="AA899" i="18" s="1"/>
  <c r="K880" i="18"/>
  <c r="L880" i="18" s="1"/>
  <c r="K883" i="18"/>
  <c r="L883" i="18" s="1"/>
  <c r="R867" i="18"/>
  <c r="F882" i="18" s="1"/>
  <c r="K898" i="18"/>
  <c r="L898" i="18" s="1"/>
  <c r="K895" i="18"/>
  <c r="L895" i="18" s="1"/>
  <c r="R864" i="18"/>
  <c r="F879" i="18" s="1"/>
  <c r="K875" i="18"/>
  <c r="L875" i="18"/>
  <c r="K900" i="18"/>
  <c r="L900" i="18"/>
  <c r="K894" i="18"/>
  <c r="L894" i="18" s="1"/>
  <c r="K879" i="18"/>
  <c r="L879" i="18" s="1"/>
  <c r="L868" i="18"/>
  <c r="R868" i="18" s="1"/>
  <c r="F883" i="18" s="1"/>
  <c r="K467" i="18"/>
  <c r="L467" i="18" s="1"/>
  <c r="R467" i="18" s="1"/>
  <c r="F482" i="18" s="1"/>
  <c r="R865" i="18"/>
  <c r="F880" i="18" s="1"/>
  <c r="K469" i="18"/>
  <c r="R860" i="18"/>
  <c r="F875" i="18" s="1"/>
  <c r="L454" i="18"/>
  <c r="R454" i="18" s="1"/>
  <c r="F469" i="18" s="1"/>
  <c r="R899" i="18"/>
  <c r="Y901" i="18"/>
  <c r="AF901" i="18"/>
  <c r="Y896" i="18"/>
  <c r="AF896" i="18"/>
  <c r="K893" i="18"/>
  <c r="L893" i="18" s="1"/>
  <c r="I498" i="18"/>
  <c r="K885" i="18"/>
  <c r="Y875" i="18"/>
  <c r="T890" i="18" s="1"/>
  <c r="AF875" i="18"/>
  <c r="AA890" i="18" s="1"/>
  <c r="AF876" i="18"/>
  <c r="AA891" i="18" s="1"/>
  <c r="Y876" i="18"/>
  <c r="T891" i="18" s="1"/>
  <c r="I484" i="18"/>
  <c r="AF879" i="18"/>
  <c r="AA894" i="18" s="1"/>
  <c r="Y879" i="18"/>
  <c r="T894" i="18" s="1"/>
  <c r="K897" i="18"/>
  <c r="L897" i="18" s="1"/>
  <c r="K901" i="18"/>
  <c r="C512" i="18"/>
  <c r="O497" i="18"/>
  <c r="P482" i="18"/>
  <c r="Q482" i="18" s="1"/>
  <c r="N497" i="18"/>
  <c r="K890" i="18"/>
  <c r="L890" i="18" s="1"/>
  <c r="Y827" i="18"/>
  <c r="T842" i="18" s="1"/>
  <c r="AF827" i="18"/>
  <c r="AA842" i="18" s="1"/>
  <c r="AF880" i="18"/>
  <c r="AA895" i="18" s="1"/>
  <c r="Y880" i="18"/>
  <c r="T895" i="18" s="1"/>
  <c r="AF828" i="18"/>
  <c r="AA843" i="18" s="1"/>
  <c r="Y828" i="18"/>
  <c r="T843" i="18" s="1"/>
  <c r="K882" i="18"/>
  <c r="K886" i="18"/>
  <c r="L886" i="18" s="1"/>
  <c r="I482" i="18"/>
  <c r="K878" i="18"/>
  <c r="K483" i="18"/>
  <c r="L483" i="18" s="1"/>
  <c r="AF883" i="18"/>
  <c r="AA898" i="18" s="1"/>
  <c r="Y883" i="18"/>
  <c r="T898" i="18" s="1"/>
  <c r="R880" i="18" l="1"/>
  <c r="F895" i="18" s="1"/>
  <c r="R879" i="18"/>
  <c r="F894" i="18" s="1"/>
  <c r="R894" i="18" s="1"/>
  <c r="R875" i="18"/>
  <c r="F890" i="18" s="1"/>
  <c r="Y899" i="18"/>
  <c r="AF899" i="18"/>
  <c r="R883" i="18"/>
  <c r="F898" i="18" s="1"/>
  <c r="R898" i="18" s="1"/>
  <c r="K498" i="18"/>
  <c r="L498" i="18"/>
  <c r="R895" i="18"/>
  <c r="L882" i="18"/>
  <c r="R882" i="18" s="1"/>
  <c r="F897" i="18" s="1"/>
  <c r="R897" i="18" s="1"/>
  <c r="R483" i="18"/>
  <c r="F498" i="18" s="1"/>
  <c r="X37" i="20"/>
  <c r="Y37" i="20" s="1"/>
  <c r="X33" i="20"/>
  <c r="Y33" i="20" s="1"/>
  <c r="X32" i="20"/>
  <c r="Y32" i="20" s="1"/>
  <c r="X35" i="20"/>
  <c r="Y35" i="20" s="1"/>
  <c r="X38" i="20"/>
  <c r="Y38" i="20" s="1"/>
  <c r="X36" i="20"/>
  <c r="Y36" i="20" s="1"/>
  <c r="X34" i="20"/>
  <c r="Y34" i="20" s="1"/>
  <c r="X42" i="20"/>
  <c r="Y42" i="20" s="1"/>
  <c r="X40" i="20"/>
  <c r="Y40" i="20" s="1"/>
  <c r="X43" i="20"/>
  <c r="Y43" i="20" s="1"/>
  <c r="X39" i="20"/>
  <c r="Y39" i="20" s="1"/>
  <c r="X41" i="20"/>
  <c r="Y41" i="20" s="1"/>
  <c r="X30" i="20"/>
  <c r="Y30" i="20" s="1"/>
  <c r="X31" i="20"/>
  <c r="Y31" i="20" s="1"/>
  <c r="L878" i="18"/>
  <c r="R878" i="18" s="1"/>
  <c r="F893" i="18" s="1"/>
  <c r="R893" i="18" s="1"/>
  <c r="L901" i="18"/>
  <c r="R886" i="18"/>
  <c r="F901" i="18" s="1"/>
  <c r="R901" i="18" s="1"/>
  <c r="L469" i="18"/>
  <c r="R469" i="18" s="1"/>
  <c r="F484" i="18" s="1"/>
  <c r="L885" i="18"/>
  <c r="R885" i="18" s="1"/>
  <c r="F900" i="18" s="1"/>
  <c r="R900" i="18" s="1"/>
  <c r="R890" i="18"/>
  <c r="R498" i="18"/>
  <c r="F513" i="18" s="1"/>
  <c r="I497" i="18"/>
  <c r="AF894" i="18"/>
  <c r="Y894" i="18"/>
  <c r="AF898" i="18"/>
  <c r="Y898" i="18"/>
  <c r="K482" i="18"/>
  <c r="Y895" i="18"/>
  <c r="AF895" i="18"/>
  <c r="P497" i="18"/>
  <c r="Q497" i="18" s="1"/>
  <c r="N512" i="18"/>
  <c r="C527" i="18"/>
  <c r="O512" i="18"/>
  <c r="K484" i="18"/>
  <c r="Y890" i="18"/>
  <c r="AF890" i="18"/>
  <c r="AF842" i="18"/>
  <c r="AA857" i="18" s="1"/>
  <c r="Y842" i="18"/>
  <c r="T857" i="18" s="1"/>
  <c r="I499" i="18"/>
  <c r="I513" i="18"/>
  <c r="Y843" i="18"/>
  <c r="T858" i="18" s="1"/>
  <c r="AF843" i="18"/>
  <c r="AA858" i="18" s="1"/>
  <c r="AF891" i="18"/>
  <c r="Y891" i="18"/>
  <c r="K499" i="18" l="1"/>
  <c r="L499" i="18" s="1"/>
  <c r="K513" i="18"/>
  <c r="L513" i="18" s="1"/>
  <c r="R513" i="18" s="1"/>
  <c r="F528" i="18" s="1"/>
  <c r="L484" i="18"/>
  <c r="R484" i="18" s="1"/>
  <c r="F499" i="18" s="1"/>
  <c r="L482" i="18"/>
  <c r="R482" i="18" s="1"/>
  <c r="F497" i="18" s="1"/>
  <c r="I514" i="18"/>
  <c r="Y857" i="18"/>
  <c r="T872" i="18" s="1"/>
  <c r="AF857" i="18"/>
  <c r="AA872" i="18" s="1"/>
  <c r="O527" i="18"/>
  <c r="P512" i="18"/>
  <c r="Q512" i="18" s="1"/>
  <c r="N527" i="18"/>
  <c r="C542" i="18"/>
  <c r="Y858" i="18"/>
  <c r="T873" i="18" s="1"/>
  <c r="AF858" i="18"/>
  <c r="AA873" i="18" s="1"/>
  <c r="I528" i="18"/>
  <c r="K497" i="18"/>
  <c r="I512" i="18"/>
  <c r="R499" i="18" l="1"/>
  <c r="F514" i="18" s="1"/>
  <c r="L497" i="18"/>
  <c r="R497" i="18" s="1"/>
  <c r="F512" i="18" s="1"/>
  <c r="AF872" i="18"/>
  <c r="AA887" i="18" s="1"/>
  <c r="Y872" i="18"/>
  <c r="T887" i="18" s="1"/>
  <c r="Y873" i="18"/>
  <c r="T888" i="18" s="1"/>
  <c r="AF873" i="18"/>
  <c r="AA888" i="18" s="1"/>
  <c r="I527" i="18"/>
  <c r="K528" i="18"/>
  <c r="L528" i="18" s="1"/>
  <c r="K512" i="18"/>
  <c r="I543" i="18"/>
  <c r="K514" i="18"/>
  <c r="P527" i="18"/>
  <c r="Q527" i="18" s="1"/>
  <c r="O542" i="18"/>
  <c r="C557" i="18"/>
  <c r="N542" i="18"/>
  <c r="I529" i="18"/>
  <c r="R528" i="18" l="1"/>
  <c r="F543" i="18" s="1"/>
  <c r="L512" i="18"/>
  <c r="R512" i="18" s="1"/>
  <c r="F527" i="18" s="1"/>
  <c r="L514" i="18"/>
  <c r="R514" i="18" s="1"/>
  <c r="F529" i="18" s="1"/>
  <c r="K529" i="18"/>
  <c r="L529" i="18" s="1"/>
  <c r="I544" i="18"/>
  <c r="I542" i="18"/>
  <c r="K527" i="18"/>
  <c r="L527" i="18" s="1"/>
  <c r="I558" i="18"/>
  <c r="K543" i="18"/>
  <c r="Y888" i="18"/>
  <c r="AF888" i="18"/>
  <c r="AF887" i="18"/>
  <c r="Y887" i="18"/>
  <c r="C572" i="18"/>
  <c r="O557" i="18"/>
  <c r="N557" i="18"/>
  <c r="P542" i="18"/>
  <c r="Q542" i="18" s="1"/>
  <c r="R527" i="18" l="1"/>
  <c r="F542" i="18" s="1"/>
  <c r="K542" i="18"/>
  <c r="L542" i="18" s="1"/>
  <c r="R542" i="18" s="1"/>
  <c r="F557" i="18" s="1"/>
  <c r="R529" i="18"/>
  <c r="F544" i="18" s="1"/>
  <c r="L543" i="18"/>
  <c r="R543" i="18" s="1"/>
  <c r="F558" i="18" s="1"/>
  <c r="I557" i="18"/>
  <c r="I573" i="18"/>
  <c r="I559" i="18"/>
  <c r="C587" i="18"/>
  <c r="N572" i="18"/>
  <c r="O572" i="18"/>
  <c r="P557" i="18"/>
  <c r="Q557" i="18" s="1"/>
  <c r="K558" i="18"/>
  <c r="K544" i="18"/>
  <c r="L544" i="18" s="1"/>
  <c r="L558" i="18" l="1"/>
  <c r="R558" i="18" s="1"/>
  <c r="F573" i="18" s="1"/>
  <c r="K573" i="18"/>
  <c r="L573" i="18"/>
  <c r="R544" i="18"/>
  <c r="F559" i="18" s="1"/>
  <c r="K557" i="18"/>
  <c r="L557" i="18"/>
  <c r="R557" i="18" s="1"/>
  <c r="F572" i="18" s="1"/>
  <c r="K559" i="18"/>
  <c r="L559" i="18" s="1"/>
  <c r="I574" i="18"/>
  <c r="I588" i="18"/>
  <c r="I572" i="18"/>
  <c r="P572" i="18"/>
  <c r="Q572" i="18" s="1"/>
  <c r="N587" i="18"/>
  <c r="C602" i="18"/>
  <c r="O587" i="18"/>
  <c r="R573" i="18" l="1"/>
  <c r="F588" i="18" s="1"/>
  <c r="K572" i="18"/>
  <c r="L572" i="18"/>
  <c r="R559" i="18"/>
  <c r="F574" i="18" s="1"/>
  <c r="I603" i="18"/>
  <c r="N602" i="18"/>
  <c r="O602" i="18"/>
  <c r="C617" i="18"/>
  <c r="P587" i="18"/>
  <c r="Q587" i="18" s="1"/>
  <c r="K588" i="18"/>
  <c r="I589" i="18"/>
  <c r="K574" i="18"/>
  <c r="L574" i="18" s="1"/>
  <c r="I587" i="18"/>
  <c r="R572" i="18"/>
  <c r="F587" i="18" s="1"/>
  <c r="K587" i="18" l="1"/>
  <c r="L587" i="18"/>
  <c r="R587" i="18" s="1"/>
  <c r="F602" i="18" s="1"/>
  <c r="L588" i="18"/>
  <c r="R588" i="18" s="1"/>
  <c r="F603" i="18" s="1"/>
  <c r="R574" i="18"/>
  <c r="F589" i="18" s="1"/>
  <c r="I602" i="18"/>
  <c r="I604" i="18"/>
  <c r="K589" i="18"/>
  <c r="O617" i="18"/>
  <c r="N617" i="18"/>
  <c r="P602" i="18"/>
  <c r="Q602" i="18" s="1"/>
  <c r="C632" i="18"/>
  <c r="I618" i="18"/>
  <c r="K603" i="18"/>
  <c r="K604" i="18" l="1"/>
  <c r="L604" i="18" s="1"/>
  <c r="L589" i="18"/>
  <c r="R589" i="18" s="1"/>
  <c r="F604" i="18" s="1"/>
  <c r="K602" i="18"/>
  <c r="L602" i="18" s="1"/>
  <c r="R602" i="18" s="1"/>
  <c r="F617" i="18" s="1"/>
  <c r="L603" i="18"/>
  <c r="R603" i="18" s="1"/>
  <c r="F618" i="18" s="1"/>
  <c r="K618" i="18"/>
  <c r="I619" i="18"/>
  <c r="I633" i="18"/>
  <c r="O632" i="18"/>
  <c r="C647" i="18"/>
  <c r="P617" i="18"/>
  <c r="Q617" i="18" s="1"/>
  <c r="N632" i="18"/>
  <c r="I617" i="18"/>
  <c r="R604" i="18" l="1"/>
  <c r="F619" i="18" s="1"/>
  <c r="K619" i="18"/>
  <c r="L619" i="18" s="1"/>
  <c r="R619" i="18" s="1"/>
  <c r="F634" i="18" s="1"/>
  <c r="K633" i="18"/>
  <c r="L633" i="18"/>
  <c r="L618" i="18"/>
  <c r="R618" i="18" s="1"/>
  <c r="F633" i="18" s="1"/>
  <c r="R633" i="18" s="1"/>
  <c r="F648" i="18" s="1"/>
  <c r="K617" i="18"/>
  <c r="I648" i="18"/>
  <c r="I632" i="18"/>
  <c r="I634" i="18"/>
  <c r="O647" i="18"/>
  <c r="N647" i="18"/>
  <c r="C662" i="18"/>
  <c r="P632" i="18"/>
  <c r="Q632" i="18" s="1"/>
  <c r="K648" i="18" l="1"/>
  <c r="L648" i="18"/>
  <c r="L617" i="18"/>
  <c r="R617" i="18" s="1"/>
  <c r="F632" i="18" s="1"/>
  <c r="R648" i="18"/>
  <c r="F663" i="18" s="1"/>
  <c r="K632" i="18"/>
  <c r="I647" i="18"/>
  <c r="P647" i="18"/>
  <c r="Q647" i="18" s="1"/>
  <c r="N662" i="18"/>
  <c r="C677" i="18"/>
  <c r="O662" i="18"/>
  <c r="I663" i="18"/>
  <c r="I649" i="18"/>
  <c r="K634" i="18"/>
  <c r="L632" i="18" l="1"/>
  <c r="R632" i="18" s="1"/>
  <c r="F647" i="18" s="1"/>
  <c r="L634" i="18"/>
  <c r="R634" i="18" s="1"/>
  <c r="F649" i="18" s="1"/>
  <c r="K649" i="18"/>
  <c r="I664" i="18"/>
  <c r="I678" i="18"/>
  <c r="K663" i="18"/>
  <c r="L663" i="18" s="1"/>
  <c r="R663" i="18" s="1"/>
  <c r="F678" i="18" s="1"/>
  <c r="C692" i="18"/>
  <c r="P662" i="18"/>
  <c r="Q662" i="18" s="1"/>
  <c r="O677" i="18"/>
  <c r="N677" i="18"/>
  <c r="K647" i="18"/>
  <c r="L647" i="18" s="1"/>
  <c r="I662" i="18"/>
  <c r="K662" i="18" l="1"/>
  <c r="L662" i="18" s="1"/>
  <c r="L649" i="18"/>
  <c r="R649" i="18" s="1"/>
  <c r="F664" i="18" s="1"/>
  <c r="R647" i="18"/>
  <c r="F662" i="18" s="1"/>
  <c r="K664" i="18"/>
  <c r="L664" i="18" s="1"/>
  <c r="I677" i="18"/>
  <c r="I693" i="18"/>
  <c r="K678" i="18"/>
  <c r="L678" i="18" s="1"/>
  <c r="I679" i="18"/>
  <c r="C707" i="18"/>
  <c r="O692" i="18"/>
  <c r="N692" i="18"/>
  <c r="P677" i="18"/>
  <c r="Q677" i="18" s="1"/>
  <c r="R662" i="18" l="1"/>
  <c r="F677" i="18" s="1"/>
  <c r="R664" i="18"/>
  <c r="F679" i="18" s="1"/>
  <c r="R678" i="18"/>
  <c r="F693" i="18" s="1"/>
  <c r="K693" i="18"/>
  <c r="L693" i="18"/>
  <c r="K677" i="18"/>
  <c r="L677" i="18" s="1"/>
  <c r="R677" i="18" s="1"/>
  <c r="F692" i="18" s="1"/>
  <c r="I694" i="18"/>
  <c r="K679" i="18"/>
  <c r="L679" i="18" s="1"/>
  <c r="N707" i="18"/>
  <c r="O707" i="18"/>
  <c r="C722" i="18"/>
  <c r="P692" i="18"/>
  <c r="Q692" i="18" s="1"/>
  <c r="I708" i="18"/>
  <c r="I692" i="18"/>
  <c r="R693" i="18" l="1"/>
  <c r="F708" i="18" s="1"/>
  <c r="K694" i="18"/>
  <c r="L694" i="18"/>
  <c r="R679" i="18"/>
  <c r="F694" i="18" s="1"/>
  <c r="I707" i="18"/>
  <c r="K692" i="18"/>
  <c r="C737" i="18"/>
  <c r="N722" i="18"/>
  <c r="O722" i="18"/>
  <c r="P707" i="18"/>
  <c r="Q707" i="18" s="1"/>
  <c r="I723" i="18"/>
  <c r="K708" i="18"/>
  <c r="I709" i="18"/>
  <c r="R694" i="18" l="1"/>
  <c r="F709" i="18" s="1"/>
  <c r="K723" i="18"/>
  <c r="L723" i="18"/>
  <c r="L692" i="18"/>
  <c r="R692" i="18" s="1"/>
  <c r="F707" i="18" s="1"/>
  <c r="L708" i="18"/>
  <c r="R708" i="18" s="1"/>
  <c r="F723" i="18" s="1"/>
  <c r="R723" i="18" s="1"/>
  <c r="F738" i="18" s="1"/>
  <c r="O737" i="18"/>
  <c r="N737" i="18"/>
  <c r="P722" i="18"/>
  <c r="Q722" i="18" s="1"/>
  <c r="C752" i="18"/>
  <c r="K709" i="18"/>
  <c r="I724" i="18"/>
  <c r="I722" i="18"/>
  <c r="I738" i="18"/>
  <c r="K707" i="18"/>
  <c r="K722" i="18" l="1"/>
  <c r="L722" i="18" s="1"/>
  <c r="K724" i="18"/>
  <c r="L724" i="18"/>
  <c r="L709" i="18"/>
  <c r="R709" i="18" s="1"/>
  <c r="F724" i="18" s="1"/>
  <c r="R724" i="18" s="1"/>
  <c r="F739" i="18" s="1"/>
  <c r="L707" i="18"/>
  <c r="R707" i="18" s="1"/>
  <c r="F722" i="18" s="1"/>
  <c r="I739" i="18"/>
  <c r="I737" i="18"/>
  <c r="I753" i="18"/>
  <c r="K738" i="18"/>
  <c r="O752" i="18"/>
  <c r="N752" i="18"/>
  <c r="P737" i="18"/>
  <c r="Q737" i="18" s="1"/>
  <c r="C767" i="18"/>
  <c r="R722" i="18" l="1"/>
  <c r="F737" i="18" s="1"/>
  <c r="K753" i="18"/>
  <c r="L753" i="18" s="1"/>
  <c r="L738" i="18"/>
  <c r="R738" i="18" s="1"/>
  <c r="F753" i="18" s="1"/>
  <c r="R753" i="18" s="1"/>
  <c r="F768" i="18" s="1"/>
  <c r="I768" i="18"/>
  <c r="C782" i="18"/>
  <c r="O767" i="18"/>
  <c r="N767" i="18"/>
  <c r="P752" i="18"/>
  <c r="Q752" i="18" s="1"/>
  <c r="K737" i="18"/>
  <c r="I754" i="18"/>
  <c r="I752" i="18"/>
  <c r="K739" i="18"/>
  <c r="L739" i="18" s="1"/>
  <c r="K768" i="18" l="1"/>
  <c r="L768" i="18"/>
  <c r="R768" i="18" s="1"/>
  <c r="F783" i="18" s="1"/>
  <c r="R739" i="18"/>
  <c r="F754" i="18" s="1"/>
  <c r="K754" i="18"/>
  <c r="L754" i="18" s="1"/>
  <c r="L737" i="18"/>
  <c r="R737" i="18" s="1"/>
  <c r="F752" i="18" s="1"/>
  <c r="I767" i="18"/>
  <c r="N782" i="18"/>
  <c r="C797" i="18"/>
  <c r="P767" i="18"/>
  <c r="Q767" i="18" s="1"/>
  <c r="O782" i="18"/>
  <c r="K752" i="18"/>
  <c r="I769" i="18"/>
  <c r="I783" i="18"/>
  <c r="R754" i="18" l="1"/>
  <c r="F769" i="18" s="1"/>
  <c r="K769" i="18"/>
  <c r="L769" i="18" s="1"/>
  <c r="R769" i="18" s="1"/>
  <c r="F784" i="18" s="1"/>
  <c r="L752" i="18"/>
  <c r="R752" i="18" s="1"/>
  <c r="F767" i="18" s="1"/>
  <c r="K783" i="18"/>
  <c r="L783" i="18" s="1"/>
  <c r="R783" i="18" s="1"/>
  <c r="F798" i="18" s="1"/>
  <c r="O797" i="18"/>
  <c r="N797" i="18"/>
  <c r="C812" i="18"/>
  <c r="P782" i="18"/>
  <c r="Q782" i="18" s="1"/>
  <c r="I784" i="18"/>
  <c r="I782" i="18"/>
  <c r="I798" i="18"/>
  <c r="K767" i="18"/>
  <c r="L767" i="18" s="1"/>
  <c r="K782" i="18" l="1"/>
  <c r="L782" i="18" s="1"/>
  <c r="R767" i="18"/>
  <c r="F782" i="18" s="1"/>
  <c r="K798" i="18"/>
  <c r="I797" i="18"/>
  <c r="I813" i="18"/>
  <c r="K784" i="18"/>
  <c r="L784" i="18" s="1"/>
  <c r="I799" i="18"/>
  <c r="C827" i="18"/>
  <c r="O812" i="18"/>
  <c r="N812" i="18"/>
  <c r="P797" i="18"/>
  <c r="Q797" i="18" s="1"/>
  <c r="R782" i="18" l="1"/>
  <c r="F797" i="18" s="1"/>
  <c r="K813" i="18"/>
  <c r="L813" i="18" s="1"/>
  <c r="L798" i="18"/>
  <c r="R798" i="18" s="1"/>
  <c r="F813" i="18" s="1"/>
  <c r="K799" i="18"/>
  <c r="L799" i="18" s="1"/>
  <c r="R784" i="18"/>
  <c r="F799" i="18" s="1"/>
  <c r="I812" i="18"/>
  <c r="K797" i="18"/>
  <c r="I828" i="18"/>
  <c r="I814" i="18"/>
  <c r="O827" i="18"/>
  <c r="P812" i="18"/>
  <c r="Q812" i="18" s="1"/>
  <c r="C842" i="18"/>
  <c r="N827" i="18"/>
  <c r="R813" i="18" l="1"/>
  <c r="F828" i="18" s="1"/>
  <c r="R799" i="18"/>
  <c r="F814" i="18" s="1"/>
  <c r="L797" i="18"/>
  <c r="R797" i="18" s="1"/>
  <c r="F812" i="18" s="1"/>
  <c r="K814" i="18"/>
  <c r="L814" i="18" s="1"/>
  <c r="R814" i="18" s="1"/>
  <c r="F829" i="18" s="1"/>
  <c r="K812" i="18"/>
  <c r="L812" i="18"/>
  <c r="K828" i="18"/>
  <c r="I843" i="18"/>
  <c r="P827" i="18"/>
  <c r="Q827" i="18" s="1"/>
  <c r="O842" i="18"/>
  <c r="N842" i="18"/>
  <c r="C857" i="18"/>
  <c r="I829" i="18"/>
  <c r="I827" i="18"/>
  <c r="R812" i="18" l="1"/>
  <c r="F827" i="18" s="1"/>
  <c r="K829" i="18"/>
  <c r="L829" i="18" s="1"/>
  <c r="R829" i="18" s="1"/>
  <c r="F844" i="18" s="1"/>
  <c r="L828" i="18"/>
  <c r="R828" i="18" s="1"/>
  <c r="F843" i="18" s="1"/>
  <c r="I842" i="18"/>
  <c r="K827" i="18"/>
  <c r="L827" i="18" s="1"/>
  <c r="I858" i="18"/>
  <c r="K843" i="18"/>
  <c r="L843" i="18" s="1"/>
  <c r="I844" i="18"/>
  <c r="C872" i="18"/>
  <c r="N857" i="18"/>
  <c r="P842" i="18"/>
  <c r="Q842" i="18" s="1"/>
  <c r="O857" i="18"/>
  <c r="R843" i="18" l="1"/>
  <c r="F858" i="18" s="1"/>
  <c r="K844" i="18"/>
  <c r="L844" i="18"/>
  <c r="R827" i="18"/>
  <c r="F842" i="18" s="1"/>
  <c r="R844" i="18"/>
  <c r="F859" i="18" s="1"/>
  <c r="I873" i="18"/>
  <c r="I888" i="18"/>
  <c r="P857" i="18"/>
  <c r="Q857" i="18" s="1"/>
  <c r="C887" i="18"/>
  <c r="O872" i="18"/>
  <c r="N872" i="18"/>
  <c r="K858" i="18"/>
  <c r="I859" i="18"/>
  <c r="I857" i="18"/>
  <c r="K842" i="18"/>
  <c r="L842" i="18" s="1"/>
  <c r="W53" i="19" l="1"/>
  <c r="K39" i="19"/>
  <c r="AA39" i="19"/>
  <c r="I38" i="19"/>
  <c r="O37" i="19"/>
  <c r="W37" i="19"/>
  <c r="H37" i="19"/>
  <c r="R38" i="19"/>
  <c r="Z38" i="19"/>
  <c r="E38" i="19"/>
  <c r="L56" i="19"/>
  <c r="Q38" i="19"/>
  <c r="X37" i="19"/>
  <c r="F37" i="19"/>
  <c r="T39" i="19"/>
  <c r="U58" i="19"/>
  <c r="Z57" i="19"/>
  <c r="AA44" i="19"/>
  <c r="U50" i="19"/>
  <c r="H52" i="19"/>
  <c r="U49" i="19"/>
  <c r="AA43" i="19"/>
  <c r="O40" i="19"/>
  <c r="F54" i="19"/>
  <c r="E54" i="19"/>
  <c r="W48" i="19"/>
  <c r="X44" i="19"/>
  <c r="I57" i="19"/>
  <c r="E55" i="19"/>
  <c r="E46" i="19"/>
  <c r="O52" i="19"/>
  <c r="T51" i="19"/>
  <c r="W60" i="19"/>
  <c r="L52" i="19"/>
  <c r="W58" i="19"/>
  <c r="U41" i="19"/>
  <c r="Q51" i="19"/>
  <c r="R54" i="19"/>
  <c r="N55" i="19"/>
  <c r="U48" i="19"/>
  <c r="W40" i="19"/>
  <c r="E60" i="19"/>
  <c r="AA58" i="19"/>
  <c r="I49" i="19"/>
  <c r="X39" i="19"/>
  <c r="N59" i="19"/>
  <c r="I50" i="19"/>
  <c r="I51" i="19"/>
  <c r="E39" i="19"/>
  <c r="L59" i="19"/>
  <c r="O58" i="19"/>
  <c r="Q43" i="19"/>
  <c r="N48" i="19"/>
  <c r="Z49" i="19"/>
  <c r="Q49" i="19"/>
  <c r="E45" i="19"/>
  <c r="E56" i="19"/>
  <c r="H39" i="19"/>
  <c r="L39" i="19"/>
  <c r="W46" i="19"/>
  <c r="Z48" i="19"/>
  <c r="H47" i="19"/>
  <c r="X50" i="19"/>
  <c r="E48" i="19"/>
  <c r="H43" i="19"/>
  <c r="N44" i="19"/>
  <c r="X48" i="19"/>
  <c r="H55" i="19"/>
  <c r="AA46" i="19"/>
  <c r="I37" i="19"/>
  <c r="O53" i="19"/>
  <c r="Z45" i="19"/>
  <c r="Q41" i="19"/>
  <c r="O43" i="19"/>
  <c r="K56" i="19"/>
  <c r="K54" i="19"/>
  <c r="E37" i="19"/>
  <c r="W38" i="19"/>
  <c r="F53" i="19"/>
  <c r="U43" i="19"/>
  <c r="Z46" i="19"/>
  <c r="O60" i="19"/>
  <c r="T53" i="19"/>
  <c r="F60" i="19"/>
  <c r="K50" i="19"/>
  <c r="X60" i="19"/>
  <c r="AA54" i="19"/>
  <c r="I45" i="19"/>
  <c r="E50" i="19"/>
  <c r="R41" i="19"/>
  <c r="I46" i="19"/>
  <c r="I47" i="19"/>
  <c r="R40" i="19"/>
  <c r="E53" i="19"/>
  <c r="O57" i="19"/>
  <c r="O38" i="19"/>
  <c r="E47" i="19"/>
  <c r="Z50" i="19"/>
  <c r="O41" i="19"/>
  <c r="H49" i="19"/>
  <c r="N40" i="19"/>
  <c r="I59" i="19"/>
  <c r="T57" i="19"/>
  <c r="L50" i="19"/>
  <c r="R50" i="19"/>
  <c r="O50" i="19"/>
  <c r="T45" i="19"/>
  <c r="E41" i="19"/>
  <c r="R58" i="19"/>
  <c r="X40" i="19"/>
  <c r="I39" i="19"/>
  <c r="E52" i="19"/>
  <c r="Q46" i="19"/>
  <c r="T49" i="19"/>
  <c r="N52" i="19"/>
  <c r="X41" i="19"/>
  <c r="Q47" i="19"/>
  <c r="L37" i="19"/>
  <c r="N43" i="19"/>
  <c r="F42" i="19"/>
  <c r="U44" i="19"/>
  <c r="L45" i="19"/>
  <c r="AA60" i="19"/>
  <c r="E43" i="19"/>
  <c r="F49" i="19"/>
  <c r="U39" i="19"/>
  <c r="R42" i="19"/>
  <c r="O56" i="19"/>
  <c r="N56" i="19"/>
  <c r="Z37" i="19"/>
  <c r="L40" i="19"/>
  <c r="N47" i="19"/>
  <c r="U51" i="19"/>
  <c r="T55" i="19"/>
  <c r="Z41" i="19"/>
  <c r="K42" i="19"/>
  <c r="N51" i="19"/>
  <c r="K47" i="19"/>
  <c r="F41" i="19"/>
  <c r="U57" i="19"/>
  <c r="AA51" i="19"/>
  <c r="O48" i="19"/>
  <c r="N38" i="19"/>
  <c r="L47" i="19"/>
  <c r="W56" i="19"/>
  <c r="Z53" i="19"/>
  <c r="L38" i="19"/>
  <c r="U37" i="19"/>
  <c r="F56" i="19"/>
  <c r="X49" i="19"/>
  <c r="T50" i="19"/>
  <c r="W52" i="19"/>
  <c r="T47" i="19"/>
  <c r="W57" i="19"/>
  <c r="E59" i="19"/>
  <c r="O51" i="19"/>
  <c r="T38" i="19"/>
  <c r="X47" i="19"/>
  <c r="F40" i="19"/>
  <c r="R53" i="19"/>
  <c r="AA40" i="19"/>
  <c r="N42" i="19"/>
  <c r="L44" i="19"/>
  <c r="U45" i="19"/>
  <c r="Q55" i="19"/>
  <c r="N46" i="19"/>
  <c r="X52" i="19"/>
  <c r="K44" i="19"/>
  <c r="O55" i="19"/>
  <c r="O47" i="19"/>
  <c r="AA52" i="19"/>
  <c r="H40" i="19"/>
  <c r="I53" i="19"/>
  <c r="X57" i="19"/>
  <c r="T58" i="19"/>
  <c r="Q57" i="19"/>
  <c r="L49" i="19"/>
  <c r="W41" i="19"/>
  <c r="H44" i="19"/>
  <c r="R48" i="19"/>
  <c r="F52" i="19"/>
  <c r="W54" i="19"/>
  <c r="O49" i="19"/>
  <c r="U59" i="19"/>
  <c r="Q37" i="19"/>
  <c r="E49" i="19"/>
  <c r="K52" i="19"/>
  <c r="Q42" i="19"/>
  <c r="N39" i="19"/>
  <c r="X43" i="19"/>
  <c r="R49" i="19"/>
  <c r="E40" i="19"/>
  <c r="L57" i="19"/>
  <c r="F44" i="19"/>
  <c r="H45" i="19"/>
  <c r="L48" i="19"/>
  <c r="F38" i="19"/>
  <c r="U40" i="19"/>
  <c r="Z54" i="19"/>
  <c r="O54" i="19"/>
  <c r="AA50" i="19"/>
  <c r="I41" i="19"/>
  <c r="T43" i="19"/>
  <c r="L53" i="19"/>
  <c r="Z58" i="19"/>
  <c r="F50" i="19"/>
  <c r="U52" i="19"/>
  <c r="W44" i="19"/>
  <c r="W42" i="19"/>
  <c r="R44" i="19"/>
  <c r="T37" i="19"/>
  <c r="F57" i="19"/>
  <c r="I55" i="19"/>
  <c r="X53" i="19"/>
  <c r="X45" i="19"/>
  <c r="O46" i="19"/>
  <c r="AA42" i="19"/>
  <c r="T59" i="19"/>
  <c r="H50" i="19"/>
  <c r="E51" i="19"/>
  <c r="F58" i="19"/>
  <c r="Z42" i="19"/>
  <c r="O42" i="19"/>
  <c r="L60" i="19"/>
  <c r="W50" i="19"/>
  <c r="O45" i="19"/>
  <c r="U55" i="19"/>
  <c r="N60" i="19"/>
  <c r="L46" i="19"/>
  <c r="K46" i="19"/>
  <c r="H56" i="19"/>
  <c r="N50" i="19"/>
  <c r="O39" i="19"/>
  <c r="F48" i="19"/>
  <c r="R45" i="19"/>
  <c r="Q45" i="19"/>
  <c r="H60" i="19"/>
  <c r="K58" i="19"/>
  <c r="E42" i="19"/>
  <c r="H57" i="19"/>
  <c r="R46" i="19"/>
  <c r="L43" i="19"/>
  <c r="W45" i="19"/>
  <c r="L51" i="19"/>
  <c r="R37" i="19"/>
  <c r="K40" i="19"/>
  <c r="K38" i="19"/>
  <c r="T46" i="19"/>
  <c r="L41" i="19"/>
  <c r="X56" i="19"/>
  <c r="U53" i="19"/>
  <c r="AA47" i="19"/>
  <c r="O44" i="19"/>
  <c r="O59" i="19"/>
  <c r="L42" i="19"/>
  <c r="AA38" i="19"/>
  <c r="L55" i="19"/>
  <c r="Q59" i="19"/>
  <c r="H51" i="19"/>
  <c r="R57" i="19"/>
  <c r="K48" i="19"/>
  <c r="Q39" i="19"/>
  <c r="Z40" i="19"/>
  <c r="AA56" i="19"/>
  <c r="K51" i="19"/>
  <c r="F45" i="19"/>
  <c r="E44" i="19"/>
  <c r="I42" i="19"/>
  <c r="I43" i="19"/>
  <c r="E58" i="19"/>
  <c r="K60" i="19"/>
  <c r="Q50" i="19"/>
  <c r="H59" i="19"/>
  <c r="L58" i="19"/>
  <c r="T42" i="19"/>
  <c r="U47" i="19"/>
  <c r="T41" i="19"/>
  <c r="H48" i="19"/>
  <c r="F46" i="19"/>
  <c r="T54" i="19"/>
  <c r="E57" i="19"/>
  <c r="AA48" i="19"/>
  <c r="K43" i="19"/>
  <c r="H53" i="19"/>
  <c r="L54" i="19"/>
  <c r="Q53" i="19"/>
  <c r="Z44" i="19"/>
  <c r="W49" i="19"/>
  <c r="H41" i="19"/>
  <c r="W39" i="19"/>
  <c r="Q56" i="19"/>
  <c r="R56" i="19"/>
  <c r="N53" i="19"/>
  <c r="I58" i="19"/>
  <c r="X55" i="19"/>
  <c r="I56" i="19"/>
  <c r="U54" i="19"/>
  <c r="Z59" i="19"/>
  <c r="W47" i="19"/>
  <c r="AA59" i="19"/>
  <c r="Q54" i="19"/>
  <c r="R39" i="19"/>
  <c r="AA53" i="19"/>
  <c r="N41" i="19"/>
  <c r="T44" i="19"/>
  <c r="U56" i="19"/>
  <c r="I44" i="19"/>
  <c r="N57" i="19"/>
  <c r="X59" i="19"/>
  <c r="N45" i="19"/>
  <c r="N37" i="19"/>
  <c r="X51" i="19"/>
  <c r="Z51" i="19"/>
  <c r="Q48" i="19"/>
  <c r="K55" i="19"/>
  <c r="T40" i="19"/>
  <c r="X58" i="19"/>
  <c r="U60" i="19"/>
  <c r="R51" i="19"/>
  <c r="AA57" i="19"/>
  <c r="U46" i="19"/>
  <c r="H38" i="19"/>
  <c r="I60" i="19"/>
  <c r="K41" i="19"/>
  <c r="I40" i="19"/>
  <c r="W55" i="19"/>
  <c r="W43" i="19"/>
  <c r="X46" i="19"/>
  <c r="Q58" i="19"/>
  <c r="AA55" i="19"/>
  <c r="Q60" i="19"/>
  <c r="AA37" i="19"/>
  <c r="K59" i="19"/>
  <c r="I48" i="19"/>
  <c r="F47" i="19"/>
  <c r="T52" i="19"/>
  <c r="R52" i="19"/>
  <c r="W51" i="19"/>
  <c r="U42" i="19"/>
  <c r="Q40" i="19"/>
  <c r="Z60" i="19"/>
  <c r="Q44" i="19"/>
  <c r="K57" i="19"/>
  <c r="R60" i="19"/>
  <c r="N58" i="19"/>
  <c r="U38" i="19"/>
  <c r="T60" i="19"/>
  <c r="F51" i="19"/>
  <c r="K49" i="19"/>
  <c r="F55" i="19"/>
  <c r="F39" i="19"/>
  <c r="N54" i="19"/>
  <c r="Z47" i="19"/>
  <c r="Z43" i="19"/>
  <c r="T48" i="19"/>
  <c r="Q52" i="19"/>
  <c r="W59" i="19"/>
  <c r="Z39" i="19"/>
  <c r="R55" i="19"/>
  <c r="X42" i="19"/>
  <c r="AA45" i="19"/>
  <c r="R43" i="19"/>
  <c r="F59" i="19"/>
  <c r="K45" i="19"/>
  <c r="K37" i="19"/>
  <c r="X38" i="19"/>
  <c r="X54" i="19"/>
  <c r="N49" i="19"/>
  <c r="R47" i="19"/>
  <c r="AA49" i="19"/>
  <c r="Z56" i="19"/>
  <c r="F43" i="19"/>
  <c r="H42" i="19"/>
  <c r="Z55" i="19"/>
  <c r="Z52" i="19"/>
  <c r="H46" i="19"/>
  <c r="AA41" i="19"/>
  <c r="K53" i="19"/>
  <c r="I52" i="19"/>
  <c r="T56" i="19"/>
  <c r="R59" i="19"/>
  <c r="I54" i="19"/>
  <c r="H58" i="19"/>
  <c r="H54" i="19"/>
  <c r="L858" i="18"/>
  <c r="R858" i="18" s="1"/>
  <c r="F873" i="18" s="1"/>
  <c r="K859" i="18"/>
  <c r="L859" i="18" s="1"/>
  <c r="R859" i="18" s="1"/>
  <c r="F874" i="18" s="1"/>
  <c r="R842" i="18"/>
  <c r="F857" i="18" s="1"/>
  <c r="T29" i="20"/>
  <c r="S29" i="20"/>
  <c r="X29" i="20"/>
  <c r="I872" i="18"/>
  <c r="I887" i="18"/>
  <c r="N887" i="18"/>
  <c r="O887" i="18"/>
  <c r="P872" i="18"/>
  <c r="K25" i="19"/>
  <c r="Y26" i="19"/>
  <c r="P17" i="19"/>
  <c r="AI10" i="19"/>
  <c r="AN6" i="19"/>
  <c r="H6" i="19"/>
  <c r="AI23" i="19"/>
  <c r="Z17" i="19"/>
  <c r="AD19" i="19"/>
  <c r="Y25" i="19"/>
  <c r="D15" i="19"/>
  <c r="E15" i="19" s="1"/>
  <c r="H7" i="19"/>
  <c r="H16" i="19"/>
  <c r="F23" i="19"/>
  <c r="G9" i="19"/>
  <c r="N6" i="19"/>
  <c r="Y13" i="19"/>
  <c r="Z27" i="19"/>
  <c r="J16" i="19"/>
  <c r="T17" i="19"/>
  <c r="T7" i="19"/>
  <c r="Q11" i="19"/>
  <c r="AN7" i="19"/>
  <c r="AJ27" i="19"/>
  <c r="L22" i="19"/>
  <c r="D55" i="19"/>
  <c r="I13" i="19"/>
  <c r="M27" i="19"/>
  <c r="G20" i="19"/>
  <c r="Z16" i="19"/>
  <c r="Q15" i="19"/>
  <c r="AM10" i="19"/>
  <c r="D57" i="19"/>
  <c r="G8" i="19"/>
  <c r="N24" i="19"/>
  <c r="AI8" i="19"/>
  <c r="M25" i="19"/>
  <c r="M12" i="19"/>
  <c r="R21" i="19"/>
  <c r="Y20" i="19"/>
  <c r="P6" i="19"/>
  <c r="K18" i="19"/>
  <c r="J26" i="19"/>
  <c r="F8" i="19"/>
  <c r="M17" i="19"/>
  <c r="F7" i="19"/>
  <c r="N23" i="19"/>
  <c r="S27" i="19"/>
  <c r="Y16" i="19"/>
  <c r="AD20" i="19"/>
  <c r="AJ21" i="19"/>
  <c r="K19" i="19"/>
  <c r="Z25" i="19"/>
  <c r="AM16" i="19"/>
  <c r="H10" i="19"/>
  <c r="J24" i="19"/>
  <c r="J15" i="19"/>
  <c r="AK24" i="19"/>
  <c r="AC27" i="19"/>
  <c r="AD12" i="19"/>
  <c r="M18" i="19"/>
  <c r="Q9" i="19"/>
  <c r="AA27" i="19"/>
  <c r="T14" i="19"/>
  <c r="AD27" i="19"/>
  <c r="L9" i="19"/>
  <c r="AJ24" i="19"/>
  <c r="AI21" i="19"/>
  <c r="R23" i="19"/>
  <c r="N17" i="19"/>
  <c r="AD25" i="19"/>
  <c r="D18" i="19"/>
  <c r="S21" i="19"/>
  <c r="AI11" i="19"/>
  <c r="AD16" i="19"/>
  <c r="AJ14" i="19"/>
  <c r="H13" i="19"/>
  <c r="N25" i="19"/>
  <c r="Y11" i="19"/>
  <c r="R20" i="19"/>
  <c r="D17" i="19"/>
  <c r="H12" i="19"/>
  <c r="P26" i="19"/>
  <c r="AA12" i="19"/>
  <c r="K24" i="19"/>
  <c r="AA21" i="19"/>
  <c r="L6" i="19"/>
  <c r="Q6" i="19"/>
  <c r="D21" i="19"/>
  <c r="AD14" i="19"/>
  <c r="O17" i="19"/>
  <c r="Z6" i="19"/>
  <c r="AC21" i="19"/>
  <c r="P20" i="19"/>
  <c r="D25" i="19"/>
  <c r="AC22" i="19"/>
  <c r="Q16" i="19"/>
  <c r="L8" i="19"/>
  <c r="S24" i="19"/>
  <c r="P9" i="19"/>
  <c r="J7" i="19"/>
  <c r="M16" i="19"/>
  <c r="F19" i="19"/>
  <c r="T27" i="19"/>
  <c r="S16" i="19"/>
  <c r="F6" i="19"/>
  <c r="AD11" i="19"/>
  <c r="AI27" i="19"/>
  <c r="AK16" i="19"/>
  <c r="AC24" i="19"/>
  <c r="Z7" i="19"/>
  <c r="N7" i="19"/>
  <c r="F27" i="19"/>
  <c r="O25" i="19"/>
  <c r="Z12" i="19"/>
  <c r="O18" i="19"/>
  <c r="D38" i="19"/>
  <c r="I18" i="19"/>
  <c r="AJ19" i="19"/>
  <c r="O6" i="19"/>
  <c r="S14" i="19"/>
  <c r="S26" i="19"/>
  <c r="D44" i="19"/>
  <c r="G16" i="19"/>
  <c r="AK13" i="19"/>
  <c r="AJ17" i="19"/>
  <c r="Q13" i="19"/>
  <c r="I6" i="19"/>
  <c r="AA6" i="19"/>
  <c r="P25" i="19"/>
  <c r="Q12" i="19"/>
  <c r="S6" i="19"/>
  <c r="O12" i="19"/>
  <c r="Q25" i="19"/>
  <c r="J10" i="19"/>
  <c r="Q27" i="19"/>
  <c r="AC26" i="19"/>
  <c r="R15" i="19"/>
  <c r="AI20" i="19"/>
  <c r="M8" i="19"/>
  <c r="P19" i="19"/>
  <c r="O27" i="19"/>
  <c r="AD21" i="19"/>
  <c r="N11" i="19"/>
  <c r="AA10" i="19"/>
  <c r="AM22" i="19"/>
  <c r="H18" i="19"/>
  <c r="T22" i="19"/>
  <c r="AM9" i="19"/>
  <c r="K12" i="19"/>
  <c r="AK10" i="19"/>
  <c r="AJ18" i="19"/>
  <c r="D46" i="19"/>
  <c r="J17" i="19"/>
  <c r="AJ8" i="19"/>
  <c r="K9" i="19"/>
  <c r="AK27" i="19"/>
  <c r="M24" i="19"/>
  <c r="Q14" i="19"/>
  <c r="D22" i="19"/>
  <c r="T6" i="19"/>
  <c r="AK11" i="19"/>
  <c r="Q20" i="19"/>
  <c r="R24" i="19"/>
  <c r="G11" i="19"/>
  <c r="AC19" i="19"/>
  <c r="F26" i="19"/>
  <c r="S9" i="19"/>
  <c r="H25" i="19"/>
  <c r="AJ10" i="19"/>
  <c r="K26" i="19"/>
  <c r="AN22" i="19"/>
  <c r="G6" i="19"/>
  <c r="J22" i="19"/>
  <c r="R18" i="19"/>
  <c r="L23" i="19"/>
  <c r="D50" i="19"/>
  <c r="H20" i="19"/>
  <c r="G26" i="19"/>
  <c r="Y17" i="19"/>
  <c r="N9" i="19"/>
  <c r="J25" i="19"/>
  <c r="T20" i="19"/>
  <c r="I21" i="19"/>
  <c r="R14" i="19"/>
  <c r="G19" i="19"/>
  <c r="AN13" i="19"/>
  <c r="R6" i="19"/>
  <c r="J19" i="19"/>
  <c r="AK7" i="19"/>
  <c r="F17" i="19"/>
  <c r="D59" i="19"/>
  <c r="AN8" i="19"/>
  <c r="H22" i="19"/>
  <c r="D53" i="19"/>
  <c r="P13" i="19"/>
  <c r="R25" i="19"/>
  <c r="T15" i="19"/>
  <c r="AA26" i="19"/>
  <c r="T13" i="19"/>
  <c r="AC11" i="19"/>
  <c r="D13" i="19"/>
  <c r="AM27" i="19"/>
  <c r="H11" i="19"/>
  <c r="I9" i="19"/>
  <c r="AC25" i="19"/>
  <c r="AK14" i="19"/>
  <c r="J20" i="19"/>
  <c r="AA8" i="19"/>
  <c r="AD8" i="19"/>
  <c r="D8" i="19"/>
  <c r="S15" i="19"/>
  <c r="AD23" i="19"/>
  <c r="P7" i="19"/>
  <c r="AM20" i="19"/>
  <c r="F16" i="19"/>
  <c r="J27" i="19"/>
  <c r="T12" i="19"/>
  <c r="D45" i="19"/>
  <c r="S7" i="19"/>
  <c r="L13" i="19"/>
  <c r="S8" i="19"/>
  <c r="D23" i="19"/>
  <c r="J14" i="19"/>
  <c r="J11" i="19"/>
  <c r="Y18" i="19"/>
  <c r="Y12" i="19"/>
  <c r="S23" i="19"/>
  <c r="Q26" i="19"/>
  <c r="G17" i="19"/>
  <c r="Q7" i="19"/>
  <c r="AM25" i="19"/>
  <c r="Z26" i="19"/>
  <c r="AA14" i="19"/>
  <c r="L15" i="19"/>
  <c r="AD22" i="19"/>
  <c r="T25" i="19"/>
  <c r="D40" i="19"/>
  <c r="D10" i="19"/>
  <c r="AD26" i="19"/>
  <c r="M26" i="19"/>
  <c r="Y10" i="19"/>
  <c r="AN20" i="19"/>
  <c r="AJ11" i="19"/>
  <c r="K23" i="19"/>
  <c r="AJ9" i="19"/>
  <c r="M7" i="19"/>
  <c r="AK6" i="19"/>
  <c r="I26" i="19"/>
  <c r="P12" i="19"/>
  <c r="L25" i="19"/>
  <c r="T26" i="19"/>
  <c r="AN21" i="19"/>
  <c r="AJ20" i="19"/>
  <c r="L18" i="19"/>
  <c r="AI26" i="19"/>
  <c r="AK17" i="19"/>
  <c r="M9" i="19"/>
  <c r="H19" i="19"/>
  <c r="Z19" i="19"/>
  <c r="AN14" i="19"/>
  <c r="J13" i="19"/>
  <c r="H23" i="19"/>
  <c r="AA16" i="19"/>
  <c r="F15" i="19"/>
  <c r="I22" i="19"/>
  <c r="AC17" i="19"/>
  <c r="AC14" i="19"/>
  <c r="K15" i="19"/>
  <c r="N27" i="19"/>
  <c r="G13" i="19"/>
  <c r="M6" i="19"/>
  <c r="AD24" i="19"/>
  <c r="AA17" i="19"/>
  <c r="O22" i="19"/>
  <c r="AI22" i="19"/>
  <c r="R9" i="19"/>
  <c r="H21" i="19"/>
  <c r="N16" i="19"/>
  <c r="P11" i="19"/>
  <c r="AN25" i="19"/>
  <c r="AJ12" i="19"/>
  <c r="P22" i="19"/>
  <c r="H27" i="19"/>
  <c r="O20" i="19"/>
  <c r="P18" i="19"/>
  <c r="AN19" i="19"/>
  <c r="Z14" i="19"/>
  <c r="W3" i="19"/>
  <c r="T18" i="19"/>
  <c r="T11" i="19"/>
  <c r="Y23" i="19"/>
  <c r="Y19" i="19"/>
  <c r="M14" i="19"/>
  <c r="H15" i="19"/>
  <c r="P10" i="19"/>
  <c r="AD18" i="19"/>
  <c r="Q17" i="19"/>
  <c r="Y27" i="19"/>
  <c r="O8" i="19"/>
  <c r="AJ7" i="19"/>
  <c r="O10" i="19"/>
  <c r="M13" i="19"/>
  <c r="D26" i="19"/>
  <c r="T24" i="19"/>
  <c r="J8" i="19"/>
  <c r="AD13" i="19"/>
  <c r="Z18" i="19"/>
  <c r="AM14" i="19"/>
  <c r="P24" i="19"/>
  <c r="I27" i="19"/>
  <c r="AK25" i="19"/>
  <c r="G14" i="19"/>
  <c r="K27" i="19"/>
  <c r="O19" i="19"/>
  <c r="Z22" i="19"/>
  <c r="Q23" i="19"/>
  <c r="J12" i="19"/>
  <c r="P15" i="19"/>
  <c r="D14" i="19"/>
  <c r="T23" i="19"/>
  <c r="D47" i="19"/>
  <c r="G7" i="19"/>
  <c r="AN24" i="19"/>
  <c r="D51" i="19"/>
  <c r="AC8" i="19"/>
  <c r="P27" i="19"/>
  <c r="S20" i="19"/>
  <c r="K8" i="19"/>
  <c r="T10" i="19"/>
  <c r="AA22" i="19"/>
  <c r="K11" i="19"/>
  <c r="F13" i="19"/>
  <c r="AJ16" i="19"/>
  <c r="H8" i="19"/>
  <c r="AK18" i="19"/>
  <c r="AN18" i="19"/>
  <c r="L16" i="19"/>
  <c r="H26" i="19"/>
  <c r="AN16" i="19"/>
  <c r="J23" i="19"/>
  <c r="D16" i="19"/>
  <c r="AK26" i="19"/>
  <c r="Y7" i="19"/>
  <c r="D7" i="19"/>
  <c r="I19" i="19"/>
  <c r="N21" i="19"/>
  <c r="K21" i="19"/>
  <c r="T8" i="19"/>
  <c r="AA24" i="19"/>
  <c r="D52" i="19"/>
  <c r="O11" i="19"/>
  <c r="H9" i="19"/>
  <c r="H14" i="19"/>
  <c r="AJ22" i="19"/>
  <c r="AM23" i="19"/>
  <c r="K20" i="19"/>
  <c r="M11" i="19"/>
  <c r="AM17" i="19"/>
  <c r="AI9" i="19"/>
  <c r="AM26" i="19"/>
  <c r="G24" i="19"/>
  <c r="Q19" i="19"/>
  <c r="Z23" i="19"/>
  <c r="J21" i="19"/>
  <c r="AK15" i="19"/>
  <c r="AA15" i="19"/>
  <c r="AD7" i="19"/>
  <c r="P23" i="19"/>
  <c r="G27" i="19"/>
  <c r="F18" i="19"/>
  <c r="T21" i="19"/>
  <c r="K16" i="19"/>
  <c r="R26" i="19"/>
  <c r="I7" i="19"/>
  <c r="R19" i="19"/>
  <c r="AC15" i="19"/>
  <c r="I10" i="19"/>
  <c r="D56" i="19"/>
  <c r="R27" i="19"/>
  <c r="F11" i="19"/>
  <c r="AI19" i="19"/>
  <c r="L27" i="19"/>
  <c r="I15" i="19"/>
  <c r="Y21" i="19"/>
  <c r="M20" i="19"/>
  <c r="R17" i="19"/>
  <c r="Q8" i="19"/>
  <c r="Z24" i="19"/>
  <c r="G23" i="19"/>
  <c r="R22" i="19"/>
  <c r="P16" i="19"/>
  <c r="N15" i="19"/>
  <c r="G15" i="19"/>
  <c r="AK20" i="19"/>
  <c r="S18" i="19"/>
  <c r="O7" i="19"/>
  <c r="AC12" i="19"/>
  <c r="D37" i="19"/>
  <c r="D58" i="19"/>
  <c r="G12" i="19"/>
  <c r="I23" i="19"/>
  <c r="D12" i="19"/>
  <c r="R7" i="19"/>
  <c r="AK22" i="19"/>
  <c r="S19" i="19"/>
  <c r="AC16" i="19"/>
  <c r="Y8" i="19"/>
  <c r="AA23" i="19"/>
  <c r="L19" i="19"/>
  <c r="D19" i="19"/>
  <c r="AD9" i="19"/>
  <c r="M21" i="19"/>
  <c r="AM7" i="19"/>
  <c r="L20" i="19"/>
  <c r="M19" i="19"/>
  <c r="AI12" i="19"/>
  <c r="N14" i="19"/>
  <c r="L11" i="19"/>
  <c r="D43" i="19"/>
  <c r="K10" i="19"/>
  <c r="AM19" i="19"/>
  <c r="F10" i="19"/>
  <c r="AN12" i="19"/>
  <c r="Y14" i="19"/>
  <c r="J6" i="19"/>
  <c r="F20" i="19"/>
  <c r="T9" i="19"/>
  <c r="R13" i="19"/>
  <c r="O15" i="19"/>
  <c r="AC10" i="19"/>
  <c r="G18" i="19"/>
  <c r="AC18" i="19"/>
  <c r="S22" i="19"/>
  <c r="K17" i="19"/>
  <c r="I24" i="19"/>
  <c r="N22" i="19"/>
  <c r="P21" i="19"/>
  <c r="N19" i="19"/>
  <c r="F9" i="19"/>
  <c r="AN23" i="19"/>
  <c r="N26" i="19"/>
  <c r="AI15" i="19"/>
  <c r="P8" i="19"/>
  <c r="AA18" i="19"/>
  <c r="D49" i="19"/>
  <c r="S25" i="19"/>
  <c r="L12" i="19"/>
  <c r="AM6" i="19"/>
  <c r="I25" i="19"/>
  <c r="AJ23" i="19"/>
  <c r="D48" i="19"/>
  <c r="AI7" i="19"/>
  <c r="AK21" i="19"/>
  <c r="I17" i="19"/>
  <c r="AC13" i="19"/>
  <c r="AI25" i="19"/>
  <c r="I14" i="19"/>
  <c r="R10" i="19"/>
  <c r="F24" i="19"/>
  <c r="Y22" i="19"/>
  <c r="AK9" i="19"/>
  <c r="Y9" i="19"/>
  <c r="D9" i="19"/>
  <c r="Y6" i="19"/>
  <c r="R8" i="19"/>
  <c r="M15" i="19"/>
  <c r="Q21" i="19"/>
  <c r="O26" i="19"/>
  <c r="AM18" i="19"/>
  <c r="D27" i="19"/>
  <c r="Q10" i="19"/>
  <c r="R11" i="19"/>
  <c r="Z21" i="19"/>
  <c r="AN11" i="19"/>
  <c r="N18" i="19"/>
  <c r="D60" i="19"/>
  <c r="L10" i="19"/>
  <c r="J9" i="19"/>
  <c r="AC7" i="19"/>
  <c r="Z15" i="19"/>
  <c r="N10" i="19"/>
  <c r="K22" i="19"/>
  <c r="D39" i="19"/>
  <c r="AM15" i="19"/>
  <c r="N20" i="19"/>
  <c r="F22" i="19"/>
  <c r="O24" i="19"/>
  <c r="AM12" i="19"/>
  <c r="K6" i="19"/>
  <c r="L24" i="19"/>
  <c r="D41" i="19"/>
  <c r="AA11" i="19"/>
  <c r="G21" i="19"/>
  <c r="AD6" i="19"/>
  <c r="AM11" i="19"/>
  <c r="K7" i="19"/>
  <c r="AJ6" i="19"/>
  <c r="G10" i="19"/>
  <c r="AJ25" i="19"/>
  <c r="Q18" i="19"/>
  <c r="H17" i="19"/>
  <c r="AA19" i="19"/>
  <c r="AK8" i="19"/>
  <c r="S10" i="19"/>
  <c r="O13" i="19"/>
  <c r="T16" i="19"/>
  <c r="AD17" i="19"/>
  <c r="AK12" i="19"/>
  <c r="AM21" i="19"/>
  <c r="AA25" i="19"/>
  <c r="Z20" i="19"/>
  <c r="AM8" i="19"/>
  <c r="I16" i="19"/>
  <c r="O14" i="19"/>
  <c r="Z9" i="19"/>
  <c r="M10" i="19"/>
  <c r="AN15" i="19"/>
  <c r="L17" i="19"/>
  <c r="AA20" i="19"/>
  <c r="AD15" i="19"/>
  <c r="I8" i="19"/>
  <c r="AC20" i="19"/>
  <c r="AN9" i="19"/>
  <c r="S11" i="19"/>
  <c r="Y24" i="19"/>
  <c r="G22" i="19"/>
  <c r="N8" i="19"/>
  <c r="AI14" i="19"/>
  <c r="AA13" i="19"/>
  <c r="L26" i="19"/>
  <c r="I20" i="19"/>
  <c r="R12" i="19"/>
  <c r="I11" i="19"/>
  <c r="AN10" i="19"/>
  <c r="T19" i="19"/>
  <c r="N12" i="19"/>
  <c r="AI6" i="19"/>
  <c r="AA7" i="19"/>
  <c r="O16" i="19"/>
  <c r="R16" i="19"/>
  <c r="AM13" i="19"/>
  <c r="I12" i="19"/>
  <c r="F21" i="19"/>
  <c r="AN27" i="19"/>
  <c r="AN26" i="19"/>
  <c r="M22" i="19"/>
  <c r="AJ15" i="19"/>
  <c r="AI18" i="19"/>
  <c r="P14" i="19"/>
  <c r="O9" i="19"/>
  <c r="AI13" i="19"/>
  <c r="AK23" i="19"/>
  <c r="AI16" i="19"/>
  <c r="S13" i="19"/>
  <c r="H24" i="19"/>
  <c r="F12" i="19"/>
  <c r="D24" i="19"/>
  <c r="L14" i="19"/>
  <c r="D6" i="19"/>
  <c r="K14" i="19"/>
  <c r="F14" i="19"/>
  <c r="AJ13" i="19"/>
  <c r="D42" i="19"/>
  <c r="S12" i="19"/>
  <c r="AN17" i="19"/>
  <c r="Y15" i="19"/>
  <c r="AI17" i="19"/>
  <c r="F25" i="19"/>
  <c r="AK19" i="19"/>
  <c r="L7" i="19"/>
  <c r="O23" i="19"/>
  <c r="AJ26" i="19"/>
  <c r="M23" i="19"/>
  <c r="Q24" i="19"/>
  <c r="L21" i="19"/>
  <c r="Z11" i="19"/>
  <c r="S17" i="19"/>
  <c r="D54" i="19"/>
  <c r="G25" i="19"/>
  <c r="Q22" i="19"/>
  <c r="J18" i="19"/>
  <c r="N13" i="19"/>
  <c r="K13" i="19"/>
  <c r="D20" i="19"/>
  <c r="Z8" i="19"/>
  <c r="AA9" i="19"/>
  <c r="AC6" i="19"/>
  <c r="AM24" i="19"/>
  <c r="D11" i="19"/>
  <c r="Z13" i="19"/>
  <c r="AI24" i="19"/>
  <c r="O21" i="19"/>
  <c r="Z10" i="19"/>
  <c r="AC9" i="19"/>
  <c r="AD10" i="19"/>
  <c r="AC23" i="19"/>
  <c r="K857" i="18"/>
  <c r="K888" i="18"/>
  <c r="L888" i="18" s="1"/>
  <c r="I874" i="18"/>
  <c r="I889" i="18"/>
  <c r="K873" i="18"/>
  <c r="L873" i="18" s="1"/>
  <c r="U29" i="20" l="1"/>
  <c r="K887" i="18"/>
  <c r="L887" i="18" s="1"/>
  <c r="K872" i="18"/>
  <c r="L872" i="18"/>
  <c r="R873" i="18"/>
  <c r="F888" i="18" s="1"/>
  <c r="R888" i="18" s="1"/>
  <c r="L857" i="18"/>
  <c r="R857" i="18" s="1"/>
  <c r="F872" i="18" s="1"/>
  <c r="Y29" i="20"/>
  <c r="W29" i="20"/>
  <c r="M5" i="20"/>
  <c r="AO8" i="19"/>
  <c r="AO6" i="19"/>
  <c r="K889" i="18"/>
  <c r="L889" i="18" s="1"/>
  <c r="AE7" i="19"/>
  <c r="AO7" i="19"/>
  <c r="AO26" i="19"/>
  <c r="AE26" i="19"/>
  <c r="AO13" i="19"/>
  <c r="AE13" i="19"/>
  <c r="E22" i="19"/>
  <c r="U22" i="19"/>
  <c r="AE24" i="19"/>
  <c r="AO24" i="19"/>
  <c r="E7" i="19"/>
  <c r="U7" i="19"/>
  <c r="U10" i="19"/>
  <c r="E10" i="19"/>
  <c r="E23" i="19"/>
  <c r="U23" i="19"/>
  <c r="E25" i="19"/>
  <c r="U25" i="19"/>
  <c r="E21" i="19"/>
  <c r="U21" i="19"/>
  <c r="E11" i="19"/>
  <c r="U11" i="19"/>
  <c r="E6" i="19"/>
  <c r="AO10" i="19"/>
  <c r="AE10" i="19"/>
  <c r="E9" i="19"/>
  <c r="U9" i="19"/>
  <c r="AE18" i="19"/>
  <c r="AO18" i="19"/>
  <c r="E13" i="19"/>
  <c r="U13" i="19"/>
  <c r="E18" i="19"/>
  <c r="U18" i="19"/>
  <c r="AE22" i="19"/>
  <c r="AO22" i="19"/>
  <c r="AO14" i="19"/>
  <c r="AE14" i="19"/>
  <c r="AE17" i="19"/>
  <c r="AO17" i="19"/>
  <c r="AE27" i="19"/>
  <c r="AO27" i="19"/>
  <c r="AO16" i="19"/>
  <c r="AE16" i="19"/>
  <c r="Q872" i="18"/>
  <c r="Q887" i="18"/>
  <c r="AE11" i="19"/>
  <c r="AO11" i="19"/>
  <c r="E19" i="19"/>
  <c r="U19" i="19"/>
  <c r="U12" i="19"/>
  <c r="E12" i="19"/>
  <c r="AE8" i="19"/>
  <c r="E17" i="19"/>
  <c r="U17" i="19"/>
  <c r="K874" i="18"/>
  <c r="U24" i="19"/>
  <c r="E24" i="19"/>
  <c r="E27" i="19"/>
  <c r="U27" i="19"/>
  <c r="AO20" i="19"/>
  <c r="AE20" i="19"/>
  <c r="U16" i="19"/>
  <c r="E16" i="19"/>
  <c r="U8" i="19"/>
  <c r="E8" i="19"/>
  <c r="AO21" i="19"/>
  <c r="AE21" i="19"/>
  <c r="E20" i="19"/>
  <c r="U20" i="19"/>
  <c r="U15" i="19"/>
  <c r="U14" i="19"/>
  <c r="E14" i="19"/>
  <c r="AO25" i="19"/>
  <c r="AE25" i="19"/>
  <c r="AO15" i="19"/>
  <c r="AE15" i="19"/>
  <c r="AO12" i="19"/>
  <c r="AE12" i="19"/>
  <c r="AO19" i="19"/>
  <c r="AE19" i="19"/>
  <c r="U26" i="19"/>
  <c r="E26" i="19"/>
  <c r="AE23" i="19"/>
  <c r="AO23" i="19"/>
  <c r="AE6" i="19"/>
  <c r="AO9" i="19"/>
  <c r="AE9" i="19"/>
  <c r="R872" i="18" l="1"/>
  <c r="F887" i="18" s="1"/>
  <c r="R887" i="18" s="1"/>
  <c r="L874" i="18"/>
  <c r="R874" i="18" s="1"/>
  <c r="F889" i="18" s="1"/>
  <c r="R889" i="18" s="1"/>
  <c r="AP8" i="19"/>
  <c r="AF8" i="19"/>
  <c r="AP23" i="19"/>
  <c r="AF23" i="19"/>
  <c r="AP15" i="19"/>
  <c r="AF15" i="19"/>
  <c r="AP24" i="19"/>
  <c r="AF24" i="19"/>
  <c r="AF18" i="19"/>
  <c r="AP18" i="19"/>
  <c r="AF9" i="19"/>
  <c r="AP9" i="19"/>
  <c r="AP11" i="19"/>
  <c r="AF11" i="19"/>
  <c r="AP22" i="19"/>
  <c r="AF22" i="19"/>
  <c r="AF14" i="19"/>
  <c r="AP14" i="19"/>
  <c r="AF10" i="19"/>
  <c r="AP10" i="19"/>
  <c r="AP12" i="19"/>
  <c r="AF12" i="19"/>
  <c r="AF13" i="19"/>
  <c r="AP13" i="19"/>
  <c r="AF21" i="19"/>
  <c r="AP21" i="19"/>
  <c r="AP17" i="19"/>
  <c r="AF17" i="19"/>
  <c r="AP19" i="19"/>
  <c r="AF19" i="19"/>
  <c r="AF7" i="19"/>
  <c r="AP7" i="19"/>
  <c r="AF26" i="19"/>
  <c r="AP26" i="19"/>
  <c r="AP16" i="19"/>
  <c r="AF16" i="19"/>
  <c r="AF25" i="19"/>
  <c r="AP25" i="19"/>
  <c r="AF20" i="19"/>
  <c r="AP20" i="19"/>
  <c r="AF27" i="19"/>
  <c r="AP27" i="19"/>
  <c r="G4" i="19"/>
  <c r="Q4" i="19"/>
  <c r="R4" i="19"/>
  <c r="S4" i="19"/>
  <c r="T4" i="19"/>
  <c r="AD4" i="19"/>
  <c r="AI4" i="19"/>
  <c r="AJ4" i="19"/>
  <c r="AK4" i="19"/>
  <c r="AM4" i="19"/>
  <c r="D5" i="19"/>
  <c r="E5" i="19" s="1"/>
  <c r="F5" i="19"/>
  <c r="G5" i="19"/>
  <c r="H5" i="19"/>
  <c r="I5" i="19"/>
  <c r="J5" i="19"/>
  <c r="K5" i="19"/>
  <c r="L5" i="19"/>
  <c r="M5" i="19"/>
  <c r="N5" i="19"/>
  <c r="O5" i="19"/>
  <c r="P5" i="19"/>
  <c r="Q5" i="19"/>
  <c r="R5" i="19"/>
  <c r="S5" i="19"/>
  <c r="T5" i="19"/>
  <c r="Y5" i="19"/>
  <c r="Z5" i="19"/>
  <c r="AA5" i="19"/>
  <c r="AC5" i="19"/>
  <c r="AD5" i="19"/>
  <c r="AI5" i="19"/>
  <c r="AJ5" i="19"/>
  <c r="AK5" i="19"/>
  <c r="AM5" i="19"/>
  <c r="AN5" i="19"/>
  <c r="U6" i="19" l="1"/>
  <c r="AF6" i="19" s="1"/>
  <c r="L4" i="19"/>
  <c r="K4" i="19"/>
  <c r="I4" i="19"/>
  <c r="AC4" i="19"/>
  <c r="P4" i="19"/>
  <c r="AA4" i="19"/>
  <c r="O4" i="19"/>
  <c r="AO5" i="19"/>
  <c r="AN4" i="19"/>
  <c r="Z4" i="19"/>
  <c r="N4" i="19"/>
  <c r="Y4" i="19"/>
  <c r="M4" i="19"/>
  <c r="F4" i="19"/>
  <c r="D4" i="19"/>
  <c r="AE5" i="19"/>
  <c r="J4" i="19"/>
  <c r="H4" i="19"/>
  <c r="AE4" i="19" l="1"/>
  <c r="AO4" i="19"/>
  <c r="AP6" i="19"/>
  <c r="E4" i="19"/>
  <c r="U4" i="19"/>
  <c r="U5" i="19"/>
  <c r="AF5" i="19" l="1"/>
  <c r="AP5" i="19"/>
  <c r="AP4" i="19"/>
  <c r="AF4" i="19"/>
  <c r="E31" i="19"/>
  <c r="E35" i="19" s="1"/>
  <c r="F31" i="19"/>
  <c r="G31" i="19"/>
  <c r="G35" i="19" s="1"/>
  <c r="H31" i="19"/>
  <c r="H35" i="19" s="1"/>
  <c r="I31" i="19"/>
  <c r="J31" i="19"/>
  <c r="K31" i="19"/>
  <c r="K35" i="19" s="1"/>
  <c r="L31" i="19"/>
  <c r="M31" i="19"/>
  <c r="M35" i="19" s="1"/>
  <c r="N31" i="19"/>
  <c r="O31" i="19"/>
  <c r="O35" i="19" s="1"/>
  <c r="P31" i="19"/>
  <c r="P35" i="19" s="1"/>
  <c r="Q31" i="19"/>
  <c r="R31" i="19"/>
  <c r="S31" i="19"/>
  <c r="S35" i="19" s="1"/>
  <c r="T31" i="19"/>
  <c r="U31" i="19"/>
  <c r="V31" i="19"/>
  <c r="W31" i="19"/>
  <c r="X31" i="19"/>
  <c r="Y31" i="19"/>
  <c r="Z31" i="19"/>
  <c r="AA31" i="19"/>
  <c r="AB31" i="19"/>
  <c r="I35" i="19"/>
  <c r="J35" i="19"/>
  <c r="Q35" i="19"/>
  <c r="R35" i="19"/>
  <c r="N35" i="19" l="1"/>
  <c r="F35" i="19"/>
  <c r="T35" i="19"/>
  <c r="L35" i="19"/>
</calcChain>
</file>

<file path=xl/sharedStrings.xml><?xml version="1.0" encoding="utf-8"?>
<sst xmlns="http://schemas.openxmlformats.org/spreadsheetml/2006/main" count="1798" uniqueCount="777">
  <si>
    <t>Country</t>
  </si>
  <si>
    <t>CODE</t>
  </si>
  <si>
    <t>Ethiopia</t>
  </si>
  <si>
    <t>ETH</t>
  </si>
  <si>
    <t>Pfizer</t>
  </si>
  <si>
    <t>Beginning Balance</t>
  </si>
  <si>
    <t>Wastage in doses (open vials)</t>
  </si>
  <si>
    <t>Total Consumption</t>
  </si>
  <si>
    <t>Inventory Adjustment (incl. Closed vial Wastage)</t>
  </si>
  <si>
    <t>Adjustment Ref 
('adjustment' tab)</t>
  </si>
  <si>
    <t>Delivered Shipments</t>
  </si>
  <si>
    <t>Months of stock estimate</t>
  </si>
  <si>
    <t>Running Expiry calculation</t>
  </si>
  <si>
    <t>Potential Expiry</t>
  </si>
  <si>
    <t>Wastage Rate (open vial) %</t>
  </si>
  <si>
    <t>AstraZeneca</t>
  </si>
  <si>
    <t>Total doses administered</t>
  </si>
  <si>
    <t>Ending Balance (includes any potential expiry)</t>
  </si>
  <si>
    <t>COVID19 Vaccines supply outlook</t>
  </si>
  <si>
    <t>This tool tool can be used to provide an overview of the covid 19 vaccine supply outlook at country level</t>
  </si>
  <si>
    <t>Tabs</t>
  </si>
  <si>
    <t>Quantity required for second doses:</t>
  </si>
  <si>
    <t>Quantity required for second doses</t>
  </si>
  <si>
    <t>Vendor</t>
  </si>
  <si>
    <t>Product</t>
  </si>
  <si>
    <t>Years</t>
  </si>
  <si>
    <t>Months</t>
  </si>
  <si>
    <t>Short name</t>
  </si>
  <si>
    <t>DOSE</t>
  </si>
  <si>
    <t>Afghanistan</t>
  </si>
  <si>
    <t>AFG</t>
  </si>
  <si>
    <t>Jan</t>
  </si>
  <si>
    <t>Comirnaty</t>
  </si>
  <si>
    <t>1st</t>
  </si>
  <si>
    <t>Åland Islands</t>
  </si>
  <si>
    <t>ALA</t>
  </si>
  <si>
    <t>Feb</t>
  </si>
  <si>
    <t>Moderna</t>
  </si>
  <si>
    <t>mRNA-1273</t>
  </si>
  <si>
    <t>2nd</t>
  </si>
  <si>
    <t>Albania</t>
  </si>
  <si>
    <t>ALB</t>
  </si>
  <si>
    <t>Mar</t>
  </si>
  <si>
    <t>Vaxevria</t>
  </si>
  <si>
    <t>Algeria</t>
  </si>
  <si>
    <t>DZA</t>
  </si>
  <si>
    <t>Apr</t>
  </si>
  <si>
    <t>Ad26.COV 2.5</t>
  </si>
  <si>
    <t>J&amp;J</t>
  </si>
  <si>
    <t>American Samoa</t>
  </si>
  <si>
    <t>ASM</t>
  </si>
  <si>
    <t>May</t>
  </si>
  <si>
    <t>Beijing Institute of Biological</t>
  </si>
  <si>
    <t>Sinopharm</t>
  </si>
  <si>
    <t>Andorra</t>
  </si>
  <si>
    <t>AND</t>
  </si>
  <si>
    <t>Jun</t>
  </si>
  <si>
    <t>Serum Life Sciences Ltd</t>
  </si>
  <si>
    <t>Covishield</t>
  </si>
  <si>
    <t>Angola</t>
  </si>
  <si>
    <t>AGO</t>
  </si>
  <si>
    <t>Jul</t>
  </si>
  <si>
    <t>Anguilla</t>
  </si>
  <si>
    <t>AIA</t>
  </si>
  <si>
    <t>Aug</t>
  </si>
  <si>
    <t>Sinovac</t>
  </si>
  <si>
    <t>Antigua and Barbuda</t>
  </si>
  <si>
    <t>ATG</t>
  </si>
  <si>
    <t>Sep</t>
  </si>
  <si>
    <t>Argentina</t>
  </si>
  <si>
    <t>ARG</t>
  </si>
  <si>
    <t>Oct</t>
  </si>
  <si>
    <t>Sputnik Light</t>
  </si>
  <si>
    <t>Armenia</t>
  </si>
  <si>
    <t>ARM</t>
  </si>
  <si>
    <t>Nov</t>
  </si>
  <si>
    <t>Aruba</t>
  </si>
  <si>
    <t>ABW</t>
  </si>
  <si>
    <t>Dec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</si>
  <si>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</si>
  <si>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</si>
  <si>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</si>
  <si>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</si>
  <si>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</si>
  <si>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</si>
  <si>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</si>
  <si>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</si>
  <si>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</si>
  <si>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</si>
  <si>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</si>
  <si>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</si>
  <si>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</si>
  <si>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</si>
  <si>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</si>
  <si>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</si>
  <si>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</si>
  <si>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</si>
  <si>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</si>
  <si>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</si>
  <si>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</si>
  <si>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</si>
  <si>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</si>
  <si>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</si>
  <si>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</si>
  <si>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</si>
  <si>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</si>
  <si>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</si>
  <si>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</si>
  <si>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</si>
  <si>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</si>
  <si>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</si>
  <si>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</si>
  <si>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</si>
  <si>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</si>
  <si>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 Darussalam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</si>
  <si>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</si>
  <si>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</si>
  <si>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</si>
  <si>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</si>
  <si>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</si>
  <si>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</si>
  <si>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</si>
  <si>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</si>
  <si>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</si>
  <si>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</si>
  <si>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</si>
  <si>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</si>
  <si>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</si>
  <si>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CPV</t>
  </si>
  <si>
    <t>Cayman Islands</t>
  </si>
  <si>
    <t>CYM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</si>
  <si>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</si>
  <si>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</si>
  <si>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</si>
  <si>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</si>
  <si>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</si>
  <si>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</si>
  <si>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</si>
  <si>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</si>
  <si>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HKG</t>
  </si>
  <si>
    <t>MAC</t>
  </si>
  <si>
    <t>Colombia</t>
  </si>
  <si>
    <t>COL</t>
  </si>
  <si>
    <t>Comoros</t>
  </si>
  <si>
    <t>COM</t>
  </si>
  <si>
    <t>Congo</t>
  </si>
  <si>
    <t>COG</t>
  </si>
  <si>
    <t>COK</t>
  </si>
  <si>
    <t>Costa Rica</t>
  </si>
  <si>
    <t>CRI</t>
  </si>
  <si>
    <t>Côte d'Ivoire</t>
  </si>
  <si>
    <t>CIV</t>
  </si>
  <si>
    <t>Croatia</t>
  </si>
  <si>
    <t>HRV</t>
  </si>
  <si>
    <t>Cuba</t>
  </si>
  <si>
    <t>CUB</t>
  </si>
  <si>
    <t>Cyprus</t>
  </si>
  <si>
    <t>CYP</t>
  </si>
  <si>
    <t>CZE</t>
  </si>
  <si>
    <t>PRK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</si>
  <si>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</si>
  <si>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</si>
  <si>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</si>
  <si>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</si>
  <si>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</si>
  <si>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</si>
  <si>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</si>
  <si>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</si>
  <si>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</si>
  <si>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</si>
  <si>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</si>
  <si>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</si>
  <si>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</si>
  <si>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</si>
  <si>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</si>
  <si>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</si>
  <si>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</si>
  <si>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</si>
  <si>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</si>
  <si>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</si>
  <si>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</si>
  <si>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FRO</t>
  </si>
  <si>
    <t>FLK</t>
  </si>
  <si>
    <t>Fiji</t>
  </si>
  <si>
    <t>FJI</t>
  </si>
  <si>
    <t>Finland</t>
  </si>
  <si>
    <t>FIN</t>
  </si>
  <si>
    <t>France</t>
  </si>
  <si>
    <t>FRA</t>
  </si>
  <si>
    <t>French Guiana</t>
  </si>
  <si>
    <t>GUF</t>
  </si>
  <si>
    <t>French Polynesia</t>
  </si>
  <si>
    <t>PYF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</si>
  <si>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</si>
  <si>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</si>
  <si>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</si>
  <si>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</si>
  <si>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</si>
  <si>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</si>
  <si>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</si>
  <si>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</si>
  <si>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</si>
  <si>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</si>
  <si>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</si>
  <si>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</si>
  <si>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</si>
  <si>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</si>
  <si>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</si>
  <si>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</si>
  <si>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</si>
  <si>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</si>
  <si>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</si>
  <si>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</si>
  <si>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</si>
  <si>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</si>
  <si>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</si>
  <si>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</si>
  <si>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Guernsey</t>
  </si>
  <si>
    <t>GGY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</si>
  <si>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</si>
  <si>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</si>
  <si>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</si>
  <si>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</si>
  <si>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</si>
  <si>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</si>
  <si>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</si>
  <si>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</si>
  <si>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VAT</t>
  </si>
  <si>
    <t>Honduras</t>
  </si>
  <si>
    <t>HND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</si>
  <si>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</si>
  <si>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</si>
  <si>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</si>
  <si>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</si>
  <si>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</si>
  <si>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</si>
  <si>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</si>
  <si>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</si>
  <si>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</si>
  <si>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</si>
  <si>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</si>
  <si>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</si>
  <si>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</si>
  <si>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</si>
  <si>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</si>
  <si>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</si>
  <si>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</si>
  <si>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</si>
  <si>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</si>
  <si>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</si>
  <si>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</si>
  <si>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</si>
  <si>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</si>
  <si>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Jersey</t>
  </si>
  <si>
    <t>JEY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</si>
  <si>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</si>
  <si>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</si>
  <si>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</si>
  <si>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</si>
  <si>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</si>
  <si>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</si>
  <si>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</si>
  <si>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</si>
  <si>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</si>
  <si>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</si>
  <si>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</si>
  <si>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</si>
  <si>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Lao People's Democratic Republic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</si>
  <si>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</si>
  <si>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</si>
  <si>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</si>
  <si>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</si>
  <si>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</si>
  <si>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</si>
  <si>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</si>
  <si>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</si>
  <si>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</si>
  <si>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LBY</t>
  </si>
  <si>
    <t>Liechtenstein</t>
  </si>
  <si>
    <t>LIE</t>
  </si>
  <si>
    <t>Lithuania</t>
  </si>
  <si>
    <t>LTU</t>
  </si>
  <si>
    <t>Luxembourg</t>
  </si>
  <si>
    <t>LUX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</si>
  <si>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</si>
  <si>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</si>
  <si>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</si>
  <si>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</si>
  <si>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</si>
  <si>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</si>
  <si>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</si>
  <si>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</si>
  <si>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</si>
  <si>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</si>
  <si>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</si>
  <si>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</si>
  <si>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</si>
  <si>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</si>
  <si>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</si>
  <si>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</si>
  <si>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</si>
  <si>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</si>
  <si>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</si>
  <si>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</si>
  <si>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Mayotte</t>
  </si>
  <si>
    <t>MYT</t>
  </si>
  <si>
    <t>Mexico</t>
  </si>
  <si>
    <t>MEX</t>
  </si>
  <si>
    <t>FSM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</si>
  <si>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</si>
  <si>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</si>
  <si>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</si>
  <si>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</si>
  <si>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</si>
  <si>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</si>
  <si>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</si>
  <si>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</si>
  <si>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</si>
  <si>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</si>
  <si>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</si>
  <si>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</si>
  <si>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</si>
  <si>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</si>
  <si>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</si>
  <si>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</si>
  <si>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</si>
  <si>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</si>
  <si>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</si>
  <si>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</si>
  <si>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</si>
  <si>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</si>
  <si>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</si>
  <si>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</si>
  <si>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</si>
  <si>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</si>
  <si>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</si>
  <si>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</si>
  <si>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</si>
  <si>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</si>
  <si>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</si>
  <si>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</si>
  <si>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</si>
  <si>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</si>
  <si>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</si>
  <si>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Norfolk Island</t>
  </si>
  <si>
    <t>NFK</t>
  </si>
  <si>
    <t>MNP</t>
  </si>
  <si>
    <t>Norway</t>
  </si>
  <si>
    <t>NOR</t>
  </si>
  <si>
    <t>PSE</t>
  </si>
  <si>
    <t>Oman</t>
  </si>
  <si>
    <t>OMN</t>
  </si>
  <si>
    <t>Pakistan</t>
  </si>
  <si>
    <t>PAK</t>
  </si>
  <si>
    <t>Palau</t>
  </si>
  <si>
    <t>PLW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</si>
  <si>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</si>
  <si>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</si>
  <si>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</si>
  <si>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</si>
  <si>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</si>
  <si>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</si>
  <si>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</si>
  <si>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</si>
  <si>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</si>
  <si>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</si>
  <si>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Pitcairn</t>
  </si>
  <si>
    <t>PCN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</si>
  <si>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</si>
  <si>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</si>
  <si>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</si>
  <si>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</si>
  <si>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</si>
  <si>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</si>
  <si>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</si>
  <si>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</si>
  <si>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KOR</t>
  </si>
  <si>
    <t>REU</t>
  </si>
  <si>
    <t>Romania</t>
  </si>
  <si>
    <t>ROU</t>
  </si>
  <si>
    <t>Russian Federation</t>
  </si>
  <si>
    <t>RUS</t>
  </si>
  <si>
    <t>Rwanda</t>
  </si>
  <si>
    <t>RWA</t>
  </si>
  <si>
    <t>BLM</t>
  </si>
  <si>
    <t>SHN</t>
  </si>
  <si>
    <t>Saint Kitts and Nevis</t>
  </si>
  <si>
    <t>KNA</t>
  </si>
  <si>
    <t>Saint Lucia</t>
  </si>
  <si>
    <t>LCA</t>
  </si>
  <si>
    <t>MAF</t>
  </si>
  <si>
    <t>Saint Pierre and Miquelon</t>
  </si>
  <si>
    <t>SPM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</si>
  <si>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</si>
  <si>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</si>
  <si>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</si>
  <si>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</si>
  <si>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</si>
  <si>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</si>
  <si>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</si>
  <si>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</si>
  <si>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</si>
  <si>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</si>
  <si>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</si>
  <si>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</si>
  <si>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</si>
  <si>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</si>
  <si>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</si>
  <si>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</si>
  <si>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</si>
  <si>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</si>
  <si>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</si>
  <si>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</si>
  <si>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</si>
  <si>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</si>
  <si>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</si>
  <si>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</si>
  <si>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</si>
  <si>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</si>
  <si>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</si>
  <si>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</si>
  <si>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</si>
  <si>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</si>
  <si>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</si>
  <si>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</si>
  <si>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</si>
  <si>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</si>
  <si>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</si>
  <si>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</si>
  <si>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</si>
  <si>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</si>
  <si>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SJM</t>
  </si>
  <si>
    <t>SWZ</t>
  </si>
  <si>
    <t>Sweden</t>
  </si>
  <si>
    <t>SWE</t>
  </si>
  <si>
    <t>Switzerland</t>
  </si>
  <si>
    <t>CHE</t>
  </si>
  <si>
    <t>Syrian Arab Republic</t>
  </si>
  <si>
    <t>SYR</t>
  </si>
  <si>
    <t>Tajikistan</t>
  </si>
  <si>
    <t>TJK</t>
  </si>
  <si>
    <t>Thailand</t>
  </si>
  <si>
    <t>THA</t>
  </si>
  <si>
    <t>MKD</t>
  </si>
  <si>
    <t>Timor-Leste</t>
  </si>
  <si>
    <t>TLS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</si>
  <si>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</si>
  <si>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</si>
  <si>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</si>
  <si>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</si>
  <si>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</si>
  <si>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</si>
  <si>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</si>
  <si>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</si>
  <si>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</si>
  <si>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</si>
  <si>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</si>
  <si>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</si>
  <si>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</si>
  <si>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</si>
  <si>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</si>
  <si>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</si>
  <si>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</si>
  <si>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</si>
  <si>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</si>
  <si>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</si>
  <si>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</si>
  <si>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</si>
  <si>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</si>
  <si>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</si>
  <si>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GBR</t>
  </si>
  <si>
    <t>TZA</t>
  </si>
  <si>
    <t>United States of America</t>
  </si>
  <si>
    <t>USA</t>
  </si>
  <si>
    <t>VIR</t>
  </si>
  <si>
    <t>Uruguay</t>
  </si>
  <si>
    <t>URY</t>
  </si>
  <si>
    <t>Uzbekistan</t>
  </si>
  <si>
    <t>UZB</t>
  </si>
  <si>
    <t>Vanuatu</t>
  </si>
  <si>
    <t>VUT</t>
  </si>
  <si>
    <t>Venezuela (Bolivarian Republic of)</t>
  </si>
  <si>
    <t>VEN</t>
  </si>
  <si>
    <t>Viet Nam</t>
  </si>
  <si>
    <t>VNM</t>
  </si>
  <si>
    <t>WLF</t>
  </si>
  <si>
    <t>Western Sahara</t>
  </si>
  <si>
    <t>ESH</t>
  </si>
  <si>
    <t>Yemen</t>
  </si>
  <si>
    <t>YEM</t>
  </si>
  <si>
    <t>Zambia</t>
  </si>
  <si>
    <t>ZMB</t>
  </si>
  <si>
    <t>Zimbabwe</t>
  </si>
  <si>
    <t>ZWE</t>
  </si>
  <si>
    <t>Country:</t>
  </si>
  <si>
    <t>Month</t>
  </si>
  <si>
    <t>All</t>
  </si>
  <si>
    <t>Réunion</t>
  </si>
  <si>
    <t>South Sudan</t>
  </si>
  <si>
    <t>Eswatini</t>
  </si>
  <si>
    <t>Cabo Verde</t>
  </si>
  <si>
    <t>Libya</t>
  </si>
  <si>
    <t>Iran (Islamic Republic of)</t>
  </si>
  <si>
    <t>Bonaire, Sint Eustatius and Saba</t>
  </si>
  <si>
    <t>Curaçao</t>
  </si>
  <si>
    <t>Saint Barthélemy</t>
  </si>
  <si>
    <t>Saint Martin (French part)</t>
  </si>
  <si>
    <t>Sint Maarten (Dutch part)</t>
  </si>
  <si>
    <t>Bolivia (Plurinational State of)</t>
  </si>
  <si>
    <t>Czechia</t>
  </si>
  <si>
    <t>United Kingdom</t>
  </si>
  <si>
    <t>North Macedonia</t>
  </si>
  <si>
    <t>1. Start</t>
  </si>
  <si>
    <t>Population Estimate</t>
  </si>
  <si>
    <t>1st dose vaccination</t>
  </si>
  <si>
    <t>2nd dose vaccination</t>
  </si>
  <si>
    <t>% 1st doses/ pop</t>
  </si>
  <si>
    <t>% 2nd doses/ pop</t>
  </si>
  <si>
    <t>Administered this month (1st dose)</t>
  </si>
  <si>
    <t>Administered this month (2nd dose)</t>
  </si>
  <si>
    <t>Average Monthly consumption</t>
  </si>
  <si>
    <t>ISO Code</t>
  </si>
  <si>
    <t>Short Name</t>
  </si>
  <si>
    <t>Status</t>
  </si>
  <si>
    <t>Quantity</t>
  </si>
  <si>
    <t>Shipment arrival Date</t>
  </si>
  <si>
    <t>Buyer</t>
  </si>
  <si>
    <t>Expiry date</t>
  </si>
  <si>
    <t>Allocation reference</t>
  </si>
  <si>
    <t>Data Source</t>
  </si>
  <si>
    <t>Length of time from Shipment to Expiry (weeks)</t>
  </si>
  <si>
    <t>Shipped</t>
  </si>
  <si>
    <t>Bilateral donation</t>
  </si>
  <si>
    <t>Donation from UK (dose sharing)</t>
  </si>
  <si>
    <t>Country Report</t>
  </si>
  <si>
    <t>Grant</t>
  </si>
  <si>
    <t>https://www.mea.gov.in/vaccine-supply.htm</t>
  </si>
  <si>
    <t>UNICEF-COVAX</t>
  </si>
  <si>
    <t>Allocation Round 2</t>
  </si>
  <si>
    <t>COVAX S&amp;D and https://www.mea.gov.in/vaccine-supply.htm</t>
  </si>
  <si>
    <t>Donation from United States of America</t>
  </si>
  <si>
    <t>COVAX S&amp;D</t>
  </si>
  <si>
    <t>Planned</t>
  </si>
  <si>
    <t xml:space="preserve">Donation from Canada </t>
  </si>
  <si>
    <t>/</t>
  </si>
  <si>
    <t>Population (12 and up)</t>
  </si>
  <si>
    <t>Population (18 and up)</t>
  </si>
  <si>
    <t>Arrival Month</t>
  </si>
  <si>
    <t>Shipments (Delivered)</t>
  </si>
  <si>
    <t>Shipments (Planned)</t>
  </si>
  <si>
    <t>Shipments (Forecast)</t>
  </si>
  <si>
    <t>ADMNINSTERED
(1ST DOSE)</t>
  </si>
  <si>
    <t>BEGINNING
BALANCE</t>
  </si>
  <si>
    <t>ADMINISTERED (2ND DOSE)</t>
  </si>
  <si>
    <t>ADMNINSTERED
(TOTAL)</t>
  </si>
  <si>
    <t>WASTED DOSES
(OPEN VIALS)</t>
  </si>
  <si>
    <t>WASTAGE 
RATE %</t>
  </si>
  <si>
    <t>TOTAL CONSUMPTION</t>
  </si>
  <si>
    <t>ADJUSTMENTS</t>
  </si>
  <si>
    <t>SHIPMENTS
DELIVERED</t>
  </si>
  <si>
    <t>ENDING
BALANCE</t>
  </si>
  <si>
    <t>RUNNING
EXPIRY</t>
  </si>
  <si>
    <t>POTENTIAL
EXPIRY</t>
  </si>
  <si>
    <t>SHIPMENTS
PLANNED</t>
  </si>
  <si>
    <t>SHIPMENTS
FORECAST</t>
  </si>
  <si>
    <t>FULL 
VACCINATION FORECAST</t>
  </si>
  <si>
    <t>Expiry Month</t>
  </si>
  <si>
    <t>Expiry year</t>
  </si>
  <si>
    <t>Expiry date (Rounded)</t>
  </si>
  <si>
    <t>Vaccination:</t>
  </si>
  <si>
    <t>Estimated coverage</t>
  </si>
  <si>
    <t>Cummulative Vaccinated</t>
  </si>
  <si>
    <t>Potential expiry</t>
  </si>
  <si>
    <t>Ending balance</t>
  </si>
  <si>
    <t>Total consumption</t>
  </si>
  <si>
    <t>Second doses</t>
  </si>
  <si>
    <t>Vaccinated (achived + forecast)</t>
  </si>
  <si>
    <t>VARIABLE NAME</t>
  </si>
  <si>
    <t>DESCRIPTION</t>
  </si>
  <si>
    <t>LOCKED?</t>
  </si>
  <si>
    <t>2. Data</t>
  </si>
  <si>
    <t>Delivered shipments</t>
  </si>
  <si>
    <t>Running
expiry</t>
  </si>
  <si>
    <t>Ending
balance</t>
  </si>
  <si>
    <t>Planned shipments</t>
  </si>
  <si>
    <t>Country ISO code</t>
  </si>
  <si>
    <t>Administered
(1st dose)</t>
  </si>
  <si>
    <t>Administered (2nd dose)</t>
  </si>
  <si>
    <t>Administered (total)</t>
  </si>
  <si>
    <t>Open vial wastage (doses)</t>
  </si>
  <si>
    <t>Adjustments</t>
  </si>
  <si>
    <t>Open vial wastage (%)</t>
  </si>
  <si>
    <t>Scenario 1</t>
  </si>
  <si>
    <t>Forecasted doses</t>
  </si>
  <si>
    <t>Forecasted Consumption</t>
  </si>
  <si>
    <t>Forecasted beginning balance</t>
  </si>
  <si>
    <t>Forecasted Ending balance</t>
  </si>
  <si>
    <t>Forecasted Wastage (%)</t>
  </si>
  <si>
    <t>Eligible population</t>
  </si>
  <si>
    <t>Consumption</t>
  </si>
  <si>
    <t>Month Year
(Filter)</t>
  </si>
  <si>
    <t>Scenario 2</t>
  </si>
  <si>
    <t>S1_Forecasted beginning balance</t>
  </si>
  <si>
    <t>S1_Forecasted doses</t>
  </si>
  <si>
    <t>S1_Forecasted Wastage (%)</t>
  </si>
  <si>
    <t>S1_Forecasted Consumption</t>
  </si>
  <si>
    <t>S1_Forecasted shipments</t>
  </si>
  <si>
    <t>S1_Forecasted Ending balance</t>
  </si>
  <si>
    <t>S2_Forecasted beginning balance</t>
  </si>
  <si>
    <t>S2_Forecasted doses</t>
  </si>
  <si>
    <t>S2_Forecasted Wastage (%)</t>
  </si>
  <si>
    <t>S2_Forecasted Consumption</t>
  </si>
  <si>
    <t>S2_Forecasted shipments</t>
  </si>
  <si>
    <t>S2_Forecasted Ending balance</t>
  </si>
  <si>
    <t>Coverage(Including forecast)</t>
  </si>
  <si>
    <t>Country name</t>
  </si>
  <si>
    <t>Yes</t>
  </si>
  <si>
    <t>Reporting period. Use cells C2:C6 to define your starting period</t>
  </si>
  <si>
    <t>Partly</t>
  </si>
  <si>
    <t>Beginning balance</t>
  </si>
  <si>
    <t>No</t>
  </si>
  <si>
    <t>Actual 1st doses administered for the selected COVID19 vaccine</t>
  </si>
  <si>
    <t>Beginning stock balance for the selected COVID19 vaccine. Use cells E2:E6 to define the beginnning balances</t>
  </si>
  <si>
    <t>Actual 2nd doses administered for the selected COVID19 vaccine</t>
  </si>
  <si>
    <t>Total doses administered (1st dose + 2nd dose)</t>
  </si>
  <si>
    <t>Estimated actual number of doses wasted for the select COVID19 vaccine</t>
  </si>
  <si>
    <t>Estimated percentage of doses wasted for the select COVID19 vaccine</t>
  </si>
  <si>
    <t>Estimated total consumption (Actual number of doses + wasted doses)</t>
  </si>
  <si>
    <t>COVID19 vaccine stock adjustments (negative or positive) for the selected COVID19 vaccine</t>
  </si>
  <si>
    <t>Actual number of shipments delivered for the selected COVID19 vaccine</t>
  </si>
  <si>
    <t>Planned number of shipments for the selected COVID19 vaccine</t>
  </si>
  <si>
    <t>Potential number of deivered shipments for the selected COVID19 vaccine will expire by that month</t>
  </si>
  <si>
    <t>Ending balance for the selected COVID19 vaccine</t>
  </si>
  <si>
    <t>Forecasted beginning stock balance for the selected COVID19 vaccine for Scenario 1 analysis</t>
  </si>
  <si>
    <t>Forecasted total number of doses admninistered for the selected COVID19 vaccine for Scenario 1 analysis</t>
  </si>
  <si>
    <t>Forecasted wastage for the selected COVID19 vaccine for Scenario 1 analysis</t>
  </si>
  <si>
    <t>Forecasted total consumption for the selected COVID19 vaccine for Scenario 1 analysis</t>
  </si>
  <si>
    <t>Forecasted shipments for the selected COVID19 vaccine for scenario 1 analysis</t>
  </si>
  <si>
    <t>Forecasted ending balance for the selected COVID19 vaccine for scenario 1 analysis</t>
  </si>
  <si>
    <t>Forecasted beginning stock balance for the selected COVID19 vaccine for Scenario 2 analysis</t>
  </si>
  <si>
    <t>Forecasted total number of doses admninistered for the selected COVID19 vaccine for Scenario 2 analysis</t>
  </si>
  <si>
    <t>Forecasted wastage for the selected COVID19 vaccine for Scenario 2 analysis</t>
  </si>
  <si>
    <t>Forecasted total consumption for the selected COVID19 vaccine for Scenario 2 analysis</t>
  </si>
  <si>
    <t>Forecasted shipments for the selected COVID19 vaccine for scenario 2 analysis</t>
  </si>
  <si>
    <t>Forecasted ending balance for the selected COVID19 vaccine for scenario 2 analysis</t>
  </si>
  <si>
    <t>Dashboard: COVID19 vaccine supply outlook visualization</t>
  </si>
  <si>
    <t>Shipments data: COVID19 vaccine shipments data</t>
  </si>
  <si>
    <r>
      <t>Country (</t>
    </r>
    <r>
      <rPr>
        <i/>
        <sz val="10"/>
        <color theme="1"/>
        <rFont val="Calibri"/>
        <family val="2"/>
        <scheme val="minor"/>
      </rPr>
      <t>Select</t>
    </r>
    <r>
      <rPr>
        <sz val="10"/>
        <color theme="1"/>
        <rFont val="Calibri"/>
        <family val="2"/>
        <scheme val="minor"/>
      </rPr>
      <t>):</t>
    </r>
  </si>
  <si>
    <t>Booster</t>
  </si>
  <si>
    <t>Pfizer BioNTech</t>
  </si>
  <si>
    <t>Janssen Vaccines</t>
  </si>
  <si>
    <t>BBIBP-CorV</t>
  </si>
  <si>
    <t>CoronaVac</t>
  </si>
  <si>
    <t>Gamaleya Research Institute</t>
  </si>
  <si>
    <t>Sputnik V</t>
  </si>
  <si>
    <t>Antarctica</t>
  </si>
  <si>
    <t>Bahamas (the)</t>
  </si>
  <si>
    <t>Bouvet Island</t>
  </si>
  <si>
    <t>British Indian Ocean Territory (the)</t>
  </si>
  <si>
    <t>Cayman Islands (the)</t>
  </si>
  <si>
    <t>Central African Republic (the)</t>
  </si>
  <si>
    <t>Christmas Island</t>
  </si>
  <si>
    <t>Cocos (Keeling) Islands (the)</t>
  </si>
  <si>
    <t>Comoros (the)</t>
  </si>
  <si>
    <t>Congo (the Democratic Republic of the)</t>
  </si>
  <si>
    <t>Congo (the)</t>
  </si>
  <si>
    <t>Cook Islands (the)</t>
  </si>
  <si>
    <t>Dominican Republic (the)</t>
  </si>
  <si>
    <t>Falkland Islands (the) [Malvinas]</t>
  </si>
  <si>
    <t>Faroe Islands (the)</t>
  </si>
  <si>
    <t>French Southern Territories (the)</t>
  </si>
  <si>
    <t>Gambia (the)</t>
  </si>
  <si>
    <t>Heard Island and McDonald Islands</t>
  </si>
  <si>
    <t>Holy See (the)</t>
  </si>
  <si>
    <t>Hong Kong</t>
  </si>
  <si>
    <t>Korea (the Democratic People's Republic of)</t>
  </si>
  <si>
    <t>Korea (the Republic of)</t>
  </si>
  <si>
    <t>Lao People's Democratic Republic (the)</t>
  </si>
  <si>
    <t>Macao</t>
  </si>
  <si>
    <t>Marshall Islands (the)</t>
  </si>
  <si>
    <t>Micronesia (Federated States of)</t>
  </si>
  <si>
    <t>Moldova (the Republic of)</t>
  </si>
  <si>
    <t>Netherlands (the)</t>
  </si>
  <si>
    <t>Niger (the)</t>
  </si>
  <si>
    <t>Northern Mariana Islands (the)</t>
  </si>
  <si>
    <t>Palestine, State of</t>
  </si>
  <si>
    <t>Philippines (the)</t>
  </si>
  <si>
    <t>Republic of North Macedonia</t>
  </si>
  <si>
    <t>Russian Federation (the)</t>
  </si>
  <si>
    <t>Saint Helena, Ascension and Tristan da Cunha</t>
  </si>
  <si>
    <t>South Georgia and the South Sandwich Islands</t>
  </si>
  <si>
    <t>Sudan (the)</t>
  </si>
  <si>
    <t>Svalbard and Jan Mayen</t>
  </si>
  <si>
    <t>Taiwan (Province of China)</t>
  </si>
  <si>
    <t>Tanzania, United Republic of</t>
  </si>
  <si>
    <t>Turks and Caicos Islands (the)</t>
  </si>
  <si>
    <t>United Arab Emirates (the)</t>
  </si>
  <si>
    <t>United Kingdom of Great Britain and Northern Ireland (the)</t>
  </si>
  <si>
    <t>United States Minor Outlying Islands (the)</t>
  </si>
  <si>
    <t>United States of America (the)</t>
  </si>
  <si>
    <t>Virgin Islands (British)</t>
  </si>
  <si>
    <t>Virgin Islands (U.S.)</t>
  </si>
  <si>
    <t>Wallis and Futuna</t>
  </si>
  <si>
    <t>ATA</t>
  </si>
  <si>
    <t>BES</t>
  </si>
  <si>
    <t>BVT</t>
  </si>
  <si>
    <t>IOT</t>
  </si>
  <si>
    <t>CXR</t>
  </si>
  <si>
    <t>CCK</t>
  </si>
  <si>
    <t>CUW</t>
  </si>
  <si>
    <t>ATF</t>
  </si>
  <si>
    <t>HMD</t>
  </si>
  <si>
    <t>SXM</t>
  </si>
  <si>
    <t>SGS</t>
  </si>
  <si>
    <t>SSD</t>
  </si>
  <si>
    <t>TWN</t>
  </si>
  <si>
    <t>UMI</t>
  </si>
  <si>
    <t>Shipments (Forecasted)</t>
  </si>
  <si>
    <t>Dose 1</t>
  </si>
  <si>
    <t>Dose 2</t>
  </si>
  <si>
    <t>Wastage</t>
  </si>
  <si>
    <t>this doesn't exist</t>
  </si>
  <si>
    <t>Min of Length of time from Shipment to Expiry (weeks)</t>
  </si>
  <si>
    <t>Average of Length of time from Shipment to Expiry (weeks)</t>
  </si>
  <si>
    <t>Max of Length of time from Shipment to Expiry (weeks)2</t>
  </si>
  <si>
    <t>Month-Year
(Filter)</t>
  </si>
  <si>
    <t>Average % open-vial wastage</t>
  </si>
  <si>
    <t>UN population data</t>
  </si>
  <si>
    <t>#</t>
  </si>
  <si>
    <t>Yes/ No</t>
  </si>
  <si>
    <t>Vaccine</t>
  </si>
  <si>
    <t>Filter</t>
  </si>
  <si>
    <t>Start date</t>
  </si>
  <si>
    <t>Start:</t>
  </si>
  <si>
    <t>End:</t>
  </si>
  <si>
    <t>Total Shipped</t>
  </si>
  <si>
    <t>Total doses/ Total shipped</t>
  </si>
  <si>
    <t>Ship status:</t>
  </si>
  <si>
    <t>Space Requirement (L)</t>
  </si>
  <si>
    <t>Syringes Included?</t>
  </si>
  <si>
    <t>entity_name</t>
  </si>
  <si>
    <t>iso_code</t>
  </si>
  <si>
    <t>who_region</t>
  </si>
  <si>
    <t>world_bank_income_group</t>
  </si>
  <si>
    <t>population</t>
  </si>
  <si>
    <t>pop_12p</t>
  </si>
  <si>
    <t>pop_18p</t>
  </si>
  <si>
    <t>EMR</t>
  </si>
  <si>
    <t>LIC</t>
  </si>
  <si>
    <t>EUR</t>
  </si>
  <si>
    <t>UMIC</t>
  </si>
  <si>
    <t>AFR</t>
  </si>
  <si>
    <t>LMIC</t>
  </si>
  <si>
    <t>WPR</t>
  </si>
  <si>
    <t>HIC</t>
  </si>
  <si>
    <t>AMR</t>
  </si>
  <si>
    <t>Other</t>
  </si>
  <si>
    <t>SEAR</t>
  </si>
  <si>
    <t>Bolivia (Plurinational State Of)</t>
  </si>
  <si>
    <t>Congo (Democratic Republic of The)</t>
  </si>
  <si>
    <t>Côte d’Ivoire</t>
  </si>
  <si>
    <t>Iran (Islamic Republic Of)</t>
  </si>
  <si>
    <t>Korea (Republic of)</t>
  </si>
  <si>
    <t>Kosovo</t>
  </si>
  <si>
    <t>XKX</t>
  </si>
  <si>
    <t>Micronesia (Federated States Of)</t>
  </si>
  <si>
    <t>Moldova (Republic of)</t>
  </si>
  <si>
    <t>Northern Mariana Islands (Commonwealth Of The)</t>
  </si>
  <si>
    <t>Saint Kitts And Nevis</t>
  </si>
  <si>
    <t>Saint Vincent And The Grenadines</t>
  </si>
  <si>
    <t>Sao Tome And Principe</t>
  </si>
  <si>
    <t>Sint Maarten</t>
  </si>
  <si>
    <t>Tanzania (United Republic of)</t>
  </si>
  <si>
    <t>West Bank &amp; Gaza</t>
  </si>
  <si>
    <t>COVID19 vaccine</t>
  </si>
  <si>
    <t>Use to filter COVI19 vaccines provided in the country</t>
  </si>
  <si>
    <t>List of COVID19 Vaccines provided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</si>
</sst>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43" formatCode="_-* #,##0.00_-;\-* #,##0.00_-;_-* &quot;-&quot;??_-;_-@_-"/>
    <numFmt numFmtId="164" formatCode="_-* #,##0_-;\-* #,##0_-;_-* &quot;-&quot;??_-;_-@_-"/>
    <numFmt numFmtId="165" formatCode="_-* #,##0.0_-;\-* #,##0.0_-;_-* &quot;-&quot;??_-;_-@_-"/>
    <numFmt numFmtId="166" formatCode="0.0%"/>
    <numFmt numFmtId="167" formatCode="[$-409]d\-mmm\-yy;@"/>
    <numFmt numFmtId="168" formatCode="0.0"/>
    <numFmt numFmtId="169" formatCode="_(* #,##0_);_(* \(#,##0\);_(* &quot;-&quot;??_);_(@_)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Calibri"/>
      <family val="2"/>
    </font>
    <font>
      <sz val="10"/>
      <color rgb="FF000000"/>
      <name val="Arial"/>
      <family val="2"/>
    </font>
    <font>
      <b/>
      <sz val="10"/>
      <color rgb="FFFFFFFF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theme="0"/>
      <name val="Arial"/>
      <family val="2"/>
    </font>
    <font>
      <b/>
      <sz val="10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0"/>
      <color theme="4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0"/>
      <color theme="8"/>
      <name val="Calibri"/>
      <family val="2"/>
      <scheme val="minor"/>
    </font>
    <font>
      <sz val="10"/>
      <color theme="4" tint="-0.499984740745262"/>
      <name val="Calibri"/>
      <family val="2"/>
      <scheme val="minor"/>
    </font>
    <font>
      <b/>
      <sz val="11"/>
      <color theme="9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5B9BD5"/>
        <bgColor rgb="FF5B9BD5"/>
      </patternFill>
    </fill>
    <fill>
      <patternFill patternType="solid">
        <fgColor theme="6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78909C"/>
        <bgColor rgb="FF78909C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/>
        <bgColor rgb="FF5B9BD5"/>
      </patternFill>
    </fill>
    <fill>
      <patternFill patternType="solid">
        <fgColor theme="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34998626667073579"/>
        <bgColor indexed="64"/>
      </patternFill>
    </fill>
  </fills>
  <borders count="5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ashed">
        <color theme="0" tint="-0.499984740745262"/>
      </left>
      <right style="dashed">
        <color theme="0" tint="-0.499984740745262"/>
      </right>
      <top style="dashed">
        <color theme="0" tint="-0.499984740745262"/>
      </top>
      <bottom style="dashed">
        <color theme="0" tint="-0.499984740745262"/>
      </bottom>
      <diagonal/>
    </border>
    <border>
      <left style="dashed">
        <color theme="0" tint="-0.499984740745262"/>
      </left>
      <right style="dashed">
        <color theme="0" tint="-0.499984740745262"/>
      </right>
      <top style="dashed">
        <color theme="0" tint="-0.499984740745262"/>
      </top>
      <bottom/>
      <diagonal/>
    </border>
    <border>
      <left style="dashed">
        <color theme="0" tint="-0.499984740745262"/>
      </left>
      <right style="dashed">
        <color theme="0" tint="-0.499984740745262"/>
      </right>
      <top style="dashed">
        <color auto="1"/>
      </top>
      <bottom style="dashed">
        <color theme="0" tint="-0.499984740745262"/>
      </bottom>
      <diagonal/>
    </border>
    <border>
      <left style="dashed">
        <color theme="0" tint="-0.499984740745262"/>
      </left>
      <right style="dashed">
        <color theme="0" tint="-0.499984740745262"/>
      </right>
      <top style="dashed">
        <color theme="0" tint="-0.499984740745262"/>
      </top>
      <bottom style="dashed">
        <color auto="1"/>
      </bottom>
      <diagonal/>
    </border>
    <border>
      <left style="dashed">
        <color theme="0" tint="-0.499984740745262"/>
      </left>
      <right style="dashed">
        <color theme="0" tint="-0.499984740745262"/>
      </right>
      <top/>
      <bottom style="dashed">
        <color theme="0" tint="-0.499984740745262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theme="0" tint="-0.499984740745262"/>
      </right>
      <top/>
      <bottom style="dashed">
        <color theme="0" tint="-0.499984740745262"/>
      </bottom>
      <diagonal/>
    </border>
    <border>
      <left/>
      <right style="dashed">
        <color theme="0" tint="-0.499984740745262"/>
      </right>
      <top style="dashed">
        <color auto="1"/>
      </top>
      <bottom style="dashed">
        <color theme="0" tint="-0.499984740745262"/>
      </bottom>
      <diagonal/>
    </border>
    <border>
      <left style="dashed">
        <color theme="0" tint="-0.499984740745262"/>
      </left>
      <right/>
      <top/>
      <bottom style="dashed">
        <color theme="0" tint="-0.499984740745262"/>
      </bottom>
      <diagonal/>
    </border>
    <border>
      <left style="dashed">
        <color theme="0" tint="-0.499984740745262"/>
      </left>
      <right/>
      <top style="dashed">
        <color theme="0" tint="-0.499984740745262"/>
      </top>
      <bottom style="dashed">
        <color theme="0" tint="-0.499984740745262"/>
      </bottom>
      <diagonal/>
    </border>
    <border>
      <left style="dashed">
        <color theme="0" tint="-0.499984740745262"/>
      </left>
      <right/>
      <top style="dashed">
        <color auto="1"/>
      </top>
      <bottom style="dashed">
        <color theme="0" tint="-0.499984740745262"/>
      </bottom>
      <diagonal/>
    </border>
    <border>
      <left/>
      <right style="dashed">
        <color theme="0" tint="-0.499984740745262"/>
      </right>
      <top style="dashed">
        <color theme="0" tint="-0.499984740745262"/>
      </top>
      <bottom style="dashed">
        <color theme="0" tint="-0.499984740745262"/>
      </bottom>
      <diagonal/>
    </border>
    <border>
      <left style="dashed">
        <color auto="1"/>
      </left>
      <right style="dashed">
        <color auto="1"/>
      </right>
      <top/>
      <bottom style="dashed">
        <color theme="0" tint="-0.499984740745262"/>
      </bottom>
      <diagonal/>
    </border>
    <border>
      <left style="dashed">
        <color auto="1"/>
      </left>
      <right style="dashed">
        <color auto="1"/>
      </right>
      <top style="dashed">
        <color theme="0" tint="-0.499984740745262"/>
      </top>
      <bottom style="dashed">
        <color theme="0" tint="-0.499984740745262"/>
      </bottom>
      <diagonal/>
    </border>
    <border>
      <left style="dashed">
        <color auto="1"/>
      </left>
      <right style="dashed">
        <color auto="1"/>
      </right>
      <top style="dashed">
        <color auto="1"/>
      </top>
      <bottom style="dashed">
        <color theme="0" tint="-0.499984740745262"/>
      </bottom>
      <diagonal/>
    </border>
    <border>
      <left style="medium">
        <color indexed="64"/>
      </left>
      <right style="thick">
        <color auto="1"/>
      </right>
      <top style="medium">
        <color indexed="64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 style="thick">
        <color auto="1"/>
      </bottom>
      <diagonal/>
    </border>
    <border>
      <left style="thick">
        <color auto="1"/>
      </left>
      <right style="medium">
        <color indexed="64"/>
      </right>
      <top style="medium">
        <color indexed="64"/>
      </top>
      <bottom style="thick">
        <color auto="1"/>
      </bottom>
      <diagonal/>
    </border>
    <border>
      <left style="medium">
        <color indexed="64"/>
      </left>
      <right style="dashed">
        <color theme="0" tint="-0.499984740745262"/>
      </right>
      <top/>
      <bottom style="dashed">
        <color theme="0" tint="-0.499984740745262"/>
      </bottom>
      <diagonal/>
    </border>
    <border>
      <left style="dashed">
        <color theme="0" tint="-0.499984740745262"/>
      </left>
      <right style="medium">
        <color indexed="64"/>
      </right>
      <top/>
      <bottom style="dashed">
        <color theme="0" tint="-0.499984740745262"/>
      </bottom>
      <diagonal/>
    </border>
    <border>
      <left style="medium">
        <color indexed="64"/>
      </left>
      <right style="dashed">
        <color theme="0" tint="-0.499984740745262"/>
      </right>
      <top style="dashed">
        <color theme="0" tint="-0.499984740745262"/>
      </top>
      <bottom style="dashed">
        <color theme="0" tint="-0.499984740745262"/>
      </bottom>
      <diagonal/>
    </border>
    <border>
      <left style="dashed">
        <color theme="0" tint="-0.499984740745262"/>
      </left>
      <right style="medium">
        <color indexed="64"/>
      </right>
      <top style="dashed">
        <color auto="1"/>
      </top>
      <bottom style="dashed">
        <color theme="0" tint="-0.499984740745262"/>
      </bottom>
      <diagonal/>
    </border>
    <border>
      <left style="dashed">
        <color theme="0" tint="-0.499984740745262"/>
      </left>
      <right style="medium">
        <color indexed="64"/>
      </right>
      <top style="dashed">
        <color theme="0" tint="-0.499984740745262"/>
      </top>
      <bottom style="dashed">
        <color theme="0" tint="-0.499984740745262"/>
      </bottom>
      <diagonal/>
    </border>
    <border>
      <left style="medium">
        <color indexed="64"/>
      </left>
      <right style="dashed">
        <color theme="0" tint="-0.499984740745262"/>
      </right>
      <top style="dashed">
        <color theme="0" tint="-0.499984740745262"/>
      </top>
      <bottom style="dashed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33">
    <xf numFmtId="0" fontId="0" fillId="0" borderId="0" xfId="0"/>
    <xf numFmtId="0" fontId="3" fillId="0" borderId="0" xfId="0" applyFont="1"/>
    <xf numFmtId="0" fontId="4" fillId="0" borderId="0" xfId="0" applyFont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5" fillId="6" borderId="0" xfId="0" applyFont="1" applyFill="1"/>
    <xf numFmtId="0" fontId="6" fillId="0" borderId="0" xfId="0" applyFont="1"/>
    <xf numFmtId="0" fontId="5" fillId="6" borderId="1" xfId="0" applyFont="1" applyFill="1" applyBorder="1"/>
    <xf numFmtId="0" fontId="0" fillId="0" borderId="0" xfId="0" applyAlignment="1">
      <alignment wrapText="1"/>
    </xf>
    <xf numFmtId="164" fontId="4" fillId="0" borderId="0" xfId="1" applyNumberFormat="1" applyFont="1"/>
    <xf numFmtId="17" fontId="6" fillId="0" borderId="0" xfId="0" applyNumberFormat="1" applyFont="1"/>
    <xf numFmtId="9" fontId="4" fillId="0" borderId="0" xfId="2" applyFont="1"/>
    <xf numFmtId="0" fontId="7" fillId="0" borderId="0" xfId="0" applyFont="1"/>
    <xf numFmtId="0" fontId="8" fillId="9" borderId="1" xfId="0" applyFont="1" applyFill="1" applyBorder="1" applyAlignment="1">
      <alignment wrapText="1"/>
    </xf>
    <xf numFmtId="0" fontId="2" fillId="9" borderId="1" xfId="0" applyFont="1" applyFill="1" applyBorder="1" applyAlignment="1">
      <alignment wrapText="1"/>
    </xf>
    <xf numFmtId="165" fontId="4" fillId="0" borderId="0" xfId="1" applyNumberFormat="1" applyFont="1"/>
    <xf numFmtId="17" fontId="0" fillId="0" borderId="0" xfId="0" applyNumberFormat="1"/>
    <xf numFmtId="0" fontId="0" fillId="0" borderId="0" xfId="0" applyFont="1" applyAlignment="1">
      <alignment horizontal="left" wrapText="1"/>
    </xf>
    <xf numFmtId="164" fontId="0" fillId="0" borderId="0" xfId="1" applyNumberFormat="1" applyFont="1"/>
    <xf numFmtId="0" fontId="9" fillId="10" borderId="0" xfId="0" applyFont="1" applyFill="1" applyAlignment="1">
      <alignment wrapText="1"/>
    </xf>
    <xf numFmtId="164" fontId="9" fillId="10" borderId="0" xfId="1" applyNumberFormat="1" applyFont="1" applyFill="1" applyAlignment="1">
      <alignment wrapText="1"/>
    </xf>
    <xf numFmtId="14" fontId="9" fillId="10" borderId="0" xfId="0" applyNumberFormat="1" applyFont="1" applyFill="1" applyAlignment="1">
      <alignment wrapText="1"/>
    </xf>
    <xf numFmtId="0" fontId="10" fillId="0" borderId="0" xfId="0" applyFont="1"/>
    <xf numFmtId="164" fontId="10" fillId="0" borderId="0" xfId="1" applyNumberFormat="1" applyFont="1"/>
    <xf numFmtId="14" fontId="10" fillId="0" borderId="0" xfId="0" applyNumberFormat="1" applyFont="1"/>
    <xf numFmtId="167" fontId="10" fillId="0" borderId="0" xfId="0" applyNumberFormat="1" applyFont="1"/>
    <xf numFmtId="168" fontId="10" fillId="0" borderId="0" xfId="0" applyNumberFormat="1" applyFont="1"/>
    <xf numFmtId="164" fontId="11" fillId="0" borderId="0" xfId="1" applyNumberFormat="1" applyFont="1"/>
    <xf numFmtId="9" fontId="11" fillId="0" borderId="0" xfId="2" applyFont="1"/>
    <xf numFmtId="0" fontId="12" fillId="11" borderId="31" xfId="0" applyFont="1" applyFill="1" applyBorder="1" applyAlignment="1">
      <alignment horizontal="left" vertical="top"/>
    </xf>
    <xf numFmtId="0" fontId="12" fillId="11" borderId="32" xfId="0" applyFont="1" applyFill="1" applyBorder="1" applyAlignment="1">
      <alignment horizontal="left" vertical="top" wrapText="1"/>
    </xf>
    <xf numFmtId="0" fontId="12" fillId="11" borderId="32" xfId="0" applyFont="1" applyFill="1" applyBorder="1" applyAlignment="1">
      <alignment horizontal="center" vertical="center" textRotation="90" wrapText="1"/>
    </xf>
    <xf numFmtId="0" fontId="12" fillId="11" borderId="33" xfId="0" applyFont="1" applyFill="1" applyBorder="1" applyAlignment="1">
      <alignment horizontal="left" vertical="top" wrapText="1"/>
    </xf>
    <xf numFmtId="0" fontId="13" fillId="0" borderId="34" xfId="0" applyFont="1" applyBorder="1"/>
    <xf numFmtId="0" fontId="13" fillId="0" borderId="19" xfId="0" applyFont="1" applyBorder="1"/>
    <xf numFmtId="17" fontId="13" fillId="0" borderId="19" xfId="0" applyNumberFormat="1" applyFont="1" applyBorder="1" applyProtection="1">
      <protection locked="0"/>
    </xf>
    <xf numFmtId="164" fontId="13" fillId="0" borderId="19" xfId="1" applyNumberFormat="1" applyFont="1" applyBorder="1" applyProtection="1">
      <protection locked="0"/>
    </xf>
    <xf numFmtId="164" fontId="13" fillId="0" borderId="19" xfId="1" applyNumberFormat="1" applyFont="1" applyBorder="1" applyProtection="1"/>
    <xf numFmtId="9" fontId="13" fillId="0" borderId="19" xfId="2" applyFont="1" applyBorder="1" applyProtection="1">
      <protection locked="0"/>
    </xf>
    <xf numFmtId="164" fontId="13" fillId="0" borderId="19" xfId="1" applyNumberFormat="1" applyFont="1" applyBorder="1"/>
    <xf numFmtId="164" fontId="13" fillId="0" borderId="24" xfId="1" applyNumberFormat="1" applyFont="1" applyBorder="1"/>
    <xf numFmtId="164" fontId="13" fillId="3" borderId="28" xfId="1" applyNumberFormat="1" applyFont="1" applyFill="1" applyBorder="1"/>
    <xf numFmtId="164" fontId="13" fillId="0" borderId="22" xfId="1" applyNumberFormat="1" applyFont="1" applyBorder="1" applyProtection="1"/>
    <xf numFmtId="164" fontId="13" fillId="0" borderId="35" xfId="1" applyNumberFormat="1" applyFont="1" applyBorder="1" applyProtection="1"/>
    <xf numFmtId="0" fontId="0" fillId="0" borderId="0" xfId="0" applyFont="1"/>
    <xf numFmtId="0" fontId="13" fillId="0" borderId="36" xfId="0" applyFont="1" applyBorder="1"/>
    <xf numFmtId="0" fontId="13" fillId="0" borderId="15" xfId="0" applyFont="1" applyBorder="1"/>
    <xf numFmtId="17" fontId="13" fillId="0" borderId="15" xfId="0" applyNumberFormat="1" applyFont="1" applyBorder="1" applyProtection="1">
      <protection locked="0"/>
    </xf>
    <xf numFmtId="164" fontId="13" fillId="0" borderId="15" xfId="1" applyNumberFormat="1" applyFont="1" applyBorder="1" applyProtection="1">
      <protection locked="0"/>
    </xf>
    <xf numFmtId="164" fontId="13" fillId="0" borderId="15" xfId="1" applyNumberFormat="1" applyFont="1" applyBorder="1"/>
    <xf numFmtId="164" fontId="13" fillId="0" borderId="25" xfId="1" applyNumberFormat="1" applyFont="1" applyBorder="1"/>
    <xf numFmtId="164" fontId="13" fillId="3" borderId="29" xfId="1" applyNumberFormat="1" applyFont="1" applyFill="1" applyBorder="1"/>
    <xf numFmtId="164" fontId="13" fillId="0" borderId="15" xfId="1" applyNumberFormat="1" applyFont="1" applyBorder="1" applyProtection="1"/>
    <xf numFmtId="164" fontId="13" fillId="0" borderId="27" xfId="1" applyNumberFormat="1" applyFont="1" applyBorder="1" applyProtection="1"/>
    <xf numFmtId="0" fontId="13" fillId="0" borderId="16" xfId="0" applyFont="1" applyBorder="1"/>
    <xf numFmtId="164" fontId="13" fillId="0" borderId="16" xfId="1" applyNumberFormat="1" applyFont="1" applyBorder="1" applyProtection="1">
      <protection locked="0"/>
    </xf>
    <xf numFmtId="0" fontId="13" fillId="3" borderId="36" xfId="0" applyFont="1" applyFill="1" applyBorder="1"/>
    <xf numFmtId="0" fontId="13" fillId="3" borderId="17" xfId="0" applyFont="1" applyFill="1" applyBorder="1"/>
    <xf numFmtId="17" fontId="13" fillId="3" borderId="17" xfId="0" applyNumberFormat="1" applyFont="1" applyFill="1" applyBorder="1"/>
    <xf numFmtId="164" fontId="13" fillId="3" borderId="17" xfId="1" applyNumberFormat="1" applyFont="1" applyFill="1" applyBorder="1" applyProtection="1">
      <protection locked="0"/>
    </xf>
    <xf numFmtId="164" fontId="13" fillId="3" borderId="17" xfId="1" applyNumberFormat="1" applyFont="1" applyFill="1" applyBorder="1" applyProtection="1"/>
    <xf numFmtId="9" fontId="13" fillId="3" borderId="17" xfId="2" applyFont="1" applyFill="1" applyBorder="1" applyProtection="1">
      <protection locked="0"/>
    </xf>
    <xf numFmtId="164" fontId="13" fillId="3" borderId="17" xfId="1" applyNumberFormat="1" applyFont="1" applyFill="1" applyBorder="1"/>
    <xf numFmtId="164" fontId="13" fillId="3" borderId="26" xfId="1" applyNumberFormat="1" applyFont="1" applyFill="1" applyBorder="1"/>
    <xf numFmtId="164" fontId="13" fillId="3" borderId="30" xfId="1" applyNumberFormat="1" applyFont="1" applyFill="1" applyBorder="1"/>
    <xf numFmtId="164" fontId="13" fillId="3" borderId="23" xfId="1" applyNumberFormat="1" applyFont="1" applyFill="1" applyBorder="1" applyProtection="1"/>
    <xf numFmtId="164" fontId="13" fillId="3" borderId="37" xfId="1" applyNumberFormat="1" applyFont="1" applyFill="1" applyBorder="1" applyProtection="1"/>
    <xf numFmtId="0" fontId="13" fillId="3" borderId="15" xfId="0" applyFont="1" applyFill="1" applyBorder="1"/>
    <xf numFmtId="164" fontId="13" fillId="3" borderId="15" xfId="1" applyNumberFormat="1" applyFont="1" applyFill="1" applyBorder="1"/>
    <xf numFmtId="164" fontId="13" fillId="3" borderId="15" xfId="1" applyNumberFormat="1" applyFont="1" applyFill="1" applyBorder="1" applyProtection="1">
      <protection locked="0"/>
    </xf>
    <xf numFmtId="164" fontId="13" fillId="3" borderId="25" xfId="1" applyNumberFormat="1" applyFont="1" applyFill="1" applyBorder="1"/>
    <xf numFmtId="164" fontId="13" fillId="3" borderId="15" xfId="1" applyNumberFormat="1" applyFont="1" applyFill="1" applyBorder="1" applyProtection="1"/>
    <xf numFmtId="164" fontId="13" fillId="3" borderId="27" xfId="1" applyNumberFormat="1" applyFont="1" applyFill="1" applyBorder="1" applyProtection="1"/>
    <xf numFmtId="164" fontId="13" fillId="3" borderId="38" xfId="1" applyNumberFormat="1" applyFont="1" applyFill="1" applyBorder="1" applyProtection="1"/>
    <xf numFmtId="0" fontId="13" fillId="3" borderId="39" xfId="0" applyFont="1" applyFill="1" applyBorder="1"/>
    <xf numFmtId="0" fontId="13" fillId="3" borderId="18" xfId="0" applyFont="1" applyFill="1" applyBorder="1"/>
    <xf numFmtId="17" fontId="13" fillId="0" borderId="19" xfId="0" applyNumberFormat="1" applyFont="1" applyBorder="1"/>
    <xf numFmtId="164" fontId="13" fillId="0" borderId="38" xfId="1" applyNumberFormat="1" applyFont="1" applyBorder="1" applyProtection="1"/>
    <xf numFmtId="0" fontId="15" fillId="4" borderId="9" xfId="0" applyFont="1" applyFill="1" applyBorder="1"/>
    <xf numFmtId="0" fontId="15" fillId="4" borderId="3" xfId="0" applyFont="1" applyFill="1" applyBorder="1"/>
    <xf numFmtId="0" fontId="15" fillId="4" borderId="0" xfId="0" applyFont="1" applyFill="1" applyBorder="1"/>
    <xf numFmtId="0" fontId="15" fillId="4" borderId="5" xfId="0" applyFont="1" applyFill="1" applyBorder="1"/>
    <xf numFmtId="0" fontId="10" fillId="0" borderId="10" xfId="0" applyFont="1" applyBorder="1"/>
    <xf numFmtId="0" fontId="10" fillId="0" borderId="0" xfId="0" applyFont="1" applyBorder="1"/>
    <xf numFmtId="0" fontId="10" fillId="0" borderId="5" xfId="0" applyFont="1" applyBorder="1"/>
    <xf numFmtId="0" fontId="15" fillId="5" borderId="10" xfId="0" applyFont="1" applyFill="1" applyBorder="1"/>
    <xf numFmtId="0" fontId="15" fillId="5" borderId="0" xfId="0" applyFont="1" applyFill="1" applyBorder="1"/>
    <xf numFmtId="0" fontId="15" fillId="5" borderId="5" xfId="0" applyFont="1" applyFill="1" applyBorder="1"/>
    <xf numFmtId="0" fontId="10" fillId="7" borderId="0" xfId="0" applyFont="1" applyFill="1" applyBorder="1"/>
    <xf numFmtId="0" fontId="10" fillId="7" borderId="5" xfId="0" applyFont="1" applyFill="1" applyBorder="1"/>
    <xf numFmtId="0" fontId="10" fillId="0" borderId="10" xfId="0" applyFont="1" applyFill="1" applyBorder="1"/>
    <xf numFmtId="0" fontId="10" fillId="3" borderId="20" xfId="0" applyFont="1" applyFill="1" applyBorder="1"/>
    <xf numFmtId="0" fontId="10" fillId="3" borderId="13" xfId="0" applyFont="1" applyFill="1" applyBorder="1"/>
    <xf numFmtId="0" fontId="10" fillId="3" borderId="2" xfId="0" applyFont="1" applyFill="1" applyBorder="1"/>
    <xf numFmtId="0" fontId="10" fillId="3" borderId="1" xfId="0" applyFont="1" applyFill="1" applyBorder="1"/>
    <xf numFmtId="0" fontId="10" fillId="7" borderId="9" xfId="0" applyFont="1" applyFill="1" applyBorder="1"/>
    <xf numFmtId="0" fontId="10" fillId="7" borderId="3" xfId="0" applyFont="1" applyFill="1" applyBorder="1"/>
    <xf numFmtId="0" fontId="10" fillId="3" borderId="1" xfId="0" applyFont="1" applyFill="1" applyBorder="1" applyAlignment="1">
      <alignment horizontal="left"/>
    </xf>
    <xf numFmtId="0" fontId="10" fillId="5" borderId="8" xfId="0" applyFont="1" applyFill="1" applyBorder="1"/>
    <xf numFmtId="0" fontId="10" fillId="5" borderId="9" xfId="0" applyFont="1" applyFill="1" applyBorder="1"/>
    <xf numFmtId="0" fontId="10" fillId="5" borderId="3" xfId="0" applyFont="1" applyFill="1" applyBorder="1"/>
    <xf numFmtId="0" fontId="15" fillId="5" borderId="0" xfId="0" applyFont="1" applyFill="1" applyBorder="1" applyAlignment="1">
      <alignment horizontal="right"/>
    </xf>
    <xf numFmtId="0" fontId="10" fillId="5" borderId="10" xfId="0" applyFont="1" applyFill="1" applyBorder="1"/>
    <xf numFmtId="0" fontId="10" fillId="5" borderId="0" xfId="0" applyFont="1" applyFill="1" applyBorder="1"/>
    <xf numFmtId="0" fontId="10" fillId="5" borderId="5" xfId="0" applyFont="1" applyFill="1" applyBorder="1"/>
    <xf numFmtId="0" fontId="2" fillId="11" borderId="0" xfId="0" applyFont="1" applyFill="1" applyBorder="1" applyAlignment="1">
      <alignment wrapText="1"/>
    </xf>
    <xf numFmtId="0" fontId="20" fillId="0" borderId="0" xfId="0" applyFont="1"/>
    <xf numFmtId="17" fontId="20" fillId="0" borderId="0" xfId="0" applyNumberFormat="1" applyFont="1"/>
    <xf numFmtId="164" fontId="20" fillId="0" borderId="0" xfId="1" applyNumberFormat="1" applyFont="1"/>
    <xf numFmtId="166" fontId="20" fillId="0" borderId="0" xfId="2" applyNumberFormat="1" applyFont="1"/>
    <xf numFmtId="164" fontId="0" fillId="0" borderId="0" xfId="0" applyNumberFormat="1" applyFont="1"/>
    <xf numFmtId="0" fontId="15" fillId="11" borderId="0" xfId="0" applyFont="1" applyFill="1" applyBorder="1" applyAlignment="1">
      <alignment wrapText="1"/>
    </xf>
    <xf numFmtId="0" fontId="2" fillId="11" borderId="0" xfId="0" applyFont="1" applyFill="1" applyBorder="1" applyAlignment="1">
      <alignment horizontal="center" vertical="center" textRotation="90" wrapText="1"/>
    </xf>
    <xf numFmtId="0" fontId="2" fillId="11" borderId="0" xfId="0" applyFont="1" applyFill="1" applyBorder="1" applyAlignment="1">
      <alignment horizontal="left" vertical="top" wrapText="1"/>
    </xf>
    <xf numFmtId="0" fontId="2" fillId="11" borderId="0" xfId="0" applyFont="1" applyFill="1" applyBorder="1"/>
    <xf numFmtId="164" fontId="2" fillId="11" borderId="0" xfId="1" applyNumberFormat="1" applyFont="1" applyFill="1" applyBorder="1"/>
    <xf numFmtId="0" fontId="4" fillId="12" borderId="0" xfId="0" applyFont="1" applyFill="1"/>
    <xf numFmtId="0" fontId="5" fillId="13" borderId="1" xfId="0" applyFont="1" applyFill="1" applyBorder="1"/>
    <xf numFmtId="0" fontId="15" fillId="5" borderId="10" xfId="0" applyFont="1" applyFill="1" applyBorder="1" applyAlignment="1">
      <alignment horizontal="right"/>
    </xf>
    <xf numFmtId="0" fontId="14" fillId="7" borderId="8" xfId="0" applyFont="1" applyFill="1" applyBorder="1"/>
    <xf numFmtId="0" fontId="14" fillId="7" borderId="10" xfId="0" applyFont="1" applyFill="1" applyBorder="1"/>
    <xf numFmtId="0" fontId="0" fillId="15" borderId="0" xfId="0" applyFont="1" applyFill="1"/>
    <xf numFmtId="0" fontId="23" fillId="0" borderId="0" xfId="0" applyFont="1"/>
    <xf numFmtId="0" fontId="10" fillId="0" borderId="0" xfId="0" applyFont="1" applyAlignment="1">
      <alignment wrapText="1"/>
    </xf>
    <xf numFmtId="0" fontId="10" fillId="0" borderId="1" xfId="0" applyFont="1" applyBorder="1"/>
    <xf numFmtId="0" fontId="10" fillId="3" borderId="10" xfId="0" applyFont="1" applyFill="1" applyBorder="1"/>
    <xf numFmtId="0" fontId="10" fillId="3" borderId="0" xfId="0" applyFont="1" applyFill="1" applyBorder="1"/>
    <xf numFmtId="164" fontId="18" fillId="0" borderId="0" xfId="1" applyNumberFormat="1" applyFont="1" applyBorder="1" applyAlignment="1">
      <alignment horizontal="right"/>
    </xf>
    <xf numFmtId="0" fontId="16" fillId="2" borderId="1" xfId="0" applyFont="1" applyFill="1" applyBorder="1"/>
    <xf numFmtId="0" fontId="16" fillId="2" borderId="1" xfId="0" applyFont="1" applyFill="1" applyBorder="1" applyAlignment="1">
      <alignment horizontal="left"/>
    </xf>
    <xf numFmtId="0" fontId="10" fillId="16" borderId="10" xfId="0" applyFont="1" applyFill="1" applyBorder="1"/>
    <xf numFmtId="0" fontId="10" fillId="16" borderId="0" xfId="0" applyFont="1" applyFill="1" applyBorder="1"/>
    <xf numFmtId="164" fontId="18" fillId="16" borderId="0" xfId="1" applyNumberFormat="1" applyFont="1" applyFill="1" applyBorder="1" applyAlignment="1">
      <alignment horizontal="right"/>
    </xf>
    <xf numFmtId="0" fontId="10" fillId="3" borderId="12" xfId="0" applyFont="1" applyFill="1" applyBorder="1" applyAlignment="1">
      <alignment horizontal="left"/>
    </xf>
    <xf numFmtId="0" fontId="16" fillId="2" borderId="12" xfId="0" applyFont="1" applyFill="1" applyBorder="1" applyAlignment="1">
      <alignment horizontal="left"/>
    </xf>
    <xf numFmtId="0" fontId="13" fillId="0" borderId="36" xfId="0" applyFont="1" applyBorder="1" applyAlignment="1"/>
    <xf numFmtId="0" fontId="13" fillId="0" borderId="15" xfId="0" applyFont="1" applyBorder="1" applyAlignment="1"/>
    <xf numFmtId="17" fontId="13" fillId="0" borderId="19" xfId="0" applyNumberFormat="1" applyFont="1" applyBorder="1" applyAlignment="1"/>
    <xf numFmtId="0" fontId="13" fillId="0" borderId="19" xfId="0" applyFont="1" applyBorder="1" applyAlignment="1"/>
    <xf numFmtId="164" fontId="13" fillId="0" borderId="19" xfId="1" applyNumberFormat="1" applyFont="1" applyBorder="1" applyAlignment="1" applyProtection="1">
      <protection locked="0"/>
    </xf>
    <xf numFmtId="164" fontId="13" fillId="0" borderId="15" xfId="1" applyNumberFormat="1" applyFont="1" applyBorder="1" applyAlignment="1" applyProtection="1">
      <protection locked="0"/>
    </xf>
    <xf numFmtId="164" fontId="13" fillId="0" borderId="19" xfId="1" applyNumberFormat="1" applyFont="1" applyBorder="1" applyAlignment="1" applyProtection="1"/>
    <xf numFmtId="9" fontId="13" fillId="0" borderId="19" xfId="2" applyFont="1" applyBorder="1" applyAlignment="1" applyProtection="1">
      <protection locked="0"/>
    </xf>
    <xf numFmtId="164" fontId="13" fillId="0" borderId="19" xfId="1" applyNumberFormat="1" applyFont="1" applyBorder="1" applyAlignment="1"/>
    <xf numFmtId="164" fontId="13" fillId="0" borderId="15" xfId="1" applyNumberFormat="1" applyFont="1" applyBorder="1" applyAlignment="1"/>
    <xf numFmtId="164" fontId="13" fillId="0" borderId="25" xfId="1" applyNumberFormat="1" applyFont="1" applyBorder="1" applyAlignment="1"/>
    <xf numFmtId="164" fontId="13" fillId="3" borderId="29" xfId="1" applyNumberFormat="1" applyFont="1" applyFill="1" applyBorder="1" applyAlignment="1"/>
    <xf numFmtId="164" fontId="13" fillId="0" borderId="15" xfId="1" applyNumberFormat="1" applyFont="1" applyBorder="1" applyAlignment="1" applyProtection="1"/>
    <xf numFmtId="164" fontId="13" fillId="0" borderId="27" xfId="1" applyNumberFormat="1" applyFont="1" applyBorder="1" applyAlignment="1" applyProtection="1"/>
    <xf numFmtId="164" fontId="13" fillId="0" borderId="38" xfId="1" applyNumberFormat="1" applyFont="1" applyBorder="1" applyAlignment="1" applyProtection="1"/>
    <xf numFmtId="0" fontId="0" fillId="0" borderId="0" xfId="0" applyFont="1" applyAlignment="1"/>
    <xf numFmtId="0" fontId="0" fillId="0" borderId="1" xfId="0" applyBorder="1"/>
    <xf numFmtId="0" fontId="10" fillId="3" borderId="20" xfId="0" applyFont="1" applyFill="1" applyBorder="1" applyAlignment="1">
      <alignment wrapText="1"/>
    </xf>
    <xf numFmtId="164" fontId="10" fillId="3" borderId="2" xfId="1" applyNumberFormat="1" applyFont="1" applyFill="1" applyBorder="1" applyAlignment="1">
      <alignment wrapText="1"/>
    </xf>
    <xf numFmtId="165" fontId="10" fillId="3" borderId="1" xfId="1" applyNumberFormat="1" applyFont="1" applyFill="1" applyBorder="1" applyAlignment="1">
      <alignment wrapText="1"/>
    </xf>
    <xf numFmtId="165" fontId="10" fillId="3" borderId="21" xfId="1" applyNumberFormat="1" applyFont="1" applyFill="1" applyBorder="1" applyAlignment="1">
      <alignment wrapText="1"/>
    </xf>
    <xf numFmtId="164" fontId="10" fillId="3" borderId="21" xfId="1" applyNumberFormat="1" applyFont="1" applyFill="1" applyBorder="1" applyAlignment="1">
      <alignment wrapText="1"/>
    </xf>
    <xf numFmtId="0" fontId="10" fillId="3" borderId="44" xfId="0" applyFont="1" applyFill="1" applyBorder="1" applyAlignment="1">
      <alignment wrapText="1"/>
    </xf>
    <xf numFmtId="164" fontId="10" fillId="3" borderId="1" xfId="1" applyNumberFormat="1" applyFont="1" applyFill="1" applyBorder="1" applyAlignment="1">
      <alignment wrapText="1"/>
    </xf>
    <xf numFmtId="164" fontId="0" fillId="3" borderId="1" xfId="1" applyNumberFormat="1" applyFont="1" applyFill="1" applyBorder="1"/>
    <xf numFmtId="9" fontId="0" fillId="3" borderId="21" xfId="2" applyFont="1" applyFill="1" applyBorder="1"/>
    <xf numFmtId="9" fontId="10" fillId="3" borderId="21" xfId="2" applyFont="1" applyFill="1" applyBorder="1" applyAlignment="1">
      <alignment wrapText="1"/>
    </xf>
    <xf numFmtId="0" fontId="10" fillId="2" borderId="20" xfId="0" applyFont="1" applyFill="1" applyBorder="1" applyAlignment="1">
      <alignment wrapText="1"/>
    </xf>
    <xf numFmtId="164" fontId="10" fillId="2" borderId="2" xfId="1" applyNumberFormat="1" applyFont="1" applyFill="1" applyBorder="1" applyAlignment="1">
      <alignment wrapText="1"/>
    </xf>
    <xf numFmtId="165" fontId="10" fillId="2" borderId="1" xfId="1" applyNumberFormat="1" applyFont="1" applyFill="1" applyBorder="1" applyAlignment="1">
      <alignment wrapText="1"/>
    </xf>
    <xf numFmtId="165" fontId="10" fillId="2" borderId="21" xfId="1" applyNumberFormat="1" applyFont="1" applyFill="1" applyBorder="1" applyAlignment="1">
      <alignment wrapText="1"/>
    </xf>
    <xf numFmtId="164" fontId="10" fillId="2" borderId="21" xfId="1" applyNumberFormat="1" applyFont="1" applyFill="1" applyBorder="1" applyAlignment="1">
      <alignment wrapText="1"/>
    </xf>
    <xf numFmtId="0" fontId="10" fillId="11" borderId="45" xfId="0" applyFont="1" applyFill="1" applyBorder="1" applyAlignment="1">
      <alignment wrapText="1"/>
    </xf>
    <xf numFmtId="0" fontId="10" fillId="11" borderId="40" xfId="0" applyFont="1" applyFill="1" applyBorder="1" applyAlignment="1">
      <alignment wrapText="1"/>
    </xf>
    <xf numFmtId="0" fontId="10" fillId="11" borderId="41" xfId="0" applyFont="1" applyFill="1" applyBorder="1" applyAlignment="1">
      <alignment wrapText="1"/>
    </xf>
    <xf numFmtId="0" fontId="10" fillId="11" borderId="42" xfId="0" applyFont="1" applyFill="1" applyBorder="1" applyAlignment="1">
      <alignment wrapText="1"/>
    </xf>
    <xf numFmtId="0" fontId="10" fillId="11" borderId="43" xfId="0" applyFont="1" applyFill="1" applyBorder="1" applyAlignment="1">
      <alignment wrapText="1"/>
    </xf>
    <xf numFmtId="0" fontId="10" fillId="2" borderId="44" xfId="0" applyFont="1" applyFill="1" applyBorder="1" applyAlignment="1">
      <alignment wrapText="1"/>
    </xf>
    <xf numFmtId="164" fontId="10" fillId="2" borderId="1" xfId="1" applyNumberFormat="1" applyFont="1" applyFill="1" applyBorder="1" applyAlignment="1">
      <alignment wrapText="1"/>
    </xf>
    <xf numFmtId="164" fontId="0" fillId="2" borderId="1" xfId="1" applyNumberFormat="1" applyFont="1" applyFill="1" applyBorder="1"/>
    <xf numFmtId="9" fontId="0" fillId="2" borderId="21" xfId="2" applyFont="1" applyFill="1" applyBorder="1"/>
    <xf numFmtId="9" fontId="10" fillId="2" borderId="21" xfId="2" applyFont="1" applyFill="1" applyBorder="1" applyAlignment="1">
      <alignment wrapText="1"/>
    </xf>
    <xf numFmtId="0" fontId="16" fillId="3" borderId="0" xfId="0" applyFont="1" applyFill="1" applyBorder="1"/>
    <xf numFmtId="0" fontId="10" fillId="3" borderId="0" xfId="0" applyFont="1" applyFill="1" applyBorder="1" applyAlignment="1">
      <alignment horizontal="right"/>
    </xf>
    <xf numFmtId="0" fontId="19" fillId="3" borderId="0" xfId="0" applyFont="1" applyFill="1" applyBorder="1" applyAlignment="1">
      <alignment horizontal="center"/>
    </xf>
    <xf numFmtId="0" fontId="10" fillId="3" borderId="9" xfId="0" applyFont="1" applyFill="1" applyBorder="1" applyAlignment="1">
      <alignment wrapText="1"/>
    </xf>
    <xf numFmtId="0" fontId="10" fillId="3" borderId="9" xfId="0" applyFont="1" applyFill="1" applyBorder="1"/>
    <xf numFmtId="0" fontId="10" fillId="3" borderId="3" xfId="0" applyFont="1" applyFill="1" applyBorder="1"/>
    <xf numFmtId="0" fontId="10" fillId="3" borderId="0" xfId="0" applyFont="1" applyFill="1" applyBorder="1" applyAlignment="1">
      <alignment wrapText="1"/>
    </xf>
    <xf numFmtId="0" fontId="10" fillId="3" borderId="5" xfId="0" applyFont="1" applyFill="1" applyBorder="1"/>
    <xf numFmtId="0" fontId="18" fillId="3" borderId="0" xfId="0" applyFont="1" applyFill="1" applyBorder="1" applyAlignment="1">
      <alignment horizontal="center" wrapText="1"/>
    </xf>
    <xf numFmtId="0" fontId="18" fillId="3" borderId="0" xfId="0" applyFont="1" applyFill="1" applyBorder="1" applyAlignment="1">
      <alignment wrapText="1"/>
    </xf>
    <xf numFmtId="0" fontId="20" fillId="3" borderId="0" xfId="0" applyFont="1" applyFill="1" applyBorder="1" applyAlignment="1">
      <alignment wrapText="1"/>
    </xf>
    <xf numFmtId="0" fontId="0" fillId="3" borderId="0" xfId="0" applyFill="1" applyBorder="1"/>
    <xf numFmtId="0" fontId="0" fillId="3" borderId="5" xfId="0" applyFill="1" applyBorder="1"/>
    <xf numFmtId="0" fontId="24" fillId="3" borderId="0" xfId="0" applyFont="1" applyFill="1" applyBorder="1" applyAlignment="1">
      <alignment horizontal="center"/>
    </xf>
    <xf numFmtId="0" fontId="24" fillId="3" borderId="0" xfId="0" applyFont="1" applyFill="1" applyBorder="1"/>
    <xf numFmtId="0" fontId="24" fillId="3" borderId="5" xfId="0" applyFont="1" applyFill="1" applyBorder="1"/>
    <xf numFmtId="0" fontId="10" fillId="3" borderId="46" xfId="0" applyFont="1" applyFill="1" applyBorder="1"/>
    <xf numFmtId="0" fontId="0" fillId="3" borderId="47" xfId="0" applyFill="1" applyBorder="1"/>
    <xf numFmtId="0" fontId="10" fillId="3" borderId="7" xfId="0" applyFont="1" applyFill="1" applyBorder="1"/>
    <xf numFmtId="0" fontId="10" fillId="3" borderId="47" xfId="0" applyFont="1" applyFill="1" applyBorder="1"/>
    <xf numFmtId="0" fontId="18" fillId="3" borderId="1" xfId="0" applyFont="1" applyFill="1" applyBorder="1" applyAlignment="1">
      <alignment horizontal="center" wrapText="1"/>
    </xf>
    <xf numFmtId="17" fontId="24" fillId="3" borderId="1" xfId="0" applyNumberFormat="1" applyFont="1" applyFill="1" applyBorder="1" applyAlignment="1">
      <alignment horizontal="center"/>
    </xf>
    <xf numFmtId="0" fontId="0" fillId="0" borderId="48" xfId="0" applyBorder="1"/>
    <xf numFmtId="0" fontId="0" fillId="0" borderId="14" xfId="0" applyBorder="1"/>
    <xf numFmtId="0" fontId="0" fillId="0" borderId="13" xfId="0" applyBorder="1"/>
    <xf numFmtId="169" fontId="0" fillId="0" borderId="1" xfId="1" applyNumberFormat="1" applyFont="1" applyBorder="1"/>
    <xf numFmtId="0" fontId="0" fillId="0" borderId="49" xfId="0" applyBorder="1"/>
    <xf numFmtId="0" fontId="0" fillId="0" borderId="11" xfId="0" applyBorder="1"/>
    <xf numFmtId="169" fontId="0" fillId="0" borderId="11" xfId="1" applyNumberFormat="1" applyFont="1" applyBorder="1"/>
    <xf numFmtId="3" fontId="0" fillId="0" borderId="0" xfId="0" applyNumberFormat="1"/>
    <xf numFmtId="164" fontId="15" fillId="4" borderId="9" xfId="0" applyNumberFormat="1" applyFont="1" applyFill="1" applyBorder="1"/>
    <xf numFmtId="164" fontId="10" fillId="0" borderId="1" xfId="1" applyNumberFormat="1" applyFont="1" applyBorder="1" applyAlignment="1">
      <alignment horizontal="right"/>
    </xf>
    <xf numFmtId="164" fontId="13" fillId="0" borderId="1" xfId="1" applyNumberFormat="1" applyFont="1" applyBorder="1" applyAlignment="1">
      <alignment horizontal="right"/>
    </xf>
    <xf numFmtId="164" fontId="26" fillId="0" borderId="1" xfId="1" applyNumberFormat="1" applyFont="1" applyBorder="1" applyAlignment="1">
      <alignment horizontal="center"/>
    </xf>
    <xf numFmtId="0" fontId="10" fillId="3" borderId="1" xfId="0" applyFont="1" applyFill="1" applyBorder="1" applyAlignment="1">
      <alignment vertical="top" wrapText="1"/>
    </xf>
    <xf numFmtId="0" fontId="10" fillId="3" borderId="21" xfId="0" applyFont="1" applyFill="1" applyBorder="1" applyAlignment="1">
      <alignment vertical="top" wrapText="1"/>
    </xf>
    <xf numFmtId="0" fontId="10" fillId="0" borderId="1" xfId="0" applyFont="1" applyBorder="1" applyAlignment="1">
      <alignment vertical="top" wrapText="1"/>
    </xf>
    <xf numFmtId="0" fontId="10" fillId="0" borderId="21" xfId="0" applyFont="1" applyBorder="1" applyAlignment="1">
      <alignment vertical="top" wrapText="1"/>
    </xf>
    <xf numFmtId="0" fontId="10" fillId="3" borderId="20" xfId="0" applyFont="1" applyFill="1" applyBorder="1" applyAlignment="1">
      <alignment horizontal="left"/>
    </xf>
    <xf numFmtId="0" fontId="10" fillId="3" borderId="13" xfId="0" applyFont="1" applyFill="1" applyBorder="1" applyAlignment="1">
      <alignment horizontal="left"/>
    </xf>
    <xf numFmtId="0" fontId="10" fillId="0" borderId="1" xfId="0" applyFont="1" applyBorder="1" applyAlignment="1">
      <alignment horizontal="left" vertical="top" wrapText="1"/>
    </xf>
    <xf numFmtId="0" fontId="10" fillId="3" borderId="1" xfId="0" applyFont="1" applyFill="1" applyBorder="1" applyAlignment="1">
      <alignment horizontal="left"/>
    </xf>
    <xf numFmtId="0" fontId="10" fillId="0" borderId="20" xfId="0" applyFont="1" applyBorder="1" applyAlignment="1">
      <alignment horizontal="left"/>
    </xf>
    <xf numFmtId="0" fontId="10" fillId="0" borderId="13" xfId="0" applyFont="1" applyBorder="1" applyAlignment="1">
      <alignment horizontal="left"/>
    </xf>
    <xf numFmtId="0" fontId="14" fillId="4" borderId="8" xfId="0" applyFont="1" applyFill="1" applyBorder="1" applyAlignment="1">
      <alignment horizontal="left" vertical="center"/>
    </xf>
    <xf numFmtId="0" fontId="14" fillId="4" borderId="9" xfId="0" applyFont="1" applyFill="1" applyBorder="1" applyAlignment="1">
      <alignment horizontal="left" vertical="center"/>
    </xf>
    <xf numFmtId="0" fontId="14" fillId="4" borderId="10" xfId="0" applyFont="1" applyFill="1" applyBorder="1" applyAlignment="1">
      <alignment horizontal="left" vertical="center"/>
    </xf>
    <xf numFmtId="0" fontId="14" fillId="4" borderId="0" xfId="0" applyFont="1" applyFill="1" applyBorder="1" applyAlignment="1">
      <alignment horizontal="left" vertical="center"/>
    </xf>
    <xf numFmtId="0" fontId="15" fillId="8" borderId="2" xfId="0" applyFont="1" applyFill="1" applyBorder="1" applyAlignment="1">
      <alignment horizontal="left"/>
    </xf>
    <xf numFmtId="0" fontId="15" fillId="8" borderId="1" xfId="0" applyFont="1" applyFill="1" applyBorder="1" applyAlignment="1">
      <alignment horizontal="left"/>
    </xf>
    <xf numFmtId="0" fontId="15" fillId="8" borderId="21" xfId="0" applyFont="1" applyFill="1" applyBorder="1" applyAlignment="1">
      <alignment horizontal="left"/>
    </xf>
    <xf numFmtId="0" fontId="22" fillId="14" borderId="0" xfId="0" applyFont="1" applyFill="1" applyBorder="1" applyAlignment="1">
      <alignment horizontal="center"/>
    </xf>
    <xf numFmtId="164" fontId="21" fillId="3" borderId="0" xfId="1" applyNumberFormat="1" applyFont="1" applyFill="1" applyBorder="1" applyAlignment="1">
      <alignment horizontal="center" vertical="center"/>
    </xf>
    <xf numFmtId="17" fontId="22" fillId="14" borderId="0" xfId="0" applyNumberFormat="1" applyFont="1" applyFill="1" applyBorder="1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5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167" formatCode="[$-409]d\-mmm\-yy;@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168" formatCode="0.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164" formatCode="_-* #,##0_-;\-* #,##0_-;_-* &quot;-&quot;??_-;_-@_-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fill>
        <patternFill patternType="solid">
          <fgColor rgb="FF78909C"/>
          <bgColor rgb="FF78909C"/>
        </patternFill>
      </fill>
      <alignment horizontal="general" vertical="bottom" textRotation="0" wrapText="1" indent="0" justifyLastLine="0" shrinkToFit="0" readingOrder="0"/>
    </dxf>
    <dxf>
      <fill>
        <patternFill patternType="solid">
          <fgColor rgb="FFEBEFF1"/>
          <bgColor rgb="FFEBEFF1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78909C"/>
          <bgColor rgb="FF78909C"/>
        </patternFill>
      </fill>
    </dxf>
  </dxfs>
  <tableStyles count="1" defaultTableStyle="TableStyleMedium2" defaultPivotStyle="PivotStyleLight16">
    <tableStyle name="Demo-style" pivot="0" count="3" xr9:uid="{E9DDE845-E163-4C35-9D19-95CCBC1F2918}">
      <tableStyleElement type="headerRow" dxfId="57"/>
      <tableStyleElement type="firstRowStripe" dxfId="56"/>
      <tableStyleElement type="secondRowStripe" dxfId="55"/>
    </tableStyle>
  </tableStyles>
  <colors>
    <mruColors>
      <color rgb="FFFF00FF"/>
      <color rgb="FFFFFFCC"/>
      <color rgb="FF00FF9B"/>
      <color rgb="FF640064"/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19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2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Arial" panose="020B0604020202020204" pitchFamily="34" charset="0"/>
              </a:defRPr>
            </a:pPr>
            <a:r>
              <a:rPr lang="en-US"/>
              <a:t>Total COVID-19 Stock status</a:t>
            </a:r>
            <a:endParaRPr lang="en-K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Arial" panose="020B0604020202020204" pitchFamily="34" charset="0"/>
            </a:defRPr>
          </a:pPr>
          <a:endParaRPr lang="en-KE"/>
        </a:p>
      </c:txPr>
    </c:title>
    <c:autoTitleDeleted val="0"/>
    <c:plotArea>
      <c:layout/>
      <c:barChart>
        <c:barDir val="col"/>
        <c:grouping val="stacked"/>
        <c:varyColors val="0"/>
        <c:ser>
          <c:idx val="4"/>
          <c:order val="2"/>
          <c:tx>
            <c:strRef>
              <c:f>DataViz!$Q$3</c:f>
              <c:strCache>
                <c:ptCount val="1"/>
                <c:pt idx="0">
                  <c:v>Ending balance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DataViz!$B$4:$B$27</c:f>
              <c:numCache>
                <c:formatCode>mmm\-yy</c:formatCode>
                <c:ptCount val="24"/>
                <c:pt idx="0">
                  <c:v>44501</c:v>
                </c:pt>
                <c:pt idx="1">
                  <c:v>44531</c:v>
                </c:pt>
                <c:pt idx="2">
                  <c:v>44562</c:v>
                </c:pt>
                <c:pt idx="3">
                  <c:v>44593</c:v>
                </c:pt>
                <c:pt idx="4">
                  <c:v>44621</c:v>
                </c:pt>
                <c:pt idx="5">
                  <c:v>44652</c:v>
                </c:pt>
                <c:pt idx="6">
                  <c:v>44682</c:v>
                </c:pt>
                <c:pt idx="7">
                  <c:v>44713</c:v>
                </c:pt>
                <c:pt idx="8">
                  <c:v>44743</c:v>
                </c:pt>
                <c:pt idx="9">
                  <c:v>44774</c:v>
                </c:pt>
                <c:pt idx="10">
                  <c:v>44805</c:v>
                </c:pt>
                <c:pt idx="11">
                  <c:v>44835</c:v>
                </c:pt>
                <c:pt idx="12">
                  <c:v>44866</c:v>
                </c:pt>
                <c:pt idx="13">
                  <c:v>44896</c:v>
                </c:pt>
                <c:pt idx="14">
                  <c:v>44927</c:v>
                </c:pt>
                <c:pt idx="15">
                  <c:v>44958</c:v>
                </c:pt>
                <c:pt idx="16">
                  <c:v>44986</c:v>
                </c:pt>
                <c:pt idx="17">
                  <c:v>45017</c:v>
                </c:pt>
                <c:pt idx="18">
                  <c:v>45047</c:v>
                </c:pt>
                <c:pt idx="19">
                  <c:v>45078</c:v>
                </c:pt>
                <c:pt idx="20">
                  <c:v>45108</c:v>
                </c:pt>
                <c:pt idx="21">
                  <c:v>45139</c:v>
                </c:pt>
                <c:pt idx="22">
                  <c:v>45170</c:v>
                </c:pt>
                <c:pt idx="23">
                  <c:v>45200</c:v>
                </c:pt>
              </c:numCache>
            </c:numRef>
          </c:cat>
          <c:val>
            <c:numRef>
              <c:f>DataViz!$Q$4:$Q$27</c:f>
              <c:numCache>
                <c:formatCode>_-* #,##0_-;\-* #,##0_-;_-* "-"??_-;_-@_-</c:formatCode>
                <c:ptCount val="24"/>
                <c:pt idx="0">
                  <c:v>847237.06844010577</c:v>
                </c:pt>
                <c:pt idx="1">
                  <c:v>459797.66395580507</c:v>
                </c:pt>
                <c:pt idx="2">
                  <c:v>396109.56048623373</c:v>
                </c:pt>
                <c:pt idx="3">
                  <c:v>326551.41187540209</c:v>
                </c:pt>
                <c:pt idx="4">
                  <c:v>250558.30999358569</c:v>
                </c:pt>
                <c:pt idx="5">
                  <c:v>167506.15425818006</c:v>
                </c:pt>
                <c:pt idx="6">
                  <c:v>76705.396476973474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6F-44E2-981D-70BC6C5C5D96}"/>
            </c:ext>
          </c:extLst>
        </c:ser>
        <c:ser>
          <c:idx val="3"/>
          <c:order val="3"/>
          <c:tx>
            <c:strRef>
              <c:f>DataViz!$P$3</c:f>
              <c:strCache>
                <c:ptCount val="1"/>
                <c:pt idx="0">
                  <c:v>Potential expiry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DataViz!$B$4:$B$27</c:f>
              <c:numCache>
                <c:formatCode>mmm\-yy</c:formatCode>
                <c:ptCount val="24"/>
                <c:pt idx="0">
                  <c:v>44501</c:v>
                </c:pt>
                <c:pt idx="1">
                  <c:v>44531</c:v>
                </c:pt>
                <c:pt idx="2">
                  <c:v>44562</c:v>
                </c:pt>
                <c:pt idx="3">
                  <c:v>44593</c:v>
                </c:pt>
                <c:pt idx="4">
                  <c:v>44621</c:v>
                </c:pt>
                <c:pt idx="5">
                  <c:v>44652</c:v>
                </c:pt>
                <c:pt idx="6">
                  <c:v>44682</c:v>
                </c:pt>
                <c:pt idx="7">
                  <c:v>44713</c:v>
                </c:pt>
                <c:pt idx="8">
                  <c:v>44743</c:v>
                </c:pt>
                <c:pt idx="9">
                  <c:v>44774</c:v>
                </c:pt>
                <c:pt idx="10">
                  <c:v>44805</c:v>
                </c:pt>
                <c:pt idx="11">
                  <c:v>44835</c:v>
                </c:pt>
                <c:pt idx="12">
                  <c:v>44866</c:v>
                </c:pt>
                <c:pt idx="13">
                  <c:v>44896</c:v>
                </c:pt>
                <c:pt idx="14">
                  <c:v>44927</c:v>
                </c:pt>
                <c:pt idx="15">
                  <c:v>44958</c:v>
                </c:pt>
                <c:pt idx="16">
                  <c:v>44986</c:v>
                </c:pt>
                <c:pt idx="17">
                  <c:v>45017</c:v>
                </c:pt>
                <c:pt idx="18">
                  <c:v>45047</c:v>
                </c:pt>
                <c:pt idx="19">
                  <c:v>45078</c:v>
                </c:pt>
                <c:pt idx="20">
                  <c:v>45108</c:v>
                </c:pt>
                <c:pt idx="21">
                  <c:v>45139</c:v>
                </c:pt>
                <c:pt idx="22">
                  <c:v>45170</c:v>
                </c:pt>
                <c:pt idx="23">
                  <c:v>45200</c:v>
                </c:pt>
              </c:numCache>
            </c:numRef>
          </c:cat>
          <c:val>
            <c:numRef>
              <c:f>DataViz!$P$4:$P$27</c:f>
              <c:numCache>
                <c:formatCode>_-* #,##0_-;\-* #,##0_-;_-* "-"??_-;_-@_-</c:formatCode>
                <c:ptCount val="24"/>
                <c:pt idx="0">
                  <c:v>251400</c:v>
                </c:pt>
                <c:pt idx="1">
                  <c:v>302400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361202</c:v>
                </c:pt>
                <c:pt idx="16">
                  <c:v>151200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6F-44E2-981D-70BC6C5C5D96}"/>
            </c:ext>
          </c:extLst>
        </c:ser>
        <c:ser>
          <c:idx val="2"/>
          <c:order val="4"/>
          <c:tx>
            <c:strRef>
              <c:f>DataViz!$N$3</c:f>
              <c:strCache>
                <c:ptCount val="1"/>
                <c:pt idx="0">
                  <c:v>Shipments (Delivered)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DataViz!$B$4:$B$27</c:f>
              <c:numCache>
                <c:formatCode>mmm\-yy</c:formatCode>
                <c:ptCount val="24"/>
                <c:pt idx="0">
                  <c:v>44501</c:v>
                </c:pt>
                <c:pt idx="1">
                  <c:v>44531</c:v>
                </c:pt>
                <c:pt idx="2">
                  <c:v>44562</c:v>
                </c:pt>
                <c:pt idx="3">
                  <c:v>44593</c:v>
                </c:pt>
                <c:pt idx="4">
                  <c:v>44621</c:v>
                </c:pt>
                <c:pt idx="5">
                  <c:v>44652</c:v>
                </c:pt>
                <c:pt idx="6">
                  <c:v>44682</c:v>
                </c:pt>
                <c:pt idx="7">
                  <c:v>44713</c:v>
                </c:pt>
                <c:pt idx="8">
                  <c:v>44743</c:v>
                </c:pt>
                <c:pt idx="9">
                  <c:v>44774</c:v>
                </c:pt>
                <c:pt idx="10">
                  <c:v>44805</c:v>
                </c:pt>
                <c:pt idx="11">
                  <c:v>44835</c:v>
                </c:pt>
                <c:pt idx="12">
                  <c:v>44866</c:v>
                </c:pt>
                <c:pt idx="13">
                  <c:v>44896</c:v>
                </c:pt>
                <c:pt idx="14">
                  <c:v>44927</c:v>
                </c:pt>
                <c:pt idx="15">
                  <c:v>44958</c:v>
                </c:pt>
                <c:pt idx="16">
                  <c:v>44986</c:v>
                </c:pt>
                <c:pt idx="17">
                  <c:v>45017</c:v>
                </c:pt>
                <c:pt idx="18">
                  <c:v>45047</c:v>
                </c:pt>
                <c:pt idx="19">
                  <c:v>45078</c:v>
                </c:pt>
                <c:pt idx="20">
                  <c:v>45108</c:v>
                </c:pt>
                <c:pt idx="21">
                  <c:v>45139</c:v>
                </c:pt>
                <c:pt idx="22">
                  <c:v>45170</c:v>
                </c:pt>
                <c:pt idx="23">
                  <c:v>45200</c:v>
                </c:pt>
              </c:numCache>
            </c:numRef>
          </c:cat>
          <c:val>
            <c:numRef>
              <c:f>DataViz!$N$4:$N$27</c:f>
              <c:numCache>
                <c:formatCode>_-* #,##0_-;\-* #,##0_-;_-* "-"??_-;_-@_-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6F-44E2-981D-70BC6C5C5D96}"/>
            </c:ext>
          </c:extLst>
        </c:ser>
        <c:ser>
          <c:idx val="5"/>
          <c:order val="5"/>
          <c:tx>
            <c:strRef>
              <c:f>DataViz!$R$3</c:f>
              <c:strCache>
                <c:ptCount val="1"/>
                <c:pt idx="0">
                  <c:v>Shipments (Planned)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DataViz!$B$4:$B$27</c:f>
              <c:numCache>
                <c:formatCode>mmm\-yy</c:formatCode>
                <c:ptCount val="24"/>
                <c:pt idx="0">
                  <c:v>44501</c:v>
                </c:pt>
                <c:pt idx="1">
                  <c:v>44531</c:v>
                </c:pt>
                <c:pt idx="2">
                  <c:v>44562</c:v>
                </c:pt>
                <c:pt idx="3">
                  <c:v>44593</c:v>
                </c:pt>
                <c:pt idx="4">
                  <c:v>44621</c:v>
                </c:pt>
                <c:pt idx="5">
                  <c:v>44652</c:v>
                </c:pt>
                <c:pt idx="6">
                  <c:v>44682</c:v>
                </c:pt>
                <c:pt idx="7">
                  <c:v>44713</c:v>
                </c:pt>
                <c:pt idx="8">
                  <c:v>44743</c:v>
                </c:pt>
                <c:pt idx="9">
                  <c:v>44774</c:v>
                </c:pt>
                <c:pt idx="10">
                  <c:v>44805</c:v>
                </c:pt>
                <c:pt idx="11">
                  <c:v>44835</c:v>
                </c:pt>
                <c:pt idx="12">
                  <c:v>44866</c:v>
                </c:pt>
                <c:pt idx="13">
                  <c:v>44896</c:v>
                </c:pt>
                <c:pt idx="14">
                  <c:v>44927</c:v>
                </c:pt>
                <c:pt idx="15">
                  <c:v>44958</c:v>
                </c:pt>
                <c:pt idx="16">
                  <c:v>44986</c:v>
                </c:pt>
                <c:pt idx="17">
                  <c:v>45017</c:v>
                </c:pt>
                <c:pt idx="18">
                  <c:v>45047</c:v>
                </c:pt>
                <c:pt idx="19">
                  <c:v>45078</c:v>
                </c:pt>
                <c:pt idx="20">
                  <c:v>45108</c:v>
                </c:pt>
                <c:pt idx="21">
                  <c:v>45139</c:v>
                </c:pt>
                <c:pt idx="22">
                  <c:v>45170</c:v>
                </c:pt>
                <c:pt idx="23">
                  <c:v>45200</c:v>
                </c:pt>
              </c:numCache>
            </c:numRef>
          </c:cat>
          <c:val>
            <c:numRef>
              <c:f>DataViz!$R$4:$R$27</c:f>
              <c:numCache>
                <c:formatCode>_-* #,##0_-;\-* #,##0_-;_-* "-"??_-;_-@_-</c:formatCode>
                <c:ptCount val="24"/>
                <c:pt idx="0">
                  <c:v>148800</c:v>
                </c:pt>
                <c:pt idx="1">
                  <c:v>973600</c:v>
                </c:pt>
                <c:pt idx="2">
                  <c:v>0</c:v>
                </c:pt>
                <c:pt idx="3">
                  <c:v>0</c:v>
                </c:pt>
                <c:pt idx="4">
                  <c:v>209950</c:v>
                </c:pt>
                <c:pt idx="5">
                  <c:v>0</c:v>
                </c:pt>
                <c:pt idx="6">
                  <c:v>0</c:v>
                </c:pt>
                <c:pt idx="7">
                  <c:v>200000</c:v>
                </c:pt>
                <c:pt idx="8">
                  <c:v>0</c:v>
                </c:pt>
                <c:pt idx="9">
                  <c:v>200000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96F-44E2-981D-70BC6C5C5D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478893376"/>
        <c:axId val="1478895040"/>
      </c:barChart>
      <c:lineChart>
        <c:grouping val="standard"/>
        <c:varyColors val="0"/>
        <c:ser>
          <c:idx val="1"/>
          <c:order val="1"/>
          <c:tx>
            <c:strRef>
              <c:f>DataViz!$L$3</c:f>
              <c:strCache>
                <c:ptCount val="1"/>
                <c:pt idx="0">
                  <c:v>Total consumption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DataViz!$B$4:$B$27</c:f>
              <c:numCache>
                <c:formatCode>mmm\-yy</c:formatCode>
                <c:ptCount val="24"/>
                <c:pt idx="0">
                  <c:v>44501</c:v>
                </c:pt>
                <c:pt idx="1">
                  <c:v>44531</c:v>
                </c:pt>
                <c:pt idx="2">
                  <c:v>44562</c:v>
                </c:pt>
                <c:pt idx="3">
                  <c:v>44593</c:v>
                </c:pt>
                <c:pt idx="4">
                  <c:v>44621</c:v>
                </c:pt>
                <c:pt idx="5">
                  <c:v>44652</c:v>
                </c:pt>
                <c:pt idx="6">
                  <c:v>44682</c:v>
                </c:pt>
                <c:pt idx="7">
                  <c:v>44713</c:v>
                </c:pt>
                <c:pt idx="8">
                  <c:v>44743</c:v>
                </c:pt>
                <c:pt idx="9">
                  <c:v>44774</c:v>
                </c:pt>
                <c:pt idx="10">
                  <c:v>44805</c:v>
                </c:pt>
                <c:pt idx="11">
                  <c:v>44835</c:v>
                </c:pt>
                <c:pt idx="12">
                  <c:v>44866</c:v>
                </c:pt>
                <c:pt idx="13">
                  <c:v>44896</c:v>
                </c:pt>
                <c:pt idx="14">
                  <c:v>44927</c:v>
                </c:pt>
                <c:pt idx="15">
                  <c:v>44958</c:v>
                </c:pt>
                <c:pt idx="16">
                  <c:v>44986</c:v>
                </c:pt>
                <c:pt idx="17">
                  <c:v>45017</c:v>
                </c:pt>
                <c:pt idx="18">
                  <c:v>45047</c:v>
                </c:pt>
                <c:pt idx="19">
                  <c:v>45078</c:v>
                </c:pt>
                <c:pt idx="20">
                  <c:v>45108</c:v>
                </c:pt>
                <c:pt idx="21">
                  <c:v>45139</c:v>
                </c:pt>
                <c:pt idx="22">
                  <c:v>45170</c:v>
                </c:pt>
                <c:pt idx="23">
                  <c:v>45200</c:v>
                </c:pt>
              </c:numCache>
            </c:numRef>
          </c:cat>
          <c:val>
            <c:numRef>
              <c:f>DataViz!$L$4:$L$27</c:f>
              <c:numCache>
                <c:formatCode>_-* #,##0_-;\-* #,##0_-;_-* "-"??_-;_-@_-</c:formatCode>
                <c:ptCount val="24"/>
                <c:pt idx="0">
                  <c:v>410088.0859828181</c:v>
                </c:pt>
                <c:pt idx="1">
                  <c:v>447410.97507271334</c:v>
                </c:pt>
                <c:pt idx="2">
                  <c:v>488241.54028134025</c:v>
                </c:pt>
                <c:pt idx="3">
                  <c:v>532946.30867650488</c:v>
                </c:pt>
                <c:pt idx="4">
                  <c:v>581930.56195797282</c:v>
                </c:pt>
                <c:pt idx="5">
                  <c:v>635642.42211318354</c:v>
                </c:pt>
                <c:pt idx="6">
                  <c:v>694577.36665778677</c:v>
                </c:pt>
                <c:pt idx="7">
                  <c:v>658862.6401239722</c:v>
                </c:pt>
                <c:pt idx="8">
                  <c:v>716223.98954979179</c:v>
                </c:pt>
                <c:pt idx="9">
                  <c:v>778943.07747770392</c:v>
                </c:pt>
                <c:pt idx="10">
                  <c:v>847555.6777579179</c:v>
                </c:pt>
                <c:pt idx="11">
                  <c:v>922651.14162566373</c:v>
                </c:pt>
                <c:pt idx="12">
                  <c:v>1004877.755439695</c:v>
                </c:pt>
                <c:pt idx="13">
                  <c:v>1094948.6341946395</c:v>
                </c:pt>
                <c:pt idx="14">
                  <c:v>1193648.2043845891</c:v>
                </c:pt>
                <c:pt idx="15">
                  <c:v>1301839.3351530447</c:v>
                </c:pt>
                <c:pt idx="16">
                  <c:v>1420471.1825578562</c:v>
                </c:pt>
                <c:pt idx="17">
                  <c:v>1550587.8182626592</c:v>
                </c:pt>
                <c:pt idx="18">
                  <c:v>1693337.7210974533</c:v>
                </c:pt>
                <c:pt idx="19">
                  <c:v>1849984.2177752368</c:v>
                </c:pt>
                <c:pt idx="20">
                  <c:v>2021916.9676803099</c:v>
                </c:pt>
                <c:pt idx="21">
                  <c:v>2210664.5961354007</c:v>
                </c:pt>
                <c:pt idx="22">
                  <c:v>2417908.5909955115</c:v>
                </c:pt>
                <c:pt idx="23">
                  <c:v>2645498.5889011435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96F-44E2-981D-70BC6C5C5D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8893376"/>
        <c:axId val="1478895040"/>
      </c:lineChart>
      <c:lineChart>
        <c:grouping val="standard"/>
        <c:varyColors val="0"/>
        <c:ser>
          <c:idx val="0"/>
          <c:order val="0"/>
          <c:tx>
            <c:strRef>
              <c:f>DataViz!$E$3</c:f>
              <c:strCache>
                <c:ptCount val="1"/>
                <c:pt idx="0">
                  <c:v>Estimated coverage</c:v>
                </c:pt>
              </c:strCache>
            </c:strRef>
          </c:tx>
          <c:spPr>
            <a:ln w="28575" cap="rnd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DataViz!$B$4:$B$27</c:f>
              <c:numCache>
                <c:formatCode>mmm\-yy</c:formatCode>
                <c:ptCount val="24"/>
                <c:pt idx="0">
                  <c:v>44501</c:v>
                </c:pt>
                <c:pt idx="1">
                  <c:v>44531</c:v>
                </c:pt>
                <c:pt idx="2">
                  <c:v>44562</c:v>
                </c:pt>
                <c:pt idx="3">
                  <c:v>44593</c:v>
                </c:pt>
                <c:pt idx="4">
                  <c:v>44621</c:v>
                </c:pt>
                <c:pt idx="5">
                  <c:v>44652</c:v>
                </c:pt>
                <c:pt idx="6">
                  <c:v>44682</c:v>
                </c:pt>
                <c:pt idx="7">
                  <c:v>44713</c:v>
                </c:pt>
                <c:pt idx="8">
                  <c:v>44743</c:v>
                </c:pt>
                <c:pt idx="9">
                  <c:v>44774</c:v>
                </c:pt>
                <c:pt idx="10">
                  <c:v>44805</c:v>
                </c:pt>
                <c:pt idx="11">
                  <c:v>44835</c:v>
                </c:pt>
                <c:pt idx="12">
                  <c:v>44866</c:v>
                </c:pt>
                <c:pt idx="13">
                  <c:v>44896</c:v>
                </c:pt>
                <c:pt idx="14">
                  <c:v>44927</c:v>
                </c:pt>
                <c:pt idx="15">
                  <c:v>44958</c:v>
                </c:pt>
                <c:pt idx="16">
                  <c:v>44986</c:v>
                </c:pt>
                <c:pt idx="17">
                  <c:v>45017</c:v>
                </c:pt>
                <c:pt idx="18">
                  <c:v>45047</c:v>
                </c:pt>
                <c:pt idx="19">
                  <c:v>45078</c:v>
                </c:pt>
                <c:pt idx="20">
                  <c:v>45108</c:v>
                </c:pt>
                <c:pt idx="21">
                  <c:v>45139</c:v>
                </c:pt>
                <c:pt idx="22">
                  <c:v>45170</c:v>
                </c:pt>
                <c:pt idx="23">
                  <c:v>45200</c:v>
                </c:pt>
              </c:numCache>
            </c:numRef>
          </c:cat>
          <c:val>
            <c:numRef>
              <c:f>DataViz!$E$4:$E$27</c:f>
              <c:numCache>
                <c:formatCode>0.0%</c:formatCode>
                <c:ptCount val="24"/>
                <c:pt idx="0">
                  <c:v>4.6749360340084901E-2</c:v>
                </c:pt>
                <c:pt idx="1">
                  <c:v>5.2596386897205492E-2</c:v>
                </c:pt>
                <c:pt idx="2">
                  <c:v>5.8767510445719741E-2</c:v>
                </c:pt>
                <c:pt idx="3">
                  <c:v>6.5279374166413343E-2</c:v>
                </c:pt>
                <c:pt idx="4">
                  <c:v>7.2150285558150479E-2</c:v>
                </c:pt>
                <c:pt idx="5">
                  <c:v>7.9400382869681763E-2</c:v>
                </c:pt>
                <c:pt idx="6">
                  <c:v>8.7051818174632881E-2</c:v>
                </c:pt>
                <c:pt idx="7">
                  <c:v>9.5128958753992104E-2</c:v>
                </c:pt>
                <c:pt idx="8">
                  <c:v>0.1036586086168465</c:v>
                </c:pt>
                <c:pt idx="9">
                  <c:v>0.11267025217319189</c:v>
                </c:pt>
                <c:pt idx="10">
                  <c:v>0.12219632227402363</c:v>
                </c:pt>
                <c:pt idx="11">
                  <c:v>0.13227249505543662</c:v>
                </c:pt>
                <c:pt idx="12">
                  <c:v>0.14293801426713532</c:v>
                </c:pt>
                <c:pt idx="13">
                  <c:v>0.15423604803379445</c:v>
                </c:pt>
                <c:pt idx="14">
                  <c:v>0.16621408129255649</c:v>
                </c:pt>
                <c:pt idx="15">
                  <c:v>0.1789243474742778</c:v>
                </c:pt>
                <c:pt idx="16">
                  <c:v>0.19242430335290078</c:v>
                </c:pt>
                <c:pt idx="17">
                  <c:v>0.20677715137976174</c:v>
                </c:pt>
                <c:pt idx="18">
                  <c:v>0.22205241425133082</c:v>
                </c:pt>
                <c:pt idx="19">
                  <c:v>0.23832656693372511</c:v>
                </c:pt>
                <c:pt idx="20">
                  <c:v>0.25568373188967325</c:v>
                </c:pt>
                <c:pt idx="21">
                  <c:v>0.27421644382817711</c:v>
                </c:pt>
                <c:pt idx="22">
                  <c:v>0.29402649092913841</c:v>
                </c:pt>
                <c:pt idx="23">
                  <c:v>0.31522584019044925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96F-44E2-981D-70BC6C5C5D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8893792"/>
        <c:axId val="1478898784"/>
      </c:lineChart>
      <c:dateAx>
        <c:axId val="1478893376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Arial" panose="020B0604020202020204" pitchFamily="34" charset="0"/>
              </a:defRPr>
            </a:pPr>
            <a:endParaRPr lang="en-KE"/>
          </a:p>
        </c:txPr>
        <c:crossAx val="1478895040"/>
        <c:crosses val="autoZero"/>
        <c:auto val="1"/>
        <c:lblOffset val="100"/>
        <c:baseTimeUnit val="months"/>
      </c:dateAx>
      <c:valAx>
        <c:axId val="14788950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Doses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Arial" panose="020B0604020202020204" pitchFamily="34" charset="0"/>
                </a:defRPr>
              </a:pPr>
              <a:endParaRPr lang="en-KE"/>
            </a:p>
          </c:txPr>
        </c:title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Arial" panose="020B0604020202020204" pitchFamily="34" charset="0"/>
              </a:defRPr>
            </a:pPr>
            <a:endParaRPr lang="en-KE"/>
          </a:p>
        </c:txPr>
        <c:crossAx val="1478893376"/>
        <c:crosses val="autoZero"/>
        <c:crossBetween val="between"/>
      </c:valAx>
      <c:valAx>
        <c:axId val="147889878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Est. adults vaccinated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Arial" panose="020B0604020202020204" pitchFamily="34" charset="0"/>
                </a:defRPr>
              </a:pPr>
              <a:endParaRPr lang="en-KE"/>
            </a:p>
          </c:txPr>
        </c:title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Arial" panose="020B0604020202020204" pitchFamily="34" charset="0"/>
              </a:defRPr>
            </a:pPr>
            <a:endParaRPr lang="en-KE"/>
          </a:p>
        </c:txPr>
        <c:crossAx val="1478893792"/>
        <c:crosses val="max"/>
        <c:crossBetween val="between"/>
      </c:valAx>
      <c:dateAx>
        <c:axId val="1478893792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1478898784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Arial" panose="020B0604020202020204" pitchFamily="34" charset="0"/>
            </a:defRPr>
          </a:pPr>
          <a:endParaRPr lang="en-K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ysClr val="windowText" lastClr="000000"/>
          </a:solidFill>
          <a:latin typeface="+mn-lt"/>
          <a:ea typeface="+mn-ea"/>
          <a:cs typeface="Arial" panose="020B0604020202020204" pitchFamily="34" charset="0"/>
        </a:defRPr>
      </a:pPr>
      <a:endParaRPr lang="en-K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Arial" panose="020B0604020202020204" pitchFamily="34" charset="0"/>
              </a:defRPr>
            </a:pPr>
            <a:r>
              <a:rPr lang="en-US"/>
              <a:t>Scenario 1 Stock Status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Arial" panose="020B0604020202020204" pitchFamily="34" charset="0"/>
            </a:defRPr>
          </a:pPr>
          <a:endParaRPr lang="en-KE"/>
        </a:p>
      </c:txPr>
    </c:title>
    <c:autoTitleDeleted val="0"/>
    <c:plotArea>
      <c:layout/>
      <c:barChart>
        <c:barDir val="col"/>
        <c:grouping val="stacked"/>
        <c:varyColors val="0"/>
        <c:ser>
          <c:idx val="6"/>
          <c:order val="1"/>
          <c:tx>
            <c:strRef>
              <c:f>DataViz!$AD$3</c:f>
              <c:strCache>
                <c:ptCount val="1"/>
                <c:pt idx="0">
                  <c:v>Forecasted Ending balance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DataViz!$B$4:$B$27</c:f>
              <c:numCache>
                <c:formatCode>mmm\-yy</c:formatCode>
                <c:ptCount val="24"/>
                <c:pt idx="0">
                  <c:v>44501</c:v>
                </c:pt>
                <c:pt idx="1">
                  <c:v>44531</c:v>
                </c:pt>
                <c:pt idx="2">
                  <c:v>44562</c:v>
                </c:pt>
                <c:pt idx="3">
                  <c:v>44593</c:v>
                </c:pt>
                <c:pt idx="4">
                  <c:v>44621</c:v>
                </c:pt>
                <c:pt idx="5">
                  <c:v>44652</c:v>
                </c:pt>
                <c:pt idx="6">
                  <c:v>44682</c:v>
                </c:pt>
                <c:pt idx="7">
                  <c:v>44713</c:v>
                </c:pt>
                <c:pt idx="8">
                  <c:v>44743</c:v>
                </c:pt>
                <c:pt idx="9">
                  <c:v>44774</c:v>
                </c:pt>
                <c:pt idx="10">
                  <c:v>44805</c:v>
                </c:pt>
                <c:pt idx="11">
                  <c:v>44835</c:v>
                </c:pt>
                <c:pt idx="12">
                  <c:v>44866</c:v>
                </c:pt>
                <c:pt idx="13">
                  <c:v>44896</c:v>
                </c:pt>
                <c:pt idx="14">
                  <c:v>44927</c:v>
                </c:pt>
                <c:pt idx="15">
                  <c:v>44958</c:v>
                </c:pt>
                <c:pt idx="16">
                  <c:v>44986</c:v>
                </c:pt>
                <c:pt idx="17">
                  <c:v>45017</c:v>
                </c:pt>
                <c:pt idx="18">
                  <c:v>45047</c:v>
                </c:pt>
                <c:pt idx="19">
                  <c:v>45078</c:v>
                </c:pt>
                <c:pt idx="20">
                  <c:v>45108</c:v>
                </c:pt>
                <c:pt idx="21">
                  <c:v>45139</c:v>
                </c:pt>
                <c:pt idx="22">
                  <c:v>45170</c:v>
                </c:pt>
                <c:pt idx="23">
                  <c:v>45200</c:v>
                </c:pt>
              </c:numCache>
            </c:numRef>
          </c:cat>
          <c:val>
            <c:numRef>
              <c:f>DataViz!$AD$4:$AD$27</c:f>
              <c:numCache>
                <c:formatCode>_-* #,##0_-;\-* #,##0_-;_-* "-"??_-;_-@_-</c:formatCode>
                <c:ptCount val="24"/>
                <c:pt idx="0">
                  <c:v>2900000</c:v>
                </c:pt>
                <c:pt idx="1">
                  <c:v>2900000</c:v>
                </c:pt>
                <c:pt idx="2">
                  <c:v>2900000</c:v>
                </c:pt>
                <c:pt idx="3">
                  <c:v>2900000</c:v>
                </c:pt>
                <c:pt idx="4">
                  <c:v>2900000</c:v>
                </c:pt>
                <c:pt idx="5">
                  <c:v>2900000</c:v>
                </c:pt>
                <c:pt idx="6">
                  <c:v>2900000</c:v>
                </c:pt>
                <c:pt idx="7">
                  <c:v>2900000</c:v>
                </c:pt>
                <c:pt idx="8">
                  <c:v>2900000</c:v>
                </c:pt>
                <c:pt idx="9">
                  <c:v>2900000</c:v>
                </c:pt>
                <c:pt idx="10">
                  <c:v>2900000</c:v>
                </c:pt>
                <c:pt idx="11">
                  <c:v>2900000</c:v>
                </c:pt>
                <c:pt idx="12">
                  <c:v>2900000</c:v>
                </c:pt>
                <c:pt idx="13">
                  <c:v>2900000</c:v>
                </c:pt>
                <c:pt idx="14">
                  <c:v>2900000</c:v>
                </c:pt>
                <c:pt idx="15">
                  <c:v>2900000</c:v>
                </c:pt>
                <c:pt idx="16">
                  <c:v>2900000</c:v>
                </c:pt>
                <c:pt idx="17">
                  <c:v>2900000</c:v>
                </c:pt>
                <c:pt idx="18">
                  <c:v>2900000</c:v>
                </c:pt>
                <c:pt idx="19">
                  <c:v>2900000</c:v>
                </c:pt>
                <c:pt idx="20">
                  <c:v>2900000</c:v>
                </c:pt>
                <c:pt idx="21">
                  <c:v>2900000</c:v>
                </c:pt>
                <c:pt idx="22">
                  <c:v>2900000</c:v>
                </c:pt>
                <c:pt idx="23">
                  <c:v>2900000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3DA-4990-A008-76B0FFCBBDB0}"/>
            </c:ext>
          </c:extLst>
        </c:ser>
        <c:ser>
          <c:idx val="3"/>
          <c:order val="2"/>
          <c:tx>
            <c:strRef>
              <c:f>DataViz!$P$3</c:f>
              <c:strCache>
                <c:ptCount val="1"/>
                <c:pt idx="0">
                  <c:v>Potential expiry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DataViz!$B$4:$B$27</c:f>
              <c:numCache>
                <c:formatCode>mmm\-yy</c:formatCode>
                <c:ptCount val="24"/>
                <c:pt idx="0">
                  <c:v>44501</c:v>
                </c:pt>
                <c:pt idx="1">
                  <c:v>44531</c:v>
                </c:pt>
                <c:pt idx="2">
                  <c:v>44562</c:v>
                </c:pt>
                <c:pt idx="3">
                  <c:v>44593</c:v>
                </c:pt>
                <c:pt idx="4">
                  <c:v>44621</c:v>
                </c:pt>
                <c:pt idx="5">
                  <c:v>44652</c:v>
                </c:pt>
                <c:pt idx="6">
                  <c:v>44682</c:v>
                </c:pt>
                <c:pt idx="7">
                  <c:v>44713</c:v>
                </c:pt>
                <c:pt idx="8">
                  <c:v>44743</c:v>
                </c:pt>
                <c:pt idx="9">
                  <c:v>44774</c:v>
                </c:pt>
                <c:pt idx="10">
                  <c:v>44805</c:v>
                </c:pt>
                <c:pt idx="11">
                  <c:v>44835</c:v>
                </c:pt>
                <c:pt idx="12">
                  <c:v>44866</c:v>
                </c:pt>
                <c:pt idx="13">
                  <c:v>44896</c:v>
                </c:pt>
                <c:pt idx="14">
                  <c:v>44927</c:v>
                </c:pt>
                <c:pt idx="15">
                  <c:v>44958</c:v>
                </c:pt>
                <c:pt idx="16">
                  <c:v>44986</c:v>
                </c:pt>
                <c:pt idx="17">
                  <c:v>45017</c:v>
                </c:pt>
                <c:pt idx="18">
                  <c:v>45047</c:v>
                </c:pt>
                <c:pt idx="19">
                  <c:v>45078</c:v>
                </c:pt>
                <c:pt idx="20">
                  <c:v>45108</c:v>
                </c:pt>
                <c:pt idx="21">
                  <c:v>45139</c:v>
                </c:pt>
                <c:pt idx="22">
                  <c:v>45170</c:v>
                </c:pt>
                <c:pt idx="23">
                  <c:v>45200</c:v>
                </c:pt>
              </c:numCache>
            </c:numRef>
          </c:cat>
          <c:val>
            <c:numRef>
              <c:f>DataViz!$P$4:$P$27</c:f>
              <c:numCache>
                <c:formatCode>_-* #,##0_-;\-* #,##0_-;_-* "-"??_-;_-@_-</c:formatCode>
                <c:ptCount val="24"/>
                <c:pt idx="0">
                  <c:v>251400</c:v>
                </c:pt>
                <c:pt idx="1">
                  <c:v>302400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361202</c:v>
                </c:pt>
                <c:pt idx="16">
                  <c:v>151200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DA-4990-A008-76B0FFCBBDB0}"/>
            </c:ext>
          </c:extLst>
        </c:ser>
        <c:ser>
          <c:idx val="1"/>
          <c:order val="3"/>
          <c:tx>
            <c:strRef>
              <c:f>DataViz!$N$3</c:f>
              <c:strCache>
                <c:ptCount val="1"/>
                <c:pt idx="0">
                  <c:v>Shipments (Delivered)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DataViz!$B$4:$B$27</c:f>
              <c:numCache>
                <c:formatCode>mmm\-yy</c:formatCode>
                <c:ptCount val="24"/>
                <c:pt idx="0">
                  <c:v>44501</c:v>
                </c:pt>
                <c:pt idx="1">
                  <c:v>44531</c:v>
                </c:pt>
                <c:pt idx="2">
                  <c:v>44562</c:v>
                </c:pt>
                <c:pt idx="3">
                  <c:v>44593</c:v>
                </c:pt>
                <c:pt idx="4">
                  <c:v>44621</c:v>
                </c:pt>
                <c:pt idx="5">
                  <c:v>44652</c:v>
                </c:pt>
                <c:pt idx="6">
                  <c:v>44682</c:v>
                </c:pt>
                <c:pt idx="7">
                  <c:v>44713</c:v>
                </c:pt>
                <c:pt idx="8">
                  <c:v>44743</c:v>
                </c:pt>
                <c:pt idx="9">
                  <c:v>44774</c:v>
                </c:pt>
                <c:pt idx="10">
                  <c:v>44805</c:v>
                </c:pt>
                <c:pt idx="11">
                  <c:v>44835</c:v>
                </c:pt>
                <c:pt idx="12">
                  <c:v>44866</c:v>
                </c:pt>
                <c:pt idx="13">
                  <c:v>44896</c:v>
                </c:pt>
                <c:pt idx="14">
                  <c:v>44927</c:v>
                </c:pt>
                <c:pt idx="15">
                  <c:v>44958</c:v>
                </c:pt>
                <c:pt idx="16">
                  <c:v>44986</c:v>
                </c:pt>
                <c:pt idx="17">
                  <c:v>45017</c:v>
                </c:pt>
                <c:pt idx="18">
                  <c:v>45047</c:v>
                </c:pt>
                <c:pt idx="19">
                  <c:v>45078</c:v>
                </c:pt>
                <c:pt idx="20">
                  <c:v>45108</c:v>
                </c:pt>
                <c:pt idx="21">
                  <c:v>45139</c:v>
                </c:pt>
                <c:pt idx="22">
                  <c:v>45170</c:v>
                </c:pt>
                <c:pt idx="23">
                  <c:v>45200</c:v>
                </c:pt>
              </c:numCache>
            </c:numRef>
          </c:cat>
          <c:val>
            <c:numRef>
              <c:f>DataViz!$N$4:$N$27</c:f>
              <c:numCache>
                <c:formatCode>_-* #,##0_-;\-* #,##0_-;_-* "-"??_-;_-@_-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DA-4990-A008-76B0FFCBBDB0}"/>
            </c:ext>
          </c:extLst>
        </c:ser>
        <c:ser>
          <c:idx val="4"/>
          <c:order val="4"/>
          <c:tx>
            <c:strRef>
              <c:f>DataViz!$R$3</c:f>
              <c:strCache>
                <c:ptCount val="1"/>
                <c:pt idx="0">
                  <c:v>Shipments (Planned)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DataViz!$B$4:$B$27</c:f>
              <c:numCache>
                <c:formatCode>mmm\-yy</c:formatCode>
                <c:ptCount val="24"/>
                <c:pt idx="0">
                  <c:v>44501</c:v>
                </c:pt>
                <c:pt idx="1">
                  <c:v>44531</c:v>
                </c:pt>
                <c:pt idx="2">
                  <c:v>44562</c:v>
                </c:pt>
                <c:pt idx="3">
                  <c:v>44593</c:v>
                </c:pt>
                <c:pt idx="4">
                  <c:v>44621</c:v>
                </c:pt>
                <c:pt idx="5">
                  <c:v>44652</c:v>
                </c:pt>
                <c:pt idx="6">
                  <c:v>44682</c:v>
                </c:pt>
                <c:pt idx="7">
                  <c:v>44713</c:v>
                </c:pt>
                <c:pt idx="8">
                  <c:v>44743</c:v>
                </c:pt>
                <c:pt idx="9">
                  <c:v>44774</c:v>
                </c:pt>
                <c:pt idx="10">
                  <c:v>44805</c:v>
                </c:pt>
                <c:pt idx="11">
                  <c:v>44835</c:v>
                </c:pt>
                <c:pt idx="12">
                  <c:v>44866</c:v>
                </c:pt>
                <c:pt idx="13">
                  <c:v>44896</c:v>
                </c:pt>
                <c:pt idx="14">
                  <c:v>44927</c:v>
                </c:pt>
                <c:pt idx="15">
                  <c:v>44958</c:v>
                </c:pt>
                <c:pt idx="16">
                  <c:v>44986</c:v>
                </c:pt>
                <c:pt idx="17">
                  <c:v>45017</c:v>
                </c:pt>
                <c:pt idx="18">
                  <c:v>45047</c:v>
                </c:pt>
                <c:pt idx="19">
                  <c:v>45078</c:v>
                </c:pt>
                <c:pt idx="20">
                  <c:v>45108</c:v>
                </c:pt>
                <c:pt idx="21">
                  <c:v>45139</c:v>
                </c:pt>
                <c:pt idx="22">
                  <c:v>45170</c:v>
                </c:pt>
                <c:pt idx="23">
                  <c:v>45200</c:v>
                </c:pt>
              </c:numCache>
            </c:numRef>
          </c:cat>
          <c:val>
            <c:numRef>
              <c:f>DataViz!$R$4:$R$27</c:f>
              <c:numCache>
                <c:formatCode>_-* #,##0_-;\-* #,##0_-;_-* "-"??_-;_-@_-</c:formatCode>
                <c:ptCount val="24"/>
                <c:pt idx="0">
                  <c:v>148800</c:v>
                </c:pt>
                <c:pt idx="1">
                  <c:v>973600</c:v>
                </c:pt>
                <c:pt idx="2">
                  <c:v>0</c:v>
                </c:pt>
                <c:pt idx="3">
                  <c:v>0</c:v>
                </c:pt>
                <c:pt idx="4">
                  <c:v>209950</c:v>
                </c:pt>
                <c:pt idx="5">
                  <c:v>0</c:v>
                </c:pt>
                <c:pt idx="6">
                  <c:v>0</c:v>
                </c:pt>
                <c:pt idx="7">
                  <c:v>200000</c:v>
                </c:pt>
                <c:pt idx="8">
                  <c:v>0</c:v>
                </c:pt>
                <c:pt idx="9">
                  <c:v>200000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DA-4990-A008-76B0FFCBBDB0}"/>
            </c:ext>
          </c:extLst>
        </c:ser>
        <c:ser>
          <c:idx val="0"/>
          <c:order val="5"/>
          <c:tx>
            <c:strRef>
              <c:f>DataViz!$Z$3</c:f>
              <c:strCache>
                <c:ptCount val="1"/>
                <c:pt idx="0">
                  <c:v>Shipments (Forecasted)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DataViz!$B$4:$B$27</c:f>
              <c:numCache>
                <c:formatCode>mmm\-yy</c:formatCode>
                <c:ptCount val="24"/>
                <c:pt idx="0">
                  <c:v>44501</c:v>
                </c:pt>
                <c:pt idx="1">
                  <c:v>44531</c:v>
                </c:pt>
                <c:pt idx="2">
                  <c:v>44562</c:v>
                </c:pt>
                <c:pt idx="3">
                  <c:v>44593</c:v>
                </c:pt>
                <c:pt idx="4">
                  <c:v>44621</c:v>
                </c:pt>
                <c:pt idx="5">
                  <c:v>44652</c:v>
                </c:pt>
                <c:pt idx="6">
                  <c:v>44682</c:v>
                </c:pt>
                <c:pt idx="7">
                  <c:v>44713</c:v>
                </c:pt>
                <c:pt idx="8">
                  <c:v>44743</c:v>
                </c:pt>
                <c:pt idx="9">
                  <c:v>44774</c:v>
                </c:pt>
                <c:pt idx="10">
                  <c:v>44805</c:v>
                </c:pt>
                <c:pt idx="11">
                  <c:v>44835</c:v>
                </c:pt>
                <c:pt idx="12">
                  <c:v>44866</c:v>
                </c:pt>
                <c:pt idx="13">
                  <c:v>44896</c:v>
                </c:pt>
                <c:pt idx="14">
                  <c:v>44927</c:v>
                </c:pt>
                <c:pt idx="15">
                  <c:v>44958</c:v>
                </c:pt>
                <c:pt idx="16">
                  <c:v>44986</c:v>
                </c:pt>
                <c:pt idx="17">
                  <c:v>45017</c:v>
                </c:pt>
                <c:pt idx="18">
                  <c:v>45047</c:v>
                </c:pt>
                <c:pt idx="19">
                  <c:v>45078</c:v>
                </c:pt>
                <c:pt idx="20">
                  <c:v>45108</c:v>
                </c:pt>
                <c:pt idx="21">
                  <c:v>45139</c:v>
                </c:pt>
                <c:pt idx="22">
                  <c:v>45170</c:v>
                </c:pt>
                <c:pt idx="23">
                  <c:v>45200</c:v>
                </c:pt>
              </c:numCache>
            </c:numRef>
          </c:cat>
          <c:val>
            <c:numRef>
              <c:f>DataViz!$Z$4:$Z$27</c:f>
              <c:numCache>
                <c:formatCode>_-* #,##0_-;\-* #,##0_-;_-* "-"??_-;_-@_-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3DA-4990-A008-76B0FFCBBD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2082402816"/>
        <c:axId val="2082393664"/>
      </c:barChart>
      <c:lineChart>
        <c:grouping val="standard"/>
        <c:varyColors val="0"/>
        <c:ser>
          <c:idx val="2"/>
          <c:order val="0"/>
          <c:tx>
            <c:strRef>
              <c:f>DataViz!$L$3</c:f>
              <c:strCache>
                <c:ptCount val="1"/>
                <c:pt idx="0">
                  <c:v>Total consumption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DataViz!$B$4:$B$27</c:f>
              <c:numCache>
                <c:formatCode>mmm\-yy</c:formatCode>
                <c:ptCount val="24"/>
                <c:pt idx="0">
                  <c:v>44501</c:v>
                </c:pt>
                <c:pt idx="1">
                  <c:v>44531</c:v>
                </c:pt>
                <c:pt idx="2">
                  <c:v>44562</c:v>
                </c:pt>
                <c:pt idx="3">
                  <c:v>44593</c:v>
                </c:pt>
                <c:pt idx="4">
                  <c:v>44621</c:v>
                </c:pt>
                <c:pt idx="5">
                  <c:v>44652</c:v>
                </c:pt>
                <c:pt idx="6">
                  <c:v>44682</c:v>
                </c:pt>
                <c:pt idx="7">
                  <c:v>44713</c:v>
                </c:pt>
                <c:pt idx="8">
                  <c:v>44743</c:v>
                </c:pt>
                <c:pt idx="9">
                  <c:v>44774</c:v>
                </c:pt>
                <c:pt idx="10">
                  <c:v>44805</c:v>
                </c:pt>
                <c:pt idx="11">
                  <c:v>44835</c:v>
                </c:pt>
                <c:pt idx="12">
                  <c:v>44866</c:v>
                </c:pt>
                <c:pt idx="13">
                  <c:v>44896</c:v>
                </c:pt>
                <c:pt idx="14">
                  <c:v>44927</c:v>
                </c:pt>
                <c:pt idx="15">
                  <c:v>44958</c:v>
                </c:pt>
                <c:pt idx="16">
                  <c:v>44986</c:v>
                </c:pt>
                <c:pt idx="17">
                  <c:v>45017</c:v>
                </c:pt>
                <c:pt idx="18">
                  <c:v>45047</c:v>
                </c:pt>
                <c:pt idx="19">
                  <c:v>45078</c:v>
                </c:pt>
                <c:pt idx="20">
                  <c:v>45108</c:v>
                </c:pt>
                <c:pt idx="21">
                  <c:v>45139</c:v>
                </c:pt>
                <c:pt idx="22">
                  <c:v>45170</c:v>
                </c:pt>
                <c:pt idx="23">
                  <c:v>45200</c:v>
                </c:pt>
              </c:numCache>
            </c:numRef>
          </c:cat>
          <c:val>
            <c:numRef>
              <c:f>DataViz!$L$4:$L$27</c:f>
              <c:numCache>
                <c:formatCode>_-* #,##0_-;\-* #,##0_-;_-* "-"??_-;_-@_-</c:formatCode>
                <c:ptCount val="24"/>
                <c:pt idx="0">
                  <c:v>410088.0859828181</c:v>
                </c:pt>
                <c:pt idx="1">
                  <c:v>447410.97507271334</c:v>
                </c:pt>
                <c:pt idx="2">
                  <c:v>488241.54028134025</c:v>
                </c:pt>
                <c:pt idx="3">
                  <c:v>532946.30867650488</c:v>
                </c:pt>
                <c:pt idx="4">
                  <c:v>581930.56195797282</c:v>
                </c:pt>
                <c:pt idx="5">
                  <c:v>635642.42211318354</c:v>
                </c:pt>
                <c:pt idx="6">
                  <c:v>694577.36665778677</c:v>
                </c:pt>
                <c:pt idx="7">
                  <c:v>658862.6401239722</c:v>
                </c:pt>
                <c:pt idx="8">
                  <c:v>716223.98954979179</c:v>
                </c:pt>
                <c:pt idx="9">
                  <c:v>778943.07747770392</c:v>
                </c:pt>
                <c:pt idx="10">
                  <c:v>847555.6777579179</c:v>
                </c:pt>
                <c:pt idx="11">
                  <c:v>922651.14162566373</c:v>
                </c:pt>
                <c:pt idx="12">
                  <c:v>1004877.755439695</c:v>
                </c:pt>
                <c:pt idx="13">
                  <c:v>1094948.6341946395</c:v>
                </c:pt>
                <c:pt idx="14">
                  <c:v>1193648.2043845891</c:v>
                </c:pt>
                <c:pt idx="15">
                  <c:v>1301839.3351530447</c:v>
                </c:pt>
                <c:pt idx="16">
                  <c:v>1420471.1825578562</c:v>
                </c:pt>
                <c:pt idx="17">
                  <c:v>1550587.8182626592</c:v>
                </c:pt>
                <c:pt idx="18">
                  <c:v>1693337.7210974533</c:v>
                </c:pt>
                <c:pt idx="19">
                  <c:v>1849984.2177752368</c:v>
                </c:pt>
                <c:pt idx="20">
                  <c:v>2021916.9676803099</c:v>
                </c:pt>
                <c:pt idx="21">
                  <c:v>2210664.5961354007</c:v>
                </c:pt>
                <c:pt idx="22">
                  <c:v>2417908.5909955115</c:v>
                </c:pt>
                <c:pt idx="23">
                  <c:v>2645498.5889011435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3DA-4990-A008-76B0FFCBBDB0}"/>
            </c:ext>
          </c:extLst>
        </c:ser>
        <c:ser>
          <c:idx val="5"/>
          <c:order val="6"/>
          <c:tx>
            <c:strRef>
              <c:f>DataViz!$AC$3</c:f>
              <c:strCache>
                <c:ptCount val="1"/>
                <c:pt idx="0">
                  <c:v>Forecasted Consumption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DataViz!$B$4:$B$27</c:f>
              <c:numCache>
                <c:formatCode>mmm\-yy</c:formatCode>
                <c:ptCount val="24"/>
                <c:pt idx="0">
                  <c:v>44501</c:v>
                </c:pt>
                <c:pt idx="1">
                  <c:v>44531</c:v>
                </c:pt>
                <c:pt idx="2">
                  <c:v>44562</c:v>
                </c:pt>
                <c:pt idx="3">
                  <c:v>44593</c:v>
                </c:pt>
                <c:pt idx="4">
                  <c:v>44621</c:v>
                </c:pt>
                <c:pt idx="5">
                  <c:v>44652</c:v>
                </c:pt>
                <c:pt idx="6">
                  <c:v>44682</c:v>
                </c:pt>
                <c:pt idx="7">
                  <c:v>44713</c:v>
                </c:pt>
                <c:pt idx="8">
                  <c:v>44743</c:v>
                </c:pt>
                <c:pt idx="9">
                  <c:v>44774</c:v>
                </c:pt>
                <c:pt idx="10">
                  <c:v>44805</c:v>
                </c:pt>
                <c:pt idx="11">
                  <c:v>44835</c:v>
                </c:pt>
                <c:pt idx="12">
                  <c:v>44866</c:v>
                </c:pt>
                <c:pt idx="13">
                  <c:v>44896</c:v>
                </c:pt>
                <c:pt idx="14">
                  <c:v>44927</c:v>
                </c:pt>
                <c:pt idx="15">
                  <c:v>44958</c:v>
                </c:pt>
                <c:pt idx="16">
                  <c:v>44986</c:v>
                </c:pt>
                <c:pt idx="17">
                  <c:v>45017</c:v>
                </c:pt>
                <c:pt idx="18">
                  <c:v>45047</c:v>
                </c:pt>
                <c:pt idx="19">
                  <c:v>45078</c:v>
                </c:pt>
                <c:pt idx="20">
                  <c:v>45108</c:v>
                </c:pt>
                <c:pt idx="21">
                  <c:v>45139</c:v>
                </c:pt>
                <c:pt idx="22">
                  <c:v>45170</c:v>
                </c:pt>
                <c:pt idx="23">
                  <c:v>45200</c:v>
                </c:pt>
              </c:numCache>
            </c:numRef>
          </c:cat>
          <c:val>
            <c:numRef>
              <c:f>DataViz!$AC$4:$AC$27</c:f>
              <c:numCache>
                <c:formatCode>_-* #,##0_-;\-* #,##0_-;_-* "-"??_-;_-@_-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3DA-4990-A008-76B0FFCBBD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2402816"/>
        <c:axId val="2082393664"/>
      </c:lineChart>
      <c:dateAx>
        <c:axId val="2082402816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Arial" panose="020B0604020202020204" pitchFamily="34" charset="0"/>
              </a:defRPr>
            </a:pPr>
            <a:endParaRPr lang="en-KE"/>
          </a:p>
        </c:txPr>
        <c:crossAx val="2082393664"/>
        <c:crosses val="autoZero"/>
        <c:auto val="1"/>
        <c:lblOffset val="100"/>
        <c:baseTimeUnit val="months"/>
      </c:dateAx>
      <c:valAx>
        <c:axId val="2082393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Doses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Arial" panose="020B0604020202020204" pitchFamily="34" charset="0"/>
                </a:defRPr>
              </a:pPr>
              <a:endParaRPr lang="en-KE"/>
            </a:p>
          </c:txPr>
        </c:title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Arial" panose="020B0604020202020204" pitchFamily="34" charset="0"/>
              </a:defRPr>
            </a:pPr>
            <a:endParaRPr lang="en-KE"/>
          </a:p>
        </c:txPr>
        <c:crossAx val="2082402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Arial" panose="020B0604020202020204" pitchFamily="34" charset="0"/>
            </a:defRPr>
          </a:pPr>
          <a:endParaRPr lang="en-K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  <a:cs typeface="Arial" panose="020B0604020202020204" pitchFamily="34" charset="0"/>
        </a:defRPr>
      </a:pPr>
      <a:endParaRPr lang="en-K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Arial" panose="020B0604020202020204" pitchFamily="34" charset="0"/>
              </a:defRPr>
            </a:pPr>
            <a:r>
              <a:rPr lang="en-US"/>
              <a:t>Scenario 2 Stock Status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Arial" panose="020B0604020202020204" pitchFamily="34" charset="0"/>
            </a:defRPr>
          </a:pPr>
          <a:endParaRPr lang="en-KE"/>
        </a:p>
      </c:txPr>
    </c:title>
    <c:autoTitleDeleted val="0"/>
    <c:plotArea>
      <c:layout/>
      <c:barChart>
        <c:barDir val="col"/>
        <c:grouping val="stacked"/>
        <c:varyColors val="0"/>
        <c:ser>
          <c:idx val="6"/>
          <c:order val="2"/>
          <c:tx>
            <c:strRef>
              <c:f>DataViz!$AN$3</c:f>
              <c:strCache>
                <c:ptCount val="1"/>
                <c:pt idx="0">
                  <c:v>Forecasted Ending balance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DataViz!$B$4:$B$27</c:f>
              <c:numCache>
                <c:formatCode>mmm\-yy</c:formatCode>
                <c:ptCount val="24"/>
                <c:pt idx="0">
                  <c:v>44501</c:v>
                </c:pt>
                <c:pt idx="1">
                  <c:v>44531</c:v>
                </c:pt>
                <c:pt idx="2">
                  <c:v>44562</c:v>
                </c:pt>
                <c:pt idx="3">
                  <c:v>44593</c:v>
                </c:pt>
                <c:pt idx="4">
                  <c:v>44621</c:v>
                </c:pt>
                <c:pt idx="5">
                  <c:v>44652</c:v>
                </c:pt>
                <c:pt idx="6">
                  <c:v>44682</c:v>
                </c:pt>
                <c:pt idx="7">
                  <c:v>44713</c:v>
                </c:pt>
                <c:pt idx="8">
                  <c:v>44743</c:v>
                </c:pt>
                <c:pt idx="9">
                  <c:v>44774</c:v>
                </c:pt>
                <c:pt idx="10">
                  <c:v>44805</c:v>
                </c:pt>
                <c:pt idx="11">
                  <c:v>44835</c:v>
                </c:pt>
                <c:pt idx="12">
                  <c:v>44866</c:v>
                </c:pt>
                <c:pt idx="13">
                  <c:v>44896</c:v>
                </c:pt>
                <c:pt idx="14">
                  <c:v>44927</c:v>
                </c:pt>
                <c:pt idx="15">
                  <c:v>44958</c:v>
                </c:pt>
                <c:pt idx="16">
                  <c:v>44986</c:v>
                </c:pt>
                <c:pt idx="17">
                  <c:v>45017</c:v>
                </c:pt>
                <c:pt idx="18">
                  <c:v>45047</c:v>
                </c:pt>
                <c:pt idx="19">
                  <c:v>45078</c:v>
                </c:pt>
                <c:pt idx="20">
                  <c:v>45108</c:v>
                </c:pt>
                <c:pt idx="21">
                  <c:v>45139</c:v>
                </c:pt>
                <c:pt idx="22">
                  <c:v>45170</c:v>
                </c:pt>
                <c:pt idx="23">
                  <c:v>45200</c:v>
                </c:pt>
              </c:numCache>
            </c:numRef>
          </c:cat>
          <c:val>
            <c:numRef>
              <c:f>DataViz!$AN$4:$AN$27</c:f>
              <c:numCache>
                <c:formatCode>_-* #,##0_-;\-* #,##0_-;_-* "-"??_-;_-@_-</c:formatCode>
                <c:ptCount val="24"/>
                <c:pt idx="0">
                  <c:v>2900000</c:v>
                </c:pt>
                <c:pt idx="1">
                  <c:v>2900000</c:v>
                </c:pt>
                <c:pt idx="2">
                  <c:v>2900000</c:v>
                </c:pt>
                <c:pt idx="3">
                  <c:v>2900000</c:v>
                </c:pt>
                <c:pt idx="4">
                  <c:v>2900000</c:v>
                </c:pt>
                <c:pt idx="5">
                  <c:v>2900000</c:v>
                </c:pt>
                <c:pt idx="6">
                  <c:v>2900000</c:v>
                </c:pt>
                <c:pt idx="7">
                  <c:v>2900000</c:v>
                </c:pt>
                <c:pt idx="8">
                  <c:v>2900000</c:v>
                </c:pt>
                <c:pt idx="9">
                  <c:v>2900000</c:v>
                </c:pt>
                <c:pt idx="10">
                  <c:v>2900000</c:v>
                </c:pt>
                <c:pt idx="11">
                  <c:v>2900000</c:v>
                </c:pt>
                <c:pt idx="12">
                  <c:v>2900000</c:v>
                </c:pt>
                <c:pt idx="13">
                  <c:v>2900000</c:v>
                </c:pt>
                <c:pt idx="14">
                  <c:v>2900000</c:v>
                </c:pt>
                <c:pt idx="15">
                  <c:v>2900000</c:v>
                </c:pt>
                <c:pt idx="16">
                  <c:v>2900000</c:v>
                </c:pt>
                <c:pt idx="17">
                  <c:v>2900000</c:v>
                </c:pt>
                <c:pt idx="18">
                  <c:v>2900000</c:v>
                </c:pt>
                <c:pt idx="19">
                  <c:v>2900000</c:v>
                </c:pt>
                <c:pt idx="20">
                  <c:v>2900000</c:v>
                </c:pt>
                <c:pt idx="21">
                  <c:v>2900000</c:v>
                </c:pt>
                <c:pt idx="22">
                  <c:v>2900000</c:v>
                </c:pt>
                <c:pt idx="23">
                  <c:v>2900000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B93-4D7B-9A7F-E7BA54D7712C}"/>
            </c:ext>
          </c:extLst>
        </c:ser>
        <c:ser>
          <c:idx val="3"/>
          <c:order val="3"/>
          <c:tx>
            <c:strRef>
              <c:f>DataViz!$P$3</c:f>
              <c:strCache>
                <c:ptCount val="1"/>
                <c:pt idx="0">
                  <c:v>Potential expiry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DataViz!$B$4:$B$27</c:f>
              <c:numCache>
                <c:formatCode>mmm\-yy</c:formatCode>
                <c:ptCount val="24"/>
                <c:pt idx="0">
                  <c:v>44501</c:v>
                </c:pt>
                <c:pt idx="1">
                  <c:v>44531</c:v>
                </c:pt>
                <c:pt idx="2">
                  <c:v>44562</c:v>
                </c:pt>
                <c:pt idx="3">
                  <c:v>44593</c:v>
                </c:pt>
                <c:pt idx="4">
                  <c:v>44621</c:v>
                </c:pt>
                <c:pt idx="5">
                  <c:v>44652</c:v>
                </c:pt>
                <c:pt idx="6">
                  <c:v>44682</c:v>
                </c:pt>
                <c:pt idx="7">
                  <c:v>44713</c:v>
                </c:pt>
                <c:pt idx="8">
                  <c:v>44743</c:v>
                </c:pt>
                <c:pt idx="9">
                  <c:v>44774</c:v>
                </c:pt>
                <c:pt idx="10">
                  <c:v>44805</c:v>
                </c:pt>
                <c:pt idx="11">
                  <c:v>44835</c:v>
                </c:pt>
                <c:pt idx="12">
                  <c:v>44866</c:v>
                </c:pt>
                <c:pt idx="13">
                  <c:v>44896</c:v>
                </c:pt>
                <c:pt idx="14">
                  <c:v>44927</c:v>
                </c:pt>
                <c:pt idx="15">
                  <c:v>44958</c:v>
                </c:pt>
                <c:pt idx="16">
                  <c:v>44986</c:v>
                </c:pt>
                <c:pt idx="17">
                  <c:v>45017</c:v>
                </c:pt>
                <c:pt idx="18">
                  <c:v>45047</c:v>
                </c:pt>
                <c:pt idx="19">
                  <c:v>45078</c:v>
                </c:pt>
                <c:pt idx="20">
                  <c:v>45108</c:v>
                </c:pt>
                <c:pt idx="21">
                  <c:v>45139</c:v>
                </c:pt>
                <c:pt idx="22">
                  <c:v>45170</c:v>
                </c:pt>
                <c:pt idx="23">
                  <c:v>45200</c:v>
                </c:pt>
              </c:numCache>
            </c:numRef>
          </c:cat>
          <c:val>
            <c:numRef>
              <c:f>DataViz!$P$4:$P$27</c:f>
              <c:numCache>
                <c:formatCode>_-* #,##0_-;\-* #,##0_-;_-* "-"??_-;_-@_-</c:formatCode>
                <c:ptCount val="24"/>
                <c:pt idx="0">
                  <c:v>251400</c:v>
                </c:pt>
                <c:pt idx="1">
                  <c:v>302400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361202</c:v>
                </c:pt>
                <c:pt idx="16">
                  <c:v>151200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93-4D7B-9A7F-E7BA54D7712C}"/>
            </c:ext>
          </c:extLst>
        </c:ser>
        <c:ser>
          <c:idx val="1"/>
          <c:order val="4"/>
          <c:tx>
            <c:strRef>
              <c:f>DataViz!$N$3</c:f>
              <c:strCache>
                <c:ptCount val="1"/>
                <c:pt idx="0">
                  <c:v>Shipments (Delivered)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DataViz!$B$4:$B$27</c:f>
              <c:numCache>
                <c:formatCode>mmm\-yy</c:formatCode>
                <c:ptCount val="24"/>
                <c:pt idx="0">
                  <c:v>44501</c:v>
                </c:pt>
                <c:pt idx="1">
                  <c:v>44531</c:v>
                </c:pt>
                <c:pt idx="2">
                  <c:v>44562</c:v>
                </c:pt>
                <c:pt idx="3">
                  <c:v>44593</c:v>
                </c:pt>
                <c:pt idx="4">
                  <c:v>44621</c:v>
                </c:pt>
                <c:pt idx="5">
                  <c:v>44652</c:v>
                </c:pt>
                <c:pt idx="6">
                  <c:v>44682</c:v>
                </c:pt>
                <c:pt idx="7">
                  <c:v>44713</c:v>
                </c:pt>
                <c:pt idx="8">
                  <c:v>44743</c:v>
                </c:pt>
                <c:pt idx="9">
                  <c:v>44774</c:v>
                </c:pt>
                <c:pt idx="10">
                  <c:v>44805</c:v>
                </c:pt>
                <c:pt idx="11">
                  <c:v>44835</c:v>
                </c:pt>
                <c:pt idx="12">
                  <c:v>44866</c:v>
                </c:pt>
                <c:pt idx="13">
                  <c:v>44896</c:v>
                </c:pt>
                <c:pt idx="14">
                  <c:v>44927</c:v>
                </c:pt>
                <c:pt idx="15">
                  <c:v>44958</c:v>
                </c:pt>
                <c:pt idx="16">
                  <c:v>44986</c:v>
                </c:pt>
                <c:pt idx="17">
                  <c:v>45017</c:v>
                </c:pt>
                <c:pt idx="18">
                  <c:v>45047</c:v>
                </c:pt>
                <c:pt idx="19">
                  <c:v>45078</c:v>
                </c:pt>
                <c:pt idx="20">
                  <c:v>45108</c:v>
                </c:pt>
                <c:pt idx="21">
                  <c:v>45139</c:v>
                </c:pt>
                <c:pt idx="22">
                  <c:v>45170</c:v>
                </c:pt>
                <c:pt idx="23">
                  <c:v>45200</c:v>
                </c:pt>
              </c:numCache>
            </c:numRef>
          </c:cat>
          <c:val>
            <c:numRef>
              <c:f>DataViz!$N$4:$N$27</c:f>
              <c:numCache>
                <c:formatCode>_-* #,##0_-;\-* #,##0_-;_-* "-"??_-;_-@_-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93-4D7B-9A7F-E7BA54D7712C}"/>
            </c:ext>
          </c:extLst>
        </c:ser>
        <c:ser>
          <c:idx val="4"/>
          <c:order val="5"/>
          <c:tx>
            <c:strRef>
              <c:f>DataViz!$R$3</c:f>
              <c:strCache>
                <c:ptCount val="1"/>
                <c:pt idx="0">
                  <c:v>Shipments (Planned)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DataViz!$B$4:$B$27</c:f>
              <c:numCache>
                <c:formatCode>mmm\-yy</c:formatCode>
                <c:ptCount val="24"/>
                <c:pt idx="0">
                  <c:v>44501</c:v>
                </c:pt>
                <c:pt idx="1">
                  <c:v>44531</c:v>
                </c:pt>
                <c:pt idx="2">
                  <c:v>44562</c:v>
                </c:pt>
                <c:pt idx="3">
                  <c:v>44593</c:v>
                </c:pt>
                <c:pt idx="4">
                  <c:v>44621</c:v>
                </c:pt>
                <c:pt idx="5">
                  <c:v>44652</c:v>
                </c:pt>
                <c:pt idx="6">
                  <c:v>44682</c:v>
                </c:pt>
                <c:pt idx="7">
                  <c:v>44713</c:v>
                </c:pt>
                <c:pt idx="8">
                  <c:v>44743</c:v>
                </c:pt>
                <c:pt idx="9">
                  <c:v>44774</c:v>
                </c:pt>
                <c:pt idx="10">
                  <c:v>44805</c:v>
                </c:pt>
                <c:pt idx="11">
                  <c:v>44835</c:v>
                </c:pt>
                <c:pt idx="12">
                  <c:v>44866</c:v>
                </c:pt>
                <c:pt idx="13">
                  <c:v>44896</c:v>
                </c:pt>
                <c:pt idx="14">
                  <c:v>44927</c:v>
                </c:pt>
                <c:pt idx="15">
                  <c:v>44958</c:v>
                </c:pt>
                <c:pt idx="16">
                  <c:v>44986</c:v>
                </c:pt>
                <c:pt idx="17">
                  <c:v>45017</c:v>
                </c:pt>
                <c:pt idx="18">
                  <c:v>45047</c:v>
                </c:pt>
                <c:pt idx="19">
                  <c:v>45078</c:v>
                </c:pt>
                <c:pt idx="20">
                  <c:v>45108</c:v>
                </c:pt>
                <c:pt idx="21">
                  <c:v>45139</c:v>
                </c:pt>
                <c:pt idx="22">
                  <c:v>45170</c:v>
                </c:pt>
                <c:pt idx="23">
                  <c:v>45200</c:v>
                </c:pt>
              </c:numCache>
            </c:numRef>
          </c:cat>
          <c:val>
            <c:numRef>
              <c:f>DataViz!$R$4:$R$27</c:f>
              <c:numCache>
                <c:formatCode>_-* #,##0_-;\-* #,##0_-;_-* "-"??_-;_-@_-</c:formatCode>
                <c:ptCount val="24"/>
                <c:pt idx="0">
                  <c:v>148800</c:v>
                </c:pt>
                <c:pt idx="1">
                  <c:v>973600</c:v>
                </c:pt>
                <c:pt idx="2">
                  <c:v>0</c:v>
                </c:pt>
                <c:pt idx="3">
                  <c:v>0</c:v>
                </c:pt>
                <c:pt idx="4">
                  <c:v>209950</c:v>
                </c:pt>
                <c:pt idx="5">
                  <c:v>0</c:v>
                </c:pt>
                <c:pt idx="6">
                  <c:v>0</c:v>
                </c:pt>
                <c:pt idx="7">
                  <c:v>200000</c:v>
                </c:pt>
                <c:pt idx="8">
                  <c:v>0</c:v>
                </c:pt>
                <c:pt idx="9">
                  <c:v>200000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93-4D7B-9A7F-E7BA54D7712C}"/>
            </c:ext>
          </c:extLst>
        </c:ser>
        <c:ser>
          <c:idx val="0"/>
          <c:order val="6"/>
          <c:tx>
            <c:strRef>
              <c:f>DataViz!$AJ$3</c:f>
              <c:strCache>
                <c:ptCount val="1"/>
                <c:pt idx="0">
                  <c:v>Shipments (Forecasted)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DataViz!$B$4:$B$27</c:f>
              <c:numCache>
                <c:formatCode>mmm\-yy</c:formatCode>
                <c:ptCount val="24"/>
                <c:pt idx="0">
                  <c:v>44501</c:v>
                </c:pt>
                <c:pt idx="1">
                  <c:v>44531</c:v>
                </c:pt>
                <c:pt idx="2">
                  <c:v>44562</c:v>
                </c:pt>
                <c:pt idx="3">
                  <c:v>44593</c:v>
                </c:pt>
                <c:pt idx="4">
                  <c:v>44621</c:v>
                </c:pt>
                <c:pt idx="5">
                  <c:v>44652</c:v>
                </c:pt>
                <c:pt idx="6">
                  <c:v>44682</c:v>
                </c:pt>
                <c:pt idx="7">
                  <c:v>44713</c:v>
                </c:pt>
                <c:pt idx="8">
                  <c:v>44743</c:v>
                </c:pt>
                <c:pt idx="9">
                  <c:v>44774</c:v>
                </c:pt>
                <c:pt idx="10">
                  <c:v>44805</c:v>
                </c:pt>
                <c:pt idx="11">
                  <c:v>44835</c:v>
                </c:pt>
                <c:pt idx="12">
                  <c:v>44866</c:v>
                </c:pt>
                <c:pt idx="13">
                  <c:v>44896</c:v>
                </c:pt>
                <c:pt idx="14">
                  <c:v>44927</c:v>
                </c:pt>
                <c:pt idx="15">
                  <c:v>44958</c:v>
                </c:pt>
                <c:pt idx="16">
                  <c:v>44986</c:v>
                </c:pt>
                <c:pt idx="17">
                  <c:v>45017</c:v>
                </c:pt>
                <c:pt idx="18">
                  <c:v>45047</c:v>
                </c:pt>
                <c:pt idx="19">
                  <c:v>45078</c:v>
                </c:pt>
                <c:pt idx="20">
                  <c:v>45108</c:v>
                </c:pt>
                <c:pt idx="21">
                  <c:v>45139</c:v>
                </c:pt>
                <c:pt idx="22">
                  <c:v>45170</c:v>
                </c:pt>
                <c:pt idx="23">
                  <c:v>45200</c:v>
                </c:pt>
              </c:numCache>
            </c:numRef>
          </c:cat>
          <c:val>
            <c:numRef>
              <c:f>DataViz!$AJ$4:$AJ$27</c:f>
              <c:numCache>
                <c:formatCode>_-* #,##0_-;\-* #,##0_-;_-* "-"??_-;_-@_-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93-4D7B-9A7F-E7BA54D771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2082402816"/>
        <c:axId val="2082393664"/>
      </c:barChart>
      <c:lineChart>
        <c:grouping val="standard"/>
        <c:varyColors val="0"/>
        <c:ser>
          <c:idx val="2"/>
          <c:order val="0"/>
          <c:tx>
            <c:strRef>
              <c:f>DataViz!$L$3</c:f>
              <c:strCache>
                <c:ptCount val="1"/>
                <c:pt idx="0">
                  <c:v>Total consumption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DataViz!$B$4:$B$27</c:f>
              <c:numCache>
                <c:formatCode>mmm\-yy</c:formatCode>
                <c:ptCount val="24"/>
                <c:pt idx="0">
                  <c:v>44501</c:v>
                </c:pt>
                <c:pt idx="1">
                  <c:v>44531</c:v>
                </c:pt>
                <c:pt idx="2">
                  <c:v>44562</c:v>
                </c:pt>
                <c:pt idx="3">
                  <c:v>44593</c:v>
                </c:pt>
                <c:pt idx="4">
                  <c:v>44621</c:v>
                </c:pt>
                <c:pt idx="5">
                  <c:v>44652</c:v>
                </c:pt>
                <c:pt idx="6">
                  <c:v>44682</c:v>
                </c:pt>
                <c:pt idx="7">
                  <c:v>44713</c:v>
                </c:pt>
                <c:pt idx="8">
                  <c:v>44743</c:v>
                </c:pt>
                <c:pt idx="9">
                  <c:v>44774</c:v>
                </c:pt>
                <c:pt idx="10">
                  <c:v>44805</c:v>
                </c:pt>
                <c:pt idx="11">
                  <c:v>44835</c:v>
                </c:pt>
                <c:pt idx="12">
                  <c:v>44866</c:v>
                </c:pt>
                <c:pt idx="13">
                  <c:v>44896</c:v>
                </c:pt>
                <c:pt idx="14">
                  <c:v>44927</c:v>
                </c:pt>
                <c:pt idx="15">
                  <c:v>44958</c:v>
                </c:pt>
                <c:pt idx="16">
                  <c:v>44986</c:v>
                </c:pt>
                <c:pt idx="17">
                  <c:v>45017</c:v>
                </c:pt>
                <c:pt idx="18">
                  <c:v>45047</c:v>
                </c:pt>
                <c:pt idx="19">
                  <c:v>45078</c:v>
                </c:pt>
                <c:pt idx="20">
                  <c:v>45108</c:v>
                </c:pt>
                <c:pt idx="21">
                  <c:v>45139</c:v>
                </c:pt>
                <c:pt idx="22">
                  <c:v>45170</c:v>
                </c:pt>
                <c:pt idx="23">
                  <c:v>45200</c:v>
                </c:pt>
              </c:numCache>
            </c:numRef>
          </c:cat>
          <c:val>
            <c:numRef>
              <c:f>DataViz!$L$4:$L$27</c:f>
              <c:numCache>
                <c:formatCode>_-* #,##0_-;\-* #,##0_-;_-* "-"??_-;_-@_-</c:formatCode>
                <c:ptCount val="24"/>
                <c:pt idx="0">
                  <c:v>410088.0859828181</c:v>
                </c:pt>
                <c:pt idx="1">
                  <c:v>447410.97507271334</c:v>
                </c:pt>
                <c:pt idx="2">
                  <c:v>488241.54028134025</c:v>
                </c:pt>
                <c:pt idx="3">
                  <c:v>532946.30867650488</c:v>
                </c:pt>
                <c:pt idx="4">
                  <c:v>581930.56195797282</c:v>
                </c:pt>
                <c:pt idx="5">
                  <c:v>635642.42211318354</c:v>
                </c:pt>
                <c:pt idx="6">
                  <c:v>694577.36665778677</c:v>
                </c:pt>
                <c:pt idx="7">
                  <c:v>658862.6401239722</c:v>
                </c:pt>
                <c:pt idx="8">
                  <c:v>716223.98954979179</c:v>
                </c:pt>
                <c:pt idx="9">
                  <c:v>778943.07747770392</c:v>
                </c:pt>
                <c:pt idx="10">
                  <c:v>847555.6777579179</c:v>
                </c:pt>
                <c:pt idx="11">
                  <c:v>922651.14162566373</c:v>
                </c:pt>
                <c:pt idx="12">
                  <c:v>1004877.755439695</c:v>
                </c:pt>
                <c:pt idx="13">
                  <c:v>1094948.6341946395</c:v>
                </c:pt>
                <c:pt idx="14">
                  <c:v>1193648.2043845891</c:v>
                </c:pt>
                <c:pt idx="15">
                  <c:v>1301839.3351530447</c:v>
                </c:pt>
                <c:pt idx="16">
                  <c:v>1420471.1825578562</c:v>
                </c:pt>
                <c:pt idx="17">
                  <c:v>1550587.8182626592</c:v>
                </c:pt>
                <c:pt idx="18">
                  <c:v>1693337.7210974533</c:v>
                </c:pt>
                <c:pt idx="19">
                  <c:v>1849984.2177752368</c:v>
                </c:pt>
                <c:pt idx="20">
                  <c:v>2021916.9676803099</c:v>
                </c:pt>
                <c:pt idx="21">
                  <c:v>2210664.5961354007</c:v>
                </c:pt>
                <c:pt idx="22">
                  <c:v>2417908.5909955115</c:v>
                </c:pt>
                <c:pt idx="23">
                  <c:v>2645498.5889011435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B93-4D7B-9A7F-E7BA54D7712C}"/>
            </c:ext>
          </c:extLst>
        </c:ser>
        <c:ser>
          <c:idx val="5"/>
          <c:order val="1"/>
          <c:tx>
            <c:strRef>
              <c:f>DataViz!$AM$3</c:f>
              <c:strCache>
                <c:ptCount val="1"/>
                <c:pt idx="0">
                  <c:v>Forecasted Consumption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DataViz!$B$4:$B$27</c:f>
              <c:numCache>
                <c:formatCode>mmm\-yy</c:formatCode>
                <c:ptCount val="24"/>
                <c:pt idx="0">
                  <c:v>44501</c:v>
                </c:pt>
                <c:pt idx="1">
                  <c:v>44531</c:v>
                </c:pt>
                <c:pt idx="2">
                  <c:v>44562</c:v>
                </c:pt>
                <c:pt idx="3">
                  <c:v>44593</c:v>
                </c:pt>
                <c:pt idx="4">
                  <c:v>44621</c:v>
                </c:pt>
                <c:pt idx="5">
                  <c:v>44652</c:v>
                </c:pt>
                <c:pt idx="6">
                  <c:v>44682</c:v>
                </c:pt>
                <c:pt idx="7">
                  <c:v>44713</c:v>
                </c:pt>
                <c:pt idx="8">
                  <c:v>44743</c:v>
                </c:pt>
                <c:pt idx="9">
                  <c:v>44774</c:v>
                </c:pt>
                <c:pt idx="10">
                  <c:v>44805</c:v>
                </c:pt>
                <c:pt idx="11">
                  <c:v>44835</c:v>
                </c:pt>
                <c:pt idx="12">
                  <c:v>44866</c:v>
                </c:pt>
                <c:pt idx="13">
                  <c:v>44896</c:v>
                </c:pt>
                <c:pt idx="14">
                  <c:v>44927</c:v>
                </c:pt>
                <c:pt idx="15">
                  <c:v>44958</c:v>
                </c:pt>
                <c:pt idx="16">
                  <c:v>44986</c:v>
                </c:pt>
                <c:pt idx="17">
                  <c:v>45017</c:v>
                </c:pt>
                <c:pt idx="18">
                  <c:v>45047</c:v>
                </c:pt>
                <c:pt idx="19">
                  <c:v>45078</c:v>
                </c:pt>
                <c:pt idx="20">
                  <c:v>45108</c:v>
                </c:pt>
                <c:pt idx="21">
                  <c:v>45139</c:v>
                </c:pt>
                <c:pt idx="22">
                  <c:v>45170</c:v>
                </c:pt>
                <c:pt idx="23">
                  <c:v>45200</c:v>
                </c:pt>
              </c:numCache>
            </c:numRef>
          </c:cat>
          <c:val>
            <c:numRef>
              <c:f>DataViz!$AM$4:$AM$27</c:f>
              <c:numCache>
                <c:formatCode>_-* #,##0_-;\-* #,##0_-;_-* "-"??_-;_-@_-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B93-4D7B-9A7F-E7BA54D771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2402816"/>
        <c:axId val="2082393664"/>
      </c:lineChart>
      <c:dateAx>
        <c:axId val="2082402816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Arial" panose="020B0604020202020204" pitchFamily="34" charset="0"/>
              </a:defRPr>
            </a:pPr>
            <a:endParaRPr lang="en-KE"/>
          </a:p>
        </c:txPr>
        <c:crossAx val="2082393664"/>
        <c:crosses val="autoZero"/>
        <c:auto val="1"/>
        <c:lblOffset val="100"/>
        <c:baseTimeUnit val="months"/>
      </c:dateAx>
      <c:valAx>
        <c:axId val="2082393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Doses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Arial" panose="020B0604020202020204" pitchFamily="34" charset="0"/>
                </a:defRPr>
              </a:pPr>
              <a:endParaRPr lang="en-KE"/>
            </a:p>
          </c:txPr>
        </c:title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Arial" panose="020B0604020202020204" pitchFamily="34" charset="0"/>
              </a:defRPr>
            </a:pPr>
            <a:endParaRPr lang="en-KE"/>
          </a:p>
        </c:txPr>
        <c:crossAx val="2082402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Arial" panose="020B0604020202020204" pitchFamily="34" charset="0"/>
            </a:defRPr>
          </a:pPr>
          <a:endParaRPr lang="en-K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  <a:cs typeface="Arial" panose="020B0604020202020204" pitchFamily="34" charset="0"/>
        </a:defRPr>
      </a:pPr>
      <a:endParaRPr lang="en-K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2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Arial" panose="020B0604020202020204" pitchFamily="34" charset="0"/>
              </a:defRPr>
            </a:pPr>
            <a:r>
              <a:rPr lang="en-US"/>
              <a:t>Monthly vaccinations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Arial" panose="020B0604020202020204" pitchFamily="34" charset="0"/>
            </a:defRPr>
          </a:pPr>
          <a:endParaRPr lang="en-K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DataViz!$E$36</c:f>
              <c:strCache>
                <c:ptCount val="1"/>
                <c:pt idx="0">
                  <c:v>Pfizer-Dose 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DataViz!$B$37:$B$60</c:f>
              <c:numCache>
                <c:formatCode>mmm\-yy</c:formatCode>
                <c:ptCount val="24"/>
                <c:pt idx="0">
                  <c:v>43800</c:v>
                </c:pt>
                <c:pt idx="1">
                  <c:v>43831</c:v>
                </c:pt>
                <c:pt idx="2">
                  <c:v>43862</c:v>
                </c:pt>
                <c:pt idx="3">
                  <c:v>43891</c:v>
                </c:pt>
                <c:pt idx="4">
                  <c:v>43922</c:v>
                </c:pt>
                <c:pt idx="5">
                  <c:v>43952</c:v>
                </c:pt>
                <c:pt idx="6">
                  <c:v>43983</c:v>
                </c:pt>
                <c:pt idx="7">
                  <c:v>44013</c:v>
                </c:pt>
                <c:pt idx="8">
                  <c:v>44044</c:v>
                </c:pt>
                <c:pt idx="9">
                  <c:v>44075</c:v>
                </c:pt>
                <c:pt idx="10">
                  <c:v>44105</c:v>
                </c:pt>
                <c:pt idx="11">
                  <c:v>44136</c:v>
                </c:pt>
                <c:pt idx="12">
                  <c:v>44166</c:v>
                </c:pt>
                <c:pt idx="13">
                  <c:v>44197</c:v>
                </c:pt>
                <c:pt idx="14">
                  <c:v>44228</c:v>
                </c:pt>
                <c:pt idx="15">
                  <c:v>44256</c:v>
                </c:pt>
                <c:pt idx="16">
                  <c:v>44287</c:v>
                </c:pt>
                <c:pt idx="17">
                  <c:v>44317</c:v>
                </c:pt>
                <c:pt idx="18">
                  <c:v>44348</c:v>
                </c:pt>
                <c:pt idx="19">
                  <c:v>44378</c:v>
                </c:pt>
                <c:pt idx="20">
                  <c:v>44409</c:v>
                </c:pt>
                <c:pt idx="21">
                  <c:v>44440</c:v>
                </c:pt>
                <c:pt idx="22">
                  <c:v>44470</c:v>
                </c:pt>
                <c:pt idx="23">
                  <c:v>44501</c:v>
                </c:pt>
              </c:numCache>
            </c:numRef>
          </c:cat>
          <c:val>
            <c:numRef>
              <c:f>DataViz!$E$37:$E$60</c:f>
              <c:numCache>
                <c:formatCode>_-* #,##0_-;\-* #,##0_-;_-* "-"??_-;_-@_-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10000</c:v>
                </c:pt>
                <c:pt idx="14">
                  <c:v>11000</c:v>
                </c:pt>
                <c:pt idx="15">
                  <c:v>12100.000000000002</c:v>
                </c:pt>
                <c:pt idx="16">
                  <c:v>13310.000000000004</c:v>
                </c:pt>
                <c:pt idx="17">
                  <c:v>14641.000000000005</c:v>
                </c:pt>
                <c:pt idx="18">
                  <c:v>16105.100000000008</c:v>
                </c:pt>
                <c:pt idx="19">
                  <c:v>17715.610000000011</c:v>
                </c:pt>
                <c:pt idx="20">
                  <c:v>19487.171000000013</c:v>
                </c:pt>
                <c:pt idx="21">
                  <c:v>21435.888100000015</c:v>
                </c:pt>
                <c:pt idx="22">
                  <c:v>23579.476910000019</c:v>
                </c:pt>
                <c:pt idx="23">
                  <c:v>25937.424601000024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AF-4C5B-BFA8-FCD3AB7C2976}"/>
            </c:ext>
          </c:extLst>
        </c:ser>
        <c:ser>
          <c:idx val="1"/>
          <c:order val="1"/>
          <c:tx>
            <c:strRef>
              <c:f>DataViz!$F$36</c:f>
              <c:strCache>
                <c:ptCount val="1"/>
                <c:pt idx="0">
                  <c:v>Pfizer-Dose 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DataViz!$B$37:$B$60</c:f>
              <c:numCache>
                <c:formatCode>mmm\-yy</c:formatCode>
                <c:ptCount val="24"/>
                <c:pt idx="0">
                  <c:v>43800</c:v>
                </c:pt>
                <c:pt idx="1">
                  <c:v>43831</c:v>
                </c:pt>
                <c:pt idx="2">
                  <c:v>43862</c:v>
                </c:pt>
                <c:pt idx="3">
                  <c:v>43891</c:v>
                </c:pt>
                <c:pt idx="4">
                  <c:v>43922</c:v>
                </c:pt>
                <c:pt idx="5">
                  <c:v>43952</c:v>
                </c:pt>
                <c:pt idx="6">
                  <c:v>43983</c:v>
                </c:pt>
                <c:pt idx="7">
                  <c:v>44013</c:v>
                </c:pt>
                <c:pt idx="8">
                  <c:v>44044</c:v>
                </c:pt>
                <c:pt idx="9">
                  <c:v>44075</c:v>
                </c:pt>
                <c:pt idx="10">
                  <c:v>44105</c:v>
                </c:pt>
                <c:pt idx="11">
                  <c:v>44136</c:v>
                </c:pt>
                <c:pt idx="12">
                  <c:v>44166</c:v>
                </c:pt>
                <c:pt idx="13">
                  <c:v>44197</c:v>
                </c:pt>
                <c:pt idx="14">
                  <c:v>44228</c:v>
                </c:pt>
                <c:pt idx="15">
                  <c:v>44256</c:v>
                </c:pt>
                <c:pt idx="16">
                  <c:v>44287</c:v>
                </c:pt>
                <c:pt idx="17">
                  <c:v>44317</c:v>
                </c:pt>
                <c:pt idx="18">
                  <c:v>44348</c:v>
                </c:pt>
                <c:pt idx="19">
                  <c:v>44378</c:v>
                </c:pt>
                <c:pt idx="20">
                  <c:v>44409</c:v>
                </c:pt>
                <c:pt idx="21">
                  <c:v>44440</c:v>
                </c:pt>
                <c:pt idx="22">
                  <c:v>44470</c:v>
                </c:pt>
                <c:pt idx="23">
                  <c:v>44501</c:v>
                </c:pt>
              </c:numCache>
            </c:numRef>
          </c:cat>
          <c:val>
            <c:numRef>
              <c:f>DataViz!$F$37:$F$60</c:f>
              <c:numCache>
                <c:formatCode>_-* #,##0_-;\-* #,##0_-;_-* "-"??_-;_-@_-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8000</c:v>
                </c:pt>
                <c:pt idx="14">
                  <c:v>8800</c:v>
                </c:pt>
                <c:pt idx="15">
                  <c:v>9680</c:v>
                </c:pt>
                <c:pt idx="16">
                  <c:v>8653.7954022988506</c:v>
                </c:pt>
                <c:pt idx="17">
                  <c:v>9126.7909529106491</c:v>
                </c:pt>
                <c:pt idx="18">
                  <c:v>9599.7865035224404</c:v>
                </c:pt>
                <c:pt idx="19">
                  <c:v>10072.782054134201</c:v>
                </c:pt>
                <c:pt idx="20">
                  <c:v>10545.777604745999</c:v>
                </c:pt>
                <c:pt idx="21">
                  <c:v>11018.7731553578</c:v>
                </c:pt>
                <c:pt idx="22">
                  <c:v>11491.7687059696</c:v>
                </c:pt>
                <c:pt idx="23">
                  <c:v>11964.7642565814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AF-4C5B-BFA8-FCD3AB7C2976}"/>
            </c:ext>
          </c:extLst>
        </c:ser>
        <c:ser>
          <c:idx val="2"/>
          <c:order val="2"/>
          <c:tx>
            <c:strRef>
              <c:f>DataViz!$G$36</c:f>
              <c:strCache>
                <c:ptCount val="1"/>
                <c:pt idx="0">
                  <c:v>Pfizer-Wastage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DataViz!$B$37:$B$60</c:f>
              <c:numCache>
                <c:formatCode>mmm\-yy</c:formatCode>
                <c:ptCount val="24"/>
                <c:pt idx="0">
                  <c:v>43800</c:v>
                </c:pt>
                <c:pt idx="1">
                  <c:v>43831</c:v>
                </c:pt>
                <c:pt idx="2">
                  <c:v>43862</c:v>
                </c:pt>
                <c:pt idx="3">
                  <c:v>43891</c:v>
                </c:pt>
                <c:pt idx="4">
                  <c:v>43922</c:v>
                </c:pt>
                <c:pt idx="5">
                  <c:v>43952</c:v>
                </c:pt>
                <c:pt idx="6">
                  <c:v>43983</c:v>
                </c:pt>
                <c:pt idx="7">
                  <c:v>44013</c:v>
                </c:pt>
                <c:pt idx="8">
                  <c:v>44044</c:v>
                </c:pt>
                <c:pt idx="9">
                  <c:v>44075</c:v>
                </c:pt>
                <c:pt idx="10">
                  <c:v>44105</c:v>
                </c:pt>
                <c:pt idx="11">
                  <c:v>44136</c:v>
                </c:pt>
                <c:pt idx="12">
                  <c:v>44166</c:v>
                </c:pt>
                <c:pt idx="13">
                  <c:v>44197</c:v>
                </c:pt>
                <c:pt idx="14">
                  <c:v>44228</c:v>
                </c:pt>
                <c:pt idx="15">
                  <c:v>44256</c:v>
                </c:pt>
                <c:pt idx="16">
                  <c:v>44287</c:v>
                </c:pt>
                <c:pt idx="17">
                  <c:v>44317</c:v>
                </c:pt>
                <c:pt idx="18">
                  <c:v>44348</c:v>
                </c:pt>
                <c:pt idx="19">
                  <c:v>44378</c:v>
                </c:pt>
                <c:pt idx="20">
                  <c:v>44409</c:v>
                </c:pt>
                <c:pt idx="21">
                  <c:v>44440</c:v>
                </c:pt>
                <c:pt idx="22">
                  <c:v>44470</c:v>
                </c:pt>
                <c:pt idx="23">
                  <c:v>44501</c:v>
                </c:pt>
              </c:numCache>
            </c:numRef>
          </c:cat>
          <c:val>
            <c:numRef>
              <c:f>DataViz!$G$37:$G$60</c:f>
              <c:numCache>
                <c:formatCode>_-* #,##0_-;\-* #,##0_-;_-* "-"??_-;_-@_-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AF-4C5B-BFA8-FCD3AB7C2976}"/>
            </c:ext>
          </c:extLst>
        </c:ser>
        <c:ser>
          <c:idx val="3"/>
          <c:order val="3"/>
          <c:tx>
            <c:strRef>
              <c:f>DataViz!$H$36</c:f>
              <c:strCache>
                <c:ptCount val="1"/>
                <c:pt idx="0">
                  <c:v>Moderna-Dose 1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DataViz!$B$37:$B$60</c:f>
              <c:numCache>
                <c:formatCode>mmm\-yy</c:formatCode>
                <c:ptCount val="24"/>
                <c:pt idx="0">
                  <c:v>43800</c:v>
                </c:pt>
                <c:pt idx="1">
                  <c:v>43831</c:v>
                </c:pt>
                <c:pt idx="2">
                  <c:v>43862</c:v>
                </c:pt>
                <c:pt idx="3">
                  <c:v>43891</c:v>
                </c:pt>
                <c:pt idx="4">
                  <c:v>43922</c:v>
                </c:pt>
                <c:pt idx="5">
                  <c:v>43952</c:v>
                </c:pt>
                <c:pt idx="6">
                  <c:v>43983</c:v>
                </c:pt>
                <c:pt idx="7">
                  <c:v>44013</c:v>
                </c:pt>
                <c:pt idx="8">
                  <c:v>44044</c:v>
                </c:pt>
                <c:pt idx="9">
                  <c:v>44075</c:v>
                </c:pt>
                <c:pt idx="10">
                  <c:v>44105</c:v>
                </c:pt>
                <c:pt idx="11">
                  <c:v>44136</c:v>
                </c:pt>
                <c:pt idx="12">
                  <c:v>44166</c:v>
                </c:pt>
                <c:pt idx="13">
                  <c:v>44197</c:v>
                </c:pt>
                <c:pt idx="14">
                  <c:v>44228</c:v>
                </c:pt>
                <c:pt idx="15">
                  <c:v>44256</c:v>
                </c:pt>
                <c:pt idx="16">
                  <c:v>44287</c:v>
                </c:pt>
                <c:pt idx="17">
                  <c:v>44317</c:v>
                </c:pt>
                <c:pt idx="18">
                  <c:v>44348</c:v>
                </c:pt>
                <c:pt idx="19">
                  <c:v>44378</c:v>
                </c:pt>
                <c:pt idx="20">
                  <c:v>44409</c:v>
                </c:pt>
                <c:pt idx="21">
                  <c:v>44440</c:v>
                </c:pt>
                <c:pt idx="22">
                  <c:v>44470</c:v>
                </c:pt>
                <c:pt idx="23">
                  <c:v>44501</c:v>
                </c:pt>
              </c:numCache>
            </c:numRef>
          </c:cat>
          <c:val>
            <c:numRef>
              <c:f>DataViz!$H$37:$H$60</c:f>
              <c:numCache>
                <c:formatCode>_-* #,##0_-;\-* #,##0_-;_-* "-"??_-;_-@_-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12000</c:v>
                </c:pt>
                <c:pt idx="14">
                  <c:v>13200.000000000002</c:v>
                </c:pt>
                <c:pt idx="15">
                  <c:v>14520.000000000004</c:v>
                </c:pt>
                <c:pt idx="16">
                  <c:v>15972.000000000005</c:v>
                </c:pt>
                <c:pt idx="17">
                  <c:v>17569.200000000008</c:v>
                </c:pt>
                <c:pt idx="18">
                  <c:v>19326.12000000001</c:v>
                </c:pt>
                <c:pt idx="19">
                  <c:v>21258.732000000011</c:v>
                </c:pt>
                <c:pt idx="20">
                  <c:v>23384.605200000013</c:v>
                </c:pt>
                <c:pt idx="21">
                  <c:v>25723.065720000017</c:v>
                </c:pt>
                <c:pt idx="22">
                  <c:v>28295.372292000022</c:v>
                </c:pt>
                <c:pt idx="23">
                  <c:v>31124.909521200025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0AF-4C5B-BFA8-FCD3AB7C2976}"/>
            </c:ext>
          </c:extLst>
        </c:ser>
        <c:ser>
          <c:idx val="4"/>
          <c:order val="4"/>
          <c:tx>
            <c:strRef>
              <c:f>DataViz!$I$36</c:f>
              <c:strCache>
                <c:ptCount val="1"/>
                <c:pt idx="0">
                  <c:v>Moderna-Dose 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DataViz!$B$37:$B$60</c:f>
              <c:numCache>
                <c:formatCode>mmm\-yy</c:formatCode>
                <c:ptCount val="24"/>
                <c:pt idx="0">
                  <c:v>43800</c:v>
                </c:pt>
                <c:pt idx="1">
                  <c:v>43831</c:v>
                </c:pt>
                <c:pt idx="2">
                  <c:v>43862</c:v>
                </c:pt>
                <c:pt idx="3">
                  <c:v>43891</c:v>
                </c:pt>
                <c:pt idx="4">
                  <c:v>43922</c:v>
                </c:pt>
                <c:pt idx="5">
                  <c:v>43952</c:v>
                </c:pt>
                <c:pt idx="6">
                  <c:v>43983</c:v>
                </c:pt>
                <c:pt idx="7">
                  <c:v>44013</c:v>
                </c:pt>
                <c:pt idx="8">
                  <c:v>44044</c:v>
                </c:pt>
                <c:pt idx="9">
                  <c:v>44075</c:v>
                </c:pt>
                <c:pt idx="10">
                  <c:v>44105</c:v>
                </c:pt>
                <c:pt idx="11">
                  <c:v>44136</c:v>
                </c:pt>
                <c:pt idx="12">
                  <c:v>44166</c:v>
                </c:pt>
                <c:pt idx="13">
                  <c:v>44197</c:v>
                </c:pt>
                <c:pt idx="14">
                  <c:v>44228</c:v>
                </c:pt>
                <c:pt idx="15">
                  <c:v>44256</c:v>
                </c:pt>
                <c:pt idx="16">
                  <c:v>44287</c:v>
                </c:pt>
                <c:pt idx="17">
                  <c:v>44317</c:v>
                </c:pt>
                <c:pt idx="18">
                  <c:v>44348</c:v>
                </c:pt>
                <c:pt idx="19">
                  <c:v>44378</c:v>
                </c:pt>
                <c:pt idx="20">
                  <c:v>44409</c:v>
                </c:pt>
                <c:pt idx="21">
                  <c:v>44440</c:v>
                </c:pt>
                <c:pt idx="22">
                  <c:v>44470</c:v>
                </c:pt>
                <c:pt idx="23">
                  <c:v>44501</c:v>
                </c:pt>
              </c:numCache>
            </c:numRef>
          </c:cat>
          <c:val>
            <c:numRef>
              <c:f>DataViz!$I$37:$I$60</c:f>
              <c:numCache>
                <c:formatCode>_-* #,##0_-;\-* #,##0_-;_-* "-"??_-;_-@_-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8000</c:v>
                </c:pt>
                <c:pt idx="14">
                  <c:v>7700.0000000000009</c:v>
                </c:pt>
                <c:pt idx="15">
                  <c:v>8470.0000000000018</c:v>
                </c:pt>
                <c:pt idx="16">
                  <c:v>8685.3284390063109</c:v>
                </c:pt>
                <c:pt idx="17">
                  <c:v>9158.3239896181003</c:v>
                </c:pt>
                <c:pt idx="18">
                  <c:v>9631.3195402298898</c:v>
                </c:pt>
                <c:pt idx="19">
                  <c:v>10104.315090841699</c:v>
                </c:pt>
                <c:pt idx="20">
                  <c:v>10577.3106414535</c:v>
                </c:pt>
                <c:pt idx="21">
                  <c:v>11050.3061920653</c:v>
                </c:pt>
                <c:pt idx="22">
                  <c:v>11523.3017426771</c:v>
                </c:pt>
                <c:pt idx="23">
                  <c:v>11996.297293288801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0AF-4C5B-BFA8-FCD3AB7C2976}"/>
            </c:ext>
          </c:extLst>
        </c:ser>
        <c:ser>
          <c:idx val="5"/>
          <c:order val="5"/>
          <c:tx>
            <c:strRef>
              <c:f>DataViz!$J$36</c:f>
              <c:strCache>
                <c:ptCount val="1"/>
                <c:pt idx="0">
                  <c:v>Moderna-Wastage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DataViz!$B$37:$B$60</c:f>
              <c:numCache>
                <c:formatCode>mmm\-yy</c:formatCode>
                <c:ptCount val="24"/>
                <c:pt idx="0">
                  <c:v>43800</c:v>
                </c:pt>
                <c:pt idx="1">
                  <c:v>43831</c:v>
                </c:pt>
                <c:pt idx="2">
                  <c:v>43862</c:v>
                </c:pt>
                <c:pt idx="3">
                  <c:v>43891</c:v>
                </c:pt>
                <c:pt idx="4">
                  <c:v>43922</c:v>
                </c:pt>
                <c:pt idx="5">
                  <c:v>43952</c:v>
                </c:pt>
                <c:pt idx="6">
                  <c:v>43983</c:v>
                </c:pt>
                <c:pt idx="7">
                  <c:v>44013</c:v>
                </c:pt>
                <c:pt idx="8">
                  <c:v>44044</c:v>
                </c:pt>
                <c:pt idx="9">
                  <c:v>44075</c:v>
                </c:pt>
                <c:pt idx="10">
                  <c:v>44105</c:v>
                </c:pt>
                <c:pt idx="11">
                  <c:v>44136</c:v>
                </c:pt>
                <c:pt idx="12">
                  <c:v>44166</c:v>
                </c:pt>
                <c:pt idx="13">
                  <c:v>44197</c:v>
                </c:pt>
                <c:pt idx="14">
                  <c:v>44228</c:v>
                </c:pt>
                <c:pt idx="15">
                  <c:v>44256</c:v>
                </c:pt>
                <c:pt idx="16">
                  <c:v>44287</c:v>
                </c:pt>
                <c:pt idx="17">
                  <c:v>44317</c:v>
                </c:pt>
                <c:pt idx="18">
                  <c:v>44348</c:v>
                </c:pt>
                <c:pt idx="19">
                  <c:v>44378</c:v>
                </c:pt>
                <c:pt idx="20">
                  <c:v>44409</c:v>
                </c:pt>
                <c:pt idx="21">
                  <c:v>44440</c:v>
                </c:pt>
                <c:pt idx="22">
                  <c:v>44470</c:v>
                </c:pt>
                <c:pt idx="23">
                  <c:v>44501</c:v>
                </c:pt>
              </c:numCache>
            </c:numRef>
          </c:cat>
          <c:val>
            <c:numRef>
              <c:f>DataViz!$J$37:$J$60</c:f>
              <c:numCache>
                <c:formatCode>_-* #,##0_-;\-* #,##0_-;_-* "-"??_-;_-@_-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0AF-4C5B-BFA8-FCD3AB7C2976}"/>
            </c:ext>
          </c:extLst>
        </c:ser>
        <c:ser>
          <c:idx val="6"/>
          <c:order val="6"/>
          <c:tx>
            <c:strRef>
              <c:f>DataViz!$K$36</c:f>
              <c:strCache>
                <c:ptCount val="1"/>
                <c:pt idx="0">
                  <c:v>AstraZeneca-Dose 1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DataViz!$B$37:$B$60</c:f>
              <c:numCache>
                <c:formatCode>mmm\-yy</c:formatCode>
                <c:ptCount val="24"/>
                <c:pt idx="0">
                  <c:v>43800</c:v>
                </c:pt>
                <c:pt idx="1">
                  <c:v>43831</c:v>
                </c:pt>
                <c:pt idx="2">
                  <c:v>43862</c:v>
                </c:pt>
                <c:pt idx="3">
                  <c:v>43891</c:v>
                </c:pt>
                <c:pt idx="4">
                  <c:v>43922</c:v>
                </c:pt>
                <c:pt idx="5">
                  <c:v>43952</c:v>
                </c:pt>
                <c:pt idx="6">
                  <c:v>43983</c:v>
                </c:pt>
                <c:pt idx="7">
                  <c:v>44013</c:v>
                </c:pt>
                <c:pt idx="8">
                  <c:v>44044</c:v>
                </c:pt>
                <c:pt idx="9">
                  <c:v>44075</c:v>
                </c:pt>
                <c:pt idx="10">
                  <c:v>44105</c:v>
                </c:pt>
                <c:pt idx="11">
                  <c:v>44136</c:v>
                </c:pt>
                <c:pt idx="12">
                  <c:v>44166</c:v>
                </c:pt>
                <c:pt idx="13">
                  <c:v>44197</c:v>
                </c:pt>
                <c:pt idx="14">
                  <c:v>44228</c:v>
                </c:pt>
                <c:pt idx="15">
                  <c:v>44256</c:v>
                </c:pt>
                <c:pt idx="16">
                  <c:v>44287</c:v>
                </c:pt>
                <c:pt idx="17">
                  <c:v>44317</c:v>
                </c:pt>
                <c:pt idx="18">
                  <c:v>44348</c:v>
                </c:pt>
                <c:pt idx="19">
                  <c:v>44378</c:v>
                </c:pt>
                <c:pt idx="20">
                  <c:v>44409</c:v>
                </c:pt>
                <c:pt idx="21">
                  <c:v>44440</c:v>
                </c:pt>
                <c:pt idx="22">
                  <c:v>44470</c:v>
                </c:pt>
                <c:pt idx="23">
                  <c:v>44501</c:v>
                </c:pt>
              </c:numCache>
            </c:numRef>
          </c:cat>
          <c:val>
            <c:numRef>
              <c:f>DataViz!$K$37:$K$60</c:f>
              <c:numCache>
                <c:formatCode>_-* #,##0_-;\-* #,##0_-;_-* "-"??_-;_-@_-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14000</c:v>
                </c:pt>
                <c:pt idx="14">
                  <c:v>15400.000000000002</c:v>
                </c:pt>
                <c:pt idx="15">
                  <c:v>16940.000000000004</c:v>
                </c:pt>
                <c:pt idx="16">
                  <c:v>18634.000000000007</c:v>
                </c:pt>
                <c:pt idx="17">
                  <c:v>20497.400000000009</c:v>
                </c:pt>
                <c:pt idx="18">
                  <c:v>22547.14000000001</c:v>
                </c:pt>
                <c:pt idx="19">
                  <c:v>24801.854000000014</c:v>
                </c:pt>
                <c:pt idx="20">
                  <c:v>27282.039400000016</c:v>
                </c:pt>
                <c:pt idx="21">
                  <c:v>30010.243340000019</c:v>
                </c:pt>
                <c:pt idx="22">
                  <c:v>33011.267674000024</c:v>
                </c:pt>
                <c:pt idx="23">
                  <c:v>36312.394441400029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0AF-4C5B-BFA8-FCD3AB7C2976}"/>
            </c:ext>
          </c:extLst>
        </c:ser>
        <c:ser>
          <c:idx val="7"/>
          <c:order val="7"/>
          <c:tx>
            <c:strRef>
              <c:f>DataViz!$L$36</c:f>
              <c:strCache>
                <c:ptCount val="1"/>
                <c:pt idx="0">
                  <c:v>AstraZeneca-Dose 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DataViz!$B$37:$B$60</c:f>
              <c:numCache>
                <c:formatCode>mmm\-yy</c:formatCode>
                <c:ptCount val="24"/>
                <c:pt idx="0">
                  <c:v>43800</c:v>
                </c:pt>
                <c:pt idx="1">
                  <c:v>43831</c:v>
                </c:pt>
                <c:pt idx="2">
                  <c:v>43862</c:v>
                </c:pt>
                <c:pt idx="3">
                  <c:v>43891</c:v>
                </c:pt>
                <c:pt idx="4">
                  <c:v>43922</c:v>
                </c:pt>
                <c:pt idx="5">
                  <c:v>43952</c:v>
                </c:pt>
                <c:pt idx="6">
                  <c:v>43983</c:v>
                </c:pt>
                <c:pt idx="7">
                  <c:v>44013</c:v>
                </c:pt>
                <c:pt idx="8">
                  <c:v>44044</c:v>
                </c:pt>
                <c:pt idx="9">
                  <c:v>44075</c:v>
                </c:pt>
                <c:pt idx="10">
                  <c:v>44105</c:v>
                </c:pt>
                <c:pt idx="11">
                  <c:v>44136</c:v>
                </c:pt>
                <c:pt idx="12">
                  <c:v>44166</c:v>
                </c:pt>
                <c:pt idx="13">
                  <c:v>44197</c:v>
                </c:pt>
                <c:pt idx="14">
                  <c:v>44228</c:v>
                </c:pt>
                <c:pt idx="15">
                  <c:v>44256</c:v>
                </c:pt>
                <c:pt idx="16">
                  <c:v>44287</c:v>
                </c:pt>
                <c:pt idx="17">
                  <c:v>44317</c:v>
                </c:pt>
                <c:pt idx="18">
                  <c:v>44348</c:v>
                </c:pt>
                <c:pt idx="19">
                  <c:v>44378</c:v>
                </c:pt>
                <c:pt idx="20">
                  <c:v>44409</c:v>
                </c:pt>
                <c:pt idx="21">
                  <c:v>44440</c:v>
                </c:pt>
                <c:pt idx="22">
                  <c:v>44470</c:v>
                </c:pt>
                <c:pt idx="23">
                  <c:v>44501</c:v>
                </c:pt>
              </c:numCache>
            </c:numRef>
          </c:cat>
          <c:val>
            <c:numRef>
              <c:f>DataViz!$L$37:$L$60</c:f>
              <c:numCache>
                <c:formatCode>_-* #,##0_-;\-* #,##0_-;_-* "-"??_-;_-@_-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8000</c:v>
                </c:pt>
                <c:pt idx="14">
                  <c:v>7701</c:v>
                </c:pt>
                <c:pt idx="15">
                  <c:v>8470.0000000000018</c:v>
                </c:pt>
                <c:pt idx="16">
                  <c:v>8716.8614757137602</c:v>
                </c:pt>
                <c:pt idx="17">
                  <c:v>9189.8570263255497</c:v>
                </c:pt>
                <c:pt idx="18">
                  <c:v>9662.8525769373391</c:v>
                </c:pt>
                <c:pt idx="19">
                  <c:v>10135.848127549099</c:v>
                </c:pt>
                <c:pt idx="20">
                  <c:v>10608.8436781609</c:v>
                </c:pt>
                <c:pt idx="21">
                  <c:v>11081.8392287727</c:v>
                </c:pt>
                <c:pt idx="22">
                  <c:v>11554.834779384501</c:v>
                </c:pt>
                <c:pt idx="23">
                  <c:v>12027.830329996301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0AF-4C5B-BFA8-FCD3AB7C2976}"/>
            </c:ext>
          </c:extLst>
        </c:ser>
        <c:ser>
          <c:idx val="8"/>
          <c:order val="8"/>
          <c:tx>
            <c:strRef>
              <c:f>DataViz!$M$36</c:f>
              <c:strCache>
                <c:ptCount val="1"/>
                <c:pt idx="0">
                  <c:v>AstraZeneca-Wastage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DataViz!$B$37:$B$60</c:f>
              <c:numCache>
                <c:formatCode>mmm\-yy</c:formatCode>
                <c:ptCount val="24"/>
                <c:pt idx="0">
                  <c:v>43800</c:v>
                </c:pt>
                <c:pt idx="1">
                  <c:v>43831</c:v>
                </c:pt>
                <c:pt idx="2">
                  <c:v>43862</c:v>
                </c:pt>
                <c:pt idx="3">
                  <c:v>43891</c:v>
                </c:pt>
                <c:pt idx="4">
                  <c:v>43922</c:v>
                </c:pt>
                <c:pt idx="5">
                  <c:v>43952</c:v>
                </c:pt>
                <c:pt idx="6">
                  <c:v>43983</c:v>
                </c:pt>
                <c:pt idx="7">
                  <c:v>44013</c:v>
                </c:pt>
                <c:pt idx="8">
                  <c:v>44044</c:v>
                </c:pt>
                <c:pt idx="9">
                  <c:v>44075</c:v>
                </c:pt>
                <c:pt idx="10">
                  <c:v>44105</c:v>
                </c:pt>
                <c:pt idx="11">
                  <c:v>44136</c:v>
                </c:pt>
                <c:pt idx="12">
                  <c:v>44166</c:v>
                </c:pt>
                <c:pt idx="13">
                  <c:v>44197</c:v>
                </c:pt>
                <c:pt idx="14">
                  <c:v>44228</c:v>
                </c:pt>
                <c:pt idx="15">
                  <c:v>44256</c:v>
                </c:pt>
                <c:pt idx="16">
                  <c:v>44287</c:v>
                </c:pt>
                <c:pt idx="17">
                  <c:v>44317</c:v>
                </c:pt>
                <c:pt idx="18">
                  <c:v>44348</c:v>
                </c:pt>
                <c:pt idx="19">
                  <c:v>44378</c:v>
                </c:pt>
                <c:pt idx="20">
                  <c:v>44409</c:v>
                </c:pt>
                <c:pt idx="21">
                  <c:v>44440</c:v>
                </c:pt>
                <c:pt idx="22">
                  <c:v>44470</c:v>
                </c:pt>
                <c:pt idx="23">
                  <c:v>44501</c:v>
                </c:pt>
              </c:numCache>
            </c:numRef>
          </c:cat>
          <c:val>
            <c:numRef>
              <c:f>DataViz!$M$37:$M$60</c:f>
              <c:numCache>
                <c:formatCode>_-* #,##0_-;\-* #,##0_-;_-* "-"??_-;_-@_-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0AF-4C5B-BFA8-FCD3AB7C2976}"/>
            </c:ext>
          </c:extLst>
        </c:ser>
        <c:ser>
          <c:idx val="9"/>
          <c:order val="9"/>
          <c:tx>
            <c:strRef>
              <c:f>DataViz!$N$36</c:f>
              <c:strCache>
                <c:ptCount val="1"/>
                <c:pt idx="0">
                  <c:v>J&amp;J-Dose 1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DataViz!$B$37:$B$60</c:f>
              <c:numCache>
                <c:formatCode>mmm\-yy</c:formatCode>
                <c:ptCount val="24"/>
                <c:pt idx="0">
                  <c:v>43800</c:v>
                </c:pt>
                <c:pt idx="1">
                  <c:v>43831</c:v>
                </c:pt>
                <c:pt idx="2">
                  <c:v>43862</c:v>
                </c:pt>
                <c:pt idx="3">
                  <c:v>43891</c:v>
                </c:pt>
                <c:pt idx="4">
                  <c:v>43922</c:v>
                </c:pt>
                <c:pt idx="5">
                  <c:v>43952</c:v>
                </c:pt>
                <c:pt idx="6">
                  <c:v>43983</c:v>
                </c:pt>
                <c:pt idx="7">
                  <c:v>44013</c:v>
                </c:pt>
                <c:pt idx="8">
                  <c:v>44044</c:v>
                </c:pt>
                <c:pt idx="9">
                  <c:v>44075</c:v>
                </c:pt>
                <c:pt idx="10">
                  <c:v>44105</c:v>
                </c:pt>
                <c:pt idx="11">
                  <c:v>44136</c:v>
                </c:pt>
                <c:pt idx="12">
                  <c:v>44166</c:v>
                </c:pt>
                <c:pt idx="13">
                  <c:v>44197</c:v>
                </c:pt>
                <c:pt idx="14">
                  <c:v>44228</c:v>
                </c:pt>
                <c:pt idx="15">
                  <c:v>44256</c:v>
                </c:pt>
                <c:pt idx="16">
                  <c:v>44287</c:v>
                </c:pt>
                <c:pt idx="17">
                  <c:v>44317</c:v>
                </c:pt>
                <c:pt idx="18">
                  <c:v>44348</c:v>
                </c:pt>
                <c:pt idx="19">
                  <c:v>44378</c:v>
                </c:pt>
                <c:pt idx="20">
                  <c:v>44409</c:v>
                </c:pt>
                <c:pt idx="21">
                  <c:v>44440</c:v>
                </c:pt>
                <c:pt idx="22">
                  <c:v>44470</c:v>
                </c:pt>
                <c:pt idx="23">
                  <c:v>44501</c:v>
                </c:pt>
              </c:numCache>
            </c:numRef>
          </c:cat>
          <c:val>
            <c:numRef>
              <c:f>DataViz!$N$37:$N$60</c:f>
              <c:numCache>
                <c:formatCode>_-* #,##0_-;\-* #,##0_-;_-* "-"??_-;_-@_-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14000</c:v>
                </c:pt>
                <c:pt idx="14">
                  <c:v>15400.000000000002</c:v>
                </c:pt>
                <c:pt idx="15">
                  <c:v>16940.000000000004</c:v>
                </c:pt>
                <c:pt idx="16">
                  <c:v>18634.000000000007</c:v>
                </c:pt>
                <c:pt idx="17">
                  <c:v>20497.400000000009</c:v>
                </c:pt>
                <c:pt idx="18">
                  <c:v>22547.14000000001</c:v>
                </c:pt>
                <c:pt idx="19">
                  <c:v>24801.854000000014</c:v>
                </c:pt>
                <c:pt idx="20">
                  <c:v>27282.039400000016</c:v>
                </c:pt>
                <c:pt idx="21">
                  <c:v>30010.243340000019</c:v>
                </c:pt>
                <c:pt idx="22">
                  <c:v>33011.267674000024</c:v>
                </c:pt>
                <c:pt idx="23">
                  <c:v>36312.394441400029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0AF-4C5B-BFA8-FCD3AB7C2976}"/>
            </c:ext>
          </c:extLst>
        </c:ser>
        <c:ser>
          <c:idx val="10"/>
          <c:order val="10"/>
          <c:tx>
            <c:strRef>
              <c:f>DataViz!$O$36</c:f>
              <c:strCache>
                <c:ptCount val="1"/>
                <c:pt idx="0">
                  <c:v>J&amp;J-Dose 2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DataViz!$B$37:$B$60</c:f>
              <c:numCache>
                <c:formatCode>mmm\-yy</c:formatCode>
                <c:ptCount val="24"/>
                <c:pt idx="0">
                  <c:v>43800</c:v>
                </c:pt>
                <c:pt idx="1">
                  <c:v>43831</c:v>
                </c:pt>
                <c:pt idx="2">
                  <c:v>43862</c:v>
                </c:pt>
                <c:pt idx="3">
                  <c:v>43891</c:v>
                </c:pt>
                <c:pt idx="4">
                  <c:v>43922</c:v>
                </c:pt>
                <c:pt idx="5">
                  <c:v>43952</c:v>
                </c:pt>
                <c:pt idx="6">
                  <c:v>43983</c:v>
                </c:pt>
                <c:pt idx="7">
                  <c:v>44013</c:v>
                </c:pt>
                <c:pt idx="8">
                  <c:v>44044</c:v>
                </c:pt>
                <c:pt idx="9">
                  <c:v>44075</c:v>
                </c:pt>
                <c:pt idx="10">
                  <c:v>44105</c:v>
                </c:pt>
                <c:pt idx="11">
                  <c:v>44136</c:v>
                </c:pt>
                <c:pt idx="12">
                  <c:v>44166</c:v>
                </c:pt>
                <c:pt idx="13">
                  <c:v>44197</c:v>
                </c:pt>
                <c:pt idx="14">
                  <c:v>44228</c:v>
                </c:pt>
                <c:pt idx="15">
                  <c:v>44256</c:v>
                </c:pt>
                <c:pt idx="16">
                  <c:v>44287</c:v>
                </c:pt>
                <c:pt idx="17">
                  <c:v>44317</c:v>
                </c:pt>
                <c:pt idx="18">
                  <c:v>44348</c:v>
                </c:pt>
                <c:pt idx="19">
                  <c:v>44378</c:v>
                </c:pt>
                <c:pt idx="20">
                  <c:v>44409</c:v>
                </c:pt>
                <c:pt idx="21">
                  <c:v>44440</c:v>
                </c:pt>
                <c:pt idx="22">
                  <c:v>44470</c:v>
                </c:pt>
                <c:pt idx="23">
                  <c:v>44501</c:v>
                </c:pt>
              </c:numCache>
            </c:numRef>
          </c:cat>
          <c:val>
            <c:numRef>
              <c:f>DataViz!$O$37:$O$60</c:f>
              <c:numCache>
                <c:formatCode>_-* #,##0_-;\-* #,##0_-;_-* "-"??_-;_-@_-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8000</c:v>
                </c:pt>
                <c:pt idx="14">
                  <c:v>7702</c:v>
                </c:pt>
                <c:pt idx="15">
                  <c:v>8470.0000000000018</c:v>
                </c:pt>
                <c:pt idx="16">
                  <c:v>8748.3945124212096</c:v>
                </c:pt>
                <c:pt idx="17">
                  <c:v>9221.3900630330008</c:v>
                </c:pt>
                <c:pt idx="18">
                  <c:v>9694.3856136447994</c:v>
                </c:pt>
                <c:pt idx="19">
                  <c:v>10167.3811642566</c:v>
                </c:pt>
                <c:pt idx="20">
                  <c:v>10640.3767148684</c:v>
                </c:pt>
                <c:pt idx="21">
                  <c:v>11113.3722654802</c:v>
                </c:pt>
                <c:pt idx="22">
                  <c:v>11586.367816092001</c:v>
                </c:pt>
                <c:pt idx="23">
                  <c:v>12059.363366703799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0AF-4C5B-BFA8-FCD3AB7C2976}"/>
            </c:ext>
          </c:extLst>
        </c:ser>
        <c:ser>
          <c:idx val="11"/>
          <c:order val="11"/>
          <c:tx>
            <c:strRef>
              <c:f>DataViz!$P$36</c:f>
              <c:strCache>
                <c:ptCount val="1"/>
                <c:pt idx="0">
                  <c:v>J&amp;J-Wastage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DataViz!$B$37:$B$60</c:f>
              <c:numCache>
                <c:formatCode>mmm\-yy</c:formatCode>
                <c:ptCount val="24"/>
                <c:pt idx="0">
                  <c:v>43800</c:v>
                </c:pt>
                <c:pt idx="1">
                  <c:v>43831</c:v>
                </c:pt>
                <c:pt idx="2">
                  <c:v>43862</c:v>
                </c:pt>
                <c:pt idx="3">
                  <c:v>43891</c:v>
                </c:pt>
                <c:pt idx="4">
                  <c:v>43922</c:v>
                </c:pt>
                <c:pt idx="5">
                  <c:v>43952</c:v>
                </c:pt>
                <c:pt idx="6">
                  <c:v>43983</c:v>
                </c:pt>
                <c:pt idx="7">
                  <c:v>44013</c:v>
                </c:pt>
                <c:pt idx="8">
                  <c:v>44044</c:v>
                </c:pt>
                <c:pt idx="9">
                  <c:v>44075</c:v>
                </c:pt>
                <c:pt idx="10">
                  <c:v>44105</c:v>
                </c:pt>
                <c:pt idx="11">
                  <c:v>44136</c:v>
                </c:pt>
                <c:pt idx="12">
                  <c:v>44166</c:v>
                </c:pt>
                <c:pt idx="13">
                  <c:v>44197</c:v>
                </c:pt>
                <c:pt idx="14">
                  <c:v>44228</c:v>
                </c:pt>
                <c:pt idx="15">
                  <c:v>44256</c:v>
                </c:pt>
                <c:pt idx="16">
                  <c:v>44287</c:v>
                </c:pt>
                <c:pt idx="17">
                  <c:v>44317</c:v>
                </c:pt>
                <c:pt idx="18">
                  <c:v>44348</c:v>
                </c:pt>
                <c:pt idx="19">
                  <c:v>44378</c:v>
                </c:pt>
                <c:pt idx="20">
                  <c:v>44409</c:v>
                </c:pt>
                <c:pt idx="21">
                  <c:v>44440</c:v>
                </c:pt>
                <c:pt idx="22">
                  <c:v>44470</c:v>
                </c:pt>
                <c:pt idx="23">
                  <c:v>44501</c:v>
                </c:pt>
              </c:numCache>
            </c:numRef>
          </c:cat>
          <c:val>
            <c:numRef>
              <c:f>DataViz!$P$37:$P$60</c:f>
              <c:numCache>
                <c:formatCode>_-* #,##0_-;\-* #,##0_-;_-* "-"??_-;_-@_-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0AF-4C5B-BFA8-FCD3AB7C2976}"/>
            </c:ext>
          </c:extLst>
        </c:ser>
        <c:ser>
          <c:idx val="12"/>
          <c:order val="12"/>
          <c:tx>
            <c:strRef>
              <c:f>DataViz!$Q$36</c:f>
              <c:strCache>
                <c:ptCount val="1"/>
                <c:pt idx="0">
                  <c:v>Sinopharm-Dose 1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DataViz!$B$37:$B$60</c:f>
              <c:numCache>
                <c:formatCode>mmm\-yy</c:formatCode>
                <c:ptCount val="24"/>
                <c:pt idx="0">
                  <c:v>43800</c:v>
                </c:pt>
                <c:pt idx="1">
                  <c:v>43831</c:v>
                </c:pt>
                <c:pt idx="2">
                  <c:v>43862</c:v>
                </c:pt>
                <c:pt idx="3">
                  <c:v>43891</c:v>
                </c:pt>
                <c:pt idx="4">
                  <c:v>43922</c:v>
                </c:pt>
                <c:pt idx="5">
                  <c:v>43952</c:v>
                </c:pt>
                <c:pt idx="6">
                  <c:v>43983</c:v>
                </c:pt>
                <c:pt idx="7">
                  <c:v>44013</c:v>
                </c:pt>
                <c:pt idx="8">
                  <c:v>44044</c:v>
                </c:pt>
                <c:pt idx="9">
                  <c:v>44075</c:v>
                </c:pt>
                <c:pt idx="10">
                  <c:v>44105</c:v>
                </c:pt>
                <c:pt idx="11">
                  <c:v>44136</c:v>
                </c:pt>
                <c:pt idx="12">
                  <c:v>44166</c:v>
                </c:pt>
                <c:pt idx="13">
                  <c:v>44197</c:v>
                </c:pt>
                <c:pt idx="14">
                  <c:v>44228</c:v>
                </c:pt>
                <c:pt idx="15">
                  <c:v>44256</c:v>
                </c:pt>
                <c:pt idx="16">
                  <c:v>44287</c:v>
                </c:pt>
                <c:pt idx="17">
                  <c:v>44317</c:v>
                </c:pt>
                <c:pt idx="18">
                  <c:v>44348</c:v>
                </c:pt>
                <c:pt idx="19">
                  <c:v>44378</c:v>
                </c:pt>
                <c:pt idx="20">
                  <c:v>44409</c:v>
                </c:pt>
                <c:pt idx="21">
                  <c:v>44440</c:v>
                </c:pt>
                <c:pt idx="22">
                  <c:v>44470</c:v>
                </c:pt>
                <c:pt idx="23">
                  <c:v>44501</c:v>
                </c:pt>
              </c:numCache>
            </c:numRef>
          </c:cat>
          <c:val>
            <c:numRef>
              <c:f>DataViz!$Q$37:$Q$60</c:f>
              <c:numCache>
                <c:formatCode>_-* #,##0_-;\-* #,##0_-;_-* "-"??_-;_-@_-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14000</c:v>
                </c:pt>
                <c:pt idx="14">
                  <c:v>15400.000000000002</c:v>
                </c:pt>
                <c:pt idx="15">
                  <c:v>16940.000000000004</c:v>
                </c:pt>
                <c:pt idx="16">
                  <c:v>18634.000000000007</c:v>
                </c:pt>
                <c:pt idx="17">
                  <c:v>20497.400000000009</c:v>
                </c:pt>
                <c:pt idx="18">
                  <c:v>22547.14000000001</c:v>
                </c:pt>
                <c:pt idx="19">
                  <c:v>24801.854000000014</c:v>
                </c:pt>
                <c:pt idx="20">
                  <c:v>27282.039400000016</c:v>
                </c:pt>
                <c:pt idx="21">
                  <c:v>30010.243340000019</c:v>
                </c:pt>
                <c:pt idx="22">
                  <c:v>33011.267674000024</c:v>
                </c:pt>
                <c:pt idx="23">
                  <c:v>36312.394441400029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0AF-4C5B-BFA8-FCD3AB7C2976}"/>
            </c:ext>
          </c:extLst>
        </c:ser>
        <c:ser>
          <c:idx val="13"/>
          <c:order val="13"/>
          <c:tx>
            <c:strRef>
              <c:f>DataViz!$R$36</c:f>
              <c:strCache>
                <c:ptCount val="1"/>
                <c:pt idx="0">
                  <c:v>Sinopharm-Dose 2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DataViz!$B$37:$B$60</c:f>
              <c:numCache>
                <c:formatCode>mmm\-yy</c:formatCode>
                <c:ptCount val="24"/>
                <c:pt idx="0">
                  <c:v>43800</c:v>
                </c:pt>
                <c:pt idx="1">
                  <c:v>43831</c:v>
                </c:pt>
                <c:pt idx="2">
                  <c:v>43862</c:v>
                </c:pt>
                <c:pt idx="3">
                  <c:v>43891</c:v>
                </c:pt>
                <c:pt idx="4">
                  <c:v>43922</c:v>
                </c:pt>
                <c:pt idx="5">
                  <c:v>43952</c:v>
                </c:pt>
                <c:pt idx="6">
                  <c:v>43983</c:v>
                </c:pt>
                <c:pt idx="7">
                  <c:v>44013</c:v>
                </c:pt>
                <c:pt idx="8">
                  <c:v>44044</c:v>
                </c:pt>
                <c:pt idx="9">
                  <c:v>44075</c:v>
                </c:pt>
                <c:pt idx="10">
                  <c:v>44105</c:v>
                </c:pt>
                <c:pt idx="11">
                  <c:v>44136</c:v>
                </c:pt>
                <c:pt idx="12">
                  <c:v>44166</c:v>
                </c:pt>
                <c:pt idx="13">
                  <c:v>44197</c:v>
                </c:pt>
                <c:pt idx="14">
                  <c:v>44228</c:v>
                </c:pt>
                <c:pt idx="15">
                  <c:v>44256</c:v>
                </c:pt>
                <c:pt idx="16">
                  <c:v>44287</c:v>
                </c:pt>
                <c:pt idx="17">
                  <c:v>44317</c:v>
                </c:pt>
                <c:pt idx="18">
                  <c:v>44348</c:v>
                </c:pt>
                <c:pt idx="19">
                  <c:v>44378</c:v>
                </c:pt>
                <c:pt idx="20">
                  <c:v>44409</c:v>
                </c:pt>
                <c:pt idx="21">
                  <c:v>44440</c:v>
                </c:pt>
                <c:pt idx="22">
                  <c:v>44470</c:v>
                </c:pt>
                <c:pt idx="23">
                  <c:v>44501</c:v>
                </c:pt>
              </c:numCache>
            </c:numRef>
          </c:cat>
          <c:val>
            <c:numRef>
              <c:f>DataViz!$R$37:$R$60</c:f>
              <c:numCache>
                <c:formatCode>_-* #,##0_-;\-* #,##0_-;_-* "-"??_-;_-@_-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8000</c:v>
                </c:pt>
                <c:pt idx="14">
                  <c:v>7703</c:v>
                </c:pt>
                <c:pt idx="15">
                  <c:v>8470.0000000000018</c:v>
                </c:pt>
                <c:pt idx="16">
                  <c:v>8779.9275491286699</c:v>
                </c:pt>
                <c:pt idx="17">
                  <c:v>9252.9230997404593</c:v>
                </c:pt>
                <c:pt idx="18">
                  <c:v>9725.9186503522506</c:v>
                </c:pt>
                <c:pt idx="19">
                  <c:v>10198.914200964</c:v>
                </c:pt>
                <c:pt idx="20">
                  <c:v>10671.9097515758</c:v>
                </c:pt>
                <c:pt idx="21">
                  <c:v>11144.905302187601</c:v>
                </c:pt>
                <c:pt idx="22">
                  <c:v>11617.900852799399</c:v>
                </c:pt>
                <c:pt idx="23">
                  <c:v>12090.8964034112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0AF-4C5B-BFA8-FCD3AB7C2976}"/>
            </c:ext>
          </c:extLst>
        </c:ser>
        <c:ser>
          <c:idx val="14"/>
          <c:order val="14"/>
          <c:tx>
            <c:strRef>
              <c:f>DataViz!$S$36</c:f>
              <c:strCache>
                <c:ptCount val="1"/>
                <c:pt idx="0">
                  <c:v>Sinopharm-Wastage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DataViz!$B$37:$B$60</c:f>
              <c:numCache>
                <c:formatCode>mmm\-yy</c:formatCode>
                <c:ptCount val="24"/>
                <c:pt idx="0">
                  <c:v>43800</c:v>
                </c:pt>
                <c:pt idx="1">
                  <c:v>43831</c:v>
                </c:pt>
                <c:pt idx="2">
                  <c:v>43862</c:v>
                </c:pt>
                <c:pt idx="3">
                  <c:v>43891</c:v>
                </c:pt>
                <c:pt idx="4">
                  <c:v>43922</c:v>
                </c:pt>
                <c:pt idx="5">
                  <c:v>43952</c:v>
                </c:pt>
                <c:pt idx="6">
                  <c:v>43983</c:v>
                </c:pt>
                <c:pt idx="7">
                  <c:v>44013</c:v>
                </c:pt>
                <c:pt idx="8">
                  <c:v>44044</c:v>
                </c:pt>
                <c:pt idx="9">
                  <c:v>44075</c:v>
                </c:pt>
                <c:pt idx="10">
                  <c:v>44105</c:v>
                </c:pt>
                <c:pt idx="11">
                  <c:v>44136</c:v>
                </c:pt>
                <c:pt idx="12">
                  <c:v>44166</c:v>
                </c:pt>
                <c:pt idx="13">
                  <c:v>44197</c:v>
                </c:pt>
                <c:pt idx="14">
                  <c:v>44228</c:v>
                </c:pt>
                <c:pt idx="15">
                  <c:v>44256</c:v>
                </c:pt>
                <c:pt idx="16">
                  <c:v>44287</c:v>
                </c:pt>
                <c:pt idx="17">
                  <c:v>44317</c:v>
                </c:pt>
                <c:pt idx="18">
                  <c:v>44348</c:v>
                </c:pt>
                <c:pt idx="19">
                  <c:v>44378</c:v>
                </c:pt>
                <c:pt idx="20">
                  <c:v>44409</c:v>
                </c:pt>
                <c:pt idx="21">
                  <c:v>44440</c:v>
                </c:pt>
                <c:pt idx="22">
                  <c:v>44470</c:v>
                </c:pt>
                <c:pt idx="23">
                  <c:v>44501</c:v>
                </c:pt>
              </c:numCache>
            </c:numRef>
          </c:cat>
          <c:val>
            <c:numRef>
              <c:f>DataViz!$S$37:$S$60</c:f>
              <c:numCache>
                <c:formatCode>_-* #,##0_-;\-* #,##0_-;_-* "-"??_-;_-@_-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0AF-4C5B-BFA8-FCD3AB7C2976}"/>
            </c:ext>
          </c:extLst>
        </c:ser>
        <c:ser>
          <c:idx val="15"/>
          <c:order val="15"/>
          <c:tx>
            <c:strRef>
              <c:f>DataViz!$T$36</c:f>
              <c:strCache>
                <c:ptCount val="1"/>
                <c:pt idx="0">
                  <c:v>Sinovac-Dose 1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DataViz!$B$37:$B$60</c:f>
              <c:numCache>
                <c:formatCode>mmm\-yy</c:formatCode>
                <c:ptCount val="24"/>
                <c:pt idx="0">
                  <c:v>43800</c:v>
                </c:pt>
                <c:pt idx="1">
                  <c:v>43831</c:v>
                </c:pt>
                <c:pt idx="2">
                  <c:v>43862</c:v>
                </c:pt>
                <c:pt idx="3">
                  <c:v>43891</c:v>
                </c:pt>
                <c:pt idx="4">
                  <c:v>43922</c:v>
                </c:pt>
                <c:pt idx="5">
                  <c:v>43952</c:v>
                </c:pt>
                <c:pt idx="6">
                  <c:v>43983</c:v>
                </c:pt>
                <c:pt idx="7">
                  <c:v>44013</c:v>
                </c:pt>
                <c:pt idx="8">
                  <c:v>44044</c:v>
                </c:pt>
                <c:pt idx="9">
                  <c:v>44075</c:v>
                </c:pt>
                <c:pt idx="10">
                  <c:v>44105</c:v>
                </c:pt>
                <c:pt idx="11">
                  <c:v>44136</c:v>
                </c:pt>
                <c:pt idx="12">
                  <c:v>44166</c:v>
                </c:pt>
                <c:pt idx="13">
                  <c:v>44197</c:v>
                </c:pt>
                <c:pt idx="14">
                  <c:v>44228</c:v>
                </c:pt>
                <c:pt idx="15">
                  <c:v>44256</c:v>
                </c:pt>
                <c:pt idx="16">
                  <c:v>44287</c:v>
                </c:pt>
                <c:pt idx="17">
                  <c:v>44317</c:v>
                </c:pt>
                <c:pt idx="18">
                  <c:v>44348</c:v>
                </c:pt>
                <c:pt idx="19">
                  <c:v>44378</c:v>
                </c:pt>
                <c:pt idx="20">
                  <c:v>44409</c:v>
                </c:pt>
                <c:pt idx="21">
                  <c:v>44440</c:v>
                </c:pt>
                <c:pt idx="22">
                  <c:v>44470</c:v>
                </c:pt>
                <c:pt idx="23">
                  <c:v>44501</c:v>
                </c:pt>
              </c:numCache>
            </c:numRef>
          </c:cat>
          <c:val>
            <c:numRef>
              <c:f>DataViz!$T$37:$T$60</c:f>
              <c:numCache>
                <c:formatCode>_-* #,##0_-;\-* #,##0_-;_-* "-"??_-;_-@_-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14000</c:v>
                </c:pt>
                <c:pt idx="14">
                  <c:v>15400.000000000002</c:v>
                </c:pt>
                <c:pt idx="15">
                  <c:v>16940.000000000004</c:v>
                </c:pt>
                <c:pt idx="16">
                  <c:v>18634.000000000007</c:v>
                </c:pt>
                <c:pt idx="17">
                  <c:v>20497.400000000009</c:v>
                </c:pt>
                <c:pt idx="18">
                  <c:v>22547.14000000001</c:v>
                </c:pt>
                <c:pt idx="19">
                  <c:v>24801.854000000014</c:v>
                </c:pt>
                <c:pt idx="20">
                  <c:v>27282.039400000016</c:v>
                </c:pt>
                <c:pt idx="21">
                  <c:v>30010.243340000019</c:v>
                </c:pt>
                <c:pt idx="22">
                  <c:v>33011.267674000024</c:v>
                </c:pt>
                <c:pt idx="23">
                  <c:v>36312.394441400029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0AF-4C5B-BFA8-FCD3AB7C2976}"/>
            </c:ext>
          </c:extLst>
        </c:ser>
        <c:ser>
          <c:idx val="16"/>
          <c:order val="16"/>
          <c:tx>
            <c:strRef>
              <c:f>DataViz!$U$36</c:f>
              <c:strCache>
                <c:ptCount val="1"/>
                <c:pt idx="0">
                  <c:v>Sinovac-Dose 2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DataViz!$B$37:$B$60</c:f>
              <c:numCache>
                <c:formatCode>mmm\-yy</c:formatCode>
                <c:ptCount val="24"/>
                <c:pt idx="0">
                  <c:v>43800</c:v>
                </c:pt>
                <c:pt idx="1">
                  <c:v>43831</c:v>
                </c:pt>
                <c:pt idx="2">
                  <c:v>43862</c:v>
                </c:pt>
                <c:pt idx="3">
                  <c:v>43891</c:v>
                </c:pt>
                <c:pt idx="4">
                  <c:v>43922</c:v>
                </c:pt>
                <c:pt idx="5">
                  <c:v>43952</c:v>
                </c:pt>
                <c:pt idx="6">
                  <c:v>43983</c:v>
                </c:pt>
                <c:pt idx="7">
                  <c:v>44013</c:v>
                </c:pt>
                <c:pt idx="8">
                  <c:v>44044</c:v>
                </c:pt>
                <c:pt idx="9">
                  <c:v>44075</c:v>
                </c:pt>
                <c:pt idx="10">
                  <c:v>44105</c:v>
                </c:pt>
                <c:pt idx="11">
                  <c:v>44136</c:v>
                </c:pt>
                <c:pt idx="12">
                  <c:v>44166</c:v>
                </c:pt>
                <c:pt idx="13">
                  <c:v>44197</c:v>
                </c:pt>
                <c:pt idx="14">
                  <c:v>44228</c:v>
                </c:pt>
                <c:pt idx="15">
                  <c:v>44256</c:v>
                </c:pt>
                <c:pt idx="16">
                  <c:v>44287</c:v>
                </c:pt>
                <c:pt idx="17">
                  <c:v>44317</c:v>
                </c:pt>
                <c:pt idx="18">
                  <c:v>44348</c:v>
                </c:pt>
                <c:pt idx="19">
                  <c:v>44378</c:v>
                </c:pt>
                <c:pt idx="20">
                  <c:v>44409</c:v>
                </c:pt>
                <c:pt idx="21">
                  <c:v>44440</c:v>
                </c:pt>
                <c:pt idx="22">
                  <c:v>44470</c:v>
                </c:pt>
                <c:pt idx="23">
                  <c:v>44501</c:v>
                </c:pt>
              </c:numCache>
            </c:numRef>
          </c:cat>
          <c:val>
            <c:numRef>
              <c:f>DataViz!$U$37:$U$60</c:f>
              <c:numCache>
                <c:formatCode>_-* #,##0_-;\-* #,##0_-;_-* "-"??_-;_-@_-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8000</c:v>
                </c:pt>
                <c:pt idx="14">
                  <c:v>7704</c:v>
                </c:pt>
                <c:pt idx="15">
                  <c:v>8470.0000000000018</c:v>
                </c:pt>
                <c:pt idx="16">
                  <c:v>8811.4605858361192</c:v>
                </c:pt>
                <c:pt idx="17">
                  <c:v>9284.4561364479105</c:v>
                </c:pt>
                <c:pt idx="18">
                  <c:v>9757.4516870596999</c:v>
                </c:pt>
                <c:pt idx="19">
                  <c:v>10230.4472376715</c:v>
                </c:pt>
                <c:pt idx="20">
                  <c:v>10703.442788283301</c:v>
                </c:pt>
                <c:pt idx="21">
                  <c:v>11176.438338895099</c:v>
                </c:pt>
                <c:pt idx="22">
                  <c:v>11649.4338895069</c:v>
                </c:pt>
                <c:pt idx="23">
                  <c:v>12122.4294401187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0AF-4C5B-BFA8-FCD3AB7C2976}"/>
            </c:ext>
          </c:extLst>
        </c:ser>
        <c:ser>
          <c:idx val="17"/>
          <c:order val="17"/>
          <c:tx>
            <c:strRef>
              <c:f>DataViz!$V$36</c:f>
              <c:strCache>
                <c:ptCount val="1"/>
                <c:pt idx="0">
                  <c:v>Sinovac-Wastage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DataViz!$B$37:$B$60</c:f>
              <c:numCache>
                <c:formatCode>mmm\-yy</c:formatCode>
                <c:ptCount val="24"/>
                <c:pt idx="0">
                  <c:v>43800</c:v>
                </c:pt>
                <c:pt idx="1">
                  <c:v>43831</c:v>
                </c:pt>
                <c:pt idx="2">
                  <c:v>43862</c:v>
                </c:pt>
                <c:pt idx="3">
                  <c:v>43891</c:v>
                </c:pt>
                <c:pt idx="4">
                  <c:v>43922</c:v>
                </c:pt>
                <c:pt idx="5">
                  <c:v>43952</c:v>
                </c:pt>
                <c:pt idx="6">
                  <c:v>43983</c:v>
                </c:pt>
                <c:pt idx="7">
                  <c:v>44013</c:v>
                </c:pt>
                <c:pt idx="8">
                  <c:v>44044</c:v>
                </c:pt>
                <c:pt idx="9">
                  <c:v>44075</c:v>
                </c:pt>
                <c:pt idx="10">
                  <c:v>44105</c:v>
                </c:pt>
                <c:pt idx="11">
                  <c:v>44136</c:v>
                </c:pt>
                <c:pt idx="12">
                  <c:v>44166</c:v>
                </c:pt>
                <c:pt idx="13">
                  <c:v>44197</c:v>
                </c:pt>
                <c:pt idx="14">
                  <c:v>44228</c:v>
                </c:pt>
                <c:pt idx="15">
                  <c:v>44256</c:v>
                </c:pt>
                <c:pt idx="16">
                  <c:v>44287</c:v>
                </c:pt>
                <c:pt idx="17">
                  <c:v>44317</c:v>
                </c:pt>
                <c:pt idx="18">
                  <c:v>44348</c:v>
                </c:pt>
                <c:pt idx="19">
                  <c:v>44378</c:v>
                </c:pt>
                <c:pt idx="20">
                  <c:v>44409</c:v>
                </c:pt>
                <c:pt idx="21">
                  <c:v>44440</c:v>
                </c:pt>
                <c:pt idx="22">
                  <c:v>44470</c:v>
                </c:pt>
                <c:pt idx="23">
                  <c:v>44501</c:v>
                </c:pt>
              </c:numCache>
            </c:numRef>
          </c:cat>
          <c:val>
            <c:numRef>
              <c:f>DataViz!$V$37:$V$60</c:f>
              <c:numCache>
                <c:formatCode>_-* #,##0_-;\-* #,##0_-;_-* "-"??_-;_-@_-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0AF-4C5B-BFA8-FCD3AB7C2976}"/>
            </c:ext>
          </c:extLst>
        </c:ser>
        <c:ser>
          <c:idx val="18"/>
          <c:order val="18"/>
          <c:tx>
            <c:strRef>
              <c:f>DataViz!$W$36</c:f>
              <c:strCache>
                <c:ptCount val="1"/>
                <c:pt idx="0">
                  <c:v>Sputnik V-Dose 1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DataViz!$B$37:$B$60</c:f>
              <c:numCache>
                <c:formatCode>mmm\-yy</c:formatCode>
                <c:ptCount val="24"/>
                <c:pt idx="0">
                  <c:v>43800</c:v>
                </c:pt>
                <c:pt idx="1">
                  <c:v>43831</c:v>
                </c:pt>
                <c:pt idx="2">
                  <c:v>43862</c:v>
                </c:pt>
                <c:pt idx="3">
                  <c:v>43891</c:v>
                </c:pt>
                <c:pt idx="4">
                  <c:v>43922</c:v>
                </c:pt>
                <c:pt idx="5">
                  <c:v>43952</c:v>
                </c:pt>
                <c:pt idx="6">
                  <c:v>43983</c:v>
                </c:pt>
                <c:pt idx="7">
                  <c:v>44013</c:v>
                </c:pt>
                <c:pt idx="8">
                  <c:v>44044</c:v>
                </c:pt>
                <c:pt idx="9">
                  <c:v>44075</c:v>
                </c:pt>
                <c:pt idx="10">
                  <c:v>44105</c:v>
                </c:pt>
                <c:pt idx="11">
                  <c:v>44136</c:v>
                </c:pt>
                <c:pt idx="12">
                  <c:v>44166</c:v>
                </c:pt>
                <c:pt idx="13">
                  <c:v>44197</c:v>
                </c:pt>
                <c:pt idx="14">
                  <c:v>44228</c:v>
                </c:pt>
                <c:pt idx="15">
                  <c:v>44256</c:v>
                </c:pt>
                <c:pt idx="16">
                  <c:v>44287</c:v>
                </c:pt>
                <c:pt idx="17">
                  <c:v>44317</c:v>
                </c:pt>
                <c:pt idx="18">
                  <c:v>44348</c:v>
                </c:pt>
                <c:pt idx="19">
                  <c:v>44378</c:v>
                </c:pt>
                <c:pt idx="20">
                  <c:v>44409</c:v>
                </c:pt>
                <c:pt idx="21">
                  <c:v>44440</c:v>
                </c:pt>
                <c:pt idx="22">
                  <c:v>44470</c:v>
                </c:pt>
                <c:pt idx="23">
                  <c:v>44501</c:v>
                </c:pt>
              </c:numCache>
            </c:numRef>
          </c:cat>
          <c:val>
            <c:numRef>
              <c:f>DataViz!$W$37:$W$60</c:f>
              <c:numCache>
                <c:formatCode>_-* #,##0_-;\-* #,##0_-;_-* "-"??_-;_-@_-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14000</c:v>
                </c:pt>
                <c:pt idx="14">
                  <c:v>15400.000000000002</c:v>
                </c:pt>
                <c:pt idx="15">
                  <c:v>16940.000000000004</c:v>
                </c:pt>
                <c:pt idx="16">
                  <c:v>18634.000000000007</c:v>
                </c:pt>
                <c:pt idx="17">
                  <c:v>20497.400000000009</c:v>
                </c:pt>
                <c:pt idx="18">
                  <c:v>22547.14000000001</c:v>
                </c:pt>
                <c:pt idx="19">
                  <c:v>24801.854000000014</c:v>
                </c:pt>
                <c:pt idx="20">
                  <c:v>27282.039400000016</c:v>
                </c:pt>
                <c:pt idx="21">
                  <c:v>30010.243340000019</c:v>
                </c:pt>
                <c:pt idx="22">
                  <c:v>33011.267674000024</c:v>
                </c:pt>
                <c:pt idx="23">
                  <c:v>36312.394441400029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00AF-4C5B-BFA8-FCD3AB7C2976}"/>
            </c:ext>
          </c:extLst>
        </c:ser>
        <c:ser>
          <c:idx val="19"/>
          <c:order val="19"/>
          <c:tx>
            <c:strRef>
              <c:f>DataViz!$X$36</c:f>
              <c:strCache>
                <c:ptCount val="1"/>
                <c:pt idx="0">
                  <c:v>Sputnik V-Dose 2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DataViz!$B$37:$B$60</c:f>
              <c:numCache>
                <c:formatCode>mmm\-yy</c:formatCode>
                <c:ptCount val="24"/>
                <c:pt idx="0">
                  <c:v>43800</c:v>
                </c:pt>
                <c:pt idx="1">
                  <c:v>43831</c:v>
                </c:pt>
                <c:pt idx="2">
                  <c:v>43862</c:v>
                </c:pt>
                <c:pt idx="3">
                  <c:v>43891</c:v>
                </c:pt>
                <c:pt idx="4">
                  <c:v>43922</c:v>
                </c:pt>
                <c:pt idx="5">
                  <c:v>43952</c:v>
                </c:pt>
                <c:pt idx="6">
                  <c:v>43983</c:v>
                </c:pt>
                <c:pt idx="7">
                  <c:v>44013</c:v>
                </c:pt>
                <c:pt idx="8">
                  <c:v>44044</c:v>
                </c:pt>
                <c:pt idx="9">
                  <c:v>44075</c:v>
                </c:pt>
                <c:pt idx="10">
                  <c:v>44105</c:v>
                </c:pt>
                <c:pt idx="11">
                  <c:v>44136</c:v>
                </c:pt>
                <c:pt idx="12">
                  <c:v>44166</c:v>
                </c:pt>
                <c:pt idx="13">
                  <c:v>44197</c:v>
                </c:pt>
                <c:pt idx="14">
                  <c:v>44228</c:v>
                </c:pt>
                <c:pt idx="15">
                  <c:v>44256</c:v>
                </c:pt>
                <c:pt idx="16">
                  <c:v>44287</c:v>
                </c:pt>
                <c:pt idx="17">
                  <c:v>44317</c:v>
                </c:pt>
                <c:pt idx="18">
                  <c:v>44348</c:v>
                </c:pt>
                <c:pt idx="19">
                  <c:v>44378</c:v>
                </c:pt>
                <c:pt idx="20">
                  <c:v>44409</c:v>
                </c:pt>
                <c:pt idx="21">
                  <c:v>44440</c:v>
                </c:pt>
                <c:pt idx="22">
                  <c:v>44470</c:v>
                </c:pt>
                <c:pt idx="23">
                  <c:v>44501</c:v>
                </c:pt>
              </c:numCache>
            </c:numRef>
          </c:cat>
          <c:val>
            <c:numRef>
              <c:f>DataViz!$X$37:$X$60</c:f>
              <c:numCache>
                <c:formatCode>_-* #,##0_-;\-* #,##0_-;_-* "-"??_-;_-@_-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8000</c:v>
                </c:pt>
                <c:pt idx="14">
                  <c:v>7705</c:v>
                </c:pt>
                <c:pt idx="15">
                  <c:v>8470.0000000000018</c:v>
                </c:pt>
                <c:pt idx="16">
                  <c:v>8842.9936225435704</c:v>
                </c:pt>
                <c:pt idx="17">
                  <c:v>9315.9891731553598</c:v>
                </c:pt>
                <c:pt idx="18">
                  <c:v>9788.9847237671602</c:v>
                </c:pt>
                <c:pt idx="19">
                  <c:v>10261.980274378901</c:v>
                </c:pt>
                <c:pt idx="20">
                  <c:v>10734.975824990701</c:v>
                </c:pt>
                <c:pt idx="21">
                  <c:v>11207.971375602499</c:v>
                </c:pt>
                <c:pt idx="22">
                  <c:v>11680.9669262143</c:v>
                </c:pt>
                <c:pt idx="23">
                  <c:v>12153.9624768261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00AF-4C5B-BFA8-FCD3AB7C2976}"/>
            </c:ext>
          </c:extLst>
        </c:ser>
        <c:ser>
          <c:idx val="20"/>
          <c:order val="20"/>
          <c:tx>
            <c:strRef>
              <c:f>DataViz!$Y$36</c:f>
              <c:strCache>
                <c:ptCount val="1"/>
                <c:pt idx="0">
                  <c:v>Sputnik V-Wastage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DataViz!$B$37:$B$60</c:f>
              <c:numCache>
                <c:formatCode>mmm\-yy</c:formatCode>
                <c:ptCount val="24"/>
                <c:pt idx="0">
                  <c:v>43800</c:v>
                </c:pt>
                <c:pt idx="1">
                  <c:v>43831</c:v>
                </c:pt>
                <c:pt idx="2">
                  <c:v>43862</c:v>
                </c:pt>
                <c:pt idx="3">
                  <c:v>43891</c:v>
                </c:pt>
                <c:pt idx="4">
                  <c:v>43922</c:v>
                </c:pt>
                <c:pt idx="5">
                  <c:v>43952</c:v>
                </c:pt>
                <c:pt idx="6">
                  <c:v>43983</c:v>
                </c:pt>
                <c:pt idx="7">
                  <c:v>44013</c:v>
                </c:pt>
                <c:pt idx="8">
                  <c:v>44044</c:v>
                </c:pt>
                <c:pt idx="9">
                  <c:v>44075</c:v>
                </c:pt>
                <c:pt idx="10">
                  <c:v>44105</c:v>
                </c:pt>
                <c:pt idx="11">
                  <c:v>44136</c:v>
                </c:pt>
                <c:pt idx="12">
                  <c:v>44166</c:v>
                </c:pt>
                <c:pt idx="13">
                  <c:v>44197</c:v>
                </c:pt>
                <c:pt idx="14">
                  <c:v>44228</c:v>
                </c:pt>
                <c:pt idx="15">
                  <c:v>44256</c:v>
                </c:pt>
                <c:pt idx="16">
                  <c:v>44287</c:v>
                </c:pt>
                <c:pt idx="17">
                  <c:v>44317</c:v>
                </c:pt>
                <c:pt idx="18">
                  <c:v>44348</c:v>
                </c:pt>
                <c:pt idx="19">
                  <c:v>44378</c:v>
                </c:pt>
                <c:pt idx="20">
                  <c:v>44409</c:v>
                </c:pt>
                <c:pt idx="21">
                  <c:v>44440</c:v>
                </c:pt>
                <c:pt idx="22">
                  <c:v>44470</c:v>
                </c:pt>
                <c:pt idx="23">
                  <c:v>44501</c:v>
                </c:pt>
              </c:numCache>
            </c:numRef>
          </c:cat>
          <c:val>
            <c:numRef>
              <c:f>DataViz!$Y$37:$Y$60</c:f>
              <c:numCache>
                <c:formatCode>_-* #,##0_-;\-* #,##0_-;_-* "-"??_-;_-@_-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00AF-4C5B-BFA8-FCD3AB7C2976}"/>
            </c:ext>
          </c:extLst>
        </c:ser>
        <c:ser>
          <c:idx val="21"/>
          <c:order val="21"/>
          <c:tx>
            <c:strRef>
              <c:f>DataViz!$Z$36</c:f>
              <c:strCache>
                <c:ptCount val="1"/>
                <c:pt idx="0">
                  <c:v>Sputnik Light-Dose 1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DataViz!$B$37:$B$60</c:f>
              <c:numCache>
                <c:formatCode>mmm\-yy</c:formatCode>
                <c:ptCount val="24"/>
                <c:pt idx="0">
                  <c:v>43800</c:v>
                </c:pt>
                <c:pt idx="1">
                  <c:v>43831</c:v>
                </c:pt>
                <c:pt idx="2">
                  <c:v>43862</c:v>
                </c:pt>
                <c:pt idx="3">
                  <c:v>43891</c:v>
                </c:pt>
                <c:pt idx="4">
                  <c:v>43922</c:v>
                </c:pt>
                <c:pt idx="5">
                  <c:v>43952</c:v>
                </c:pt>
                <c:pt idx="6">
                  <c:v>43983</c:v>
                </c:pt>
                <c:pt idx="7">
                  <c:v>44013</c:v>
                </c:pt>
                <c:pt idx="8">
                  <c:v>44044</c:v>
                </c:pt>
                <c:pt idx="9">
                  <c:v>44075</c:v>
                </c:pt>
                <c:pt idx="10">
                  <c:v>44105</c:v>
                </c:pt>
                <c:pt idx="11">
                  <c:v>44136</c:v>
                </c:pt>
                <c:pt idx="12">
                  <c:v>44166</c:v>
                </c:pt>
                <c:pt idx="13">
                  <c:v>44197</c:v>
                </c:pt>
                <c:pt idx="14">
                  <c:v>44228</c:v>
                </c:pt>
                <c:pt idx="15">
                  <c:v>44256</c:v>
                </c:pt>
                <c:pt idx="16">
                  <c:v>44287</c:v>
                </c:pt>
                <c:pt idx="17">
                  <c:v>44317</c:v>
                </c:pt>
                <c:pt idx="18">
                  <c:v>44348</c:v>
                </c:pt>
                <c:pt idx="19">
                  <c:v>44378</c:v>
                </c:pt>
                <c:pt idx="20">
                  <c:v>44409</c:v>
                </c:pt>
                <c:pt idx="21">
                  <c:v>44440</c:v>
                </c:pt>
                <c:pt idx="22">
                  <c:v>44470</c:v>
                </c:pt>
                <c:pt idx="23">
                  <c:v>44501</c:v>
                </c:pt>
              </c:numCache>
            </c:numRef>
          </c:cat>
          <c:val>
            <c:numRef>
              <c:f>DataViz!$Z$37:$Z$60</c:f>
              <c:numCache>
                <c:formatCode>_-* #,##0_-;\-* #,##0_-;_-* "-"??_-;_-@_-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14000</c:v>
                </c:pt>
                <c:pt idx="14">
                  <c:v>15400.000000000002</c:v>
                </c:pt>
                <c:pt idx="15">
                  <c:v>16940.000000000004</c:v>
                </c:pt>
                <c:pt idx="16">
                  <c:v>18634.000000000007</c:v>
                </c:pt>
                <c:pt idx="17">
                  <c:v>20497.400000000009</c:v>
                </c:pt>
                <c:pt idx="18">
                  <c:v>22547.14000000001</c:v>
                </c:pt>
                <c:pt idx="19">
                  <c:v>24801.854000000014</c:v>
                </c:pt>
                <c:pt idx="20">
                  <c:v>27282.039400000016</c:v>
                </c:pt>
                <c:pt idx="21">
                  <c:v>30010.243340000019</c:v>
                </c:pt>
                <c:pt idx="22">
                  <c:v>33011.267674000024</c:v>
                </c:pt>
                <c:pt idx="23">
                  <c:v>36312.394441400029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00AF-4C5B-BFA8-FCD3AB7C2976}"/>
            </c:ext>
          </c:extLst>
        </c:ser>
        <c:ser>
          <c:idx val="22"/>
          <c:order val="22"/>
          <c:tx>
            <c:strRef>
              <c:f>DataViz!$AA$36</c:f>
              <c:strCache>
                <c:ptCount val="1"/>
                <c:pt idx="0">
                  <c:v>Sputnik Light-Dose 2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DataViz!$B$37:$B$60</c:f>
              <c:numCache>
                <c:formatCode>mmm\-yy</c:formatCode>
                <c:ptCount val="24"/>
                <c:pt idx="0">
                  <c:v>43800</c:v>
                </c:pt>
                <c:pt idx="1">
                  <c:v>43831</c:v>
                </c:pt>
                <c:pt idx="2">
                  <c:v>43862</c:v>
                </c:pt>
                <c:pt idx="3">
                  <c:v>43891</c:v>
                </c:pt>
                <c:pt idx="4">
                  <c:v>43922</c:v>
                </c:pt>
                <c:pt idx="5">
                  <c:v>43952</c:v>
                </c:pt>
                <c:pt idx="6">
                  <c:v>43983</c:v>
                </c:pt>
                <c:pt idx="7">
                  <c:v>44013</c:v>
                </c:pt>
                <c:pt idx="8">
                  <c:v>44044</c:v>
                </c:pt>
                <c:pt idx="9">
                  <c:v>44075</c:v>
                </c:pt>
                <c:pt idx="10">
                  <c:v>44105</c:v>
                </c:pt>
                <c:pt idx="11">
                  <c:v>44136</c:v>
                </c:pt>
                <c:pt idx="12">
                  <c:v>44166</c:v>
                </c:pt>
                <c:pt idx="13">
                  <c:v>44197</c:v>
                </c:pt>
                <c:pt idx="14">
                  <c:v>44228</c:v>
                </c:pt>
                <c:pt idx="15">
                  <c:v>44256</c:v>
                </c:pt>
                <c:pt idx="16">
                  <c:v>44287</c:v>
                </c:pt>
                <c:pt idx="17">
                  <c:v>44317</c:v>
                </c:pt>
                <c:pt idx="18">
                  <c:v>44348</c:v>
                </c:pt>
                <c:pt idx="19">
                  <c:v>44378</c:v>
                </c:pt>
                <c:pt idx="20">
                  <c:v>44409</c:v>
                </c:pt>
                <c:pt idx="21">
                  <c:v>44440</c:v>
                </c:pt>
                <c:pt idx="22">
                  <c:v>44470</c:v>
                </c:pt>
                <c:pt idx="23">
                  <c:v>44501</c:v>
                </c:pt>
              </c:numCache>
            </c:numRef>
          </c:cat>
          <c:val>
            <c:numRef>
              <c:f>DataViz!$AA$37:$AA$60</c:f>
              <c:numCache>
                <c:formatCode>_-* #,##0_-;\-* #,##0_-;_-* "-"??_-;_-@_-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8000</c:v>
                </c:pt>
                <c:pt idx="14">
                  <c:v>7706</c:v>
                </c:pt>
                <c:pt idx="15">
                  <c:v>8470.0000000000018</c:v>
                </c:pt>
                <c:pt idx="16">
                  <c:v>8874.5266592510197</c:v>
                </c:pt>
                <c:pt idx="17">
                  <c:v>9347.5222098628201</c:v>
                </c:pt>
                <c:pt idx="18">
                  <c:v>9820.5177604746095</c:v>
                </c:pt>
                <c:pt idx="19">
                  <c:v>10293.513311086401</c:v>
                </c:pt>
                <c:pt idx="20">
                  <c:v>10766.508861698199</c:v>
                </c:pt>
                <c:pt idx="21">
                  <c:v>11239.50441231</c:v>
                </c:pt>
                <c:pt idx="22">
                  <c:v>11712.4999629218</c:v>
                </c:pt>
                <c:pt idx="23">
                  <c:v>12185.4955135336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00AF-4C5B-BFA8-FCD3AB7C2976}"/>
            </c:ext>
          </c:extLst>
        </c:ser>
        <c:ser>
          <c:idx val="23"/>
          <c:order val="23"/>
          <c:tx>
            <c:strRef>
              <c:f>DataViz!$AB$36</c:f>
              <c:strCache>
                <c:ptCount val="1"/>
                <c:pt idx="0">
                  <c:v>Sputnik Light-Wastage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DataViz!$B$37:$B$60</c:f>
              <c:numCache>
                <c:formatCode>mmm\-yy</c:formatCode>
                <c:ptCount val="24"/>
                <c:pt idx="0">
                  <c:v>43800</c:v>
                </c:pt>
                <c:pt idx="1">
                  <c:v>43831</c:v>
                </c:pt>
                <c:pt idx="2">
                  <c:v>43862</c:v>
                </c:pt>
                <c:pt idx="3">
                  <c:v>43891</c:v>
                </c:pt>
                <c:pt idx="4">
                  <c:v>43922</c:v>
                </c:pt>
                <c:pt idx="5">
                  <c:v>43952</c:v>
                </c:pt>
                <c:pt idx="6">
                  <c:v>43983</c:v>
                </c:pt>
                <c:pt idx="7">
                  <c:v>44013</c:v>
                </c:pt>
                <c:pt idx="8">
                  <c:v>44044</c:v>
                </c:pt>
                <c:pt idx="9">
                  <c:v>44075</c:v>
                </c:pt>
                <c:pt idx="10">
                  <c:v>44105</c:v>
                </c:pt>
                <c:pt idx="11">
                  <c:v>44136</c:v>
                </c:pt>
                <c:pt idx="12">
                  <c:v>44166</c:v>
                </c:pt>
                <c:pt idx="13">
                  <c:v>44197</c:v>
                </c:pt>
                <c:pt idx="14">
                  <c:v>44228</c:v>
                </c:pt>
                <c:pt idx="15">
                  <c:v>44256</c:v>
                </c:pt>
                <c:pt idx="16">
                  <c:v>44287</c:v>
                </c:pt>
                <c:pt idx="17">
                  <c:v>44317</c:v>
                </c:pt>
                <c:pt idx="18">
                  <c:v>44348</c:v>
                </c:pt>
                <c:pt idx="19">
                  <c:v>44378</c:v>
                </c:pt>
                <c:pt idx="20">
                  <c:v>44409</c:v>
                </c:pt>
                <c:pt idx="21">
                  <c:v>44440</c:v>
                </c:pt>
                <c:pt idx="22">
                  <c:v>44470</c:v>
                </c:pt>
                <c:pt idx="23">
                  <c:v>44501</c:v>
                </c:pt>
              </c:numCache>
            </c:numRef>
          </c:cat>
          <c:val>
            <c:numRef>
              <c:f>DataViz!$AB$37:$AB$60</c:f>
              <c:numCache>
                <c:formatCode>_-* #,##0_-;\-* #,##0_-;_-* "-"??_-;_-@_-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00AF-4C5B-BFA8-FCD3AB7C29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29696607"/>
        <c:axId val="29699103"/>
      </c:barChart>
      <c:dateAx>
        <c:axId val="29696607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Arial" panose="020B0604020202020204" pitchFamily="34" charset="0"/>
              </a:defRPr>
            </a:pPr>
            <a:endParaRPr lang="en-KE"/>
          </a:p>
        </c:txPr>
        <c:crossAx val="29699103"/>
        <c:crosses val="autoZero"/>
        <c:auto val="1"/>
        <c:lblOffset val="100"/>
        <c:baseTimeUnit val="months"/>
      </c:dateAx>
      <c:valAx>
        <c:axId val="2969910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Doses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Arial" panose="020B0604020202020204" pitchFamily="34" charset="0"/>
                </a:defRPr>
              </a:pPr>
              <a:endParaRPr lang="en-KE"/>
            </a:p>
          </c:txPr>
        </c:title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Arial" panose="020B0604020202020204" pitchFamily="34" charset="0"/>
              </a:defRPr>
            </a:pPr>
            <a:endParaRPr lang="en-KE"/>
          </a:p>
        </c:txPr>
        <c:crossAx val="29696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1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Arial" panose="020B0604020202020204" pitchFamily="34" charset="0"/>
            </a:defRPr>
          </a:pPr>
          <a:endParaRPr lang="en-K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ysClr val="windowText" lastClr="000000"/>
          </a:solidFill>
          <a:latin typeface="+mn-lt"/>
          <a:ea typeface="+mn-ea"/>
          <a:cs typeface="Arial" panose="020B0604020202020204" pitchFamily="34" charset="0"/>
        </a:defRPr>
      </a:pPr>
      <a:endParaRPr lang="en-K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119063</xdr:colOff>
      <xdr:row>5</xdr:row>
      <xdr:rowOff>89960</xdr:rowOff>
    </xdr:from>
    <xdr:to>
      <xdr:col>15</xdr:col>
      <xdr:colOff>439209</xdr:colOff>
      <xdr:row>25</xdr:row>
      <xdr:rowOff>89959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9184A15-6F6F-4544-A6A6-840DCC44D4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100541</xdr:colOff>
      <xdr:row>46</xdr:row>
      <xdr:rowOff>132291</xdr:rowOff>
    </xdr:from>
    <xdr:to>
      <xdr:col>15</xdr:col>
      <xdr:colOff>439208</xdr:colOff>
      <xdr:row>68</xdr:row>
      <xdr:rowOff>74081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B01FCC3-8715-4DCB-87C5-F595E96BB1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100541</xdr:colOff>
      <xdr:row>69</xdr:row>
      <xdr:rowOff>31750</xdr:rowOff>
    </xdr:from>
    <xdr:to>
      <xdr:col>15</xdr:col>
      <xdr:colOff>439208</xdr:colOff>
      <xdr:row>90</xdr:row>
      <xdr:rowOff>132290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916FAD2A-9945-47DE-86DC-139D43919F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119063</xdr:colOff>
      <xdr:row>25</xdr:row>
      <xdr:rowOff>134938</xdr:rowOff>
    </xdr:from>
    <xdr:to>
      <xdr:col>15</xdr:col>
      <xdr:colOff>444500</xdr:colOff>
      <xdr:row>45</xdr:row>
      <xdr:rowOff>158750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CD76E1B-19B4-487E-AC0E-C71EB4C7C1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f0931cec3bd5d669/Documents/Book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Book1"/>
    </sheetNames>
    <sheetDataSet>
      <sheetData sheetId="0"/>
      <sheetData sheetId="1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BC96BBB-3222-4E5A-B090-42D7D4396AAB}" name="Table3" displayName="Table3" ref="A1:S10001" totalsRowShown="0" headerRowDxfId="54" dataDxfId="53">
  <autoFilter ref="A1:S10001" xr:uid="{BBC96BBB-3222-4E5A-B090-42D7D4396AAB}"/>
  <tableColumns count="19">
    <tableColumn id="1" xr3:uid="{9EDF07E8-F18F-425D-ABEB-DDC2867D57BD}" name="Country" dataDxfId="52"/>
    <tableColumn id="2" xr3:uid="{8684D419-94AB-43A9-A8C0-1CDE21CF39CE}" name="ISO Code" dataDxfId="51"/>
    <tableColumn id="3" xr3:uid="{F0353777-F9F8-4B56-B5B9-3161AAE44F05}" name="Vendor" dataDxfId="50"/>
    <tableColumn id="4" xr3:uid="{46FE7853-56D2-472E-8E7B-E56D575871AB}" name="Product" dataDxfId="49"/>
    <tableColumn id="5" xr3:uid="{58818ADB-5D45-420B-BCE0-3BE40FC6C142}" name="Short Name" dataDxfId="48"/>
    <tableColumn id="6" xr3:uid="{0A3F0067-A08D-4685-BA84-DBDA351B1218}" name="Status" dataDxfId="47"/>
    <tableColumn id="7" xr3:uid="{4A1FD6E7-168F-488E-81E7-91A78E2D4B10}" name="Quantity" dataDxfId="46" dataCellStyle="Comma"/>
    <tableColumn id="8" xr3:uid="{CB121AD9-FC0D-47DB-A346-5C44B6E13E98}" name="Shipment arrival Date" dataDxfId="45"/>
    <tableColumn id="9" xr3:uid="{52FEF1F6-6565-495C-B4C7-DD5139D941F7}" name="Buyer" dataDxfId="44"/>
    <tableColumn id="10" xr3:uid="{F0ABFB26-F8B4-4FA1-8DD3-E77CE47309F6}" name="Expiry date" dataDxfId="43"/>
    <tableColumn id="11" xr3:uid="{0DBA3C6E-5EB9-4E48-8A52-D945455A7EDE}" name="Allocation reference" dataDxfId="42"/>
    <tableColumn id="19" xr3:uid="{EB81040F-628B-42F3-9129-D30DA49152A1}" name="Space Requirement (L)" dataDxfId="41"/>
    <tableColumn id="18" xr3:uid="{4728E077-68F6-4BBE-9AC1-FF3A43A9E1BA}" name="Syringes Included?" dataDxfId="40"/>
    <tableColumn id="12" xr3:uid="{6C8323D2-2616-458A-8554-6849348F362D}" name="Data Source" dataDxfId="39"/>
    <tableColumn id="16" xr3:uid="{4F3D33E8-C3BF-41BB-B93E-3EA5D1F19826}" name="Arrival Month" dataDxfId="38">
      <calculatedColumnFormula>IFERROR(IF(H2="","",DATE(YEAR(H2),MONTH(H2),1)),"")</calculatedColumnFormula>
    </tableColumn>
    <tableColumn id="15" xr3:uid="{CCFCCECD-44DF-49DC-8CCF-287B6F9615A0}" name="Length of time from Shipment to Expiry (weeks)" dataDxfId="37">
      <calculatedColumnFormula>IFERROR(IF(J2&gt;0,((J2-H2)/7),""),"")</calculatedColumnFormula>
    </tableColumn>
    <tableColumn id="13" xr3:uid="{FE5A6C1E-81AF-4962-9888-2159D5DDEE61}" name="Expiry Month" dataDxfId="36">
      <calculatedColumnFormula>IFERROR(IF(J2="","",MONTH(EOMONTH(J2,(DAY(J2)&gt;15)+0))),"")</calculatedColumnFormula>
    </tableColumn>
    <tableColumn id="14" xr3:uid="{1BD2C2AD-416C-4959-83F6-69785266DFB9}" name="Expiry year" dataDxfId="35">
      <calculatedColumnFormula>IFERROR(IF(J2="","",IF(AND(MONTH(J2)=12,Q2=1),YEAR(J2)+1,YEAR(J2))),"")</calculatedColumnFormula>
    </tableColumn>
    <tableColumn id="17" xr3:uid="{7DD5F565-C5EF-4B19-AE0E-FDBC2A04BDB4}" name="Expiry date (Rounded)" dataDxfId="34">
      <calculatedColumnFormula>IF(OR(Q2="",R2=""),"",DATE(R2,Q2,1))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COVID-19 CSP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31AEE4"/>
      </a:accent1>
      <a:accent2>
        <a:srgbClr val="6E0F28"/>
      </a:accent2>
      <a:accent3>
        <a:srgbClr val="492A73"/>
      </a:accent3>
      <a:accent4>
        <a:srgbClr val="7D7C7D"/>
      </a:accent4>
      <a:accent5>
        <a:srgbClr val="EF3B42"/>
      </a:accent5>
      <a:accent6>
        <a:srgbClr val="DF802E"/>
      </a:accent6>
      <a:hlink>
        <a:srgbClr val="1155CC"/>
      </a:hlink>
      <a:folHlink>
        <a:srgbClr val="1155CC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hyperlink" Target="https://www.mea.gov.in/vaccine-supply.htm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577B8-2C4A-4DE3-8B4C-E73D2CA04EC4}">
  <dimension ref="A1:N68"/>
  <sheetViews>
    <sheetView showGridLines="0" tabSelected="1" zoomScale="130" zoomScaleNormal="130" workbookViewId="0">
      <selection sqref="A1:E2"/>
    </sheetView>
  </sheetViews>
  <sheetFormatPr defaultColWidth="8.7265625" defaultRowHeight="13" x14ac:dyDescent="0.3"/>
  <cols>
    <col min="1" max="1" width="5.453125" style="24" customWidth="1"/>
    <col min="2" max="2" width="15.1796875" style="24" customWidth="1"/>
    <col min="3" max="3" width="14.81640625" style="24" bestFit="1" customWidth="1"/>
    <col min="4" max="4" width="15.54296875" style="24" customWidth="1"/>
    <col min="5" max="5" width="11.7265625" style="24" bestFit="1" customWidth="1"/>
    <col min="6" max="16384" width="8.7265625" style="24"/>
  </cols>
  <sheetData>
    <row r="1" spans="1:14" x14ac:dyDescent="0.3">
      <c r="A1" s="223" t="s">
        <v>18</v>
      </c>
      <c r="B1" s="224"/>
      <c r="C1" s="224"/>
      <c r="D1" s="224"/>
      <c r="E1" s="224"/>
      <c r="F1" s="209"/>
      <c r="G1" s="80"/>
      <c r="H1" s="80"/>
      <c r="I1" s="80"/>
      <c r="J1" s="80"/>
      <c r="K1" s="80"/>
      <c r="L1" s="80"/>
      <c r="M1" s="80"/>
      <c r="N1" s="81"/>
    </row>
    <row r="2" spans="1:14" x14ac:dyDescent="0.3">
      <c r="A2" s="225"/>
      <c r="B2" s="226"/>
      <c r="C2" s="226"/>
      <c r="D2" s="226"/>
      <c r="E2" s="226"/>
      <c r="F2" s="82"/>
      <c r="G2" s="82"/>
      <c r="H2" s="82"/>
      <c r="I2" s="82"/>
      <c r="J2" s="82"/>
      <c r="K2" s="82"/>
      <c r="L2" s="82"/>
      <c r="M2" s="82"/>
      <c r="N2" s="83"/>
    </row>
    <row r="3" spans="1:14" x14ac:dyDescent="0.3">
      <c r="A3" s="84"/>
      <c r="B3" s="85"/>
      <c r="C3" s="85"/>
      <c r="D3" s="85"/>
      <c r="E3" s="85"/>
      <c r="F3" s="85"/>
      <c r="G3" s="85"/>
      <c r="H3" s="85"/>
      <c r="I3" s="85"/>
      <c r="J3" s="85"/>
      <c r="K3" s="85"/>
      <c r="L3" s="85"/>
      <c r="M3" s="85"/>
      <c r="N3" s="86"/>
    </row>
    <row r="4" spans="1:14" x14ac:dyDescent="0.3">
      <c r="A4" s="84" t="s">
        <v>19</v>
      </c>
      <c r="B4" s="85"/>
      <c r="C4" s="85"/>
      <c r="D4" s="85"/>
      <c r="E4" s="85"/>
      <c r="F4" s="85"/>
      <c r="G4" s="85"/>
      <c r="H4" s="85"/>
      <c r="I4" s="85"/>
      <c r="J4" s="85"/>
      <c r="K4" s="85"/>
      <c r="L4" s="85"/>
      <c r="M4" s="85"/>
      <c r="N4" s="86"/>
    </row>
    <row r="5" spans="1:14" x14ac:dyDescent="0.3">
      <c r="A5" s="84"/>
      <c r="B5" s="85"/>
      <c r="C5" s="85"/>
      <c r="D5" s="85"/>
      <c r="E5" s="85"/>
      <c r="F5" s="85"/>
      <c r="G5" s="85"/>
      <c r="H5" s="85"/>
      <c r="I5" s="85"/>
      <c r="J5" s="85"/>
      <c r="K5" s="85"/>
      <c r="L5" s="85"/>
      <c r="M5" s="85"/>
      <c r="N5" s="86"/>
    </row>
    <row r="6" spans="1:14" x14ac:dyDescent="0.3">
      <c r="A6" s="87" t="s">
        <v>20</v>
      </c>
      <c r="B6" s="88"/>
      <c r="C6" s="88"/>
      <c r="D6" s="88"/>
      <c r="E6" s="88"/>
      <c r="F6" s="88"/>
      <c r="G6" s="88"/>
      <c r="H6" s="88"/>
      <c r="I6" s="88"/>
      <c r="J6" s="88"/>
      <c r="K6" s="88"/>
      <c r="L6" s="88"/>
      <c r="M6" s="88"/>
      <c r="N6" s="89"/>
    </row>
    <row r="7" spans="1:14" x14ac:dyDescent="0.3">
      <c r="A7" s="122" t="s">
        <v>512</v>
      </c>
      <c r="B7" s="90"/>
      <c r="C7" s="90"/>
      <c r="D7" s="90"/>
      <c r="E7" s="90"/>
      <c r="F7" s="90"/>
      <c r="G7" s="90"/>
      <c r="H7" s="90"/>
      <c r="I7" s="90"/>
      <c r="J7" s="90"/>
      <c r="K7" s="90"/>
      <c r="L7" s="90"/>
      <c r="M7" s="90"/>
      <c r="N7" s="91"/>
    </row>
    <row r="8" spans="1:14" x14ac:dyDescent="0.3">
      <c r="A8" s="92"/>
      <c r="B8" s="85"/>
      <c r="C8" s="85"/>
      <c r="D8" s="96" t="s">
        <v>727</v>
      </c>
      <c r="E8" s="85"/>
      <c r="F8" s="85"/>
      <c r="G8" s="85"/>
      <c r="H8" s="85"/>
      <c r="I8" s="85"/>
      <c r="J8" s="85"/>
      <c r="K8" s="85"/>
      <c r="L8" s="85"/>
      <c r="M8" s="85"/>
      <c r="N8" s="86"/>
    </row>
    <row r="9" spans="1:14" ht="14.5" x14ac:dyDescent="0.35">
      <c r="A9" s="93" t="s">
        <v>647</v>
      </c>
      <c r="B9" s="94"/>
      <c r="C9" s="212" t="s">
        <v>683</v>
      </c>
      <c r="D9" s="212" t="str">
        <f>VLOOKUP(C9,list!B:C,2,FALSE)</f>
        <v>NER</v>
      </c>
      <c r="E9" s="46"/>
      <c r="F9" s="46"/>
      <c r="G9" s="46"/>
      <c r="H9" s="46"/>
      <c r="I9" s="46"/>
      <c r="J9" s="46"/>
      <c r="K9" s="46"/>
      <c r="L9" s="46"/>
      <c r="M9" s="46"/>
      <c r="N9" s="86"/>
    </row>
    <row r="10" spans="1:14" ht="14.5" x14ac:dyDescent="0.35">
      <c r="A10" s="217" t="s">
        <v>598</v>
      </c>
      <c r="B10" s="218"/>
      <c r="C10" s="211">
        <f>C11</f>
        <v>24000000</v>
      </c>
      <c r="D10" s="210">
        <f>VLOOKUP(D$9,population!B:G,4,FALSE)</f>
        <v>24206644</v>
      </c>
      <c r="E10" s="46"/>
      <c r="F10" s="46"/>
      <c r="G10" s="46"/>
      <c r="H10" s="46"/>
      <c r="I10" s="46"/>
      <c r="J10" s="46"/>
      <c r="K10" s="46"/>
      <c r="L10" s="46"/>
      <c r="M10" s="46"/>
      <c r="N10" s="86"/>
    </row>
    <row r="11" spans="1:14" ht="14.5" x14ac:dyDescent="0.35">
      <c r="A11" s="95" t="s">
        <v>545</v>
      </c>
      <c r="B11" s="96"/>
      <c r="C11" s="211">
        <v>24000000</v>
      </c>
      <c r="D11" s="210">
        <f>VLOOKUP(D$9,population!B:G,5,FALSE)</f>
        <v>14636093</v>
      </c>
      <c r="E11" s="46"/>
      <c r="F11" s="46"/>
      <c r="G11" s="46"/>
      <c r="H11" s="46"/>
      <c r="I11" s="46"/>
      <c r="J11" s="46"/>
      <c r="K11" s="46"/>
      <c r="L11" s="46"/>
      <c r="M11" s="46"/>
      <c r="N11" s="86"/>
    </row>
    <row r="12" spans="1:14" ht="14.5" x14ac:dyDescent="0.35">
      <c r="A12" s="95" t="s">
        <v>546</v>
      </c>
      <c r="B12" s="96"/>
      <c r="C12" s="211">
        <v>20000000</v>
      </c>
      <c r="D12" s="210">
        <f>VLOOKUP(D$9,population!B:G,6,FALSE)</f>
        <v>10958406</v>
      </c>
      <c r="E12" s="46"/>
      <c r="F12" s="46"/>
      <c r="G12" s="46"/>
      <c r="H12" s="46"/>
      <c r="I12" s="46"/>
      <c r="J12" s="46"/>
      <c r="K12" s="46"/>
      <c r="L12" s="46"/>
      <c r="M12" s="46"/>
      <c r="N12" s="86"/>
    </row>
    <row r="13" spans="1:14" ht="14.5" x14ac:dyDescent="0.35">
      <c r="A13" s="127"/>
      <c r="B13" s="128"/>
      <c r="C13" s="129"/>
      <c r="D13" s="85"/>
      <c r="E13" s="46"/>
      <c r="F13" s="46"/>
      <c r="G13" s="46"/>
      <c r="H13" s="46"/>
      <c r="I13" s="46"/>
      <c r="J13" s="46"/>
      <c r="K13" s="46"/>
      <c r="L13" s="46"/>
      <c r="M13" s="46"/>
      <c r="N13" s="86"/>
    </row>
    <row r="14" spans="1:14" ht="14.5" x14ac:dyDescent="0.35">
      <c r="A14" s="132" t="s">
        <v>776</v>
      </c>
      <c r="B14" s="133"/>
      <c r="C14" s="134"/>
      <c r="D14"/>
      <c r="E14"/>
      <c r="F14"/>
      <c r="G14"/>
      <c r="H14" s="46"/>
      <c r="I14" s="46"/>
      <c r="J14" s="46"/>
      <c r="K14" s="46"/>
      <c r="L14" s="46"/>
      <c r="M14" s="46"/>
      <c r="N14" s="86"/>
    </row>
    <row r="15" spans="1:14" ht="14.5" x14ac:dyDescent="0.35">
      <c r="A15" s="131" t="s">
        <v>728</v>
      </c>
      <c r="B15" s="136" t="s">
        <v>730</v>
      </c>
      <c r="C15" s="130" t="s">
        <v>729</v>
      </c>
      <c r="D15"/>
      <c r="E15"/>
      <c r="F15"/>
      <c r="G15"/>
      <c r="H15" s="46"/>
      <c r="I15" s="46"/>
      <c r="J15" s="46"/>
      <c r="K15" s="46"/>
      <c r="L15" s="46"/>
      <c r="M15" s="46"/>
      <c r="N15" s="86"/>
    </row>
    <row r="16" spans="1:14" ht="14.5" x14ac:dyDescent="0.35">
      <c r="A16" s="99">
        <v>1</v>
      </c>
      <c r="B16" s="135" t="s">
        <v>4</v>
      </c>
      <c r="C16" s="126" t="s">
        <v>616</v>
      </c>
      <c r="D16"/>
      <c r="E16"/>
      <c r="F16"/>
      <c r="G16"/>
      <c r="H16" s="46"/>
      <c r="I16" s="46"/>
      <c r="J16" s="46"/>
      <c r="K16" s="46"/>
      <c r="L16" s="46"/>
      <c r="M16" s="46"/>
      <c r="N16" s="86"/>
    </row>
    <row r="17" spans="1:14" ht="14.5" x14ac:dyDescent="0.35">
      <c r="A17" s="99">
        <v>2</v>
      </c>
      <c r="B17" s="135" t="s">
        <v>37</v>
      </c>
      <c r="C17" s="126" t="s">
        <v>616</v>
      </c>
      <c r="D17"/>
      <c r="E17"/>
      <c r="F17"/>
      <c r="G17"/>
      <c r="H17" s="46"/>
      <c r="I17" s="46"/>
      <c r="J17" s="46"/>
      <c r="K17" s="46"/>
      <c r="L17" s="46"/>
      <c r="M17" s="46"/>
      <c r="N17" s="86"/>
    </row>
    <row r="18" spans="1:14" ht="14.5" x14ac:dyDescent="0.35">
      <c r="A18" s="99">
        <v>3</v>
      </c>
      <c r="B18" s="135" t="s">
        <v>15</v>
      </c>
      <c r="C18" s="126" t="s">
        <v>616</v>
      </c>
      <c r="D18"/>
      <c r="E18"/>
      <c r="F18"/>
      <c r="G18"/>
      <c r="H18" s="46"/>
      <c r="I18" s="46"/>
      <c r="J18" s="46"/>
      <c r="K18" s="46"/>
      <c r="L18" s="46"/>
      <c r="M18" s="46"/>
      <c r="N18" s="86"/>
    </row>
    <row r="19" spans="1:14" ht="14.5" x14ac:dyDescent="0.35">
      <c r="A19" s="99">
        <v>4</v>
      </c>
      <c r="B19" s="135" t="s">
        <v>48</v>
      </c>
      <c r="C19" s="126" t="s">
        <v>616</v>
      </c>
      <c r="D19"/>
      <c r="E19"/>
      <c r="F19"/>
      <c r="G19"/>
      <c r="H19" s="46"/>
      <c r="I19" s="46"/>
      <c r="J19" s="46"/>
      <c r="K19" s="46"/>
      <c r="L19" s="46"/>
      <c r="M19" s="46"/>
      <c r="N19" s="86"/>
    </row>
    <row r="20" spans="1:14" ht="14.5" x14ac:dyDescent="0.35">
      <c r="A20" s="99">
        <v>5</v>
      </c>
      <c r="B20" s="135" t="s">
        <v>53</v>
      </c>
      <c r="C20" s="126" t="s">
        <v>616</v>
      </c>
      <c r="D20"/>
      <c r="E20"/>
      <c r="F20"/>
      <c r="G20"/>
      <c r="H20" s="46"/>
      <c r="I20" s="46"/>
      <c r="J20" s="46"/>
      <c r="K20" s="46"/>
      <c r="L20" s="46"/>
      <c r="M20" s="46"/>
      <c r="N20" s="86"/>
    </row>
    <row r="21" spans="1:14" ht="14.5" x14ac:dyDescent="0.35">
      <c r="A21" s="99">
        <v>6</v>
      </c>
      <c r="B21" s="135" t="s">
        <v>65</v>
      </c>
      <c r="C21" s="126" t="s">
        <v>616</v>
      </c>
      <c r="D21"/>
      <c r="E21"/>
      <c r="F21"/>
      <c r="G21"/>
      <c r="H21" s="46"/>
      <c r="I21" s="46"/>
      <c r="J21" s="46"/>
      <c r="K21" s="46"/>
      <c r="L21" s="46"/>
      <c r="M21" s="46"/>
      <c r="N21" s="86"/>
    </row>
    <row r="22" spans="1:14" ht="14.5" x14ac:dyDescent="0.35">
      <c r="A22" s="99">
        <v>7</v>
      </c>
      <c r="B22" s="135" t="s">
        <v>654</v>
      </c>
      <c r="C22" s="126" t="s">
        <v>616</v>
      </c>
      <c r="D22"/>
      <c r="E22"/>
      <c r="F22"/>
      <c r="G22"/>
      <c r="H22" s="46"/>
      <c r="I22" s="46"/>
      <c r="J22" s="46"/>
      <c r="K22" s="46"/>
      <c r="L22" s="46"/>
      <c r="M22" s="46"/>
      <c r="N22" s="86"/>
    </row>
    <row r="23" spans="1:14" ht="14.5" x14ac:dyDescent="0.35">
      <c r="A23" s="99">
        <v>8</v>
      </c>
      <c r="B23" s="135" t="s">
        <v>72</v>
      </c>
      <c r="C23" s="126" t="s">
        <v>616</v>
      </c>
      <c r="D23"/>
      <c r="E23"/>
      <c r="F23"/>
      <c r="G23"/>
      <c r="H23" s="46"/>
      <c r="I23" s="46"/>
      <c r="J23" s="46"/>
      <c r="K23" s="46"/>
      <c r="L23" s="46"/>
      <c r="M23" s="46"/>
      <c r="N23" s="86"/>
    </row>
    <row r="24" spans="1:14" ht="14.5" x14ac:dyDescent="0.35">
      <c r="A24" s="99">
        <v>9</v>
      </c>
      <c r="B24" s="135"/>
      <c r="C24" s="126"/>
      <c r="D24"/>
      <c r="E24"/>
      <c r="F24"/>
      <c r="G24"/>
      <c r="H24" s="46"/>
      <c r="I24" s="46"/>
      <c r="J24" s="46"/>
      <c r="K24" s="46"/>
      <c r="L24" s="46"/>
      <c r="M24" s="46"/>
      <c r="N24" s="86"/>
    </row>
    <row r="25" spans="1:14" ht="14.5" x14ac:dyDescent="0.35">
      <c r="A25" s="99">
        <v>10</v>
      </c>
      <c r="B25" s="135"/>
      <c r="C25" s="126"/>
      <c r="D25"/>
      <c r="E25"/>
      <c r="F25"/>
      <c r="G25"/>
      <c r="H25" s="46"/>
      <c r="I25" s="46"/>
      <c r="J25" s="46"/>
      <c r="K25" s="46"/>
      <c r="L25" s="46"/>
      <c r="M25" s="46"/>
      <c r="N25" s="86"/>
    </row>
    <row r="26" spans="1:14" ht="14.5" x14ac:dyDescent="0.35">
      <c r="A26" s="99">
        <v>11</v>
      </c>
      <c r="B26" s="135"/>
      <c r="C26" s="126"/>
      <c r="D26"/>
      <c r="E26"/>
      <c r="F26"/>
      <c r="G26"/>
      <c r="H26" s="46"/>
      <c r="I26" s="46"/>
      <c r="J26" s="46"/>
      <c r="K26" s="46"/>
      <c r="L26" s="46"/>
      <c r="M26" s="46"/>
      <c r="N26" s="86"/>
    </row>
    <row r="27" spans="1:14" ht="14.5" x14ac:dyDescent="0.35">
      <c r="A27" s="99">
        <v>12</v>
      </c>
      <c r="B27" s="135"/>
      <c r="C27" s="126"/>
      <c r="D27"/>
      <c r="E27"/>
      <c r="F27"/>
      <c r="G27"/>
      <c r="H27" s="46"/>
      <c r="I27" s="46"/>
      <c r="J27" s="46"/>
      <c r="K27" s="46"/>
      <c r="L27" s="46"/>
      <c r="M27" s="46"/>
      <c r="N27" s="86"/>
    </row>
    <row r="28" spans="1:14" ht="14.5" x14ac:dyDescent="0.35">
      <c r="A28" s="99">
        <v>13</v>
      </c>
      <c r="B28" s="135"/>
      <c r="C28" s="126"/>
      <c r="D28"/>
      <c r="E28"/>
      <c r="F28"/>
      <c r="G28"/>
      <c r="H28" s="46"/>
      <c r="I28" s="46"/>
      <c r="J28" s="46"/>
      <c r="K28" s="46"/>
      <c r="L28" s="46"/>
      <c r="M28" s="46"/>
      <c r="N28" s="86"/>
    </row>
    <row r="29" spans="1:14" ht="14.5" x14ac:dyDescent="0.35">
      <c r="A29" s="99">
        <v>14</v>
      </c>
      <c r="B29" s="135"/>
      <c r="C29" s="126"/>
      <c r="D29"/>
      <c r="E29"/>
      <c r="F29"/>
      <c r="G29"/>
      <c r="H29" s="46"/>
      <c r="I29" s="46"/>
      <c r="J29" s="46"/>
      <c r="K29" s="46"/>
      <c r="L29" s="46"/>
      <c r="M29" s="46"/>
      <c r="N29" s="86"/>
    </row>
    <row r="30" spans="1:14" ht="14.5" x14ac:dyDescent="0.35">
      <c r="A30" s="99">
        <v>15</v>
      </c>
      <c r="B30" s="135"/>
      <c r="C30" s="126"/>
      <c r="D30"/>
      <c r="E30"/>
      <c r="F30"/>
      <c r="G30"/>
      <c r="H30" s="46"/>
      <c r="I30" s="46"/>
      <c r="J30" s="46"/>
      <c r="K30" s="46"/>
      <c r="L30" s="46"/>
      <c r="M30" s="46"/>
      <c r="N30" s="86"/>
    </row>
    <row r="31" spans="1:14" ht="13.5" thickBot="1" x14ac:dyDescent="0.35">
      <c r="A31" s="84"/>
      <c r="B31" s="85"/>
      <c r="C31" s="85"/>
      <c r="D31" s="85"/>
      <c r="E31" s="85"/>
      <c r="F31" s="85"/>
      <c r="H31" s="85"/>
      <c r="I31" s="85"/>
      <c r="J31" s="85"/>
      <c r="K31" s="85"/>
      <c r="L31" s="85"/>
      <c r="M31" s="85"/>
      <c r="N31" s="86"/>
    </row>
    <row r="32" spans="1:14" x14ac:dyDescent="0.3">
      <c r="A32" s="121" t="s">
        <v>580</v>
      </c>
      <c r="B32" s="97"/>
      <c r="C32" s="97"/>
      <c r="D32" s="97"/>
      <c r="E32" s="97"/>
      <c r="F32" s="97"/>
      <c r="G32" s="97"/>
      <c r="H32" s="97"/>
      <c r="I32" s="97"/>
      <c r="J32" s="97"/>
      <c r="K32" s="97"/>
      <c r="L32" s="97"/>
      <c r="M32" s="97"/>
      <c r="N32" s="98"/>
    </row>
    <row r="33" spans="1:14" x14ac:dyDescent="0.3">
      <c r="A33" s="227" t="s">
        <v>577</v>
      </c>
      <c r="B33" s="228"/>
      <c r="C33" s="228" t="s">
        <v>578</v>
      </c>
      <c r="D33" s="228"/>
      <c r="E33" s="228"/>
      <c r="F33" s="228"/>
      <c r="G33" s="228"/>
      <c r="H33" s="228"/>
      <c r="I33" s="228"/>
      <c r="J33" s="228"/>
      <c r="K33" s="228"/>
      <c r="L33" s="228"/>
      <c r="M33" s="228" t="s">
        <v>579</v>
      </c>
      <c r="N33" s="229"/>
    </row>
    <row r="34" spans="1:14" ht="14.5" customHeight="1" x14ac:dyDescent="0.3">
      <c r="A34" s="221" t="s">
        <v>0</v>
      </c>
      <c r="B34" s="222"/>
      <c r="C34" s="219" t="s">
        <v>615</v>
      </c>
      <c r="D34" s="219"/>
      <c r="E34" s="219"/>
      <c r="F34" s="219"/>
      <c r="G34" s="219"/>
      <c r="H34" s="219"/>
      <c r="I34" s="219"/>
      <c r="J34" s="219"/>
      <c r="K34" s="219"/>
      <c r="L34" s="219"/>
      <c r="M34" s="215" t="s">
        <v>616</v>
      </c>
      <c r="N34" s="216"/>
    </row>
    <row r="35" spans="1:14" x14ac:dyDescent="0.3">
      <c r="A35" s="217" t="s">
        <v>585</v>
      </c>
      <c r="B35" s="218"/>
      <c r="C35" s="220" t="s">
        <v>585</v>
      </c>
      <c r="D35" s="220"/>
      <c r="E35" s="220"/>
      <c r="F35" s="220"/>
      <c r="G35" s="220"/>
      <c r="H35" s="220"/>
      <c r="I35" s="220"/>
      <c r="J35" s="220"/>
      <c r="K35" s="220"/>
      <c r="L35" s="220"/>
      <c r="M35" s="213" t="s">
        <v>616</v>
      </c>
      <c r="N35" s="214"/>
    </row>
    <row r="36" spans="1:14" x14ac:dyDescent="0.3">
      <c r="A36" s="221" t="s">
        <v>600</v>
      </c>
      <c r="B36" s="222"/>
      <c r="C36" s="219" t="s">
        <v>617</v>
      </c>
      <c r="D36" s="219"/>
      <c r="E36" s="219"/>
      <c r="F36" s="219"/>
      <c r="G36" s="219"/>
      <c r="H36" s="219"/>
      <c r="I36" s="219"/>
      <c r="J36" s="219"/>
      <c r="K36" s="219"/>
      <c r="L36" s="219"/>
      <c r="M36" s="215" t="s">
        <v>618</v>
      </c>
      <c r="N36" s="216"/>
    </row>
    <row r="37" spans="1:14" x14ac:dyDescent="0.3">
      <c r="A37" s="217" t="s">
        <v>730</v>
      </c>
      <c r="B37" s="218"/>
      <c r="C37" s="220" t="s">
        <v>774</v>
      </c>
      <c r="D37" s="220"/>
      <c r="E37" s="220"/>
      <c r="F37" s="220"/>
      <c r="G37" s="220"/>
      <c r="H37" s="220"/>
      <c r="I37" s="220"/>
      <c r="J37" s="220"/>
      <c r="K37" s="220"/>
      <c r="L37" s="220"/>
      <c r="M37" s="213" t="s">
        <v>616</v>
      </c>
      <c r="N37" s="214"/>
    </row>
    <row r="38" spans="1:14" x14ac:dyDescent="0.3">
      <c r="A38" s="217" t="s">
        <v>731</v>
      </c>
      <c r="B38" s="218"/>
      <c r="C38" s="220" t="s">
        <v>775</v>
      </c>
      <c r="D38" s="220"/>
      <c r="E38" s="220"/>
      <c r="F38" s="220"/>
      <c r="G38" s="220"/>
      <c r="H38" s="220"/>
      <c r="I38" s="220"/>
      <c r="J38" s="220"/>
      <c r="K38" s="220"/>
      <c r="L38" s="220"/>
      <c r="M38" s="213" t="s">
        <v>616</v>
      </c>
      <c r="N38" s="214"/>
    </row>
    <row r="39" spans="1:14" x14ac:dyDescent="0.3">
      <c r="A39" s="221" t="s">
        <v>619</v>
      </c>
      <c r="B39" s="222"/>
      <c r="C39" s="219" t="s">
        <v>622</v>
      </c>
      <c r="D39" s="219"/>
      <c r="E39" s="219"/>
      <c r="F39" s="219"/>
      <c r="G39" s="219"/>
      <c r="H39" s="219"/>
      <c r="I39" s="219"/>
      <c r="J39" s="219"/>
      <c r="K39" s="219"/>
      <c r="L39" s="219"/>
      <c r="M39" s="215" t="s">
        <v>618</v>
      </c>
      <c r="N39" s="216"/>
    </row>
    <row r="40" spans="1:14" x14ac:dyDescent="0.3">
      <c r="A40" s="217" t="s">
        <v>586</v>
      </c>
      <c r="B40" s="218"/>
      <c r="C40" s="220" t="s">
        <v>621</v>
      </c>
      <c r="D40" s="220"/>
      <c r="E40" s="220"/>
      <c r="F40" s="220"/>
      <c r="G40" s="220"/>
      <c r="H40" s="220"/>
      <c r="I40" s="220"/>
      <c r="J40" s="220"/>
      <c r="K40" s="220"/>
      <c r="L40" s="220"/>
      <c r="M40" s="213" t="s">
        <v>620</v>
      </c>
      <c r="N40" s="214"/>
    </row>
    <row r="41" spans="1:14" x14ac:dyDescent="0.3">
      <c r="A41" s="221" t="s">
        <v>587</v>
      </c>
      <c r="B41" s="222"/>
      <c r="C41" s="220" t="s">
        <v>623</v>
      </c>
      <c r="D41" s="220"/>
      <c r="E41" s="220"/>
      <c r="F41" s="220"/>
      <c r="G41" s="220"/>
      <c r="H41" s="220"/>
      <c r="I41" s="220"/>
      <c r="J41" s="220"/>
      <c r="K41" s="220"/>
      <c r="L41" s="220"/>
      <c r="M41" s="215" t="s">
        <v>620</v>
      </c>
      <c r="N41" s="216"/>
    </row>
    <row r="42" spans="1:14" x14ac:dyDescent="0.3">
      <c r="A42" s="217" t="s">
        <v>588</v>
      </c>
      <c r="B42" s="218"/>
      <c r="C42" s="220" t="s">
        <v>624</v>
      </c>
      <c r="D42" s="220"/>
      <c r="E42" s="220"/>
      <c r="F42" s="220"/>
      <c r="G42" s="220"/>
      <c r="H42" s="220"/>
      <c r="I42" s="220"/>
      <c r="J42" s="220"/>
      <c r="K42" s="220"/>
      <c r="L42" s="220"/>
      <c r="M42" s="213" t="s">
        <v>616</v>
      </c>
      <c r="N42" s="214"/>
    </row>
    <row r="43" spans="1:14" x14ac:dyDescent="0.3">
      <c r="A43" s="221" t="s">
        <v>591</v>
      </c>
      <c r="B43" s="222"/>
      <c r="C43" s="219" t="s">
        <v>626</v>
      </c>
      <c r="D43" s="219"/>
      <c r="E43" s="219"/>
      <c r="F43" s="219"/>
      <c r="G43" s="219"/>
      <c r="H43" s="219"/>
      <c r="I43" s="219"/>
      <c r="J43" s="219"/>
      <c r="K43" s="219"/>
      <c r="L43" s="219"/>
      <c r="M43" s="215" t="s">
        <v>620</v>
      </c>
      <c r="N43" s="216"/>
    </row>
    <row r="44" spans="1:14" x14ac:dyDescent="0.3">
      <c r="A44" s="217" t="s">
        <v>589</v>
      </c>
      <c r="B44" s="218"/>
      <c r="C44" s="220" t="s">
        <v>625</v>
      </c>
      <c r="D44" s="220"/>
      <c r="E44" s="220"/>
      <c r="F44" s="220"/>
      <c r="G44" s="220"/>
      <c r="H44" s="220"/>
      <c r="I44" s="220"/>
      <c r="J44" s="220"/>
      <c r="K44" s="220"/>
      <c r="L44" s="220"/>
      <c r="M44" s="213" t="s">
        <v>616</v>
      </c>
      <c r="N44" s="214"/>
    </row>
    <row r="45" spans="1:14" x14ac:dyDescent="0.3">
      <c r="A45" s="221" t="s">
        <v>574</v>
      </c>
      <c r="B45" s="222"/>
      <c r="C45" s="219" t="s">
        <v>627</v>
      </c>
      <c r="D45" s="219"/>
      <c r="E45" s="219"/>
      <c r="F45" s="219"/>
      <c r="G45" s="219"/>
      <c r="H45" s="219"/>
      <c r="I45" s="219"/>
      <c r="J45" s="219"/>
      <c r="K45" s="219"/>
      <c r="L45" s="219"/>
      <c r="M45" s="215" t="s">
        <v>616</v>
      </c>
      <c r="N45" s="216"/>
    </row>
    <row r="46" spans="1:14" x14ac:dyDescent="0.3">
      <c r="A46" s="217" t="s">
        <v>590</v>
      </c>
      <c r="B46" s="218"/>
      <c r="C46" s="220" t="s">
        <v>628</v>
      </c>
      <c r="D46" s="220"/>
      <c r="E46" s="220"/>
      <c r="F46" s="220"/>
      <c r="G46" s="220"/>
      <c r="H46" s="220"/>
      <c r="I46" s="220"/>
      <c r="J46" s="220"/>
      <c r="K46" s="220"/>
      <c r="L46" s="220"/>
      <c r="M46" s="213" t="s">
        <v>620</v>
      </c>
      <c r="N46" s="214"/>
    </row>
    <row r="47" spans="1:14" x14ac:dyDescent="0.3">
      <c r="A47" s="221" t="s">
        <v>581</v>
      </c>
      <c r="B47" s="222"/>
      <c r="C47" s="219" t="s">
        <v>629</v>
      </c>
      <c r="D47" s="219"/>
      <c r="E47" s="219"/>
      <c r="F47" s="219"/>
      <c r="G47" s="219"/>
      <c r="H47" s="219"/>
      <c r="I47" s="219"/>
      <c r="J47" s="219"/>
      <c r="K47" s="219"/>
      <c r="L47" s="219"/>
      <c r="M47" s="215" t="s">
        <v>616</v>
      </c>
      <c r="N47" s="216"/>
    </row>
    <row r="48" spans="1:14" x14ac:dyDescent="0.3">
      <c r="A48" s="217" t="s">
        <v>584</v>
      </c>
      <c r="B48" s="218"/>
      <c r="C48" s="220" t="s">
        <v>630</v>
      </c>
      <c r="D48" s="220"/>
      <c r="E48" s="220"/>
      <c r="F48" s="220"/>
      <c r="G48" s="220"/>
      <c r="H48" s="220"/>
      <c r="I48" s="220"/>
      <c r="J48" s="220"/>
      <c r="K48" s="220"/>
      <c r="L48" s="220"/>
      <c r="M48" s="213" t="s">
        <v>616</v>
      </c>
      <c r="N48" s="214"/>
    </row>
    <row r="49" spans="1:14" x14ac:dyDescent="0.3">
      <c r="A49" s="221" t="s">
        <v>572</v>
      </c>
      <c r="B49" s="222"/>
      <c r="C49" s="219" t="s">
        <v>631</v>
      </c>
      <c r="D49" s="219"/>
      <c r="E49" s="219"/>
      <c r="F49" s="219"/>
      <c r="G49" s="219"/>
      <c r="H49" s="219"/>
      <c r="I49" s="219"/>
      <c r="J49" s="219"/>
      <c r="K49" s="219"/>
      <c r="L49" s="219"/>
      <c r="M49" s="215" t="s">
        <v>616</v>
      </c>
      <c r="N49" s="216"/>
    </row>
    <row r="50" spans="1:14" ht="12.65" customHeight="1" x14ac:dyDescent="0.3">
      <c r="A50" s="217" t="s">
        <v>573</v>
      </c>
      <c r="B50" s="218"/>
      <c r="C50" s="220" t="s">
        <v>632</v>
      </c>
      <c r="D50" s="220"/>
      <c r="E50" s="220"/>
      <c r="F50" s="220"/>
      <c r="G50" s="220"/>
      <c r="H50" s="220"/>
      <c r="I50" s="220"/>
      <c r="J50" s="220"/>
      <c r="K50" s="220"/>
      <c r="L50" s="220"/>
      <c r="M50" s="213" t="s">
        <v>616</v>
      </c>
      <c r="N50" s="214"/>
    </row>
    <row r="51" spans="1:14" x14ac:dyDescent="0.3">
      <c r="A51" s="221" t="s">
        <v>592</v>
      </c>
      <c r="B51" s="222"/>
      <c r="C51" s="219"/>
      <c r="D51" s="219"/>
      <c r="E51" s="219"/>
      <c r="F51" s="219"/>
      <c r="G51" s="219"/>
      <c r="H51" s="219"/>
      <c r="I51" s="219"/>
      <c r="J51" s="219"/>
      <c r="K51" s="219"/>
      <c r="L51" s="219"/>
      <c r="M51" s="215"/>
      <c r="N51" s="216"/>
    </row>
    <row r="52" spans="1:14" ht="12.65" customHeight="1" x14ac:dyDescent="0.3">
      <c r="A52" s="217" t="s">
        <v>602</v>
      </c>
      <c r="B52" s="218"/>
      <c r="C52" s="220" t="s">
        <v>633</v>
      </c>
      <c r="D52" s="220"/>
      <c r="E52" s="220"/>
      <c r="F52" s="220"/>
      <c r="G52" s="220"/>
      <c r="H52" s="220"/>
      <c r="I52" s="220"/>
      <c r="J52" s="220"/>
      <c r="K52" s="220"/>
      <c r="L52" s="220"/>
      <c r="M52" s="213" t="s">
        <v>616</v>
      </c>
      <c r="N52" s="214"/>
    </row>
    <row r="53" spans="1:14" x14ac:dyDescent="0.3">
      <c r="A53" s="221" t="s">
        <v>603</v>
      </c>
      <c r="B53" s="222"/>
      <c r="C53" s="219" t="s">
        <v>634</v>
      </c>
      <c r="D53" s="219"/>
      <c r="E53" s="219"/>
      <c r="F53" s="219"/>
      <c r="G53" s="219"/>
      <c r="H53" s="219"/>
      <c r="I53" s="219"/>
      <c r="J53" s="219"/>
      <c r="K53" s="219"/>
      <c r="L53" s="219"/>
      <c r="M53" s="215" t="s">
        <v>620</v>
      </c>
      <c r="N53" s="216"/>
    </row>
    <row r="54" spans="1:14" ht="12.65" customHeight="1" x14ac:dyDescent="0.3">
      <c r="A54" s="217" t="s">
        <v>604</v>
      </c>
      <c r="B54" s="218"/>
      <c r="C54" s="220" t="s">
        <v>635</v>
      </c>
      <c r="D54" s="220"/>
      <c r="E54" s="220"/>
      <c r="F54" s="220"/>
      <c r="G54" s="220"/>
      <c r="H54" s="220"/>
      <c r="I54" s="220"/>
      <c r="J54" s="220"/>
      <c r="K54" s="220"/>
      <c r="L54" s="220"/>
      <c r="M54" s="213" t="s">
        <v>620</v>
      </c>
      <c r="N54" s="214"/>
    </row>
    <row r="55" spans="1:14" x14ac:dyDescent="0.3">
      <c r="A55" s="221" t="s">
        <v>605</v>
      </c>
      <c r="B55" s="222"/>
      <c r="C55" s="219" t="s">
        <v>636</v>
      </c>
      <c r="D55" s="219"/>
      <c r="E55" s="219"/>
      <c r="F55" s="219"/>
      <c r="G55" s="219"/>
      <c r="H55" s="219"/>
      <c r="I55" s="219"/>
      <c r="J55" s="219"/>
      <c r="K55" s="219"/>
      <c r="L55" s="219"/>
      <c r="M55" s="215" t="s">
        <v>616</v>
      </c>
      <c r="N55" s="216"/>
    </row>
    <row r="56" spans="1:14" ht="12.65" customHeight="1" x14ac:dyDescent="0.3">
      <c r="A56" s="217" t="s">
        <v>606</v>
      </c>
      <c r="B56" s="218"/>
      <c r="C56" s="220" t="s">
        <v>637</v>
      </c>
      <c r="D56" s="220"/>
      <c r="E56" s="220"/>
      <c r="F56" s="220"/>
      <c r="G56" s="220"/>
      <c r="H56" s="220"/>
      <c r="I56" s="220"/>
      <c r="J56" s="220"/>
      <c r="K56" s="220"/>
      <c r="L56" s="220"/>
      <c r="M56" s="213" t="s">
        <v>620</v>
      </c>
      <c r="N56" s="214"/>
    </row>
    <row r="57" spans="1:14" x14ac:dyDescent="0.3">
      <c r="A57" s="221" t="s">
        <v>607</v>
      </c>
      <c r="B57" s="222"/>
      <c r="C57" s="219" t="s">
        <v>638</v>
      </c>
      <c r="D57" s="219"/>
      <c r="E57" s="219"/>
      <c r="F57" s="219"/>
      <c r="G57" s="219"/>
      <c r="H57" s="219"/>
      <c r="I57" s="219"/>
      <c r="J57" s="219"/>
      <c r="K57" s="219"/>
      <c r="L57" s="219"/>
      <c r="M57" s="215" t="s">
        <v>616</v>
      </c>
      <c r="N57" s="216"/>
    </row>
    <row r="58" spans="1:14" x14ac:dyDescent="0.3">
      <c r="A58" s="217" t="s">
        <v>601</v>
      </c>
      <c r="B58" s="218"/>
      <c r="C58" s="220"/>
      <c r="D58" s="220"/>
      <c r="E58" s="220"/>
      <c r="F58" s="220"/>
      <c r="G58" s="220"/>
      <c r="H58" s="220"/>
      <c r="I58" s="220"/>
      <c r="J58" s="220"/>
      <c r="K58" s="220"/>
      <c r="L58" s="220"/>
      <c r="M58" s="213"/>
      <c r="N58" s="214"/>
    </row>
    <row r="59" spans="1:14" x14ac:dyDescent="0.3">
      <c r="A59" s="221" t="s">
        <v>608</v>
      </c>
      <c r="B59" s="222"/>
      <c r="C59" s="219" t="s">
        <v>639</v>
      </c>
      <c r="D59" s="219"/>
      <c r="E59" s="219"/>
      <c r="F59" s="219"/>
      <c r="G59" s="219"/>
      <c r="H59" s="219"/>
      <c r="I59" s="219"/>
      <c r="J59" s="219"/>
      <c r="K59" s="219"/>
      <c r="L59" s="219"/>
      <c r="M59" s="215" t="s">
        <v>616</v>
      </c>
      <c r="N59" s="216"/>
    </row>
    <row r="60" spans="1:14" ht="12.65" customHeight="1" x14ac:dyDescent="0.3">
      <c r="A60" s="217" t="s">
        <v>609</v>
      </c>
      <c r="B60" s="218"/>
      <c r="C60" s="220" t="s">
        <v>640</v>
      </c>
      <c r="D60" s="220"/>
      <c r="E60" s="220"/>
      <c r="F60" s="220"/>
      <c r="G60" s="220"/>
      <c r="H60" s="220"/>
      <c r="I60" s="220"/>
      <c r="J60" s="220"/>
      <c r="K60" s="220"/>
      <c r="L60" s="220"/>
      <c r="M60" s="213" t="s">
        <v>620</v>
      </c>
      <c r="N60" s="214"/>
    </row>
    <row r="61" spans="1:14" x14ac:dyDescent="0.3">
      <c r="A61" s="221" t="s">
        <v>610</v>
      </c>
      <c r="B61" s="222"/>
      <c r="C61" s="219" t="s">
        <v>641</v>
      </c>
      <c r="D61" s="219"/>
      <c r="E61" s="219"/>
      <c r="F61" s="219"/>
      <c r="G61" s="219"/>
      <c r="H61" s="219"/>
      <c r="I61" s="219"/>
      <c r="J61" s="219"/>
      <c r="K61" s="219"/>
      <c r="L61" s="219"/>
      <c r="M61" s="215" t="s">
        <v>620</v>
      </c>
      <c r="N61" s="216"/>
    </row>
    <row r="62" spans="1:14" ht="12.65" customHeight="1" x14ac:dyDescent="0.3">
      <c r="A62" s="217" t="s">
        <v>611</v>
      </c>
      <c r="B62" s="218"/>
      <c r="C62" s="220" t="s">
        <v>642</v>
      </c>
      <c r="D62" s="220"/>
      <c r="E62" s="220"/>
      <c r="F62" s="220"/>
      <c r="G62" s="220"/>
      <c r="H62" s="220"/>
      <c r="I62" s="220"/>
      <c r="J62" s="220"/>
      <c r="K62" s="220"/>
      <c r="L62" s="220"/>
      <c r="M62" s="213" t="s">
        <v>616</v>
      </c>
      <c r="N62" s="214"/>
    </row>
    <row r="63" spans="1:14" x14ac:dyDescent="0.3">
      <c r="A63" s="221" t="s">
        <v>612</v>
      </c>
      <c r="B63" s="222"/>
      <c r="C63" s="219" t="s">
        <v>643</v>
      </c>
      <c r="D63" s="219"/>
      <c r="E63" s="219"/>
      <c r="F63" s="219"/>
      <c r="G63" s="219"/>
      <c r="H63" s="219"/>
      <c r="I63" s="219"/>
      <c r="J63" s="219"/>
      <c r="K63" s="219"/>
      <c r="L63" s="219"/>
      <c r="M63" s="215" t="s">
        <v>620</v>
      </c>
      <c r="N63" s="216"/>
    </row>
    <row r="64" spans="1:14" ht="13" customHeight="1" x14ac:dyDescent="0.3">
      <c r="A64" s="217" t="s">
        <v>613</v>
      </c>
      <c r="B64" s="218"/>
      <c r="C64" s="220" t="s">
        <v>644</v>
      </c>
      <c r="D64" s="220"/>
      <c r="E64" s="220"/>
      <c r="F64" s="220"/>
      <c r="G64" s="220"/>
      <c r="H64" s="220"/>
      <c r="I64" s="220"/>
      <c r="J64" s="220"/>
      <c r="K64" s="220"/>
      <c r="L64" s="220"/>
      <c r="M64" s="213" t="s">
        <v>616</v>
      </c>
      <c r="N64" s="214"/>
    </row>
    <row r="65" spans="1:14" ht="13.5" thickBot="1" x14ac:dyDescent="0.35"/>
    <row r="66" spans="1:14" x14ac:dyDescent="0.3">
      <c r="A66" s="121" t="s">
        <v>645</v>
      </c>
      <c r="B66" s="97"/>
      <c r="C66" s="97"/>
      <c r="D66" s="97"/>
      <c r="E66" s="97"/>
      <c r="F66" s="97"/>
      <c r="G66" s="97"/>
      <c r="H66" s="97"/>
      <c r="I66" s="97"/>
      <c r="J66" s="97"/>
      <c r="K66" s="97"/>
      <c r="L66" s="97"/>
      <c r="M66" s="97"/>
      <c r="N66" s="98"/>
    </row>
    <row r="67" spans="1:14" ht="13.5" thickBot="1" x14ac:dyDescent="0.35"/>
    <row r="68" spans="1:14" x14ac:dyDescent="0.3">
      <c r="A68" s="121" t="s">
        <v>646</v>
      </c>
      <c r="B68" s="97"/>
      <c r="C68" s="97"/>
      <c r="D68" s="97"/>
      <c r="E68" s="97"/>
      <c r="F68" s="97"/>
      <c r="G68" s="97"/>
      <c r="H68" s="97"/>
      <c r="I68" s="97"/>
      <c r="J68" s="97"/>
      <c r="K68" s="97"/>
      <c r="L68" s="97"/>
      <c r="M68" s="97"/>
      <c r="N68" s="98"/>
    </row>
  </sheetData>
  <mergeCells count="98">
    <mergeCell ref="C38:L38"/>
    <mergeCell ref="M38:N38"/>
    <mergeCell ref="A10:B10"/>
    <mergeCell ref="C59:L59"/>
    <mergeCell ref="M58:N58"/>
    <mergeCell ref="M59:N59"/>
    <mergeCell ref="C33:L33"/>
    <mergeCell ref="C34:L34"/>
    <mergeCell ref="C35:L35"/>
    <mergeCell ref="C36:L36"/>
    <mergeCell ref="C37:L37"/>
    <mergeCell ref="C39:L39"/>
    <mergeCell ref="C40:L40"/>
    <mergeCell ref="C41:L41"/>
    <mergeCell ref="C42:L42"/>
    <mergeCell ref="C43:L43"/>
    <mergeCell ref="C44:L44"/>
    <mergeCell ref="C45:L45"/>
    <mergeCell ref="C46:L46"/>
    <mergeCell ref="M51:N51"/>
    <mergeCell ref="M52:N52"/>
    <mergeCell ref="M53:N53"/>
    <mergeCell ref="M54:N54"/>
    <mergeCell ref="M55:N55"/>
    <mergeCell ref="M39:N39"/>
    <mergeCell ref="M40:N40"/>
    <mergeCell ref="M41:N41"/>
    <mergeCell ref="M42:N42"/>
    <mergeCell ref="M43:N43"/>
    <mergeCell ref="M33:N33"/>
    <mergeCell ref="M34:N34"/>
    <mergeCell ref="M35:N35"/>
    <mergeCell ref="M36:N36"/>
    <mergeCell ref="M37:N37"/>
    <mergeCell ref="A40:B40"/>
    <mergeCell ref="A41:B41"/>
    <mergeCell ref="A42:B42"/>
    <mergeCell ref="A48:B48"/>
    <mergeCell ref="M57:N57"/>
    <mergeCell ref="M44:N44"/>
    <mergeCell ref="M45:N45"/>
    <mergeCell ref="M46:N46"/>
    <mergeCell ref="M47:N47"/>
    <mergeCell ref="M48:N48"/>
    <mergeCell ref="M49:N49"/>
    <mergeCell ref="M50:N50"/>
    <mergeCell ref="M56:N56"/>
    <mergeCell ref="C49:L49"/>
    <mergeCell ref="C50:L50"/>
    <mergeCell ref="C56:L56"/>
    <mergeCell ref="A34:B34"/>
    <mergeCell ref="A35:B35"/>
    <mergeCell ref="A36:B36"/>
    <mergeCell ref="A37:B37"/>
    <mergeCell ref="A39:B39"/>
    <mergeCell ref="A38:B38"/>
    <mergeCell ref="A49:B49"/>
    <mergeCell ref="A50:B50"/>
    <mergeCell ref="A51:B51"/>
    <mergeCell ref="A53:B53"/>
    <mergeCell ref="A52:B52"/>
    <mergeCell ref="C58:L58"/>
    <mergeCell ref="C48:L48"/>
    <mergeCell ref="A1:E2"/>
    <mergeCell ref="A43:B43"/>
    <mergeCell ref="A44:B44"/>
    <mergeCell ref="A45:B45"/>
    <mergeCell ref="A46:B46"/>
    <mergeCell ref="A47:B47"/>
    <mergeCell ref="C57:L57"/>
    <mergeCell ref="C47:L47"/>
    <mergeCell ref="A55:B55"/>
    <mergeCell ref="A56:B56"/>
    <mergeCell ref="A57:B57"/>
    <mergeCell ref="A58:B58"/>
    <mergeCell ref="A54:B54"/>
    <mergeCell ref="A33:B33"/>
    <mergeCell ref="A64:B64"/>
    <mergeCell ref="C51:L51"/>
    <mergeCell ref="C52:L52"/>
    <mergeCell ref="C53:L53"/>
    <mergeCell ref="C54:L54"/>
    <mergeCell ref="C55:L55"/>
    <mergeCell ref="C60:L60"/>
    <mergeCell ref="C61:L61"/>
    <mergeCell ref="C62:L62"/>
    <mergeCell ref="C63:L63"/>
    <mergeCell ref="C64:L64"/>
    <mergeCell ref="A59:B59"/>
    <mergeCell ref="A60:B60"/>
    <mergeCell ref="A61:B61"/>
    <mergeCell ref="A62:B62"/>
    <mergeCell ref="A63:B63"/>
    <mergeCell ref="M60:N60"/>
    <mergeCell ref="M61:N61"/>
    <mergeCell ref="M62:N62"/>
    <mergeCell ref="M63:N63"/>
    <mergeCell ref="M64:N64"/>
  </mergeCells>
  <dataValidations count="2">
    <dataValidation type="list" allowBlank="1" showInputMessage="1" showErrorMessage="1" sqref="C9" xr:uid="{9F0236E9-DC65-479A-ADEF-6228138C9202}">
      <formula1>counties</formula1>
    </dataValidation>
    <dataValidation type="list" allowBlank="1" showInputMessage="1" showErrorMessage="1" sqref="C16:C30" xr:uid="{48EA7D7D-4B31-40DD-89F3-1F68D4D596AD}">
      <formula1>"Yes, No"</formula1>
    </dataValidation>
  </dataValidations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2C15F-2B59-4ECA-B259-C2F51985DA1A}">
  <dimension ref="A1:AA10001"/>
  <sheetViews>
    <sheetView workbookViewId="0">
      <selection activeCell="B10" sqref="B10"/>
    </sheetView>
  </sheetViews>
  <sheetFormatPr defaultColWidth="8.7265625" defaultRowHeight="13" x14ac:dyDescent="0.3"/>
  <cols>
    <col min="1" max="1" width="9.54296875" style="24" customWidth="1"/>
    <col min="2" max="2" width="9.7265625" style="24" customWidth="1"/>
    <col min="3" max="3" width="22.81640625" style="24" bestFit="1" customWidth="1"/>
    <col min="4" max="4" width="16.1796875" style="24" customWidth="1"/>
    <col min="5" max="5" width="12.7265625" style="24" customWidth="1"/>
    <col min="6" max="6" width="8.1796875" style="24" customWidth="1"/>
    <col min="7" max="7" width="10.1796875" style="25" customWidth="1"/>
    <col min="8" max="8" width="14.81640625" style="26" customWidth="1"/>
    <col min="9" max="9" width="14.7265625" style="24" bestFit="1" customWidth="1"/>
    <col min="10" max="10" width="14.81640625" style="26" customWidth="1"/>
    <col min="11" max="11" width="33.54296875" style="24" customWidth="1"/>
    <col min="12" max="12" width="14.26953125" style="24" customWidth="1"/>
    <col min="13" max="13" width="12" style="24" customWidth="1"/>
    <col min="14" max="14" width="23.453125" style="24" customWidth="1"/>
    <col min="15" max="15" width="14.81640625" style="26" hidden="1" customWidth="1"/>
    <col min="16" max="16" width="18.90625" style="24" customWidth="1"/>
    <col min="17" max="18" width="0" style="24" hidden="1" customWidth="1"/>
    <col min="19" max="19" width="14.81640625" style="24" customWidth="1"/>
    <col min="20" max="16384" width="8.7265625" style="24"/>
  </cols>
  <sheetData>
    <row r="1" spans="1:19" ht="39" x14ac:dyDescent="0.3">
      <c r="A1" s="21" t="s">
        <v>0</v>
      </c>
      <c r="B1" s="21" t="s">
        <v>521</v>
      </c>
      <c r="C1" s="21" t="s">
        <v>23</v>
      </c>
      <c r="D1" s="21" t="s">
        <v>24</v>
      </c>
      <c r="E1" s="21" t="s">
        <v>522</v>
      </c>
      <c r="F1" s="21" t="s">
        <v>523</v>
      </c>
      <c r="G1" s="22" t="s">
        <v>524</v>
      </c>
      <c r="H1" s="23" t="s">
        <v>525</v>
      </c>
      <c r="I1" s="21" t="s">
        <v>526</v>
      </c>
      <c r="J1" s="23" t="s">
        <v>527</v>
      </c>
      <c r="K1" s="21" t="s">
        <v>528</v>
      </c>
      <c r="L1" s="21" t="s">
        <v>738</v>
      </c>
      <c r="M1" s="21" t="s">
        <v>739</v>
      </c>
      <c r="N1" s="21" t="s">
        <v>529</v>
      </c>
      <c r="O1" s="23" t="s">
        <v>547</v>
      </c>
      <c r="P1" s="21" t="s">
        <v>530</v>
      </c>
      <c r="Q1" s="21" t="s">
        <v>566</v>
      </c>
      <c r="R1" s="21" t="s">
        <v>567</v>
      </c>
      <c r="S1" s="21" t="s">
        <v>568</v>
      </c>
    </row>
    <row r="2" spans="1:19" x14ac:dyDescent="0.3">
      <c r="A2" s="24" t="s">
        <v>683</v>
      </c>
      <c r="B2" s="24" t="str">
        <f>_xlfn.IFNA(VLOOKUP(A2,list!B:C,2,FALSE),"")</f>
        <v>NER</v>
      </c>
      <c r="C2" s="24" t="s">
        <v>52</v>
      </c>
      <c r="D2" s="24" t="str">
        <f>_xlfn.IFNA(VLOOKUP(C2,list!$G$2:$I$10,2,FALSE),"")</f>
        <v>BBIBP-CorV</v>
      </c>
      <c r="E2" s="24" t="str">
        <f>_xlfn.IFNA(VLOOKUP(C2,list!G:I,3,FALSE),"")</f>
        <v>Sinopharm</v>
      </c>
      <c r="F2" s="24" t="s">
        <v>531</v>
      </c>
      <c r="G2" s="25">
        <v>150000</v>
      </c>
      <c r="H2" s="26">
        <v>44276</v>
      </c>
      <c r="I2" s="24" t="s">
        <v>532</v>
      </c>
      <c r="J2" s="26">
        <v>44955</v>
      </c>
      <c r="K2" s="24" t="s">
        <v>533</v>
      </c>
      <c r="N2" s="24" t="s">
        <v>534</v>
      </c>
      <c r="O2" s="26">
        <f t="shared" ref="O2:O65" si="0">IFERROR(IF(H2="","",DATE(YEAR(H2),MONTH(H2),1)),"")</f>
        <v>44256</v>
      </c>
      <c r="P2" s="28">
        <f>IFERROR(IF(J2&gt;0,((J2-H2)/7),""),"")</f>
        <v>97</v>
      </c>
      <c r="Q2" s="24">
        <f t="shared" ref="Q2:Q33" si="1">IFERROR(IF(J2="","",MONTH(EOMONTH(J2,(DAY(J2)&gt;15)+0))),"")</f>
        <v>2</v>
      </c>
      <c r="R2" s="24">
        <f t="shared" ref="R2:R33" si="2">IFERROR(IF(J2="","",IF(AND(MONTH(J2)=12,Q2=1),YEAR(J2)+1,YEAR(J2))),"")</f>
        <v>2023</v>
      </c>
      <c r="S2" s="27">
        <f>IF(OR(Q2="",R2=""),"",DATE(R2,Q2,1))</f>
        <v>44958</v>
      </c>
    </row>
    <row r="3" spans="1:19" x14ac:dyDescent="0.3">
      <c r="A3" s="24" t="s">
        <v>683</v>
      </c>
      <c r="B3" s="24" t="str">
        <f>_xlfn.IFNA(VLOOKUP(A3,list!B:C,2,FALSE),"")</f>
        <v>NER</v>
      </c>
      <c r="C3" s="24" t="s">
        <v>52</v>
      </c>
      <c r="D3" s="24" t="str">
        <f>_xlfn.IFNA(VLOOKUP(C3,list!$G$2:$I$10,2,FALSE),"")</f>
        <v>BBIBP-CorV</v>
      </c>
      <c r="E3" s="24" t="str">
        <f>_xlfn.IFNA(VLOOKUP(C3,list!G:I,3,FALSE),"")</f>
        <v>Sinopharm</v>
      </c>
      <c r="F3" s="24" t="s">
        <v>531</v>
      </c>
      <c r="G3" s="25">
        <f>50000+161202</f>
        <v>211202</v>
      </c>
      <c r="H3" s="26">
        <v>44277</v>
      </c>
      <c r="I3" s="24" t="s">
        <v>532</v>
      </c>
      <c r="J3" s="26">
        <v>44952</v>
      </c>
      <c r="K3" s="24" t="s">
        <v>533</v>
      </c>
      <c r="N3" s="24" t="s">
        <v>534</v>
      </c>
      <c r="O3" s="26">
        <f t="shared" si="0"/>
        <v>44256</v>
      </c>
      <c r="P3" s="28">
        <f t="shared" ref="P3:P66" si="3">IFERROR(IF(J3&gt;0,((J3-H3)/7),""),"")</f>
        <v>96.428571428571431</v>
      </c>
      <c r="Q3" s="24">
        <f t="shared" si="1"/>
        <v>2</v>
      </c>
      <c r="R3" s="24">
        <f t="shared" si="2"/>
        <v>2023</v>
      </c>
      <c r="S3" s="27">
        <f t="shared" ref="S3:S65" si="4">IF(OR(Q3="",R3=""),"",DATE(R3,Q3,1))</f>
        <v>44958</v>
      </c>
    </row>
    <row r="4" spans="1:19" x14ac:dyDescent="0.3">
      <c r="A4" s="24" t="s">
        <v>683</v>
      </c>
      <c r="B4" s="24" t="str">
        <f>_xlfn.IFNA(VLOOKUP(A4,list!B:C,2,FALSE),"")</f>
        <v>NER</v>
      </c>
      <c r="C4" s="24" t="s">
        <v>52</v>
      </c>
      <c r="D4" s="24" t="str">
        <f>_xlfn.IFNA(VLOOKUP(C4,list!$G$2:$I$10,2,FALSE),"")</f>
        <v>BBIBP-CorV</v>
      </c>
      <c r="E4" s="24" t="str">
        <f>_xlfn.IFNA(VLOOKUP(C4,list!G:I,3,FALSE),"")</f>
        <v>Sinopharm</v>
      </c>
      <c r="F4" s="24" t="s">
        <v>531</v>
      </c>
      <c r="G4" s="25">
        <v>151200</v>
      </c>
      <c r="H4" s="26">
        <v>44278</v>
      </c>
      <c r="I4" s="24" t="s">
        <v>532</v>
      </c>
      <c r="J4" s="26">
        <v>44987</v>
      </c>
      <c r="K4" s="24" t="s">
        <v>533</v>
      </c>
      <c r="N4" s="24" t="s">
        <v>534</v>
      </c>
      <c r="O4" s="26">
        <f t="shared" si="0"/>
        <v>44256</v>
      </c>
      <c r="P4" s="28">
        <f t="shared" si="3"/>
        <v>101.28571428571429</v>
      </c>
      <c r="Q4" s="24">
        <f t="shared" si="1"/>
        <v>3</v>
      </c>
      <c r="R4" s="24">
        <f t="shared" si="2"/>
        <v>2023</v>
      </c>
      <c r="S4" s="27">
        <f t="shared" si="4"/>
        <v>44986</v>
      </c>
    </row>
    <row r="5" spans="1:19" x14ac:dyDescent="0.3">
      <c r="A5" s="24" t="s">
        <v>683</v>
      </c>
      <c r="B5" s="24" t="str">
        <f>_xlfn.IFNA(VLOOKUP(A5,list!B:C,2,FALSE),"")</f>
        <v>NER</v>
      </c>
      <c r="C5" s="24" t="s">
        <v>15</v>
      </c>
      <c r="D5" s="24" t="str">
        <f>_xlfn.IFNA(VLOOKUP(C5,list!$G$2:$I$10,2,FALSE),"")</f>
        <v>Vaxevria</v>
      </c>
      <c r="E5" s="24" t="str">
        <f>_xlfn.IFNA(VLOOKUP(C5,list!G:I,3,FALSE),"")</f>
        <v>AstraZeneca</v>
      </c>
      <c r="F5" s="24" t="s">
        <v>531</v>
      </c>
      <c r="G5" s="25">
        <v>25000</v>
      </c>
      <c r="H5" s="26">
        <v>44284</v>
      </c>
      <c r="I5" s="24" t="s">
        <v>532</v>
      </c>
      <c r="J5" s="26">
        <v>44393</v>
      </c>
      <c r="K5" s="24" t="s">
        <v>535</v>
      </c>
      <c r="N5" s="24" t="s">
        <v>536</v>
      </c>
      <c r="O5" s="26">
        <f t="shared" si="0"/>
        <v>44256</v>
      </c>
      <c r="P5" s="28">
        <f t="shared" si="3"/>
        <v>15.571428571428571</v>
      </c>
      <c r="Q5" s="24">
        <f t="shared" si="1"/>
        <v>8</v>
      </c>
      <c r="R5" s="24">
        <f t="shared" si="2"/>
        <v>2021</v>
      </c>
      <c r="S5" s="27">
        <f t="shared" si="4"/>
        <v>44409</v>
      </c>
    </row>
    <row r="6" spans="1:19" x14ac:dyDescent="0.3">
      <c r="A6" s="24" t="s">
        <v>683</v>
      </c>
      <c r="B6" s="24" t="str">
        <f>_xlfn.IFNA(VLOOKUP(A6,list!B:C,2,FALSE),"")</f>
        <v>NER</v>
      </c>
      <c r="C6" s="24" t="s">
        <v>15</v>
      </c>
      <c r="D6" s="24" t="str">
        <f>_xlfn.IFNA(VLOOKUP(C6,list!$G$2:$I$10,2,FALSE),"")</f>
        <v>Vaxevria</v>
      </c>
      <c r="E6" s="24" t="str">
        <f>_xlfn.IFNA(VLOOKUP(C6,list!G:I,3,FALSE),"")</f>
        <v>AstraZeneca</v>
      </c>
      <c r="F6" s="24" t="s">
        <v>531</v>
      </c>
      <c r="G6" s="25">
        <v>355200</v>
      </c>
      <c r="H6" s="26">
        <v>44300</v>
      </c>
      <c r="I6" s="24" t="s">
        <v>537</v>
      </c>
      <c r="J6" s="26">
        <v>44406</v>
      </c>
      <c r="K6" s="24" t="s">
        <v>538</v>
      </c>
      <c r="N6" s="24" t="s">
        <v>539</v>
      </c>
      <c r="O6" s="26">
        <f t="shared" si="0"/>
        <v>44287</v>
      </c>
      <c r="P6" s="28">
        <f t="shared" si="3"/>
        <v>15.142857142857142</v>
      </c>
      <c r="Q6" s="24">
        <f t="shared" si="1"/>
        <v>8</v>
      </c>
      <c r="R6" s="24">
        <f t="shared" si="2"/>
        <v>2021</v>
      </c>
      <c r="S6" s="27">
        <f t="shared" si="4"/>
        <v>44409</v>
      </c>
    </row>
    <row r="7" spans="1:19" x14ac:dyDescent="0.3">
      <c r="A7" s="24" t="s">
        <v>683</v>
      </c>
      <c r="B7" s="24" t="str">
        <f>_xlfn.IFNA(VLOOKUP(A7,list!B:C,2,FALSE),"")</f>
        <v>NER</v>
      </c>
      <c r="C7" s="24" t="s">
        <v>650</v>
      </c>
      <c r="D7" s="24" t="str">
        <f>_xlfn.IFNA(VLOOKUP(C7,list!$G$2:$I$10,2,FALSE),"")</f>
        <v>Ad26.COV 2.5</v>
      </c>
      <c r="E7" s="24" t="str">
        <f>_xlfn.IFNA(VLOOKUP(C7,list!G:I,3,FALSE),"")</f>
        <v>J&amp;J</v>
      </c>
      <c r="F7" s="24" t="s">
        <v>531</v>
      </c>
      <c r="G7" s="25">
        <v>151200</v>
      </c>
      <c r="H7" s="26">
        <v>44398</v>
      </c>
      <c r="I7" s="24" t="s">
        <v>537</v>
      </c>
      <c r="J7" s="26">
        <v>44526</v>
      </c>
      <c r="K7" s="24" t="s">
        <v>540</v>
      </c>
      <c r="N7" s="24" t="s">
        <v>541</v>
      </c>
      <c r="O7" s="26">
        <f t="shared" si="0"/>
        <v>44378</v>
      </c>
      <c r="P7" s="28">
        <f t="shared" si="3"/>
        <v>18.285714285714285</v>
      </c>
      <c r="Q7" s="24">
        <f t="shared" si="1"/>
        <v>12</v>
      </c>
      <c r="R7" s="24">
        <f t="shared" si="2"/>
        <v>2021</v>
      </c>
      <c r="S7" s="27">
        <f t="shared" si="4"/>
        <v>44531</v>
      </c>
    </row>
    <row r="8" spans="1:19" x14ac:dyDescent="0.3">
      <c r="A8" s="24" t="s">
        <v>683</v>
      </c>
      <c r="B8" s="24" t="str">
        <f>_xlfn.IFNA(VLOOKUP(A8,list!B:C,2,FALSE),"")</f>
        <v>NER</v>
      </c>
      <c r="C8" s="24" t="s">
        <v>650</v>
      </c>
      <c r="D8" s="24" t="str">
        <f>_xlfn.IFNA(VLOOKUP(C8,list!$G$2:$I$10,2,FALSE),"")</f>
        <v>Ad26.COV 2.5</v>
      </c>
      <c r="E8" s="24" t="str">
        <f>_xlfn.IFNA(VLOOKUP(C8,list!G:I,3,FALSE),"")</f>
        <v>J&amp;J</v>
      </c>
      <c r="F8" s="24" t="s">
        <v>531</v>
      </c>
      <c r="G8" s="25">
        <v>151200</v>
      </c>
      <c r="H8" s="26">
        <v>44406</v>
      </c>
      <c r="I8" s="24" t="s">
        <v>537</v>
      </c>
      <c r="J8" s="26">
        <v>44534</v>
      </c>
      <c r="K8" s="24" t="s">
        <v>540</v>
      </c>
      <c r="N8" s="24" t="s">
        <v>541</v>
      </c>
      <c r="O8" s="26">
        <f t="shared" si="0"/>
        <v>44378</v>
      </c>
      <c r="P8" s="28">
        <f t="shared" si="3"/>
        <v>18.285714285714285</v>
      </c>
      <c r="Q8" s="24">
        <f t="shared" si="1"/>
        <v>12</v>
      </c>
      <c r="R8" s="24">
        <f t="shared" si="2"/>
        <v>2021</v>
      </c>
      <c r="S8" s="27">
        <f t="shared" si="4"/>
        <v>44531</v>
      </c>
    </row>
    <row r="9" spans="1:19" x14ac:dyDescent="0.3">
      <c r="A9" s="24" t="s">
        <v>683</v>
      </c>
      <c r="B9" s="24" t="str">
        <f>_xlfn.IFNA(VLOOKUP(A9,list!B:C,2,FALSE),"")</f>
        <v>NER</v>
      </c>
      <c r="C9" s="24" t="s">
        <v>15</v>
      </c>
      <c r="D9" s="24" t="str">
        <f>_xlfn.IFNA(VLOOKUP(C9,list!$G$2:$I$10,2,FALSE),"")</f>
        <v>Vaxevria</v>
      </c>
      <c r="E9" s="24" t="str">
        <f>_xlfn.IFNA(VLOOKUP(C9,list!G:I,3,FALSE),"")</f>
        <v>AstraZeneca</v>
      </c>
      <c r="F9" s="24" t="s">
        <v>531</v>
      </c>
      <c r="G9" s="25">
        <v>150600</v>
      </c>
      <c r="H9" s="26">
        <v>44438</v>
      </c>
      <c r="I9" s="24" t="s">
        <v>537</v>
      </c>
      <c r="J9" s="26">
        <v>44500</v>
      </c>
      <c r="N9" s="24" t="s">
        <v>534</v>
      </c>
      <c r="O9" s="26">
        <f t="shared" si="0"/>
        <v>44409</v>
      </c>
      <c r="P9" s="28">
        <f t="shared" si="3"/>
        <v>8.8571428571428577</v>
      </c>
      <c r="Q9" s="24">
        <f t="shared" si="1"/>
        <v>11</v>
      </c>
      <c r="R9" s="24">
        <f t="shared" si="2"/>
        <v>2021</v>
      </c>
      <c r="S9" s="27">
        <f t="shared" si="4"/>
        <v>44501</v>
      </c>
    </row>
    <row r="10" spans="1:19" x14ac:dyDescent="0.3">
      <c r="A10" s="24" t="s">
        <v>683</v>
      </c>
      <c r="B10" s="24" t="str">
        <f>_xlfn.IFNA(VLOOKUP(A10,list!B:C,2,FALSE),"")</f>
        <v>NER</v>
      </c>
      <c r="C10" s="24" t="s">
        <v>15</v>
      </c>
      <c r="D10" s="24" t="str">
        <f>_xlfn.IFNA(VLOOKUP(C10,list!$G$2:$I$10,2,FALSE),"")</f>
        <v>Vaxevria</v>
      </c>
      <c r="E10" s="24" t="str">
        <f>_xlfn.IFNA(VLOOKUP(C10,list!G:I,3,FALSE),"")</f>
        <v>AstraZeneca</v>
      </c>
      <c r="F10" s="24" t="s">
        <v>542</v>
      </c>
      <c r="G10" s="25">
        <v>105600</v>
      </c>
      <c r="H10" s="26">
        <v>44440</v>
      </c>
      <c r="I10" s="24" t="s">
        <v>537</v>
      </c>
      <c r="J10" s="26">
        <v>44500</v>
      </c>
      <c r="K10" s="24" t="s">
        <v>533</v>
      </c>
      <c r="N10" s="24" t="s">
        <v>534</v>
      </c>
      <c r="O10" s="26">
        <f t="shared" si="0"/>
        <v>44440</v>
      </c>
      <c r="P10" s="28">
        <f t="shared" si="3"/>
        <v>8.5714285714285712</v>
      </c>
      <c r="Q10" s="24">
        <f t="shared" si="1"/>
        <v>11</v>
      </c>
      <c r="R10" s="24">
        <f t="shared" si="2"/>
        <v>2021</v>
      </c>
      <c r="S10" s="27">
        <f t="shared" si="4"/>
        <v>44501</v>
      </c>
    </row>
    <row r="11" spans="1:19" x14ac:dyDescent="0.3">
      <c r="A11" s="24" t="s">
        <v>683</v>
      </c>
      <c r="B11" s="24" t="str">
        <f>_xlfn.IFNA(VLOOKUP(A11,list!B:C,2,FALSE),"")</f>
        <v>NER</v>
      </c>
      <c r="C11" s="24" t="s">
        <v>15</v>
      </c>
      <c r="D11" s="24" t="str">
        <f>_xlfn.IFNA(VLOOKUP(C11,list!$G$2:$I$10,2,FALSE),"")</f>
        <v>Vaxevria</v>
      </c>
      <c r="E11" s="24" t="str">
        <f>_xlfn.IFNA(VLOOKUP(C11,list!G:I,3,FALSE),"")</f>
        <v>AstraZeneca</v>
      </c>
      <c r="F11" s="24" t="s">
        <v>531</v>
      </c>
      <c r="G11" s="25">
        <v>100800</v>
      </c>
      <c r="H11" s="26">
        <v>44469</v>
      </c>
      <c r="I11" s="24" t="s">
        <v>537</v>
      </c>
      <c r="J11" s="26">
        <v>44500</v>
      </c>
      <c r="K11" s="24" t="s">
        <v>543</v>
      </c>
      <c r="N11" s="24" t="s">
        <v>534</v>
      </c>
      <c r="O11" s="26">
        <f t="shared" si="0"/>
        <v>44440</v>
      </c>
      <c r="P11" s="28">
        <f t="shared" si="3"/>
        <v>4.4285714285714288</v>
      </c>
      <c r="Q11" s="24">
        <f t="shared" si="1"/>
        <v>11</v>
      </c>
      <c r="R11" s="24">
        <f t="shared" si="2"/>
        <v>2021</v>
      </c>
      <c r="S11" s="27">
        <f t="shared" si="4"/>
        <v>44501</v>
      </c>
    </row>
    <row r="12" spans="1:19" x14ac:dyDescent="0.3">
      <c r="A12" s="24" t="s">
        <v>683</v>
      </c>
      <c r="B12" s="24" t="str">
        <f>_xlfn.IFNA(VLOOKUP(A12,list!B:C,2,FALSE),"")</f>
        <v>NER</v>
      </c>
      <c r="C12" s="24" t="s">
        <v>15</v>
      </c>
      <c r="D12" s="24" t="str">
        <f>_xlfn.IFNA(VLOOKUP(C12,list!$G$2:$I$10,2,FALSE),"")</f>
        <v>Vaxevria</v>
      </c>
      <c r="E12" s="24" t="str">
        <f>_xlfn.IFNA(VLOOKUP(C12,list!G:I,3,FALSE),"")</f>
        <v>AstraZeneca</v>
      </c>
      <c r="F12" s="24" t="s">
        <v>542</v>
      </c>
      <c r="G12" s="25">
        <v>148800</v>
      </c>
      <c r="H12" s="26">
        <v>44530</v>
      </c>
      <c r="N12" s="24" t="s">
        <v>534</v>
      </c>
      <c r="O12" s="26">
        <f t="shared" si="0"/>
        <v>44501</v>
      </c>
      <c r="P12" s="28" t="str">
        <f t="shared" si="3"/>
        <v/>
      </c>
      <c r="Q12" s="24" t="str">
        <f t="shared" si="1"/>
        <v/>
      </c>
      <c r="R12" s="24" t="str">
        <f t="shared" si="2"/>
        <v/>
      </c>
      <c r="S12" s="27" t="str">
        <f t="shared" si="4"/>
        <v/>
      </c>
    </row>
    <row r="13" spans="1:19" x14ac:dyDescent="0.3">
      <c r="A13" s="24" t="s">
        <v>683</v>
      </c>
      <c r="B13" s="24" t="str">
        <f>_xlfn.IFNA(VLOOKUP(A13,list!B:C,2,FALSE),"")</f>
        <v>NER</v>
      </c>
      <c r="C13" s="24" t="s">
        <v>649</v>
      </c>
      <c r="D13" s="24" t="str">
        <f>_xlfn.IFNA(VLOOKUP(C13,list!$G$2:$I$10,2,FALSE),"")</f>
        <v>Comirnaty</v>
      </c>
      <c r="E13" s="24" t="str">
        <f>_xlfn.IFNA(VLOOKUP(C13,list!G:I,3,FALSE),"")</f>
        <v>Pfizer</v>
      </c>
      <c r="F13" s="24" t="s">
        <v>542</v>
      </c>
      <c r="G13" s="25">
        <v>250000</v>
      </c>
      <c r="H13" s="26">
        <v>44531</v>
      </c>
      <c r="I13" s="24" t="s">
        <v>537</v>
      </c>
      <c r="J13" s="26">
        <v>44559</v>
      </c>
      <c r="N13" s="24" t="s">
        <v>534</v>
      </c>
      <c r="O13" s="26">
        <f t="shared" si="0"/>
        <v>44531</v>
      </c>
      <c r="P13" s="28">
        <f t="shared" si="3"/>
        <v>4</v>
      </c>
      <c r="Q13" s="24">
        <f t="shared" si="1"/>
        <v>1</v>
      </c>
      <c r="R13" s="24">
        <f t="shared" si="2"/>
        <v>2022</v>
      </c>
      <c r="S13" s="27">
        <f t="shared" si="4"/>
        <v>44562</v>
      </c>
    </row>
    <row r="14" spans="1:19" x14ac:dyDescent="0.3">
      <c r="A14" s="24" t="s">
        <v>683</v>
      </c>
      <c r="B14" s="24" t="str">
        <f>_xlfn.IFNA(VLOOKUP(A14,list!B:C,2,FALSE),"")</f>
        <v>NER</v>
      </c>
      <c r="C14" s="24" t="s">
        <v>52</v>
      </c>
      <c r="D14" s="24" t="str">
        <f>_xlfn.IFNA(VLOOKUP(C14,list!$G$2:$I$10,2,FALSE),"")</f>
        <v>BBIBP-CorV</v>
      </c>
      <c r="E14" s="24" t="str">
        <f>_xlfn.IFNA(VLOOKUP(C14,list!G:I,3,FALSE),"")</f>
        <v>Sinopharm</v>
      </c>
      <c r="F14" s="24" t="s">
        <v>542</v>
      </c>
      <c r="G14" s="25">
        <v>723600</v>
      </c>
      <c r="H14" s="26">
        <v>44561</v>
      </c>
      <c r="I14" s="24" t="s">
        <v>537</v>
      </c>
      <c r="N14" s="24" t="s">
        <v>541</v>
      </c>
      <c r="O14" s="26">
        <f t="shared" si="0"/>
        <v>44531</v>
      </c>
      <c r="P14" s="28" t="str">
        <f t="shared" si="3"/>
        <v/>
      </c>
      <c r="Q14" s="24" t="str">
        <f t="shared" si="1"/>
        <v/>
      </c>
      <c r="R14" s="24" t="str">
        <f t="shared" si="2"/>
        <v/>
      </c>
      <c r="S14" s="27" t="str">
        <f t="shared" si="4"/>
        <v/>
      </c>
    </row>
    <row r="15" spans="1:19" x14ac:dyDescent="0.3">
      <c r="A15" s="24" t="s">
        <v>683</v>
      </c>
      <c r="B15" s="24" t="str">
        <f>_xlfn.IFNA(VLOOKUP(A15,list!B:C,2,FALSE),"")</f>
        <v>NER</v>
      </c>
      <c r="C15" s="24" t="s">
        <v>649</v>
      </c>
      <c r="D15" s="24" t="str">
        <f>_xlfn.IFNA(VLOOKUP(C15,list!$G$2:$I$10,2,FALSE),"")</f>
        <v>Comirnaty</v>
      </c>
      <c r="E15" s="24" t="str">
        <f>_xlfn.IFNA(VLOOKUP(C15,list!G:I,3,FALSE),"")</f>
        <v>Pfizer</v>
      </c>
      <c r="F15" s="24" t="s">
        <v>542</v>
      </c>
      <c r="G15" s="25">
        <v>209950</v>
      </c>
      <c r="H15" s="26">
        <v>44651</v>
      </c>
      <c r="I15" s="24" t="s">
        <v>537</v>
      </c>
      <c r="N15" s="24" t="s">
        <v>534</v>
      </c>
      <c r="O15" s="26">
        <f t="shared" si="0"/>
        <v>44621</v>
      </c>
      <c r="P15" s="28" t="str">
        <f t="shared" si="3"/>
        <v/>
      </c>
      <c r="Q15" s="24" t="str">
        <f t="shared" si="1"/>
        <v/>
      </c>
      <c r="R15" s="24" t="str">
        <f t="shared" si="2"/>
        <v/>
      </c>
      <c r="S15" s="27" t="str">
        <f t="shared" si="4"/>
        <v/>
      </c>
    </row>
    <row r="16" spans="1:19" x14ac:dyDescent="0.3">
      <c r="A16" s="24" t="s">
        <v>683</v>
      </c>
      <c r="B16" s="24" t="str">
        <f>_xlfn.IFNA(VLOOKUP(A16,list!B:C,2,FALSE),"")</f>
        <v>NER</v>
      </c>
      <c r="C16" s="24" t="s">
        <v>649</v>
      </c>
      <c r="D16" s="24" t="str">
        <f>_xlfn.IFNA(VLOOKUP(C16,list!$G$2:$I$10,2,FALSE),"")</f>
        <v>Comirnaty</v>
      </c>
      <c r="E16" s="24" t="str">
        <f>_xlfn.IFNA(VLOOKUP(C16,list!G:I,3,FALSE),"")</f>
        <v>Pfizer</v>
      </c>
      <c r="F16" s="24" t="s">
        <v>542</v>
      </c>
      <c r="G16" s="25">
        <v>200000</v>
      </c>
      <c r="H16" s="26">
        <v>44742</v>
      </c>
      <c r="I16" s="24" t="s">
        <v>537</v>
      </c>
      <c r="N16" s="24" t="s">
        <v>534</v>
      </c>
      <c r="O16" s="26">
        <f t="shared" si="0"/>
        <v>44713</v>
      </c>
      <c r="P16" s="28" t="str">
        <f t="shared" si="3"/>
        <v/>
      </c>
      <c r="Q16" s="24" t="str">
        <f t="shared" si="1"/>
        <v/>
      </c>
      <c r="R16" s="24" t="str">
        <f t="shared" si="2"/>
        <v/>
      </c>
      <c r="S16" s="27" t="str">
        <f t="shared" si="4"/>
        <v/>
      </c>
    </row>
    <row r="17" spans="1:19" x14ac:dyDescent="0.3">
      <c r="A17" s="24" t="s">
        <v>683</v>
      </c>
      <c r="B17" s="24" t="str">
        <f>_xlfn.IFNA(VLOOKUP(A17,list!B:C,2,FALSE),"")</f>
        <v>NER</v>
      </c>
      <c r="C17" s="24" t="s">
        <v>649</v>
      </c>
      <c r="D17" s="24" t="str">
        <f>_xlfn.IFNA(VLOOKUP(C17,list!$G$2:$I$10,2,FALSE),"")</f>
        <v>Comirnaty</v>
      </c>
      <c r="E17" s="24" t="str">
        <f>_xlfn.IFNA(VLOOKUP(C17,list!G:I,3,FALSE),"")</f>
        <v>Pfizer</v>
      </c>
      <c r="F17" s="24" t="s">
        <v>542</v>
      </c>
      <c r="G17" s="25">
        <v>200000</v>
      </c>
      <c r="H17" s="26">
        <v>44804</v>
      </c>
      <c r="I17" s="24" t="s">
        <v>537</v>
      </c>
      <c r="N17" s="24" t="s">
        <v>534</v>
      </c>
      <c r="O17" s="26">
        <f t="shared" si="0"/>
        <v>44774</v>
      </c>
      <c r="P17" s="28" t="str">
        <f t="shared" si="3"/>
        <v/>
      </c>
      <c r="Q17" s="24" t="str">
        <f t="shared" si="1"/>
        <v/>
      </c>
      <c r="R17" s="24" t="str">
        <f t="shared" si="2"/>
        <v/>
      </c>
      <c r="S17" s="27" t="str">
        <f t="shared" si="4"/>
        <v/>
      </c>
    </row>
    <row r="18" spans="1:19" x14ac:dyDescent="0.3">
      <c r="A18" s="24" t="s">
        <v>683</v>
      </c>
      <c r="B18" s="24" t="str">
        <f>_xlfn.IFNA(VLOOKUP(A18,list!B:C,2,FALSE),"")</f>
        <v>NER</v>
      </c>
      <c r="C18" s="24" t="s">
        <v>37</v>
      </c>
      <c r="D18" s="24" t="str">
        <f>_xlfn.IFNA(VLOOKUP(C18,list!$G$2:$I$10,2,FALSE),"")</f>
        <v>mRNA-1273</v>
      </c>
      <c r="E18" s="24" t="str">
        <f>_xlfn.IFNA(VLOOKUP(C18,list!G:I,3,FALSE),"")</f>
        <v>Moderna</v>
      </c>
      <c r="F18" s="24" t="s">
        <v>542</v>
      </c>
      <c r="G18" s="25">
        <v>376320</v>
      </c>
      <c r="I18" s="24" t="s">
        <v>537</v>
      </c>
      <c r="N18" s="24" t="s">
        <v>541</v>
      </c>
      <c r="O18" s="26" t="str">
        <f t="shared" si="0"/>
        <v/>
      </c>
      <c r="P18" s="28" t="str">
        <f t="shared" si="3"/>
        <v/>
      </c>
      <c r="Q18" s="24" t="str">
        <f t="shared" si="1"/>
        <v/>
      </c>
      <c r="R18" s="24" t="str">
        <f t="shared" si="2"/>
        <v/>
      </c>
      <c r="S18" s="27" t="str">
        <f t="shared" si="4"/>
        <v/>
      </c>
    </row>
    <row r="19" spans="1:19" x14ac:dyDescent="0.3">
      <c r="A19" s="24" t="s">
        <v>683</v>
      </c>
      <c r="B19" s="24" t="str">
        <f>_xlfn.IFNA(VLOOKUP(A19,list!B:C,2,FALSE),"")</f>
        <v>NER</v>
      </c>
      <c r="D19" s="24" t="str">
        <f>_xlfn.IFNA(VLOOKUP(C19,list!$G$2:$I$10,2,FALSE),"")</f>
        <v/>
      </c>
      <c r="E19" s="24" t="str">
        <f>_xlfn.IFNA(VLOOKUP(C19,list!G:I,3,FALSE),"")</f>
        <v/>
      </c>
      <c r="I19" s="24" t="s">
        <v>537</v>
      </c>
      <c r="O19" s="26" t="str">
        <f t="shared" si="0"/>
        <v/>
      </c>
      <c r="P19" s="28" t="str">
        <f t="shared" si="3"/>
        <v/>
      </c>
      <c r="Q19" s="24" t="str">
        <f t="shared" si="1"/>
        <v/>
      </c>
      <c r="R19" s="24" t="str">
        <f t="shared" si="2"/>
        <v/>
      </c>
      <c r="S19" s="27" t="str">
        <f t="shared" si="4"/>
        <v/>
      </c>
    </row>
    <row r="20" spans="1:19" x14ac:dyDescent="0.3">
      <c r="A20" s="24" t="s">
        <v>683</v>
      </c>
      <c r="B20" s="24" t="str">
        <f>_xlfn.IFNA(VLOOKUP(A20,list!B:C,2,FALSE),"")</f>
        <v>NER</v>
      </c>
      <c r="D20" s="24" t="str">
        <f>_xlfn.IFNA(VLOOKUP(C20,list!$G$2:$I$10,2,FALSE),"")</f>
        <v/>
      </c>
      <c r="E20" s="24" t="str">
        <f>_xlfn.IFNA(VLOOKUP(C20,list!G:I,3,FALSE),"")</f>
        <v/>
      </c>
      <c r="I20" s="24" t="s">
        <v>537</v>
      </c>
      <c r="O20" s="26" t="str">
        <f t="shared" si="0"/>
        <v/>
      </c>
      <c r="P20" s="28" t="str">
        <f t="shared" si="3"/>
        <v/>
      </c>
      <c r="Q20" s="24" t="str">
        <f t="shared" si="1"/>
        <v/>
      </c>
      <c r="R20" s="24" t="str">
        <f t="shared" si="2"/>
        <v/>
      </c>
      <c r="S20" s="27" t="str">
        <f t="shared" si="4"/>
        <v/>
      </c>
    </row>
    <row r="21" spans="1:19" s="125" customFormat="1" x14ac:dyDescent="0.3">
      <c r="A21" s="24"/>
      <c r="B21" s="24" t="str">
        <f>_xlfn.IFNA(VLOOKUP(A21,list!B:C,2,FALSE),"")</f>
        <v/>
      </c>
      <c r="C21" s="24"/>
      <c r="D21" s="24" t="str">
        <f>_xlfn.IFNA(VLOOKUP(C21,list!$G$2:$I$10,2,FALSE),"")</f>
        <v/>
      </c>
      <c r="E21" s="24" t="str">
        <f>_xlfn.IFNA(VLOOKUP(C21,list!G:I,3,FALSE),"")</f>
        <v/>
      </c>
      <c r="F21" s="24"/>
      <c r="G21" s="25"/>
      <c r="H21" s="26"/>
      <c r="I21" s="24"/>
      <c r="J21" s="26"/>
      <c r="K21" s="24"/>
      <c r="L21" s="24"/>
      <c r="M21" s="24"/>
      <c r="N21" s="24"/>
      <c r="O21" s="26" t="str">
        <f t="shared" si="0"/>
        <v/>
      </c>
      <c r="P21" s="28" t="str">
        <f t="shared" si="3"/>
        <v/>
      </c>
      <c r="Q21" s="24" t="str">
        <f t="shared" si="1"/>
        <v/>
      </c>
      <c r="R21" s="24" t="str">
        <f t="shared" si="2"/>
        <v/>
      </c>
      <c r="S21" s="27" t="str">
        <f t="shared" si="4"/>
        <v/>
      </c>
    </row>
    <row r="22" spans="1:19" x14ac:dyDescent="0.3">
      <c r="B22" s="24" t="str">
        <f>_xlfn.IFNA(VLOOKUP(A22,list!B:C,2,FALSE),"")</f>
        <v/>
      </c>
      <c r="D22" s="24" t="str">
        <f>_xlfn.IFNA(VLOOKUP(C22,list!$G$2:$I$10,2,FALSE),"")</f>
        <v/>
      </c>
      <c r="E22" s="24" t="str">
        <f>_xlfn.IFNA(VLOOKUP(C22,list!G:I,3,FALSE),"")</f>
        <v/>
      </c>
      <c r="O22" s="26" t="str">
        <f t="shared" si="0"/>
        <v/>
      </c>
      <c r="P22" s="28" t="str">
        <f t="shared" si="3"/>
        <v/>
      </c>
      <c r="Q22" s="24" t="str">
        <f t="shared" si="1"/>
        <v/>
      </c>
      <c r="R22" s="24" t="str">
        <f t="shared" si="2"/>
        <v/>
      </c>
      <c r="S22" s="27" t="str">
        <f t="shared" si="4"/>
        <v/>
      </c>
    </row>
    <row r="23" spans="1:19" x14ac:dyDescent="0.3">
      <c r="B23" s="24" t="str">
        <f>_xlfn.IFNA(VLOOKUP(A23,list!B:C,2,FALSE),"")</f>
        <v/>
      </c>
      <c r="D23" s="24" t="str">
        <f>_xlfn.IFNA(VLOOKUP(C23,list!$G$2:$I$10,2,FALSE),"")</f>
        <v/>
      </c>
      <c r="E23" s="24" t="str">
        <f>_xlfn.IFNA(VLOOKUP(C23,list!G:I,3,FALSE),"")</f>
        <v/>
      </c>
      <c r="O23" s="26" t="str">
        <f t="shared" si="0"/>
        <v/>
      </c>
      <c r="P23" s="28" t="str">
        <f t="shared" si="3"/>
        <v/>
      </c>
      <c r="Q23" s="24" t="str">
        <f t="shared" si="1"/>
        <v/>
      </c>
      <c r="R23" s="24" t="str">
        <f t="shared" si="2"/>
        <v/>
      </c>
      <c r="S23" s="27"/>
    </row>
    <row r="24" spans="1:19" x14ac:dyDescent="0.3">
      <c r="B24" s="24" t="str">
        <f>_xlfn.IFNA(VLOOKUP(A24,list!B:C,2,FALSE),"")</f>
        <v/>
      </c>
      <c r="D24" s="24" t="str">
        <f>_xlfn.IFNA(VLOOKUP(C24,list!$G$2:$I$10,2,FALSE),"")</f>
        <v/>
      </c>
      <c r="E24" s="24" t="str">
        <f>_xlfn.IFNA(VLOOKUP(C24,list!G:I,3,FALSE),"")</f>
        <v/>
      </c>
      <c r="O24" s="26" t="str">
        <f t="shared" si="0"/>
        <v/>
      </c>
      <c r="P24" s="28" t="str">
        <f t="shared" si="3"/>
        <v/>
      </c>
      <c r="Q24" s="24" t="str">
        <f t="shared" si="1"/>
        <v/>
      </c>
      <c r="R24" s="24" t="str">
        <f t="shared" si="2"/>
        <v/>
      </c>
      <c r="S24" s="27" t="str">
        <f t="shared" si="4"/>
        <v/>
      </c>
    </row>
    <row r="25" spans="1:19" x14ac:dyDescent="0.3">
      <c r="B25" s="24" t="str">
        <f>_xlfn.IFNA(VLOOKUP(A25,list!B:C,2,FALSE),"")</f>
        <v/>
      </c>
      <c r="D25" s="24" t="str">
        <f>_xlfn.IFNA(VLOOKUP(C25,list!$G$2:$I$10,2,FALSE),"")</f>
        <v/>
      </c>
      <c r="E25" s="24" t="str">
        <f>_xlfn.IFNA(VLOOKUP(C25,list!G:I,3,FALSE),"")</f>
        <v/>
      </c>
      <c r="O25" s="26" t="str">
        <f t="shared" si="0"/>
        <v/>
      </c>
      <c r="P25" s="28" t="str">
        <f t="shared" si="3"/>
        <v/>
      </c>
      <c r="Q25" s="24" t="str">
        <f t="shared" si="1"/>
        <v/>
      </c>
      <c r="R25" s="24" t="str">
        <f t="shared" si="2"/>
        <v/>
      </c>
      <c r="S25" s="27" t="str">
        <f t="shared" si="4"/>
        <v/>
      </c>
    </row>
    <row r="26" spans="1:19" x14ac:dyDescent="0.3">
      <c r="B26" s="24" t="str">
        <f>_xlfn.IFNA(VLOOKUP(A26,list!B:C,2,FALSE),"")</f>
        <v/>
      </c>
      <c r="D26" s="24" t="str">
        <f>_xlfn.IFNA(VLOOKUP(C26,list!$G$2:$I$10,2,FALSE),"")</f>
        <v/>
      </c>
      <c r="E26" s="24" t="str">
        <f>_xlfn.IFNA(VLOOKUP(C26,list!G:I,3,FALSE),"")</f>
        <v/>
      </c>
      <c r="O26" s="26" t="str">
        <f t="shared" si="0"/>
        <v/>
      </c>
      <c r="P26" s="28" t="str">
        <f t="shared" si="3"/>
        <v/>
      </c>
      <c r="Q26" s="24" t="str">
        <f t="shared" si="1"/>
        <v/>
      </c>
      <c r="R26" s="24" t="str">
        <f t="shared" si="2"/>
        <v/>
      </c>
      <c r="S26" s="27" t="str">
        <f t="shared" si="4"/>
        <v/>
      </c>
    </row>
    <row r="27" spans="1:19" x14ac:dyDescent="0.3">
      <c r="B27" s="24" t="str">
        <f>_xlfn.IFNA(VLOOKUP(A27,list!B:C,2,FALSE),"")</f>
        <v/>
      </c>
      <c r="D27" s="24" t="str">
        <f>_xlfn.IFNA(VLOOKUP(C27,list!$G$2:$I$10,2,FALSE),"")</f>
        <v/>
      </c>
      <c r="E27" s="24" t="str">
        <f>_xlfn.IFNA(VLOOKUP(C27,list!G:I,3,FALSE),"")</f>
        <v/>
      </c>
      <c r="O27" s="26" t="str">
        <f t="shared" si="0"/>
        <v/>
      </c>
      <c r="P27" s="28" t="str">
        <f t="shared" si="3"/>
        <v/>
      </c>
      <c r="Q27" s="24" t="str">
        <f t="shared" si="1"/>
        <v/>
      </c>
      <c r="R27" s="24" t="str">
        <f t="shared" si="2"/>
        <v/>
      </c>
      <c r="S27" s="27" t="str">
        <f t="shared" si="4"/>
        <v/>
      </c>
    </row>
    <row r="28" spans="1:19" x14ac:dyDescent="0.3">
      <c r="B28" s="24" t="str">
        <f>_xlfn.IFNA(VLOOKUP(A28,list!B:C,2,FALSE),"")</f>
        <v/>
      </c>
      <c r="D28" s="24" t="str">
        <f>_xlfn.IFNA(VLOOKUP(C28,list!$G$2:$I$10,2,FALSE),"")</f>
        <v/>
      </c>
      <c r="E28" s="24" t="str">
        <f>_xlfn.IFNA(VLOOKUP(C28,list!G:I,3,FALSE),"")</f>
        <v/>
      </c>
      <c r="O28" s="26" t="str">
        <f t="shared" si="0"/>
        <v/>
      </c>
      <c r="P28" s="28" t="str">
        <f t="shared" si="3"/>
        <v/>
      </c>
      <c r="Q28" s="24" t="str">
        <f t="shared" si="1"/>
        <v/>
      </c>
      <c r="R28" s="24" t="str">
        <f t="shared" si="2"/>
        <v/>
      </c>
      <c r="S28" s="27" t="str">
        <f t="shared" si="4"/>
        <v/>
      </c>
    </row>
    <row r="29" spans="1:19" x14ac:dyDescent="0.3">
      <c r="B29" s="24" t="str">
        <f>_xlfn.IFNA(VLOOKUP(A29,list!B:C,2,FALSE),"")</f>
        <v/>
      </c>
      <c r="D29" s="24" t="str">
        <f>_xlfn.IFNA(VLOOKUP(C29,list!$G$2:$I$10,2,FALSE),"")</f>
        <v/>
      </c>
      <c r="E29" s="24" t="str">
        <f>_xlfn.IFNA(VLOOKUP(C29,list!G:I,3,FALSE),"")</f>
        <v/>
      </c>
      <c r="O29" s="26" t="str">
        <f t="shared" si="0"/>
        <v/>
      </c>
      <c r="P29" s="28" t="str">
        <f t="shared" si="3"/>
        <v/>
      </c>
      <c r="Q29" s="24" t="str">
        <f t="shared" si="1"/>
        <v/>
      </c>
      <c r="R29" s="24" t="str">
        <f t="shared" si="2"/>
        <v/>
      </c>
      <c r="S29" s="27" t="str">
        <f t="shared" si="4"/>
        <v/>
      </c>
    </row>
    <row r="30" spans="1:19" x14ac:dyDescent="0.3">
      <c r="B30" s="24" t="str">
        <f>_xlfn.IFNA(VLOOKUP(A30,list!B:C,2,FALSE),"")</f>
        <v/>
      </c>
      <c r="D30" s="24" t="str">
        <f>_xlfn.IFNA(VLOOKUP(C30,list!$G$2:$I$10,2,FALSE),"")</f>
        <v/>
      </c>
      <c r="E30" s="24" t="str">
        <f>_xlfn.IFNA(VLOOKUP(C30,list!G:I,3,FALSE),"")</f>
        <v/>
      </c>
      <c r="O30" s="26" t="str">
        <f t="shared" si="0"/>
        <v/>
      </c>
      <c r="P30" s="28" t="str">
        <f t="shared" si="3"/>
        <v/>
      </c>
      <c r="Q30" s="24" t="str">
        <f t="shared" si="1"/>
        <v/>
      </c>
      <c r="R30" s="24" t="str">
        <f t="shared" si="2"/>
        <v/>
      </c>
      <c r="S30" s="27" t="str">
        <f t="shared" si="4"/>
        <v/>
      </c>
    </row>
    <row r="31" spans="1:19" x14ac:dyDescent="0.3">
      <c r="B31" s="24" t="str">
        <f>_xlfn.IFNA(VLOOKUP(A31,list!B:C,2,FALSE),"")</f>
        <v/>
      </c>
      <c r="D31" s="24" t="str">
        <f>_xlfn.IFNA(VLOOKUP(C31,list!$G$2:$I$10,2,FALSE),"")</f>
        <v/>
      </c>
      <c r="E31" s="24" t="str">
        <f>_xlfn.IFNA(VLOOKUP(C31,list!G:I,3,FALSE),"")</f>
        <v/>
      </c>
      <c r="O31" s="26" t="str">
        <f t="shared" si="0"/>
        <v/>
      </c>
      <c r="P31" s="28" t="str">
        <f t="shared" si="3"/>
        <v/>
      </c>
      <c r="Q31" s="24" t="str">
        <f t="shared" si="1"/>
        <v/>
      </c>
      <c r="R31" s="24" t="str">
        <f t="shared" si="2"/>
        <v/>
      </c>
      <c r="S31" s="27" t="str">
        <f t="shared" si="4"/>
        <v/>
      </c>
    </row>
    <row r="32" spans="1:19" x14ac:dyDescent="0.3">
      <c r="B32" s="24" t="str">
        <f>_xlfn.IFNA(VLOOKUP(A32,list!B:C,2,FALSE),"")</f>
        <v/>
      </c>
      <c r="D32" s="24" t="str">
        <f>_xlfn.IFNA(VLOOKUP(C32,list!$G$2:$I$10,2,FALSE),"")</f>
        <v/>
      </c>
      <c r="E32" s="24" t="str">
        <f>_xlfn.IFNA(VLOOKUP(C32,list!G:I,3,FALSE),"")</f>
        <v/>
      </c>
      <c r="O32" s="26" t="str">
        <f t="shared" si="0"/>
        <v/>
      </c>
      <c r="P32" s="28" t="str">
        <f t="shared" si="3"/>
        <v/>
      </c>
      <c r="Q32" s="24" t="str">
        <f t="shared" si="1"/>
        <v/>
      </c>
      <c r="R32" s="24" t="str">
        <f t="shared" si="2"/>
        <v/>
      </c>
      <c r="S32" s="27" t="str">
        <f t="shared" si="4"/>
        <v/>
      </c>
    </row>
    <row r="33" spans="2:27" x14ac:dyDescent="0.3">
      <c r="B33" s="24" t="str">
        <f>_xlfn.IFNA(VLOOKUP(A33,list!B:C,2,FALSE),"")</f>
        <v/>
      </c>
      <c r="D33" s="24" t="str">
        <f>_xlfn.IFNA(VLOOKUP(C33,list!$G$2:$I$10,2,FALSE),"")</f>
        <v/>
      </c>
      <c r="E33" s="24" t="str">
        <f>_xlfn.IFNA(VLOOKUP(C33,list!G:I,3,FALSE),"")</f>
        <v/>
      </c>
      <c r="O33" s="26" t="str">
        <f t="shared" si="0"/>
        <v/>
      </c>
      <c r="P33" s="28" t="str">
        <f t="shared" si="3"/>
        <v/>
      </c>
      <c r="Q33" s="24" t="str">
        <f t="shared" si="1"/>
        <v/>
      </c>
      <c r="R33" s="24" t="str">
        <f t="shared" si="2"/>
        <v/>
      </c>
      <c r="S33" s="27" t="str">
        <f t="shared" si="4"/>
        <v/>
      </c>
    </row>
    <row r="34" spans="2:27" x14ac:dyDescent="0.3">
      <c r="B34" s="24" t="str">
        <f>_xlfn.IFNA(VLOOKUP(A34,list!B:C,2,FALSE),"")</f>
        <v/>
      </c>
      <c r="D34" s="24" t="str">
        <f>_xlfn.IFNA(VLOOKUP(C34,list!$G$2:$I$10,2,FALSE),"")</f>
        <v/>
      </c>
      <c r="E34" s="24" t="str">
        <f>_xlfn.IFNA(VLOOKUP(C34,list!G:I,3,FALSE),"")</f>
        <v/>
      </c>
      <c r="O34" s="26" t="str">
        <f t="shared" si="0"/>
        <v/>
      </c>
      <c r="P34" s="28" t="str">
        <f t="shared" si="3"/>
        <v/>
      </c>
      <c r="Q34" s="24" t="str">
        <f t="shared" ref="Q34:Q65" si="5">IFERROR(IF(J34="","",MONTH(EOMONTH(J34,(DAY(J34)&gt;15)+0))),"")</f>
        <v/>
      </c>
      <c r="R34" s="24" t="str">
        <f t="shared" ref="R34:R65" si="6">IFERROR(IF(J34="","",IF(AND(MONTH(J34)=12,Q34=1),YEAR(J34)+1,YEAR(J34))),"")</f>
        <v/>
      </c>
      <c r="S34" s="27" t="str">
        <f t="shared" si="4"/>
        <v/>
      </c>
    </row>
    <row r="35" spans="2:27" x14ac:dyDescent="0.3">
      <c r="B35" s="24" t="str">
        <f>_xlfn.IFNA(VLOOKUP(A35,list!B:C,2,FALSE),"")</f>
        <v/>
      </c>
      <c r="D35" s="24" t="str">
        <f>_xlfn.IFNA(VLOOKUP(C35,list!$G$2:$I$10,2,FALSE),"")</f>
        <v/>
      </c>
      <c r="E35" s="24" t="str">
        <f>_xlfn.IFNA(VLOOKUP(C35,list!G:I,3,FALSE),"")</f>
        <v/>
      </c>
      <c r="O35" s="26" t="str">
        <f t="shared" si="0"/>
        <v/>
      </c>
      <c r="P35" s="28" t="str">
        <f t="shared" si="3"/>
        <v/>
      </c>
      <c r="Q35" s="24" t="str">
        <f t="shared" si="5"/>
        <v/>
      </c>
      <c r="R35" s="24" t="str">
        <f t="shared" si="6"/>
        <v/>
      </c>
      <c r="S35" s="27" t="str">
        <f t="shared" si="4"/>
        <v/>
      </c>
    </row>
    <row r="36" spans="2:27" x14ac:dyDescent="0.3">
      <c r="B36" s="24" t="str">
        <f>_xlfn.IFNA(VLOOKUP(A36,list!B:C,2,FALSE),"")</f>
        <v/>
      </c>
      <c r="D36" s="24" t="str">
        <f>_xlfn.IFNA(VLOOKUP(C36,list!$G$2:$I$10,2,FALSE),"")</f>
        <v/>
      </c>
      <c r="E36" s="24" t="str">
        <f>_xlfn.IFNA(VLOOKUP(C36,list!G:I,3,FALSE),"")</f>
        <v/>
      </c>
      <c r="O36" s="26" t="str">
        <f t="shared" si="0"/>
        <v/>
      </c>
      <c r="P36" s="28" t="str">
        <f t="shared" si="3"/>
        <v/>
      </c>
      <c r="Q36" s="24" t="str">
        <f t="shared" si="5"/>
        <v/>
      </c>
      <c r="R36" s="24" t="str">
        <f t="shared" si="6"/>
        <v/>
      </c>
      <c r="S36" s="27" t="str">
        <f t="shared" si="4"/>
        <v/>
      </c>
    </row>
    <row r="37" spans="2:27" x14ac:dyDescent="0.3">
      <c r="B37" s="24" t="str">
        <f>_xlfn.IFNA(VLOOKUP(A37,list!B:C,2,FALSE),"")</f>
        <v/>
      </c>
      <c r="D37" s="24" t="str">
        <f>_xlfn.IFNA(VLOOKUP(C37,list!$G$2:$I$10,2,FALSE),"")</f>
        <v/>
      </c>
      <c r="E37" s="24" t="str">
        <f>_xlfn.IFNA(VLOOKUP(C37,list!G:I,3,FALSE),"")</f>
        <v/>
      </c>
      <c r="O37" s="26" t="str">
        <f t="shared" si="0"/>
        <v/>
      </c>
      <c r="P37" s="28" t="str">
        <f t="shared" si="3"/>
        <v/>
      </c>
      <c r="Q37" s="24" t="str">
        <f t="shared" si="5"/>
        <v/>
      </c>
      <c r="R37" s="24" t="str">
        <f t="shared" si="6"/>
        <v/>
      </c>
      <c r="S37" s="27" t="str">
        <f t="shared" si="4"/>
        <v/>
      </c>
    </row>
    <row r="38" spans="2:27" x14ac:dyDescent="0.3">
      <c r="B38" s="24" t="str">
        <f>_xlfn.IFNA(VLOOKUP(A38,list!B:C,2,FALSE),"")</f>
        <v/>
      </c>
      <c r="D38" s="24" t="str">
        <f>_xlfn.IFNA(VLOOKUP(C38,list!$G$2:$I$10,2,FALSE),"")</f>
        <v/>
      </c>
      <c r="E38" s="24" t="str">
        <f>_xlfn.IFNA(VLOOKUP(C38,list!G:I,3,FALSE),"")</f>
        <v/>
      </c>
      <c r="O38" s="26" t="str">
        <f t="shared" si="0"/>
        <v/>
      </c>
      <c r="P38" s="28" t="str">
        <f t="shared" si="3"/>
        <v/>
      </c>
      <c r="Q38" s="24" t="str">
        <f t="shared" si="5"/>
        <v/>
      </c>
      <c r="R38" s="24" t="str">
        <f t="shared" si="6"/>
        <v/>
      </c>
      <c r="S38" s="27" t="str">
        <f t="shared" si="4"/>
        <v/>
      </c>
    </row>
    <row r="39" spans="2:27" x14ac:dyDescent="0.3">
      <c r="B39" s="24" t="str">
        <f>_xlfn.IFNA(VLOOKUP(A39,list!B:C,2,FALSE),"")</f>
        <v/>
      </c>
      <c r="D39" s="24" t="str">
        <f>_xlfn.IFNA(VLOOKUP(C39,list!$G$2:$I$10,2,FALSE),"")</f>
        <v/>
      </c>
      <c r="E39" s="24" t="str">
        <f>_xlfn.IFNA(VLOOKUP(C39,list!G:I,3,FALSE),"")</f>
        <v/>
      </c>
      <c r="O39" s="26" t="str">
        <f t="shared" si="0"/>
        <v/>
      </c>
      <c r="P39" s="28" t="str">
        <f t="shared" si="3"/>
        <v/>
      </c>
      <c r="Q39" s="24" t="str">
        <f t="shared" si="5"/>
        <v/>
      </c>
      <c r="R39" s="24" t="str">
        <f t="shared" si="6"/>
        <v/>
      </c>
      <c r="S39" s="27" t="str">
        <f t="shared" si="4"/>
        <v/>
      </c>
    </row>
    <row r="40" spans="2:27" x14ac:dyDescent="0.3">
      <c r="B40" s="24" t="str">
        <f>_xlfn.IFNA(VLOOKUP(A40,list!B:C,2,FALSE),"")</f>
        <v/>
      </c>
      <c r="D40" s="24" t="str">
        <f>_xlfn.IFNA(VLOOKUP(C40,list!$G$2:$I$10,2,FALSE),"")</f>
        <v/>
      </c>
      <c r="E40" s="24" t="str">
        <f>_xlfn.IFNA(VLOOKUP(C40,list!G:I,3,FALSE),"")</f>
        <v/>
      </c>
      <c r="O40" s="26" t="str">
        <f t="shared" si="0"/>
        <v/>
      </c>
      <c r="P40" s="28" t="str">
        <f t="shared" si="3"/>
        <v/>
      </c>
      <c r="Q40" s="24" t="str">
        <f t="shared" si="5"/>
        <v/>
      </c>
      <c r="R40" s="24" t="str">
        <f t="shared" si="6"/>
        <v/>
      </c>
      <c r="S40" s="27" t="str">
        <f t="shared" si="4"/>
        <v/>
      </c>
    </row>
    <row r="41" spans="2:27" x14ac:dyDescent="0.3">
      <c r="B41" s="24" t="str">
        <f>_xlfn.IFNA(VLOOKUP(A41,list!B:C,2,FALSE),"")</f>
        <v/>
      </c>
      <c r="D41" s="24" t="str">
        <f>_xlfn.IFNA(VLOOKUP(C41,list!$G$2:$I$10,2,FALSE),"")</f>
        <v/>
      </c>
      <c r="E41" s="24" t="str">
        <f>_xlfn.IFNA(VLOOKUP(C41,list!G:I,3,FALSE),"")</f>
        <v/>
      </c>
      <c r="O41" s="26" t="str">
        <f t="shared" si="0"/>
        <v/>
      </c>
      <c r="P41" s="28" t="str">
        <f t="shared" si="3"/>
        <v/>
      </c>
      <c r="Q41" s="24" t="str">
        <f t="shared" si="5"/>
        <v/>
      </c>
      <c r="R41" s="24" t="str">
        <f t="shared" si="6"/>
        <v/>
      </c>
      <c r="S41" s="27" t="str">
        <f t="shared" si="4"/>
        <v/>
      </c>
    </row>
    <row r="42" spans="2:27" x14ac:dyDescent="0.3">
      <c r="B42" s="24" t="str">
        <f>_xlfn.IFNA(VLOOKUP(A42,list!B:C,2,FALSE),"")</f>
        <v/>
      </c>
      <c r="D42" s="24" t="str">
        <f>_xlfn.IFNA(VLOOKUP(C42,list!$G$2:$I$10,2,FALSE),"")</f>
        <v/>
      </c>
      <c r="E42" s="24" t="str">
        <f>_xlfn.IFNA(VLOOKUP(C42,list!G:I,3,FALSE),"")</f>
        <v/>
      </c>
      <c r="O42" s="26" t="str">
        <f t="shared" si="0"/>
        <v/>
      </c>
      <c r="P42" s="28" t="str">
        <f t="shared" si="3"/>
        <v/>
      </c>
      <c r="Q42" s="24" t="str">
        <f t="shared" si="5"/>
        <v/>
      </c>
      <c r="R42" s="24" t="str">
        <f t="shared" si="6"/>
        <v/>
      </c>
      <c r="S42" s="27" t="str">
        <f t="shared" si="4"/>
        <v/>
      </c>
    </row>
    <row r="43" spans="2:27" x14ac:dyDescent="0.3">
      <c r="B43" s="24" t="str">
        <f>_xlfn.IFNA(VLOOKUP(A43,list!B:C,2,FALSE),"")</f>
        <v/>
      </c>
      <c r="D43" s="24" t="str">
        <f>_xlfn.IFNA(VLOOKUP(C43,list!$G$2:$I$10,2,FALSE),"")</f>
        <v/>
      </c>
      <c r="E43" s="24" t="str">
        <f>_xlfn.IFNA(VLOOKUP(C43,list!G:I,3,FALSE),"")</f>
        <v/>
      </c>
      <c r="O43" s="26" t="str">
        <f t="shared" si="0"/>
        <v/>
      </c>
      <c r="P43" s="28" t="str">
        <f t="shared" si="3"/>
        <v/>
      </c>
      <c r="Q43" s="24" t="str">
        <f t="shared" si="5"/>
        <v/>
      </c>
      <c r="R43" s="24" t="str">
        <f t="shared" si="6"/>
        <v/>
      </c>
      <c r="S43" s="27" t="str">
        <f t="shared" si="4"/>
        <v/>
      </c>
    </row>
    <row r="44" spans="2:27" x14ac:dyDescent="0.3">
      <c r="B44" s="24" t="str">
        <f>_xlfn.IFNA(VLOOKUP(A44,list!B:C,2,FALSE),"")</f>
        <v/>
      </c>
      <c r="D44" s="24" t="str">
        <f>_xlfn.IFNA(VLOOKUP(C44,list!$G$2:$I$10,2,FALSE),"")</f>
        <v/>
      </c>
      <c r="E44" s="24" t="str">
        <f>_xlfn.IFNA(VLOOKUP(C44,list!G:I,3,FALSE),"")</f>
        <v/>
      </c>
      <c r="O44" s="26" t="str">
        <f t="shared" si="0"/>
        <v/>
      </c>
      <c r="P44" s="28" t="str">
        <f t="shared" si="3"/>
        <v/>
      </c>
      <c r="Q44" s="24" t="str">
        <f t="shared" si="5"/>
        <v/>
      </c>
      <c r="R44" s="24" t="str">
        <f t="shared" si="6"/>
        <v/>
      </c>
      <c r="S44" s="27" t="str">
        <f t="shared" si="4"/>
        <v/>
      </c>
    </row>
    <row r="45" spans="2:27" x14ac:dyDescent="0.3">
      <c r="B45" s="24" t="str">
        <f>_xlfn.IFNA(VLOOKUP(A45,list!B:C,2,FALSE),"")</f>
        <v/>
      </c>
      <c r="D45" s="24" t="str">
        <f>_xlfn.IFNA(VLOOKUP(C45,list!$G$2:$I$10,2,FALSE),"")</f>
        <v/>
      </c>
      <c r="E45" s="24" t="str">
        <f>_xlfn.IFNA(VLOOKUP(C45,list!G:I,3,FALSE),"")</f>
        <v/>
      </c>
      <c r="O45" s="26" t="str">
        <f t="shared" si="0"/>
        <v/>
      </c>
      <c r="P45" s="28" t="str">
        <f t="shared" si="3"/>
        <v/>
      </c>
      <c r="Q45" s="24" t="str">
        <f t="shared" si="5"/>
        <v/>
      </c>
      <c r="R45" s="24" t="str">
        <f t="shared" si="6"/>
        <v/>
      </c>
      <c r="S45" s="27" t="str">
        <f t="shared" si="4"/>
        <v/>
      </c>
    </row>
    <row r="46" spans="2:27" x14ac:dyDescent="0.3">
      <c r="B46" s="24" t="str">
        <f>_xlfn.IFNA(VLOOKUP(A46,list!B:C,2,FALSE),"")</f>
        <v/>
      </c>
      <c r="D46" s="24" t="str">
        <f>_xlfn.IFNA(VLOOKUP(C46,list!$G$2:$I$10,2,FALSE),"")</f>
        <v/>
      </c>
      <c r="E46" s="24" t="str">
        <f>_xlfn.IFNA(VLOOKUP(C46,list!G:I,3,FALSE),"")</f>
        <v/>
      </c>
      <c r="O46" s="26" t="str">
        <f t="shared" si="0"/>
        <v/>
      </c>
      <c r="P46" s="28" t="str">
        <f t="shared" si="3"/>
        <v/>
      </c>
      <c r="Q46" s="24" t="str">
        <f t="shared" si="5"/>
        <v/>
      </c>
      <c r="R46" s="24" t="str">
        <f t="shared" si="6"/>
        <v/>
      </c>
      <c r="S46" s="27" t="str">
        <f t="shared" si="4"/>
        <v/>
      </c>
    </row>
    <row r="47" spans="2:27" x14ac:dyDescent="0.3">
      <c r="B47" s="24" t="str">
        <f>_xlfn.IFNA(VLOOKUP(A47,list!B:C,2,FALSE),"")</f>
        <v/>
      </c>
      <c r="D47" s="24" t="str">
        <f>_xlfn.IFNA(VLOOKUP(C47,list!$G$2:$I$10,2,FALSE),"")</f>
        <v/>
      </c>
      <c r="E47" s="24" t="str">
        <f>_xlfn.IFNA(VLOOKUP(C47,list!G:I,3,FALSE),"")</f>
        <v/>
      </c>
      <c r="O47" s="26" t="str">
        <f t="shared" si="0"/>
        <v/>
      </c>
      <c r="P47" s="28" t="str">
        <f t="shared" si="3"/>
        <v/>
      </c>
      <c r="Q47" s="24" t="str">
        <f t="shared" si="5"/>
        <v/>
      </c>
      <c r="R47" s="24" t="str">
        <f t="shared" si="6"/>
        <v/>
      </c>
      <c r="S47" s="27" t="str">
        <f t="shared" si="4"/>
        <v/>
      </c>
    </row>
    <row r="48" spans="2:27" x14ac:dyDescent="0.3">
      <c r="B48" s="24" t="str">
        <f>_xlfn.IFNA(VLOOKUP(A48,list!B:C,2,FALSE),"")</f>
        <v/>
      </c>
      <c r="D48" s="24" t="str">
        <f>_xlfn.IFNA(VLOOKUP(C48,list!$G$2:$I$10,2,FALSE),"")</f>
        <v/>
      </c>
      <c r="E48" s="24" t="str">
        <f>_xlfn.IFNA(VLOOKUP(C48,list!G:I,3,FALSE),"")</f>
        <v/>
      </c>
      <c r="O48" s="26" t="str">
        <f t="shared" si="0"/>
        <v/>
      </c>
      <c r="P48" s="28" t="str">
        <f t="shared" si="3"/>
        <v/>
      </c>
      <c r="Q48" s="24" t="str">
        <f t="shared" si="5"/>
        <v/>
      </c>
      <c r="R48" s="24" t="str">
        <f t="shared" si="6"/>
        <v/>
      </c>
      <c r="S48" s="27" t="str">
        <f t="shared" si="4"/>
        <v/>
      </c>
      <c r="AA48" s="24" t="s">
        <v>544</v>
      </c>
    </row>
    <row r="49" spans="2:19" x14ac:dyDescent="0.3">
      <c r="B49" s="24" t="str">
        <f>_xlfn.IFNA(VLOOKUP(A49,list!B:C,2,FALSE),"")</f>
        <v/>
      </c>
      <c r="D49" s="24" t="str">
        <f>_xlfn.IFNA(VLOOKUP(C49,list!$G$2:$I$10,2,FALSE),"")</f>
        <v/>
      </c>
      <c r="E49" s="24" t="str">
        <f>_xlfn.IFNA(VLOOKUP(C49,list!G:I,3,FALSE),"")</f>
        <v/>
      </c>
      <c r="O49" s="26" t="str">
        <f t="shared" si="0"/>
        <v/>
      </c>
      <c r="P49" s="28" t="str">
        <f t="shared" si="3"/>
        <v/>
      </c>
      <c r="Q49" s="24" t="str">
        <f t="shared" si="5"/>
        <v/>
      </c>
      <c r="R49" s="24" t="str">
        <f t="shared" si="6"/>
        <v/>
      </c>
      <c r="S49" s="27" t="str">
        <f t="shared" si="4"/>
        <v/>
      </c>
    </row>
    <row r="50" spans="2:19" x14ac:dyDescent="0.3">
      <c r="B50" s="24" t="str">
        <f>_xlfn.IFNA(VLOOKUP(A50,list!B:C,2,FALSE),"")</f>
        <v/>
      </c>
      <c r="D50" s="24" t="str">
        <f>_xlfn.IFNA(VLOOKUP(C50,list!$G$2:$I$10,2,FALSE),"")</f>
        <v/>
      </c>
      <c r="E50" s="24" t="str">
        <f>_xlfn.IFNA(VLOOKUP(C50,list!G:I,3,FALSE),"")</f>
        <v/>
      </c>
      <c r="O50" s="26" t="str">
        <f t="shared" si="0"/>
        <v/>
      </c>
      <c r="P50" s="28" t="str">
        <f t="shared" si="3"/>
        <v/>
      </c>
      <c r="Q50" s="24" t="str">
        <f t="shared" si="5"/>
        <v/>
      </c>
      <c r="R50" s="24" t="str">
        <f t="shared" si="6"/>
        <v/>
      </c>
      <c r="S50" s="27" t="str">
        <f t="shared" si="4"/>
        <v/>
      </c>
    </row>
    <row r="51" spans="2:19" x14ac:dyDescent="0.3">
      <c r="B51" s="24" t="str">
        <f>_xlfn.IFNA(VLOOKUP(A51,list!B:C,2,FALSE),"")</f>
        <v/>
      </c>
      <c r="D51" s="24" t="str">
        <f>_xlfn.IFNA(VLOOKUP(C51,list!$G$2:$I$10,2,FALSE),"")</f>
        <v/>
      </c>
      <c r="E51" s="24" t="str">
        <f>_xlfn.IFNA(VLOOKUP(C51,list!G:I,3,FALSE),"")</f>
        <v/>
      </c>
      <c r="O51" s="26" t="str">
        <f t="shared" si="0"/>
        <v/>
      </c>
      <c r="P51" s="28" t="str">
        <f t="shared" si="3"/>
        <v/>
      </c>
      <c r="Q51" s="24" t="str">
        <f t="shared" si="5"/>
        <v/>
      </c>
      <c r="R51" s="24" t="str">
        <f t="shared" si="6"/>
        <v/>
      </c>
      <c r="S51" s="27" t="str">
        <f t="shared" si="4"/>
        <v/>
      </c>
    </row>
    <row r="52" spans="2:19" x14ac:dyDescent="0.3">
      <c r="B52" s="24" t="str">
        <f>_xlfn.IFNA(VLOOKUP(A52,list!B:C,2,FALSE),"")</f>
        <v/>
      </c>
      <c r="D52" s="24" t="str">
        <f>_xlfn.IFNA(VLOOKUP(C52,list!$G$2:$I$10,2,FALSE),"")</f>
        <v/>
      </c>
      <c r="E52" s="24" t="str">
        <f>_xlfn.IFNA(VLOOKUP(C52,list!G:I,3,FALSE),"")</f>
        <v/>
      </c>
      <c r="O52" s="26" t="str">
        <f t="shared" si="0"/>
        <v/>
      </c>
      <c r="P52" s="28" t="str">
        <f t="shared" si="3"/>
        <v/>
      </c>
      <c r="Q52" s="24" t="str">
        <f t="shared" si="5"/>
        <v/>
      </c>
      <c r="R52" s="24" t="str">
        <f t="shared" si="6"/>
        <v/>
      </c>
      <c r="S52" s="27" t="str">
        <f t="shared" si="4"/>
        <v/>
      </c>
    </row>
    <row r="53" spans="2:19" x14ac:dyDescent="0.3">
      <c r="B53" s="24" t="str">
        <f>_xlfn.IFNA(VLOOKUP(A53,list!B:C,2,FALSE),"")</f>
        <v/>
      </c>
      <c r="D53" s="24" t="str">
        <f>_xlfn.IFNA(VLOOKUP(C53,list!$G$2:$I$10,2,FALSE),"")</f>
        <v/>
      </c>
      <c r="E53" s="24" t="str">
        <f>_xlfn.IFNA(VLOOKUP(C53,list!G:I,3,FALSE),"")</f>
        <v/>
      </c>
      <c r="O53" s="26" t="str">
        <f t="shared" si="0"/>
        <v/>
      </c>
      <c r="P53" s="28" t="str">
        <f t="shared" si="3"/>
        <v/>
      </c>
      <c r="Q53" s="24" t="str">
        <f t="shared" si="5"/>
        <v/>
      </c>
      <c r="R53" s="24" t="str">
        <f t="shared" si="6"/>
        <v/>
      </c>
      <c r="S53" s="27" t="str">
        <f t="shared" si="4"/>
        <v/>
      </c>
    </row>
    <row r="54" spans="2:19" x14ac:dyDescent="0.3">
      <c r="B54" s="24" t="str">
        <f>_xlfn.IFNA(VLOOKUP(A54,list!B:C,2,FALSE),"")</f>
        <v/>
      </c>
      <c r="D54" s="24" t="str">
        <f>_xlfn.IFNA(VLOOKUP(C54,list!$G$2:$I$10,2,FALSE),"")</f>
        <v/>
      </c>
      <c r="E54" s="24" t="str">
        <f>_xlfn.IFNA(VLOOKUP(C54,list!G:I,3,FALSE),"")</f>
        <v/>
      </c>
      <c r="O54" s="26" t="str">
        <f t="shared" si="0"/>
        <v/>
      </c>
      <c r="P54" s="28" t="str">
        <f t="shared" si="3"/>
        <v/>
      </c>
      <c r="Q54" s="24" t="str">
        <f t="shared" si="5"/>
        <v/>
      </c>
      <c r="R54" s="24" t="str">
        <f t="shared" si="6"/>
        <v/>
      </c>
      <c r="S54" s="27" t="str">
        <f t="shared" si="4"/>
        <v/>
      </c>
    </row>
    <row r="55" spans="2:19" x14ac:dyDescent="0.3">
      <c r="B55" s="24" t="str">
        <f>_xlfn.IFNA(VLOOKUP(A55,list!B:C,2,FALSE),"")</f>
        <v/>
      </c>
      <c r="D55" s="24" t="str">
        <f>_xlfn.IFNA(VLOOKUP(C55,list!$G$2:$I$10,2,FALSE),"")</f>
        <v/>
      </c>
      <c r="E55" s="24" t="str">
        <f>_xlfn.IFNA(VLOOKUP(C55,list!G:I,3,FALSE),"")</f>
        <v/>
      </c>
      <c r="O55" s="26" t="str">
        <f t="shared" si="0"/>
        <v/>
      </c>
      <c r="P55" s="28" t="str">
        <f t="shared" si="3"/>
        <v/>
      </c>
      <c r="Q55" s="24" t="str">
        <f t="shared" si="5"/>
        <v/>
      </c>
      <c r="R55" s="24" t="str">
        <f t="shared" si="6"/>
        <v/>
      </c>
      <c r="S55" s="27" t="str">
        <f t="shared" si="4"/>
        <v/>
      </c>
    </row>
    <row r="56" spans="2:19" x14ac:dyDescent="0.3">
      <c r="B56" s="24" t="str">
        <f>_xlfn.IFNA(VLOOKUP(A56,list!B:C,2,FALSE),"")</f>
        <v/>
      </c>
      <c r="D56" s="24" t="str">
        <f>_xlfn.IFNA(VLOOKUP(C56,list!$G$2:$I$10,2,FALSE),"")</f>
        <v/>
      </c>
      <c r="E56" s="24" t="str">
        <f>_xlfn.IFNA(VLOOKUP(C56,list!G:I,3,FALSE),"")</f>
        <v/>
      </c>
      <c r="O56" s="26" t="str">
        <f t="shared" si="0"/>
        <v/>
      </c>
      <c r="P56" s="28" t="str">
        <f t="shared" si="3"/>
        <v/>
      </c>
      <c r="Q56" s="24" t="str">
        <f t="shared" si="5"/>
        <v/>
      </c>
      <c r="R56" s="24" t="str">
        <f t="shared" si="6"/>
        <v/>
      </c>
      <c r="S56" s="27" t="str">
        <f t="shared" si="4"/>
        <v/>
      </c>
    </row>
    <row r="57" spans="2:19" x14ac:dyDescent="0.3">
      <c r="B57" s="24" t="str">
        <f>_xlfn.IFNA(VLOOKUP(A57,list!B:C,2,FALSE),"")</f>
        <v/>
      </c>
      <c r="D57" s="24" t="str">
        <f>_xlfn.IFNA(VLOOKUP(C57,list!$G$2:$I$10,2,FALSE),"")</f>
        <v/>
      </c>
      <c r="E57" s="24" t="str">
        <f>_xlfn.IFNA(VLOOKUP(C57,list!G:I,3,FALSE),"")</f>
        <v/>
      </c>
      <c r="O57" s="26" t="str">
        <f t="shared" si="0"/>
        <v/>
      </c>
      <c r="P57" s="28" t="str">
        <f t="shared" si="3"/>
        <v/>
      </c>
      <c r="Q57" s="24" t="str">
        <f t="shared" si="5"/>
        <v/>
      </c>
      <c r="R57" s="24" t="str">
        <f t="shared" si="6"/>
        <v/>
      </c>
      <c r="S57" s="27" t="str">
        <f t="shared" si="4"/>
        <v/>
      </c>
    </row>
    <row r="58" spans="2:19" x14ac:dyDescent="0.3">
      <c r="B58" s="24" t="str">
        <f>_xlfn.IFNA(VLOOKUP(A58,list!B:C,2,FALSE),"")</f>
        <v/>
      </c>
      <c r="D58" s="24" t="str">
        <f>_xlfn.IFNA(VLOOKUP(C58,list!$G$2:$I$10,2,FALSE),"")</f>
        <v/>
      </c>
      <c r="E58" s="24" t="str">
        <f>_xlfn.IFNA(VLOOKUP(C58,list!G:I,3,FALSE),"")</f>
        <v/>
      </c>
      <c r="O58" s="26" t="str">
        <f t="shared" si="0"/>
        <v/>
      </c>
      <c r="P58" s="28" t="str">
        <f t="shared" si="3"/>
        <v/>
      </c>
      <c r="Q58" s="24" t="str">
        <f t="shared" si="5"/>
        <v/>
      </c>
      <c r="R58" s="24" t="str">
        <f t="shared" si="6"/>
        <v/>
      </c>
      <c r="S58" s="27" t="str">
        <f t="shared" si="4"/>
        <v/>
      </c>
    </row>
    <row r="59" spans="2:19" x14ac:dyDescent="0.3">
      <c r="B59" s="24" t="str">
        <f>_xlfn.IFNA(VLOOKUP(A59,list!B:C,2,FALSE),"")</f>
        <v/>
      </c>
      <c r="D59" s="24" t="str">
        <f>_xlfn.IFNA(VLOOKUP(C59,list!$G$2:$I$10,2,FALSE),"")</f>
        <v/>
      </c>
      <c r="E59" s="24" t="str">
        <f>_xlfn.IFNA(VLOOKUP(C59,list!G:I,3,FALSE),"")</f>
        <v/>
      </c>
      <c r="O59" s="26" t="str">
        <f t="shared" si="0"/>
        <v/>
      </c>
      <c r="P59" s="28" t="str">
        <f t="shared" si="3"/>
        <v/>
      </c>
      <c r="Q59" s="24" t="str">
        <f t="shared" si="5"/>
        <v/>
      </c>
      <c r="R59" s="24" t="str">
        <f t="shared" si="6"/>
        <v/>
      </c>
      <c r="S59" s="27" t="str">
        <f t="shared" si="4"/>
        <v/>
      </c>
    </row>
    <row r="60" spans="2:19" x14ac:dyDescent="0.3">
      <c r="B60" s="24" t="str">
        <f>_xlfn.IFNA(VLOOKUP(A60,list!B:C,2,FALSE),"")</f>
        <v/>
      </c>
      <c r="D60" s="24" t="str">
        <f>_xlfn.IFNA(VLOOKUP(C60,list!$G$2:$I$10,2,FALSE),"")</f>
        <v/>
      </c>
      <c r="E60" s="24" t="str">
        <f>_xlfn.IFNA(VLOOKUP(C60,list!G:I,3,FALSE),"")</f>
        <v/>
      </c>
      <c r="O60" s="26" t="str">
        <f t="shared" si="0"/>
        <v/>
      </c>
      <c r="P60" s="28" t="str">
        <f t="shared" si="3"/>
        <v/>
      </c>
      <c r="Q60" s="24" t="str">
        <f t="shared" si="5"/>
        <v/>
      </c>
      <c r="R60" s="24" t="str">
        <f t="shared" si="6"/>
        <v/>
      </c>
      <c r="S60" s="27" t="str">
        <f t="shared" si="4"/>
        <v/>
      </c>
    </row>
    <row r="61" spans="2:19" x14ac:dyDescent="0.3">
      <c r="B61" s="24" t="str">
        <f>_xlfn.IFNA(VLOOKUP(A61,list!B:C,2,FALSE),"")</f>
        <v/>
      </c>
      <c r="D61" s="24" t="str">
        <f>_xlfn.IFNA(VLOOKUP(C61,list!$G$2:$I$10,2,FALSE),"")</f>
        <v/>
      </c>
      <c r="E61" s="24" t="str">
        <f>_xlfn.IFNA(VLOOKUP(C61,list!G:I,3,FALSE),"")</f>
        <v/>
      </c>
      <c r="O61" s="26" t="str">
        <f t="shared" si="0"/>
        <v/>
      </c>
      <c r="P61" s="28" t="str">
        <f t="shared" si="3"/>
        <v/>
      </c>
      <c r="Q61" s="24" t="str">
        <f t="shared" si="5"/>
        <v/>
      </c>
      <c r="R61" s="24" t="str">
        <f t="shared" si="6"/>
        <v/>
      </c>
      <c r="S61" s="27" t="str">
        <f t="shared" si="4"/>
        <v/>
      </c>
    </row>
    <row r="62" spans="2:19" x14ac:dyDescent="0.3">
      <c r="B62" s="24" t="str">
        <f>_xlfn.IFNA(VLOOKUP(A62,list!B:C,2,FALSE),"")</f>
        <v/>
      </c>
      <c r="D62" s="24" t="str">
        <f>_xlfn.IFNA(VLOOKUP(C62,list!$G$2:$I$10,2,FALSE),"")</f>
        <v/>
      </c>
      <c r="E62" s="24" t="str">
        <f>_xlfn.IFNA(VLOOKUP(C62,list!G:I,3,FALSE),"")</f>
        <v/>
      </c>
      <c r="O62" s="26" t="str">
        <f t="shared" si="0"/>
        <v/>
      </c>
      <c r="P62" s="28" t="str">
        <f t="shared" si="3"/>
        <v/>
      </c>
      <c r="Q62" s="24" t="str">
        <f t="shared" si="5"/>
        <v/>
      </c>
      <c r="R62" s="24" t="str">
        <f t="shared" si="6"/>
        <v/>
      </c>
      <c r="S62" s="27" t="str">
        <f t="shared" si="4"/>
        <v/>
      </c>
    </row>
    <row r="63" spans="2:19" x14ac:dyDescent="0.3">
      <c r="B63" s="24" t="str">
        <f>_xlfn.IFNA(VLOOKUP(A63,list!B:C,2,FALSE),"")</f>
        <v/>
      </c>
      <c r="D63" s="24" t="str">
        <f>_xlfn.IFNA(VLOOKUP(C63,list!$G$2:$I$10,2,FALSE),"")</f>
        <v/>
      </c>
      <c r="E63" s="24" t="str">
        <f>_xlfn.IFNA(VLOOKUP(C63,list!G:I,3,FALSE),"")</f>
        <v/>
      </c>
      <c r="O63" s="26" t="str">
        <f t="shared" si="0"/>
        <v/>
      </c>
      <c r="P63" s="28" t="str">
        <f t="shared" si="3"/>
        <v/>
      </c>
      <c r="Q63" s="24" t="str">
        <f t="shared" si="5"/>
        <v/>
      </c>
      <c r="R63" s="24" t="str">
        <f t="shared" si="6"/>
        <v/>
      </c>
      <c r="S63" s="27" t="str">
        <f t="shared" si="4"/>
        <v/>
      </c>
    </row>
    <row r="64" spans="2:19" x14ac:dyDescent="0.3">
      <c r="B64" s="24" t="str">
        <f>_xlfn.IFNA(VLOOKUP(A64,list!B:C,2,FALSE),"")</f>
        <v/>
      </c>
      <c r="D64" s="24" t="str">
        <f>_xlfn.IFNA(VLOOKUP(C64,list!$G$2:$I$10,2,FALSE),"")</f>
        <v/>
      </c>
      <c r="E64" s="24" t="str">
        <f>_xlfn.IFNA(VLOOKUP(C64,list!G:I,3,FALSE),"")</f>
        <v/>
      </c>
      <c r="O64" s="26" t="str">
        <f t="shared" si="0"/>
        <v/>
      </c>
      <c r="P64" s="28" t="str">
        <f t="shared" si="3"/>
        <v/>
      </c>
      <c r="Q64" s="24" t="str">
        <f t="shared" si="5"/>
        <v/>
      </c>
      <c r="R64" s="24" t="str">
        <f t="shared" si="6"/>
        <v/>
      </c>
      <c r="S64" s="27" t="str">
        <f t="shared" si="4"/>
        <v/>
      </c>
    </row>
    <row r="65" spans="2:19" x14ac:dyDescent="0.3">
      <c r="B65" s="24" t="str">
        <f>_xlfn.IFNA(VLOOKUP(A65,list!B:C,2,FALSE),"")</f>
        <v/>
      </c>
      <c r="D65" s="24" t="str">
        <f>_xlfn.IFNA(VLOOKUP(C65,list!$G$2:$I$10,2,FALSE),"")</f>
        <v/>
      </c>
      <c r="E65" s="24" t="str">
        <f>_xlfn.IFNA(VLOOKUP(C65,list!G:I,3,FALSE),"")</f>
        <v/>
      </c>
      <c r="O65" s="26" t="str">
        <f t="shared" si="0"/>
        <v/>
      </c>
      <c r="P65" s="28" t="str">
        <f t="shared" si="3"/>
        <v/>
      </c>
      <c r="Q65" s="24" t="str">
        <f t="shared" si="5"/>
        <v/>
      </c>
      <c r="R65" s="24" t="str">
        <f t="shared" si="6"/>
        <v/>
      </c>
      <c r="S65" s="27" t="str">
        <f t="shared" si="4"/>
        <v/>
      </c>
    </row>
    <row r="66" spans="2:19" x14ac:dyDescent="0.3">
      <c r="B66" s="24" t="str">
        <f>_xlfn.IFNA(VLOOKUP(A66,list!B:C,2,FALSE),"")</f>
        <v/>
      </c>
      <c r="D66" s="24" t="str">
        <f>_xlfn.IFNA(VLOOKUP(C66,list!$G$2:$I$10,2,FALSE),"")</f>
        <v/>
      </c>
      <c r="E66" s="24" t="str">
        <f>_xlfn.IFNA(VLOOKUP(C66,list!G:I,3,FALSE),"")</f>
        <v/>
      </c>
      <c r="O66" s="26" t="str">
        <f t="shared" ref="O66:O129" si="7">IFERROR(IF(H66="","",DATE(YEAR(H66),MONTH(H66),1)),"")</f>
        <v/>
      </c>
      <c r="P66" s="28" t="str">
        <f t="shared" si="3"/>
        <v/>
      </c>
      <c r="Q66" s="24" t="str">
        <f t="shared" ref="Q66:Q129" si="8">IFERROR(IF(J66="","",MONTH(EOMONTH(J66,(DAY(J66)&gt;15)+0))),"")</f>
        <v/>
      </c>
      <c r="R66" s="24" t="str">
        <f t="shared" ref="R66:R129" si="9">IFERROR(IF(J66="","",IF(AND(MONTH(J66)=12,Q66=1),YEAR(J66)+1,YEAR(J66))),"")</f>
        <v/>
      </c>
      <c r="S66" s="27" t="str">
        <f t="shared" ref="S66:S129" si="10">IF(OR(Q66="",R66=""),"",DATE(R66,Q66,1))</f>
        <v/>
      </c>
    </row>
    <row r="67" spans="2:19" x14ac:dyDescent="0.3">
      <c r="B67" s="24" t="str">
        <f>_xlfn.IFNA(VLOOKUP(A67,list!B:C,2,FALSE),"")</f>
        <v/>
      </c>
      <c r="D67" s="24" t="str">
        <f>_xlfn.IFNA(VLOOKUP(C67,list!$G$2:$I$10,2,FALSE),"")</f>
        <v/>
      </c>
      <c r="E67" s="24" t="str">
        <f>_xlfn.IFNA(VLOOKUP(C67,list!G:I,3,FALSE),"")</f>
        <v/>
      </c>
      <c r="O67" s="26" t="str">
        <f t="shared" si="7"/>
        <v/>
      </c>
      <c r="P67" s="28" t="str">
        <f t="shared" ref="P67:P130" si="11">IFERROR(IF(J67&gt;0,((J67-H67)/7),""),"")</f>
        <v/>
      </c>
      <c r="Q67" s="24" t="str">
        <f t="shared" si="8"/>
        <v/>
      </c>
      <c r="R67" s="24" t="str">
        <f t="shared" si="9"/>
        <v/>
      </c>
      <c r="S67" s="27" t="str">
        <f t="shared" si="10"/>
        <v/>
      </c>
    </row>
    <row r="68" spans="2:19" x14ac:dyDescent="0.3">
      <c r="B68" s="24" t="str">
        <f>_xlfn.IFNA(VLOOKUP(A68,list!B:C,2,FALSE),"")</f>
        <v/>
      </c>
      <c r="D68" s="24" t="str">
        <f>_xlfn.IFNA(VLOOKUP(C68,list!$G$2:$I$10,2,FALSE),"")</f>
        <v/>
      </c>
      <c r="E68" s="24" t="str">
        <f>_xlfn.IFNA(VLOOKUP(C68,list!G:I,3,FALSE),"")</f>
        <v/>
      </c>
      <c r="O68" s="26" t="str">
        <f t="shared" si="7"/>
        <v/>
      </c>
      <c r="P68" s="28" t="str">
        <f t="shared" si="11"/>
        <v/>
      </c>
      <c r="Q68" s="24" t="str">
        <f t="shared" si="8"/>
        <v/>
      </c>
      <c r="R68" s="24" t="str">
        <f t="shared" si="9"/>
        <v/>
      </c>
      <c r="S68" s="27" t="str">
        <f t="shared" si="10"/>
        <v/>
      </c>
    </row>
    <row r="69" spans="2:19" x14ac:dyDescent="0.3">
      <c r="B69" s="24" t="str">
        <f>_xlfn.IFNA(VLOOKUP(A69,list!B:C,2,FALSE),"")</f>
        <v/>
      </c>
      <c r="D69" s="24" t="str">
        <f>_xlfn.IFNA(VLOOKUP(C69,list!$G$2:$I$10,2,FALSE),"")</f>
        <v/>
      </c>
      <c r="E69" s="24" t="str">
        <f>_xlfn.IFNA(VLOOKUP(C69,list!G:I,3,FALSE),"")</f>
        <v/>
      </c>
      <c r="O69" s="26" t="str">
        <f t="shared" si="7"/>
        <v/>
      </c>
      <c r="P69" s="28" t="str">
        <f t="shared" si="11"/>
        <v/>
      </c>
      <c r="Q69" s="24" t="str">
        <f t="shared" si="8"/>
        <v/>
      </c>
      <c r="R69" s="24" t="str">
        <f t="shared" si="9"/>
        <v/>
      </c>
      <c r="S69" s="27" t="str">
        <f t="shared" si="10"/>
        <v/>
      </c>
    </row>
    <row r="70" spans="2:19" x14ac:dyDescent="0.3">
      <c r="B70" s="24" t="str">
        <f>_xlfn.IFNA(VLOOKUP(A70,list!B:C,2,FALSE),"")</f>
        <v/>
      </c>
      <c r="D70" s="24" t="str">
        <f>_xlfn.IFNA(VLOOKUP(C70,list!$G$2:$I$10,2,FALSE),"")</f>
        <v/>
      </c>
      <c r="E70" s="24" t="str">
        <f>_xlfn.IFNA(VLOOKUP(C70,list!G:I,3,FALSE),"")</f>
        <v/>
      </c>
      <c r="O70" s="26" t="str">
        <f t="shared" si="7"/>
        <v/>
      </c>
      <c r="P70" s="28" t="str">
        <f t="shared" si="11"/>
        <v/>
      </c>
      <c r="Q70" s="24" t="str">
        <f t="shared" si="8"/>
        <v/>
      </c>
      <c r="R70" s="24" t="str">
        <f t="shared" si="9"/>
        <v/>
      </c>
      <c r="S70" s="27" t="str">
        <f t="shared" si="10"/>
        <v/>
      </c>
    </row>
    <row r="71" spans="2:19" x14ac:dyDescent="0.3">
      <c r="B71" s="24" t="str">
        <f>_xlfn.IFNA(VLOOKUP(A71,list!B:C,2,FALSE),"")</f>
        <v/>
      </c>
      <c r="D71" s="24" t="str">
        <f>_xlfn.IFNA(VLOOKUP(C71,list!$G$2:$I$10,2,FALSE),"")</f>
        <v/>
      </c>
      <c r="E71" s="24" t="str">
        <f>_xlfn.IFNA(VLOOKUP(C71,list!G:I,3,FALSE),"")</f>
        <v/>
      </c>
      <c r="O71" s="26" t="str">
        <f t="shared" si="7"/>
        <v/>
      </c>
      <c r="P71" s="28" t="str">
        <f t="shared" si="11"/>
        <v/>
      </c>
      <c r="Q71" s="24" t="str">
        <f t="shared" si="8"/>
        <v/>
      </c>
      <c r="R71" s="24" t="str">
        <f t="shared" si="9"/>
        <v/>
      </c>
      <c r="S71" s="27" t="str">
        <f t="shared" si="10"/>
        <v/>
      </c>
    </row>
    <row r="72" spans="2:19" x14ac:dyDescent="0.3">
      <c r="B72" s="24" t="str">
        <f>_xlfn.IFNA(VLOOKUP(A72,list!B:C,2,FALSE),"")</f>
        <v/>
      </c>
      <c r="D72" s="24" t="str">
        <f>_xlfn.IFNA(VLOOKUP(C72,list!$G$2:$I$10,2,FALSE),"")</f>
        <v/>
      </c>
      <c r="E72" s="24" t="str">
        <f>_xlfn.IFNA(VLOOKUP(C72,list!G:I,3,FALSE),"")</f>
        <v/>
      </c>
      <c r="O72" s="26" t="str">
        <f t="shared" si="7"/>
        <v/>
      </c>
      <c r="P72" s="28" t="str">
        <f t="shared" si="11"/>
        <v/>
      </c>
      <c r="Q72" s="24" t="str">
        <f t="shared" si="8"/>
        <v/>
      </c>
      <c r="R72" s="24" t="str">
        <f t="shared" si="9"/>
        <v/>
      </c>
      <c r="S72" s="27" t="str">
        <f t="shared" si="10"/>
        <v/>
      </c>
    </row>
    <row r="73" spans="2:19" x14ac:dyDescent="0.3">
      <c r="B73" s="24" t="str">
        <f>_xlfn.IFNA(VLOOKUP(A73,list!B:C,2,FALSE),"")</f>
        <v/>
      </c>
      <c r="D73" s="24" t="str">
        <f>_xlfn.IFNA(VLOOKUP(C73,list!$G$2:$I$10,2,FALSE),"")</f>
        <v/>
      </c>
      <c r="E73" s="24" t="str">
        <f>_xlfn.IFNA(VLOOKUP(C73,list!G:I,3,FALSE),"")</f>
        <v/>
      </c>
      <c r="O73" s="26" t="str">
        <f t="shared" si="7"/>
        <v/>
      </c>
      <c r="P73" s="28" t="str">
        <f t="shared" si="11"/>
        <v/>
      </c>
      <c r="Q73" s="24" t="str">
        <f t="shared" si="8"/>
        <v/>
      </c>
      <c r="R73" s="24" t="str">
        <f t="shared" si="9"/>
        <v/>
      </c>
      <c r="S73" s="27" t="str">
        <f t="shared" si="10"/>
        <v/>
      </c>
    </row>
    <row r="74" spans="2:19" x14ac:dyDescent="0.3">
      <c r="B74" s="24" t="str">
        <f>_xlfn.IFNA(VLOOKUP(A74,list!B:C,2,FALSE),"")</f>
        <v/>
      </c>
      <c r="D74" s="24" t="str">
        <f>_xlfn.IFNA(VLOOKUP(C74,list!$G$2:$I$10,2,FALSE),"")</f>
        <v/>
      </c>
      <c r="E74" s="24" t="str">
        <f>_xlfn.IFNA(VLOOKUP(C74,list!G:I,3,FALSE),"")</f>
        <v/>
      </c>
      <c r="O74" s="26" t="str">
        <f t="shared" si="7"/>
        <v/>
      </c>
      <c r="P74" s="28" t="str">
        <f t="shared" si="11"/>
        <v/>
      </c>
      <c r="Q74" s="24" t="str">
        <f t="shared" si="8"/>
        <v/>
      </c>
      <c r="R74" s="24" t="str">
        <f t="shared" si="9"/>
        <v/>
      </c>
      <c r="S74" s="27" t="str">
        <f t="shared" si="10"/>
        <v/>
      </c>
    </row>
    <row r="75" spans="2:19" x14ac:dyDescent="0.3">
      <c r="B75" s="24" t="str">
        <f>_xlfn.IFNA(VLOOKUP(A75,list!B:C,2,FALSE),"")</f>
        <v/>
      </c>
      <c r="D75" s="24" t="str">
        <f>_xlfn.IFNA(VLOOKUP(C75,list!$G$2:$I$10,2,FALSE),"")</f>
        <v/>
      </c>
      <c r="E75" s="24" t="str">
        <f>_xlfn.IFNA(VLOOKUP(C75,list!G:I,3,FALSE),"")</f>
        <v/>
      </c>
      <c r="O75" s="26" t="str">
        <f t="shared" si="7"/>
        <v/>
      </c>
      <c r="P75" s="28" t="str">
        <f t="shared" si="11"/>
        <v/>
      </c>
      <c r="Q75" s="24" t="str">
        <f t="shared" si="8"/>
        <v/>
      </c>
      <c r="R75" s="24" t="str">
        <f t="shared" si="9"/>
        <v/>
      </c>
      <c r="S75" s="27" t="str">
        <f t="shared" si="10"/>
        <v/>
      </c>
    </row>
    <row r="76" spans="2:19" x14ac:dyDescent="0.3">
      <c r="B76" s="24" t="str">
        <f>_xlfn.IFNA(VLOOKUP(A76,list!B:C,2,FALSE),"")</f>
        <v/>
      </c>
      <c r="D76" s="24" t="str">
        <f>_xlfn.IFNA(VLOOKUP(C76,list!$G$2:$I$10,2,FALSE),"")</f>
        <v/>
      </c>
      <c r="E76" s="24" t="str">
        <f>_xlfn.IFNA(VLOOKUP(C76,list!G:I,3,FALSE),"")</f>
        <v/>
      </c>
      <c r="O76" s="26" t="str">
        <f t="shared" si="7"/>
        <v/>
      </c>
      <c r="P76" s="28" t="str">
        <f t="shared" si="11"/>
        <v/>
      </c>
      <c r="Q76" s="24" t="str">
        <f t="shared" si="8"/>
        <v/>
      </c>
      <c r="R76" s="24" t="str">
        <f t="shared" si="9"/>
        <v/>
      </c>
      <c r="S76" s="27" t="str">
        <f t="shared" si="10"/>
        <v/>
      </c>
    </row>
    <row r="77" spans="2:19" x14ac:dyDescent="0.3">
      <c r="B77" s="24" t="str">
        <f>_xlfn.IFNA(VLOOKUP(A77,list!B:C,2,FALSE),"")</f>
        <v/>
      </c>
      <c r="D77" s="24" t="str">
        <f>_xlfn.IFNA(VLOOKUP(C77,list!$G$2:$I$10,2,FALSE),"")</f>
        <v/>
      </c>
      <c r="E77" s="24" t="str">
        <f>_xlfn.IFNA(VLOOKUP(C77,list!G:I,3,FALSE),"")</f>
        <v/>
      </c>
      <c r="O77" s="26" t="str">
        <f t="shared" si="7"/>
        <v/>
      </c>
      <c r="P77" s="28" t="str">
        <f t="shared" si="11"/>
        <v/>
      </c>
      <c r="Q77" s="24" t="str">
        <f t="shared" si="8"/>
        <v/>
      </c>
      <c r="R77" s="24" t="str">
        <f t="shared" si="9"/>
        <v/>
      </c>
      <c r="S77" s="27" t="str">
        <f t="shared" si="10"/>
        <v/>
      </c>
    </row>
    <row r="78" spans="2:19" x14ac:dyDescent="0.3">
      <c r="B78" s="24" t="str">
        <f>_xlfn.IFNA(VLOOKUP(A78,list!B:C,2,FALSE),"")</f>
        <v/>
      </c>
      <c r="D78" s="24" t="str">
        <f>_xlfn.IFNA(VLOOKUP(C78,list!$G$2:$I$10,2,FALSE),"")</f>
        <v/>
      </c>
      <c r="E78" s="24" t="str">
        <f>_xlfn.IFNA(VLOOKUP(C78,list!G:I,3,FALSE),"")</f>
        <v/>
      </c>
      <c r="O78" s="26" t="str">
        <f t="shared" si="7"/>
        <v/>
      </c>
      <c r="P78" s="28" t="str">
        <f t="shared" si="11"/>
        <v/>
      </c>
      <c r="Q78" s="24" t="str">
        <f t="shared" si="8"/>
        <v/>
      </c>
      <c r="R78" s="24" t="str">
        <f t="shared" si="9"/>
        <v/>
      </c>
      <c r="S78" s="27" t="str">
        <f t="shared" si="10"/>
        <v/>
      </c>
    </row>
    <row r="79" spans="2:19" x14ac:dyDescent="0.3">
      <c r="B79" s="24" t="str">
        <f>_xlfn.IFNA(VLOOKUP(A79,list!B:C,2,FALSE),"")</f>
        <v/>
      </c>
      <c r="D79" s="24" t="str">
        <f>_xlfn.IFNA(VLOOKUP(C79,list!$G$2:$I$10,2,FALSE),"")</f>
        <v/>
      </c>
      <c r="E79" s="24" t="str">
        <f>_xlfn.IFNA(VLOOKUP(C79,list!G:I,3,FALSE),"")</f>
        <v/>
      </c>
      <c r="O79" s="26" t="str">
        <f t="shared" si="7"/>
        <v/>
      </c>
      <c r="P79" s="28" t="str">
        <f t="shared" si="11"/>
        <v/>
      </c>
      <c r="Q79" s="24" t="str">
        <f t="shared" si="8"/>
        <v/>
      </c>
      <c r="R79" s="24" t="str">
        <f t="shared" si="9"/>
        <v/>
      </c>
      <c r="S79" s="27" t="str">
        <f t="shared" si="10"/>
        <v/>
      </c>
    </row>
    <row r="80" spans="2:19" x14ac:dyDescent="0.3">
      <c r="B80" s="24" t="str">
        <f>_xlfn.IFNA(VLOOKUP(A80,list!B:C,2,FALSE),"")</f>
        <v/>
      </c>
      <c r="D80" s="24" t="str">
        <f>_xlfn.IFNA(VLOOKUP(C80,list!$G$2:$I$10,2,FALSE),"")</f>
        <v/>
      </c>
      <c r="E80" s="24" t="str">
        <f>_xlfn.IFNA(VLOOKUP(C80,list!G:I,3,FALSE),"")</f>
        <v/>
      </c>
      <c r="O80" s="26" t="str">
        <f t="shared" si="7"/>
        <v/>
      </c>
      <c r="P80" s="28" t="str">
        <f t="shared" si="11"/>
        <v/>
      </c>
      <c r="Q80" s="24" t="str">
        <f t="shared" si="8"/>
        <v/>
      </c>
      <c r="R80" s="24" t="str">
        <f t="shared" si="9"/>
        <v/>
      </c>
      <c r="S80" s="27" t="str">
        <f t="shared" si="10"/>
        <v/>
      </c>
    </row>
    <row r="81" spans="2:19" x14ac:dyDescent="0.3">
      <c r="B81" s="24" t="str">
        <f>_xlfn.IFNA(VLOOKUP(A81,list!B:C,2,FALSE),"")</f>
        <v/>
      </c>
      <c r="D81" s="24" t="str">
        <f>_xlfn.IFNA(VLOOKUP(C81,list!$G$2:$I$10,2,FALSE),"")</f>
        <v/>
      </c>
      <c r="E81" s="24" t="str">
        <f>_xlfn.IFNA(VLOOKUP(C81,list!G:I,3,FALSE),"")</f>
        <v/>
      </c>
      <c r="O81" s="26" t="str">
        <f t="shared" si="7"/>
        <v/>
      </c>
      <c r="P81" s="28" t="str">
        <f t="shared" si="11"/>
        <v/>
      </c>
      <c r="Q81" s="24" t="str">
        <f t="shared" si="8"/>
        <v/>
      </c>
      <c r="R81" s="24" t="str">
        <f t="shared" si="9"/>
        <v/>
      </c>
      <c r="S81" s="27" t="str">
        <f t="shared" si="10"/>
        <v/>
      </c>
    </row>
    <row r="82" spans="2:19" x14ac:dyDescent="0.3">
      <c r="B82" s="24" t="str">
        <f>_xlfn.IFNA(VLOOKUP(A82,list!B:C,2,FALSE),"")</f>
        <v/>
      </c>
      <c r="D82" s="24" t="str">
        <f>_xlfn.IFNA(VLOOKUP(C82,list!$G$2:$I$10,2,FALSE),"")</f>
        <v/>
      </c>
      <c r="E82" s="24" t="str">
        <f>_xlfn.IFNA(VLOOKUP(C82,list!G:I,3,FALSE),"")</f>
        <v/>
      </c>
      <c r="O82" s="26" t="str">
        <f t="shared" si="7"/>
        <v/>
      </c>
      <c r="P82" s="28" t="str">
        <f t="shared" si="11"/>
        <v/>
      </c>
      <c r="Q82" s="24" t="str">
        <f t="shared" si="8"/>
        <v/>
      </c>
      <c r="R82" s="24" t="str">
        <f t="shared" si="9"/>
        <v/>
      </c>
      <c r="S82" s="27" t="str">
        <f t="shared" si="10"/>
        <v/>
      </c>
    </row>
    <row r="83" spans="2:19" x14ac:dyDescent="0.3">
      <c r="B83" s="24" t="str">
        <f>_xlfn.IFNA(VLOOKUP(A83,list!B:C,2,FALSE),"")</f>
        <v/>
      </c>
      <c r="D83" s="24" t="str">
        <f>_xlfn.IFNA(VLOOKUP(C83,list!$G$2:$I$10,2,FALSE),"")</f>
        <v/>
      </c>
      <c r="E83" s="24" t="str">
        <f>_xlfn.IFNA(VLOOKUP(C83,list!G:I,3,FALSE),"")</f>
        <v/>
      </c>
      <c r="O83" s="26" t="str">
        <f t="shared" si="7"/>
        <v/>
      </c>
      <c r="P83" s="28" t="str">
        <f t="shared" si="11"/>
        <v/>
      </c>
      <c r="Q83" s="24" t="str">
        <f t="shared" si="8"/>
        <v/>
      </c>
      <c r="R83" s="24" t="str">
        <f t="shared" si="9"/>
        <v/>
      </c>
      <c r="S83" s="27" t="str">
        <f t="shared" si="10"/>
        <v/>
      </c>
    </row>
    <row r="84" spans="2:19" x14ac:dyDescent="0.3">
      <c r="B84" s="24" t="str">
        <f>_xlfn.IFNA(VLOOKUP(A84,list!B:C,2,FALSE),"")</f>
        <v/>
      </c>
      <c r="D84" s="24" t="str">
        <f>_xlfn.IFNA(VLOOKUP(C84,list!$G$2:$I$10,2,FALSE),"")</f>
        <v/>
      </c>
      <c r="E84" s="24" t="str">
        <f>_xlfn.IFNA(VLOOKUP(C84,list!G:I,3,FALSE),"")</f>
        <v/>
      </c>
      <c r="O84" s="26" t="str">
        <f t="shared" si="7"/>
        <v/>
      </c>
      <c r="P84" s="28" t="str">
        <f t="shared" si="11"/>
        <v/>
      </c>
      <c r="Q84" s="24" t="str">
        <f t="shared" si="8"/>
        <v/>
      </c>
      <c r="R84" s="24" t="str">
        <f t="shared" si="9"/>
        <v/>
      </c>
      <c r="S84" s="27" t="str">
        <f t="shared" si="10"/>
        <v/>
      </c>
    </row>
    <row r="85" spans="2:19" x14ac:dyDescent="0.3">
      <c r="B85" s="24" t="str">
        <f>_xlfn.IFNA(VLOOKUP(A85,list!B:C,2,FALSE),"")</f>
        <v/>
      </c>
      <c r="D85" s="24" t="str">
        <f>_xlfn.IFNA(VLOOKUP(C85,list!$G$2:$I$10,2,FALSE),"")</f>
        <v/>
      </c>
      <c r="E85" s="24" t="str">
        <f>_xlfn.IFNA(VLOOKUP(C85,list!G:I,3,FALSE),"")</f>
        <v/>
      </c>
      <c r="O85" s="26" t="str">
        <f t="shared" si="7"/>
        <v/>
      </c>
      <c r="P85" s="28" t="str">
        <f t="shared" si="11"/>
        <v/>
      </c>
      <c r="Q85" s="24" t="str">
        <f t="shared" si="8"/>
        <v/>
      </c>
      <c r="R85" s="24" t="str">
        <f t="shared" si="9"/>
        <v/>
      </c>
      <c r="S85" s="27" t="str">
        <f t="shared" si="10"/>
        <v/>
      </c>
    </row>
    <row r="86" spans="2:19" x14ac:dyDescent="0.3">
      <c r="B86" s="24" t="str">
        <f>_xlfn.IFNA(VLOOKUP(A86,list!B:C,2,FALSE),"")</f>
        <v/>
      </c>
      <c r="D86" s="24" t="str">
        <f>_xlfn.IFNA(VLOOKUP(C86,list!$G$2:$I$10,2,FALSE),"")</f>
        <v/>
      </c>
      <c r="E86" s="24" t="str">
        <f>_xlfn.IFNA(VLOOKUP(C86,list!G:I,3,FALSE),"")</f>
        <v/>
      </c>
      <c r="O86" s="26" t="str">
        <f t="shared" si="7"/>
        <v/>
      </c>
      <c r="P86" s="28" t="str">
        <f t="shared" si="11"/>
        <v/>
      </c>
      <c r="Q86" s="24" t="str">
        <f t="shared" si="8"/>
        <v/>
      </c>
      <c r="R86" s="24" t="str">
        <f t="shared" si="9"/>
        <v/>
      </c>
      <c r="S86" s="27" t="str">
        <f t="shared" si="10"/>
        <v/>
      </c>
    </row>
    <row r="87" spans="2:19" x14ac:dyDescent="0.3">
      <c r="B87" s="24" t="str">
        <f>_xlfn.IFNA(VLOOKUP(A87,list!B:C,2,FALSE),"")</f>
        <v/>
      </c>
      <c r="D87" s="24" t="str">
        <f>_xlfn.IFNA(VLOOKUP(C87,list!$G$2:$I$10,2,FALSE),"")</f>
        <v/>
      </c>
      <c r="E87" s="24" t="str">
        <f>_xlfn.IFNA(VLOOKUP(C87,list!G:I,3,FALSE),"")</f>
        <v/>
      </c>
      <c r="O87" s="26" t="str">
        <f t="shared" si="7"/>
        <v/>
      </c>
      <c r="P87" s="28" t="str">
        <f t="shared" si="11"/>
        <v/>
      </c>
      <c r="Q87" s="24" t="str">
        <f t="shared" si="8"/>
        <v/>
      </c>
      <c r="R87" s="24" t="str">
        <f t="shared" si="9"/>
        <v/>
      </c>
      <c r="S87" s="27" t="str">
        <f t="shared" si="10"/>
        <v/>
      </c>
    </row>
    <row r="88" spans="2:19" x14ac:dyDescent="0.3">
      <c r="B88" s="24" t="str">
        <f>_xlfn.IFNA(VLOOKUP(A88,list!B:C,2,FALSE),"")</f>
        <v/>
      </c>
      <c r="D88" s="24" t="str">
        <f>_xlfn.IFNA(VLOOKUP(C88,list!$G$2:$I$10,2,FALSE),"")</f>
        <v/>
      </c>
      <c r="E88" s="24" t="str">
        <f>_xlfn.IFNA(VLOOKUP(C88,list!G:I,3,FALSE),"")</f>
        <v/>
      </c>
      <c r="O88" s="26" t="str">
        <f t="shared" si="7"/>
        <v/>
      </c>
      <c r="P88" s="28" t="str">
        <f t="shared" si="11"/>
        <v/>
      </c>
      <c r="Q88" s="24" t="str">
        <f t="shared" si="8"/>
        <v/>
      </c>
      <c r="R88" s="24" t="str">
        <f t="shared" si="9"/>
        <v/>
      </c>
      <c r="S88" s="27" t="str">
        <f t="shared" si="10"/>
        <v/>
      </c>
    </row>
    <row r="89" spans="2:19" x14ac:dyDescent="0.3">
      <c r="B89" s="24" t="str">
        <f>_xlfn.IFNA(VLOOKUP(A89,list!B:C,2,FALSE),"")</f>
        <v/>
      </c>
      <c r="D89" s="24" t="str">
        <f>_xlfn.IFNA(VLOOKUP(C89,list!$G$2:$I$10,2,FALSE),"")</f>
        <v/>
      </c>
      <c r="E89" s="24" t="str">
        <f>_xlfn.IFNA(VLOOKUP(C89,list!G:I,3,FALSE),"")</f>
        <v/>
      </c>
      <c r="O89" s="26" t="str">
        <f t="shared" si="7"/>
        <v/>
      </c>
      <c r="P89" s="28" t="str">
        <f t="shared" si="11"/>
        <v/>
      </c>
      <c r="Q89" s="24" t="str">
        <f t="shared" si="8"/>
        <v/>
      </c>
      <c r="R89" s="24" t="str">
        <f t="shared" si="9"/>
        <v/>
      </c>
      <c r="S89" s="27" t="str">
        <f t="shared" si="10"/>
        <v/>
      </c>
    </row>
    <row r="90" spans="2:19" x14ac:dyDescent="0.3">
      <c r="B90" s="24" t="str">
        <f>_xlfn.IFNA(VLOOKUP(A90,list!B:C,2,FALSE),"")</f>
        <v/>
      </c>
      <c r="D90" s="24" t="str">
        <f>_xlfn.IFNA(VLOOKUP(C90,list!$G$2:$I$10,2,FALSE),"")</f>
        <v/>
      </c>
      <c r="E90" s="24" t="str">
        <f>_xlfn.IFNA(VLOOKUP(C90,list!G:I,3,FALSE),"")</f>
        <v/>
      </c>
      <c r="O90" s="26" t="str">
        <f t="shared" si="7"/>
        <v/>
      </c>
      <c r="P90" s="28" t="str">
        <f t="shared" si="11"/>
        <v/>
      </c>
      <c r="Q90" s="24" t="str">
        <f t="shared" si="8"/>
        <v/>
      </c>
      <c r="R90" s="24" t="str">
        <f t="shared" si="9"/>
        <v/>
      </c>
      <c r="S90" s="27" t="str">
        <f t="shared" si="10"/>
        <v/>
      </c>
    </row>
    <row r="91" spans="2:19" x14ac:dyDescent="0.3">
      <c r="B91" s="24" t="str">
        <f>_xlfn.IFNA(VLOOKUP(A91,list!B:C,2,FALSE),"")</f>
        <v/>
      </c>
      <c r="D91" s="24" t="str">
        <f>_xlfn.IFNA(VLOOKUP(C91,list!$G$2:$I$10,2,FALSE),"")</f>
        <v/>
      </c>
      <c r="E91" s="24" t="str">
        <f>_xlfn.IFNA(VLOOKUP(C91,list!G:I,3,FALSE),"")</f>
        <v/>
      </c>
      <c r="O91" s="26" t="str">
        <f t="shared" si="7"/>
        <v/>
      </c>
      <c r="P91" s="28" t="str">
        <f t="shared" si="11"/>
        <v/>
      </c>
      <c r="Q91" s="24" t="str">
        <f t="shared" si="8"/>
        <v/>
      </c>
      <c r="R91" s="24" t="str">
        <f t="shared" si="9"/>
        <v/>
      </c>
      <c r="S91" s="27" t="str">
        <f t="shared" si="10"/>
        <v/>
      </c>
    </row>
    <row r="92" spans="2:19" x14ac:dyDescent="0.3">
      <c r="B92" s="24" t="str">
        <f>_xlfn.IFNA(VLOOKUP(A92,list!B:C,2,FALSE),"")</f>
        <v/>
      </c>
      <c r="D92" s="24" t="str">
        <f>_xlfn.IFNA(VLOOKUP(C92,list!$G$2:$I$10,2,FALSE),"")</f>
        <v/>
      </c>
      <c r="E92" s="24" t="str">
        <f>_xlfn.IFNA(VLOOKUP(C92,list!G:I,3,FALSE),"")</f>
        <v/>
      </c>
      <c r="O92" s="26" t="str">
        <f t="shared" si="7"/>
        <v/>
      </c>
      <c r="P92" s="28" t="str">
        <f t="shared" si="11"/>
        <v/>
      </c>
      <c r="Q92" s="24" t="str">
        <f t="shared" si="8"/>
        <v/>
      </c>
      <c r="R92" s="24" t="str">
        <f t="shared" si="9"/>
        <v/>
      </c>
      <c r="S92" s="27" t="str">
        <f t="shared" si="10"/>
        <v/>
      </c>
    </row>
    <row r="93" spans="2:19" x14ac:dyDescent="0.3">
      <c r="B93" s="24" t="str">
        <f>_xlfn.IFNA(VLOOKUP(A93,list!B:C,2,FALSE),"")</f>
        <v/>
      </c>
      <c r="D93" s="24" t="str">
        <f>_xlfn.IFNA(VLOOKUP(C93,list!$G$2:$I$10,2,FALSE),"")</f>
        <v/>
      </c>
      <c r="E93" s="24" t="str">
        <f>_xlfn.IFNA(VLOOKUP(C93,list!G:I,3,FALSE),"")</f>
        <v/>
      </c>
      <c r="O93" s="26" t="str">
        <f t="shared" si="7"/>
        <v/>
      </c>
      <c r="P93" s="28" t="str">
        <f t="shared" si="11"/>
        <v/>
      </c>
      <c r="Q93" s="24" t="str">
        <f t="shared" si="8"/>
        <v/>
      </c>
      <c r="R93" s="24" t="str">
        <f t="shared" si="9"/>
        <v/>
      </c>
      <c r="S93" s="27" t="str">
        <f t="shared" si="10"/>
        <v/>
      </c>
    </row>
    <row r="94" spans="2:19" x14ac:dyDescent="0.3">
      <c r="B94" s="24" t="str">
        <f>_xlfn.IFNA(VLOOKUP(A94,list!B:C,2,FALSE),"")</f>
        <v/>
      </c>
      <c r="D94" s="24" t="str">
        <f>_xlfn.IFNA(VLOOKUP(C94,list!$G$2:$I$10,2,FALSE),"")</f>
        <v/>
      </c>
      <c r="E94" s="24" t="str">
        <f>_xlfn.IFNA(VLOOKUP(C94,list!G:I,3,FALSE),"")</f>
        <v/>
      </c>
      <c r="O94" s="26" t="str">
        <f t="shared" si="7"/>
        <v/>
      </c>
      <c r="P94" s="28" t="str">
        <f t="shared" si="11"/>
        <v/>
      </c>
      <c r="Q94" s="24" t="str">
        <f t="shared" si="8"/>
        <v/>
      </c>
      <c r="R94" s="24" t="str">
        <f t="shared" si="9"/>
        <v/>
      </c>
      <c r="S94" s="27" t="str">
        <f t="shared" si="10"/>
        <v/>
      </c>
    </row>
    <row r="95" spans="2:19" x14ac:dyDescent="0.3">
      <c r="B95" s="24" t="str">
        <f>_xlfn.IFNA(VLOOKUP(A95,list!B:C,2,FALSE),"")</f>
        <v/>
      </c>
      <c r="D95" s="24" t="str">
        <f>_xlfn.IFNA(VLOOKUP(C95,list!$G$2:$I$10,2,FALSE),"")</f>
        <v/>
      </c>
      <c r="E95" s="24" t="str">
        <f>_xlfn.IFNA(VLOOKUP(C95,list!G:I,3,FALSE),"")</f>
        <v/>
      </c>
      <c r="O95" s="26" t="str">
        <f t="shared" si="7"/>
        <v/>
      </c>
      <c r="P95" s="28" t="str">
        <f t="shared" si="11"/>
        <v/>
      </c>
      <c r="Q95" s="24" t="str">
        <f t="shared" si="8"/>
        <v/>
      </c>
      <c r="R95" s="24" t="str">
        <f t="shared" si="9"/>
        <v/>
      </c>
      <c r="S95" s="27" t="str">
        <f t="shared" si="10"/>
        <v/>
      </c>
    </row>
    <row r="96" spans="2:19" x14ac:dyDescent="0.3">
      <c r="B96" s="24" t="str">
        <f>_xlfn.IFNA(VLOOKUP(A96,list!B:C,2,FALSE),"")</f>
        <v/>
      </c>
      <c r="D96" s="24" t="str">
        <f>_xlfn.IFNA(VLOOKUP(C96,list!$G$2:$I$10,2,FALSE),"")</f>
        <v/>
      </c>
      <c r="E96" s="24" t="str">
        <f>_xlfn.IFNA(VLOOKUP(C96,list!G:I,3,FALSE),"")</f>
        <v/>
      </c>
      <c r="O96" s="26" t="str">
        <f t="shared" si="7"/>
        <v/>
      </c>
      <c r="P96" s="28" t="str">
        <f t="shared" si="11"/>
        <v/>
      </c>
      <c r="Q96" s="24" t="str">
        <f t="shared" si="8"/>
        <v/>
      </c>
      <c r="R96" s="24" t="str">
        <f t="shared" si="9"/>
        <v/>
      </c>
      <c r="S96" s="27" t="str">
        <f t="shared" si="10"/>
        <v/>
      </c>
    </row>
    <row r="97" spans="2:19" x14ac:dyDescent="0.3">
      <c r="B97" s="24" t="str">
        <f>_xlfn.IFNA(VLOOKUP(A97,list!B:C,2,FALSE),"")</f>
        <v/>
      </c>
      <c r="D97" s="24" t="str">
        <f>_xlfn.IFNA(VLOOKUP(C97,list!$G$2:$I$10,2,FALSE),"")</f>
        <v/>
      </c>
      <c r="E97" s="24" t="str">
        <f>_xlfn.IFNA(VLOOKUP(C97,list!G:I,3,FALSE),"")</f>
        <v/>
      </c>
      <c r="O97" s="26" t="str">
        <f t="shared" si="7"/>
        <v/>
      </c>
      <c r="P97" s="28" t="str">
        <f t="shared" si="11"/>
        <v/>
      </c>
      <c r="Q97" s="24" t="str">
        <f t="shared" si="8"/>
        <v/>
      </c>
      <c r="R97" s="24" t="str">
        <f t="shared" si="9"/>
        <v/>
      </c>
      <c r="S97" s="27" t="str">
        <f t="shared" si="10"/>
        <v/>
      </c>
    </row>
    <row r="98" spans="2:19" x14ac:dyDescent="0.3">
      <c r="B98" s="24" t="str">
        <f>_xlfn.IFNA(VLOOKUP(A98,list!B:C,2,FALSE),"")</f>
        <v/>
      </c>
      <c r="D98" s="24" t="str">
        <f>_xlfn.IFNA(VLOOKUP(C98,list!$G$2:$I$10,2,FALSE),"")</f>
        <v/>
      </c>
      <c r="E98" s="24" t="str">
        <f>_xlfn.IFNA(VLOOKUP(C98,list!G:I,3,FALSE),"")</f>
        <v/>
      </c>
      <c r="O98" s="26" t="str">
        <f t="shared" si="7"/>
        <v/>
      </c>
      <c r="P98" s="28" t="str">
        <f t="shared" si="11"/>
        <v/>
      </c>
      <c r="Q98" s="24" t="str">
        <f t="shared" si="8"/>
        <v/>
      </c>
      <c r="R98" s="24" t="str">
        <f t="shared" si="9"/>
        <v/>
      </c>
      <c r="S98" s="27" t="str">
        <f t="shared" si="10"/>
        <v/>
      </c>
    </row>
    <row r="99" spans="2:19" x14ac:dyDescent="0.3">
      <c r="B99" s="24" t="str">
        <f>_xlfn.IFNA(VLOOKUP(A99,list!B:C,2,FALSE),"")</f>
        <v/>
      </c>
      <c r="D99" s="24" t="str">
        <f>_xlfn.IFNA(VLOOKUP(C99,list!$G$2:$I$10,2,FALSE),"")</f>
        <v/>
      </c>
      <c r="E99" s="24" t="str">
        <f>_xlfn.IFNA(VLOOKUP(C99,list!G:I,3,FALSE),"")</f>
        <v/>
      </c>
      <c r="O99" s="26" t="str">
        <f t="shared" si="7"/>
        <v/>
      </c>
      <c r="P99" s="28" t="str">
        <f t="shared" si="11"/>
        <v/>
      </c>
      <c r="Q99" s="24" t="str">
        <f t="shared" si="8"/>
        <v/>
      </c>
      <c r="R99" s="24" t="str">
        <f t="shared" si="9"/>
        <v/>
      </c>
      <c r="S99" s="27" t="str">
        <f t="shared" si="10"/>
        <v/>
      </c>
    </row>
    <row r="100" spans="2:19" x14ac:dyDescent="0.3">
      <c r="B100" s="24" t="str">
        <f>_xlfn.IFNA(VLOOKUP(A100,list!B:C,2,FALSE),"")</f>
        <v/>
      </c>
      <c r="D100" s="24" t="str">
        <f>_xlfn.IFNA(VLOOKUP(C100,list!$G$2:$I$10,2,FALSE),"")</f>
        <v/>
      </c>
      <c r="E100" s="24" t="str">
        <f>_xlfn.IFNA(VLOOKUP(C100,list!G:I,3,FALSE),"")</f>
        <v/>
      </c>
      <c r="O100" s="26" t="str">
        <f t="shared" si="7"/>
        <v/>
      </c>
      <c r="P100" s="28" t="str">
        <f t="shared" si="11"/>
        <v/>
      </c>
      <c r="Q100" s="24" t="str">
        <f t="shared" si="8"/>
        <v/>
      </c>
      <c r="R100" s="24" t="str">
        <f t="shared" si="9"/>
        <v/>
      </c>
      <c r="S100" s="27" t="str">
        <f t="shared" si="10"/>
        <v/>
      </c>
    </row>
    <row r="101" spans="2:19" x14ac:dyDescent="0.3">
      <c r="B101" s="24" t="str">
        <f>_xlfn.IFNA(VLOOKUP(A101,list!B:C,2,FALSE),"")</f>
        <v/>
      </c>
      <c r="D101" s="24" t="str">
        <f>_xlfn.IFNA(VLOOKUP(C101,list!$G$2:$I$10,2,FALSE),"")</f>
        <v/>
      </c>
      <c r="E101" s="24" t="str">
        <f>_xlfn.IFNA(VLOOKUP(C101,list!G:I,3,FALSE),"")</f>
        <v/>
      </c>
      <c r="O101" s="26" t="str">
        <f t="shared" si="7"/>
        <v/>
      </c>
      <c r="P101" s="28" t="str">
        <f t="shared" si="11"/>
        <v/>
      </c>
      <c r="Q101" s="24" t="str">
        <f t="shared" si="8"/>
        <v/>
      </c>
      <c r="R101" s="24" t="str">
        <f t="shared" si="9"/>
        <v/>
      </c>
      <c r="S101" s="27" t="str">
        <f t="shared" si="10"/>
        <v/>
      </c>
    </row>
    <row r="102" spans="2:19" x14ac:dyDescent="0.3">
      <c r="B102" s="24" t="str">
        <f>_xlfn.IFNA(VLOOKUP(A102,list!B:C,2,FALSE),"")</f>
        <v/>
      </c>
      <c r="D102" s="24" t="str">
        <f>_xlfn.IFNA(VLOOKUP(C102,list!$G$2:$I$10,2,FALSE),"")</f>
        <v/>
      </c>
      <c r="E102" s="24" t="str">
        <f>_xlfn.IFNA(VLOOKUP(C102,list!G:I,3,FALSE),"")</f>
        <v/>
      </c>
      <c r="O102" s="26" t="str">
        <f t="shared" si="7"/>
        <v/>
      </c>
      <c r="P102" s="28" t="str">
        <f t="shared" si="11"/>
        <v/>
      </c>
      <c r="Q102" s="24" t="str">
        <f t="shared" si="8"/>
        <v/>
      </c>
      <c r="R102" s="24" t="str">
        <f t="shared" si="9"/>
        <v/>
      </c>
      <c r="S102" s="27" t="str">
        <f t="shared" si="10"/>
        <v/>
      </c>
    </row>
    <row r="103" spans="2:19" x14ac:dyDescent="0.3">
      <c r="B103" s="24" t="str">
        <f>_xlfn.IFNA(VLOOKUP(A103,list!B:C,2,FALSE),"")</f>
        <v/>
      </c>
      <c r="D103" s="24" t="str">
        <f>_xlfn.IFNA(VLOOKUP(C103,list!$G$2:$I$10,2,FALSE),"")</f>
        <v/>
      </c>
      <c r="E103" s="24" t="str">
        <f>_xlfn.IFNA(VLOOKUP(C103,list!G:I,3,FALSE),"")</f>
        <v/>
      </c>
      <c r="O103" s="26" t="str">
        <f t="shared" si="7"/>
        <v/>
      </c>
      <c r="P103" s="28" t="str">
        <f t="shared" si="11"/>
        <v/>
      </c>
      <c r="Q103" s="24" t="str">
        <f t="shared" si="8"/>
        <v/>
      </c>
      <c r="R103" s="24" t="str">
        <f t="shared" si="9"/>
        <v/>
      </c>
      <c r="S103" s="27" t="str">
        <f t="shared" si="10"/>
        <v/>
      </c>
    </row>
    <row r="104" spans="2:19" x14ac:dyDescent="0.3">
      <c r="B104" s="24" t="str">
        <f>_xlfn.IFNA(VLOOKUP(A104,list!B:C,2,FALSE),"")</f>
        <v/>
      </c>
      <c r="D104" s="24" t="str">
        <f>_xlfn.IFNA(VLOOKUP(C104,list!$G$2:$I$10,2,FALSE),"")</f>
        <v/>
      </c>
      <c r="E104" s="24" t="str">
        <f>_xlfn.IFNA(VLOOKUP(C104,list!G:I,3,FALSE),"")</f>
        <v/>
      </c>
      <c r="O104" s="26" t="str">
        <f t="shared" si="7"/>
        <v/>
      </c>
      <c r="P104" s="28" t="str">
        <f t="shared" si="11"/>
        <v/>
      </c>
      <c r="Q104" s="24" t="str">
        <f t="shared" si="8"/>
        <v/>
      </c>
      <c r="R104" s="24" t="str">
        <f t="shared" si="9"/>
        <v/>
      </c>
      <c r="S104" s="27" t="str">
        <f t="shared" si="10"/>
        <v/>
      </c>
    </row>
    <row r="105" spans="2:19" x14ac:dyDescent="0.3">
      <c r="B105" s="24" t="str">
        <f>_xlfn.IFNA(VLOOKUP(A105,list!B:C,2,FALSE),"")</f>
        <v/>
      </c>
      <c r="D105" s="24" t="str">
        <f>_xlfn.IFNA(VLOOKUP(C105,list!$G$2:$I$10,2,FALSE),"")</f>
        <v/>
      </c>
      <c r="E105" s="24" t="str">
        <f>_xlfn.IFNA(VLOOKUP(C105,list!G:I,3,FALSE),"")</f>
        <v/>
      </c>
      <c r="O105" s="26" t="str">
        <f t="shared" si="7"/>
        <v/>
      </c>
      <c r="P105" s="28" t="str">
        <f t="shared" si="11"/>
        <v/>
      </c>
      <c r="Q105" s="24" t="str">
        <f t="shared" si="8"/>
        <v/>
      </c>
      <c r="R105" s="24" t="str">
        <f t="shared" si="9"/>
        <v/>
      </c>
      <c r="S105" s="27" t="str">
        <f t="shared" si="10"/>
        <v/>
      </c>
    </row>
    <row r="106" spans="2:19" x14ac:dyDescent="0.3">
      <c r="B106" s="24" t="str">
        <f>_xlfn.IFNA(VLOOKUP(A106,list!B:C,2,FALSE),"")</f>
        <v/>
      </c>
      <c r="D106" s="24" t="str">
        <f>_xlfn.IFNA(VLOOKUP(C106,list!$G$2:$I$10,2,FALSE),"")</f>
        <v/>
      </c>
      <c r="E106" s="24" t="str">
        <f>_xlfn.IFNA(VLOOKUP(C106,list!G:I,3,FALSE),"")</f>
        <v/>
      </c>
      <c r="O106" s="26" t="str">
        <f t="shared" si="7"/>
        <v/>
      </c>
      <c r="P106" s="28" t="str">
        <f t="shared" si="11"/>
        <v/>
      </c>
      <c r="Q106" s="24" t="str">
        <f t="shared" si="8"/>
        <v/>
      </c>
      <c r="R106" s="24" t="str">
        <f t="shared" si="9"/>
        <v/>
      </c>
      <c r="S106" s="27" t="str">
        <f t="shared" si="10"/>
        <v/>
      </c>
    </row>
    <row r="107" spans="2:19" x14ac:dyDescent="0.3">
      <c r="B107" s="24" t="str">
        <f>_xlfn.IFNA(VLOOKUP(A107,list!B:C,2,FALSE),"")</f>
        <v/>
      </c>
      <c r="D107" s="24" t="str">
        <f>_xlfn.IFNA(VLOOKUP(C107,list!$G$2:$I$10,2,FALSE),"")</f>
        <v/>
      </c>
      <c r="E107" s="24" t="str">
        <f>_xlfn.IFNA(VLOOKUP(C107,list!G:I,3,FALSE),"")</f>
        <v/>
      </c>
      <c r="O107" s="26" t="str">
        <f t="shared" si="7"/>
        <v/>
      </c>
      <c r="P107" s="28" t="str">
        <f t="shared" si="11"/>
        <v/>
      </c>
      <c r="Q107" s="24" t="str">
        <f t="shared" si="8"/>
        <v/>
      </c>
      <c r="R107" s="24" t="str">
        <f t="shared" si="9"/>
        <v/>
      </c>
      <c r="S107" s="27" t="str">
        <f t="shared" si="10"/>
        <v/>
      </c>
    </row>
    <row r="108" spans="2:19" x14ac:dyDescent="0.3">
      <c r="B108" s="24" t="str">
        <f>_xlfn.IFNA(VLOOKUP(A108,list!B:C,2,FALSE),"")</f>
        <v/>
      </c>
      <c r="D108" s="24" t="str">
        <f>_xlfn.IFNA(VLOOKUP(C108,list!$G$2:$I$10,2,FALSE),"")</f>
        <v/>
      </c>
      <c r="E108" s="24" t="str">
        <f>_xlfn.IFNA(VLOOKUP(C108,list!G:I,3,FALSE),"")</f>
        <v/>
      </c>
      <c r="O108" s="26" t="str">
        <f t="shared" si="7"/>
        <v/>
      </c>
      <c r="P108" s="28" t="str">
        <f t="shared" si="11"/>
        <v/>
      </c>
      <c r="Q108" s="24" t="str">
        <f t="shared" si="8"/>
        <v/>
      </c>
      <c r="R108" s="24" t="str">
        <f t="shared" si="9"/>
        <v/>
      </c>
      <c r="S108" s="27" t="str">
        <f t="shared" si="10"/>
        <v/>
      </c>
    </row>
    <row r="109" spans="2:19" x14ac:dyDescent="0.3">
      <c r="B109" s="24" t="str">
        <f>_xlfn.IFNA(VLOOKUP(A109,list!B:C,2,FALSE),"")</f>
        <v/>
      </c>
      <c r="D109" s="24" t="str">
        <f>_xlfn.IFNA(VLOOKUP(C109,list!$G$2:$I$10,2,FALSE),"")</f>
        <v/>
      </c>
      <c r="E109" s="24" t="str">
        <f>_xlfn.IFNA(VLOOKUP(C109,list!G:I,3,FALSE),"")</f>
        <v/>
      </c>
      <c r="O109" s="26" t="str">
        <f t="shared" si="7"/>
        <v/>
      </c>
      <c r="P109" s="28" t="str">
        <f t="shared" si="11"/>
        <v/>
      </c>
      <c r="Q109" s="24" t="str">
        <f t="shared" si="8"/>
        <v/>
      </c>
      <c r="R109" s="24" t="str">
        <f t="shared" si="9"/>
        <v/>
      </c>
      <c r="S109" s="27" t="str">
        <f t="shared" si="10"/>
        <v/>
      </c>
    </row>
    <row r="110" spans="2:19" x14ac:dyDescent="0.3">
      <c r="B110" s="24" t="str">
        <f>_xlfn.IFNA(VLOOKUP(A110,list!B:C,2,FALSE),"")</f>
        <v/>
      </c>
      <c r="D110" s="24" t="str">
        <f>_xlfn.IFNA(VLOOKUP(C110,list!$G$2:$I$10,2,FALSE),"")</f>
        <v/>
      </c>
      <c r="E110" s="24" t="str">
        <f>_xlfn.IFNA(VLOOKUP(C110,list!G:I,3,FALSE),"")</f>
        <v/>
      </c>
      <c r="O110" s="26" t="str">
        <f t="shared" si="7"/>
        <v/>
      </c>
      <c r="P110" s="28" t="str">
        <f t="shared" si="11"/>
        <v/>
      </c>
      <c r="Q110" s="24" t="str">
        <f t="shared" si="8"/>
        <v/>
      </c>
      <c r="R110" s="24" t="str">
        <f t="shared" si="9"/>
        <v/>
      </c>
      <c r="S110" s="27" t="str">
        <f t="shared" si="10"/>
        <v/>
      </c>
    </row>
    <row r="111" spans="2:19" x14ac:dyDescent="0.3">
      <c r="B111" s="24" t="str">
        <f>_xlfn.IFNA(VLOOKUP(A111,list!B:C,2,FALSE),"")</f>
        <v/>
      </c>
      <c r="D111" s="24" t="str">
        <f>_xlfn.IFNA(VLOOKUP(C111,list!$G$2:$I$10,2,FALSE),"")</f>
        <v/>
      </c>
      <c r="E111" s="24" t="str">
        <f>_xlfn.IFNA(VLOOKUP(C111,list!G:I,3,FALSE),"")</f>
        <v/>
      </c>
      <c r="O111" s="26" t="str">
        <f t="shared" si="7"/>
        <v/>
      </c>
      <c r="P111" s="28" t="str">
        <f t="shared" si="11"/>
        <v/>
      </c>
      <c r="Q111" s="24" t="str">
        <f t="shared" si="8"/>
        <v/>
      </c>
      <c r="R111" s="24" t="str">
        <f t="shared" si="9"/>
        <v/>
      </c>
      <c r="S111" s="27" t="str">
        <f t="shared" si="10"/>
        <v/>
      </c>
    </row>
    <row r="112" spans="2:19" x14ac:dyDescent="0.3">
      <c r="B112" s="24" t="str">
        <f>_xlfn.IFNA(VLOOKUP(A112,list!B:C,2,FALSE),"")</f>
        <v/>
      </c>
      <c r="D112" s="24" t="str">
        <f>_xlfn.IFNA(VLOOKUP(C112,list!$G$2:$I$10,2,FALSE),"")</f>
        <v/>
      </c>
      <c r="E112" s="24" t="str">
        <f>_xlfn.IFNA(VLOOKUP(C112,list!G:I,3,FALSE),"")</f>
        <v/>
      </c>
      <c r="O112" s="26" t="str">
        <f t="shared" si="7"/>
        <v/>
      </c>
      <c r="P112" s="28" t="str">
        <f t="shared" si="11"/>
        <v/>
      </c>
      <c r="Q112" s="24" t="str">
        <f t="shared" si="8"/>
        <v/>
      </c>
      <c r="R112" s="24" t="str">
        <f t="shared" si="9"/>
        <v/>
      </c>
      <c r="S112" s="27" t="str">
        <f t="shared" si="10"/>
        <v/>
      </c>
    </row>
    <row r="113" spans="2:19" x14ac:dyDescent="0.3">
      <c r="B113" s="24" t="str">
        <f>_xlfn.IFNA(VLOOKUP(A113,list!B:C,2,FALSE),"")</f>
        <v/>
      </c>
      <c r="D113" s="24" t="str">
        <f>_xlfn.IFNA(VLOOKUP(C113,list!$G$2:$I$10,2,FALSE),"")</f>
        <v/>
      </c>
      <c r="E113" s="24" t="str">
        <f>_xlfn.IFNA(VLOOKUP(C113,list!G:I,3,FALSE),"")</f>
        <v/>
      </c>
      <c r="O113" s="26" t="str">
        <f t="shared" si="7"/>
        <v/>
      </c>
      <c r="P113" s="28" t="str">
        <f t="shared" si="11"/>
        <v/>
      </c>
      <c r="Q113" s="24" t="str">
        <f t="shared" si="8"/>
        <v/>
      </c>
      <c r="R113" s="24" t="str">
        <f t="shared" si="9"/>
        <v/>
      </c>
      <c r="S113" s="27" t="str">
        <f t="shared" si="10"/>
        <v/>
      </c>
    </row>
    <row r="114" spans="2:19" x14ac:dyDescent="0.3">
      <c r="B114" s="24" t="str">
        <f>_xlfn.IFNA(VLOOKUP(A114,list!B:C,2,FALSE),"")</f>
        <v/>
      </c>
      <c r="D114" s="24" t="str">
        <f>_xlfn.IFNA(VLOOKUP(C114,list!$G$2:$I$10,2,FALSE),"")</f>
        <v/>
      </c>
      <c r="E114" s="24" t="str">
        <f>_xlfn.IFNA(VLOOKUP(C114,list!G:I,3,FALSE),"")</f>
        <v/>
      </c>
      <c r="O114" s="26" t="str">
        <f t="shared" si="7"/>
        <v/>
      </c>
      <c r="P114" s="28" t="str">
        <f t="shared" si="11"/>
        <v/>
      </c>
      <c r="Q114" s="24" t="str">
        <f t="shared" si="8"/>
        <v/>
      </c>
      <c r="R114" s="24" t="str">
        <f t="shared" si="9"/>
        <v/>
      </c>
      <c r="S114" s="27" t="str">
        <f t="shared" si="10"/>
        <v/>
      </c>
    </row>
    <row r="115" spans="2:19" x14ac:dyDescent="0.3">
      <c r="B115" s="24" t="str">
        <f>_xlfn.IFNA(VLOOKUP(A115,list!B:C,2,FALSE),"")</f>
        <v/>
      </c>
      <c r="D115" s="24" t="str">
        <f>_xlfn.IFNA(VLOOKUP(C115,list!$G$2:$I$10,2,FALSE),"")</f>
        <v/>
      </c>
      <c r="E115" s="24" t="str">
        <f>_xlfn.IFNA(VLOOKUP(C115,list!G:I,3,FALSE),"")</f>
        <v/>
      </c>
      <c r="O115" s="26" t="str">
        <f t="shared" si="7"/>
        <v/>
      </c>
      <c r="P115" s="28" t="str">
        <f t="shared" si="11"/>
        <v/>
      </c>
      <c r="Q115" s="24" t="str">
        <f t="shared" si="8"/>
        <v/>
      </c>
      <c r="R115" s="24" t="str">
        <f t="shared" si="9"/>
        <v/>
      </c>
      <c r="S115" s="27" t="str">
        <f t="shared" si="10"/>
        <v/>
      </c>
    </row>
    <row r="116" spans="2:19" x14ac:dyDescent="0.3">
      <c r="B116" s="24" t="str">
        <f>_xlfn.IFNA(VLOOKUP(A116,list!B:C,2,FALSE),"")</f>
        <v/>
      </c>
      <c r="D116" s="24" t="str">
        <f>_xlfn.IFNA(VLOOKUP(C116,list!$G$2:$I$10,2,FALSE),"")</f>
        <v/>
      </c>
      <c r="E116" s="24" t="str">
        <f>_xlfn.IFNA(VLOOKUP(C116,list!G:I,3,FALSE),"")</f>
        <v/>
      </c>
      <c r="O116" s="26" t="str">
        <f t="shared" si="7"/>
        <v/>
      </c>
      <c r="P116" s="28" t="str">
        <f t="shared" si="11"/>
        <v/>
      </c>
      <c r="Q116" s="24" t="str">
        <f t="shared" si="8"/>
        <v/>
      </c>
      <c r="R116" s="24" t="str">
        <f t="shared" si="9"/>
        <v/>
      </c>
      <c r="S116" s="27" t="str">
        <f t="shared" si="10"/>
        <v/>
      </c>
    </row>
    <row r="117" spans="2:19" x14ac:dyDescent="0.3">
      <c r="B117" s="24" t="str">
        <f>_xlfn.IFNA(VLOOKUP(A117,list!B:C,2,FALSE),"")</f>
        <v/>
      </c>
      <c r="D117" s="24" t="str">
        <f>_xlfn.IFNA(VLOOKUP(C117,list!$G$2:$I$10,2,FALSE),"")</f>
        <v/>
      </c>
      <c r="E117" s="24" t="str">
        <f>_xlfn.IFNA(VLOOKUP(C117,list!G:I,3,FALSE),"")</f>
        <v/>
      </c>
      <c r="O117" s="26" t="str">
        <f t="shared" si="7"/>
        <v/>
      </c>
      <c r="P117" s="28" t="str">
        <f t="shared" si="11"/>
        <v/>
      </c>
      <c r="Q117" s="24" t="str">
        <f t="shared" si="8"/>
        <v/>
      </c>
      <c r="R117" s="24" t="str">
        <f t="shared" si="9"/>
        <v/>
      </c>
      <c r="S117" s="27" t="str">
        <f t="shared" si="10"/>
        <v/>
      </c>
    </row>
    <row r="118" spans="2:19" x14ac:dyDescent="0.3">
      <c r="B118" s="24" t="str">
        <f>_xlfn.IFNA(VLOOKUP(A118,list!B:C,2,FALSE),"")</f>
        <v/>
      </c>
      <c r="D118" s="24" t="str">
        <f>_xlfn.IFNA(VLOOKUP(C118,list!$G$2:$I$10,2,FALSE),"")</f>
        <v/>
      </c>
      <c r="E118" s="24" t="str">
        <f>_xlfn.IFNA(VLOOKUP(C118,list!G:I,3,FALSE),"")</f>
        <v/>
      </c>
      <c r="O118" s="26" t="str">
        <f t="shared" si="7"/>
        <v/>
      </c>
      <c r="P118" s="28" t="str">
        <f t="shared" si="11"/>
        <v/>
      </c>
      <c r="Q118" s="24" t="str">
        <f t="shared" si="8"/>
        <v/>
      </c>
      <c r="R118" s="24" t="str">
        <f t="shared" si="9"/>
        <v/>
      </c>
      <c r="S118" s="27" t="str">
        <f t="shared" si="10"/>
        <v/>
      </c>
    </row>
    <row r="119" spans="2:19" x14ac:dyDescent="0.3">
      <c r="B119" s="24" t="str">
        <f>_xlfn.IFNA(VLOOKUP(A119,list!B:C,2,FALSE),"")</f>
        <v/>
      </c>
      <c r="D119" s="24" t="str">
        <f>_xlfn.IFNA(VLOOKUP(C119,list!$G$2:$I$10,2,FALSE),"")</f>
        <v/>
      </c>
      <c r="E119" s="24" t="str">
        <f>_xlfn.IFNA(VLOOKUP(C119,list!G:I,3,FALSE),"")</f>
        <v/>
      </c>
      <c r="O119" s="26" t="str">
        <f t="shared" si="7"/>
        <v/>
      </c>
      <c r="P119" s="28" t="str">
        <f t="shared" si="11"/>
        <v/>
      </c>
      <c r="Q119" s="24" t="str">
        <f t="shared" si="8"/>
        <v/>
      </c>
      <c r="R119" s="24" t="str">
        <f t="shared" si="9"/>
        <v/>
      </c>
      <c r="S119" s="27" t="str">
        <f t="shared" si="10"/>
        <v/>
      </c>
    </row>
    <row r="120" spans="2:19" x14ac:dyDescent="0.3">
      <c r="B120" s="24" t="str">
        <f>_xlfn.IFNA(VLOOKUP(A120,list!B:C,2,FALSE),"")</f>
        <v/>
      </c>
      <c r="D120" s="24" t="str">
        <f>_xlfn.IFNA(VLOOKUP(C120,list!$G$2:$I$10,2,FALSE),"")</f>
        <v/>
      </c>
      <c r="E120" s="24" t="str">
        <f>_xlfn.IFNA(VLOOKUP(C120,list!G:I,3,FALSE),"")</f>
        <v/>
      </c>
      <c r="O120" s="26" t="str">
        <f t="shared" si="7"/>
        <v/>
      </c>
      <c r="P120" s="28" t="str">
        <f t="shared" si="11"/>
        <v/>
      </c>
      <c r="Q120" s="24" t="str">
        <f t="shared" si="8"/>
        <v/>
      </c>
      <c r="R120" s="24" t="str">
        <f t="shared" si="9"/>
        <v/>
      </c>
      <c r="S120" s="27" t="str">
        <f t="shared" si="10"/>
        <v/>
      </c>
    </row>
    <row r="121" spans="2:19" x14ac:dyDescent="0.3">
      <c r="B121" s="24" t="str">
        <f>_xlfn.IFNA(VLOOKUP(A121,list!B:C,2,FALSE),"")</f>
        <v/>
      </c>
      <c r="D121" s="24" t="str">
        <f>_xlfn.IFNA(VLOOKUP(C121,list!$G$2:$I$10,2,FALSE),"")</f>
        <v/>
      </c>
      <c r="E121" s="24" t="str">
        <f>_xlfn.IFNA(VLOOKUP(C121,list!G:I,3,FALSE),"")</f>
        <v/>
      </c>
      <c r="O121" s="26" t="str">
        <f t="shared" si="7"/>
        <v/>
      </c>
      <c r="P121" s="28" t="str">
        <f t="shared" si="11"/>
        <v/>
      </c>
      <c r="Q121" s="24" t="str">
        <f t="shared" si="8"/>
        <v/>
      </c>
      <c r="R121" s="24" t="str">
        <f t="shared" si="9"/>
        <v/>
      </c>
      <c r="S121" s="27" t="str">
        <f t="shared" si="10"/>
        <v/>
      </c>
    </row>
    <row r="122" spans="2:19" x14ac:dyDescent="0.3">
      <c r="B122" s="24" t="str">
        <f>_xlfn.IFNA(VLOOKUP(A122,list!B:C,2,FALSE),"")</f>
        <v/>
      </c>
      <c r="D122" s="24" t="str">
        <f>_xlfn.IFNA(VLOOKUP(C122,list!$G$2:$I$10,2,FALSE),"")</f>
        <v/>
      </c>
      <c r="E122" s="24" t="str">
        <f>_xlfn.IFNA(VLOOKUP(C122,list!G:I,3,FALSE),"")</f>
        <v/>
      </c>
      <c r="O122" s="26" t="str">
        <f t="shared" si="7"/>
        <v/>
      </c>
      <c r="P122" s="28" t="str">
        <f t="shared" si="11"/>
        <v/>
      </c>
      <c r="Q122" s="24" t="str">
        <f t="shared" si="8"/>
        <v/>
      </c>
      <c r="R122" s="24" t="str">
        <f t="shared" si="9"/>
        <v/>
      </c>
      <c r="S122" s="27" t="str">
        <f t="shared" si="10"/>
        <v/>
      </c>
    </row>
    <row r="123" spans="2:19" x14ac:dyDescent="0.3">
      <c r="B123" s="24" t="str">
        <f>_xlfn.IFNA(VLOOKUP(A123,list!B:C,2,FALSE),"")</f>
        <v/>
      </c>
      <c r="D123" s="24" t="str">
        <f>_xlfn.IFNA(VLOOKUP(C123,list!$G$2:$I$10,2,FALSE),"")</f>
        <v/>
      </c>
      <c r="E123" s="24" t="str">
        <f>_xlfn.IFNA(VLOOKUP(C123,list!G:I,3,FALSE),"")</f>
        <v/>
      </c>
      <c r="O123" s="26" t="str">
        <f t="shared" si="7"/>
        <v/>
      </c>
      <c r="P123" s="28" t="str">
        <f t="shared" si="11"/>
        <v/>
      </c>
      <c r="Q123" s="24" t="str">
        <f t="shared" si="8"/>
        <v/>
      </c>
      <c r="R123" s="24" t="str">
        <f t="shared" si="9"/>
        <v/>
      </c>
      <c r="S123" s="27" t="str">
        <f t="shared" si="10"/>
        <v/>
      </c>
    </row>
    <row r="124" spans="2:19" x14ac:dyDescent="0.3">
      <c r="B124" s="24" t="str">
        <f>_xlfn.IFNA(VLOOKUP(A124,list!B:C,2,FALSE),"")</f>
        <v/>
      </c>
      <c r="D124" s="24" t="str">
        <f>_xlfn.IFNA(VLOOKUP(C124,list!$G$2:$I$10,2,FALSE),"")</f>
        <v/>
      </c>
      <c r="E124" s="24" t="str">
        <f>_xlfn.IFNA(VLOOKUP(C124,list!G:I,3,FALSE),"")</f>
        <v/>
      </c>
      <c r="O124" s="26" t="str">
        <f t="shared" si="7"/>
        <v/>
      </c>
      <c r="P124" s="28" t="str">
        <f t="shared" si="11"/>
        <v/>
      </c>
      <c r="Q124" s="24" t="str">
        <f t="shared" si="8"/>
        <v/>
      </c>
      <c r="R124" s="24" t="str">
        <f t="shared" si="9"/>
        <v/>
      </c>
      <c r="S124" s="27" t="str">
        <f t="shared" si="10"/>
        <v/>
      </c>
    </row>
    <row r="125" spans="2:19" x14ac:dyDescent="0.3">
      <c r="B125" s="24" t="str">
        <f>_xlfn.IFNA(VLOOKUP(A125,list!B:C,2,FALSE),"")</f>
        <v/>
      </c>
      <c r="D125" s="24" t="str">
        <f>_xlfn.IFNA(VLOOKUP(C125,list!$G$2:$I$10,2,FALSE),"")</f>
        <v/>
      </c>
      <c r="E125" s="24" t="str">
        <f>_xlfn.IFNA(VLOOKUP(C125,list!G:I,3,FALSE),"")</f>
        <v/>
      </c>
      <c r="O125" s="26" t="str">
        <f t="shared" si="7"/>
        <v/>
      </c>
      <c r="P125" s="28" t="str">
        <f t="shared" si="11"/>
        <v/>
      </c>
      <c r="Q125" s="24" t="str">
        <f t="shared" si="8"/>
        <v/>
      </c>
      <c r="R125" s="24" t="str">
        <f t="shared" si="9"/>
        <v/>
      </c>
      <c r="S125" s="27" t="str">
        <f t="shared" si="10"/>
        <v/>
      </c>
    </row>
    <row r="126" spans="2:19" x14ac:dyDescent="0.3">
      <c r="B126" s="24" t="str">
        <f>_xlfn.IFNA(VLOOKUP(A126,list!B:C,2,FALSE),"")</f>
        <v/>
      </c>
      <c r="D126" s="24" t="str">
        <f>_xlfn.IFNA(VLOOKUP(C126,list!$G$2:$I$10,2,FALSE),"")</f>
        <v/>
      </c>
      <c r="E126" s="24" t="str">
        <f>_xlfn.IFNA(VLOOKUP(C126,list!G:I,3,FALSE),"")</f>
        <v/>
      </c>
      <c r="O126" s="26" t="str">
        <f t="shared" si="7"/>
        <v/>
      </c>
      <c r="P126" s="28" t="str">
        <f t="shared" si="11"/>
        <v/>
      </c>
      <c r="Q126" s="24" t="str">
        <f t="shared" si="8"/>
        <v/>
      </c>
      <c r="R126" s="24" t="str">
        <f t="shared" si="9"/>
        <v/>
      </c>
      <c r="S126" s="27" t="str">
        <f t="shared" si="10"/>
        <v/>
      </c>
    </row>
    <row r="127" spans="2:19" x14ac:dyDescent="0.3">
      <c r="B127" s="24" t="str">
        <f>_xlfn.IFNA(VLOOKUP(A127,list!B:C,2,FALSE),"")</f>
        <v/>
      </c>
      <c r="D127" s="24" t="str">
        <f>_xlfn.IFNA(VLOOKUP(C127,list!$G$2:$I$10,2,FALSE),"")</f>
        <v/>
      </c>
      <c r="E127" s="24" t="str">
        <f>_xlfn.IFNA(VLOOKUP(C127,list!G:I,3,FALSE),"")</f>
        <v/>
      </c>
      <c r="O127" s="26" t="str">
        <f t="shared" si="7"/>
        <v/>
      </c>
      <c r="P127" s="28" t="str">
        <f t="shared" si="11"/>
        <v/>
      </c>
      <c r="Q127" s="24" t="str">
        <f t="shared" si="8"/>
        <v/>
      </c>
      <c r="R127" s="24" t="str">
        <f t="shared" si="9"/>
        <v/>
      </c>
      <c r="S127" s="27" t="str">
        <f t="shared" si="10"/>
        <v/>
      </c>
    </row>
    <row r="128" spans="2:19" x14ac:dyDescent="0.3">
      <c r="B128" s="24" t="str">
        <f>_xlfn.IFNA(VLOOKUP(A128,list!B:C,2,FALSE),"")</f>
        <v/>
      </c>
      <c r="D128" s="24" t="str">
        <f>_xlfn.IFNA(VLOOKUP(C128,list!$G$2:$I$10,2,FALSE),"")</f>
        <v/>
      </c>
      <c r="E128" s="24" t="str">
        <f>_xlfn.IFNA(VLOOKUP(C128,list!G:I,3,FALSE),"")</f>
        <v/>
      </c>
      <c r="O128" s="26" t="str">
        <f t="shared" si="7"/>
        <v/>
      </c>
      <c r="P128" s="28" t="str">
        <f t="shared" si="11"/>
        <v/>
      </c>
      <c r="Q128" s="24" t="str">
        <f t="shared" si="8"/>
        <v/>
      </c>
      <c r="R128" s="24" t="str">
        <f t="shared" si="9"/>
        <v/>
      </c>
      <c r="S128" s="27" t="str">
        <f t="shared" si="10"/>
        <v/>
      </c>
    </row>
    <row r="129" spans="2:19" x14ac:dyDescent="0.3">
      <c r="B129" s="24" t="str">
        <f>_xlfn.IFNA(VLOOKUP(A129,list!B:C,2,FALSE),"")</f>
        <v/>
      </c>
      <c r="D129" s="24" t="str">
        <f>_xlfn.IFNA(VLOOKUP(C129,list!$G$2:$I$10,2,FALSE),"")</f>
        <v/>
      </c>
      <c r="E129" s="24" t="str">
        <f>_xlfn.IFNA(VLOOKUP(C129,list!G:I,3,FALSE),"")</f>
        <v/>
      </c>
      <c r="O129" s="26" t="str">
        <f t="shared" si="7"/>
        <v/>
      </c>
      <c r="P129" s="28" t="str">
        <f t="shared" si="11"/>
        <v/>
      </c>
      <c r="Q129" s="24" t="str">
        <f t="shared" si="8"/>
        <v/>
      </c>
      <c r="R129" s="24" t="str">
        <f t="shared" si="9"/>
        <v/>
      </c>
      <c r="S129" s="27" t="str">
        <f t="shared" si="10"/>
        <v/>
      </c>
    </row>
    <row r="130" spans="2:19" x14ac:dyDescent="0.3">
      <c r="B130" s="24" t="str">
        <f>_xlfn.IFNA(VLOOKUP(A130,list!B:C,2,FALSE),"")</f>
        <v/>
      </c>
      <c r="D130" s="24" t="str">
        <f>_xlfn.IFNA(VLOOKUP(C130,list!$G$2:$I$10,2,FALSE),"")</f>
        <v/>
      </c>
      <c r="E130" s="24" t="str">
        <f>_xlfn.IFNA(VLOOKUP(C130,list!G:I,3,FALSE),"")</f>
        <v/>
      </c>
      <c r="O130" s="26" t="str">
        <f t="shared" ref="O130:O193" si="12">IFERROR(IF(H130="","",DATE(YEAR(H130),MONTH(H130),1)),"")</f>
        <v/>
      </c>
      <c r="P130" s="28" t="str">
        <f t="shared" si="11"/>
        <v/>
      </c>
      <c r="Q130" s="24" t="str">
        <f t="shared" ref="Q130:Q193" si="13">IFERROR(IF(J130="","",MONTH(EOMONTH(J130,(DAY(J130)&gt;15)+0))),"")</f>
        <v/>
      </c>
      <c r="R130" s="24" t="str">
        <f t="shared" ref="R130:R193" si="14">IFERROR(IF(J130="","",IF(AND(MONTH(J130)=12,Q130=1),YEAR(J130)+1,YEAR(J130))),"")</f>
        <v/>
      </c>
      <c r="S130" s="27" t="str">
        <f t="shared" ref="S130:S193" si="15">IF(OR(Q130="",R130=""),"",DATE(R130,Q130,1))</f>
        <v/>
      </c>
    </row>
    <row r="131" spans="2:19" x14ac:dyDescent="0.3">
      <c r="B131" s="24" t="str">
        <f>_xlfn.IFNA(VLOOKUP(A131,list!B:C,2,FALSE),"")</f>
        <v/>
      </c>
      <c r="D131" s="24" t="str">
        <f>_xlfn.IFNA(VLOOKUP(C131,list!$G$2:$I$10,2,FALSE),"")</f>
        <v/>
      </c>
      <c r="E131" s="24" t="str">
        <f>_xlfn.IFNA(VLOOKUP(C131,list!G:I,3,FALSE),"")</f>
        <v/>
      </c>
      <c r="O131" s="26" t="str">
        <f t="shared" si="12"/>
        <v/>
      </c>
      <c r="P131" s="28" t="str">
        <f t="shared" ref="P131:P194" si="16">IFERROR(IF(J131&gt;0,((J131-H131)/7),""),"")</f>
        <v/>
      </c>
      <c r="Q131" s="24" t="str">
        <f t="shared" si="13"/>
        <v/>
      </c>
      <c r="R131" s="24" t="str">
        <f t="shared" si="14"/>
        <v/>
      </c>
      <c r="S131" s="27" t="str">
        <f t="shared" si="15"/>
        <v/>
      </c>
    </row>
    <row r="132" spans="2:19" x14ac:dyDescent="0.3">
      <c r="B132" s="24" t="str">
        <f>_xlfn.IFNA(VLOOKUP(A132,list!B:C,2,FALSE),"")</f>
        <v/>
      </c>
      <c r="D132" s="24" t="str">
        <f>_xlfn.IFNA(VLOOKUP(C132,list!$G$2:$I$10,2,FALSE),"")</f>
        <v/>
      </c>
      <c r="E132" s="24" t="str">
        <f>_xlfn.IFNA(VLOOKUP(C132,list!G:I,3,FALSE),"")</f>
        <v/>
      </c>
      <c r="O132" s="26" t="str">
        <f t="shared" si="12"/>
        <v/>
      </c>
      <c r="P132" s="28" t="str">
        <f t="shared" si="16"/>
        <v/>
      </c>
      <c r="Q132" s="24" t="str">
        <f t="shared" si="13"/>
        <v/>
      </c>
      <c r="R132" s="24" t="str">
        <f t="shared" si="14"/>
        <v/>
      </c>
      <c r="S132" s="27" t="str">
        <f t="shared" si="15"/>
        <v/>
      </c>
    </row>
    <row r="133" spans="2:19" x14ac:dyDescent="0.3">
      <c r="B133" s="24" t="str">
        <f>_xlfn.IFNA(VLOOKUP(A133,list!B:C,2,FALSE),"")</f>
        <v/>
      </c>
      <c r="D133" s="24" t="str">
        <f>_xlfn.IFNA(VLOOKUP(C133,list!$G$2:$I$10,2,FALSE),"")</f>
        <v/>
      </c>
      <c r="E133" s="24" t="str">
        <f>_xlfn.IFNA(VLOOKUP(C133,list!G:I,3,FALSE),"")</f>
        <v/>
      </c>
      <c r="O133" s="26" t="str">
        <f t="shared" si="12"/>
        <v/>
      </c>
      <c r="P133" s="28" t="str">
        <f t="shared" si="16"/>
        <v/>
      </c>
      <c r="Q133" s="24" t="str">
        <f t="shared" si="13"/>
        <v/>
      </c>
      <c r="R133" s="24" t="str">
        <f t="shared" si="14"/>
        <v/>
      </c>
      <c r="S133" s="27" t="str">
        <f t="shared" si="15"/>
        <v/>
      </c>
    </row>
    <row r="134" spans="2:19" x14ac:dyDescent="0.3">
      <c r="B134" s="24" t="str">
        <f>_xlfn.IFNA(VLOOKUP(A134,list!B:C,2,FALSE),"")</f>
        <v/>
      </c>
      <c r="D134" s="24" t="str">
        <f>_xlfn.IFNA(VLOOKUP(C134,list!$G$2:$I$10,2,FALSE),"")</f>
        <v/>
      </c>
      <c r="E134" s="24" t="str">
        <f>_xlfn.IFNA(VLOOKUP(C134,list!G:I,3,FALSE),"")</f>
        <v/>
      </c>
      <c r="O134" s="26" t="str">
        <f t="shared" si="12"/>
        <v/>
      </c>
      <c r="P134" s="28" t="str">
        <f t="shared" si="16"/>
        <v/>
      </c>
      <c r="Q134" s="24" t="str">
        <f t="shared" si="13"/>
        <v/>
      </c>
      <c r="R134" s="24" t="str">
        <f t="shared" si="14"/>
        <v/>
      </c>
      <c r="S134" s="27" t="str">
        <f t="shared" si="15"/>
        <v/>
      </c>
    </row>
    <row r="135" spans="2:19" x14ac:dyDescent="0.3">
      <c r="B135" s="24" t="str">
        <f>_xlfn.IFNA(VLOOKUP(A135,list!B:C,2,FALSE),"")</f>
        <v/>
      </c>
      <c r="D135" s="24" t="str">
        <f>_xlfn.IFNA(VLOOKUP(C135,list!$G$2:$I$10,2,FALSE),"")</f>
        <v/>
      </c>
      <c r="E135" s="24" t="str">
        <f>_xlfn.IFNA(VLOOKUP(C135,list!G:I,3,FALSE),"")</f>
        <v/>
      </c>
      <c r="O135" s="26" t="str">
        <f t="shared" si="12"/>
        <v/>
      </c>
      <c r="P135" s="28" t="str">
        <f t="shared" si="16"/>
        <v/>
      </c>
      <c r="Q135" s="24" t="str">
        <f t="shared" si="13"/>
        <v/>
      </c>
      <c r="R135" s="24" t="str">
        <f t="shared" si="14"/>
        <v/>
      </c>
      <c r="S135" s="27" t="str">
        <f t="shared" si="15"/>
        <v/>
      </c>
    </row>
    <row r="136" spans="2:19" x14ac:dyDescent="0.3">
      <c r="B136" s="24" t="str">
        <f>_xlfn.IFNA(VLOOKUP(A136,list!B:C,2,FALSE),"")</f>
        <v/>
      </c>
      <c r="D136" s="24" t="str">
        <f>_xlfn.IFNA(VLOOKUP(C136,list!$G$2:$I$10,2,FALSE),"")</f>
        <v/>
      </c>
      <c r="E136" s="24" t="str">
        <f>_xlfn.IFNA(VLOOKUP(C136,list!G:I,3,FALSE),"")</f>
        <v/>
      </c>
      <c r="O136" s="26" t="str">
        <f t="shared" si="12"/>
        <v/>
      </c>
      <c r="P136" s="28" t="str">
        <f t="shared" si="16"/>
        <v/>
      </c>
      <c r="Q136" s="24" t="str">
        <f t="shared" si="13"/>
        <v/>
      </c>
      <c r="R136" s="24" t="str">
        <f t="shared" si="14"/>
        <v/>
      </c>
      <c r="S136" s="27" t="str">
        <f t="shared" si="15"/>
        <v/>
      </c>
    </row>
    <row r="137" spans="2:19" x14ac:dyDescent="0.3">
      <c r="B137" s="24" t="str">
        <f>_xlfn.IFNA(VLOOKUP(A137,list!B:C,2,FALSE),"")</f>
        <v/>
      </c>
      <c r="D137" s="24" t="str">
        <f>_xlfn.IFNA(VLOOKUP(C137,list!$G$2:$I$10,2,FALSE),"")</f>
        <v/>
      </c>
      <c r="E137" s="24" t="str">
        <f>_xlfn.IFNA(VLOOKUP(C137,list!G:I,3,FALSE),"")</f>
        <v/>
      </c>
      <c r="O137" s="26" t="str">
        <f t="shared" si="12"/>
        <v/>
      </c>
      <c r="P137" s="28" t="str">
        <f t="shared" si="16"/>
        <v/>
      </c>
      <c r="Q137" s="24" t="str">
        <f t="shared" si="13"/>
        <v/>
      </c>
      <c r="R137" s="24" t="str">
        <f t="shared" si="14"/>
        <v/>
      </c>
      <c r="S137" s="27" t="str">
        <f t="shared" si="15"/>
        <v/>
      </c>
    </row>
    <row r="138" spans="2:19" x14ac:dyDescent="0.3">
      <c r="B138" s="24" t="str">
        <f>_xlfn.IFNA(VLOOKUP(A138,list!B:C,2,FALSE),"")</f>
        <v/>
      </c>
      <c r="D138" s="24" t="str">
        <f>_xlfn.IFNA(VLOOKUP(C138,list!$G$2:$I$10,2,FALSE),"")</f>
        <v/>
      </c>
      <c r="E138" s="24" t="str">
        <f>_xlfn.IFNA(VLOOKUP(C138,list!G:I,3,FALSE),"")</f>
        <v/>
      </c>
      <c r="O138" s="26" t="str">
        <f t="shared" si="12"/>
        <v/>
      </c>
      <c r="P138" s="28" t="str">
        <f t="shared" si="16"/>
        <v/>
      </c>
      <c r="Q138" s="24" t="str">
        <f t="shared" si="13"/>
        <v/>
      </c>
      <c r="R138" s="24" t="str">
        <f t="shared" si="14"/>
        <v/>
      </c>
      <c r="S138" s="27" t="str">
        <f t="shared" si="15"/>
        <v/>
      </c>
    </row>
    <row r="139" spans="2:19" x14ac:dyDescent="0.3">
      <c r="B139" s="24" t="str">
        <f>_xlfn.IFNA(VLOOKUP(A139,list!B:C,2,FALSE),"")</f>
        <v/>
      </c>
      <c r="D139" s="24" t="str">
        <f>_xlfn.IFNA(VLOOKUP(C139,list!$G$2:$I$10,2,FALSE),"")</f>
        <v/>
      </c>
      <c r="E139" s="24" t="str">
        <f>_xlfn.IFNA(VLOOKUP(C139,list!G:I,3,FALSE),"")</f>
        <v/>
      </c>
      <c r="O139" s="26" t="str">
        <f t="shared" si="12"/>
        <v/>
      </c>
      <c r="P139" s="28" t="str">
        <f t="shared" si="16"/>
        <v/>
      </c>
      <c r="Q139" s="24" t="str">
        <f t="shared" si="13"/>
        <v/>
      </c>
      <c r="R139" s="24" t="str">
        <f t="shared" si="14"/>
        <v/>
      </c>
      <c r="S139" s="27" t="str">
        <f t="shared" si="15"/>
        <v/>
      </c>
    </row>
    <row r="140" spans="2:19" x14ac:dyDescent="0.3">
      <c r="B140" s="24" t="str">
        <f>_xlfn.IFNA(VLOOKUP(A140,list!B:C,2,FALSE),"")</f>
        <v/>
      </c>
      <c r="D140" s="24" t="str">
        <f>_xlfn.IFNA(VLOOKUP(C140,list!$G$2:$I$10,2,FALSE),"")</f>
        <v/>
      </c>
      <c r="E140" s="24" t="str">
        <f>_xlfn.IFNA(VLOOKUP(C140,list!G:I,3,FALSE),"")</f>
        <v/>
      </c>
      <c r="O140" s="26" t="str">
        <f t="shared" si="12"/>
        <v/>
      </c>
      <c r="P140" s="28" t="str">
        <f t="shared" si="16"/>
        <v/>
      </c>
      <c r="Q140" s="24" t="str">
        <f t="shared" si="13"/>
        <v/>
      </c>
      <c r="R140" s="24" t="str">
        <f t="shared" si="14"/>
        <v/>
      </c>
      <c r="S140" s="27" t="str">
        <f t="shared" si="15"/>
        <v/>
      </c>
    </row>
    <row r="141" spans="2:19" x14ac:dyDescent="0.3">
      <c r="B141" s="24" t="str">
        <f>_xlfn.IFNA(VLOOKUP(A141,list!B:C,2,FALSE),"")</f>
        <v/>
      </c>
      <c r="D141" s="24" t="str">
        <f>_xlfn.IFNA(VLOOKUP(C141,list!$G$2:$I$10,2,FALSE),"")</f>
        <v/>
      </c>
      <c r="E141" s="24" t="str">
        <f>_xlfn.IFNA(VLOOKUP(C141,list!G:I,3,FALSE),"")</f>
        <v/>
      </c>
      <c r="O141" s="26" t="str">
        <f t="shared" si="12"/>
        <v/>
      </c>
      <c r="P141" s="28" t="str">
        <f t="shared" si="16"/>
        <v/>
      </c>
      <c r="Q141" s="24" t="str">
        <f t="shared" si="13"/>
        <v/>
      </c>
      <c r="R141" s="24" t="str">
        <f t="shared" si="14"/>
        <v/>
      </c>
      <c r="S141" s="27" t="str">
        <f t="shared" si="15"/>
        <v/>
      </c>
    </row>
    <row r="142" spans="2:19" x14ac:dyDescent="0.3">
      <c r="B142" s="24" t="str">
        <f>_xlfn.IFNA(VLOOKUP(A142,list!B:C,2,FALSE),"")</f>
        <v/>
      </c>
      <c r="D142" s="24" t="str">
        <f>_xlfn.IFNA(VLOOKUP(C142,list!$G$2:$I$10,2,FALSE),"")</f>
        <v/>
      </c>
      <c r="E142" s="24" t="str">
        <f>_xlfn.IFNA(VLOOKUP(C142,list!G:I,3,FALSE),"")</f>
        <v/>
      </c>
      <c r="O142" s="26" t="str">
        <f t="shared" si="12"/>
        <v/>
      </c>
      <c r="P142" s="28" t="str">
        <f t="shared" si="16"/>
        <v/>
      </c>
      <c r="Q142" s="24" t="str">
        <f t="shared" si="13"/>
        <v/>
      </c>
      <c r="R142" s="24" t="str">
        <f t="shared" si="14"/>
        <v/>
      </c>
      <c r="S142" s="27" t="str">
        <f t="shared" si="15"/>
        <v/>
      </c>
    </row>
    <row r="143" spans="2:19" x14ac:dyDescent="0.3">
      <c r="B143" s="24" t="str">
        <f>_xlfn.IFNA(VLOOKUP(A143,list!B:C,2,FALSE),"")</f>
        <v/>
      </c>
      <c r="D143" s="24" t="str">
        <f>_xlfn.IFNA(VLOOKUP(C143,list!$G$2:$I$10,2,FALSE),"")</f>
        <v/>
      </c>
      <c r="E143" s="24" t="str">
        <f>_xlfn.IFNA(VLOOKUP(C143,list!G:I,3,FALSE),"")</f>
        <v/>
      </c>
      <c r="O143" s="26" t="str">
        <f t="shared" si="12"/>
        <v/>
      </c>
      <c r="P143" s="28" t="str">
        <f t="shared" si="16"/>
        <v/>
      </c>
      <c r="Q143" s="24" t="str">
        <f t="shared" si="13"/>
        <v/>
      </c>
      <c r="R143" s="24" t="str">
        <f t="shared" si="14"/>
        <v/>
      </c>
      <c r="S143" s="27" t="str">
        <f t="shared" si="15"/>
        <v/>
      </c>
    </row>
    <row r="144" spans="2:19" x14ac:dyDescent="0.3">
      <c r="B144" s="24" t="str">
        <f>_xlfn.IFNA(VLOOKUP(A144,list!B:C,2,FALSE),"")</f>
        <v/>
      </c>
      <c r="D144" s="24" t="str">
        <f>_xlfn.IFNA(VLOOKUP(C144,list!$G$2:$I$10,2,FALSE),"")</f>
        <v/>
      </c>
      <c r="E144" s="24" t="str">
        <f>_xlfn.IFNA(VLOOKUP(C144,list!G:I,3,FALSE),"")</f>
        <v/>
      </c>
      <c r="O144" s="26" t="str">
        <f t="shared" si="12"/>
        <v/>
      </c>
      <c r="P144" s="28" t="str">
        <f t="shared" si="16"/>
        <v/>
      </c>
      <c r="Q144" s="24" t="str">
        <f t="shared" si="13"/>
        <v/>
      </c>
      <c r="R144" s="24" t="str">
        <f t="shared" si="14"/>
        <v/>
      </c>
      <c r="S144" s="27" t="str">
        <f t="shared" si="15"/>
        <v/>
      </c>
    </row>
    <row r="145" spans="2:19" x14ac:dyDescent="0.3">
      <c r="B145" s="24" t="str">
        <f>_xlfn.IFNA(VLOOKUP(A145,list!B:C,2,FALSE),"")</f>
        <v/>
      </c>
      <c r="D145" s="24" t="str">
        <f>_xlfn.IFNA(VLOOKUP(C145,list!$G$2:$I$10,2,FALSE),"")</f>
        <v/>
      </c>
      <c r="E145" s="24" t="str">
        <f>_xlfn.IFNA(VLOOKUP(C145,list!G:I,3,FALSE),"")</f>
        <v/>
      </c>
      <c r="O145" s="26" t="str">
        <f t="shared" si="12"/>
        <v/>
      </c>
      <c r="P145" s="28" t="str">
        <f t="shared" si="16"/>
        <v/>
      </c>
      <c r="Q145" s="24" t="str">
        <f t="shared" si="13"/>
        <v/>
      </c>
      <c r="R145" s="24" t="str">
        <f t="shared" si="14"/>
        <v/>
      </c>
      <c r="S145" s="27" t="str">
        <f t="shared" si="15"/>
        <v/>
      </c>
    </row>
    <row r="146" spans="2:19" x14ac:dyDescent="0.3">
      <c r="B146" s="24" t="str">
        <f>_xlfn.IFNA(VLOOKUP(A146,list!B:C,2,FALSE),"")</f>
        <v/>
      </c>
      <c r="D146" s="24" t="str">
        <f>_xlfn.IFNA(VLOOKUP(C146,list!$G$2:$I$10,2,FALSE),"")</f>
        <v/>
      </c>
      <c r="E146" s="24" t="str">
        <f>_xlfn.IFNA(VLOOKUP(C146,list!G:I,3,FALSE),"")</f>
        <v/>
      </c>
      <c r="O146" s="26" t="str">
        <f t="shared" si="12"/>
        <v/>
      </c>
      <c r="P146" s="28" t="str">
        <f t="shared" si="16"/>
        <v/>
      </c>
      <c r="Q146" s="24" t="str">
        <f t="shared" si="13"/>
        <v/>
      </c>
      <c r="R146" s="24" t="str">
        <f t="shared" si="14"/>
        <v/>
      </c>
      <c r="S146" s="27" t="str">
        <f t="shared" si="15"/>
        <v/>
      </c>
    </row>
    <row r="147" spans="2:19" x14ac:dyDescent="0.3">
      <c r="B147" s="24" t="str">
        <f>_xlfn.IFNA(VLOOKUP(A147,list!B:C,2,FALSE),"")</f>
        <v/>
      </c>
      <c r="D147" s="24" t="str">
        <f>_xlfn.IFNA(VLOOKUP(C147,list!$G$2:$I$10,2,FALSE),"")</f>
        <v/>
      </c>
      <c r="E147" s="24" t="str">
        <f>_xlfn.IFNA(VLOOKUP(C147,list!G:I,3,FALSE),"")</f>
        <v/>
      </c>
      <c r="O147" s="26" t="str">
        <f t="shared" si="12"/>
        <v/>
      </c>
      <c r="P147" s="28" t="str">
        <f t="shared" si="16"/>
        <v/>
      </c>
      <c r="Q147" s="24" t="str">
        <f t="shared" si="13"/>
        <v/>
      </c>
      <c r="R147" s="24" t="str">
        <f t="shared" si="14"/>
        <v/>
      </c>
      <c r="S147" s="27" t="str">
        <f t="shared" si="15"/>
        <v/>
      </c>
    </row>
    <row r="148" spans="2:19" x14ac:dyDescent="0.3">
      <c r="B148" s="24" t="str">
        <f>_xlfn.IFNA(VLOOKUP(A148,list!B:C,2,FALSE),"")</f>
        <v/>
      </c>
      <c r="D148" s="24" t="str">
        <f>_xlfn.IFNA(VLOOKUP(C148,list!$G$2:$I$10,2,FALSE),"")</f>
        <v/>
      </c>
      <c r="E148" s="24" t="str">
        <f>_xlfn.IFNA(VLOOKUP(C148,list!G:I,3,FALSE),"")</f>
        <v/>
      </c>
      <c r="O148" s="26" t="str">
        <f t="shared" si="12"/>
        <v/>
      </c>
      <c r="P148" s="28" t="str">
        <f t="shared" si="16"/>
        <v/>
      </c>
      <c r="Q148" s="24" t="str">
        <f t="shared" si="13"/>
        <v/>
      </c>
      <c r="R148" s="24" t="str">
        <f t="shared" si="14"/>
        <v/>
      </c>
      <c r="S148" s="27" t="str">
        <f t="shared" si="15"/>
        <v/>
      </c>
    </row>
    <row r="149" spans="2:19" x14ac:dyDescent="0.3">
      <c r="B149" s="24" t="str">
        <f>_xlfn.IFNA(VLOOKUP(A149,list!B:C,2,FALSE),"")</f>
        <v/>
      </c>
      <c r="D149" s="24" t="str">
        <f>_xlfn.IFNA(VLOOKUP(C149,list!$G$2:$I$10,2,FALSE),"")</f>
        <v/>
      </c>
      <c r="E149" s="24" t="str">
        <f>_xlfn.IFNA(VLOOKUP(C149,list!G:I,3,FALSE),"")</f>
        <v/>
      </c>
      <c r="O149" s="26" t="str">
        <f t="shared" si="12"/>
        <v/>
      </c>
      <c r="P149" s="28" t="str">
        <f t="shared" si="16"/>
        <v/>
      </c>
      <c r="Q149" s="24" t="str">
        <f t="shared" si="13"/>
        <v/>
      </c>
      <c r="R149" s="24" t="str">
        <f t="shared" si="14"/>
        <v/>
      </c>
      <c r="S149" s="27" t="str">
        <f t="shared" si="15"/>
        <v/>
      </c>
    </row>
    <row r="150" spans="2:19" x14ac:dyDescent="0.3">
      <c r="B150" s="24" t="str">
        <f>_xlfn.IFNA(VLOOKUP(A150,list!B:C,2,FALSE),"")</f>
        <v/>
      </c>
      <c r="D150" s="24" t="str">
        <f>_xlfn.IFNA(VLOOKUP(C150,list!$G$2:$I$10,2,FALSE),"")</f>
        <v/>
      </c>
      <c r="E150" s="24" t="str">
        <f>_xlfn.IFNA(VLOOKUP(C150,list!G:I,3,FALSE),"")</f>
        <v/>
      </c>
      <c r="O150" s="26" t="str">
        <f t="shared" si="12"/>
        <v/>
      </c>
      <c r="P150" s="28" t="str">
        <f t="shared" si="16"/>
        <v/>
      </c>
      <c r="Q150" s="24" t="str">
        <f t="shared" si="13"/>
        <v/>
      </c>
      <c r="R150" s="24" t="str">
        <f t="shared" si="14"/>
        <v/>
      </c>
      <c r="S150" s="27" t="str">
        <f t="shared" si="15"/>
        <v/>
      </c>
    </row>
    <row r="151" spans="2:19" x14ac:dyDescent="0.3">
      <c r="B151" s="24" t="str">
        <f>_xlfn.IFNA(VLOOKUP(A151,list!B:C,2,FALSE),"")</f>
        <v/>
      </c>
      <c r="D151" s="24" t="str">
        <f>_xlfn.IFNA(VLOOKUP(C151,list!$G$2:$I$10,2,FALSE),"")</f>
        <v/>
      </c>
      <c r="E151" s="24" t="str">
        <f>_xlfn.IFNA(VLOOKUP(C151,list!G:I,3,FALSE),"")</f>
        <v/>
      </c>
      <c r="O151" s="26" t="str">
        <f t="shared" si="12"/>
        <v/>
      </c>
      <c r="P151" s="28" t="str">
        <f t="shared" si="16"/>
        <v/>
      </c>
      <c r="Q151" s="24" t="str">
        <f t="shared" si="13"/>
        <v/>
      </c>
      <c r="R151" s="24" t="str">
        <f t="shared" si="14"/>
        <v/>
      </c>
      <c r="S151" s="27" t="str">
        <f t="shared" si="15"/>
        <v/>
      </c>
    </row>
    <row r="152" spans="2:19" x14ac:dyDescent="0.3">
      <c r="B152" s="24" t="str">
        <f>_xlfn.IFNA(VLOOKUP(A152,list!B:C,2,FALSE),"")</f>
        <v/>
      </c>
      <c r="D152" s="24" t="str">
        <f>_xlfn.IFNA(VLOOKUP(C152,list!$G$2:$I$10,2,FALSE),"")</f>
        <v/>
      </c>
      <c r="E152" s="24" t="str">
        <f>_xlfn.IFNA(VLOOKUP(C152,list!G:I,3,FALSE),"")</f>
        <v/>
      </c>
      <c r="O152" s="26" t="str">
        <f t="shared" si="12"/>
        <v/>
      </c>
      <c r="P152" s="28" t="str">
        <f t="shared" si="16"/>
        <v/>
      </c>
      <c r="Q152" s="24" t="str">
        <f t="shared" si="13"/>
        <v/>
      </c>
      <c r="R152" s="24" t="str">
        <f t="shared" si="14"/>
        <v/>
      </c>
      <c r="S152" s="27" t="str">
        <f t="shared" si="15"/>
        <v/>
      </c>
    </row>
    <row r="153" spans="2:19" x14ac:dyDescent="0.3">
      <c r="B153" s="24" t="str">
        <f>_xlfn.IFNA(VLOOKUP(A153,list!B:C,2,FALSE),"")</f>
        <v/>
      </c>
      <c r="D153" s="24" t="str">
        <f>_xlfn.IFNA(VLOOKUP(C153,list!$G$2:$I$10,2,FALSE),"")</f>
        <v/>
      </c>
      <c r="E153" s="24" t="str">
        <f>_xlfn.IFNA(VLOOKUP(C153,list!G:I,3,FALSE),"")</f>
        <v/>
      </c>
      <c r="O153" s="26" t="str">
        <f t="shared" si="12"/>
        <v/>
      </c>
      <c r="P153" s="28" t="str">
        <f t="shared" si="16"/>
        <v/>
      </c>
      <c r="Q153" s="24" t="str">
        <f t="shared" si="13"/>
        <v/>
      </c>
      <c r="R153" s="24" t="str">
        <f t="shared" si="14"/>
        <v/>
      </c>
      <c r="S153" s="27" t="str">
        <f t="shared" si="15"/>
        <v/>
      </c>
    </row>
    <row r="154" spans="2:19" x14ac:dyDescent="0.3">
      <c r="B154" s="24" t="str">
        <f>_xlfn.IFNA(VLOOKUP(A154,list!B:C,2,FALSE),"")</f>
        <v/>
      </c>
      <c r="D154" s="24" t="str">
        <f>_xlfn.IFNA(VLOOKUP(C154,list!$G$2:$I$10,2,FALSE),"")</f>
        <v/>
      </c>
      <c r="E154" s="24" t="str">
        <f>_xlfn.IFNA(VLOOKUP(C154,list!G:I,3,FALSE),"")</f>
        <v/>
      </c>
      <c r="O154" s="26" t="str">
        <f t="shared" si="12"/>
        <v/>
      </c>
      <c r="P154" s="28" t="str">
        <f t="shared" si="16"/>
        <v/>
      </c>
      <c r="Q154" s="24" t="str">
        <f t="shared" si="13"/>
        <v/>
      </c>
      <c r="R154" s="24" t="str">
        <f t="shared" si="14"/>
        <v/>
      </c>
      <c r="S154" s="27" t="str">
        <f t="shared" si="15"/>
        <v/>
      </c>
    </row>
    <row r="155" spans="2:19" x14ac:dyDescent="0.3">
      <c r="B155" s="24" t="str">
        <f>_xlfn.IFNA(VLOOKUP(A155,list!B:C,2,FALSE),"")</f>
        <v/>
      </c>
      <c r="D155" s="24" t="str">
        <f>_xlfn.IFNA(VLOOKUP(C155,list!$G$2:$I$10,2,FALSE),"")</f>
        <v/>
      </c>
      <c r="E155" s="24" t="str">
        <f>_xlfn.IFNA(VLOOKUP(C155,list!G:I,3,FALSE),"")</f>
        <v/>
      </c>
      <c r="O155" s="26" t="str">
        <f t="shared" si="12"/>
        <v/>
      </c>
      <c r="P155" s="28" t="str">
        <f t="shared" si="16"/>
        <v/>
      </c>
      <c r="Q155" s="24" t="str">
        <f t="shared" si="13"/>
        <v/>
      </c>
      <c r="R155" s="24" t="str">
        <f t="shared" si="14"/>
        <v/>
      </c>
      <c r="S155" s="27" t="str">
        <f t="shared" si="15"/>
        <v/>
      </c>
    </row>
    <row r="156" spans="2:19" x14ac:dyDescent="0.3">
      <c r="B156" s="24" t="str">
        <f>_xlfn.IFNA(VLOOKUP(A156,list!B:C,2,FALSE),"")</f>
        <v/>
      </c>
      <c r="D156" s="24" t="str">
        <f>_xlfn.IFNA(VLOOKUP(C156,list!$G$2:$I$10,2,FALSE),"")</f>
        <v/>
      </c>
      <c r="E156" s="24" t="str">
        <f>_xlfn.IFNA(VLOOKUP(C156,list!G:I,3,FALSE),"")</f>
        <v/>
      </c>
      <c r="O156" s="26" t="str">
        <f t="shared" si="12"/>
        <v/>
      </c>
      <c r="P156" s="28" t="str">
        <f t="shared" si="16"/>
        <v/>
      </c>
      <c r="Q156" s="24" t="str">
        <f t="shared" si="13"/>
        <v/>
      </c>
      <c r="R156" s="24" t="str">
        <f t="shared" si="14"/>
        <v/>
      </c>
      <c r="S156" s="27" t="str">
        <f t="shared" si="15"/>
        <v/>
      </c>
    </row>
    <row r="157" spans="2:19" x14ac:dyDescent="0.3">
      <c r="B157" s="24" t="str">
        <f>_xlfn.IFNA(VLOOKUP(A157,list!B:C,2,FALSE),"")</f>
        <v/>
      </c>
      <c r="D157" s="24" t="str">
        <f>_xlfn.IFNA(VLOOKUP(C157,list!$G$2:$I$10,2,FALSE),"")</f>
        <v/>
      </c>
      <c r="E157" s="24" t="str">
        <f>_xlfn.IFNA(VLOOKUP(C157,list!G:I,3,FALSE),"")</f>
        <v/>
      </c>
      <c r="O157" s="26" t="str">
        <f t="shared" si="12"/>
        <v/>
      </c>
      <c r="P157" s="28" t="str">
        <f t="shared" si="16"/>
        <v/>
      </c>
      <c r="Q157" s="24" t="str">
        <f t="shared" si="13"/>
        <v/>
      </c>
      <c r="R157" s="24" t="str">
        <f t="shared" si="14"/>
        <v/>
      </c>
      <c r="S157" s="27" t="str">
        <f t="shared" si="15"/>
        <v/>
      </c>
    </row>
    <row r="158" spans="2:19" x14ac:dyDescent="0.3">
      <c r="B158" s="24" t="str">
        <f>_xlfn.IFNA(VLOOKUP(A158,list!B:C,2,FALSE),"")</f>
        <v/>
      </c>
      <c r="D158" s="24" t="str">
        <f>_xlfn.IFNA(VLOOKUP(C158,list!$G$2:$I$10,2,FALSE),"")</f>
        <v/>
      </c>
      <c r="E158" s="24" t="str">
        <f>_xlfn.IFNA(VLOOKUP(C158,list!G:I,3,FALSE),"")</f>
        <v/>
      </c>
      <c r="O158" s="26" t="str">
        <f t="shared" si="12"/>
        <v/>
      </c>
      <c r="P158" s="28" t="str">
        <f t="shared" si="16"/>
        <v/>
      </c>
      <c r="Q158" s="24" t="str">
        <f t="shared" si="13"/>
        <v/>
      </c>
      <c r="R158" s="24" t="str">
        <f t="shared" si="14"/>
        <v/>
      </c>
      <c r="S158" s="27" t="str">
        <f t="shared" si="15"/>
        <v/>
      </c>
    </row>
    <row r="159" spans="2:19" x14ac:dyDescent="0.3">
      <c r="B159" s="24" t="str">
        <f>_xlfn.IFNA(VLOOKUP(A159,list!B:C,2,FALSE),"")</f>
        <v/>
      </c>
      <c r="D159" s="24" t="str">
        <f>_xlfn.IFNA(VLOOKUP(C159,list!$G$2:$I$10,2,FALSE),"")</f>
        <v/>
      </c>
      <c r="E159" s="24" t="str">
        <f>_xlfn.IFNA(VLOOKUP(C159,list!G:I,3,FALSE),"")</f>
        <v/>
      </c>
      <c r="O159" s="26" t="str">
        <f t="shared" si="12"/>
        <v/>
      </c>
      <c r="P159" s="28" t="str">
        <f t="shared" si="16"/>
        <v/>
      </c>
      <c r="Q159" s="24" t="str">
        <f t="shared" si="13"/>
        <v/>
      </c>
      <c r="R159" s="24" t="str">
        <f t="shared" si="14"/>
        <v/>
      </c>
      <c r="S159" s="27" t="str">
        <f t="shared" si="15"/>
        <v/>
      </c>
    </row>
    <row r="160" spans="2:19" x14ac:dyDescent="0.3">
      <c r="B160" s="24" t="str">
        <f>_xlfn.IFNA(VLOOKUP(A160,list!B:C,2,FALSE),"")</f>
        <v/>
      </c>
      <c r="D160" s="24" t="str">
        <f>_xlfn.IFNA(VLOOKUP(C160,list!$G$2:$I$10,2,FALSE),"")</f>
        <v/>
      </c>
      <c r="E160" s="24" t="str">
        <f>_xlfn.IFNA(VLOOKUP(C160,list!G:I,3,FALSE),"")</f>
        <v/>
      </c>
      <c r="O160" s="26" t="str">
        <f t="shared" si="12"/>
        <v/>
      </c>
      <c r="P160" s="28" t="str">
        <f t="shared" si="16"/>
        <v/>
      </c>
      <c r="Q160" s="24" t="str">
        <f t="shared" si="13"/>
        <v/>
      </c>
      <c r="R160" s="24" t="str">
        <f t="shared" si="14"/>
        <v/>
      </c>
      <c r="S160" s="27" t="str">
        <f t="shared" si="15"/>
        <v/>
      </c>
    </row>
    <row r="161" spans="2:19" x14ac:dyDescent="0.3">
      <c r="B161" s="24" t="str">
        <f>_xlfn.IFNA(VLOOKUP(A161,list!B:C,2,FALSE),"")</f>
        <v/>
      </c>
      <c r="D161" s="24" t="str">
        <f>_xlfn.IFNA(VLOOKUP(C161,list!$G$2:$I$10,2,FALSE),"")</f>
        <v/>
      </c>
      <c r="E161" s="24" t="str">
        <f>_xlfn.IFNA(VLOOKUP(C161,list!G:I,3,FALSE),"")</f>
        <v/>
      </c>
      <c r="O161" s="26" t="str">
        <f t="shared" si="12"/>
        <v/>
      </c>
      <c r="P161" s="28" t="str">
        <f t="shared" si="16"/>
        <v/>
      </c>
      <c r="Q161" s="24" t="str">
        <f t="shared" si="13"/>
        <v/>
      </c>
      <c r="R161" s="24" t="str">
        <f t="shared" si="14"/>
        <v/>
      </c>
      <c r="S161" s="27" t="str">
        <f t="shared" si="15"/>
        <v/>
      </c>
    </row>
    <row r="162" spans="2:19" x14ac:dyDescent="0.3">
      <c r="B162" s="24" t="str">
        <f>_xlfn.IFNA(VLOOKUP(A162,list!B:C,2,FALSE),"")</f>
        <v/>
      </c>
      <c r="D162" s="24" t="str">
        <f>_xlfn.IFNA(VLOOKUP(C162,list!$G$2:$I$10,2,FALSE),"")</f>
        <v/>
      </c>
      <c r="E162" s="24" t="str">
        <f>_xlfn.IFNA(VLOOKUP(C162,list!G:I,3,FALSE),"")</f>
        <v/>
      </c>
      <c r="O162" s="26" t="str">
        <f t="shared" si="12"/>
        <v/>
      </c>
      <c r="P162" s="28" t="str">
        <f t="shared" si="16"/>
        <v/>
      </c>
      <c r="Q162" s="24" t="str">
        <f t="shared" si="13"/>
        <v/>
      </c>
      <c r="R162" s="24" t="str">
        <f t="shared" si="14"/>
        <v/>
      </c>
      <c r="S162" s="27" t="str">
        <f t="shared" si="15"/>
        <v/>
      </c>
    </row>
    <row r="163" spans="2:19" x14ac:dyDescent="0.3">
      <c r="B163" s="24" t="str">
        <f>_xlfn.IFNA(VLOOKUP(A163,list!B:C,2,FALSE),"")</f>
        <v/>
      </c>
      <c r="D163" s="24" t="str">
        <f>_xlfn.IFNA(VLOOKUP(C163,list!$G$2:$I$10,2,FALSE),"")</f>
        <v/>
      </c>
      <c r="E163" s="24" t="str">
        <f>_xlfn.IFNA(VLOOKUP(C163,list!G:I,3,FALSE),"")</f>
        <v/>
      </c>
      <c r="O163" s="26" t="str">
        <f t="shared" si="12"/>
        <v/>
      </c>
      <c r="P163" s="28" t="str">
        <f t="shared" si="16"/>
        <v/>
      </c>
      <c r="Q163" s="24" t="str">
        <f t="shared" si="13"/>
        <v/>
      </c>
      <c r="R163" s="24" t="str">
        <f t="shared" si="14"/>
        <v/>
      </c>
      <c r="S163" s="27" t="str">
        <f t="shared" si="15"/>
        <v/>
      </c>
    </row>
    <row r="164" spans="2:19" x14ac:dyDescent="0.3">
      <c r="B164" s="24" t="str">
        <f>_xlfn.IFNA(VLOOKUP(A164,list!B:C,2,FALSE),"")</f>
        <v/>
      </c>
      <c r="D164" s="24" t="str">
        <f>_xlfn.IFNA(VLOOKUP(C164,list!$G$2:$I$10,2,FALSE),"")</f>
        <v/>
      </c>
      <c r="E164" s="24" t="str">
        <f>_xlfn.IFNA(VLOOKUP(C164,list!G:I,3,FALSE),"")</f>
        <v/>
      </c>
      <c r="O164" s="26" t="str">
        <f t="shared" si="12"/>
        <v/>
      </c>
      <c r="P164" s="28" t="str">
        <f t="shared" si="16"/>
        <v/>
      </c>
      <c r="Q164" s="24" t="str">
        <f t="shared" si="13"/>
        <v/>
      </c>
      <c r="R164" s="24" t="str">
        <f t="shared" si="14"/>
        <v/>
      </c>
      <c r="S164" s="27" t="str">
        <f t="shared" si="15"/>
        <v/>
      </c>
    </row>
    <row r="165" spans="2:19" x14ac:dyDescent="0.3">
      <c r="B165" s="24" t="str">
        <f>_xlfn.IFNA(VLOOKUP(A165,list!B:C,2,FALSE),"")</f>
        <v/>
      </c>
      <c r="D165" s="24" t="str">
        <f>_xlfn.IFNA(VLOOKUP(C165,list!$G$2:$I$10,2,FALSE),"")</f>
        <v/>
      </c>
      <c r="E165" s="24" t="str">
        <f>_xlfn.IFNA(VLOOKUP(C165,list!G:I,3,FALSE),"")</f>
        <v/>
      </c>
      <c r="O165" s="26" t="str">
        <f t="shared" si="12"/>
        <v/>
      </c>
      <c r="P165" s="28" t="str">
        <f t="shared" si="16"/>
        <v/>
      </c>
      <c r="Q165" s="24" t="str">
        <f t="shared" si="13"/>
        <v/>
      </c>
      <c r="R165" s="24" t="str">
        <f t="shared" si="14"/>
        <v/>
      </c>
      <c r="S165" s="27" t="str">
        <f t="shared" si="15"/>
        <v/>
      </c>
    </row>
    <row r="166" spans="2:19" x14ac:dyDescent="0.3">
      <c r="B166" s="24" t="str">
        <f>_xlfn.IFNA(VLOOKUP(A166,list!B:C,2,FALSE),"")</f>
        <v/>
      </c>
      <c r="D166" s="24" t="str">
        <f>_xlfn.IFNA(VLOOKUP(C166,list!$G$2:$I$10,2,FALSE),"")</f>
        <v/>
      </c>
      <c r="E166" s="24" t="str">
        <f>_xlfn.IFNA(VLOOKUP(C166,list!G:I,3,FALSE),"")</f>
        <v/>
      </c>
      <c r="O166" s="26" t="str">
        <f t="shared" si="12"/>
        <v/>
      </c>
      <c r="P166" s="28" t="str">
        <f t="shared" si="16"/>
        <v/>
      </c>
      <c r="Q166" s="24" t="str">
        <f t="shared" si="13"/>
        <v/>
      </c>
      <c r="R166" s="24" t="str">
        <f t="shared" si="14"/>
        <v/>
      </c>
      <c r="S166" s="27" t="str">
        <f t="shared" si="15"/>
        <v/>
      </c>
    </row>
    <row r="167" spans="2:19" x14ac:dyDescent="0.3">
      <c r="B167" s="24" t="str">
        <f>_xlfn.IFNA(VLOOKUP(A167,list!B:C,2,FALSE),"")</f>
        <v/>
      </c>
      <c r="D167" s="24" t="str">
        <f>_xlfn.IFNA(VLOOKUP(C167,list!$G$2:$I$10,2,FALSE),"")</f>
        <v/>
      </c>
      <c r="E167" s="24" t="str">
        <f>_xlfn.IFNA(VLOOKUP(C167,list!G:I,3,FALSE),"")</f>
        <v/>
      </c>
      <c r="O167" s="26" t="str">
        <f t="shared" si="12"/>
        <v/>
      </c>
      <c r="P167" s="28" t="str">
        <f t="shared" si="16"/>
        <v/>
      </c>
      <c r="Q167" s="24" t="str">
        <f t="shared" si="13"/>
        <v/>
      </c>
      <c r="R167" s="24" t="str">
        <f t="shared" si="14"/>
        <v/>
      </c>
      <c r="S167" s="27" t="str">
        <f t="shared" si="15"/>
        <v/>
      </c>
    </row>
    <row r="168" spans="2:19" x14ac:dyDescent="0.3">
      <c r="B168" s="24" t="str">
        <f>_xlfn.IFNA(VLOOKUP(A168,list!B:C,2,FALSE),"")</f>
        <v/>
      </c>
      <c r="D168" s="24" t="str">
        <f>_xlfn.IFNA(VLOOKUP(C168,list!$G$2:$I$10,2,FALSE),"")</f>
        <v/>
      </c>
      <c r="E168" s="24" t="str">
        <f>_xlfn.IFNA(VLOOKUP(C168,list!G:I,3,FALSE),"")</f>
        <v/>
      </c>
      <c r="O168" s="26" t="str">
        <f t="shared" si="12"/>
        <v/>
      </c>
      <c r="P168" s="28" t="str">
        <f t="shared" si="16"/>
        <v/>
      </c>
      <c r="Q168" s="24" t="str">
        <f t="shared" si="13"/>
        <v/>
      </c>
      <c r="R168" s="24" t="str">
        <f t="shared" si="14"/>
        <v/>
      </c>
      <c r="S168" s="27" t="str">
        <f t="shared" si="15"/>
        <v/>
      </c>
    </row>
    <row r="169" spans="2:19" x14ac:dyDescent="0.3">
      <c r="B169" s="24" t="str">
        <f>_xlfn.IFNA(VLOOKUP(A169,list!B:C,2,FALSE),"")</f>
        <v/>
      </c>
      <c r="D169" s="24" t="str">
        <f>_xlfn.IFNA(VLOOKUP(C169,list!$G$2:$I$10,2,FALSE),"")</f>
        <v/>
      </c>
      <c r="E169" s="24" t="str">
        <f>_xlfn.IFNA(VLOOKUP(C169,list!G:I,3,FALSE),"")</f>
        <v/>
      </c>
      <c r="O169" s="26" t="str">
        <f t="shared" si="12"/>
        <v/>
      </c>
      <c r="P169" s="28" t="str">
        <f t="shared" si="16"/>
        <v/>
      </c>
      <c r="Q169" s="24" t="str">
        <f t="shared" si="13"/>
        <v/>
      </c>
      <c r="R169" s="24" t="str">
        <f t="shared" si="14"/>
        <v/>
      </c>
      <c r="S169" s="27" t="str">
        <f t="shared" si="15"/>
        <v/>
      </c>
    </row>
    <row r="170" spans="2:19" x14ac:dyDescent="0.3">
      <c r="B170" s="24" t="str">
        <f>_xlfn.IFNA(VLOOKUP(A170,list!B:C,2,FALSE),"")</f>
        <v/>
      </c>
      <c r="D170" s="24" t="str">
        <f>_xlfn.IFNA(VLOOKUP(C170,list!$G$2:$I$10,2,FALSE),"")</f>
        <v/>
      </c>
      <c r="E170" s="24" t="str">
        <f>_xlfn.IFNA(VLOOKUP(C170,list!G:I,3,FALSE),"")</f>
        <v/>
      </c>
      <c r="O170" s="26" t="str">
        <f t="shared" si="12"/>
        <v/>
      </c>
      <c r="P170" s="28" t="str">
        <f t="shared" si="16"/>
        <v/>
      </c>
      <c r="Q170" s="24" t="str">
        <f t="shared" si="13"/>
        <v/>
      </c>
      <c r="R170" s="24" t="str">
        <f t="shared" si="14"/>
        <v/>
      </c>
      <c r="S170" s="27" t="str">
        <f t="shared" si="15"/>
        <v/>
      </c>
    </row>
    <row r="171" spans="2:19" x14ac:dyDescent="0.3">
      <c r="B171" s="24" t="str">
        <f>_xlfn.IFNA(VLOOKUP(A171,list!B:C,2,FALSE),"")</f>
        <v/>
      </c>
      <c r="D171" s="24" t="str">
        <f>_xlfn.IFNA(VLOOKUP(C171,list!$G$2:$I$10,2,FALSE),"")</f>
        <v/>
      </c>
      <c r="E171" s="24" t="str">
        <f>_xlfn.IFNA(VLOOKUP(C171,list!G:I,3,FALSE),"")</f>
        <v/>
      </c>
      <c r="O171" s="26" t="str">
        <f t="shared" si="12"/>
        <v/>
      </c>
      <c r="P171" s="28" t="str">
        <f t="shared" si="16"/>
        <v/>
      </c>
      <c r="Q171" s="24" t="str">
        <f t="shared" si="13"/>
        <v/>
      </c>
      <c r="R171" s="24" t="str">
        <f t="shared" si="14"/>
        <v/>
      </c>
      <c r="S171" s="27" t="str">
        <f t="shared" si="15"/>
        <v/>
      </c>
    </row>
    <row r="172" spans="2:19" x14ac:dyDescent="0.3">
      <c r="B172" s="24" t="str">
        <f>_xlfn.IFNA(VLOOKUP(A172,list!B:C,2,FALSE),"")</f>
        <v/>
      </c>
      <c r="D172" s="24" t="str">
        <f>_xlfn.IFNA(VLOOKUP(C172,list!$G$2:$I$10,2,FALSE),"")</f>
        <v/>
      </c>
      <c r="E172" s="24" t="str">
        <f>_xlfn.IFNA(VLOOKUP(C172,list!G:I,3,FALSE),"")</f>
        <v/>
      </c>
      <c r="O172" s="26" t="str">
        <f t="shared" si="12"/>
        <v/>
      </c>
      <c r="P172" s="28" t="str">
        <f t="shared" si="16"/>
        <v/>
      </c>
      <c r="Q172" s="24" t="str">
        <f t="shared" si="13"/>
        <v/>
      </c>
      <c r="R172" s="24" t="str">
        <f t="shared" si="14"/>
        <v/>
      </c>
      <c r="S172" s="27" t="str">
        <f t="shared" si="15"/>
        <v/>
      </c>
    </row>
    <row r="173" spans="2:19" x14ac:dyDescent="0.3">
      <c r="B173" s="24" t="str">
        <f>_xlfn.IFNA(VLOOKUP(A173,list!B:C,2,FALSE),"")</f>
        <v/>
      </c>
      <c r="D173" s="24" t="str">
        <f>_xlfn.IFNA(VLOOKUP(C173,list!$G$2:$I$10,2,FALSE),"")</f>
        <v/>
      </c>
      <c r="E173" s="24" t="str">
        <f>_xlfn.IFNA(VLOOKUP(C173,list!G:I,3,FALSE),"")</f>
        <v/>
      </c>
      <c r="O173" s="26" t="str">
        <f t="shared" si="12"/>
        <v/>
      </c>
      <c r="P173" s="28" t="str">
        <f t="shared" si="16"/>
        <v/>
      </c>
      <c r="Q173" s="24" t="str">
        <f t="shared" si="13"/>
        <v/>
      </c>
      <c r="R173" s="24" t="str">
        <f t="shared" si="14"/>
        <v/>
      </c>
      <c r="S173" s="27" t="str">
        <f t="shared" si="15"/>
        <v/>
      </c>
    </row>
    <row r="174" spans="2:19" x14ac:dyDescent="0.3">
      <c r="B174" s="24" t="str">
        <f>_xlfn.IFNA(VLOOKUP(A174,list!B:C,2,FALSE),"")</f>
        <v/>
      </c>
      <c r="D174" s="24" t="str">
        <f>_xlfn.IFNA(VLOOKUP(C174,list!$G$2:$I$10,2,FALSE),"")</f>
        <v/>
      </c>
      <c r="E174" s="24" t="str">
        <f>_xlfn.IFNA(VLOOKUP(C174,list!G:I,3,FALSE),"")</f>
        <v/>
      </c>
      <c r="O174" s="26" t="str">
        <f t="shared" si="12"/>
        <v/>
      </c>
      <c r="P174" s="28" t="str">
        <f t="shared" si="16"/>
        <v/>
      </c>
      <c r="Q174" s="24" t="str">
        <f t="shared" si="13"/>
        <v/>
      </c>
      <c r="R174" s="24" t="str">
        <f t="shared" si="14"/>
        <v/>
      </c>
      <c r="S174" s="27" t="str">
        <f t="shared" si="15"/>
        <v/>
      </c>
    </row>
    <row r="175" spans="2:19" x14ac:dyDescent="0.3">
      <c r="B175" s="24" t="str">
        <f>_xlfn.IFNA(VLOOKUP(A175,list!B:C,2,FALSE),"")</f>
        <v/>
      </c>
      <c r="D175" s="24" t="str">
        <f>_xlfn.IFNA(VLOOKUP(C175,list!$G$2:$I$10,2,FALSE),"")</f>
        <v/>
      </c>
      <c r="E175" s="24" t="str">
        <f>_xlfn.IFNA(VLOOKUP(C175,list!G:I,3,FALSE),"")</f>
        <v/>
      </c>
      <c r="O175" s="26" t="str">
        <f t="shared" si="12"/>
        <v/>
      </c>
      <c r="P175" s="28" t="str">
        <f t="shared" si="16"/>
        <v/>
      </c>
      <c r="Q175" s="24" t="str">
        <f t="shared" si="13"/>
        <v/>
      </c>
      <c r="R175" s="24" t="str">
        <f t="shared" si="14"/>
        <v/>
      </c>
      <c r="S175" s="27" t="str">
        <f t="shared" si="15"/>
        <v/>
      </c>
    </row>
    <row r="176" spans="2:19" x14ac:dyDescent="0.3">
      <c r="B176" s="24" t="str">
        <f>_xlfn.IFNA(VLOOKUP(A176,list!B:C,2,FALSE),"")</f>
        <v/>
      </c>
      <c r="D176" s="24" t="str">
        <f>_xlfn.IFNA(VLOOKUP(C176,list!$G$2:$I$10,2,FALSE),"")</f>
        <v/>
      </c>
      <c r="E176" s="24" t="str">
        <f>_xlfn.IFNA(VLOOKUP(C176,list!G:I,3,FALSE),"")</f>
        <v/>
      </c>
      <c r="O176" s="26" t="str">
        <f t="shared" si="12"/>
        <v/>
      </c>
      <c r="P176" s="28" t="str">
        <f t="shared" si="16"/>
        <v/>
      </c>
      <c r="Q176" s="24" t="str">
        <f t="shared" si="13"/>
        <v/>
      </c>
      <c r="R176" s="24" t="str">
        <f t="shared" si="14"/>
        <v/>
      </c>
      <c r="S176" s="27" t="str">
        <f t="shared" si="15"/>
        <v/>
      </c>
    </row>
    <row r="177" spans="2:19" x14ac:dyDescent="0.3">
      <c r="B177" s="24" t="str">
        <f>_xlfn.IFNA(VLOOKUP(A177,list!B:C,2,FALSE),"")</f>
        <v/>
      </c>
      <c r="D177" s="24" t="str">
        <f>_xlfn.IFNA(VLOOKUP(C177,list!$G$2:$I$10,2,FALSE),"")</f>
        <v/>
      </c>
      <c r="E177" s="24" t="str">
        <f>_xlfn.IFNA(VLOOKUP(C177,list!G:I,3,FALSE),"")</f>
        <v/>
      </c>
      <c r="O177" s="26" t="str">
        <f t="shared" si="12"/>
        <v/>
      </c>
      <c r="P177" s="28" t="str">
        <f t="shared" si="16"/>
        <v/>
      </c>
      <c r="Q177" s="24" t="str">
        <f t="shared" si="13"/>
        <v/>
      </c>
      <c r="R177" s="24" t="str">
        <f t="shared" si="14"/>
        <v/>
      </c>
      <c r="S177" s="27" t="str">
        <f t="shared" si="15"/>
        <v/>
      </c>
    </row>
    <row r="178" spans="2:19" x14ac:dyDescent="0.3">
      <c r="B178" s="24" t="str">
        <f>_xlfn.IFNA(VLOOKUP(A178,list!B:C,2,FALSE),"")</f>
        <v/>
      </c>
      <c r="D178" s="24" t="str">
        <f>_xlfn.IFNA(VLOOKUP(C178,list!$G$2:$I$10,2,FALSE),"")</f>
        <v/>
      </c>
      <c r="E178" s="24" t="str">
        <f>_xlfn.IFNA(VLOOKUP(C178,list!G:I,3,FALSE),"")</f>
        <v/>
      </c>
      <c r="O178" s="26" t="str">
        <f t="shared" si="12"/>
        <v/>
      </c>
      <c r="P178" s="28" t="str">
        <f t="shared" si="16"/>
        <v/>
      </c>
      <c r="Q178" s="24" t="str">
        <f t="shared" si="13"/>
        <v/>
      </c>
      <c r="R178" s="24" t="str">
        <f t="shared" si="14"/>
        <v/>
      </c>
      <c r="S178" s="27" t="str">
        <f t="shared" si="15"/>
        <v/>
      </c>
    </row>
    <row r="179" spans="2:19" x14ac:dyDescent="0.3">
      <c r="B179" s="24" t="str">
        <f>_xlfn.IFNA(VLOOKUP(A179,list!B:C,2,FALSE),"")</f>
        <v/>
      </c>
      <c r="D179" s="24" t="str">
        <f>_xlfn.IFNA(VLOOKUP(C179,list!$G$2:$I$10,2,FALSE),"")</f>
        <v/>
      </c>
      <c r="E179" s="24" t="str">
        <f>_xlfn.IFNA(VLOOKUP(C179,list!G:I,3,FALSE),"")</f>
        <v/>
      </c>
      <c r="O179" s="26" t="str">
        <f t="shared" si="12"/>
        <v/>
      </c>
      <c r="P179" s="28" t="str">
        <f t="shared" si="16"/>
        <v/>
      </c>
      <c r="Q179" s="24" t="str">
        <f t="shared" si="13"/>
        <v/>
      </c>
      <c r="R179" s="24" t="str">
        <f t="shared" si="14"/>
        <v/>
      </c>
      <c r="S179" s="27" t="str">
        <f t="shared" si="15"/>
        <v/>
      </c>
    </row>
    <row r="180" spans="2:19" x14ac:dyDescent="0.3">
      <c r="B180" s="24" t="str">
        <f>_xlfn.IFNA(VLOOKUP(A180,list!B:C,2,FALSE),"")</f>
        <v/>
      </c>
      <c r="D180" s="24" t="str">
        <f>_xlfn.IFNA(VLOOKUP(C180,list!$G$2:$I$10,2,FALSE),"")</f>
        <v/>
      </c>
      <c r="E180" s="24" t="str">
        <f>_xlfn.IFNA(VLOOKUP(C180,list!G:I,3,FALSE),"")</f>
        <v/>
      </c>
      <c r="O180" s="26" t="str">
        <f t="shared" si="12"/>
        <v/>
      </c>
      <c r="P180" s="28" t="str">
        <f t="shared" si="16"/>
        <v/>
      </c>
      <c r="Q180" s="24" t="str">
        <f t="shared" si="13"/>
        <v/>
      </c>
      <c r="R180" s="24" t="str">
        <f t="shared" si="14"/>
        <v/>
      </c>
      <c r="S180" s="27" t="str">
        <f t="shared" si="15"/>
        <v/>
      </c>
    </row>
    <row r="181" spans="2:19" x14ac:dyDescent="0.3">
      <c r="B181" s="24" t="str">
        <f>_xlfn.IFNA(VLOOKUP(A181,list!B:C,2,FALSE),"")</f>
        <v/>
      </c>
      <c r="D181" s="24" t="str">
        <f>_xlfn.IFNA(VLOOKUP(C181,list!$G$2:$I$10,2,FALSE),"")</f>
        <v/>
      </c>
      <c r="E181" s="24" t="str">
        <f>_xlfn.IFNA(VLOOKUP(C181,list!G:I,3,FALSE),"")</f>
        <v/>
      </c>
      <c r="O181" s="26" t="str">
        <f t="shared" si="12"/>
        <v/>
      </c>
      <c r="P181" s="28" t="str">
        <f t="shared" si="16"/>
        <v/>
      </c>
      <c r="Q181" s="24" t="str">
        <f t="shared" si="13"/>
        <v/>
      </c>
      <c r="R181" s="24" t="str">
        <f t="shared" si="14"/>
        <v/>
      </c>
      <c r="S181" s="27" t="str">
        <f t="shared" si="15"/>
        <v/>
      </c>
    </row>
    <row r="182" spans="2:19" x14ac:dyDescent="0.3">
      <c r="B182" s="24" t="str">
        <f>_xlfn.IFNA(VLOOKUP(A182,list!B:C,2,FALSE),"")</f>
        <v/>
      </c>
      <c r="D182" s="24" t="str">
        <f>_xlfn.IFNA(VLOOKUP(C182,list!$G$2:$I$10,2,FALSE),"")</f>
        <v/>
      </c>
      <c r="E182" s="24" t="str">
        <f>_xlfn.IFNA(VLOOKUP(C182,list!G:I,3,FALSE),"")</f>
        <v/>
      </c>
      <c r="O182" s="26" t="str">
        <f t="shared" si="12"/>
        <v/>
      </c>
      <c r="P182" s="28" t="str">
        <f t="shared" si="16"/>
        <v/>
      </c>
      <c r="Q182" s="24" t="str">
        <f t="shared" si="13"/>
        <v/>
      </c>
      <c r="R182" s="24" t="str">
        <f t="shared" si="14"/>
        <v/>
      </c>
      <c r="S182" s="27" t="str">
        <f t="shared" si="15"/>
        <v/>
      </c>
    </row>
    <row r="183" spans="2:19" x14ac:dyDescent="0.3">
      <c r="B183" s="24" t="str">
        <f>_xlfn.IFNA(VLOOKUP(A183,list!B:C,2,FALSE),"")</f>
        <v/>
      </c>
      <c r="D183" s="24" t="str">
        <f>_xlfn.IFNA(VLOOKUP(C183,list!$G$2:$I$10,2,FALSE),"")</f>
        <v/>
      </c>
      <c r="E183" s="24" t="str">
        <f>_xlfn.IFNA(VLOOKUP(C183,list!G:I,3,FALSE),"")</f>
        <v/>
      </c>
      <c r="O183" s="26" t="str">
        <f t="shared" si="12"/>
        <v/>
      </c>
      <c r="P183" s="28" t="str">
        <f t="shared" si="16"/>
        <v/>
      </c>
      <c r="Q183" s="24" t="str">
        <f t="shared" si="13"/>
        <v/>
      </c>
      <c r="R183" s="24" t="str">
        <f t="shared" si="14"/>
        <v/>
      </c>
      <c r="S183" s="27" t="str">
        <f t="shared" si="15"/>
        <v/>
      </c>
    </row>
    <row r="184" spans="2:19" x14ac:dyDescent="0.3">
      <c r="B184" s="24" t="str">
        <f>_xlfn.IFNA(VLOOKUP(A184,list!B:C,2,FALSE),"")</f>
        <v/>
      </c>
      <c r="D184" s="24" t="str">
        <f>_xlfn.IFNA(VLOOKUP(C184,list!$G$2:$I$10,2,FALSE),"")</f>
        <v/>
      </c>
      <c r="E184" s="24" t="str">
        <f>_xlfn.IFNA(VLOOKUP(C184,list!G:I,3,FALSE),"")</f>
        <v/>
      </c>
      <c r="O184" s="26" t="str">
        <f t="shared" si="12"/>
        <v/>
      </c>
      <c r="P184" s="28" t="str">
        <f t="shared" si="16"/>
        <v/>
      </c>
      <c r="Q184" s="24" t="str">
        <f t="shared" si="13"/>
        <v/>
      </c>
      <c r="R184" s="24" t="str">
        <f t="shared" si="14"/>
        <v/>
      </c>
      <c r="S184" s="27" t="str">
        <f t="shared" si="15"/>
        <v/>
      </c>
    </row>
    <row r="185" spans="2:19" x14ac:dyDescent="0.3">
      <c r="B185" s="24" t="str">
        <f>_xlfn.IFNA(VLOOKUP(A185,list!B:C,2,FALSE),"")</f>
        <v/>
      </c>
      <c r="D185" s="24" t="str">
        <f>_xlfn.IFNA(VLOOKUP(C185,list!$G$2:$I$10,2,FALSE),"")</f>
        <v/>
      </c>
      <c r="E185" s="24" t="str">
        <f>_xlfn.IFNA(VLOOKUP(C185,list!G:I,3,FALSE),"")</f>
        <v/>
      </c>
      <c r="O185" s="26" t="str">
        <f t="shared" si="12"/>
        <v/>
      </c>
      <c r="P185" s="28" t="str">
        <f t="shared" si="16"/>
        <v/>
      </c>
      <c r="Q185" s="24" t="str">
        <f t="shared" si="13"/>
        <v/>
      </c>
      <c r="R185" s="24" t="str">
        <f t="shared" si="14"/>
        <v/>
      </c>
      <c r="S185" s="27" t="str">
        <f t="shared" si="15"/>
        <v/>
      </c>
    </row>
    <row r="186" spans="2:19" x14ac:dyDescent="0.3">
      <c r="B186" s="24" t="str">
        <f>_xlfn.IFNA(VLOOKUP(A186,list!B:C,2,FALSE),"")</f>
        <v/>
      </c>
      <c r="D186" s="24" t="str">
        <f>_xlfn.IFNA(VLOOKUP(C186,list!$G$2:$I$10,2,FALSE),"")</f>
        <v/>
      </c>
      <c r="E186" s="24" t="str">
        <f>_xlfn.IFNA(VLOOKUP(C186,list!G:I,3,FALSE),"")</f>
        <v/>
      </c>
      <c r="O186" s="26" t="str">
        <f t="shared" si="12"/>
        <v/>
      </c>
      <c r="P186" s="28" t="str">
        <f t="shared" si="16"/>
        <v/>
      </c>
      <c r="Q186" s="24" t="str">
        <f t="shared" si="13"/>
        <v/>
      </c>
      <c r="R186" s="24" t="str">
        <f t="shared" si="14"/>
        <v/>
      </c>
      <c r="S186" s="27" t="str">
        <f t="shared" si="15"/>
        <v/>
      </c>
    </row>
    <row r="187" spans="2:19" x14ac:dyDescent="0.3">
      <c r="B187" s="24" t="str">
        <f>_xlfn.IFNA(VLOOKUP(A187,list!B:C,2,FALSE),"")</f>
        <v/>
      </c>
      <c r="D187" s="24" t="str">
        <f>_xlfn.IFNA(VLOOKUP(C187,list!$G$2:$I$10,2,FALSE),"")</f>
        <v/>
      </c>
      <c r="E187" s="24" t="str">
        <f>_xlfn.IFNA(VLOOKUP(C187,list!G:I,3,FALSE),"")</f>
        <v/>
      </c>
      <c r="O187" s="26" t="str">
        <f t="shared" si="12"/>
        <v/>
      </c>
      <c r="P187" s="28" t="str">
        <f t="shared" si="16"/>
        <v/>
      </c>
      <c r="Q187" s="24" t="str">
        <f t="shared" si="13"/>
        <v/>
      </c>
      <c r="R187" s="24" t="str">
        <f t="shared" si="14"/>
        <v/>
      </c>
      <c r="S187" s="27" t="str">
        <f t="shared" si="15"/>
        <v/>
      </c>
    </row>
    <row r="188" spans="2:19" x14ac:dyDescent="0.3">
      <c r="B188" s="24" t="str">
        <f>_xlfn.IFNA(VLOOKUP(A188,list!B:C,2,FALSE),"")</f>
        <v/>
      </c>
      <c r="D188" s="24" t="str">
        <f>_xlfn.IFNA(VLOOKUP(C188,list!$G$2:$I$10,2,FALSE),"")</f>
        <v/>
      </c>
      <c r="E188" s="24" t="str">
        <f>_xlfn.IFNA(VLOOKUP(C188,list!G:I,3,FALSE),"")</f>
        <v/>
      </c>
      <c r="O188" s="26" t="str">
        <f t="shared" si="12"/>
        <v/>
      </c>
      <c r="P188" s="28" t="str">
        <f t="shared" si="16"/>
        <v/>
      </c>
      <c r="Q188" s="24" t="str">
        <f t="shared" si="13"/>
        <v/>
      </c>
      <c r="R188" s="24" t="str">
        <f t="shared" si="14"/>
        <v/>
      </c>
      <c r="S188" s="27" t="str">
        <f t="shared" si="15"/>
        <v/>
      </c>
    </row>
    <row r="189" spans="2:19" x14ac:dyDescent="0.3">
      <c r="B189" s="24" t="str">
        <f>_xlfn.IFNA(VLOOKUP(A189,list!B:C,2,FALSE),"")</f>
        <v/>
      </c>
      <c r="D189" s="24" t="str">
        <f>_xlfn.IFNA(VLOOKUP(C189,list!$G$2:$I$10,2,FALSE),"")</f>
        <v/>
      </c>
      <c r="E189" s="24" t="str">
        <f>_xlfn.IFNA(VLOOKUP(C189,list!G:I,3,FALSE),"")</f>
        <v/>
      </c>
      <c r="O189" s="26" t="str">
        <f t="shared" si="12"/>
        <v/>
      </c>
      <c r="P189" s="28" t="str">
        <f t="shared" si="16"/>
        <v/>
      </c>
      <c r="Q189" s="24" t="str">
        <f t="shared" si="13"/>
        <v/>
      </c>
      <c r="R189" s="24" t="str">
        <f t="shared" si="14"/>
        <v/>
      </c>
      <c r="S189" s="27" t="str">
        <f t="shared" si="15"/>
        <v/>
      </c>
    </row>
    <row r="190" spans="2:19" x14ac:dyDescent="0.3">
      <c r="B190" s="24" t="str">
        <f>_xlfn.IFNA(VLOOKUP(A190,list!B:C,2,FALSE),"")</f>
        <v/>
      </c>
      <c r="D190" s="24" t="str">
        <f>_xlfn.IFNA(VLOOKUP(C190,list!$G$2:$I$10,2,FALSE),"")</f>
        <v/>
      </c>
      <c r="E190" s="24" t="str">
        <f>_xlfn.IFNA(VLOOKUP(C190,list!G:I,3,FALSE),"")</f>
        <v/>
      </c>
      <c r="O190" s="26" t="str">
        <f t="shared" si="12"/>
        <v/>
      </c>
      <c r="P190" s="28" t="str">
        <f t="shared" si="16"/>
        <v/>
      </c>
      <c r="Q190" s="24" t="str">
        <f t="shared" si="13"/>
        <v/>
      </c>
      <c r="R190" s="24" t="str">
        <f t="shared" si="14"/>
        <v/>
      </c>
      <c r="S190" s="27" t="str">
        <f t="shared" si="15"/>
        <v/>
      </c>
    </row>
    <row r="191" spans="2:19" x14ac:dyDescent="0.3">
      <c r="B191" s="24" t="str">
        <f>_xlfn.IFNA(VLOOKUP(A191,list!B:C,2,FALSE),"")</f>
        <v/>
      </c>
      <c r="D191" s="24" t="str">
        <f>_xlfn.IFNA(VLOOKUP(C191,list!$G$2:$I$10,2,FALSE),"")</f>
        <v/>
      </c>
      <c r="E191" s="24" t="str">
        <f>_xlfn.IFNA(VLOOKUP(C191,list!G:I,3,FALSE),"")</f>
        <v/>
      </c>
      <c r="O191" s="26" t="str">
        <f t="shared" si="12"/>
        <v/>
      </c>
      <c r="P191" s="28" t="str">
        <f t="shared" si="16"/>
        <v/>
      </c>
      <c r="Q191" s="24" t="str">
        <f t="shared" si="13"/>
        <v/>
      </c>
      <c r="R191" s="24" t="str">
        <f t="shared" si="14"/>
        <v/>
      </c>
      <c r="S191" s="27" t="str">
        <f t="shared" si="15"/>
        <v/>
      </c>
    </row>
    <row r="192" spans="2:19" x14ac:dyDescent="0.3">
      <c r="B192" s="24" t="str">
        <f>_xlfn.IFNA(VLOOKUP(A192,list!B:C,2,FALSE),"")</f>
        <v/>
      </c>
      <c r="D192" s="24" t="str">
        <f>_xlfn.IFNA(VLOOKUP(C192,list!$G$2:$I$10,2,FALSE),"")</f>
        <v/>
      </c>
      <c r="E192" s="24" t="str">
        <f>_xlfn.IFNA(VLOOKUP(C192,list!G:I,3,FALSE),"")</f>
        <v/>
      </c>
      <c r="O192" s="26" t="str">
        <f t="shared" si="12"/>
        <v/>
      </c>
      <c r="P192" s="28" t="str">
        <f t="shared" si="16"/>
        <v/>
      </c>
      <c r="Q192" s="24" t="str">
        <f t="shared" si="13"/>
        <v/>
      </c>
      <c r="R192" s="24" t="str">
        <f t="shared" si="14"/>
        <v/>
      </c>
      <c r="S192" s="27" t="str">
        <f t="shared" si="15"/>
        <v/>
      </c>
    </row>
    <row r="193" spans="2:19" x14ac:dyDescent="0.3">
      <c r="B193" s="24" t="str">
        <f>_xlfn.IFNA(VLOOKUP(A193,list!B:C,2,FALSE),"")</f>
        <v/>
      </c>
      <c r="D193" s="24" t="str">
        <f>_xlfn.IFNA(VLOOKUP(C193,list!$G$2:$I$10,2,FALSE),"")</f>
        <v/>
      </c>
      <c r="E193" s="24" t="str">
        <f>_xlfn.IFNA(VLOOKUP(C193,list!G:I,3,FALSE),"")</f>
        <v/>
      </c>
      <c r="O193" s="26" t="str">
        <f t="shared" si="12"/>
        <v/>
      </c>
      <c r="P193" s="28" t="str">
        <f t="shared" si="16"/>
        <v/>
      </c>
      <c r="Q193" s="24" t="str">
        <f t="shared" si="13"/>
        <v/>
      </c>
      <c r="R193" s="24" t="str">
        <f t="shared" si="14"/>
        <v/>
      </c>
      <c r="S193" s="27" t="str">
        <f t="shared" si="15"/>
        <v/>
      </c>
    </row>
    <row r="194" spans="2:19" x14ac:dyDescent="0.3">
      <c r="B194" s="24" t="str">
        <f>_xlfn.IFNA(VLOOKUP(A194,list!B:C,2,FALSE),"")</f>
        <v/>
      </c>
      <c r="D194" s="24" t="str">
        <f>_xlfn.IFNA(VLOOKUP(C194,list!$G$2:$I$10,2,FALSE),"")</f>
        <v/>
      </c>
      <c r="E194" s="24" t="str">
        <f>_xlfn.IFNA(VLOOKUP(C194,list!G:I,3,FALSE),"")</f>
        <v/>
      </c>
      <c r="O194" s="26" t="str">
        <f t="shared" ref="O194:O257" si="17">IFERROR(IF(H194="","",DATE(YEAR(H194),MONTH(H194),1)),"")</f>
        <v/>
      </c>
      <c r="P194" s="28" t="str">
        <f t="shared" si="16"/>
        <v/>
      </c>
      <c r="Q194" s="24" t="str">
        <f t="shared" ref="Q194:Q257" si="18">IFERROR(IF(J194="","",MONTH(EOMONTH(J194,(DAY(J194)&gt;15)+0))),"")</f>
        <v/>
      </c>
      <c r="R194" s="24" t="str">
        <f t="shared" ref="R194:R257" si="19">IFERROR(IF(J194="","",IF(AND(MONTH(J194)=12,Q194=1),YEAR(J194)+1,YEAR(J194))),"")</f>
        <v/>
      </c>
      <c r="S194" s="27" t="str">
        <f t="shared" ref="S194:S257" si="20">IF(OR(Q194="",R194=""),"",DATE(R194,Q194,1))</f>
        <v/>
      </c>
    </row>
    <row r="195" spans="2:19" x14ac:dyDescent="0.3">
      <c r="B195" s="24" t="str">
        <f>_xlfn.IFNA(VLOOKUP(A195,list!B:C,2,FALSE),"")</f>
        <v/>
      </c>
      <c r="D195" s="24" t="str">
        <f>_xlfn.IFNA(VLOOKUP(C195,list!$G$2:$I$10,2,FALSE),"")</f>
        <v/>
      </c>
      <c r="E195" s="24" t="str">
        <f>_xlfn.IFNA(VLOOKUP(C195,list!G:I,3,FALSE),"")</f>
        <v/>
      </c>
      <c r="O195" s="26" t="str">
        <f t="shared" si="17"/>
        <v/>
      </c>
      <c r="P195" s="28" t="str">
        <f t="shared" ref="P195:P258" si="21">IFERROR(IF(J195&gt;0,((J195-H195)/7),""),"")</f>
        <v/>
      </c>
      <c r="Q195" s="24" t="str">
        <f t="shared" si="18"/>
        <v/>
      </c>
      <c r="R195" s="24" t="str">
        <f t="shared" si="19"/>
        <v/>
      </c>
      <c r="S195" s="27" t="str">
        <f t="shared" si="20"/>
        <v/>
      </c>
    </row>
    <row r="196" spans="2:19" x14ac:dyDescent="0.3">
      <c r="B196" s="24" t="str">
        <f>_xlfn.IFNA(VLOOKUP(A196,list!B:C,2,FALSE),"")</f>
        <v/>
      </c>
      <c r="D196" s="24" t="str">
        <f>_xlfn.IFNA(VLOOKUP(C196,list!$G$2:$I$10,2,FALSE),"")</f>
        <v/>
      </c>
      <c r="E196" s="24" t="str">
        <f>_xlfn.IFNA(VLOOKUP(C196,list!G:I,3,FALSE),"")</f>
        <v/>
      </c>
      <c r="O196" s="26" t="str">
        <f t="shared" si="17"/>
        <v/>
      </c>
      <c r="P196" s="28" t="str">
        <f t="shared" si="21"/>
        <v/>
      </c>
      <c r="Q196" s="24" t="str">
        <f t="shared" si="18"/>
        <v/>
      </c>
      <c r="R196" s="24" t="str">
        <f t="shared" si="19"/>
        <v/>
      </c>
      <c r="S196" s="27" t="str">
        <f t="shared" si="20"/>
        <v/>
      </c>
    </row>
    <row r="197" spans="2:19" x14ac:dyDescent="0.3">
      <c r="B197" s="24" t="str">
        <f>_xlfn.IFNA(VLOOKUP(A197,list!B:C,2,FALSE),"")</f>
        <v/>
      </c>
      <c r="D197" s="24" t="str">
        <f>_xlfn.IFNA(VLOOKUP(C197,list!$G$2:$I$10,2,FALSE),"")</f>
        <v/>
      </c>
      <c r="E197" s="24" t="str">
        <f>_xlfn.IFNA(VLOOKUP(C197,list!G:I,3,FALSE),"")</f>
        <v/>
      </c>
      <c r="O197" s="26" t="str">
        <f t="shared" si="17"/>
        <v/>
      </c>
      <c r="P197" s="28" t="str">
        <f t="shared" si="21"/>
        <v/>
      </c>
      <c r="Q197" s="24" t="str">
        <f t="shared" si="18"/>
        <v/>
      </c>
      <c r="R197" s="24" t="str">
        <f t="shared" si="19"/>
        <v/>
      </c>
      <c r="S197" s="27" t="str">
        <f t="shared" si="20"/>
        <v/>
      </c>
    </row>
    <row r="198" spans="2:19" x14ac:dyDescent="0.3">
      <c r="B198" s="24" t="str">
        <f>_xlfn.IFNA(VLOOKUP(A198,list!B:C,2,FALSE),"")</f>
        <v/>
      </c>
      <c r="D198" s="24" t="str">
        <f>_xlfn.IFNA(VLOOKUP(C198,list!$G$2:$I$10,2,FALSE),"")</f>
        <v/>
      </c>
      <c r="E198" s="24" t="str">
        <f>_xlfn.IFNA(VLOOKUP(C198,list!G:I,3,FALSE),"")</f>
        <v/>
      </c>
      <c r="O198" s="26" t="str">
        <f t="shared" si="17"/>
        <v/>
      </c>
      <c r="P198" s="28" t="str">
        <f t="shared" si="21"/>
        <v/>
      </c>
      <c r="Q198" s="24" t="str">
        <f t="shared" si="18"/>
        <v/>
      </c>
      <c r="R198" s="24" t="str">
        <f t="shared" si="19"/>
        <v/>
      </c>
      <c r="S198" s="27" t="str">
        <f t="shared" si="20"/>
        <v/>
      </c>
    </row>
    <row r="199" spans="2:19" x14ac:dyDescent="0.3">
      <c r="B199" s="24" t="str">
        <f>_xlfn.IFNA(VLOOKUP(A199,list!B:C,2,FALSE),"")</f>
        <v/>
      </c>
      <c r="D199" s="24" t="str">
        <f>_xlfn.IFNA(VLOOKUP(C199,list!$G$2:$I$10,2,FALSE),"")</f>
        <v/>
      </c>
      <c r="E199" s="24" t="str">
        <f>_xlfn.IFNA(VLOOKUP(C199,list!G:I,3,FALSE),"")</f>
        <v/>
      </c>
      <c r="O199" s="26" t="str">
        <f t="shared" si="17"/>
        <v/>
      </c>
      <c r="P199" s="28" t="str">
        <f t="shared" si="21"/>
        <v/>
      </c>
      <c r="Q199" s="24" t="str">
        <f t="shared" si="18"/>
        <v/>
      </c>
      <c r="R199" s="24" t="str">
        <f t="shared" si="19"/>
        <v/>
      </c>
      <c r="S199" s="27" t="str">
        <f t="shared" si="20"/>
        <v/>
      </c>
    </row>
    <row r="200" spans="2:19" x14ac:dyDescent="0.3">
      <c r="B200" s="24" t="str">
        <f>_xlfn.IFNA(VLOOKUP(A200,list!B:C,2,FALSE),"")</f>
        <v/>
      </c>
      <c r="D200" s="24" t="str">
        <f>_xlfn.IFNA(VLOOKUP(C200,list!$G$2:$I$10,2,FALSE),"")</f>
        <v/>
      </c>
      <c r="E200" s="24" t="str">
        <f>_xlfn.IFNA(VLOOKUP(C200,list!G:I,3,FALSE),"")</f>
        <v/>
      </c>
      <c r="O200" s="26" t="str">
        <f t="shared" si="17"/>
        <v/>
      </c>
      <c r="P200" s="28" t="str">
        <f t="shared" si="21"/>
        <v/>
      </c>
      <c r="Q200" s="24" t="str">
        <f t="shared" si="18"/>
        <v/>
      </c>
      <c r="R200" s="24" t="str">
        <f t="shared" si="19"/>
        <v/>
      </c>
      <c r="S200" s="27" t="str">
        <f t="shared" si="20"/>
        <v/>
      </c>
    </row>
    <row r="201" spans="2:19" x14ac:dyDescent="0.3">
      <c r="B201" s="24" t="str">
        <f>_xlfn.IFNA(VLOOKUP(A201,list!B:C,2,FALSE),"")</f>
        <v/>
      </c>
      <c r="D201" s="24" t="str">
        <f>_xlfn.IFNA(VLOOKUP(C201,list!$G$2:$I$10,2,FALSE),"")</f>
        <v/>
      </c>
      <c r="E201" s="24" t="str">
        <f>_xlfn.IFNA(VLOOKUP(C201,list!G:I,3,FALSE),"")</f>
        <v/>
      </c>
      <c r="O201" s="26" t="str">
        <f t="shared" si="17"/>
        <v/>
      </c>
      <c r="P201" s="28" t="str">
        <f t="shared" si="21"/>
        <v/>
      </c>
      <c r="Q201" s="24" t="str">
        <f t="shared" si="18"/>
        <v/>
      </c>
      <c r="R201" s="24" t="str">
        <f t="shared" si="19"/>
        <v/>
      </c>
      <c r="S201" s="27" t="str">
        <f t="shared" si="20"/>
        <v/>
      </c>
    </row>
    <row r="202" spans="2:19" x14ac:dyDescent="0.3">
      <c r="B202" s="24" t="str">
        <f>_xlfn.IFNA(VLOOKUP(A202,list!B:C,2,FALSE),"")</f>
        <v/>
      </c>
      <c r="D202" s="24" t="str">
        <f>_xlfn.IFNA(VLOOKUP(C202,list!$G$2:$I$10,2,FALSE),"")</f>
        <v/>
      </c>
      <c r="E202" s="24" t="str">
        <f>_xlfn.IFNA(VLOOKUP(C202,list!G:I,3,FALSE),"")</f>
        <v/>
      </c>
      <c r="O202" s="26" t="str">
        <f t="shared" si="17"/>
        <v/>
      </c>
      <c r="P202" s="28" t="str">
        <f t="shared" si="21"/>
        <v/>
      </c>
      <c r="Q202" s="24" t="str">
        <f t="shared" si="18"/>
        <v/>
      </c>
      <c r="R202" s="24" t="str">
        <f t="shared" si="19"/>
        <v/>
      </c>
      <c r="S202" s="27" t="str">
        <f t="shared" si="20"/>
        <v/>
      </c>
    </row>
    <row r="203" spans="2:19" x14ac:dyDescent="0.3">
      <c r="B203" s="24" t="str">
        <f>_xlfn.IFNA(VLOOKUP(A203,list!B:C,2,FALSE),"")</f>
        <v/>
      </c>
      <c r="D203" s="24" t="str">
        <f>_xlfn.IFNA(VLOOKUP(C203,list!$G$2:$I$10,2,FALSE),"")</f>
        <v/>
      </c>
      <c r="E203" s="24" t="str">
        <f>_xlfn.IFNA(VLOOKUP(C203,list!G:I,3,FALSE),"")</f>
        <v/>
      </c>
      <c r="O203" s="26" t="str">
        <f t="shared" si="17"/>
        <v/>
      </c>
      <c r="P203" s="28" t="str">
        <f t="shared" si="21"/>
        <v/>
      </c>
      <c r="Q203" s="24" t="str">
        <f t="shared" si="18"/>
        <v/>
      </c>
      <c r="R203" s="24" t="str">
        <f t="shared" si="19"/>
        <v/>
      </c>
      <c r="S203" s="27" t="str">
        <f t="shared" si="20"/>
        <v/>
      </c>
    </row>
    <row r="204" spans="2:19" x14ac:dyDescent="0.3">
      <c r="B204" s="24" t="str">
        <f>_xlfn.IFNA(VLOOKUP(A204,list!B:C,2,FALSE),"")</f>
        <v/>
      </c>
      <c r="D204" s="24" t="str">
        <f>_xlfn.IFNA(VLOOKUP(C204,list!$G$2:$I$10,2,FALSE),"")</f>
        <v/>
      </c>
      <c r="E204" s="24" t="str">
        <f>_xlfn.IFNA(VLOOKUP(C204,list!G:I,3,FALSE),"")</f>
        <v/>
      </c>
      <c r="O204" s="26" t="str">
        <f t="shared" si="17"/>
        <v/>
      </c>
      <c r="P204" s="28" t="str">
        <f t="shared" si="21"/>
        <v/>
      </c>
      <c r="Q204" s="24" t="str">
        <f t="shared" si="18"/>
        <v/>
      </c>
      <c r="R204" s="24" t="str">
        <f t="shared" si="19"/>
        <v/>
      </c>
      <c r="S204" s="27" t="str">
        <f t="shared" si="20"/>
        <v/>
      </c>
    </row>
    <row r="205" spans="2:19" x14ac:dyDescent="0.3">
      <c r="B205" s="24" t="str">
        <f>_xlfn.IFNA(VLOOKUP(A205,list!B:C,2,FALSE),"")</f>
        <v/>
      </c>
      <c r="D205" s="24" t="str">
        <f>_xlfn.IFNA(VLOOKUP(C205,list!$G$2:$I$10,2,FALSE),"")</f>
        <v/>
      </c>
      <c r="E205" s="24" t="str">
        <f>_xlfn.IFNA(VLOOKUP(C205,list!G:I,3,FALSE),"")</f>
        <v/>
      </c>
      <c r="O205" s="26" t="str">
        <f t="shared" si="17"/>
        <v/>
      </c>
      <c r="P205" s="28" t="str">
        <f t="shared" si="21"/>
        <v/>
      </c>
      <c r="Q205" s="24" t="str">
        <f t="shared" si="18"/>
        <v/>
      </c>
      <c r="R205" s="24" t="str">
        <f t="shared" si="19"/>
        <v/>
      </c>
      <c r="S205" s="27" t="str">
        <f t="shared" si="20"/>
        <v/>
      </c>
    </row>
    <row r="206" spans="2:19" x14ac:dyDescent="0.3">
      <c r="B206" s="24" t="str">
        <f>_xlfn.IFNA(VLOOKUP(A206,list!B:C,2,FALSE),"")</f>
        <v/>
      </c>
      <c r="D206" s="24" t="str">
        <f>_xlfn.IFNA(VLOOKUP(C206,list!$G$2:$I$10,2,FALSE),"")</f>
        <v/>
      </c>
      <c r="E206" s="24" t="str">
        <f>_xlfn.IFNA(VLOOKUP(C206,list!G:I,3,FALSE),"")</f>
        <v/>
      </c>
      <c r="O206" s="26" t="str">
        <f t="shared" si="17"/>
        <v/>
      </c>
      <c r="P206" s="28" t="str">
        <f t="shared" si="21"/>
        <v/>
      </c>
      <c r="Q206" s="24" t="str">
        <f t="shared" si="18"/>
        <v/>
      </c>
      <c r="R206" s="24" t="str">
        <f t="shared" si="19"/>
        <v/>
      </c>
      <c r="S206" s="27" t="str">
        <f t="shared" si="20"/>
        <v/>
      </c>
    </row>
    <row r="207" spans="2:19" x14ac:dyDescent="0.3">
      <c r="B207" s="24" t="str">
        <f>_xlfn.IFNA(VLOOKUP(A207,list!B:C,2,FALSE),"")</f>
        <v/>
      </c>
      <c r="D207" s="24" t="str">
        <f>_xlfn.IFNA(VLOOKUP(C207,list!$G$2:$I$10,2,FALSE),"")</f>
        <v/>
      </c>
      <c r="E207" s="24" t="str">
        <f>_xlfn.IFNA(VLOOKUP(C207,list!G:I,3,FALSE),"")</f>
        <v/>
      </c>
      <c r="O207" s="26" t="str">
        <f t="shared" si="17"/>
        <v/>
      </c>
      <c r="P207" s="28" t="str">
        <f t="shared" si="21"/>
        <v/>
      </c>
      <c r="Q207" s="24" t="str">
        <f t="shared" si="18"/>
        <v/>
      </c>
      <c r="R207" s="24" t="str">
        <f t="shared" si="19"/>
        <v/>
      </c>
      <c r="S207" s="27" t="str">
        <f t="shared" si="20"/>
        <v/>
      </c>
    </row>
    <row r="208" spans="2:19" x14ac:dyDescent="0.3">
      <c r="B208" s="24" t="str">
        <f>_xlfn.IFNA(VLOOKUP(A208,list!B:C,2,FALSE),"")</f>
        <v/>
      </c>
      <c r="D208" s="24" t="str">
        <f>_xlfn.IFNA(VLOOKUP(C208,list!$G$2:$I$10,2,FALSE),"")</f>
        <v/>
      </c>
      <c r="E208" s="24" t="str">
        <f>_xlfn.IFNA(VLOOKUP(C208,list!G:I,3,FALSE),"")</f>
        <v/>
      </c>
      <c r="O208" s="26" t="str">
        <f t="shared" si="17"/>
        <v/>
      </c>
      <c r="P208" s="28" t="str">
        <f t="shared" si="21"/>
        <v/>
      </c>
      <c r="Q208" s="24" t="str">
        <f t="shared" si="18"/>
        <v/>
      </c>
      <c r="R208" s="24" t="str">
        <f t="shared" si="19"/>
        <v/>
      </c>
      <c r="S208" s="27" t="str">
        <f t="shared" si="20"/>
        <v/>
      </c>
    </row>
    <row r="209" spans="2:19" x14ac:dyDescent="0.3">
      <c r="B209" s="24" t="str">
        <f>_xlfn.IFNA(VLOOKUP(A209,list!B:C,2,FALSE),"")</f>
        <v/>
      </c>
      <c r="D209" s="24" t="str">
        <f>_xlfn.IFNA(VLOOKUP(C209,list!$G$2:$I$10,2,FALSE),"")</f>
        <v/>
      </c>
      <c r="E209" s="24" t="str">
        <f>_xlfn.IFNA(VLOOKUP(C209,list!G:I,3,FALSE),"")</f>
        <v/>
      </c>
      <c r="O209" s="26" t="str">
        <f t="shared" si="17"/>
        <v/>
      </c>
      <c r="P209" s="28" t="str">
        <f t="shared" si="21"/>
        <v/>
      </c>
      <c r="Q209" s="24" t="str">
        <f t="shared" si="18"/>
        <v/>
      </c>
      <c r="R209" s="24" t="str">
        <f t="shared" si="19"/>
        <v/>
      </c>
      <c r="S209" s="27" t="str">
        <f t="shared" si="20"/>
        <v/>
      </c>
    </row>
    <row r="210" spans="2:19" x14ac:dyDescent="0.3">
      <c r="B210" s="24" t="str">
        <f>_xlfn.IFNA(VLOOKUP(A210,list!B:C,2,FALSE),"")</f>
        <v/>
      </c>
      <c r="D210" s="24" t="str">
        <f>_xlfn.IFNA(VLOOKUP(C210,list!$G$2:$I$10,2,FALSE),"")</f>
        <v/>
      </c>
      <c r="E210" s="24" t="str">
        <f>_xlfn.IFNA(VLOOKUP(C210,list!G:I,3,FALSE),"")</f>
        <v/>
      </c>
      <c r="O210" s="26" t="str">
        <f t="shared" si="17"/>
        <v/>
      </c>
      <c r="P210" s="28" t="str">
        <f t="shared" si="21"/>
        <v/>
      </c>
      <c r="Q210" s="24" t="str">
        <f t="shared" si="18"/>
        <v/>
      </c>
      <c r="R210" s="24" t="str">
        <f t="shared" si="19"/>
        <v/>
      </c>
      <c r="S210" s="27" t="str">
        <f t="shared" si="20"/>
        <v/>
      </c>
    </row>
    <row r="211" spans="2:19" x14ac:dyDescent="0.3">
      <c r="B211" s="24" t="str">
        <f>_xlfn.IFNA(VLOOKUP(A211,list!B:C,2,FALSE),"")</f>
        <v/>
      </c>
      <c r="D211" s="24" t="str">
        <f>_xlfn.IFNA(VLOOKUP(C211,list!$G$2:$I$10,2,FALSE),"")</f>
        <v/>
      </c>
      <c r="E211" s="24" t="str">
        <f>_xlfn.IFNA(VLOOKUP(C211,list!G:I,3,FALSE),"")</f>
        <v/>
      </c>
      <c r="O211" s="26" t="str">
        <f t="shared" si="17"/>
        <v/>
      </c>
      <c r="P211" s="28" t="str">
        <f t="shared" si="21"/>
        <v/>
      </c>
      <c r="Q211" s="24" t="str">
        <f t="shared" si="18"/>
        <v/>
      </c>
      <c r="R211" s="24" t="str">
        <f t="shared" si="19"/>
        <v/>
      </c>
      <c r="S211" s="27" t="str">
        <f t="shared" si="20"/>
        <v/>
      </c>
    </row>
    <row r="212" spans="2:19" x14ac:dyDescent="0.3">
      <c r="B212" s="24" t="str">
        <f>_xlfn.IFNA(VLOOKUP(A212,list!B:C,2,FALSE),"")</f>
        <v/>
      </c>
      <c r="D212" s="24" t="str">
        <f>_xlfn.IFNA(VLOOKUP(C212,list!$G$2:$I$10,2,FALSE),"")</f>
        <v/>
      </c>
      <c r="E212" s="24" t="str">
        <f>_xlfn.IFNA(VLOOKUP(C212,list!G:I,3,FALSE),"")</f>
        <v/>
      </c>
      <c r="O212" s="26" t="str">
        <f t="shared" si="17"/>
        <v/>
      </c>
      <c r="P212" s="28" t="str">
        <f t="shared" si="21"/>
        <v/>
      </c>
      <c r="Q212" s="24" t="str">
        <f t="shared" si="18"/>
        <v/>
      </c>
      <c r="R212" s="24" t="str">
        <f t="shared" si="19"/>
        <v/>
      </c>
      <c r="S212" s="27" t="str">
        <f t="shared" si="20"/>
        <v/>
      </c>
    </row>
    <row r="213" spans="2:19" x14ac:dyDescent="0.3">
      <c r="B213" s="24" t="str">
        <f>_xlfn.IFNA(VLOOKUP(A213,list!B:C,2,FALSE),"")</f>
        <v/>
      </c>
      <c r="D213" s="24" t="str">
        <f>_xlfn.IFNA(VLOOKUP(C213,list!$G$2:$I$10,2,FALSE),"")</f>
        <v/>
      </c>
      <c r="E213" s="24" t="str">
        <f>_xlfn.IFNA(VLOOKUP(C213,list!G:I,3,FALSE),"")</f>
        <v/>
      </c>
      <c r="O213" s="26" t="str">
        <f t="shared" si="17"/>
        <v/>
      </c>
      <c r="P213" s="28" t="str">
        <f t="shared" si="21"/>
        <v/>
      </c>
      <c r="Q213" s="24" t="str">
        <f t="shared" si="18"/>
        <v/>
      </c>
      <c r="R213" s="24" t="str">
        <f t="shared" si="19"/>
        <v/>
      </c>
      <c r="S213" s="27" t="str">
        <f t="shared" si="20"/>
        <v/>
      </c>
    </row>
    <row r="214" spans="2:19" x14ac:dyDescent="0.3">
      <c r="B214" s="24" t="str">
        <f>_xlfn.IFNA(VLOOKUP(A214,list!B:C,2,FALSE),"")</f>
        <v/>
      </c>
      <c r="D214" s="24" t="str">
        <f>_xlfn.IFNA(VLOOKUP(C214,list!$G$2:$I$10,2,FALSE),"")</f>
        <v/>
      </c>
      <c r="E214" s="24" t="str">
        <f>_xlfn.IFNA(VLOOKUP(C214,list!G:I,3,FALSE),"")</f>
        <v/>
      </c>
      <c r="O214" s="26" t="str">
        <f t="shared" si="17"/>
        <v/>
      </c>
      <c r="P214" s="28" t="str">
        <f t="shared" si="21"/>
        <v/>
      </c>
      <c r="Q214" s="24" t="str">
        <f t="shared" si="18"/>
        <v/>
      </c>
      <c r="R214" s="24" t="str">
        <f t="shared" si="19"/>
        <v/>
      </c>
      <c r="S214" s="27" t="str">
        <f t="shared" si="20"/>
        <v/>
      </c>
    </row>
    <row r="215" spans="2:19" x14ac:dyDescent="0.3">
      <c r="B215" s="24" t="str">
        <f>_xlfn.IFNA(VLOOKUP(A215,list!B:C,2,FALSE),"")</f>
        <v/>
      </c>
      <c r="D215" s="24" t="str">
        <f>_xlfn.IFNA(VLOOKUP(C215,list!$G$2:$I$10,2,FALSE),"")</f>
        <v/>
      </c>
      <c r="E215" s="24" t="str">
        <f>_xlfn.IFNA(VLOOKUP(C215,list!G:I,3,FALSE),"")</f>
        <v/>
      </c>
      <c r="O215" s="26" t="str">
        <f t="shared" si="17"/>
        <v/>
      </c>
      <c r="P215" s="28" t="str">
        <f t="shared" si="21"/>
        <v/>
      </c>
      <c r="Q215" s="24" t="str">
        <f t="shared" si="18"/>
        <v/>
      </c>
      <c r="R215" s="24" t="str">
        <f t="shared" si="19"/>
        <v/>
      </c>
      <c r="S215" s="27" t="str">
        <f t="shared" si="20"/>
        <v/>
      </c>
    </row>
    <row r="216" spans="2:19" x14ac:dyDescent="0.3">
      <c r="B216" s="24" t="str">
        <f>_xlfn.IFNA(VLOOKUP(A216,list!B:C,2,FALSE),"")</f>
        <v/>
      </c>
      <c r="D216" s="24" t="str">
        <f>_xlfn.IFNA(VLOOKUP(C216,list!$G$2:$I$10,2,FALSE),"")</f>
        <v/>
      </c>
      <c r="E216" s="24" t="str">
        <f>_xlfn.IFNA(VLOOKUP(C216,list!G:I,3,FALSE),"")</f>
        <v/>
      </c>
      <c r="O216" s="26" t="str">
        <f t="shared" si="17"/>
        <v/>
      </c>
      <c r="P216" s="28" t="str">
        <f t="shared" si="21"/>
        <v/>
      </c>
      <c r="Q216" s="24" t="str">
        <f t="shared" si="18"/>
        <v/>
      </c>
      <c r="R216" s="24" t="str">
        <f t="shared" si="19"/>
        <v/>
      </c>
      <c r="S216" s="27" t="str">
        <f t="shared" si="20"/>
        <v/>
      </c>
    </row>
    <row r="217" spans="2:19" x14ac:dyDescent="0.3">
      <c r="B217" s="24" t="str">
        <f>_xlfn.IFNA(VLOOKUP(A217,list!B:C,2,FALSE),"")</f>
        <v/>
      </c>
      <c r="D217" s="24" t="str">
        <f>_xlfn.IFNA(VLOOKUP(C217,list!$G$2:$I$10,2,FALSE),"")</f>
        <v/>
      </c>
      <c r="E217" s="24" t="str">
        <f>_xlfn.IFNA(VLOOKUP(C217,list!G:I,3,FALSE),"")</f>
        <v/>
      </c>
      <c r="O217" s="26" t="str">
        <f t="shared" si="17"/>
        <v/>
      </c>
      <c r="P217" s="28" t="str">
        <f t="shared" si="21"/>
        <v/>
      </c>
      <c r="Q217" s="24" t="str">
        <f t="shared" si="18"/>
        <v/>
      </c>
      <c r="R217" s="24" t="str">
        <f t="shared" si="19"/>
        <v/>
      </c>
      <c r="S217" s="27" t="str">
        <f t="shared" si="20"/>
        <v/>
      </c>
    </row>
    <row r="218" spans="2:19" x14ac:dyDescent="0.3">
      <c r="B218" s="24" t="str">
        <f>_xlfn.IFNA(VLOOKUP(A218,list!B:C,2,FALSE),"")</f>
        <v/>
      </c>
      <c r="D218" s="24" t="str">
        <f>_xlfn.IFNA(VLOOKUP(C218,list!$G$2:$I$10,2,FALSE),"")</f>
        <v/>
      </c>
      <c r="E218" s="24" t="str">
        <f>_xlfn.IFNA(VLOOKUP(C218,list!G:I,3,FALSE),"")</f>
        <v/>
      </c>
      <c r="O218" s="26" t="str">
        <f t="shared" si="17"/>
        <v/>
      </c>
      <c r="P218" s="28" t="str">
        <f t="shared" si="21"/>
        <v/>
      </c>
      <c r="Q218" s="24" t="str">
        <f t="shared" si="18"/>
        <v/>
      </c>
      <c r="R218" s="24" t="str">
        <f t="shared" si="19"/>
        <v/>
      </c>
      <c r="S218" s="27" t="str">
        <f t="shared" si="20"/>
        <v/>
      </c>
    </row>
    <row r="219" spans="2:19" x14ac:dyDescent="0.3">
      <c r="B219" s="24" t="str">
        <f>_xlfn.IFNA(VLOOKUP(A219,list!B:C,2,FALSE),"")</f>
        <v/>
      </c>
      <c r="D219" s="24" t="str">
        <f>_xlfn.IFNA(VLOOKUP(C219,list!$G$2:$I$10,2,FALSE),"")</f>
        <v/>
      </c>
      <c r="E219" s="24" t="str">
        <f>_xlfn.IFNA(VLOOKUP(C219,list!G:I,3,FALSE),"")</f>
        <v/>
      </c>
      <c r="O219" s="26" t="str">
        <f t="shared" si="17"/>
        <v/>
      </c>
      <c r="P219" s="28" t="str">
        <f t="shared" si="21"/>
        <v/>
      </c>
      <c r="Q219" s="24" t="str">
        <f t="shared" si="18"/>
        <v/>
      </c>
      <c r="R219" s="24" t="str">
        <f t="shared" si="19"/>
        <v/>
      </c>
      <c r="S219" s="27" t="str">
        <f t="shared" si="20"/>
        <v/>
      </c>
    </row>
    <row r="220" spans="2:19" x14ac:dyDescent="0.3">
      <c r="B220" s="24" t="str">
        <f>_xlfn.IFNA(VLOOKUP(A220,list!B:C,2,FALSE),"")</f>
        <v/>
      </c>
      <c r="D220" s="24" t="str">
        <f>_xlfn.IFNA(VLOOKUP(C220,list!$G$2:$I$10,2,FALSE),"")</f>
        <v/>
      </c>
      <c r="E220" s="24" t="str">
        <f>_xlfn.IFNA(VLOOKUP(C220,list!G:I,3,FALSE),"")</f>
        <v/>
      </c>
      <c r="O220" s="26" t="str">
        <f t="shared" si="17"/>
        <v/>
      </c>
      <c r="P220" s="28" t="str">
        <f t="shared" si="21"/>
        <v/>
      </c>
      <c r="Q220" s="24" t="str">
        <f t="shared" si="18"/>
        <v/>
      </c>
      <c r="R220" s="24" t="str">
        <f t="shared" si="19"/>
        <v/>
      </c>
      <c r="S220" s="27" t="str">
        <f t="shared" si="20"/>
        <v/>
      </c>
    </row>
    <row r="221" spans="2:19" x14ac:dyDescent="0.3">
      <c r="B221" s="24" t="str">
        <f>_xlfn.IFNA(VLOOKUP(A221,list!B:C,2,FALSE),"")</f>
        <v/>
      </c>
      <c r="D221" s="24" t="str">
        <f>_xlfn.IFNA(VLOOKUP(C221,list!$G$2:$I$10,2,FALSE),"")</f>
        <v/>
      </c>
      <c r="E221" s="24" t="str">
        <f>_xlfn.IFNA(VLOOKUP(C221,list!G:I,3,FALSE),"")</f>
        <v/>
      </c>
      <c r="O221" s="26" t="str">
        <f t="shared" si="17"/>
        <v/>
      </c>
      <c r="P221" s="28" t="str">
        <f t="shared" si="21"/>
        <v/>
      </c>
      <c r="Q221" s="24" t="str">
        <f t="shared" si="18"/>
        <v/>
      </c>
      <c r="R221" s="24" t="str">
        <f t="shared" si="19"/>
        <v/>
      </c>
      <c r="S221" s="27" t="str">
        <f t="shared" si="20"/>
        <v/>
      </c>
    </row>
    <row r="222" spans="2:19" x14ac:dyDescent="0.3">
      <c r="B222" s="24" t="str">
        <f>_xlfn.IFNA(VLOOKUP(A222,list!B:C,2,FALSE),"")</f>
        <v/>
      </c>
      <c r="D222" s="24" t="str">
        <f>_xlfn.IFNA(VLOOKUP(C222,list!$G$2:$I$10,2,FALSE),"")</f>
        <v/>
      </c>
      <c r="E222" s="24" t="str">
        <f>_xlfn.IFNA(VLOOKUP(C222,list!G:I,3,FALSE),"")</f>
        <v/>
      </c>
      <c r="O222" s="26" t="str">
        <f t="shared" si="17"/>
        <v/>
      </c>
      <c r="P222" s="28" t="str">
        <f t="shared" si="21"/>
        <v/>
      </c>
      <c r="Q222" s="24" t="str">
        <f t="shared" si="18"/>
        <v/>
      </c>
      <c r="R222" s="24" t="str">
        <f t="shared" si="19"/>
        <v/>
      </c>
      <c r="S222" s="27" t="str">
        <f t="shared" si="20"/>
        <v/>
      </c>
    </row>
    <row r="223" spans="2:19" x14ac:dyDescent="0.3">
      <c r="B223" s="24" t="str">
        <f>_xlfn.IFNA(VLOOKUP(A223,list!B:C,2,FALSE),"")</f>
        <v/>
      </c>
      <c r="D223" s="24" t="str">
        <f>_xlfn.IFNA(VLOOKUP(C223,list!$G$2:$I$10,2,FALSE),"")</f>
        <v/>
      </c>
      <c r="E223" s="24" t="str">
        <f>_xlfn.IFNA(VLOOKUP(C223,list!G:I,3,FALSE),"")</f>
        <v/>
      </c>
      <c r="O223" s="26" t="str">
        <f t="shared" si="17"/>
        <v/>
      </c>
      <c r="P223" s="28" t="str">
        <f t="shared" si="21"/>
        <v/>
      </c>
      <c r="Q223" s="24" t="str">
        <f t="shared" si="18"/>
        <v/>
      </c>
      <c r="R223" s="24" t="str">
        <f t="shared" si="19"/>
        <v/>
      </c>
      <c r="S223" s="27" t="str">
        <f t="shared" si="20"/>
        <v/>
      </c>
    </row>
    <row r="224" spans="2:19" x14ac:dyDescent="0.3">
      <c r="B224" s="24" t="str">
        <f>_xlfn.IFNA(VLOOKUP(A224,list!B:C,2,FALSE),"")</f>
        <v/>
      </c>
      <c r="D224" s="24" t="str">
        <f>_xlfn.IFNA(VLOOKUP(C224,list!$G$2:$I$10,2,FALSE),"")</f>
        <v/>
      </c>
      <c r="E224" s="24" t="str">
        <f>_xlfn.IFNA(VLOOKUP(C224,list!G:I,3,FALSE),"")</f>
        <v/>
      </c>
      <c r="O224" s="26" t="str">
        <f t="shared" si="17"/>
        <v/>
      </c>
      <c r="P224" s="28" t="str">
        <f t="shared" si="21"/>
        <v/>
      </c>
      <c r="Q224" s="24" t="str">
        <f t="shared" si="18"/>
        <v/>
      </c>
      <c r="R224" s="24" t="str">
        <f t="shared" si="19"/>
        <v/>
      </c>
      <c r="S224" s="27" t="str">
        <f t="shared" si="20"/>
        <v/>
      </c>
    </row>
    <row r="225" spans="2:19" x14ac:dyDescent="0.3">
      <c r="B225" s="24" t="str">
        <f>_xlfn.IFNA(VLOOKUP(A225,list!B:C,2,FALSE),"")</f>
        <v/>
      </c>
      <c r="D225" s="24" t="str">
        <f>_xlfn.IFNA(VLOOKUP(C225,list!$G$2:$I$10,2,FALSE),"")</f>
        <v/>
      </c>
      <c r="E225" s="24" t="str">
        <f>_xlfn.IFNA(VLOOKUP(C225,list!G:I,3,FALSE),"")</f>
        <v/>
      </c>
      <c r="O225" s="26" t="str">
        <f t="shared" si="17"/>
        <v/>
      </c>
      <c r="P225" s="28" t="str">
        <f t="shared" si="21"/>
        <v/>
      </c>
      <c r="Q225" s="24" t="str">
        <f t="shared" si="18"/>
        <v/>
      </c>
      <c r="R225" s="24" t="str">
        <f t="shared" si="19"/>
        <v/>
      </c>
      <c r="S225" s="27" t="str">
        <f t="shared" si="20"/>
        <v/>
      </c>
    </row>
    <row r="226" spans="2:19" x14ac:dyDescent="0.3">
      <c r="B226" s="24" t="str">
        <f>_xlfn.IFNA(VLOOKUP(A226,list!B:C,2,FALSE),"")</f>
        <v/>
      </c>
      <c r="D226" s="24" t="str">
        <f>_xlfn.IFNA(VLOOKUP(C226,list!$G$2:$I$10,2,FALSE),"")</f>
        <v/>
      </c>
      <c r="E226" s="24" t="str">
        <f>_xlfn.IFNA(VLOOKUP(C226,list!G:I,3,FALSE),"")</f>
        <v/>
      </c>
      <c r="O226" s="26" t="str">
        <f t="shared" si="17"/>
        <v/>
      </c>
      <c r="P226" s="28" t="str">
        <f t="shared" si="21"/>
        <v/>
      </c>
      <c r="Q226" s="24" t="str">
        <f t="shared" si="18"/>
        <v/>
      </c>
      <c r="R226" s="24" t="str">
        <f t="shared" si="19"/>
        <v/>
      </c>
      <c r="S226" s="27" t="str">
        <f t="shared" si="20"/>
        <v/>
      </c>
    </row>
    <row r="227" spans="2:19" x14ac:dyDescent="0.3">
      <c r="B227" s="24" t="str">
        <f>_xlfn.IFNA(VLOOKUP(A227,list!B:C,2,FALSE),"")</f>
        <v/>
      </c>
      <c r="D227" s="24" t="str">
        <f>_xlfn.IFNA(VLOOKUP(C227,list!$G$2:$I$10,2,FALSE),"")</f>
        <v/>
      </c>
      <c r="E227" s="24" t="str">
        <f>_xlfn.IFNA(VLOOKUP(C227,list!G:I,3,FALSE),"")</f>
        <v/>
      </c>
      <c r="O227" s="26" t="str">
        <f t="shared" si="17"/>
        <v/>
      </c>
      <c r="P227" s="28" t="str">
        <f t="shared" si="21"/>
        <v/>
      </c>
      <c r="Q227" s="24" t="str">
        <f t="shared" si="18"/>
        <v/>
      </c>
      <c r="R227" s="24" t="str">
        <f t="shared" si="19"/>
        <v/>
      </c>
      <c r="S227" s="27" t="str">
        <f t="shared" si="20"/>
        <v/>
      </c>
    </row>
    <row r="228" spans="2:19" x14ac:dyDescent="0.3">
      <c r="B228" s="24" t="str">
        <f>_xlfn.IFNA(VLOOKUP(A228,list!B:C,2,FALSE),"")</f>
        <v/>
      </c>
      <c r="D228" s="24" t="str">
        <f>_xlfn.IFNA(VLOOKUP(C228,list!$G$2:$I$10,2,FALSE),"")</f>
        <v/>
      </c>
      <c r="E228" s="24" t="str">
        <f>_xlfn.IFNA(VLOOKUP(C228,list!G:I,3,FALSE),"")</f>
        <v/>
      </c>
      <c r="O228" s="26" t="str">
        <f t="shared" si="17"/>
        <v/>
      </c>
      <c r="P228" s="28" t="str">
        <f t="shared" si="21"/>
        <v/>
      </c>
      <c r="Q228" s="24" t="str">
        <f t="shared" si="18"/>
        <v/>
      </c>
      <c r="R228" s="24" t="str">
        <f t="shared" si="19"/>
        <v/>
      </c>
      <c r="S228" s="27" t="str">
        <f t="shared" si="20"/>
        <v/>
      </c>
    </row>
    <row r="229" spans="2:19" x14ac:dyDescent="0.3">
      <c r="B229" s="24" t="str">
        <f>_xlfn.IFNA(VLOOKUP(A229,list!B:C,2,FALSE),"")</f>
        <v/>
      </c>
      <c r="D229" s="24" t="str">
        <f>_xlfn.IFNA(VLOOKUP(C229,list!$G$2:$I$10,2,FALSE),"")</f>
        <v/>
      </c>
      <c r="E229" s="24" t="str">
        <f>_xlfn.IFNA(VLOOKUP(C229,list!G:I,3,FALSE),"")</f>
        <v/>
      </c>
      <c r="O229" s="26" t="str">
        <f t="shared" si="17"/>
        <v/>
      </c>
      <c r="P229" s="28" t="str">
        <f t="shared" si="21"/>
        <v/>
      </c>
      <c r="Q229" s="24" t="str">
        <f t="shared" si="18"/>
        <v/>
      </c>
      <c r="R229" s="24" t="str">
        <f t="shared" si="19"/>
        <v/>
      </c>
      <c r="S229" s="27" t="str">
        <f t="shared" si="20"/>
        <v/>
      </c>
    </row>
    <row r="230" spans="2:19" x14ac:dyDescent="0.3">
      <c r="B230" s="24" t="str">
        <f>_xlfn.IFNA(VLOOKUP(A230,list!B:C,2,FALSE),"")</f>
        <v/>
      </c>
      <c r="D230" s="24" t="str">
        <f>_xlfn.IFNA(VLOOKUP(C230,list!$G$2:$I$10,2,FALSE),"")</f>
        <v/>
      </c>
      <c r="E230" s="24" t="str">
        <f>_xlfn.IFNA(VLOOKUP(C230,list!G:I,3,FALSE),"")</f>
        <v/>
      </c>
      <c r="O230" s="26" t="str">
        <f t="shared" si="17"/>
        <v/>
      </c>
      <c r="P230" s="28" t="str">
        <f t="shared" si="21"/>
        <v/>
      </c>
      <c r="Q230" s="24" t="str">
        <f t="shared" si="18"/>
        <v/>
      </c>
      <c r="R230" s="24" t="str">
        <f t="shared" si="19"/>
        <v/>
      </c>
      <c r="S230" s="27" t="str">
        <f t="shared" si="20"/>
        <v/>
      </c>
    </row>
    <row r="231" spans="2:19" x14ac:dyDescent="0.3">
      <c r="B231" s="24" t="str">
        <f>_xlfn.IFNA(VLOOKUP(A231,list!B:C,2,FALSE),"")</f>
        <v/>
      </c>
      <c r="D231" s="24" t="str">
        <f>_xlfn.IFNA(VLOOKUP(C231,list!$G$2:$I$10,2,FALSE),"")</f>
        <v/>
      </c>
      <c r="E231" s="24" t="str">
        <f>_xlfn.IFNA(VLOOKUP(C231,list!G:I,3,FALSE),"")</f>
        <v/>
      </c>
      <c r="O231" s="26" t="str">
        <f t="shared" si="17"/>
        <v/>
      </c>
      <c r="P231" s="28" t="str">
        <f t="shared" si="21"/>
        <v/>
      </c>
      <c r="Q231" s="24" t="str">
        <f t="shared" si="18"/>
        <v/>
      </c>
      <c r="R231" s="24" t="str">
        <f t="shared" si="19"/>
        <v/>
      </c>
      <c r="S231" s="27" t="str">
        <f t="shared" si="20"/>
        <v/>
      </c>
    </row>
    <row r="232" spans="2:19" x14ac:dyDescent="0.3">
      <c r="B232" s="24" t="str">
        <f>_xlfn.IFNA(VLOOKUP(A232,list!B:C,2,FALSE),"")</f>
        <v/>
      </c>
      <c r="D232" s="24" t="str">
        <f>_xlfn.IFNA(VLOOKUP(C232,list!$G$2:$I$10,2,FALSE),"")</f>
        <v/>
      </c>
      <c r="E232" s="24" t="str">
        <f>_xlfn.IFNA(VLOOKUP(C232,list!G:I,3,FALSE),"")</f>
        <v/>
      </c>
      <c r="O232" s="26" t="str">
        <f t="shared" si="17"/>
        <v/>
      </c>
      <c r="P232" s="28" t="str">
        <f t="shared" si="21"/>
        <v/>
      </c>
      <c r="Q232" s="24" t="str">
        <f t="shared" si="18"/>
        <v/>
      </c>
      <c r="R232" s="24" t="str">
        <f t="shared" si="19"/>
        <v/>
      </c>
      <c r="S232" s="27" t="str">
        <f t="shared" si="20"/>
        <v/>
      </c>
    </row>
    <row r="233" spans="2:19" x14ac:dyDescent="0.3">
      <c r="B233" s="24" t="str">
        <f>_xlfn.IFNA(VLOOKUP(A233,list!B:C,2,FALSE),"")</f>
        <v/>
      </c>
      <c r="D233" s="24" t="str">
        <f>_xlfn.IFNA(VLOOKUP(C233,list!$G$2:$I$10,2,FALSE),"")</f>
        <v/>
      </c>
      <c r="E233" s="24" t="str">
        <f>_xlfn.IFNA(VLOOKUP(C233,list!G:I,3,FALSE),"")</f>
        <v/>
      </c>
      <c r="O233" s="26" t="str">
        <f t="shared" si="17"/>
        <v/>
      </c>
      <c r="P233" s="28" t="str">
        <f t="shared" si="21"/>
        <v/>
      </c>
      <c r="Q233" s="24" t="str">
        <f t="shared" si="18"/>
        <v/>
      </c>
      <c r="R233" s="24" t="str">
        <f t="shared" si="19"/>
        <v/>
      </c>
      <c r="S233" s="27" t="str">
        <f t="shared" si="20"/>
        <v/>
      </c>
    </row>
    <row r="234" spans="2:19" x14ac:dyDescent="0.3">
      <c r="B234" s="24" t="str">
        <f>_xlfn.IFNA(VLOOKUP(A234,list!B:C,2,FALSE),"")</f>
        <v/>
      </c>
      <c r="D234" s="24" t="str">
        <f>_xlfn.IFNA(VLOOKUP(C234,list!$G$2:$I$10,2,FALSE),"")</f>
        <v/>
      </c>
      <c r="E234" s="24" t="str">
        <f>_xlfn.IFNA(VLOOKUP(C234,list!G:I,3,FALSE),"")</f>
        <v/>
      </c>
      <c r="O234" s="26" t="str">
        <f t="shared" si="17"/>
        <v/>
      </c>
      <c r="P234" s="28" t="str">
        <f t="shared" si="21"/>
        <v/>
      </c>
      <c r="Q234" s="24" t="str">
        <f t="shared" si="18"/>
        <v/>
      </c>
      <c r="R234" s="24" t="str">
        <f t="shared" si="19"/>
        <v/>
      </c>
      <c r="S234" s="27" t="str">
        <f t="shared" si="20"/>
        <v/>
      </c>
    </row>
    <row r="235" spans="2:19" x14ac:dyDescent="0.3">
      <c r="B235" s="24" t="str">
        <f>_xlfn.IFNA(VLOOKUP(A235,list!B:C,2,FALSE),"")</f>
        <v/>
      </c>
      <c r="D235" s="24" t="str">
        <f>_xlfn.IFNA(VLOOKUP(C235,list!$G$2:$I$10,2,FALSE),"")</f>
        <v/>
      </c>
      <c r="E235" s="24" t="str">
        <f>_xlfn.IFNA(VLOOKUP(C235,list!G:I,3,FALSE),"")</f>
        <v/>
      </c>
      <c r="O235" s="26" t="str">
        <f t="shared" si="17"/>
        <v/>
      </c>
      <c r="P235" s="28" t="str">
        <f t="shared" si="21"/>
        <v/>
      </c>
      <c r="Q235" s="24" t="str">
        <f t="shared" si="18"/>
        <v/>
      </c>
      <c r="R235" s="24" t="str">
        <f t="shared" si="19"/>
        <v/>
      </c>
      <c r="S235" s="27" t="str">
        <f t="shared" si="20"/>
        <v/>
      </c>
    </row>
    <row r="236" spans="2:19" x14ac:dyDescent="0.3">
      <c r="B236" s="24" t="str">
        <f>_xlfn.IFNA(VLOOKUP(A236,list!B:C,2,FALSE),"")</f>
        <v/>
      </c>
      <c r="D236" s="24" t="str">
        <f>_xlfn.IFNA(VLOOKUP(C236,list!$G$2:$I$10,2,FALSE),"")</f>
        <v/>
      </c>
      <c r="E236" s="24" t="str">
        <f>_xlfn.IFNA(VLOOKUP(C236,list!G:I,3,FALSE),"")</f>
        <v/>
      </c>
      <c r="O236" s="26" t="str">
        <f t="shared" si="17"/>
        <v/>
      </c>
      <c r="P236" s="28" t="str">
        <f t="shared" si="21"/>
        <v/>
      </c>
      <c r="Q236" s="24" t="str">
        <f t="shared" si="18"/>
        <v/>
      </c>
      <c r="R236" s="24" t="str">
        <f t="shared" si="19"/>
        <v/>
      </c>
      <c r="S236" s="27" t="str">
        <f t="shared" si="20"/>
        <v/>
      </c>
    </row>
    <row r="237" spans="2:19" x14ac:dyDescent="0.3">
      <c r="B237" s="24" t="str">
        <f>_xlfn.IFNA(VLOOKUP(A237,list!B:C,2,FALSE),"")</f>
        <v/>
      </c>
      <c r="D237" s="24" t="str">
        <f>_xlfn.IFNA(VLOOKUP(C237,list!$G$2:$I$10,2,FALSE),"")</f>
        <v/>
      </c>
      <c r="E237" s="24" t="str">
        <f>_xlfn.IFNA(VLOOKUP(C237,list!G:I,3,FALSE),"")</f>
        <v/>
      </c>
      <c r="O237" s="26" t="str">
        <f t="shared" si="17"/>
        <v/>
      </c>
      <c r="P237" s="28" t="str">
        <f t="shared" si="21"/>
        <v/>
      </c>
      <c r="Q237" s="24" t="str">
        <f t="shared" si="18"/>
        <v/>
      </c>
      <c r="R237" s="24" t="str">
        <f t="shared" si="19"/>
        <v/>
      </c>
      <c r="S237" s="27" t="str">
        <f t="shared" si="20"/>
        <v/>
      </c>
    </row>
    <row r="238" spans="2:19" x14ac:dyDescent="0.3">
      <c r="B238" s="24" t="str">
        <f>_xlfn.IFNA(VLOOKUP(A238,list!B:C,2,FALSE),"")</f>
        <v/>
      </c>
      <c r="D238" s="24" t="str">
        <f>_xlfn.IFNA(VLOOKUP(C238,list!$G$2:$I$10,2,FALSE),"")</f>
        <v/>
      </c>
      <c r="E238" s="24" t="str">
        <f>_xlfn.IFNA(VLOOKUP(C238,list!G:I,3,FALSE),"")</f>
        <v/>
      </c>
      <c r="O238" s="26" t="str">
        <f t="shared" si="17"/>
        <v/>
      </c>
      <c r="P238" s="28" t="str">
        <f t="shared" si="21"/>
        <v/>
      </c>
      <c r="Q238" s="24" t="str">
        <f t="shared" si="18"/>
        <v/>
      </c>
      <c r="R238" s="24" t="str">
        <f t="shared" si="19"/>
        <v/>
      </c>
      <c r="S238" s="27" t="str">
        <f t="shared" si="20"/>
        <v/>
      </c>
    </row>
    <row r="239" spans="2:19" x14ac:dyDescent="0.3">
      <c r="B239" s="24" t="str">
        <f>_xlfn.IFNA(VLOOKUP(A239,list!B:C,2,FALSE),"")</f>
        <v/>
      </c>
      <c r="D239" s="24" t="str">
        <f>_xlfn.IFNA(VLOOKUP(C239,list!$G$2:$I$10,2,FALSE),"")</f>
        <v/>
      </c>
      <c r="E239" s="24" t="str">
        <f>_xlfn.IFNA(VLOOKUP(C239,list!G:I,3,FALSE),"")</f>
        <v/>
      </c>
      <c r="O239" s="26" t="str">
        <f t="shared" si="17"/>
        <v/>
      </c>
      <c r="P239" s="28" t="str">
        <f t="shared" si="21"/>
        <v/>
      </c>
      <c r="Q239" s="24" t="str">
        <f t="shared" si="18"/>
        <v/>
      </c>
      <c r="R239" s="24" t="str">
        <f t="shared" si="19"/>
        <v/>
      </c>
      <c r="S239" s="27" t="str">
        <f t="shared" si="20"/>
        <v/>
      </c>
    </row>
    <row r="240" spans="2:19" x14ac:dyDescent="0.3">
      <c r="B240" s="24" t="str">
        <f>_xlfn.IFNA(VLOOKUP(A240,list!B:C,2,FALSE),"")</f>
        <v/>
      </c>
      <c r="D240" s="24" t="str">
        <f>_xlfn.IFNA(VLOOKUP(C240,list!$G$2:$I$10,2,FALSE),"")</f>
        <v/>
      </c>
      <c r="E240" s="24" t="str">
        <f>_xlfn.IFNA(VLOOKUP(C240,list!G:I,3,FALSE),"")</f>
        <v/>
      </c>
      <c r="O240" s="26" t="str">
        <f t="shared" si="17"/>
        <v/>
      </c>
      <c r="P240" s="28" t="str">
        <f t="shared" si="21"/>
        <v/>
      </c>
      <c r="Q240" s="24" t="str">
        <f t="shared" si="18"/>
        <v/>
      </c>
      <c r="R240" s="24" t="str">
        <f t="shared" si="19"/>
        <v/>
      </c>
      <c r="S240" s="27" t="str">
        <f t="shared" si="20"/>
        <v/>
      </c>
    </row>
    <row r="241" spans="2:19" x14ac:dyDescent="0.3">
      <c r="B241" s="24" t="str">
        <f>_xlfn.IFNA(VLOOKUP(A241,list!B:C,2,FALSE),"")</f>
        <v/>
      </c>
      <c r="D241" s="24" t="str">
        <f>_xlfn.IFNA(VLOOKUP(C241,list!$G$2:$I$10,2,FALSE),"")</f>
        <v/>
      </c>
      <c r="E241" s="24" t="str">
        <f>_xlfn.IFNA(VLOOKUP(C241,list!G:I,3,FALSE),"")</f>
        <v/>
      </c>
      <c r="O241" s="26" t="str">
        <f t="shared" si="17"/>
        <v/>
      </c>
      <c r="P241" s="28" t="str">
        <f t="shared" si="21"/>
        <v/>
      </c>
      <c r="Q241" s="24" t="str">
        <f t="shared" si="18"/>
        <v/>
      </c>
      <c r="R241" s="24" t="str">
        <f t="shared" si="19"/>
        <v/>
      </c>
      <c r="S241" s="27" t="str">
        <f t="shared" si="20"/>
        <v/>
      </c>
    </row>
    <row r="242" spans="2:19" x14ac:dyDescent="0.3">
      <c r="B242" s="24" t="str">
        <f>_xlfn.IFNA(VLOOKUP(A242,list!B:C,2,FALSE),"")</f>
        <v/>
      </c>
      <c r="D242" s="24" t="str">
        <f>_xlfn.IFNA(VLOOKUP(C242,list!$G$2:$I$10,2,FALSE),"")</f>
        <v/>
      </c>
      <c r="E242" s="24" t="str">
        <f>_xlfn.IFNA(VLOOKUP(C242,list!G:I,3,FALSE),"")</f>
        <v/>
      </c>
      <c r="O242" s="26" t="str">
        <f t="shared" si="17"/>
        <v/>
      </c>
      <c r="P242" s="28" t="str">
        <f t="shared" si="21"/>
        <v/>
      </c>
      <c r="Q242" s="24" t="str">
        <f t="shared" si="18"/>
        <v/>
      </c>
      <c r="R242" s="24" t="str">
        <f t="shared" si="19"/>
        <v/>
      </c>
      <c r="S242" s="27" t="str">
        <f t="shared" si="20"/>
        <v/>
      </c>
    </row>
    <row r="243" spans="2:19" x14ac:dyDescent="0.3">
      <c r="B243" s="24" t="str">
        <f>_xlfn.IFNA(VLOOKUP(A243,list!B:C,2,FALSE),"")</f>
        <v/>
      </c>
      <c r="D243" s="24" t="str">
        <f>_xlfn.IFNA(VLOOKUP(C243,list!$G$2:$I$10,2,FALSE),"")</f>
        <v/>
      </c>
      <c r="E243" s="24" t="str">
        <f>_xlfn.IFNA(VLOOKUP(C243,list!G:I,3,FALSE),"")</f>
        <v/>
      </c>
      <c r="O243" s="26" t="str">
        <f t="shared" si="17"/>
        <v/>
      </c>
      <c r="P243" s="28" t="str">
        <f t="shared" si="21"/>
        <v/>
      </c>
      <c r="Q243" s="24" t="str">
        <f t="shared" si="18"/>
        <v/>
      </c>
      <c r="R243" s="24" t="str">
        <f t="shared" si="19"/>
        <v/>
      </c>
      <c r="S243" s="27" t="str">
        <f t="shared" si="20"/>
        <v/>
      </c>
    </row>
    <row r="244" spans="2:19" x14ac:dyDescent="0.3">
      <c r="B244" s="24" t="str">
        <f>_xlfn.IFNA(VLOOKUP(A244,list!B:C,2,FALSE),"")</f>
        <v/>
      </c>
      <c r="D244" s="24" t="str">
        <f>_xlfn.IFNA(VLOOKUP(C244,list!$G$2:$I$10,2,FALSE),"")</f>
        <v/>
      </c>
      <c r="E244" s="24" t="str">
        <f>_xlfn.IFNA(VLOOKUP(C244,list!G:I,3,FALSE),"")</f>
        <v/>
      </c>
      <c r="O244" s="26" t="str">
        <f t="shared" si="17"/>
        <v/>
      </c>
      <c r="P244" s="28" t="str">
        <f t="shared" si="21"/>
        <v/>
      </c>
      <c r="Q244" s="24" t="str">
        <f t="shared" si="18"/>
        <v/>
      </c>
      <c r="R244" s="24" t="str">
        <f t="shared" si="19"/>
        <v/>
      </c>
      <c r="S244" s="27" t="str">
        <f t="shared" si="20"/>
        <v/>
      </c>
    </row>
    <row r="245" spans="2:19" x14ac:dyDescent="0.3">
      <c r="B245" s="24" t="str">
        <f>_xlfn.IFNA(VLOOKUP(A245,list!B:C,2,FALSE),"")</f>
        <v/>
      </c>
      <c r="D245" s="24" t="str">
        <f>_xlfn.IFNA(VLOOKUP(C245,list!$G$2:$I$10,2,FALSE),"")</f>
        <v/>
      </c>
      <c r="E245" s="24" t="str">
        <f>_xlfn.IFNA(VLOOKUP(C245,list!G:I,3,FALSE),"")</f>
        <v/>
      </c>
      <c r="O245" s="26" t="str">
        <f t="shared" si="17"/>
        <v/>
      </c>
      <c r="P245" s="28" t="str">
        <f t="shared" si="21"/>
        <v/>
      </c>
      <c r="Q245" s="24" t="str">
        <f t="shared" si="18"/>
        <v/>
      </c>
      <c r="R245" s="24" t="str">
        <f t="shared" si="19"/>
        <v/>
      </c>
      <c r="S245" s="27" t="str">
        <f t="shared" si="20"/>
        <v/>
      </c>
    </row>
    <row r="246" spans="2:19" x14ac:dyDescent="0.3">
      <c r="B246" s="24" t="str">
        <f>_xlfn.IFNA(VLOOKUP(A246,list!B:C,2,FALSE),"")</f>
        <v/>
      </c>
      <c r="D246" s="24" t="str">
        <f>_xlfn.IFNA(VLOOKUP(C246,list!$G$2:$I$10,2,FALSE),"")</f>
        <v/>
      </c>
      <c r="E246" s="24" t="str">
        <f>_xlfn.IFNA(VLOOKUP(C246,list!G:I,3,FALSE),"")</f>
        <v/>
      </c>
      <c r="O246" s="26" t="str">
        <f t="shared" si="17"/>
        <v/>
      </c>
      <c r="P246" s="28" t="str">
        <f t="shared" si="21"/>
        <v/>
      </c>
      <c r="Q246" s="24" t="str">
        <f t="shared" si="18"/>
        <v/>
      </c>
      <c r="R246" s="24" t="str">
        <f t="shared" si="19"/>
        <v/>
      </c>
      <c r="S246" s="27" t="str">
        <f t="shared" si="20"/>
        <v/>
      </c>
    </row>
    <row r="247" spans="2:19" x14ac:dyDescent="0.3">
      <c r="B247" s="24" t="str">
        <f>_xlfn.IFNA(VLOOKUP(A247,list!B:C,2,FALSE),"")</f>
        <v/>
      </c>
      <c r="D247" s="24" t="str">
        <f>_xlfn.IFNA(VLOOKUP(C247,list!$G$2:$I$10,2,FALSE),"")</f>
        <v/>
      </c>
      <c r="E247" s="24" t="str">
        <f>_xlfn.IFNA(VLOOKUP(C247,list!G:I,3,FALSE),"")</f>
        <v/>
      </c>
      <c r="O247" s="26" t="str">
        <f t="shared" si="17"/>
        <v/>
      </c>
      <c r="P247" s="28" t="str">
        <f t="shared" si="21"/>
        <v/>
      </c>
      <c r="Q247" s="24" t="str">
        <f t="shared" si="18"/>
        <v/>
      </c>
      <c r="R247" s="24" t="str">
        <f t="shared" si="19"/>
        <v/>
      </c>
      <c r="S247" s="27" t="str">
        <f t="shared" si="20"/>
        <v/>
      </c>
    </row>
    <row r="248" spans="2:19" x14ac:dyDescent="0.3">
      <c r="B248" s="24" t="str">
        <f>_xlfn.IFNA(VLOOKUP(A248,list!B:C,2,FALSE),"")</f>
        <v/>
      </c>
      <c r="D248" s="24" t="str">
        <f>_xlfn.IFNA(VLOOKUP(C248,list!$G$2:$I$10,2,FALSE),"")</f>
        <v/>
      </c>
      <c r="E248" s="24" t="str">
        <f>_xlfn.IFNA(VLOOKUP(C248,list!G:I,3,FALSE),"")</f>
        <v/>
      </c>
      <c r="O248" s="26" t="str">
        <f t="shared" si="17"/>
        <v/>
      </c>
      <c r="P248" s="28" t="str">
        <f t="shared" si="21"/>
        <v/>
      </c>
      <c r="Q248" s="24" t="str">
        <f t="shared" si="18"/>
        <v/>
      </c>
      <c r="R248" s="24" t="str">
        <f t="shared" si="19"/>
        <v/>
      </c>
      <c r="S248" s="27" t="str">
        <f t="shared" si="20"/>
        <v/>
      </c>
    </row>
    <row r="249" spans="2:19" x14ac:dyDescent="0.3">
      <c r="B249" s="24" t="str">
        <f>_xlfn.IFNA(VLOOKUP(A249,list!B:C,2,FALSE),"")</f>
        <v/>
      </c>
      <c r="D249" s="24" t="str">
        <f>_xlfn.IFNA(VLOOKUP(C249,list!$G$2:$I$10,2,FALSE),"")</f>
        <v/>
      </c>
      <c r="E249" s="24" t="str">
        <f>_xlfn.IFNA(VLOOKUP(C249,list!G:I,3,FALSE),"")</f>
        <v/>
      </c>
      <c r="O249" s="26" t="str">
        <f t="shared" si="17"/>
        <v/>
      </c>
      <c r="P249" s="28" t="str">
        <f t="shared" si="21"/>
        <v/>
      </c>
      <c r="Q249" s="24" t="str">
        <f t="shared" si="18"/>
        <v/>
      </c>
      <c r="R249" s="24" t="str">
        <f t="shared" si="19"/>
        <v/>
      </c>
      <c r="S249" s="27" t="str">
        <f t="shared" si="20"/>
        <v/>
      </c>
    </row>
    <row r="250" spans="2:19" x14ac:dyDescent="0.3">
      <c r="B250" s="24" t="str">
        <f>_xlfn.IFNA(VLOOKUP(A250,list!B:C,2,FALSE),"")</f>
        <v/>
      </c>
      <c r="D250" s="24" t="str">
        <f>_xlfn.IFNA(VLOOKUP(C250,list!$G$2:$I$10,2,FALSE),"")</f>
        <v/>
      </c>
      <c r="E250" s="24" t="str">
        <f>_xlfn.IFNA(VLOOKUP(C250,list!G:I,3,FALSE),"")</f>
        <v/>
      </c>
      <c r="O250" s="26" t="str">
        <f t="shared" si="17"/>
        <v/>
      </c>
      <c r="P250" s="28" t="str">
        <f t="shared" si="21"/>
        <v/>
      </c>
      <c r="Q250" s="24" t="str">
        <f t="shared" si="18"/>
        <v/>
      </c>
      <c r="R250" s="24" t="str">
        <f t="shared" si="19"/>
        <v/>
      </c>
      <c r="S250" s="27" t="str">
        <f t="shared" si="20"/>
        <v/>
      </c>
    </row>
    <row r="251" spans="2:19" x14ac:dyDescent="0.3">
      <c r="B251" s="24" t="str">
        <f>_xlfn.IFNA(VLOOKUP(A251,list!B:C,2,FALSE),"")</f>
        <v/>
      </c>
      <c r="D251" s="24" t="str">
        <f>_xlfn.IFNA(VLOOKUP(C251,list!$G$2:$I$10,2,FALSE),"")</f>
        <v/>
      </c>
      <c r="E251" s="24" t="str">
        <f>_xlfn.IFNA(VLOOKUP(C251,list!G:I,3,FALSE),"")</f>
        <v/>
      </c>
      <c r="O251" s="26" t="str">
        <f t="shared" si="17"/>
        <v/>
      </c>
      <c r="P251" s="28" t="str">
        <f t="shared" si="21"/>
        <v/>
      </c>
      <c r="Q251" s="24" t="str">
        <f t="shared" si="18"/>
        <v/>
      </c>
      <c r="R251" s="24" t="str">
        <f t="shared" si="19"/>
        <v/>
      </c>
      <c r="S251" s="27" t="str">
        <f t="shared" si="20"/>
        <v/>
      </c>
    </row>
    <row r="252" spans="2:19" x14ac:dyDescent="0.3">
      <c r="B252" s="24" t="str">
        <f>_xlfn.IFNA(VLOOKUP(A252,list!B:C,2,FALSE),"")</f>
        <v/>
      </c>
      <c r="D252" s="24" t="str">
        <f>_xlfn.IFNA(VLOOKUP(C252,list!$G$2:$I$10,2,FALSE),"")</f>
        <v/>
      </c>
      <c r="E252" s="24" t="str">
        <f>_xlfn.IFNA(VLOOKUP(C252,list!G:I,3,FALSE),"")</f>
        <v/>
      </c>
      <c r="O252" s="26" t="str">
        <f t="shared" si="17"/>
        <v/>
      </c>
      <c r="P252" s="28" t="str">
        <f t="shared" si="21"/>
        <v/>
      </c>
      <c r="Q252" s="24" t="str">
        <f t="shared" si="18"/>
        <v/>
      </c>
      <c r="R252" s="24" t="str">
        <f t="shared" si="19"/>
        <v/>
      </c>
      <c r="S252" s="27" t="str">
        <f t="shared" si="20"/>
        <v/>
      </c>
    </row>
    <row r="253" spans="2:19" x14ac:dyDescent="0.3">
      <c r="B253" s="24" t="str">
        <f>_xlfn.IFNA(VLOOKUP(A253,list!B:C,2,FALSE),"")</f>
        <v/>
      </c>
      <c r="D253" s="24" t="str">
        <f>_xlfn.IFNA(VLOOKUP(C253,list!$G$2:$I$10,2,FALSE),"")</f>
        <v/>
      </c>
      <c r="E253" s="24" t="str">
        <f>_xlfn.IFNA(VLOOKUP(C253,list!G:I,3,FALSE),"")</f>
        <v/>
      </c>
      <c r="O253" s="26" t="str">
        <f t="shared" si="17"/>
        <v/>
      </c>
      <c r="P253" s="28" t="str">
        <f t="shared" si="21"/>
        <v/>
      </c>
      <c r="Q253" s="24" t="str">
        <f t="shared" si="18"/>
        <v/>
      </c>
      <c r="R253" s="24" t="str">
        <f t="shared" si="19"/>
        <v/>
      </c>
      <c r="S253" s="27" t="str">
        <f t="shared" si="20"/>
        <v/>
      </c>
    </row>
    <row r="254" spans="2:19" x14ac:dyDescent="0.3">
      <c r="B254" s="24" t="str">
        <f>_xlfn.IFNA(VLOOKUP(A254,list!B:C,2,FALSE),"")</f>
        <v/>
      </c>
      <c r="D254" s="24" t="str">
        <f>_xlfn.IFNA(VLOOKUP(C254,list!$G$2:$I$10,2,FALSE),"")</f>
        <v/>
      </c>
      <c r="E254" s="24" t="str">
        <f>_xlfn.IFNA(VLOOKUP(C254,list!G:I,3,FALSE),"")</f>
        <v/>
      </c>
      <c r="O254" s="26" t="str">
        <f t="shared" si="17"/>
        <v/>
      </c>
      <c r="P254" s="28" t="str">
        <f t="shared" si="21"/>
        <v/>
      </c>
      <c r="Q254" s="24" t="str">
        <f t="shared" si="18"/>
        <v/>
      </c>
      <c r="R254" s="24" t="str">
        <f t="shared" si="19"/>
        <v/>
      </c>
      <c r="S254" s="27" t="str">
        <f t="shared" si="20"/>
        <v/>
      </c>
    </row>
    <row r="255" spans="2:19" x14ac:dyDescent="0.3">
      <c r="B255" s="24" t="str">
        <f>_xlfn.IFNA(VLOOKUP(A255,list!B:C,2,FALSE),"")</f>
        <v/>
      </c>
      <c r="D255" s="24" t="str">
        <f>_xlfn.IFNA(VLOOKUP(C255,list!$G$2:$I$10,2,FALSE),"")</f>
        <v/>
      </c>
      <c r="E255" s="24" t="str">
        <f>_xlfn.IFNA(VLOOKUP(C255,list!G:I,3,FALSE),"")</f>
        <v/>
      </c>
      <c r="O255" s="26" t="str">
        <f t="shared" si="17"/>
        <v/>
      </c>
      <c r="P255" s="28" t="str">
        <f t="shared" si="21"/>
        <v/>
      </c>
      <c r="Q255" s="24" t="str">
        <f t="shared" si="18"/>
        <v/>
      </c>
      <c r="R255" s="24" t="str">
        <f t="shared" si="19"/>
        <v/>
      </c>
      <c r="S255" s="27" t="str">
        <f t="shared" si="20"/>
        <v/>
      </c>
    </row>
    <row r="256" spans="2:19" x14ac:dyDescent="0.3">
      <c r="B256" s="24" t="str">
        <f>_xlfn.IFNA(VLOOKUP(A256,list!B:C,2,FALSE),"")</f>
        <v/>
      </c>
      <c r="D256" s="24" t="str">
        <f>_xlfn.IFNA(VLOOKUP(C256,list!$G$2:$I$10,2,FALSE),"")</f>
        <v/>
      </c>
      <c r="E256" s="24" t="str">
        <f>_xlfn.IFNA(VLOOKUP(C256,list!G:I,3,FALSE),"")</f>
        <v/>
      </c>
      <c r="O256" s="26" t="str">
        <f t="shared" si="17"/>
        <v/>
      </c>
      <c r="P256" s="28" t="str">
        <f t="shared" si="21"/>
        <v/>
      </c>
      <c r="Q256" s="24" t="str">
        <f t="shared" si="18"/>
        <v/>
      </c>
      <c r="R256" s="24" t="str">
        <f t="shared" si="19"/>
        <v/>
      </c>
      <c r="S256" s="27" t="str">
        <f t="shared" si="20"/>
        <v/>
      </c>
    </row>
    <row r="257" spans="2:19" x14ac:dyDescent="0.3">
      <c r="B257" s="24" t="str">
        <f>_xlfn.IFNA(VLOOKUP(A257,list!B:C,2,FALSE),"")</f>
        <v/>
      </c>
      <c r="D257" s="24" t="str">
        <f>_xlfn.IFNA(VLOOKUP(C257,list!$G$2:$I$10,2,FALSE),"")</f>
        <v/>
      </c>
      <c r="E257" s="24" t="str">
        <f>_xlfn.IFNA(VLOOKUP(C257,list!G:I,3,FALSE),"")</f>
        <v/>
      </c>
      <c r="O257" s="26" t="str">
        <f t="shared" si="17"/>
        <v/>
      </c>
      <c r="P257" s="28" t="str">
        <f t="shared" si="21"/>
        <v/>
      </c>
      <c r="Q257" s="24" t="str">
        <f t="shared" si="18"/>
        <v/>
      </c>
      <c r="R257" s="24" t="str">
        <f t="shared" si="19"/>
        <v/>
      </c>
      <c r="S257" s="27" t="str">
        <f t="shared" si="20"/>
        <v/>
      </c>
    </row>
    <row r="258" spans="2:19" x14ac:dyDescent="0.3">
      <c r="B258" s="24" t="str">
        <f>_xlfn.IFNA(VLOOKUP(A258,list!B:C,2,FALSE),"")</f>
        <v/>
      </c>
      <c r="D258" s="24" t="str">
        <f>_xlfn.IFNA(VLOOKUP(C258,list!$G$2:$I$10,2,FALSE),"")</f>
        <v/>
      </c>
      <c r="E258" s="24" t="str">
        <f>_xlfn.IFNA(VLOOKUP(C258,list!G:I,3,FALSE),"")</f>
        <v/>
      </c>
      <c r="O258" s="26" t="str">
        <f t="shared" ref="O258:O321" si="22">IFERROR(IF(H258="","",DATE(YEAR(H258),MONTH(H258),1)),"")</f>
        <v/>
      </c>
      <c r="P258" s="28" t="str">
        <f t="shared" si="21"/>
        <v/>
      </c>
      <c r="Q258" s="24" t="str">
        <f t="shared" ref="Q258:Q321" si="23">IFERROR(IF(J258="","",MONTH(EOMONTH(J258,(DAY(J258)&gt;15)+0))),"")</f>
        <v/>
      </c>
      <c r="R258" s="24" t="str">
        <f t="shared" ref="R258:R321" si="24">IFERROR(IF(J258="","",IF(AND(MONTH(J258)=12,Q258=1),YEAR(J258)+1,YEAR(J258))),"")</f>
        <v/>
      </c>
      <c r="S258" s="27" t="str">
        <f t="shared" ref="S258:S321" si="25">IF(OR(Q258="",R258=""),"",DATE(R258,Q258,1))</f>
        <v/>
      </c>
    </row>
    <row r="259" spans="2:19" x14ac:dyDescent="0.3">
      <c r="B259" s="24" t="str">
        <f>_xlfn.IFNA(VLOOKUP(A259,list!B:C,2,FALSE),"")</f>
        <v/>
      </c>
      <c r="D259" s="24" t="str">
        <f>_xlfn.IFNA(VLOOKUP(C259,list!$G$2:$I$10,2,FALSE),"")</f>
        <v/>
      </c>
      <c r="E259" s="24" t="str">
        <f>_xlfn.IFNA(VLOOKUP(C259,list!G:I,3,FALSE),"")</f>
        <v/>
      </c>
      <c r="O259" s="26" t="str">
        <f t="shared" si="22"/>
        <v/>
      </c>
      <c r="P259" s="28" t="str">
        <f t="shared" ref="P259:P322" si="26">IFERROR(IF(J259&gt;0,((J259-H259)/7),""),"")</f>
        <v/>
      </c>
      <c r="Q259" s="24" t="str">
        <f t="shared" si="23"/>
        <v/>
      </c>
      <c r="R259" s="24" t="str">
        <f t="shared" si="24"/>
        <v/>
      </c>
      <c r="S259" s="27" t="str">
        <f t="shared" si="25"/>
        <v/>
      </c>
    </row>
    <row r="260" spans="2:19" x14ac:dyDescent="0.3">
      <c r="B260" s="24" t="str">
        <f>_xlfn.IFNA(VLOOKUP(A260,list!B:C,2,FALSE),"")</f>
        <v/>
      </c>
      <c r="D260" s="24" t="str">
        <f>_xlfn.IFNA(VLOOKUP(C260,list!$G$2:$I$10,2,FALSE),"")</f>
        <v/>
      </c>
      <c r="E260" s="24" t="str">
        <f>_xlfn.IFNA(VLOOKUP(C260,list!G:I,3,FALSE),"")</f>
        <v/>
      </c>
      <c r="O260" s="26" t="str">
        <f t="shared" si="22"/>
        <v/>
      </c>
      <c r="P260" s="28" t="str">
        <f t="shared" si="26"/>
        <v/>
      </c>
      <c r="Q260" s="24" t="str">
        <f t="shared" si="23"/>
        <v/>
      </c>
      <c r="R260" s="24" t="str">
        <f t="shared" si="24"/>
        <v/>
      </c>
      <c r="S260" s="27" t="str">
        <f t="shared" si="25"/>
        <v/>
      </c>
    </row>
    <row r="261" spans="2:19" x14ac:dyDescent="0.3">
      <c r="B261" s="24" t="str">
        <f>_xlfn.IFNA(VLOOKUP(A261,list!B:C,2,FALSE),"")</f>
        <v/>
      </c>
      <c r="D261" s="24" t="str">
        <f>_xlfn.IFNA(VLOOKUP(C261,list!$G$2:$I$10,2,FALSE),"")</f>
        <v/>
      </c>
      <c r="E261" s="24" t="str">
        <f>_xlfn.IFNA(VLOOKUP(C261,list!G:I,3,FALSE),"")</f>
        <v/>
      </c>
      <c r="O261" s="26" t="str">
        <f t="shared" si="22"/>
        <v/>
      </c>
      <c r="P261" s="28" t="str">
        <f t="shared" si="26"/>
        <v/>
      </c>
      <c r="Q261" s="24" t="str">
        <f t="shared" si="23"/>
        <v/>
      </c>
      <c r="R261" s="24" t="str">
        <f t="shared" si="24"/>
        <v/>
      </c>
      <c r="S261" s="27" t="str">
        <f t="shared" si="25"/>
        <v/>
      </c>
    </row>
    <row r="262" spans="2:19" x14ac:dyDescent="0.3">
      <c r="B262" s="24" t="str">
        <f>_xlfn.IFNA(VLOOKUP(A262,list!B:C,2,FALSE),"")</f>
        <v/>
      </c>
      <c r="D262" s="24" t="str">
        <f>_xlfn.IFNA(VLOOKUP(C262,list!$G$2:$I$10,2,FALSE),"")</f>
        <v/>
      </c>
      <c r="E262" s="24" t="str">
        <f>_xlfn.IFNA(VLOOKUP(C262,list!G:I,3,FALSE),"")</f>
        <v/>
      </c>
      <c r="O262" s="26" t="str">
        <f t="shared" si="22"/>
        <v/>
      </c>
      <c r="P262" s="28" t="str">
        <f t="shared" si="26"/>
        <v/>
      </c>
      <c r="Q262" s="24" t="str">
        <f t="shared" si="23"/>
        <v/>
      </c>
      <c r="R262" s="24" t="str">
        <f t="shared" si="24"/>
        <v/>
      </c>
      <c r="S262" s="27" t="str">
        <f t="shared" si="25"/>
        <v/>
      </c>
    </row>
    <row r="263" spans="2:19" x14ac:dyDescent="0.3">
      <c r="B263" s="24" t="str">
        <f>_xlfn.IFNA(VLOOKUP(A263,list!B:C,2,FALSE),"")</f>
        <v/>
      </c>
      <c r="D263" s="24" t="str">
        <f>_xlfn.IFNA(VLOOKUP(C263,list!$G$2:$I$10,2,FALSE),"")</f>
        <v/>
      </c>
      <c r="E263" s="24" t="str">
        <f>_xlfn.IFNA(VLOOKUP(C263,list!G:I,3,FALSE),"")</f>
        <v/>
      </c>
      <c r="O263" s="26" t="str">
        <f t="shared" si="22"/>
        <v/>
      </c>
      <c r="P263" s="28" t="str">
        <f t="shared" si="26"/>
        <v/>
      </c>
      <c r="Q263" s="24" t="str">
        <f t="shared" si="23"/>
        <v/>
      </c>
      <c r="R263" s="24" t="str">
        <f t="shared" si="24"/>
        <v/>
      </c>
      <c r="S263" s="27" t="str">
        <f t="shared" si="25"/>
        <v/>
      </c>
    </row>
    <row r="264" spans="2:19" x14ac:dyDescent="0.3">
      <c r="B264" s="24" t="str">
        <f>_xlfn.IFNA(VLOOKUP(A264,list!B:C,2,FALSE),"")</f>
        <v/>
      </c>
      <c r="D264" s="24" t="str">
        <f>_xlfn.IFNA(VLOOKUP(C264,list!$G$2:$I$10,2,FALSE),"")</f>
        <v/>
      </c>
      <c r="E264" s="24" t="str">
        <f>_xlfn.IFNA(VLOOKUP(C264,list!G:I,3,FALSE),"")</f>
        <v/>
      </c>
      <c r="O264" s="26" t="str">
        <f t="shared" si="22"/>
        <v/>
      </c>
      <c r="P264" s="28" t="str">
        <f t="shared" si="26"/>
        <v/>
      </c>
      <c r="Q264" s="24" t="str">
        <f t="shared" si="23"/>
        <v/>
      </c>
      <c r="R264" s="24" t="str">
        <f t="shared" si="24"/>
        <v/>
      </c>
      <c r="S264" s="27" t="str">
        <f t="shared" si="25"/>
        <v/>
      </c>
    </row>
    <row r="265" spans="2:19" x14ac:dyDescent="0.3">
      <c r="B265" s="24" t="str">
        <f>_xlfn.IFNA(VLOOKUP(A265,list!B:C,2,FALSE),"")</f>
        <v/>
      </c>
      <c r="D265" s="24" t="str">
        <f>_xlfn.IFNA(VLOOKUP(C265,list!$G$2:$I$10,2,FALSE),"")</f>
        <v/>
      </c>
      <c r="E265" s="24" t="str">
        <f>_xlfn.IFNA(VLOOKUP(C265,list!G:I,3,FALSE),"")</f>
        <v/>
      </c>
      <c r="O265" s="26" t="str">
        <f t="shared" si="22"/>
        <v/>
      </c>
      <c r="P265" s="28" t="str">
        <f t="shared" si="26"/>
        <v/>
      </c>
      <c r="Q265" s="24" t="str">
        <f t="shared" si="23"/>
        <v/>
      </c>
      <c r="R265" s="24" t="str">
        <f t="shared" si="24"/>
        <v/>
      </c>
      <c r="S265" s="27" t="str">
        <f t="shared" si="25"/>
        <v/>
      </c>
    </row>
    <row r="266" spans="2:19" x14ac:dyDescent="0.3">
      <c r="B266" s="24" t="str">
        <f>_xlfn.IFNA(VLOOKUP(A266,list!B:C,2,FALSE),"")</f>
        <v/>
      </c>
      <c r="D266" s="24" t="str">
        <f>_xlfn.IFNA(VLOOKUP(C266,list!$G$2:$I$10,2,FALSE),"")</f>
        <v/>
      </c>
      <c r="E266" s="24" t="str">
        <f>_xlfn.IFNA(VLOOKUP(C266,list!G:I,3,FALSE),"")</f>
        <v/>
      </c>
      <c r="O266" s="26" t="str">
        <f t="shared" si="22"/>
        <v/>
      </c>
      <c r="P266" s="28" t="str">
        <f t="shared" si="26"/>
        <v/>
      </c>
      <c r="Q266" s="24" t="str">
        <f t="shared" si="23"/>
        <v/>
      </c>
      <c r="R266" s="24" t="str">
        <f t="shared" si="24"/>
        <v/>
      </c>
      <c r="S266" s="27" t="str">
        <f t="shared" si="25"/>
        <v/>
      </c>
    </row>
    <row r="267" spans="2:19" x14ac:dyDescent="0.3">
      <c r="B267" s="24" t="str">
        <f>_xlfn.IFNA(VLOOKUP(A267,list!B:C,2,FALSE),"")</f>
        <v/>
      </c>
      <c r="D267" s="24" t="str">
        <f>_xlfn.IFNA(VLOOKUP(C267,list!$G$2:$I$10,2,FALSE),"")</f>
        <v/>
      </c>
      <c r="E267" s="24" t="str">
        <f>_xlfn.IFNA(VLOOKUP(C267,list!G:I,3,FALSE),"")</f>
        <v/>
      </c>
      <c r="O267" s="26" t="str">
        <f t="shared" si="22"/>
        <v/>
      </c>
      <c r="P267" s="28" t="str">
        <f t="shared" si="26"/>
        <v/>
      </c>
      <c r="Q267" s="24" t="str">
        <f t="shared" si="23"/>
        <v/>
      </c>
      <c r="R267" s="24" t="str">
        <f t="shared" si="24"/>
        <v/>
      </c>
      <c r="S267" s="27" t="str">
        <f t="shared" si="25"/>
        <v/>
      </c>
    </row>
    <row r="268" spans="2:19" x14ac:dyDescent="0.3">
      <c r="B268" s="24" t="str">
        <f>_xlfn.IFNA(VLOOKUP(A268,list!B:C,2,FALSE),"")</f>
        <v/>
      </c>
      <c r="D268" s="24" t="str">
        <f>_xlfn.IFNA(VLOOKUP(C268,list!$G$2:$I$10,2,FALSE),"")</f>
        <v/>
      </c>
      <c r="E268" s="24" t="str">
        <f>_xlfn.IFNA(VLOOKUP(C268,list!G:I,3,FALSE),"")</f>
        <v/>
      </c>
      <c r="O268" s="26" t="str">
        <f t="shared" si="22"/>
        <v/>
      </c>
      <c r="P268" s="28" t="str">
        <f t="shared" si="26"/>
        <v/>
      </c>
      <c r="Q268" s="24" t="str">
        <f t="shared" si="23"/>
        <v/>
      </c>
      <c r="R268" s="24" t="str">
        <f t="shared" si="24"/>
        <v/>
      </c>
      <c r="S268" s="27" t="str">
        <f t="shared" si="25"/>
        <v/>
      </c>
    </row>
    <row r="269" spans="2:19" x14ac:dyDescent="0.3">
      <c r="B269" s="24" t="str">
        <f>_xlfn.IFNA(VLOOKUP(A269,list!B:C,2,FALSE),"")</f>
        <v/>
      </c>
      <c r="D269" s="24" t="str">
        <f>_xlfn.IFNA(VLOOKUP(C269,list!$G$2:$I$10,2,FALSE),"")</f>
        <v/>
      </c>
      <c r="E269" s="24" t="str">
        <f>_xlfn.IFNA(VLOOKUP(C269,list!G:I,3,FALSE),"")</f>
        <v/>
      </c>
      <c r="O269" s="26" t="str">
        <f t="shared" si="22"/>
        <v/>
      </c>
      <c r="P269" s="28" t="str">
        <f t="shared" si="26"/>
        <v/>
      </c>
      <c r="Q269" s="24" t="str">
        <f t="shared" si="23"/>
        <v/>
      </c>
      <c r="R269" s="24" t="str">
        <f t="shared" si="24"/>
        <v/>
      </c>
      <c r="S269" s="27" t="str">
        <f t="shared" si="25"/>
        <v/>
      </c>
    </row>
    <row r="270" spans="2:19" x14ac:dyDescent="0.3">
      <c r="B270" s="24" t="str">
        <f>_xlfn.IFNA(VLOOKUP(A270,list!B:C,2,FALSE),"")</f>
        <v/>
      </c>
      <c r="D270" s="24" t="str">
        <f>_xlfn.IFNA(VLOOKUP(C270,list!$G$2:$I$10,2,FALSE),"")</f>
        <v/>
      </c>
      <c r="E270" s="24" t="str">
        <f>_xlfn.IFNA(VLOOKUP(C270,list!G:I,3,FALSE),"")</f>
        <v/>
      </c>
      <c r="O270" s="26" t="str">
        <f t="shared" si="22"/>
        <v/>
      </c>
      <c r="P270" s="28" t="str">
        <f t="shared" si="26"/>
        <v/>
      </c>
      <c r="Q270" s="24" t="str">
        <f t="shared" si="23"/>
        <v/>
      </c>
      <c r="R270" s="24" t="str">
        <f t="shared" si="24"/>
        <v/>
      </c>
      <c r="S270" s="27" t="str">
        <f t="shared" si="25"/>
        <v/>
      </c>
    </row>
    <row r="271" spans="2:19" x14ac:dyDescent="0.3">
      <c r="B271" s="24" t="str">
        <f>_xlfn.IFNA(VLOOKUP(A271,list!B:C,2,FALSE),"")</f>
        <v/>
      </c>
      <c r="D271" s="24" t="str">
        <f>_xlfn.IFNA(VLOOKUP(C271,list!$G$2:$I$10,2,FALSE),"")</f>
        <v/>
      </c>
      <c r="E271" s="24" t="str">
        <f>_xlfn.IFNA(VLOOKUP(C271,list!G:I,3,FALSE),"")</f>
        <v/>
      </c>
      <c r="O271" s="26" t="str">
        <f t="shared" si="22"/>
        <v/>
      </c>
      <c r="P271" s="28" t="str">
        <f t="shared" si="26"/>
        <v/>
      </c>
      <c r="Q271" s="24" t="str">
        <f t="shared" si="23"/>
        <v/>
      </c>
      <c r="R271" s="24" t="str">
        <f t="shared" si="24"/>
        <v/>
      </c>
      <c r="S271" s="27" t="str">
        <f t="shared" si="25"/>
        <v/>
      </c>
    </row>
    <row r="272" spans="2:19" x14ac:dyDescent="0.3">
      <c r="B272" s="24" t="str">
        <f>_xlfn.IFNA(VLOOKUP(A272,list!B:C,2,FALSE),"")</f>
        <v/>
      </c>
      <c r="D272" s="24" t="str">
        <f>_xlfn.IFNA(VLOOKUP(C272,list!$G$2:$I$10,2,FALSE),"")</f>
        <v/>
      </c>
      <c r="E272" s="24" t="str">
        <f>_xlfn.IFNA(VLOOKUP(C272,list!G:I,3,FALSE),"")</f>
        <v/>
      </c>
      <c r="O272" s="26" t="str">
        <f t="shared" si="22"/>
        <v/>
      </c>
      <c r="P272" s="28" t="str">
        <f t="shared" si="26"/>
        <v/>
      </c>
      <c r="Q272" s="24" t="str">
        <f t="shared" si="23"/>
        <v/>
      </c>
      <c r="R272" s="24" t="str">
        <f t="shared" si="24"/>
        <v/>
      </c>
      <c r="S272" s="27" t="str">
        <f t="shared" si="25"/>
        <v/>
      </c>
    </row>
    <row r="273" spans="2:19" x14ac:dyDescent="0.3">
      <c r="B273" s="24" t="str">
        <f>_xlfn.IFNA(VLOOKUP(A273,list!B:C,2,FALSE),"")</f>
        <v/>
      </c>
      <c r="D273" s="24" t="str">
        <f>_xlfn.IFNA(VLOOKUP(C273,list!$G$2:$I$10,2,FALSE),"")</f>
        <v/>
      </c>
      <c r="E273" s="24" t="str">
        <f>_xlfn.IFNA(VLOOKUP(C273,list!G:I,3,FALSE),"")</f>
        <v/>
      </c>
      <c r="O273" s="26" t="str">
        <f t="shared" si="22"/>
        <v/>
      </c>
      <c r="P273" s="28" t="str">
        <f t="shared" si="26"/>
        <v/>
      </c>
      <c r="Q273" s="24" t="str">
        <f t="shared" si="23"/>
        <v/>
      </c>
      <c r="R273" s="24" t="str">
        <f t="shared" si="24"/>
        <v/>
      </c>
      <c r="S273" s="27" t="str">
        <f t="shared" si="25"/>
        <v/>
      </c>
    </row>
    <row r="274" spans="2:19" x14ac:dyDescent="0.3">
      <c r="B274" s="24" t="str">
        <f>_xlfn.IFNA(VLOOKUP(A274,list!B:C,2,FALSE),"")</f>
        <v/>
      </c>
      <c r="D274" s="24" t="str">
        <f>_xlfn.IFNA(VLOOKUP(C274,list!$G$2:$I$10,2,FALSE),"")</f>
        <v/>
      </c>
      <c r="E274" s="24" t="str">
        <f>_xlfn.IFNA(VLOOKUP(C274,list!G:I,3,FALSE),"")</f>
        <v/>
      </c>
      <c r="O274" s="26" t="str">
        <f t="shared" si="22"/>
        <v/>
      </c>
      <c r="P274" s="28" t="str">
        <f t="shared" si="26"/>
        <v/>
      </c>
      <c r="Q274" s="24" t="str">
        <f t="shared" si="23"/>
        <v/>
      </c>
      <c r="R274" s="24" t="str">
        <f t="shared" si="24"/>
        <v/>
      </c>
      <c r="S274" s="27" t="str">
        <f t="shared" si="25"/>
        <v/>
      </c>
    </row>
    <row r="275" spans="2:19" x14ac:dyDescent="0.3">
      <c r="B275" s="24" t="str">
        <f>_xlfn.IFNA(VLOOKUP(A275,list!B:C,2,FALSE),"")</f>
        <v/>
      </c>
      <c r="D275" s="24" t="str">
        <f>_xlfn.IFNA(VLOOKUP(C275,list!$G$2:$I$10,2,FALSE),"")</f>
        <v/>
      </c>
      <c r="E275" s="24" t="str">
        <f>_xlfn.IFNA(VLOOKUP(C275,list!G:I,3,FALSE),"")</f>
        <v/>
      </c>
      <c r="O275" s="26" t="str">
        <f t="shared" si="22"/>
        <v/>
      </c>
      <c r="P275" s="28" t="str">
        <f t="shared" si="26"/>
        <v/>
      </c>
      <c r="Q275" s="24" t="str">
        <f t="shared" si="23"/>
        <v/>
      </c>
      <c r="R275" s="24" t="str">
        <f t="shared" si="24"/>
        <v/>
      </c>
      <c r="S275" s="27" t="str">
        <f t="shared" si="25"/>
        <v/>
      </c>
    </row>
    <row r="276" spans="2:19" x14ac:dyDescent="0.3">
      <c r="B276" s="24" t="str">
        <f>_xlfn.IFNA(VLOOKUP(A276,list!B:C,2,FALSE),"")</f>
        <v/>
      </c>
      <c r="D276" s="24" t="str">
        <f>_xlfn.IFNA(VLOOKUP(C276,list!$G$2:$I$10,2,FALSE),"")</f>
        <v/>
      </c>
      <c r="E276" s="24" t="str">
        <f>_xlfn.IFNA(VLOOKUP(C276,list!G:I,3,FALSE),"")</f>
        <v/>
      </c>
      <c r="O276" s="26" t="str">
        <f t="shared" si="22"/>
        <v/>
      </c>
      <c r="P276" s="28" t="str">
        <f t="shared" si="26"/>
        <v/>
      </c>
      <c r="Q276" s="24" t="str">
        <f t="shared" si="23"/>
        <v/>
      </c>
      <c r="R276" s="24" t="str">
        <f t="shared" si="24"/>
        <v/>
      </c>
      <c r="S276" s="27" t="str">
        <f t="shared" si="25"/>
        <v/>
      </c>
    </row>
    <row r="277" spans="2:19" x14ac:dyDescent="0.3">
      <c r="B277" s="24" t="str">
        <f>_xlfn.IFNA(VLOOKUP(A277,list!B:C,2,FALSE),"")</f>
        <v/>
      </c>
      <c r="D277" s="24" t="str">
        <f>_xlfn.IFNA(VLOOKUP(C277,list!$G$2:$I$10,2,FALSE),"")</f>
        <v/>
      </c>
      <c r="E277" s="24" t="str">
        <f>_xlfn.IFNA(VLOOKUP(C277,list!G:I,3,FALSE),"")</f>
        <v/>
      </c>
      <c r="O277" s="26" t="str">
        <f t="shared" si="22"/>
        <v/>
      </c>
      <c r="P277" s="28" t="str">
        <f t="shared" si="26"/>
        <v/>
      </c>
      <c r="Q277" s="24" t="str">
        <f t="shared" si="23"/>
        <v/>
      </c>
      <c r="R277" s="24" t="str">
        <f t="shared" si="24"/>
        <v/>
      </c>
      <c r="S277" s="27" t="str">
        <f t="shared" si="25"/>
        <v/>
      </c>
    </row>
    <row r="278" spans="2:19" x14ac:dyDescent="0.3">
      <c r="B278" s="24" t="str">
        <f>_xlfn.IFNA(VLOOKUP(A278,list!B:C,2,FALSE),"")</f>
        <v/>
      </c>
      <c r="D278" s="24" t="str">
        <f>_xlfn.IFNA(VLOOKUP(C278,list!$G$2:$I$10,2,FALSE),"")</f>
        <v/>
      </c>
      <c r="E278" s="24" t="str">
        <f>_xlfn.IFNA(VLOOKUP(C278,list!G:I,3,FALSE),"")</f>
        <v/>
      </c>
      <c r="O278" s="26" t="str">
        <f t="shared" si="22"/>
        <v/>
      </c>
      <c r="P278" s="28" t="str">
        <f t="shared" si="26"/>
        <v/>
      </c>
      <c r="Q278" s="24" t="str">
        <f t="shared" si="23"/>
        <v/>
      </c>
      <c r="R278" s="24" t="str">
        <f t="shared" si="24"/>
        <v/>
      </c>
      <c r="S278" s="27" t="str">
        <f t="shared" si="25"/>
        <v/>
      </c>
    </row>
    <row r="279" spans="2:19" x14ac:dyDescent="0.3">
      <c r="B279" s="24" t="str">
        <f>_xlfn.IFNA(VLOOKUP(A279,list!B:C,2,FALSE),"")</f>
        <v/>
      </c>
      <c r="D279" s="24" t="str">
        <f>_xlfn.IFNA(VLOOKUP(C279,list!$G$2:$I$10,2,FALSE),"")</f>
        <v/>
      </c>
      <c r="E279" s="24" t="str">
        <f>_xlfn.IFNA(VLOOKUP(C279,list!G:I,3,FALSE),"")</f>
        <v/>
      </c>
      <c r="O279" s="26" t="str">
        <f t="shared" si="22"/>
        <v/>
      </c>
      <c r="P279" s="28" t="str">
        <f t="shared" si="26"/>
        <v/>
      </c>
      <c r="Q279" s="24" t="str">
        <f t="shared" si="23"/>
        <v/>
      </c>
      <c r="R279" s="24" t="str">
        <f t="shared" si="24"/>
        <v/>
      </c>
      <c r="S279" s="27" t="str">
        <f t="shared" si="25"/>
        <v/>
      </c>
    </row>
    <row r="280" spans="2:19" x14ac:dyDescent="0.3">
      <c r="B280" s="24" t="str">
        <f>_xlfn.IFNA(VLOOKUP(A280,list!B:C,2,FALSE),"")</f>
        <v/>
      </c>
      <c r="D280" s="24" t="str">
        <f>_xlfn.IFNA(VLOOKUP(C280,list!$G$2:$I$10,2,FALSE),"")</f>
        <v/>
      </c>
      <c r="E280" s="24" t="str">
        <f>_xlfn.IFNA(VLOOKUP(C280,list!G:I,3,FALSE),"")</f>
        <v/>
      </c>
      <c r="O280" s="26" t="str">
        <f t="shared" si="22"/>
        <v/>
      </c>
      <c r="P280" s="28" t="str">
        <f t="shared" si="26"/>
        <v/>
      </c>
      <c r="Q280" s="24" t="str">
        <f t="shared" si="23"/>
        <v/>
      </c>
      <c r="R280" s="24" t="str">
        <f t="shared" si="24"/>
        <v/>
      </c>
      <c r="S280" s="27" t="str">
        <f t="shared" si="25"/>
        <v/>
      </c>
    </row>
    <row r="281" spans="2:19" x14ac:dyDescent="0.3">
      <c r="B281" s="24" t="str">
        <f>_xlfn.IFNA(VLOOKUP(A281,list!B:C,2,FALSE),"")</f>
        <v/>
      </c>
      <c r="D281" s="24" t="str">
        <f>_xlfn.IFNA(VLOOKUP(C281,list!$G$2:$I$10,2,FALSE),"")</f>
        <v/>
      </c>
      <c r="E281" s="24" t="str">
        <f>_xlfn.IFNA(VLOOKUP(C281,list!G:I,3,FALSE),"")</f>
        <v/>
      </c>
      <c r="O281" s="26" t="str">
        <f t="shared" si="22"/>
        <v/>
      </c>
      <c r="P281" s="28" t="str">
        <f t="shared" si="26"/>
        <v/>
      </c>
      <c r="Q281" s="24" t="str">
        <f t="shared" si="23"/>
        <v/>
      </c>
      <c r="R281" s="24" t="str">
        <f t="shared" si="24"/>
        <v/>
      </c>
      <c r="S281" s="27" t="str">
        <f t="shared" si="25"/>
        <v/>
      </c>
    </row>
    <row r="282" spans="2:19" x14ac:dyDescent="0.3">
      <c r="B282" s="24" t="str">
        <f>_xlfn.IFNA(VLOOKUP(A282,list!B:C,2,FALSE),"")</f>
        <v/>
      </c>
      <c r="D282" s="24" t="str">
        <f>_xlfn.IFNA(VLOOKUP(C282,list!$G$2:$I$10,2,FALSE),"")</f>
        <v/>
      </c>
      <c r="E282" s="24" t="str">
        <f>_xlfn.IFNA(VLOOKUP(C282,list!G:I,3,FALSE),"")</f>
        <v/>
      </c>
      <c r="O282" s="26" t="str">
        <f t="shared" si="22"/>
        <v/>
      </c>
      <c r="P282" s="28" t="str">
        <f t="shared" si="26"/>
        <v/>
      </c>
      <c r="Q282" s="24" t="str">
        <f t="shared" si="23"/>
        <v/>
      </c>
      <c r="R282" s="24" t="str">
        <f t="shared" si="24"/>
        <v/>
      </c>
      <c r="S282" s="27" t="str">
        <f t="shared" si="25"/>
        <v/>
      </c>
    </row>
    <row r="283" spans="2:19" x14ac:dyDescent="0.3">
      <c r="B283" s="24" t="str">
        <f>_xlfn.IFNA(VLOOKUP(A283,list!B:C,2,FALSE),"")</f>
        <v/>
      </c>
      <c r="D283" s="24" t="str">
        <f>_xlfn.IFNA(VLOOKUP(C283,list!$G$2:$I$10,2,FALSE),"")</f>
        <v/>
      </c>
      <c r="E283" s="24" t="str">
        <f>_xlfn.IFNA(VLOOKUP(C283,list!G:I,3,FALSE),"")</f>
        <v/>
      </c>
      <c r="O283" s="26" t="str">
        <f t="shared" si="22"/>
        <v/>
      </c>
      <c r="P283" s="28" t="str">
        <f t="shared" si="26"/>
        <v/>
      </c>
      <c r="Q283" s="24" t="str">
        <f t="shared" si="23"/>
        <v/>
      </c>
      <c r="R283" s="24" t="str">
        <f t="shared" si="24"/>
        <v/>
      </c>
      <c r="S283" s="27" t="str">
        <f t="shared" si="25"/>
        <v/>
      </c>
    </row>
    <row r="284" spans="2:19" x14ac:dyDescent="0.3">
      <c r="B284" s="24" t="str">
        <f>_xlfn.IFNA(VLOOKUP(A284,list!B:C,2,FALSE),"")</f>
        <v/>
      </c>
      <c r="D284" s="24" t="str">
        <f>_xlfn.IFNA(VLOOKUP(C284,list!$G$2:$I$10,2,FALSE),"")</f>
        <v/>
      </c>
      <c r="E284" s="24" t="str">
        <f>_xlfn.IFNA(VLOOKUP(C284,list!G:I,3,FALSE),"")</f>
        <v/>
      </c>
      <c r="O284" s="26" t="str">
        <f t="shared" si="22"/>
        <v/>
      </c>
      <c r="P284" s="28" t="str">
        <f t="shared" si="26"/>
        <v/>
      </c>
      <c r="Q284" s="24" t="str">
        <f t="shared" si="23"/>
        <v/>
      </c>
      <c r="R284" s="24" t="str">
        <f t="shared" si="24"/>
        <v/>
      </c>
      <c r="S284" s="27" t="str">
        <f t="shared" si="25"/>
        <v/>
      </c>
    </row>
    <row r="285" spans="2:19" x14ac:dyDescent="0.3">
      <c r="B285" s="24" t="str">
        <f>_xlfn.IFNA(VLOOKUP(A285,list!B:C,2,FALSE),"")</f>
        <v/>
      </c>
      <c r="D285" s="24" t="str">
        <f>_xlfn.IFNA(VLOOKUP(C285,list!$G$2:$I$10,2,FALSE),"")</f>
        <v/>
      </c>
      <c r="E285" s="24" t="str">
        <f>_xlfn.IFNA(VLOOKUP(C285,list!G:I,3,FALSE),"")</f>
        <v/>
      </c>
      <c r="O285" s="26" t="str">
        <f t="shared" si="22"/>
        <v/>
      </c>
      <c r="P285" s="28" t="str">
        <f t="shared" si="26"/>
        <v/>
      </c>
      <c r="Q285" s="24" t="str">
        <f t="shared" si="23"/>
        <v/>
      </c>
      <c r="R285" s="24" t="str">
        <f t="shared" si="24"/>
        <v/>
      </c>
      <c r="S285" s="27" t="str">
        <f t="shared" si="25"/>
        <v/>
      </c>
    </row>
    <row r="286" spans="2:19" x14ac:dyDescent="0.3">
      <c r="B286" s="24" t="str">
        <f>_xlfn.IFNA(VLOOKUP(A286,list!B:C,2,FALSE),"")</f>
        <v/>
      </c>
      <c r="D286" s="24" t="str">
        <f>_xlfn.IFNA(VLOOKUP(C286,list!$G$2:$I$10,2,FALSE),"")</f>
        <v/>
      </c>
      <c r="E286" s="24" t="str">
        <f>_xlfn.IFNA(VLOOKUP(C286,list!G:I,3,FALSE),"")</f>
        <v/>
      </c>
      <c r="O286" s="26" t="str">
        <f t="shared" si="22"/>
        <v/>
      </c>
      <c r="P286" s="28" t="str">
        <f t="shared" si="26"/>
        <v/>
      </c>
      <c r="Q286" s="24" t="str">
        <f t="shared" si="23"/>
        <v/>
      </c>
      <c r="R286" s="24" t="str">
        <f t="shared" si="24"/>
        <v/>
      </c>
      <c r="S286" s="27" t="str">
        <f t="shared" si="25"/>
        <v/>
      </c>
    </row>
    <row r="287" spans="2:19" x14ac:dyDescent="0.3">
      <c r="B287" s="24" t="str">
        <f>_xlfn.IFNA(VLOOKUP(A287,list!B:C,2,FALSE),"")</f>
        <v/>
      </c>
      <c r="D287" s="24" t="str">
        <f>_xlfn.IFNA(VLOOKUP(C287,list!$G$2:$I$10,2,FALSE),"")</f>
        <v/>
      </c>
      <c r="E287" s="24" t="str">
        <f>_xlfn.IFNA(VLOOKUP(C287,list!G:I,3,FALSE),"")</f>
        <v/>
      </c>
      <c r="O287" s="26" t="str">
        <f t="shared" si="22"/>
        <v/>
      </c>
      <c r="P287" s="28" t="str">
        <f t="shared" si="26"/>
        <v/>
      </c>
      <c r="Q287" s="24" t="str">
        <f t="shared" si="23"/>
        <v/>
      </c>
      <c r="R287" s="24" t="str">
        <f t="shared" si="24"/>
        <v/>
      </c>
      <c r="S287" s="27" t="str">
        <f t="shared" si="25"/>
        <v/>
      </c>
    </row>
    <row r="288" spans="2:19" x14ac:dyDescent="0.3">
      <c r="B288" s="24" t="str">
        <f>_xlfn.IFNA(VLOOKUP(A288,list!B:C,2,FALSE),"")</f>
        <v/>
      </c>
      <c r="D288" s="24" t="str">
        <f>_xlfn.IFNA(VLOOKUP(C288,list!$G$2:$I$10,2,FALSE),"")</f>
        <v/>
      </c>
      <c r="E288" s="24" t="str">
        <f>_xlfn.IFNA(VLOOKUP(C288,list!G:I,3,FALSE),"")</f>
        <v/>
      </c>
      <c r="O288" s="26" t="str">
        <f t="shared" si="22"/>
        <v/>
      </c>
      <c r="P288" s="28" t="str">
        <f t="shared" si="26"/>
        <v/>
      </c>
      <c r="Q288" s="24" t="str">
        <f t="shared" si="23"/>
        <v/>
      </c>
      <c r="R288" s="24" t="str">
        <f t="shared" si="24"/>
        <v/>
      </c>
      <c r="S288" s="27" t="str">
        <f t="shared" si="25"/>
        <v/>
      </c>
    </row>
    <row r="289" spans="2:19" x14ac:dyDescent="0.3">
      <c r="B289" s="24" t="str">
        <f>_xlfn.IFNA(VLOOKUP(A289,list!B:C,2,FALSE),"")</f>
        <v/>
      </c>
      <c r="D289" s="24" t="str">
        <f>_xlfn.IFNA(VLOOKUP(C289,list!$G$2:$I$10,2,FALSE),"")</f>
        <v/>
      </c>
      <c r="E289" s="24" t="str">
        <f>_xlfn.IFNA(VLOOKUP(C289,list!G:I,3,FALSE),"")</f>
        <v/>
      </c>
      <c r="O289" s="26" t="str">
        <f t="shared" si="22"/>
        <v/>
      </c>
      <c r="P289" s="28" t="str">
        <f t="shared" si="26"/>
        <v/>
      </c>
      <c r="Q289" s="24" t="str">
        <f t="shared" si="23"/>
        <v/>
      </c>
      <c r="R289" s="24" t="str">
        <f t="shared" si="24"/>
        <v/>
      </c>
      <c r="S289" s="27" t="str">
        <f t="shared" si="25"/>
        <v/>
      </c>
    </row>
    <row r="290" spans="2:19" x14ac:dyDescent="0.3">
      <c r="B290" s="24" t="str">
        <f>_xlfn.IFNA(VLOOKUP(A290,list!B:C,2,FALSE),"")</f>
        <v/>
      </c>
      <c r="D290" s="24" t="str">
        <f>_xlfn.IFNA(VLOOKUP(C290,list!$G$2:$I$10,2,FALSE),"")</f>
        <v/>
      </c>
      <c r="E290" s="24" t="str">
        <f>_xlfn.IFNA(VLOOKUP(C290,list!G:I,3,FALSE),"")</f>
        <v/>
      </c>
      <c r="O290" s="26" t="str">
        <f t="shared" si="22"/>
        <v/>
      </c>
      <c r="P290" s="28" t="str">
        <f t="shared" si="26"/>
        <v/>
      </c>
      <c r="Q290" s="24" t="str">
        <f t="shared" si="23"/>
        <v/>
      </c>
      <c r="R290" s="24" t="str">
        <f t="shared" si="24"/>
        <v/>
      </c>
      <c r="S290" s="27" t="str">
        <f t="shared" si="25"/>
        <v/>
      </c>
    </row>
    <row r="291" spans="2:19" x14ac:dyDescent="0.3">
      <c r="B291" s="24" t="str">
        <f>_xlfn.IFNA(VLOOKUP(A291,list!B:C,2,FALSE),"")</f>
        <v/>
      </c>
      <c r="D291" s="24" t="str">
        <f>_xlfn.IFNA(VLOOKUP(C291,list!$G$2:$I$10,2,FALSE),"")</f>
        <v/>
      </c>
      <c r="E291" s="24" t="str">
        <f>_xlfn.IFNA(VLOOKUP(C291,list!G:I,3,FALSE),"")</f>
        <v/>
      </c>
      <c r="O291" s="26" t="str">
        <f t="shared" si="22"/>
        <v/>
      </c>
      <c r="P291" s="28" t="str">
        <f t="shared" si="26"/>
        <v/>
      </c>
      <c r="Q291" s="24" t="str">
        <f t="shared" si="23"/>
        <v/>
      </c>
      <c r="R291" s="24" t="str">
        <f t="shared" si="24"/>
        <v/>
      </c>
      <c r="S291" s="27" t="str">
        <f t="shared" si="25"/>
        <v/>
      </c>
    </row>
    <row r="292" spans="2:19" x14ac:dyDescent="0.3">
      <c r="B292" s="24" t="str">
        <f>_xlfn.IFNA(VLOOKUP(A292,list!B:C,2,FALSE),"")</f>
        <v/>
      </c>
      <c r="D292" s="24" t="str">
        <f>_xlfn.IFNA(VLOOKUP(C292,list!$G$2:$I$10,2,FALSE),"")</f>
        <v/>
      </c>
      <c r="E292" s="24" t="str">
        <f>_xlfn.IFNA(VLOOKUP(C292,list!G:I,3,FALSE),"")</f>
        <v/>
      </c>
      <c r="O292" s="26" t="str">
        <f t="shared" si="22"/>
        <v/>
      </c>
      <c r="P292" s="28" t="str">
        <f t="shared" si="26"/>
        <v/>
      </c>
      <c r="Q292" s="24" t="str">
        <f t="shared" si="23"/>
        <v/>
      </c>
      <c r="R292" s="24" t="str">
        <f t="shared" si="24"/>
        <v/>
      </c>
      <c r="S292" s="27" t="str">
        <f t="shared" si="25"/>
        <v/>
      </c>
    </row>
    <row r="293" spans="2:19" x14ac:dyDescent="0.3">
      <c r="B293" s="24" t="str">
        <f>_xlfn.IFNA(VLOOKUP(A293,list!B:C,2,FALSE),"")</f>
        <v/>
      </c>
      <c r="D293" s="24" t="str">
        <f>_xlfn.IFNA(VLOOKUP(C293,list!$G$2:$I$10,2,FALSE),"")</f>
        <v/>
      </c>
      <c r="E293" s="24" t="str">
        <f>_xlfn.IFNA(VLOOKUP(C293,list!G:I,3,FALSE),"")</f>
        <v/>
      </c>
      <c r="O293" s="26" t="str">
        <f t="shared" si="22"/>
        <v/>
      </c>
      <c r="P293" s="28" t="str">
        <f t="shared" si="26"/>
        <v/>
      </c>
      <c r="Q293" s="24" t="str">
        <f t="shared" si="23"/>
        <v/>
      </c>
      <c r="R293" s="24" t="str">
        <f t="shared" si="24"/>
        <v/>
      </c>
      <c r="S293" s="27" t="str">
        <f t="shared" si="25"/>
        <v/>
      </c>
    </row>
    <row r="294" spans="2:19" x14ac:dyDescent="0.3">
      <c r="B294" s="24" t="str">
        <f>_xlfn.IFNA(VLOOKUP(A294,list!B:C,2,FALSE),"")</f>
        <v/>
      </c>
      <c r="D294" s="24" t="str">
        <f>_xlfn.IFNA(VLOOKUP(C294,list!$G$2:$I$10,2,FALSE),"")</f>
        <v/>
      </c>
      <c r="E294" s="24" t="str">
        <f>_xlfn.IFNA(VLOOKUP(C294,list!G:I,3,FALSE),"")</f>
        <v/>
      </c>
      <c r="O294" s="26" t="str">
        <f t="shared" si="22"/>
        <v/>
      </c>
      <c r="P294" s="28" t="str">
        <f t="shared" si="26"/>
        <v/>
      </c>
      <c r="Q294" s="24" t="str">
        <f t="shared" si="23"/>
        <v/>
      </c>
      <c r="R294" s="24" t="str">
        <f t="shared" si="24"/>
        <v/>
      </c>
      <c r="S294" s="27" t="str">
        <f t="shared" si="25"/>
        <v/>
      </c>
    </row>
    <row r="295" spans="2:19" x14ac:dyDescent="0.3">
      <c r="B295" s="24" t="str">
        <f>_xlfn.IFNA(VLOOKUP(A295,list!B:C,2,FALSE),"")</f>
        <v/>
      </c>
      <c r="D295" s="24" t="str">
        <f>_xlfn.IFNA(VLOOKUP(C295,list!$G$2:$I$10,2,FALSE),"")</f>
        <v/>
      </c>
      <c r="E295" s="24" t="str">
        <f>_xlfn.IFNA(VLOOKUP(C295,list!G:I,3,FALSE),"")</f>
        <v/>
      </c>
      <c r="O295" s="26" t="str">
        <f t="shared" si="22"/>
        <v/>
      </c>
      <c r="P295" s="28" t="str">
        <f t="shared" si="26"/>
        <v/>
      </c>
      <c r="Q295" s="24" t="str">
        <f t="shared" si="23"/>
        <v/>
      </c>
      <c r="R295" s="24" t="str">
        <f t="shared" si="24"/>
        <v/>
      </c>
      <c r="S295" s="27" t="str">
        <f t="shared" si="25"/>
        <v/>
      </c>
    </row>
    <row r="296" spans="2:19" x14ac:dyDescent="0.3">
      <c r="B296" s="24" t="str">
        <f>_xlfn.IFNA(VLOOKUP(A296,list!B:C,2,FALSE),"")</f>
        <v/>
      </c>
      <c r="D296" s="24" t="str">
        <f>_xlfn.IFNA(VLOOKUP(C296,list!$G$2:$I$10,2,FALSE),"")</f>
        <v/>
      </c>
      <c r="E296" s="24" t="str">
        <f>_xlfn.IFNA(VLOOKUP(C296,list!G:I,3,FALSE),"")</f>
        <v/>
      </c>
      <c r="O296" s="26" t="str">
        <f t="shared" si="22"/>
        <v/>
      </c>
      <c r="P296" s="28" t="str">
        <f t="shared" si="26"/>
        <v/>
      </c>
      <c r="Q296" s="24" t="str">
        <f t="shared" si="23"/>
        <v/>
      </c>
      <c r="R296" s="24" t="str">
        <f t="shared" si="24"/>
        <v/>
      </c>
      <c r="S296" s="27" t="str">
        <f t="shared" si="25"/>
        <v/>
      </c>
    </row>
    <row r="297" spans="2:19" x14ac:dyDescent="0.3">
      <c r="B297" s="24" t="str">
        <f>_xlfn.IFNA(VLOOKUP(A297,list!B:C,2,FALSE),"")</f>
        <v/>
      </c>
      <c r="D297" s="24" t="str">
        <f>_xlfn.IFNA(VLOOKUP(C297,list!$G$2:$I$10,2,FALSE),"")</f>
        <v/>
      </c>
      <c r="E297" s="24" t="str">
        <f>_xlfn.IFNA(VLOOKUP(C297,list!G:I,3,FALSE),"")</f>
        <v/>
      </c>
      <c r="O297" s="26" t="str">
        <f t="shared" si="22"/>
        <v/>
      </c>
      <c r="P297" s="28" t="str">
        <f t="shared" si="26"/>
        <v/>
      </c>
      <c r="Q297" s="24" t="str">
        <f t="shared" si="23"/>
        <v/>
      </c>
      <c r="R297" s="24" t="str">
        <f t="shared" si="24"/>
        <v/>
      </c>
      <c r="S297" s="27" t="str">
        <f t="shared" si="25"/>
        <v/>
      </c>
    </row>
    <row r="298" spans="2:19" x14ac:dyDescent="0.3">
      <c r="B298" s="24" t="str">
        <f>_xlfn.IFNA(VLOOKUP(A298,list!B:C,2,FALSE),"")</f>
        <v/>
      </c>
      <c r="D298" s="24" t="str">
        <f>_xlfn.IFNA(VLOOKUP(C298,list!$G$2:$I$10,2,FALSE),"")</f>
        <v/>
      </c>
      <c r="E298" s="24" t="str">
        <f>_xlfn.IFNA(VLOOKUP(C298,list!G:I,3,FALSE),"")</f>
        <v/>
      </c>
      <c r="O298" s="26" t="str">
        <f t="shared" si="22"/>
        <v/>
      </c>
      <c r="P298" s="28" t="str">
        <f t="shared" si="26"/>
        <v/>
      </c>
      <c r="Q298" s="24" t="str">
        <f t="shared" si="23"/>
        <v/>
      </c>
      <c r="R298" s="24" t="str">
        <f t="shared" si="24"/>
        <v/>
      </c>
      <c r="S298" s="27" t="str">
        <f t="shared" si="25"/>
        <v/>
      </c>
    </row>
    <row r="299" spans="2:19" x14ac:dyDescent="0.3">
      <c r="B299" s="24" t="str">
        <f>_xlfn.IFNA(VLOOKUP(A299,list!B:C,2,FALSE),"")</f>
        <v/>
      </c>
      <c r="D299" s="24" t="str">
        <f>_xlfn.IFNA(VLOOKUP(C299,list!$G$2:$I$10,2,FALSE),"")</f>
        <v/>
      </c>
      <c r="E299" s="24" t="str">
        <f>_xlfn.IFNA(VLOOKUP(C299,list!G:I,3,FALSE),"")</f>
        <v/>
      </c>
      <c r="O299" s="26" t="str">
        <f t="shared" si="22"/>
        <v/>
      </c>
      <c r="P299" s="28" t="str">
        <f t="shared" si="26"/>
        <v/>
      </c>
      <c r="Q299" s="24" t="str">
        <f t="shared" si="23"/>
        <v/>
      </c>
      <c r="R299" s="24" t="str">
        <f t="shared" si="24"/>
        <v/>
      </c>
      <c r="S299" s="27" t="str">
        <f t="shared" si="25"/>
        <v/>
      </c>
    </row>
    <row r="300" spans="2:19" x14ac:dyDescent="0.3">
      <c r="B300" s="24" t="str">
        <f>_xlfn.IFNA(VLOOKUP(A300,list!B:C,2,FALSE),"")</f>
        <v/>
      </c>
      <c r="D300" s="24" t="str">
        <f>_xlfn.IFNA(VLOOKUP(C300,list!$G$2:$I$10,2,FALSE),"")</f>
        <v/>
      </c>
      <c r="E300" s="24" t="str">
        <f>_xlfn.IFNA(VLOOKUP(C300,list!G:I,3,FALSE),"")</f>
        <v/>
      </c>
      <c r="O300" s="26" t="str">
        <f t="shared" si="22"/>
        <v/>
      </c>
      <c r="P300" s="28" t="str">
        <f t="shared" si="26"/>
        <v/>
      </c>
      <c r="Q300" s="24" t="str">
        <f t="shared" si="23"/>
        <v/>
      </c>
      <c r="R300" s="24" t="str">
        <f t="shared" si="24"/>
        <v/>
      </c>
      <c r="S300" s="27" t="str">
        <f t="shared" si="25"/>
        <v/>
      </c>
    </row>
    <row r="301" spans="2:19" x14ac:dyDescent="0.3">
      <c r="B301" s="24" t="str">
        <f>_xlfn.IFNA(VLOOKUP(A301,list!B:C,2,FALSE),"")</f>
        <v/>
      </c>
      <c r="D301" s="24" t="str">
        <f>_xlfn.IFNA(VLOOKUP(C301,list!$G$2:$I$10,2,FALSE),"")</f>
        <v/>
      </c>
      <c r="E301" s="24" t="str">
        <f>_xlfn.IFNA(VLOOKUP(C301,list!G:I,3,FALSE),"")</f>
        <v/>
      </c>
      <c r="O301" s="26" t="str">
        <f t="shared" si="22"/>
        <v/>
      </c>
      <c r="P301" s="28" t="str">
        <f t="shared" si="26"/>
        <v/>
      </c>
      <c r="Q301" s="24" t="str">
        <f t="shared" si="23"/>
        <v/>
      </c>
      <c r="R301" s="24" t="str">
        <f t="shared" si="24"/>
        <v/>
      </c>
      <c r="S301" s="27" t="str">
        <f t="shared" si="25"/>
        <v/>
      </c>
    </row>
    <row r="302" spans="2:19" x14ac:dyDescent="0.3">
      <c r="B302" s="24" t="str">
        <f>_xlfn.IFNA(VLOOKUP(A302,list!B:C,2,FALSE),"")</f>
        <v/>
      </c>
      <c r="D302" s="24" t="str">
        <f>_xlfn.IFNA(VLOOKUP(C302,list!$G$2:$I$10,2,FALSE),"")</f>
        <v/>
      </c>
      <c r="E302" s="24" t="str">
        <f>_xlfn.IFNA(VLOOKUP(C302,list!G:I,3,FALSE),"")</f>
        <v/>
      </c>
      <c r="O302" s="26" t="str">
        <f t="shared" si="22"/>
        <v/>
      </c>
      <c r="P302" s="28" t="str">
        <f t="shared" si="26"/>
        <v/>
      </c>
      <c r="Q302" s="24" t="str">
        <f t="shared" si="23"/>
        <v/>
      </c>
      <c r="R302" s="24" t="str">
        <f t="shared" si="24"/>
        <v/>
      </c>
      <c r="S302" s="27" t="str">
        <f t="shared" si="25"/>
        <v/>
      </c>
    </row>
    <row r="303" spans="2:19" x14ac:dyDescent="0.3">
      <c r="B303" s="24" t="str">
        <f>_xlfn.IFNA(VLOOKUP(A303,list!B:C,2,FALSE),"")</f>
        <v/>
      </c>
      <c r="D303" s="24" t="str">
        <f>_xlfn.IFNA(VLOOKUP(C303,list!$G$2:$I$10,2,FALSE),"")</f>
        <v/>
      </c>
      <c r="E303" s="24" t="str">
        <f>_xlfn.IFNA(VLOOKUP(C303,list!G:I,3,FALSE),"")</f>
        <v/>
      </c>
      <c r="O303" s="26" t="str">
        <f t="shared" si="22"/>
        <v/>
      </c>
      <c r="P303" s="28" t="str">
        <f t="shared" si="26"/>
        <v/>
      </c>
      <c r="Q303" s="24" t="str">
        <f t="shared" si="23"/>
        <v/>
      </c>
      <c r="R303" s="24" t="str">
        <f t="shared" si="24"/>
        <v/>
      </c>
      <c r="S303" s="27" t="str">
        <f t="shared" si="25"/>
        <v/>
      </c>
    </row>
    <row r="304" spans="2:19" x14ac:dyDescent="0.3">
      <c r="B304" s="24" t="str">
        <f>_xlfn.IFNA(VLOOKUP(A304,list!B:C,2,FALSE),"")</f>
        <v/>
      </c>
      <c r="D304" s="24" t="str">
        <f>_xlfn.IFNA(VLOOKUP(C304,list!$G$2:$I$10,2,FALSE),"")</f>
        <v/>
      </c>
      <c r="E304" s="24" t="str">
        <f>_xlfn.IFNA(VLOOKUP(C304,list!G:I,3,FALSE),"")</f>
        <v/>
      </c>
      <c r="O304" s="26" t="str">
        <f t="shared" si="22"/>
        <v/>
      </c>
      <c r="P304" s="28" t="str">
        <f t="shared" si="26"/>
        <v/>
      </c>
      <c r="Q304" s="24" t="str">
        <f t="shared" si="23"/>
        <v/>
      </c>
      <c r="R304" s="24" t="str">
        <f t="shared" si="24"/>
        <v/>
      </c>
      <c r="S304" s="27" t="str">
        <f t="shared" si="25"/>
        <v/>
      </c>
    </row>
    <row r="305" spans="2:19" x14ac:dyDescent="0.3">
      <c r="B305" s="24" t="str">
        <f>_xlfn.IFNA(VLOOKUP(A305,list!B:C,2,FALSE),"")</f>
        <v/>
      </c>
      <c r="D305" s="24" t="str">
        <f>_xlfn.IFNA(VLOOKUP(C305,list!$G$2:$I$10,2,FALSE),"")</f>
        <v/>
      </c>
      <c r="E305" s="24" t="str">
        <f>_xlfn.IFNA(VLOOKUP(C305,list!G:I,3,FALSE),"")</f>
        <v/>
      </c>
      <c r="O305" s="26" t="str">
        <f t="shared" si="22"/>
        <v/>
      </c>
      <c r="P305" s="28" t="str">
        <f t="shared" si="26"/>
        <v/>
      </c>
      <c r="Q305" s="24" t="str">
        <f t="shared" si="23"/>
        <v/>
      </c>
      <c r="R305" s="24" t="str">
        <f t="shared" si="24"/>
        <v/>
      </c>
      <c r="S305" s="27" t="str">
        <f t="shared" si="25"/>
        <v/>
      </c>
    </row>
    <row r="306" spans="2:19" x14ac:dyDescent="0.3">
      <c r="B306" s="24" t="str">
        <f>_xlfn.IFNA(VLOOKUP(A306,list!B:C,2,FALSE),"")</f>
        <v/>
      </c>
      <c r="D306" s="24" t="str">
        <f>_xlfn.IFNA(VLOOKUP(C306,list!$G$2:$I$10,2,FALSE),"")</f>
        <v/>
      </c>
      <c r="E306" s="24" t="str">
        <f>_xlfn.IFNA(VLOOKUP(C306,list!G:I,3,FALSE),"")</f>
        <v/>
      </c>
      <c r="O306" s="26" t="str">
        <f t="shared" si="22"/>
        <v/>
      </c>
      <c r="P306" s="28" t="str">
        <f t="shared" si="26"/>
        <v/>
      </c>
      <c r="Q306" s="24" t="str">
        <f t="shared" si="23"/>
        <v/>
      </c>
      <c r="R306" s="24" t="str">
        <f t="shared" si="24"/>
        <v/>
      </c>
      <c r="S306" s="27" t="str">
        <f t="shared" si="25"/>
        <v/>
      </c>
    </row>
    <row r="307" spans="2:19" x14ac:dyDescent="0.3">
      <c r="B307" s="24" t="str">
        <f>_xlfn.IFNA(VLOOKUP(A307,list!B:C,2,FALSE),"")</f>
        <v/>
      </c>
      <c r="D307" s="24" t="str">
        <f>_xlfn.IFNA(VLOOKUP(C307,list!$G$2:$I$10,2,FALSE),"")</f>
        <v/>
      </c>
      <c r="E307" s="24" t="str">
        <f>_xlfn.IFNA(VLOOKUP(C307,list!G:I,3,FALSE),"")</f>
        <v/>
      </c>
      <c r="O307" s="26" t="str">
        <f t="shared" si="22"/>
        <v/>
      </c>
      <c r="P307" s="28" t="str">
        <f t="shared" si="26"/>
        <v/>
      </c>
      <c r="Q307" s="24" t="str">
        <f t="shared" si="23"/>
        <v/>
      </c>
      <c r="R307" s="24" t="str">
        <f t="shared" si="24"/>
        <v/>
      </c>
      <c r="S307" s="27" t="str">
        <f t="shared" si="25"/>
        <v/>
      </c>
    </row>
    <row r="308" spans="2:19" x14ac:dyDescent="0.3">
      <c r="B308" s="24" t="str">
        <f>_xlfn.IFNA(VLOOKUP(A308,list!B:C,2,FALSE),"")</f>
        <v/>
      </c>
      <c r="D308" s="24" t="str">
        <f>_xlfn.IFNA(VLOOKUP(C308,list!$G$2:$I$10,2,FALSE),"")</f>
        <v/>
      </c>
      <c r="E308" s="24" t="str">
        <f>_xlfn.IFNA(VLOOKUP(C308,list!G:I,3,FALSE),"")</f>
        <v/>
      </c>
      <c r="O308" s="26" t="str">
        <f t="shared" si="22"/>
        <v/>
      </c>
      <c r="P308" s="28" t="str">
        <f t="shared" si="26"/>
        <v/>
      </c>
      <c r="Q308" s="24" t="str">
        <f t="shared" si="23"/>
        <v/>
      </c>
      <c r="R308" s="24" t="str">
        <f t="shared" si="24"/>
        <v/>
      </c>
      <c r="S308" s="27" t="str">
        <f t="shared" si="25"/>
        <v/>
      </c>
    </row>
    <row r="309" spans="2:19" x14ac:dyDescent="0.3">
      <c r="B309" s="24" t="str">
        <f>_xlfn.IFNA(VLOOKUP(A309,list!B:C,2,FALSE),"")</f>
        <v/>
      </c>
      <c r="D309" s="24" t="str">
        <f>_xlfn.IFNA(VLOOKUP(C309,list!$G$2:$I$10,2,FALSE),"")</f>
        <v/>
      </c>
      <c r="E309" s="24" t="str">
        <f>_xlfn.IFNA(VLOOKUP(C309,list!G:I,3,FALSE),"")</f>
        <v/>
      </c>
      <c r="O309" s="26" t="str">
        <f t="shared" si="22"/>
        <v/>
      </c>
      <c r="P309" s="28" t="str">
        <f t="shared" si="26"/>
        <v/>
      </c>
      <c r="Q309" s="24" t="str">
        <f t="shared" si="23"/>
        <v/>
      </c>
      <c r="R309" s="24" t="str">
        <f t="shared" si="24"/>
        <v/>
      </c>
      <c r="S309" s="27" t="str">
        <f t="shared" si="25"/>
        <v/>
      </c>
    </row>
    <row r="310" spans="2:19" x14ac:dyDescent="0.3">
      <c r="B310" s="24" t="str">
        <f>_xlfn.IFNA(VLOOKUP(A310,list!B:C,2,FALSE),"")</f>
        <v/>
      </c>
      <c r="D310" s="24" t="str">
        <f>_xlfn.IFNA(VLOOKUP(C310,list!$G$2:$I$10,2,FALSE),"")</f>
        <v/>
      </c>
      <c r="E310" s="24" t="str">
        <f>_xlfn.IFNA(VLOOKUP(C310,list!G:I,3,FALSE),"")</f>
        <v/>
      </c>
      <c r="O310" s="26" t="str">
        <f t="shared" si="22"/>
        <v/>
      </c>
      <c r="P310" s="28" t="str">
        <f t="shared" si="26"/>
        <v/>
      </c>
      <c r="Q310" s="24" t="str">
        <f t="shared" si="23"/>
        <v/>
      </c>
      <c r="R310" s="24" t="str">
        <f t="shared" si="24"/>
        <v/>
      </c>
      <c r="S310" s="27" t="str">
        <f t="shared" si="25"/>
        <v/>
      </c>
    </row>
    <row r="311" spans="2:19" x14ac:dyDescent="0.3">
      <c r="B311" s="24" t="str">
        <f>_xlfn.IFNA(VLOOKUP(A311,list!B:C,2,FALSE),"")</f>
        <v/>
      </c>
      <c r="D311" s="24" t="str">
        <f>_xlfn.IFNA(VLOOKUP(C311,list!$G$2:$I$10,2,FALSE),"")</f>
        <v/>
      </c>
      <c r="E311" s="24" t="str">
        <f>_xlfn.IFNA(VLOOKUP(C311,list!G:I,3,FALSE),"")</f>
        <v/>
      </c>
      <c r="O311" s="26" t="str">
        <f t="shared" si="22"/>
        <v/>
      </c>
      <c r="P311" s="28" t="str">
        <f t="shared" si="26"/>
        <v/>
      </c>
      <c r="Q311" s="24" t="str">
        <f t="shared" si="23"/>
        <v/>
      </c>
      <c r="R311" s="24" t="str">
        <f t="shared" si="24"/>
        <v/>
      </c>
      <c r="S311" s="27" t="str">
        <f t="shared" si="25"/>
        <v/>
      </c>
    </row>
    <row r="312" spans="2:19" x14ac:dyDescent="0.3">
      <c r="B312" s="24" t="str">
        <f>_xlfn.IFNA(VLOOKUP(A312,list!B:C,2,FALSE),"")</f>
        <v/>
      </c>
      <c r="D312" s="24" t="str">
        <f>_xlfn.IFNA(VLOOKUP(C312,list!$G$2:$I$10,2,FALSE),"")</f>
        <v/>
      </c>
      <c r="E312" s="24" t="str">
        <f>_xlfn.IFNA(VLOOKUP(C312,list!G:I,3,FALSE),"")</f>
        <v/>
      </c>
      <c r="O312" s="26" t="str">
        <f t="shared" si="22"/>
        <v/>
      </c>
      <c r="P312" s="28" t="str">
        <f t="shared" si="26"/>
        <v/>
      </c>
      <c r="Q312" s="24" t="str">
        <f t="shared" si="23"/>
        <v/>
      </c>
      <c r="R312" s="24" t="str">
        <f t="shared" si="24"/>
        <v/>
      </c>
      <c r="S312" s="27" t="str">
        <f t="shared" si="25"/>
        <v/>
      </c>
    </row>
    <row r="313" spans="2:19" x14ac:dyDescent="0.3">
      <c r="B313" s="24" t="str">
        <f>_xlfn.IFNA(VLOOKUP(A313,list!B:C,2,FALSE),"")</f>
        <v/>
      </c>
      <c r="D313" s="24" t="str">
        <f>_xlfn.IFNA(VLOOKUP(C313,list!$G$2:$I$10,2,FALSE),"")</f>
        <v/>
      </c>
      <c r="E313" s="24" t="str">
        <f>_xlfn.IFNA(VLOOKUP(C313,list!G:I,3,FALSE),"")</f>
        <v/>
      </c>
      <c r="O313" s="26" t="str">
        <f t="shared" si="22"/>
        <v/>
      </c>
      <c r="P313" s="28" t="str">
        <f t="shared" si="26"/>
        <v/>
      </c>
      <c r="Q313" s="24" t="str">
        <f t="shared" si="23"/>
        <v/>
      </c>
      <c r="R313" s="24" t="str">
        <f t="shared" si="24"/>
        <v/>
      </c>
      <c r="S313" s="27" t="str">
        <f t="shared" si="25"/>
        <v/>
      </c>
    </row>
    <row r="314" spans="2:19" x14ac:dyDescent="0.3">
      <c r="B314" s="24" t="str">
        <f>_xlfn.IFNA(VLOOKUP(A314,list!B:C,2,FALSE),"")</f>
        <v/>
      </c>
      <c r="D314" s="24" t="str">
        <f>_xlfn.IFNA(VLOOKUP(C314,list!$G$2:$I$10,2,FALSE),"")</f>
        <v/>
      </c>
      <c r="E314" s="24" t="str">
        <f>_xlfn.IFNA(VLOOKUP(C314,list!G:I,3,FALSE),"")</f>
        <v/>
      </c>
      <c r="O314" s="26" t="str">
        <f t="shared" si="22"/>
        <v/>
      </c>
      <c r="P314" s="28" t="str">
        <f t="shared" si="26"/>
        <v/>
      </c>
      <c r="Q314" s="24" t="str">
        <f t="shared" si="23"/>
        <v/>
      </c>
      <c r="R314" s="24" t="str">
        <f t="shared" si="24"/>
        <v/>
      </c>
      <c r="S314" s="27" t="str">
        <f t="shared" si="25"/>
        <v/>
      </c>
    </row>
    <row r="315" spans="2:19" x14ac:dyDescent="0.3">
      <c r="B315" s="24" t="str">
        <f>_xlfn.IFNA(VLOOKUP(A315,list!B:C,2,FALSE),"")</f>
        <v/>
      </c>
      <c r="D315" s="24" t="str">
        <f>_xlfn.IFNA(VLOOKUP(C315,list!$G$2:$I$10,2,FALSE),"")</f>
        <v/>
      </c>
      <c r="E315" s="24" t="str">
        <f>_xlfn.IFNA(VLOOKUP(C315,list!G:I,3,FALSE),"")</f>
        <v/>
      </c>
      <c r="O315" s="26" t="str">
        <f t="shared" si="22"/>
        <v/>
      </c>
      <c r="P315" s="28" t="str">
        <f t="shared" si="26"/>
        <v/>
      </c>
      <c r="Q315" s="24" t="str">
        <f t="shared" si="23"/>
        <v/>
      </c>
      <c r="R315" s="24" t="str">
        <f t="shared" si="24"/>
        <v/>
      </c>
      <c r="S315" s="27" t="str">
        <f t="shared" si="25"/>
        <v/>
      </c>
    </row>
    <row r="316" spans="2:19" x14ac:dyDescent="0.3">
      <c r="B316" s="24" t="str">
        <f>_xlfn.IFNA(VLOOKUP(A316,list!B:C,2,FALSE),"")</f>
        <v/>
      </c>
      <c r="D316" s="24" t="str">
        <f>_xlfn.IFNA(VLOOKUP(C316,list!$G$2:$I$10,2,FALSE),"")</f>
        <v/>
      </c>
      <c r="E316" s="24" t="str">
        <f>_xlfn.IFNA(VLOOKUP(C316,list!G:I,3,FALSE),"")</f>
        <v/>
      </c>
      <c r="O316" s="26" t="str">
        <f t="shared" si="22"/>
        <v/>
      </c>
      <c r="P316" s="28" t="str">
        <f t="shared" si="26"/>
        <v/>
      </c>
      <c r="Q316" s="24" t="str">
        <f t="shared" si="23"/>
        <v/>
      </c>
      <c r="R316" s="24" t="str">
        <f t="shared" si="24"/>
        <v/>
      </c>
      <c r="S316" s="27" t="str">
        <f t="shared" si="25"/>
        <v/>
      </c>
    </row>
    <row r="317" spans="2:19" x14ac:dyDescent="0.3">
      <c r="B317" s="24" t="str">
        <f>_xlfn.IFNA(VLOOKUP(A317,list!B:C,2,FALSE),"")</f>
        <v/>
      </c>
      <c r="D317" s="24" t="str">
        <f>_xlfn.IFNA(VLOOKUP(C317,list!$G$2:$I$10,2,FALSE),"")</f>
        <v/>
      </c>
      <c r="E317" s="24" t="str">
        <f>_xlfn.IFNA(VLOOKUP(C317,list!G:I,3,FALSE),"")</f>
        <v/>
      </c>
      <c r="O317" s="26" t="str">
        <f t="shared" si="22"/>
        <v/>
      </c>
      <c r="P317" s="28" t="str">
        <f t="shared" si="26"/>
        <v/>
      </c>
      <c r="Q317" s="24" t="str">
        <f t="shared" si="23"/>
        <v/>
      </c>
      <c r="R317" s="24" t="str">
        <f t="shared" si="24"/>
        <v/>
      </c>
      <c r="S317" s="27" t="str">
        <f t="shared" si="25"/>
        <v/>
      </c>
    </row>
    <row r="318" spans="2:19" x14ac:dyDescent="0.3">
      <c r="B318" s="24" t="str">
        <f>_xlfn.IFNA(VLOOKUP(A318,list!B:C,2,FALSE),"")</f>
        <v/>
      </c>
      <c r="D318" s="24" t="str">
        <f>_xlfn.IFNA(VLOOKUP(C318,list!$G$2:$I$10,2,FALSE),"")</f>
        <v/>
      </c>
      <c r="E318" s="24" t="str">
        <f>_xlfn.IFNA(VLOOKUP(C318,list!G:I,3,FALSE),"")</f>
        <v/>
      </c>
      <c r="O318" s="26" t="str">
        <f t="shared" si="22"/>
        <v/>
      </c>
      <c r="P318" s="28" t="str">
        <f t="shared" si="26"/>
        <v/>
      </c>
      <c r="Q318" s="24" t="str">
        <f t="shared" si="23"/>
        <v/>
      </c>
      <c r="R318" s="24" t="str">
        <f t="shared" si="24"/>
        <v/>
      </c>
      <c r="S318" s="27" t="str">
        <f t="shared" si="25"/>
        <v/>
      </c>
    </row>
    <row r="319" spans="2:19" x14ac:dyDescent="0.3">
      <c r="B319" s="24" t="str">
        <f>_xlfn.IFNA(VLOOKUP(A319,list!B:C,2,FALSE),"")</f>
        <v/>
      </c>
      <c r="D319" s="24" t="str">
        <f>_xlfn.IFNA(VLOOKUP(C319,list!$G$2:$I$10,2,FALSE),"")</f>
        <v/>
      </c>
      <c r="E319" s="24" t="str">
        <f>_xlfn.IFNA(VLOOKUP(C319,list!G:I,3,FALSE),"")</f>
        <v/>
      </c>
      <c r="O319" s="26" t="str">
        <f t="shared" si="22"/>
        <v/>
      </c>
      <c r="P319" s="28" t="str">
        <f t="shared" si="26"/>
        <v/>
      </c>
      <c r="Q319" s="24" t="str">
        <f t="shared" si="23"/>
        <v/>
      </c>
      <c r="R319" s="24" t="str">
        <f t="shared" si="24"/>
        <v/>
      </c>
      <c r="S319" s="27" t="str">
        <f t="shared" si="25"/>
        <v/>
      </c>
    </row>
    <row r="320" spans="2:19" x14ac:dyDescent="0.3">
      <c r="B320" s="24" t="str">
        <f>_xlfn.IFNA(VLOOKUP(A320,list!B:C,2,FALSE),"")</f>
        <v/>
      </c>
      <c r="D320" s="24" t="str">
        <f>_xlfn.IFNA(VLOOKUP(C320,list!$G$2:$I$10,2,FALSE),"")</f>
        <v/>
      </c>
      <c r="E320" s="24" t="str">
        <f>_xlfn.IFNA(VLOOKUP(C320,list!G:I,3,FALSE),"")</f>
        <v/>
      </c>
      <c r="O320" s="26" t="str">
        <f t="shared" si="22"/>
        <v/>
      </c>
      <c r="P320" s="28" t="str">
        <f t="shared" si="26"/>
        <v/>
      </c>
      <c r="Q320" s="24" t="str">
        <f t="shared" si="23"/>
        <v/>
      </c>
      <c r="R320" s="24" t="str">
        <f t="shared" si="24"/>
        <v/>
      </c>
      <c r="S320" s="27" t="str">
        <f t="shared" si="25"/>
        <v/>
      </c>
    </row>
    <row r="321" spans="2:19" x14ac:dyDescent="0.3">
      <c r="B321" s="24" t="str">
        <f>_xlfn.IFNA(VLOOKUP(A321,list!B:C,2,FALSE),"")</f>
        <v/>
      </c>
      <c r="D321" s="24" t="str">
        <f>_xlfn.IFNA(VLOOKUP(C321,list!$G$2:$I$10,2,FALSE),"")</f>
        <v/>
      </c>
      <c r="E321" s="24" t="str">
        <f>_xlfn.IFNA(VLOOKUP(C321,list!G:I,3,FALSE),"")</f>
        <v/>
      </c>
      <c r="O321" s="26" t="str">
        <f t="shared" si="22"/>
        <v/>
      </c>
      <c r="P321" s="28" t="str">
        <f t="shared" si="26"/>
        <v/>
      </c>
      <c r="Q321" s="24" t="str">
        <f t="shared" si="23"/>
        <v/>
      </c>
      <c r="R321" s="24" t="str">
        <f t="shared" si="24"/>
        <v/>
      </c>
      <c r="S321" s="27" t="str">
        <f t="shared" si="25"/>
        <v/>
      </c>
    </row>
    <row r="322" spans="2:19" x14ac:dyDescent="0.3">
      <c r="B322" s="24" t="str">
        <f>_xlfn.IFNA(VLOOKUP(A322,list!B:C,2,FALSE),"")</f>
        <v/>
      </c>
      <c r="D322" s="24" t="str">
        <f>_xlfn.IFNA(VLOOKUP(C322,list!$G$2:$I$10,2,FALSE),"")</f>
        <v/>
      </c>
      <c r="E322" s="24" t="str">
        <f>_xlfn.IFNA(VLOOKUP(C322,list!G:I,3,FALSE),"")</f>
        <v/>
      </c>
      <c r="O322" s="26" t="str">
        <f t="shared" ref="O322:O385" si="27">IFERROR(IF(H322="","",DATE(YEAR(H322),MONTH(H322),1)),"")</f>
        <v/>
      </c>
      <c r="P322" s="28" t="str">
        <f t="shared" si="26"/>
        <v/>
      </c>
      <c r="Q322" s="24" t="str">
        <f t="shared" ref="Q322:Q385" si="28">IFERROR(IF(J322="","",MONTH(EOMONTH(J322,(DAY(J322)&gt;15)+0))),"")</f>
        <v/>
      </c>
      <c r="R322" s="24" t="str">
        <f t="shared" ref="R322:R385" si="29">IFERROR(IF(J322="","",IF(AND(MONTH(J322)=12,Q322=1),YEAR(J322)+1,YEAR(J322))),"")</f>
        <v/>
      </c>
      <c r="S322" s="27" t="str">
        <f t="shared" ref="S322:S385" si="30">IF(OR(Q322="",R322=""),"",DATE(R322,Q322,1))</f>
        <v/>
      </c>
    </row>
    <row r="323" spans="2:19" x14ac:dyDescent="0.3">
      <c r="B323" s="24" t="str">
        <f>_xlfn.IFNA(VLOOKUP(A323,list!B:C,2,FALSE),"")</f>
        <v/>
      </c>
      <c r="D323" s="24" t="str">
        <f>_xlfn.IFNA(VLOOKUP(C323,list!$G$2:$I$10,2,FALSE),"")</f>
        <v/>
      </c>
      <c r="E323" s="24" t="str">
        <f>_xlfn.IFNA(VLOOKUP(C323,list!G:I,3,FALSE),"")</f>
        <v/>
      </c>
      <c r="O323" s="26" t="str">
        <f t="shared" si="27"/>
        <v/>
      </c>
      <c r="P323" s="28" t="str">
        <f t="shared" ref="P323:P386" si="31">IFERROR(IF(J323&gt;0,((J323-H323)/7),""),"")</f>
        <v/>
      </c>
      <c r="Q323" s="24" t="str">
        <f t="shared" si="28"/>
        <v/>
      </c>
      <c r="R323" s="24" t="str">
        <f t="shared" si="29"/>
        <v/>
      </c>
      <c r="S323" s="27" t="str">
        <f t="shared" si="30"/>
        <v/>
      </c>
    </row>
    <row r="324" spans="2:19" x14ac:dyDescent="0.3">
      <c r="B324" s="24" t="str">
        <f>_xlfn.IFNA(VLOOKUP(A324,list!B:C,2,FALSE),"")</f>
        <v/>
      </c>
      <c r="D324" s="24" t="str">
        <f>_xlfn.IFNA(VLOOKUP(C324,list!$G$2:$I$10,2,FALSE),"")</f>
        <v/>
      </c>
      <c r="E324" s="24" t="str">
        <f>_xlfn.IFNA(VLOOKUP(C324,list!G:I,3,FALSE),"")</f>
        <v/>
      </c>
      <c r="O324" s="26" t="str">
        <f t="shared" si="27"/>
        <v/>
      </c>
      <c r="P324" s="28" t="str">
        <f t="shared" si="31"/>
        <v/>
      </c>
      <c r="Q324" s="24" t="str">
        <f t="shared" si="28"/>
        <v/>
      </c>
      <c r="R324" s="24" t="str">
        <f t="shared" si="29"/>
        <v/>
      </c>
      <c r="S324" s="27" t="str">
        <f t="shared" si="30"/>
        <v/>
      </c>
    </row>
    <row r="325" spans="2:19" x14ac:dyDescent="0.3">
      <c r="B325" s="24" t="str">
        <f>_xlfn.IFNA(VLOOKUP(A325,list!B:C,2,FALSE),"")</f>
        <v/>
      </c>
      <c r="D325" s="24" t="str">
        <f>_xlfn.IFNA(VLOOKUP(C325,list!$G$2:$I$10,2,FALSE),"")</f>
        <v/>
      </c>
      <c r="E325" s="24" t="str">
        <f>_xlfn.IFNA(VLOOKUP(C325,list!G:I,3,FALSE),"")</f>
        <v/>
      </c>
      <c r="O325" s="26" t="str">
        <f t="shared" si="27"/>
        <v/>
      </c>
      <c r="P325" s="28" t="str">
        <f t="shared" si="31"/>
        <v/>
      </c>
      <c r="Q325" s="24" t="str">
        <f t="shared" si="28"/>
        <v/>
      </c>
      <c r="R325" s="24" t="str">
        <f t="shared" si="29"/>
        <v/>
      </c>
      <c r="S325" s="27" t="str">
        <f t="shared" si="30"/>
        <v/>
      </c>
    </row>
    <row r="326" spans="2:19" x14ac:dyDescent="0.3">
      <c r="B326" s="24" t="str">
        <f>_xlfn.IFNA(VLOOKUP(A326,list!B:C,2,FALSE),"")</f>
        <v/>
      </c>
      <c r="D326" s="24" t="str">
        <f>_xlfn.IFNA(VLOOKUP(C326,list!$G$2:$I$10,2,FALSE),"")</f>
        <v/>
      </c>
      <c r="E326" s="24" t="str">
        <f>_xlfn.IFNA(VLOOKUP(C326,list!G:I,3,FALSE),"")</f>
        <v/>
      </c>
      <c r="O326" s="26" t="str">
        <f t="shared" si="27"/>
        <v/>
      </c>
      <c r="P326" s="28" t="str">
        <f t="shared" si="31"/>
        <v/>
      </c>
      <c r="Q326" s="24" t="str">
        <f t="shared" si="28"/>
        <v/>
      </c>
      <c r="R326" s="24" t="str">
        <f t="shared" si="29"/>
        <v/>
      </c>
      <c r="S326" s="27" t="str">
        <f t="shared" si="30"/>
        <v/>
      </c>
    </row>
    <row r="327" spans="2:19" x14ac:dyDescent="0.3">
      <c r="B327" s="24" t="str">
        <f>_xlfn.IFNA(VLOOKUP(A327,list!B:C,2,FALSE),"")</f>
        <v/>
      </c>
      <c r="D327" s="24" t="str">
        <f>_xlfn.IFNA(VLOOKUP(C327,list!$G$2:$I$10,2,FALSE),"")</f>
        <v/>
      </c>
      <c r="E327" s="24" t="str">
        <f>_xlfn.IFNA(VLOOKUP(C327,list!G:I,3,FALSE),"")</f>
        <v/>
      </c>
      <c r="O327" s="26" t="str">
        <f t="shared" si="27"/>
        <v/>
      </c>
      <c r="P327" s="28" t="str">
        <f t="shared" si="31"/>
        <v/>
      </c>
      <c r="Q327" s="24" t="str">
        <f t="shared" si="28"/>
        <v/>
      </c>
      <c r="R327" s="24" t="str">
        <f t="shared" si="29"/>
        <v/>
      </c>
      <c r="S327" s="27" t="str">
        <f t="shared" si="30"/>
        <v/>
      </c>
    </row>
    <row r="328" spans="2:19" x14ac:dyDescent="0.3">
      <c r="B328" s="24" t="str">
        <f>_xlfn.IFNA(VLOOKUP(A328,list!B:C,2,FALSE),"")</f>
        <v/>
      </c>
      <c r="D328" s="24" t="str">
        <f>_xlfn.IFNA(VLOOKUP(C328,list!$G$2:$I$10,2,FALSE),"")</f>
        <v/>
      </c>
      <c r="E328" s="24" t="str">
        <f>_xlfn.IFNA(VLOOKUP(C328,list!G:I,3,FALSE),"")</f>
        <v/>
      </c>
      <c r="O328" s="26" t="str">
        <f t="shared" si="27"/>
        <v/>
      </c>
      <c r="P328" s="28" t="str">
        <f t="shared" si="31"/>
        <v/>
      </c>
      <c r="Q328" s="24" t="str">
        <f t="shared" si="28"/>
        <v/>
      </c>
      <c r="R328" s="24" t="str">
        <f t="shared" si="29"/>
        <v/>
      </c>
      <c r="S328" s="27" t="str">
        <f t="shared" si="30"/>
        <v/>
      </c>
    </row>
    <row r="329" spans="2:19" x14ac:dyDescent="0.3">
      <c r="B329" s="24" t="str">
        <f>_xlfn.IFNA(VLOOKUP(A329,list!B:C,2,FALSE),"")</f>
        <v/>
      </c>
      <c r="D329" s="24" t="str">
        <f>_xlfn.IFNA(VLOOKUP(C329,list!$G$2:$I$10,2,FALSE),"")</f>
        <v/>
      </c>
      <c r="E329" s="24" t="str">
        <f>_xlfn.IFNA(VLOOKUP(C329,list!G:I,3,FALSE),"")</f>
        <v/>
      </c>
      <c r="O329" s="26" t="str">
        <f t="shared" si="27"/>
        <v/>
      </c>
      <c r="P329" s="28" t="str">
        <f t="shared" si="31"/>
        <v/>
      </c>
      <c r="Q329" s="24" t="str">
        <f t="shared" si="28"/>
        <v/>
      </c>
      <c r="R329" s="24" t="str">
        <f t="shared" si="29"/>
        <v/>
      </c>
      <c r="S329" s="27" t="str">
        <f t="shared" si="30"/>
        <v/>
      </c>
    </row>
    <row r="330" spans="2:19" x14ac:dyDescent="0.3">
      <c r="B330" s="24" t="str">
        <f>_xlfn.IFNA(VLOOKUP(A330,list!B:C,2,FALSE),"")</f>
        <v/>
      </c>
      <c r="D330" s="24" t="str">
        <f>_xlfn.IFNA(VLOOKUP(C330,list!$G$2:$I$10,2,FALSE),"")</f>
        <v/>
      </c>
      <c r="E330" s="24" t="str">
        <f>_xlfn.IFNA(VLOOKUP(C330,list!G:I,3,FALSE),"")</f>
        <v/>
      </c>
      <c r="O330" s="26" t="str">
        <f t="shared" si="27"/>
        <v/>
      </c>
      <c r="P330" s="28" t="str">
        <f t="shared" si="31"/>
        <v/>
      </c>
      <c r="Q330" s="24" t="str">
        <f t="shared" si="28"/>
        <v/>
      </c>
      <c r="R330" s="24" t="str">
        <f t="shared" si="29"/>
        <v/>
      </c>
      <c r="S330" s="27" t="str">
        <f t="shared" si="30"/>
        <v/>
      </c>
    </row>
    <row r="331" spans="2:19" x14ac:dyDescent="0.3">
      <c r="B331" s="24" t="str">
        <f>_xlfn.IFNA(VLOOKUP(A331,list!B:C,2,FALSE),"")</f>
        <v/>
      </c>
      <c r="D331" s="24" t="str">
        <f>_xlfn.IFNA(VLOOKUP(C331,list!$G$2:$I$10,2,FALSE),"")</f>
        <v/>
      </c>
      <c r="E331" s="24" t="str">
        <f>_xlfn.IFNA(VLOOKUP(C331,list!G:I,3,FALSE),"")</f>
        <v/>
      </c>
      <c r="O331" s="26" t="str">
        <f t="shared" si="27"/>
        <v/>
      </c>
      <c r="P331" s="28" t="str">
        <f t="shared" si="31"/>
        <v/>
      </c>
      <c r="Q331" s="24" t="str">
        <f t="shared" si="28"/>
        <v/>
      </c>
      <c r="R331" s="24" t="str">
        <f t="shared" si="29"/>
        <v/>
      </c>
      <c r="S331" s="27" t="str">
        <f t="shared" si="30"/>
        <v/>
      </c>
    </row>
    <row r="332" spans="2:19" x14ac:dyDescent="0.3">
      <c r="B332" s="24" t="str">
        <f>_xlfn.IFNA(VLOOKUP(A332,list!B:C,2,FALSE),"")</f>
        <v/>
      </c>
      <c r="D332" s="24" t="str">
        <f>_xlfn.IFNA(VLOOKUP(C332,list!$G$2:$I$10,2,FALSE),"")</f>
        <v/>
      </c>
      <c r="E332" s="24" t="str">
        <f>_xlfn.IFNA(VLOOKUP(C332,list!G:I,3,FALSE),"")</f>
        <v/>
      </c>
      <c r="O332" s="26" t="str">
        <f t="shared" si="27"/>
        <v/>
      </c>
      <c r="P332" s="28" t="str">
        <f t="shared" si="31"/>
        <v/>
      </c>
      <c r="Q332" s="24" t="str">
        <f t="shared" si="28"/>
        <v/>
      </c>
      <c r="R332" s="24" t="str">
        <f t="shared" si="29"/>
        <v/>
      </c>
      <c r="S332" s="27" t="str">
        <f t="shared" si="30"/>
        <v/>
      </c>
    </row>
    <row r="333" spans="2:19" x14ac:dyDescent="0.3">
      <c r="B333" s="24" t="str">
        <f>_xlfn.IFNA(VLOOKUP(A333,list!B:C,2,FALSE),"")</f>
        <v/>
      </c>
      <c r="D333" s="24" t="str">
        <f>_xlfn.IFNA(VLOOKUP(C333,list!$G$2:$I$10,2,FALSE),"")</f>
        <v/>
      </c>
      <c r="E333" s="24" t="str">
        <f>_xlfn.IFNA(VLOOKUP(C333,list!G:I,3,FALSE),"")</f>
        <v/>
      </c>
      <c r="O333" s="26" t="str">
        <f t="shared" si="27"/>
        <v/>
      </c>
      <c r="P333" s="28" t="str">
        <f t="shared" si="31"/>
        <v/>
      </c>
      <c r="Q333" s="24" t="str">
        <f t="shared" si="28"/>
        <v/>
      </c>
      <c r="R333" s="24" t="str">
        <f t="shared" si="29"/>
        <v/>
      </c>
      <c r="S333" s="27" t="str">
        <f t="shared" si="30"/>
        <v/>
      </c>
    </row>
    <row r="334" spans="2:19" x14ac:dyDescent="0.3">
      <c r="B334" s="24" t="str">
        <f>_xlfn.IFNA(VLOOKUP(A334,list!B:C,2,FALSE),"")</f>
        <v/>
      </c>
      <c r="D334" s="24" t="str">
        <f>_xlfn.IFNA(VLOOKUP(C334,list!$G$2:$I$10,2,FALSE),"")</f>
        <v/>
      </c>
      <c r="E334" s="24" t="str">
        <f>_xlfn.IFNA(VLOOKUP(C334,list!G:I,3,FALSE),"")</f>
        <v/>
      </c>
      <c r="O334" s="26" t="str">
        <f t="shared" si="27"/>
        <v/>
      </c>
      <c r="P334" s="28" t="str">
        <f t="shared" si="31"/>
        <v/>
      </c>
      <c r="Q334" s="24" t="str">
        <f t="shared" si="28"/>
        <v/>
      </c>
      <c r="R334" s="24" t="str">
        <f t="shared" si="29"/>
        <v/>
      </c>
      <c r="S334" s="27" t="str">
        <f t="shared" si="30"/>
        <v/>
      </c>
    </row>
    <row r="335" spans="2:19" x14ac:dyDescent="0.3">
      <c r="B335" s="24" t="str">
        <f>_xlfn.IFNA(VLOOKUP(A335,list!B:C,2,FALSE),"")</f>
        <v/>
      </c>
      <c r="D335" s="24" t="str">
        <f>_xlfn.IFNA(VLOOKUP(C335,list!$G$2:$I$10,2,FALSE),"")</f>
        <v/>
      </c>
      <c r="E335" s="24" t="str">
        <f>_xlfn.IFNA(VLOOKUP(C335,list!G:I,3,FALSE),"")</f>
        <v/>
      </c>
      <c r="O335" s="26" t="str">
        <f t="shared" si="27"/>
        <v/>
      </c>
      <c r="P335" s="28" t="str">
        <f t="shared" si="31"/>
        <v/>
      </c>
      <c r="Q335" s="24" t="str">
        <f t="shared" si="28"/>
        <v/>
      </c>
      <c r="R335" s="24" t="str">
        <f t="shared" si="29"/>
        <v/>
      </c>
      <c r="S335" s="27" t="str">
        <f t="shared" si="30"/>
        <v/>
      </c>
    </row>
    <row r="336" spans="2:19" x14ac:dyDescent="0.3">
      <c r="B336" s="24" t="str">
        <f>_xlfn.IFNA(VLOOKUP(A336,list!B:C,2,FALSE),"")</f>
        <v/>
      </c>
      <c r="D336" s="24" t="str">
        <f>_xlfn.IFNA(VLOOKUP(C336,list!$G$2:$I$10,2,FALSE),"")</f>
        <v/>
      </c>
      <c r="E336" s="24" t="str">
        <f>_xlfn.IFNA(VLOOKUP(C336,list!G:I,3,FALSE),"")</f>
        <v/>
      </c>
      <c r="O336" s="26" t="str">
        <f t="shared" si="27"/>
        <v/>
      </c>
      <c r="P336" s="28" t="str">
        <f t="shared" si="31"/>
        <v/>
      </c>
      <c r="Q336" s="24" t="str">
        <f t="shared" si="28"/>
        <v/>
      </c>
      <c r="R336" s="24" t="str">
        <f t="shared" si="29"/>
        <v/>
      </c>
      <c r="S336" s="27" t="str">
        <f t="shared" si="30"/>
        <v/>
      </c>
    </row>
    <row r="337" spans="2:19" x14ac:dyDescent="0.3">
      <c r="B337" s="24" t="str">
        <f>_xlfn.IFNA(VLOOKUP(A337,list!B:C,2,FALSE),"")</f>
        <v/>
      </c>
      <c r="D337" s="24" t="str">
        <f>_xlfn.IFNA(VLOOKUP(C337,list!$G$2:$I$10,2,FALSE),"")</f>
        <v/>
      </c>
      <c r="E337" s="24" t="str">
        <f>_xlfn.IFNA(VLOOKUP(C337,list!G:I,3,FALSE),"")</f>
        <v/>
      </c>
      <c r="O337" s="26" t="str">
        <f t="shared" si="27"/>
        <v/>
      </c>
      <c r="P337" s="28" t="str">
        <f t="shared" si="31"/>
        <v/>
      </c>
      <c r="Q337" s="24" t="str">
        <f t="shared" si="28"/>
        <v/>
      </c>
      <c r="R337" s="24" t="str">
        <f t="shared" si="29"/>
        <v/>
      </c>
      <c r="S337" s="27" t="str">
        <f t="shared" si="30"/>
        <v/>
      </c>
    </row>
    <row r="338" spans="2:19" x14ac:dyDescent="0.3">
      <c r="B338" s="24" t="str">
        <f>_xlfn.IFNA(VLOOKUP(A338,list!B:C,2,FALSE),"")</f>
        <v/>
      </c>
      <c r="D338" s="24" t="str">
        <f>_xlfn.IFNA(VLOOKUP(C338,list!$G$2:$I$10,2,FALSE),"")</f>
        <v/>
      </c>
      <c r="E338" s="24" t="str">
        <f>_xlfn.IFNA(VLOOKUP(C338,list!G:I,3,FALSE),"")</f>
        <v/>
      </c>
      <c r="O338" s="26" t="str">
        <f t="shared" si="27"/>
        <v/>
      </c>
      <c r="P338" s="28" t="str">
        <f t="shared" si="31"/>
        <v/>
      </c>
      <c r="Q338" s="24" t="str">
        <f t="shared" si="28"/>
        <v/>
      </c>
      <c r="R338" s="24" t="str">
        <f t="shared" si="29"/>
        <v/>
      </c>
      <c r="S338" s="27" t="str">
        <f t="shared" si="30"/>
        <v/>
      </c>
    </row>
    <row r="339" spans="2:19" x14ac:dyDescent="0.3">
      <c r="B339" s="24" t="str">
        <f>_xlfn.IFNA(VLOOKUP(A339,list!B:C,2,FALSE),"")</f>
        <v/>
      </c>
      <c r="D339" s="24" t="str">
        <f>_xlfn.IFNA(VLOOKUP(C339,list!$G$2:$I$10,2,FALSE),"")</f>
        <v/>
      </c>
      <c r="E339" s="24" t="str">
        <f>_xlfn.IFNA(VLOOKUP(C339,list!G:I,3,FALSE),"")</f>
        <v/>
      </c>
      <c r="O339" s="26" t="str">
        <f t="shared" si="27"/>
        <v/>
      </c>
      <c r="P339" s="28" t="str">
        <f t="shared" si="31"/>
        <v/>
      </c>
      <c r="Q339" s="24" t="str">
        <f t="shared" si="28"/>
        <v/>
      </c>
      <c r="R339" s="24" t="str">
        <f t="shared" si="29"/>
        <v/>
      </c>
      <c r="S339" s="27" t="str">
        <f t="shared" si="30"/>
        <v/>
      </c>
    </row>
    <row r="340" spans="2:19" x14ac:dyDescent="0.3">
      <c r="B340" s="24" t="str">
        <f>_xlfn.IFNA(VLOOKUP(A340,list!B:C,2,FALSE),"")</f>
        <v/>
      </c>
      <c r="D340" s="24" t="str">
        <f>_xlfn.IFNA(VLOOKUP(C340,list!$G$2:$I$10,2,FALSE),"")</f>
        <v/>
      </c>
      <c r="E340" s="24" t="str">
        <f>_xlfn.IFNA(VLOOKUP(C340,list!G:I,3,FALSE),"")</f>
        <v/>
      </c>
      <c r="O340" s="26" t="str">
        <f t="shared" si="27"/>
        <v/>
      </c>
      <c r="P340" s="28" t="str">
        <f t="shared" si="31"/>
        <v/>
      </c>
      <c r="Q340" s="24" t="str">
        <f t="shared" si="28"/>
        <v/>
      </c>
      <c r="R340" s="24" t="str">
        <f t="shared" si="29"/>
        <v/>
      </c>
      <c r="S340" s="27" t="str">
        <f t="shared" si="30"/>
        <v/>
      </c>
    </row>
    <row r="341" spans="2:19" x14ac:dyDescent="0.3">
      <c r="B341" s="24" t="str">
        <f>_xlfn.IFNA(VLOOKUP(A341,list!B:C,2,FALSE),"")</f>
        <v/>
      </c>
      <c r="D341" s="24" t="str">
        <f>_xlfn.IFNA(VLOOKUP(C341,list!$G$2:$I$10,2,FALSE),"")</f>
        <v/>
      </c>
      <c r="E341" s="24" t="str">
        <f>_xlfn.IFNA(VLOOKUP(C341,list!G:I,3,FALSE),"")</f>
        <v/>
      </c>
      <c r="O341" s="26" t="str">
        <f t="shared" si="27"/>
        <v/>
      </c>
      <c r="P341" s="28" t="str">
        <f t="shared" si="31"/>
        <v/>
      </c>
      <c r="Q341" s="24" t="str">
        <f t="shared" si="28"/>
        <v/>
      </c>
      <c r="R341" s="24" t="str">
        <f t="shared" si="29"/>
        <v/>
      </c>
      <c r="S341" s="27" t="str">
        <f t="shared" si="30"/>
        <v/>
      </c>
    </row>
    <row r="342" spans="2:19" x14ac:dyDescent="0.3">
      <c r="B342" s="24" t="str">
        <f>_xlfn.IFNA(VLOOKUP(A342,list!B:C,2,FALSE),"")</f>
        <v/>
      </c>
      <c r="D342" s="24" t="str">
        <f>_xlfn.IFNA(VLOOKUP(C342,list!$G$2:$I$10,2,FALSE),"")</f>
        <v/>
      </c>
      <c r="E342" s="24" t="str">
        <f>_xlfn.IFNA(VLOOKUP(C342,list!G:I,3,FALSE),"")</f>
        <v/>
      </c>
      <c r="O342" s="26" t="str">
        <f t="shared" si="27"/>
        <v/>
      </c>
      <c r="P342" s="28" t="str">
        <f t="shared" si="31"/>
        <v/>
      </c>
      <c r="Q342" s="24" t="str">
        <f t="shared" si="28"/>
        <v/>
      </c>
      <c r="R342" s="24" t="str">
        <f t="shared" si="29"/>
        <v/>
      </c>
      <c r="S342" s="27" t="str">
        <f t="shared" si="30"/>
        <v/>
      </c>
    </row>
    <row r="343" spans="2:19" x14ac:dyDescent="0.3">
      <c r="B343" s="24" t="str">
        <f>_xlfn.IFNA(VLOOKUP(A343,list!B:C,2,FALSE),"")</f>
        <v/>
      </c>
      <c r="D343" s="24" t="str">
        <f>_xlfn.IFNA(VLOOKUP(C343,list!$G$2:$I$10,2,FALSE),"")</f>
        <v/>
      </c>
      <c r="E343" s="24" t="str">
        <f>_xlfn.IFNA(VLOOKUP(C343,list!G:I,3,FALSE),"")</f>
        <v/>
      </c>
      <c r="O343" s="26" t="str">
        <f t="shared" si="27"/>
        <v/>
      </c>
      <c r="P343" s="28" t="str">
        <f t="shared" si="31"/>
        <v/>
      </c>
      <c r="Q343" s="24" t="str">
        <f t="shared" si="28"/>
        <v/>
      </c>
      <c r="R343" s="24" t="str">
        <f t="shared" si="29"/>
        <v/>
      </c>
      <c r="S343" s="27" t="str">
        <f t="shared" si="30"/>
        <v/>
      </c>
    </row>
    <row r="344" spans="2:19" x14ac:dyDescent="0.3">
      <c r="B344" s="24" t="str">
        <f>_xlfn.IFNA(VLOOKUP(A344,list!B:C,2,FALSE),"")</f>
        <v/>
      </c>
      <c r="D344" s="24" t="str">
        <f>_xlfn.IFNA(VLOOKUP(C344,list!$G$2:$I$10,2,FALSE),"")</f>
        <v/>
      </c>
      <c r="E344" s="24" t="str">
        <f>_xlfn.IFNA(VLOOKUP(C344,list!G:I,3,FALSE),"")</f>
        <v/>
      </c>
      <c r="O344" s="26" t="str">
        <f t="shared" si="27"/>
        <v/>
      </c>
      <c r="P344" s="28" t="str">
        <f t="shared" si="31"/>
        <v/>
      </c>
      <c r="Q344" s="24" t="str">
        <f t="shared" si="28"/>
        <v/>
      </c>
      <c r="R344" s="24" t="str">
        <f t="shared" si="29"/>
        <v/>
      </c>
      <c r="S344" s="27" t="str">
        <f t="shared" si="30"/>
        <v/>
      </c>
    </row>
    <row r="345" spans="2:19" x14ac:dyDescent="0.3">
      <c r="B345" s="24" t="str">
        <f>_xlfn.IFNA(VLOOKUP(A345,list!B:C,2,FALSE),"")</f>
        <v/>
      </c>
      <c r="D345" s="24" t="str">
        <f>_xlfn.IFNA(VLOOKUP(C345,list!$G$2:$I$10,2,FALSE),"")</f>
        <v/>
      </c>
      <c r="E345" s="24" t="str">
        <f>_xlfn.IFNA(VLOOKUP(C345,list!G:I,3,FALSE),"")</f>
        <v/>
      </c>
      <c r="O345" s="26" t="str">
        <f t="shared" si="27"/>
        <v/>
      </c>
      <c r="P345" s="28" t="str">
        <f t="shared" si="31"/>
        <v/>
      </c>
      <c r="Q345" s="24" t="str">
        <f t="shared" si="28"/>
        <v/>
      </c>
      <c r="R345" s="24" t="str">
        <f t="shared" si="29"/>
        <v/>
      </c>
      <c r="S345" s="27" t="str">
        <f t="shared" si="30"/>
        <v/>
      </c>
    </row>
    <row r="346" spans="2:19" x14ac:dyDescent="0.3">
      <c r="B346" s="24" t="str">
        <f>_xlfn.IFNA(VLOOKUP(A346,list!B:C,2,FALSE),"")</f>
        <v/>
      </c>
      <c r="D346" s="24" t="str">
        <f>_xlfn.IFNA(VLOOKUP(C346,list!$G$2:$I$10,2,FALSE),"")</f>
        <v/>
      </c>
      <c r="E346" s="24" t="str">
        <f>_xlfn.IFNA(VLOOKUP(C346,list!G:I,3,FALSE),"")</f>
        <v/>
      </c>
      <c r="O346" s="26" t="str">
        <f t="shared" si="27"/>
        <v/>
      </c>
      <c r="P346" s="28" t="str">
        <f t="shared" si="31"/>
        <v/>
      </c>
      <c r="Q346" s="24" t="str">
        <f t="shared" si="28"/>
        <v/>
      </c>
      <c r="R346" s="24" t="str">
        <f t="shared" si="29"/>
        <v/>
      </c>
      <c r="S346" s="27" t="str">
        <f t="shared" si="30"/>
        <v/>
      </c>
    </row>
    <row r="347" spans="2:19" x14ac:dyDescent="0.3">
      <c r="B347" s="24" t="str">
        <f>_xlfn.IFNA(VLOOKUP(A347,list!B:C,2,FALSE),"")</f>
        <v/>
      </c>
      <c r="D347" s="24" t="str">
        <f>_xlfn.IFNA(VLOOKUP(C347,list!$G$2:$I$10,2,FALSE),"")</f>
        <v/>
      </c>
      <c r="E347" s="24" t="str">
        <f>_xlfn.IFNA(VLOOKUP(C347,list!G:I,3,FALSE),"")</f>
        <v/>
      </c>
      <c r="O347" s="26" t="str">
        <f t="shared" si="27"/>
        <v/>
      </c>
      <c r="P347" s="28" t="str">
        <f t="shared" si="31"/>
        <v/>
      </c>
      <c r="Q347" s="24" t="str">
        <f t="shared" si="28"/>
        <v/>
      </c>
      <c r="R347" s="24" t="str">
        <f t="shared" si="29"/>
        <v/>
      </c>
      <c r="S347" s="27" t="str">
        <f t="shared" si="30"/>
        <v/>
      </c>
    </row>
    <row r="348" spans="2:19" x14ac:dyDescent="0.3">
      <c r="B348" s="24" t="str">
        <f>_xlfn.IFNA(VLOOKUP(A348,list!B:C,2,FALSE),"")</f>
        <v/>
      </c>
      <c r="D348" s="24" t="str">
        <f>_xlfn.IFNA(VLOOKUP(C348,list!$G$2:$I$10,2,FALSE),"")</f>
        <v/>
      </c>
      <c r="E348" s="24" t="str">
        <f>_xlfn.IFNA(VLOOKUP(C348,list!G:I,3,FALSE),"")</f>
        <v/>
      </c>
      <c r="O348" s="26" t="str">
        <f t="shared" si="27"/>
        <v/>
      </c>
      <c r="P348" s="28" t="str">
        <f t="shared" si="31"/>
        <v/>
      </c>
      <c r="Q348" s="24" t="str">
        <f t="shared" si="28"/>
        <v/>
      </c>
      <c r="R348" s="24" t="str">
        <f t="shared" si="29"/>
        <v/>
      </c>
      <c r="S348" s="27" t="str">
        <f t="shared" si="30"/>
        <v/>
      </c>
    </row>
    <row r="349" spans="2:19" x14ac:dyDescent="0.3">
      <c r="B349" s="24" t="str">
        <f>_xlfn.IFNA(VLOOKUP(A349,list!B:C,2,FALSE),"")</f>
        <v/>
      </c>
      <c r="D349" s="24" t="str">
        <f>_xlfn.IFNA(VLOOKUP(C349,list!$G$2:$I$10,2,FALSE),"")</f>
        <v/>
      </c>
      <c r="E349" s="24" t="str">
        <f>_xlfn.IFNA(VLOOKUP(C349,list!G:I,3,FALSE),"")</f>
        <v/>
      </c>
      <c r="O349" s="26" t="str">
        <f t="shared" si="27"/>
        <v/>
      </c>
      <c r="P349" s="28" t="str">
        <f t="shared" si="31"/>
        <v/>
      </c>
      <c r="Q349" s="24" t="str">
        <f t="shared" si="28"/>
        <v/>
      </c>
      <c r="R349" s="24" t="str">
        <f t="shared" si="29"/>
        <v/>
      </c>
      <c r="S349" s="27" t="str">
        <f t="shared" si="30"/>
        <v/>
      </c>
    </row>
    <row r="350" spans="2:19" x14ac:dyDescent="0.3">
      <c r="B350" s="24" t="str">
        <f>_xlfn.IFNA(VLOOKUP(A350,list!B:C,2,FALSE),"")</f>
        <v/>
      </c>
      <c r="D350" s="24" t="str">
        <f>_xlfn.IFNA(VLOOKUP(C350,list!$G$2:$I$10,2,FALSE),"")</f>
        <v/>
      </c>
      <c r="E350" s="24" t="str">
        <f>_xlfn.IFNA(VLOOKUP(C350,list!G:I,3,FALSE),"")</f>
        <v/>
      </c>
      <c r="O350" s="26" t="str">
        <f t="shared" si="27"/>
        <v/>
      </c>
      <c r="P350" s="28" t="str">
        <f t="shared" si="31"/>
        <v/>
      </c>
      <c r="Q350" s="24" t="str">
        <f t="shared" si="28"/>
        <v/>
      </c>
      <c r="R350" s="24" t="str">
        <f t="shared" si="29"/>
        <v/>
      </c>
      <c r="S350" s="27" t="str">
        <f t="shared" si="30"/>
        <v/>
      </c>
    </row>
    <row r="351" spans="2:19" x14ac:dyDescent="0.3">
      <c r="B351" s="24" t="str">
        <f>_xlfn.IFNA(VLOOKUP(A351,list!B:C,2,FALSE),"")</f>
        <v/>
      </c>
      <c r="D351" s="24" t="str">
        <f>_xlfn.IFNA(VLOOKUP(C351,list!$G$2:$I$10,2,FALSE),"")</f>
        <v/>
      </c>
      <c r="E351" s="24" t="str">
        <f>_xlfn.IFNA(VLOOKUP(C351,list!G:I,3,FALSE),"")</f>
        <v/>
      </c>
      <c r="O351" s="26" t="str">
        <f t="shared" si="27"/>
        <v/>
      </c>
      <c r="P351" s="28" t="str">
        <f t="shared" si="31"/>
        <v/>
      </c>
      <c r="Q351" s="24" t="str">
        <f t="shared" si="28"/>
        <v/>
      </c>
      <c r="R351" s="24" t="str">
        <f t="shared" si="29"/>
        <v/>
      </c>
      <c r="S351" s="27" t="str">
        <f t="shared" si="30"/>
        <v/>
      </c>
    </row>
    <row r="352" spans="2:19" x14ac:dyDescent="0.3">
      <c r="B352" s="24" t="str">
        <f>_xlfn.IFNA(VLOOKUP(A352,list!B:C,2,FALSE),"")</f>
        <v/>
      </c>
      <c r="D352" s="24" t="str">
        <f>_xlfn.IFNA(VLOOKUP(C352,list!$G$2:$I$10,2,FALSE),"")</f>
        <v/>
      </c>
      <c r="E352" s="24" t="str">
        <f>_xlfn.IFNA(VLOOKUP(C352,list!G:I,3,FALSE),"")</f>
        <v/>
      </c>
      <c r="O352" s="26" t="str">
        <f t="shared" si="27"/>
        <v/>
      </c>
      <c r="P352" s="28" t="str">
        <f t="shared" si="31"/>
        <v/>
      </c>
      <c r="Q352" s="24" t="str">
        <f t="shared" si="28"/>
        <v/>
      </c>
      <c r="R352" s="24" t="str">
        <f t="shared" si="29"/>
        <v/>
      </c>
      <c r="S352" s="27" t="str">
        <f t="shared" si="30"/>
        <v/>
      </c>
    </row>
    <row r="353" spans="2:19" x14ac:dyDescent="0.3">
      <c r="B353" s="24" t="str">
        <f>_xlfn.IFNA(VLOOKUP(A353,list!B:C,2,FALSE),"")</f>
        <v/>
      </c>
      <c r="D353" s="24" t="str">
        <f>_xlfn.IFNA(VLOOKUP(C353,list!$G$2:$I$10,2,FALSE),"")</f>
        <v/>
      </c>
      <c r="E353" s="24" t="str">
        <f>_xlfn.IFNA(VLOOKUP(C353,list!G:I,3,FALSE),"")</f>
        <v/>
      </c>
      <c r="O353" s="26" t="str">
        <f t="shared" si="27"/>
        <v/>
      </c>
      <c r="P353" s="28" t="str">
        <f t="shared" si="31"/>
        <v/>
      </c>
      <c r="Q353" s="24" t="str">
        <f t="shared" si="28"/>
        <v/>
      </c>
      <c r="R353" s="24" t="str">
        <f t="shared" si="29"/>
        <v/>
      </c>
      <c r="S353" s="27" t="str">
        <f t="shared" si="30"/>
        <v/>
      </c>
    </row>
    <row r="354" spans="2:19" x14ac:dyDescent="0.3">
      <c r="B354" s="24" t="str">
        <f>_xlfn.IFNA(VLOOKUP(A354,list!B:C,2,FALSE),"")</f>
        <v/>
      </c>
      <c r="D354" s="24" t="str">
        <f>_xlfn.IFNA(VLOOKUP(C354,list!$G$2:$I$10,2,FALSE),"")</f>
        <v/>
      </c>
      <c r="E354" s="24" t="str">
        <f>_xlfn.IFNA(VLOOKUP(C354,list!G:I,3,FALSE),"")</f>
        <v/>
      </c>
      <c r="O354" s="26" t="str">
        <f t="shared" si="27"/>
        <v/>
      </c>
      <c r="P354" s="28" t="str">
        <f t="shared" si="31"/>
        <v/>
      </c>
      <c r="Q354" s="24" t="str">
        <f t="shared" si="28"/>
        <v/>
      </c>
      <c r="R354" s="24" t="str">
        <f t="shared" si="29"/>
        <v/>
      </c>
      <c r="S354" s="27" t="str">
        <f t="shared" si="30"/>
        <v/>
      </c>
    </row>
    <row r="355" spans="2:19" x14ac:dyDescent="0.3">
      <c r="B355" s="24" t="str">
        <f>_xlfn.IFNA(VLOOKUP(A355,list!B:C,2,FALSE),"")</f>
        <v/>
      </c>
      <c r="D355" s="24" t="str">
        <f>_xlfn.IFNA(VLOOKUP(C355,list!$G$2:$I$10,2,FALSE),"")</f>
        <v/>
      </c>
      <c r="E355" s="24" t="str">
        <f>_xlfn.IFNA(VLOOKUP(C355,list!G:I,3,FALSE),"")</f>
        <v/>
      </c>
      <c r="O355" s="26" t="str">
        <f t="shared" si="27"/>
        <v/>
      </c>
      <c r="P355" s="28" t="str">
        <f t="shared" si="31"/>
        <v/>
      </c>
      <c r="Q355" s="24" t="str">
        <f t="shared" si="28"/>
        <v/>
      </c>
      <c r="R355" s="24" t="str">
        <f t="shared" si="29"/>
        <v/>
      </c>
      <c r="S355" s="27" t="str">
        <f t="shared" si="30"/>
        <v/>
      </c>
    </row>
    <row r="356" spans="2:19" x14ac:dyDescent="0.3">
      <c r="B356" s="24" t="str">
        <f>_xlfn.IFNA(VLOOKUP(A356,list!B:C,2,FALSE),"")</f>
        <v/>
      </c>
      <c r="D356" s="24" t="str">
        <f>_xlfn.IFNA(VLOOKUP(C356,list!$G$2:$I$10,2,FALSE),"")</f>
        <v/>
      </c>
      <c r="E356" s="24" t="str">
        <f>_xlfn.IFNA(VLOOKUP(C356,list!G:I,3,FALSE),"")</f>
        <v/>
      </c>
      <c r="O356" s="26" t="str">
        <f t="shared" si="27"/>
        <v/>
      </c>
      <c r="P356" s="28" t="str">
        <f t="shared" si="31"/>
        <v/>
      </c>
      <c r="Q356" s="24" t="str">
        <f t="shared" si="28"/>
        <v/>
      </c>
      <c r="R356" s="24" t="str">
        <f t="shared" si="29"/>
        <v/>
      </c>
      <c r="S356" s="27" t="str">
        <f t="shared" si="30"/>
        <v/>
      </c>
    </row>
    <row r="357" spans="2:19" x14ac:dyDescent="0.3">
      <c r="B357" s="24" t="str">
        <f>_xlfn.IFNA(VLOOKUP(A357,list!B:C,2,FALSE),"")</f>
        <v/>
      </c>
      <c r="D357" s="24" t="str">
        <f>_xlfn.IFNA(VLOOKUP(C357,list!$G$2:$I$10,2,FALSE),"")</f>
        <v/>
      </c>
      <c r="E357" s="24" t="str">
        <f>_xlfn.IFNA(VLOOKUP(C357,list!G:I,3,FALSE),"")</f>
        <v/>
      </c>
      <c r="O357" s="26" t="str">
        <f t="shared" si="27"/>
        <v/>
      </c>
      <c r="P357" s="28" t="str">
        <f t="shared" si="31"/>
        <v/>
      </c>
      <c r="Q357" s="24" t="str">
        <f t="shared" si="28"/>
        <v/>
      </c>
      <c r="R357" s="24" t="str">
        <f t="shared" si="29"/>
        <v/>
      </c>
      <c r="S357" s="27" t="str">
        <f t="shared" si="30"/>
        <v/>
      </c>
    </row>
    <row r="358" spans="2:19" x14ac:dyDescent="0.3">
      <c r="B358" s="24" t="str">
        <f>_xlfn.IFNA(VLOOKUP(A358,list!B:C,2,FALSE),"")</f>
        <v/>
      </c>
      <c r="D358" s="24" t="str">
        <f>_xlfn.IFNA(VLOOKUP(C358,list!$G$2:$I$10,2,FALSE),"")</f>
        <v/>
      </c>
      <c r="E358" s="24" t="str">
        <f>_xlfn.IFNA(VLOOKUP(C358,list!G:I,3,FALSE),"")</f>
        <v/>
      </c>
      <c r="O358" s="26" t="str">
        <f t="shared" si="27"/>
        <v/>
      </c>
      <c r="P358" s="28" t="str">
        <f t="shared" si="31"/>
        <v/>
      </c>
      <c r="Q358" s="24" t="str">
        <f t="shared" si="28"/>
        <v/>
      </c>
      <c r="R358" s="24" t="str">
        <f t="shared" si="29"/>
        <v/>
      </c>
      <c r="S358" s="27" t="str">
        <f t="shared" si="30"/>
        <v/>
      </c>
    </row>
    <row r="359" spans="2:19" x14ac:dyDescent="0.3">
      <c r="B359" s="24" t="str">
        <f>_xlfn.IFNA(VLOOKUP(A359,list!B:C,2,FALSE),"")</f>
        <v/>
      </c>
      <c r="D359" s="24" t="str">
        <f>_xlfn.IFNA(VLOOKUP(C359,list!$G$2:$I$10,2,FALSE),"")</f>
        <v/>
      </c>
      <c r="E359" s="24" t="str">
        <f>_xlfn.IFNA(VLOOKUP(C359,list!G:I,3,FALSE),"")</f>
        <v/>
      </c>
      <c r="O359" s="26" t="str">
        <f t="shared" si="27"/>
        <v/>
      </c>
      <c r="P359" s="28" t="str">
        <f t="shared" si="31"/>
        <v/>
      </c>
      <c r="Q359" s="24" t="str">
        <f t="shared" si="28"/>
        <v/>
      </c>
      <c r="R359" s="24" t="str">
        <f t="shared" si="29"/>
        <v/>
      </c>
      <c r="S359" s="27" t="str">
        <f t="shared" si="30"/>
        <v/>
      </c>
    </row>
    <row r="360" spans="2:19" x14ac:dyDescent="0.3">
      <c r="B360" s="24" t="str">
        <f>_xlfn.IFNA(VLOOKUP(A360,list!B:C,2,FALSE),"")</f>
        <v/>
      </c>
      <c r="D360" s="24" t="str">
        <f>_xlfn.IFNA(VLOOKUP(C360,list!$G$2:$I$10,2,FALSE),"")</f>
        <v/>
      </c>
      <c r="E360" s="24" t="str">
        <f>_xlfn.IFNA(VLOOKUP(C360,list!G:I,3,FALSE),"")</f>
        <v/>
      </c>
      <c r="O360" s="26" t="str">
        <f t="shared" si="27"/>
        <v/>
      </c>
      <c r="P360" s="28" t="str">
        <f t="shared" si="31"/>
        <v/>
      </c>
      <c r="Q360" s="24" t="str">
        <f t="shared" si="28"/>
        <v/>
      </c>
      <c r="R360" s="24" t="str">
        <f t="shared" si="29"/>
        <v/>
      </c>
      <c r="S360" s="27" t="str">
        <f t="shared" si="30"/>
        <v/>
      </c>
    </row>
    <row r="361" spans="2:19" x14ac:dyDescent="0.3">
      <c r="B361" s="24" t="str">
        <f>_xlfn.IFNA(VLOOKUP(A361,list!B:C,2,FALSE),"")</f>
        <v/>
      </c>
      <c r="D361" s="24" t="str">
        <f>_xlfn.IFNA(VLOOKUP(C361,list!$G$2:$I$10,2,FALSE),"")</f>
        <v/>
      </c>
      <c r="E361" s="24" t="str">
        <f>_xlfn.IFNA(VLOOKUP(C361,list!G:I,3,FALSE),"")</f>
        <v/>
      </c>
      <c r="O361" s="26" t="str">
        <f t="shared" si="27"/>
        <v/>
      </c>
      <c r="P361" s="28" t="str">
        <f t="shared" si="31"/>
        <v/>
      </c>
      <c r="Q361" s="24" t="str">
        <f t="shared" si="28"/>
        <v/>
      </c>
      <c r="R361" s="24" t="str">
        <f t="shared" si="29"/>
        <v/>
      </c>
      <c r="S361" s="27" t="str">
        <f t="shared" si="30"/>
        <v/>
      </c>
    </row>
    <row r="362" spans="2:19" x14ac:dyDescent="0.3">
      <c r="B362" s="24" t="str">
        <f>_xlfn.IFNA(VLOOKUP(A362,list!B:C,2,FALSE),"")</f>
        <v/>
      </c>
      <c r="D362" s="24" t="str">
        <f>_xlfn.IFNA(VLOOKUP(C362,list!$G$2:$I$10,2,FALSE),"")</f>
        <v/>
      </c>
      <c r="E362" s="24" t="str">
        <f>_xlfn.IFNA(VLOOKUP(C362,list!G:I,3,FALSE),"")</f>
        <v/>
      </c>
      <c r="O362" s="26" t="str">
        <f t="shared" si="27"/>
        <v/>
      </c>
      <c r="P362" s="28" t="str">
        <f t="shared" si="31"/>
        <v/>
      </c>
      <c r="Q362" s="24" t="str">
        <f t="shared" si="28"/>
        <v/>
      </c>
      <c r="R362" s="24" t="str">
        <f t="shared" si="29"/>
        <v/>
      </c>
      <c r="S362" s="27" t="str">
        <f t="shared" si="30"/>
        <v/>
      </c>
    </row>
    <row r="363" spans="2:19" x14ac:dyDescent="0.3">
      <c r="B363" s="24" t="str">
        <f>_xlfn.IFNA(VLOOKUP(A363,list!B:C,2,FALSE),"")</f>
        <v/>
      </c>
      <c r="D363" s="24" t="str">
        <f>_xlfn.IFNA(VLOOKUP(C363,list!$G$2:$I$10,2,FALSE),"")</f>
        <v/>
      </c>
      <c r="E363" s="24" t="str">
        <f>_xlfn.IFNA(VLOOKUP(C363,list!G:I,3,FALSE),"")</f>
        <v/>
      </c>
      <c r="O363" s="26" t="str">
        <f t="shared" si="27"/>
        <v/>
      </c>
      <c r="P363" s="28" t="str">
        <f t="shared" si="31"/>
        <v/>
      </c>
      <c r="Q363" s="24" t="str">
        <f t="shared" si="28"/>
        <v/>
      </c>
      <c r="R363" s="24" t="str">
        <f t="shared" si="29"/>
        <v/>
      </c>
      <c r="S363" s="27" t="str">
        <f t="shared" si="30"/>
        <v/>
      </c>
    </row>
    <row r="364" spans="2:19" x14ac:dyDescent="0.3">
      <c r="B364" s="24" t="str">
        <f>_xlfn.IFNA(VLOOKUP(A364,list!B:C,2,FALSE),"")</f>
        <v/>
      </c>
      <c r="D364" s="24" t="str">
        <f>_xlfn.IFNA(VLOOKUP(C364,list!$G$2:$I$10,2,FALSE),"")</f>
        <v/>
      </c>
      <c r="E364" s="24" t="str">
        <f>_xlfn.IFNA(VLOOKUP(C364,list!G:I,3,FALSE),"")</f>
        <v/>
      </c>
      <c r="O364" s="26" t="str">
        <f t="shared" si="27"/>
        <v/>
      </c>
      <c r="P364" s="28" t="str">
        <f t="shared" si="31"/>
        <v/>
      </c>
      <c r="Q364" s="24" t="str">
        <f t="shared" si="28"/>
        <v/>
      </c>
      <c r="R364" s="24" t="str">
        <f t="shared" si="29"/>
        <v/>
      </c>
      <c r="S364" s="27" t="str">
        <f t="shared" si="30"/>
        <v/>
      </c>
    </row>
    <row r="365" spans="2:19" x14ac:dyDescent="0.3">
      <c r="B365" s="24" t="str">
        <f>_xlfn.IFNA(VLOOKUP(A365,list!B:C,2,FALSE),"")</f>
        <v/>
      </c>
      <c r="D365" s="24" t="str">
        <f>_xlfn.IFNA(VLOOKUP(C365,list!$G$2:$I$10,2,FALSE),"")</f>
        <v/>
      </c>
      <c r="E365" s="24" t="str">
        <f>_xlfn.IFNA(VLOOKUP(C365,list!G:I,3,FALSE),"")</f>
        <v/>
      </c>
      <c r="O365" s="26" t="str">
        <f t="shared" si="27"/>
        <v/>
      </c>
      <c r="P365" s="28" t="str">
        <f t="shared" si="31"/>
        <v/>
      </c>
      <c r="Q365" s="24" t="str">
        <f t="shared" si="28"/>
        <v/>
      </c>
      <c r="R365" s="24" t="str">
        <f t="shared" si="29"/>
        <v/>
      </c>
      <c r="S365" s="27" t="str">
        <f t="shared" si="30"/>
        <v/>
      </c>
    </row>
    <row r="366" spans="2:19" x14ac:dyDescent="0.3">
      <c r="B366" s="24" t="str">
        <f>_xlfn.IFNA(VLOOKUP(A366,list!B:C,2,FALSE),"")</f>
        <v/>
      </c>
      <c r="D366" s="24" t="str">
        <f>_xlfn.IFNA(VLOOKUP(C366,list!$G$2:$I$10,2,FALSE),"")</f>
        <v/>
      </c>
      <c r="E366" s="24" t="str">
        <f>_xlfn.IFNA(VLOOKUP(C366,list!G:I,3,FALSE),"")</f>
        <v/>
      </c>
      <c r="O366" s="26" t="str">
        <f t="shared" si="27"/>
        <v/>
      </c>
      <c r="P366" s="28" t="str">
        <f t="shared" si="31"/>
        <v/>
      </c>
      <c r="Q366" s="24" t="str">
        <f t="shared" si="28"/>
        <v/>
      </c>
      <c r="R366" s="24" t="str">
        <f t="shared" si="29"/>
        <v/>
      </c>
      <c r="S366" s="27" t="str">
        <f t="shared" si="30"/>
        <v/>
      </c>
    </row>
    <row r="367" spans="2:19" x14ac:dyDescent="0.3">
      <c r="B367" s="24" t="str">
        <f>_xlfn.IFNA(VLOOKUP(A367,list!B:C,2,FALSE),"")</f>
        <v/>
      </c>
      <c r="D367" s="24" t="str">
        <f>_xlfn.IFNA(VLOOKUP(C367,list!$G$2:$I$10,2,FALSE),"")</f>
        <v/>
      </c>
      <c r="E367" s="24" t="str">
        <f>_xlfn.IFNA(VLOOKUP(C367,list!G:I,3,FALSE),"")</f>
        <v/>
      </c>
      <c r="O367" s="26" t="str">
        <f t="shared" si="27"/>
        <v/>
      </c>
      <c r="P367" s="28" t="str">
        <f t="shared" si="31"/>
        <v/>
      </c>
      <c r="Q367" s="24" t="str">
        <f t="shared" si="28"/>
        <v/>
      </c>
      <c r="R367" s="24" t="str">
        <f t="shared" si="29"/>
        <v/>
      </c>
      <c r="S367" s="27" t="str">
        <f t="shared" si="30"/>
        <v/>
      </c>
    </row>
    <row r="368" spans="2:19" x14ac:dyDescent="0.3">
      <c r="B368" s="24" t="str">
        <f>_xlfn.IFNA(VLOOKUP(A368,list!B:C,2,FALSE),"")</f>
        <v/>
      </c>
      <c r="D368" s="24" t="str">
        <f>_xlfn.IFNA(VLOOKUP(C368,list!$G$2:$I$10,2,FALSE),"")</f>
        <v/>
      </c>
      <c r="E368" s="24" t="str">
        <f>_xlfn.IFNA(VLOOKUP(C368,list!G:I,3,FALSE),"")</f>
        <v/>
      </c>
      <c r="O368" s="26" t="str">
        <f t="shared" si="27"/>
        <v/>
      </c>
      <c r="P368" s="28" t="str">
        <f t="shared" si="31"/>
        <v/>
      </c>
      <c r="Q368" s="24" t="str">
        <f t="shared" si="28"/>
        <v/>
      </c>
      <c r="R368" s="24" t="str">
        <f t="shared" si="29"/>
        <v/>
      </c>
      <c r="S368" s="27" t="str">
        <f t="shared" si="30"/>
        <v/>
      </c>
    </row>
    <row r="369" spans="2:19" x14ac:dyDescent="0.3">
      <c r="B369" s="24" t="str">
        <f>_xlfn.IFNA(VLOOKUP(A369,list!B:C,2,FALSE),"")</f>
        <v/>
      </c>
      <c r="D369" s="24" t="str">
        <f>_xlfn.IFNA(VLOOKUP(C369,list!$G$2:$I$10,2,FALSE),"")</f>
        <v/>
      </c>
      <c r="E369" s="24" t="str">
        <f>_xlfn.IFNA(VLOOKUP(C369,list!G:I,3,FALSE),"")</f>
        <v/>
      </c>
      <c r="O369" s="26" t="str">
        <f t="shared" si="27"/>
        <v/>
      </c>
      <c r="P369" s="28" t="str">
        <f t="shared" si="31"/>
        <v/>
      </c>
      <c r="Q369" s="24" t="str">
        <f t="shared" si="28"/>
        <v/>
      </c>
      <c r="R369" s="24" t="str">
        <f t="shared" si="29"/>
        <v/>
      </c>
      <c r="S369" s="27" t="str">
        <f t="shared" si="30"/>
        <v/>
      </c>
    </row>
    <row r="370" spans="2:19" x14ac:dyDescent="0.3">
      <c r="B370" s="24" t="str">
        <f>_xlfn.IFNA(VLOOKUP(A370,list!B:C,2,FALSE),"")</f>
        <v/>
      </c>
      <c r="D370" s="24" t="str">
        <f>_xlfn.IFNA(VLOOKUP(C370,list!$G$2:$I$10,2,FALSE),"")</f>
        <v/>
      </c>
      <c r="E370" s="24" t="str">
        <f>_xlfn.IFNA(VLOOKUP(C370,list!G:I,3,FALSE),"")</f>
        <v/>
      </c>
      <c r="O370" s="26" t="str">
        <f t="shared" si="27"/>
        <v/>
      </c>
      <c r="P370" s="28" t="str">
        <f t="shared" si="31"/>
        <v/>
      </c>
      <c r="Q370" s="24" t="str">
        <f t="shared" si="28"/>
        <v/>
      </c>
      <c r="R370" s="24" t="str">
        <f t="shared" si="29"/>
        <v/>
      </c>
      <c r="S370" s="27" t="str">
        <f t="shared" si="30"/>
        <v/>
      </c>
    </row>
    <row r="371" spans="2:19" x14ac:dyDescent="0.3">
      <c r="B371" s="24" t="str">
        <f>_xlfn.IFNA(VLOOKUP(A371,list!B:C,2,FALSE),"")</f>
        <v/>
      </c>
      <c r="D371" s="24" t="str">
        <f>_xlfn.IFNA(VLOOKUP(C371,list!$G$2:$I$10,2,FALSE),"")</f>
        <v/>
      </c>
      <c r="E371" s="24" t="str">
        <f>_xlfn.IFNA(VLOOKUP(C371,list!G:I,3,FALSE),"")</f>
        <v/>
      </c>
      <c r="O371" s="26" t="str">
        <f t="shared" si="27"/>
        <v/>
      </c>
      <c r="P371" s="28" t="str">
        <f t="shared" si="31"/>
        <v/>
      </c>
      <c r="Q371" s="24" t="str">
        <f t="shared" si="28"/>
        <v/>
      </c>
      <c r="R371" s="24" t="str">
        <f t="shared" si="29"/>
        <v/>
      </c>
      <c r="S371" s="27" t="str">
        <f t="shared" si="30"/>
        <v/>
      </c>
    </row>
    <row r="372" spans="2:19" x14ac:dyDescent="0.3">
      <c r="B372" s="24" t="str">
        <f>_xlfn.IFNA(VLOOKUP(A372,list!B:C,2,FALSE),"")</f>
        <v/>
      </c>
      <c r="D372" s="24" t="str">
        <f>_xlfn.IFNA(VLOOKUP(C372,list!$G$2:$I$10,2,FALSE),"")</f>
        <v/>
      </c>
      <c r="E372" s="24" t="str">
        <f>_xlfn.IFNA(VLOOKUP(C372,list!G:I,3,FALSE),"")</f>
        <v/>
      </c>
      <c r="O372" s="26" t="str">
        <f t="shared" si="27"/>
        <v/>
      </c>
      <c r="P372" s="28" t="str">
        <f t="shared" si="31"/>
        <v/>
      </c>
      <c r="Q372" s="24" t="str">
        <f t="shared" si="28"/>
        <v/>
      </c>
      <c r="R372" s="24" t="str">
        <f t="shared" si="29"/>
        <v/>
      </c>
      <c r="S372" s="27" t="str">
        <f t="shared" si="30"/>
        <v/>
      </c>
    </row>
    <row r="373" spans="2:19" x14ac:dyDescent="0.3">
      <c r="B373" s="24" t="str">
        <f>_xlfn.IFNA(VLOOKUP(A373,list!B:C,2,FALSE),"")</f>
        <v/>
      </c>
      <c r="D373" s="24" t="str">
        <f>_xlfn.IFNA(VLOOKUP(C373,list!$G$2:$I$10,2,FALSE),"")</f>
        <v/>
      </c>
      <c r="E373" s="24" t="str">
        <f>_xlfn.IFNA(VLOOKUP(C373,list!G:I,3,FALSE),"")</f>
        <v/>
      </c>
      <c r="O373" s="26" t="str">
        <f t="shared" si="27"/>
        <v/>
      </c>
      <c r="P373" s="28" t="str">
        <f t="shared" si="31"/>
        <v/>
      </c>
      <c r="Q373" s="24" t="str">
        <f t="shared" si="28"/>
        <v/>
      </c>
      <c r="R373" s="24" t="str">
        <f t="shared" si="29"/>
        <v/>
      </c>
      <c r="S373" s="27" t="str">
        <f t="shared" si="30"/>
        <v/>
      </c>
    </row>
    <row r="374" spans="2:19" x14ac:dyDescent="0.3">
      <c r="B374" s="24" t="str">
        <f>_xlfn.IFNA(VLOOKUP(A374,list!B:C,2,FALSE),"")</f>
        <v/>
      </c>
      <c r="D374" s="24" t="str">
        <f>_xlfn.IFNA(VLOOKUP(C374,list!$G$2:$I$10,2,FALSE),"")</f>
        <v/>
      </c>
      <c r="E374" s="24" t="str">
        <f>_xlfn.IFNA(VLOOKUP(C374,list!G:I,3,FALSE),"")</f>
        <v/>
      </c>
      <c r="O374" s="26" t="str">
        <f t="shared" si="27"/>
        <v/>
      </c>
      <c r="P374" s="28" t="str">
        <f t="shared" si="31"/>
        <v/>
      </c>
      <c r="Q374" s="24" t="str">
        <f t="shared" si="28"/>
        <v/>
      </c>
      <c r="R374" s="24" t="str">
        <f t="shared" si="29"/>
        <v/>
      </c>
      <c r="S374" s="27" t="str">
        <f t="shared" si="30"/>
        <v/>
      </c>
    </row>
    <row r="375" spans="2:19" x14ac:dyDescent="0.3">
      <c r="B375" s="24" t="str">
        <f>_xlfn.IFNA(VLOOKUP(A375,list!B:C,2,FALSE),"")</f>
        <v/>
      </c>
      <c r="D375" s="24" t="str">
        <f>_xlfn.IFNA(VLOOKUP(C375,list!$G$2:$I$10,2,FALSE),"")</f>
        <v/>
      </c>
      <c r="E375" s="24" t="str">
        <f>_xlfn.IFNA(VLOOKUP(C375,list!G:I,3,FALSE),"")</f>
        <v/>
      </c>
      <c r="O375" s="26" t="str">
        <f t="shared" si="27"/>
        <v/>
      </c>
      <c r="P375" s="28" t="str">
        <f t="shared" si="31"/>
        <v/>
      </c>
      <c r="Q375" s="24" t="str">
        <f t="shared" si="28"/>
        <v/>
      </c>
      <c r="R375" s="24" t="str">
        <f t="shared" si="29"/>
        <v/>
      </c>
      <c r="S375" s="27" t="str">
        <f t="shared" si="30"/>
        <v/>
      </c>
    </row>
    <row r="376" spans="2:19" x14ac:dyDescent="0.3">
      <c r="B376" s="24" t="str">
        <f>_xlfn.IFNA(VLOOKUP(A376,list!B:C,2,FALSE),"")</f>
        <v/>
      </c>
      <c r="D376" s="24" t="str">
        <f>_xlfn.IFNA(VLOOKUP(C376,list!$G$2:$I$10,2,FALSE),"")</f>
        <v/>
      </c>
      <c r="E376" s="24" t="str">
        <f>_xlfn.IFNA(VLOOKUP(C376,list!G:I,3,FALSE),"")</f>
        <v/>
      </c>
      <c r="O376" s="26" t="str">
        <f t="shared" si="27"/>
        <v/>
      </c>
      <c r="P376" s="28" t="str">
        <f t="shared" si="31"/>
        <v/>
      </c>
      <c r="Q376" s="24" t="str">
        <f t="shared" si="28"/>
        <v/>
      </c>
      <c r="R376" s="24" t="str">
        <f t="shared" si="29"/>
        <v/>
      </c>
      <c r="S376" s="27" t="str">
        <f t="shared" si="30"/>
        <v/>
      </c>
    </row>
    <row r="377" spans="2:19" x14ac:dyDescent="0.3">
      <c r="B377" s="24" t="str">
        <f>_xlfn.IFNA(VLOOKUP(A377,list!B:C,2,FALSE),"")</f>
        <v/>
      </c>
      <c r="D377" s="24" t="str">
        <f>_xlfn.IFNA(VLOOKUP(C377,list!$G$2:$I$10,2,FALSE),"")</f>
        <v/>
      </c>
      <c r="E377" s="24" t="str">
        <f>_xlfn.IFNA(VLOOKUP(C377,list!G:I,3,FALSE),"")</f>
        <v/>
      </c>
      <c r="O377" s="26" t="str">
        <f t="shared" si="27"/>
        <v/>
      </c>
      <c r="P377" s="28" t="str">
        <f t="shared" si="31"/>
        <v/>
      </c>
      <c r="Q377" s="24" t="str">
        <f t="shared" si="28"/>
        <v/>
      </c>
      <c r="R377" s="24" t="str">
        <f t="shared" si="29"/>
        <v/>
      </c>
      <c r="S377" s="27" t="str">
        <f t="shared" si="30"/>
        <v/>
      </c>
    </row>
    <row r="378" spans="2:19" x14ac:dyDescent="0.3">
      <c r="B378" s="24" t="str">
        <f>_xlfn.IFNA(VLOOKUP(A378,list!B:C,2,FALSE),"")</f>
        <v/>
      </c>
      <c r="D378" s="24" t="str">
        <f>_xlfn.IFNA(VLOOKUP(C378,list!$G$2:$I$10,2,FALSE),"")</f>
        <v/>
      </c>
      <c r="E378" s="24" t="str">
        <f>_xlfn.IFNA(VLOOKUP(C378,list!G:I,3,FALSE),"")</f>
        <v/>
      </c>
      <c r="O378" s="26" t="str">
        <f t="shared" si="27"/>
        <v/>
      </c>
      <c r="P378" s="28" t="str">
        <f t="shared" si="31"/>
        <v/>
      </c>
      <c r="Q378" s="24" t="str">
        <f t="shared" si="28"/>
        <v/>
      </c>
      <c r="R378" s="24" t="str">
        <f t="shared" si="29"/>
        <v/>
      </c>
      <c r="S378" s="27" t="str">
        <f t="shared" si="30"/>
        <v/>
      </c>
    </row>
    <row r="379" spans="2:19" x14ac:dyDescent="0.3">
      <c r="B379" s="24" t="str">
        <f>_xlfn.IFNA(VLOOKUP(A379,list!B:C,2,FALSE),"")</f>
        <v/>
      </c>
      <c r="D379" s="24" t="str">
        <f>_xlfn.IFNA(VLOOKUP(C379,list!$G$2:$I$10,2,FALSE),"")</f>
        <v/>
      </c>
      <c r="E379" s="24" t="str">
        <f>_xlfn.IFNA(VLOOKUP(C379,list!G:I,3,FALSE),"")</f>
        <v/>
      </c>
      <c r="O379" s="26" t="str">
        <f t="shared" si="27"/>
        <v/>
      </c>
      <c r="P379" s="28" t="str">
        <f t="shared" si="31"/>
        <v/>
      </c>
      <c r="Q379" s="24" t="str">
        <f t="shared" si="28"/>
        <v/>
      </c>
      <c r="R379" s="24" t="str">
        <f t="shared" si="29"/>
        <v/>
      </c>
      <c r="S379" s="27" t="str">
        <f t="shared" si="30"/>
        <v/>
      </c>
    </row>
    <row r="380" spans="2:19" x14ac:dyDescent="0.3">
      <c r="B380" s="24" t="str">
        <f>_xlfn.IFNA(VLOOKUP(A380,list!B:C,2,FALSE),"")</f>
        <v/>
      </c>
      <c r="D380" s="24" t="str">
        <f>_xlfn.IFNA(VLOOKUP(C380,list!$G$2:$I$10,2,FALSE),"")</f>
        <v/>
      </c>
      <c r="E380" s="24" t="str">
        <f>_xlfn.IFNA(VLOOKUP(C380,list!G:I,3,FALSE),"")</f>
        <v/>
      </c>
      <c r="O380" s="26" t="str">
        <f t="shared" si="27"/>
        <v/>
      </c>
      <c r="P380" s="28" t="str">
        <f t="shared" si="31"/>
        <v/>
      </c>
      <c r="Q380" s="24" t="str">
        <f t="shared" si="28"/>
        <v/>
      </c>
      <c r="R380" s="24" t="str">
        <f t="shared" si="29"/>
        <v/>
      </c>
      <c r="S380" s="27" t="str">
        <f t="shared" si="30"/>
        <v/>
      </c>
    </row>
    <row r="381" spans="2:19" x14ac:dyDescent="0.3">
      <c r="B381" s="24" t="str">
        <f>_xlfn.IFNA(VLOOKUP(A381,list!B:C,2,FALSE),"")</f>
        <v/>
      </c>
      <c r="D381" s="24" t="str">
        <f>_xlfn.IFNA(VLOOKUP(C381,list!$G$2:$I$10,2,FALSE),"")</f>
        <v/>
      </c>
      <c r="E381" s="24" t="str">
        <f>_xlfn.IFNA(VLOOKUP(C381,list!G:I,3,FALSE),"")</f>
        <v/>
      </c>
      <c r="O381" s="26" t="str">
        <f t="shared" si="27"/>
        <v/>
      </c>
      <c r="P381" s="28" t="str">
        <f t="shared" si="31"/>
        <v/>
      </c>
      <c r="Q381" s="24" t="str">
        <f t="shared" si="28"/>
        <v/>
      </c>
      <c r="R381" s="24" t="str">
        <f t="shared" si="29"/>
        <v/>
      </c>
      <c r="S381" s="27" t="str">
        <f t="shared" si="30"/>
        <v/>
      </c>
    </row>
    <row r="382" spans="2:19" x14ac:dyDescent="0.3">
      <c r="B382" s="24" t="str">
        <f>_xlfn.IFNA(VLOOKUP(A382,list!B:C,2,FALSE),"")</f>
        <v/>
      </c>
      <c r="D382" s="24" t="str">
        <f>_xlfn.IFNA(VLOOKUP(C382,list!$G$2:$I$10,2,FALSE),"")</f>
        <v/>
      </c>
      <c r="E382" s="24" t="str">
        <f>_xlfn.IFNA(VLOOKUP(C382,list!G:I,3,FALSE),"")</f>
        <v/>
      </c>
      <c r="O382" s="26" t="str">
        <f t="shared" si="27"/>
        <v/>
      </c>
      <c r="P382" s="28" t="str">
        <f t="shared" si="31"/>
        <v/>
      </c>
      <c r="Q382" s="24" t="str">
        <f t="shared" si="28"/>
        <v/>
      </c>
      <c r="R382" s="24" t="str">
        <f t="shared" si="29"/>
        <v/>
      </c>
      <c r="S382" s="27" t="str">
        <f t="shared" si="30"/>
        <v/>
      </c>
    </row>
    <row r="383" spans="2:19" x14ac:dyDescent="0.3">
      <c r="B383" s="24" t="str">
        <f>_xlfn.IFNA(VLOOKUP(A383,list!B:C,2,FALSE),"")</f>
        <v/>
      </c>
      <c r="D383" s="24" t="str">
        <f>_xlfn.IFNA(VLOOKUP(C383,list!$G$2:$I$10,2,FALSE),"")</f>
        <v/>
      </c>
      <c r="E383" s="24" t="str">
        <f>_xlfn.IFNA(VLOOKUP(C383,list!G:I,3,FALSE),"")</f>
        <v/>
      </c>
      <c r="O383" s="26" t="str">
        <f t="shared" si="27"/>
        <v/>
      </c>
      <c r="P383" s="28" t="str">
        <f t="shared" si="31"/>
        <v/>
      </c>
      <c r="Q383" s="24" t="str">
        <f t="shared" si="28"/>
        <v/>
      </c>
      <c r="R383" s="24" t="str">
        <f t="shared" si="29"/>
        <v/>
      </c>
      <c r="S383" s="27" t="str">
        <f t="shared" si="30"/>
        <v/>
      </c>
    </row>
    <row r="384" spans="2:19" x14ac:dyDescent="0.3">
      <c r="B384" s="24" t="str">
        <f>_xlfn.IFNA(VLOOKUP(A384,list!B:C,2,FALSE),"")</f>
        <v/>
      </c>
      <c r="D384" s="24" t="str">
        <f>_xlfn.IFNA(VLOOKUP(C384,list!$G$2:$I$10,2,FALSE),"")</f>
        <v/>
      </c>
      <c r="E384" s="24" t="str">
        <f>_xlfn.IFNA(VLOOKUP(C384,list!G:I,3,FALSE),"")</f>
        <v/>
      </c>
      <c r="O384" s="26" t="str">
        <f t="shared" si="27"/>
        <v/>
      </c>
      <c r="P384" s="28" t="str">
        <f t="shared" si="31"/>
        <v/>
      </c>
      <c r="Q384" s="24" t="str">
        <f t="shared" si="28"/>
        <v/>
      </c>
      <c r="R384" s="24" t="str">
        <f t="shared" si="29"/>
        <v/>
      </c>
      <c r="S384" s="27" t="str">
        <f t="shared" si="30"/>
        <v/>
      </c>
    </row>
    <row r="385" spans="2:19" x14ac:dyDescent="0.3">
      <c r="B385" s="24" t="str">
        <f>_xlfn.IFNA(VLOOKUP(A385,list!B:C,2,FALSE),"")</f>
        <v/>
      </c>
      <c r="D385" s="24" t="str">
        <f>_xlfn.IFNA(VLOOKUP(C385,list!$G$2:$I$10,2,FALSE),"")</f>
        <v/>
      </c>
      <c r="E385" s="24" t="str">
        <f>_xlfn.IFNA(VLOOKUP(C385,list!G:I,3,FALSE),"")</f>
        <v/>
      </c>
      <c r="O385" s="26" t="str">
        <f t="shared" si="27"/>
        <v/>
      </c>
      <c r="P385" s="28" t="str">
        <f t="shared" si="31"/>
        <v/>
      </c>
      <c r="Q385" s="24" t="str">
        <f t="shared" si="28"/>
        <v/>
      </c>
      <c r="R385" s="24" t="str">
        <f t="shared" si="29"/>
        <v/>
      </c>
      <c r="S385" s="27" t="str">
        <f t="shared" si="30"/>
        <v/>
      </c>
    </row>
    <row r="386" spans="2:19" x14ac:dyDescent="0.3">
      <c r="B386" s="24" t="str">
        <f>_xlfn.IFNA(VLOOKUP(A386,list!B:C,2,FALSE),"")</f>
        <v/>
      </c>
      <c r="D386" s="24" t="str">
        <f>_xlfn.IFNA(VLOOKUP(C386,list!$G$2:$I$10,2,FALSE),"")</f>
        <v/>
      </c>
      <c r="E386" s="24" t="str">
        <f>_xlfn.IFNA(VLOOKUP(C386,list!G:I,3,FALSE),"")</f>
        <v/>
      </c>
      <c r="O386" s="26" t="str">
        <f t="shared" ref="O386:O449" si="32">IFERROR(IF(H386="","",DATE(YEAR(H386),MONTH(H386),1)),"")</f>
        <v/>
      </c>
      <c r="P386" s="28" t="str">
        <f t="shared" si="31"/>
        <v/>
      </c>
      <c r="Q386" s="24" t="str">
        <f t="shared" ref="Q386:Q449" si="33">IFERROR(IF(J386="","",MONTH(EOMONTH(J386,(DAY(J386)&gt;15)+0))),"")</f>
        <v/>
      </c>
      <c r="R386" s="24" t="str">
        <f t="shared" ref="R386:R449" si="34">IFERROR(IF(J386="","",IF(AND(MONTH(J386)=12,Q386=1),YEAR(J386)+1,YEAR(J386))),"")</f>
        <v/>
      </c>
      <c r="S386" s="27" t="str">
        <f t="shared" ref="S386:S449" si="35">IF(OR(Q386="",R386=""),"",DATE(R386,Q386,1))</f>
        <v/>
      </c>
    </row>
    <row r="387" spans="2:19" x14ac:dyDescent="0.3">
      <c r="B387" s="24" t="str">
        <f>_xlfn.IFNA(VLOOKUP(A387,list!B:C,2,FALSE),"")</f>
        <v/>
      </c>
      <c r="D387" s="24" t="str">
        <f>_xlfn.IFNA(VLOOKUP(C387,list!$G$2:$I$10,2,FALSE),"")</f>
        <v/>
      </c>
      <c r="E387" s="24" t="str">
        <f>_xlfn.IFNA(VLOOKUP(C387,list!G:I,3,FALSE),"")</f>
        <v/>
      </c>
      <c r="O387" s="26" t="str">
        <f t="shared" si="32"/>
        <v/>
      </c>
      <c r="P387" s="28" t="str">
        <f t="shared" ref="P387:P450" si="36">IFERROR(IF(J387&gt;0,((J387-H387)/7),""),"")</f>
        <v/>
      </c>
      <c r="Q387" s="24" t="str">
        <f t="shared" si="33"/>
        <v/>
      </c>
      <c r="R387" s="24" t="str">
        <f t="shared" si="34"/>
        <v/>
      </c>
      <c r="S387" s="27" t="str">
        <f t="shared" si="35"/>
        <v/>
      </c>
    </row>
    <row r="388" spans="2:19" x14ac:dyDescent="0.3">
      <c r="B388" s="24" t="str">
        <f>_xlfn.IFNA(VLOOKUP(A388,list!B:C,2,FALSE),"")</f>
        <v/>
      </c>
      <c r="D388" s="24" t="str">
        <f>_xlfn.IFNA(VLOOKUP(C388,list!$G$2:$I$10,2,FALSE),"")</f>
        <v/>
      </c>
      <c r="E388" s="24" t="str">
        <f>_xlfn.IFNA(VLOOKUP(C388,list!G:I,3,FALSE),"")</f>
        <v/>
      </c>
      <c r="O388" s="26" t="str">
        <f t="shared" si="32"/>
        <v/>
      </c>
      <c r="P388" s="28" t="str">
        <f t="shared" si="36"/>
        <v/>
      </c>
      <c r="Q388" s="24" t="str">
        <f t="shared" si="33"/>
        <v/>
      </c>
      <c r="R388" s="24" t="str">
        <f t="shared" si="34"/>
        <v/>
      </c>
      <c r="S388" s="27" t="str">
        <f t="shared" si="35"/>
        <v/>
      </c>
    </row>
    <row r="389" spans="2:19" x14ac:dyDescent="0.3">
      <c r="B389" s="24" t="str">
        <f>_xlfn.IFNA(VLOOKUP(A389,list!B:C,2,FALSE),"")</f>
        <v/>
      </c>
      <c r="D389" s="24" t="str">
        <f>_xlfn.IFNA(VLOOKUP(C389,list!$G$2:$I$10,2,FALSE),"")</f>
        <v/>
      </c>
      <c r="E389" s="24" t="str">
        <f>_xlfn.IFNA(VLOOKUP(C389,list!G:I,3,FALSE),"")</f>
        <v/>
      </c>
      <c r="O389" s="26" t="str">
        <f t="shared" si="32"/>
        <v/>
      </c>
      <c r="P389" s="28" t="str">
        <f t="shared" si="36"/>
        <v/>
      </c>
      <c r="Q389" s="24" t="str">
        <f t="shared" si="33"/>
        <v/>
      </c>
      <c r="R389" s="24" t="str">
        <f t="shared" si="34"/>
        <v/>
      </c>
      <c r="S389" s="27" t="str">
        <f t="shared" si="35"/>
        <v/>
      </c>
    </row>
    <row r="390" spans="2:19" x14ac:dyDescent="0.3">
      <c r="B390" s="24" t="str">
        <f>_xlfn.IFNA(VLOOKUP(A390,list!B:C,2,FALSE),"")</f>
        <v/>
      </c>
      <c r="D390" s="24" t="str">
        <f>_xlfn.IFNA(VLOOKUP(C390,list!$G$2:$I$10,2,FALSE),"")</f>
        <v/>
      </c>
      <c r="E390" s="24" t="str">
        <f>_xlfn.IFNA(VLOOKUP(C390,list!G:I,3,FALSE),"")</f>
        <v/>
      </c>
      <c r="O390" s="26" t="str">
        <f t="shared" si="32"/>
        <v/>
      </c>
      <c r="P390" s="28" t="str">
        <f t="shared" si="36"/>
        <v/>
      </c>
      <c r="Q390" s="24" t="str">
        <f t="shared" si="33"/>
        <v/>
      </c>
      <c r="R390" s="24" t="str">
        <f t="shared" si="34"/>
        <v/>
      </c>
      <c r="S390" s="27" t="str">
        <f t="shared" si="35"/>
        <v/>
      </c>
    </row>
    <row r="391" spans="2:19" x14ac:dyDescent="0.3">
      <c r="B391" s="24" t="str">
        <f>_xlfn.IFNA(VLOOKUP(A391,list!B:C,2,FALSE),"")</f>
        <v/>
      </c>
      <c r="D391" s="24" t="str">
        <f>_xlfn.IFNA(VLOOKUP(C391,list!$G$2:$I$10,2,FALSE),"")</f>
        <v/>
      </c>
      <c r="E391" s="24" t="str">
        <f>_xlfn.IFNA(VLOOKUP(C391,list!G:I,3,FALSE),"")</f>
        <v/>
      </c>
      <c r="O391" s="26" t="str">
        <f t="shared" si="32"/>
        <v/>
      </c>
      <c r="P391" s="28" t="str">
        <f t="shared" si="36"/>
        <v/>
      </c>
      <c r="Q391" s="24" t="str">
        <f t="shared" si="33"/>
        <v/>
      </c>
      <c r="R391" s="24" t="str">
        <f t="shared" si="34"/>
        <v/>
      </c>
      <c r="S391" s="27" t="str">
        <f t="shared" si="35"/>
        <v/>
      </c>
    </row>
    <row r="392" spans="2:19" x14ac:dyDescent="0.3">
      <c r="B392" s="24" t="str">
        <f>_xlfn.IFNA(VLOOKUP(A392,list!B:C,2,FALSE),"")</f>
        <v/>
      </c>
      <c r="D392" s="24" t="str">
        <f>_xlfn.IFNA(VLOOKUP(C392,list!$G$2:$I$10,2,FALSE),"")</f>
        <v/>
      </c>
      <c r="E392" s="24" t="str">
        <f>_xlfn.IFNA(VLOOKUP(C392,list!G:I,3,FALSE),"")</f>
        <v/>
      </c>
      <c r="O392" s="26" t="str">
        <f t="shared" si="32"/>
        <v/>
      </c>
      <c r="P392" s="28" t="str">
        <f t="shared" si="36"/>
        <v/>
      </c>
      <c r="Q392" s="24" t="str">
        <f t="shared" si="33"/>
        <v/>
      </c>
      <c r="R392" s="24" t="str">
        <f t="shared" si="34"/>
        <v/>
      </c>
      <c r="S392" s="27" t="str">
        <f t="shared" si="35"/>
        <v/>
      </c>
    </row>
    <row r="393" spans="2:19" x14ac:dyDescent="0.3">
      <c r="B393" s="24" t="str">
        <f>_xlfn.IFNA(VLOOKUP(A393,list!B:C,2,FALSE),"")</f>
        <v/>
      </c>
      <c r="D393" s="24" t="str">
        <f>_xlfn.IFNA(VLOOKUP(C393,list!$G$2:$I$10,2,FALSE),"")</f>
        <v/>
      </c>
      <c r="E393" s="24" t="str">
        <f>_xlfn.IFNA(VLOOKUP(C393,list!G:I,3,FALSE),"")</f>
        <v/>
      </c>
      <c r="O393" s="26" t="str">
        <f t="shared" si="32"/>
        <v/>
      </c>
      <c r="P393" s="28" t="str">
        <f t="shared" si="36"/>
        <v/>
      </c>
      <c r="Q393" s="24" t="str">
        <f t="shared" si="33"/>
        <v/>
      </c>
      <c r="R393" s="24" t="str">
        <f t="shared" si="34"/>
        <v/>
      </c>
      <c r="S393" s="27" t="str">
        <f t="shared" si="35"/>
        <v/>
      </c>
    </row>
    <row r="394" spans="2:19" x14ac:dyDescent="0.3">
      <c r="B394" s="24" t="str">
        <f>_xlfn.IFNA(VLOOKUP(A394,list!B:C,2,FALSE),"")</f>
        <v/>
      </c>
      <c r="D394" s="24" t="str">
        <f>_xlfn.IFNA(VLOOKUP(C394,list!$G$2:$I$10,2,FALSE),"")</f>
        <v/>
      </c>
      <c r="E394" s="24" t="str">
        <f>_xlfn.IFNA(VLOOKUP(C394,list!G:I,3,FALSE),"")</f>
        <v/>
      </c>
      <c r="O394" s="26" t="str">
        <f t="shared" si="32"/>
        <v/>
      </c>
      <c r="P394" s="28" t="str">
        <f t="shared" si="36"/>
        <v/>
      </c>
      <c r="Q394" s="24" t="str">
        <f t="shared" si="33"/>
        <v/>
      </c>
      <c r="R394" s="24" t="str">
        <f t="shared" si="34"/>
        <v/>
      </c>
      <c r="S394" s="27" t="str">
        <f t="shared" si="35"/>
        <v/>
      </c>
    </row>
    <row r="395" spans="2:19" x14ac:dyDescent="0.3">
      <c r="B395" s="24" t="str">
        <f>_xlfn.IFNA(VLOOKUP(A395,list!B:C,2,FALSE),"")</f>
        <v/>
      </c>
      <c r="D395" s="24" t="str">
        <f>_xlfn.IFNA(VLOOKUP(C395,list!$G$2:$I$10,2,FALSE),"")</f>
        <v/>
      </c>
      <c r="E395" s="24" t="str">
        <f>_xlfn.IFNA(VLOOKUP(C395,list!G:I,3,FALSE),"")</f>
        <v/>
      </c>
      <c r="O395" s="26" t="str">
        <f t="shared" si="32"/>
        <v/>
      </c>
      <c r="P395" s="28" t="str">
        <f t="shared" si="36"/>
        <v/>
      </c>
      <c r="Q395" s="24" t="str">
        <f t="shared" si="33"/>
        <v/>
      </c>
      <c r="R395" s="24" t="str">
        <f t="shared" si="34"/>
        <v/>
      </c>
      <c r="S395" s="27" t="str">
        <f t="shared" si="35"/>
        <v/>
      </c>
    </row>
    <row r="396" spans="2:19" x14ac:dyDescent="0.3">
      <c r="B396" s="24" t="str">
        <f>_xlfn.IFNA(VLOOKUP(A396,list!B:C,2,FALSE),"")</f>
        <v/>
      </c>
      <c r="D396" s="24" t="str">
        <f>_xlfn.IFNA(VLOOKUP(C396,list!$G$2:$I$10,2,FALSE),"")</f>
        <v/>
      </c>
      <c r="E396" s="24" t="str">
        <f>_xlfn.IFNA(VLOOKUP(C396,list!G:I,3,FALSE),"")</f>
        <v/>
      </c>
      <c r="O396" s="26" t="str">
        <f t="shared" si="32"/>
        <v/>
      </c>
      <c r="P396" s="28" t="str">
        <f t="shared" si="36"/>
        <v/>
      </c>
      <c r="Q396" s="24" t="str">
        <f t="shared" si="33"/>
        <v/>
      </c>
      <c r="R396" s="24" t="str">
        <f t="shared" si="34"/>
        <v/>
      </c>
      <c r="S396" s="27" t="str">
        <f t="shared" si="35"/>
        <v/>
      </c>
    </row>
    <row r="397" spans="2:19" x14ac:dyDescent="0.3">
      <c r="B397" s="24" t="str">
        <f>_xlfn.IFNA(VLOOKUP(A397,list!B:C,2,FALSE),"")</f>
        <v/>
      </c>
      <c r="D397" s="24" t="str">
        <f>_xlfn.IFNA(VLOOKUP(C397,list!$G$2:$I$10,2,FALSE),"")</f>
        <v/>
      </c>
      <c r="E397" s="24" t="str">
        <f>_xlfn.IFNA(VLOOKUP(C397,list!G:I,3,FALSE),"")</f>
        <v/>
      </c>
      <c r="O397" s="26" t="str">
        <f t="shared" si="32"/>
        <v/>
      </c>
      <c r="P397" s="28" t="str">
        <f t="shared" si="36"/>
        <v/>
      </c>
      <c r="Q397" s="24" t="str">
        <f t="shared" si="33"/>
        <v/>
      </c>
      <c r="R397" s="24" t="str">
        <f t="shared" si="34"/>
        <v/>
      </c>
      <c r="S397" s="27" t="str">
        <f t="shared" si="35"/>
        <v/>
      </c>
    </row>
    <row r="398" spans="2:19" x14ac:dyDescent="0.3">
      <c r="B398" s="24" t="str">
        <f>_xlfn.IFNA(VLOOKUP(A398,list!B:C,2,FALSE),"")</f>
        <v/>
      </c>
      <c r="D398" s="24" t="str">
        <f>_xlfn.IFNA(VLOOKUP(C398,list!$G$2:$I$10,2,FALSE),"")</f>
        <v/>
      </c>
      <c r="E398" s="24" t="str">
        <f>_xlfn.IFNA(VLOOKUP(C398,list!G:I,3,FALSE),"")</f>
        <v/>
      </c>
      <c r="O398" s="26" t="str">
        <f t="shared" si="32"/>
        <v/>
      </c>
      <c r="P398" s="28" t="str">
        <f t="shared" si="36"/>
        <v/>
      </c>
      <c r="Q398" s="24" t="str">
        <f t="shared" si="33"/>
        <v/>
      </c>
      <c r="R398" s="24" t="str">
        <f t="shared" si="34"/>
        <v/>
      </c>
      <c r="S398" s="27" t="str">
        <f t="shared" si="35"/>
        <v/>
      </c>
    </row>
    <row r="399" spans="2:19" x14ac:dyDescent="0.3">
      <c r="B399" s="24" t="str">
        <f>_xlfn.IFNA(VLOOKUP(A399,list!B:C,2,FALSE),"")</f>
        <v/>
      </c>
      <c r="D399" s="24" t="str">
        <f>_xlfn.IFNA(VLOOKUP(C399,list!$G$2:$I$10,2,FALSE),"")</f>
        <v/>
      </c>
      <c r="E399" s="24" t="str">
        <f>_xlfn.IFNA(VLOOKUP(C399,list!G:I,3,FALSE),"")</f>
        <v/>
      </c>
      <c r="O399" s="26" t="str">
        <f t="shared" si="32"/>
        <v/>
      </c>
      <c r="P399" s="28" t="str">
        <f t="shared" si="36"/>
        <v/>
      </c>
      <c r="Q399" s="24" t="str">
        <f t="shared" si="33"/>
        <v/>
      </c>
      <c r="R399" s="24" t="str">
        <f t="shared" si="34"/>
        <v/>
      </c>
      <c r="S399" s="27" t="str">
        <f t="shared" si="35"/>
        <v/>
      </c>
    </row>
    <row r="400" spans="2:19" x14ac:dyDescent="0.3">
      <c r="B400" s="24" t="str">
        <f>_xlfn.IFNA(VLOOKUP(A400,list!B:C,2,FALSE),"")</f>
        <v/>
      </c>
      <c r="D400" s="24" t="str">
        <f>_xlfn.IFNA(VLOOKUP(C400,list!$G$2:$I$10,2,FALSE),"")</f>
        <v/>
      </c>
      <c r="E400" s="24" t="str">
        <f>_xlfn.IFNA(VLOOKUP(C400,list!G:I,3,FALSE),"")</f>
        <v/>
      </c>
      <c r="O400" s="26" t="str">
        <f t="shared" si="32"/>
        <v/>
      </c>
      <c r="P400" s="28" t="str">
        <f t="shared" si="36"/>
        <v/>
      </c>
      <c r="Q400" s="24" t="str">
        <f t="shared" si="33"/>
        <v/>
      </c>
      <c r="R400" s="24" t="str">
        <f t="shared" si="34"/>
        <v/>
      </c>
      <c r="S400" s="27" t="str">
        <f t="shared" si="35"/>
        <v/>
      </c>
    </row>
    <row r="401" spans="2:19" x14ac:dyDescent="0.3">
      <c r="B401" s="24" t="str">
        <f>_xlfn.IFNA(VLOOKUP(A401,list!B:C,2,FALSE),"")</f>
        <v/>
      </c>
      <c r="D401" s="24" t="str">
        <f>_xlfn.IFNA(VLOOKUP(C401,list!$G$2:$I$10,2,FALSE),"")</f>
        <v/>
      </c>
      <c r="E401" s="24" t="str">
        <f>_xlfn.IFNA(VLOOKUP(C401,list!G:I,3,FALSE),"")</f>
        <v/>
      </c>
      <c r="O401" s="26" t="str">
        <f t="shared" si="32"/>
        <v/>
      </c>
      <c r="P401" s="28" t="str">
        <f t="shared" si="36"/>
        <v/>
      </c>
      <c r="Q401" s="24" t="str">
        <f t="shared" si="33"/>
        <v/>
      </c>
      <c r="R401" s="24" t="str">
        <f t="shared" si="34"/>
        <v/>
      </c>
      <c r="S401" s="27" t="str">
        <f t="shared" si="35"/>
        <v/>
      </c>
    </row>
    <row r="402" spans="2:19" x14ac:dyDescent="0.3">
      <c r="B402" s="24" t="str">
        <f>_xlfn.IFNA(VLOOKUP(A402,list!B:C,2,FALSE),"")</f>
        <v/>
      </c>
      <c r="D402" s="24" t="str">
        <f>_xlfn.IFNA(VLOOKUP(C402,list!$G$2:$I$10,2,FALSE),"")</f>
        <v/>
      </c>
      <c r="E402" s="24" t="str">
        <f>_xlfn.IFNA(VLOOKUP(C402,list!G:I,3,FALSE),"")</f>
        <v/>
      </c>
      <c r="O402" s="26" t="str">
        <f t="shared" si="32"/>
        <v/>
      </c>
      <c r="P402" s="28" t="str">
        <f t="shared" si="36"/>
        <v/>
      </c>
      <c r="Q402" s="24" t="str">
        <f t="shared" si="33"/>
        <v/>
      </c>
      <c r="R402" s="24" t="str">
        <f t="shared" si="34"/>
        <v/>
      </c>
      <c r="S402" s="27" t="str">
        <f t="shared" si="35"/>
        <v/>
      </c>
    </row>
    <row r="403" spans="2:19" x14ac:dyDescent="0.3">
      <c r="B403" s="24" t="str">
        <f>_xlfn.IFNA(VLOOKUP(A403,list!B:C,2,FALSE),"")</f>
        <v/>
      </c>
      <c r="D403" s="24" t="str">
        <f>_xlfn.IFNA(VLOOKUP(C403,list!$G$2:$I$10,2,FALSE),"")</f>
        <v/>
      </c>
      <c r="E403" s="24" t="str">
        <f>_xlfn.IFNA(VLOOKUP(C403,list!G:I,3,FALSE),"")</f>
        <v/>
      </c>
      <c r="O403" s="26" t="str">
        <f t="shared" si="32"/>
        <v/>
      </c>
      <c r="P403" s="28" t="str">
        <f t="shared" si="36"/>
        <v/>
      </c>
      <c r="Q403" s="24" t="str">
        <f t="shared" si="33"/>
        <v/>
      </c>
      <c r="R403" s="24" t="str">
        <f t="shared" si="34"/>
        <v/>
      </c>
      <c r="S403" s="27" t="str">
        <f t="shared" si="35"/>
        <v/>
      </c>
    </row>
    <row r="404" spans="2:19" x14ac:dyDescent="0.3">
      <c r="B404" s="24" t="str">
        <f>_xlfn.IFNA(VLOOKUP(A404,list!B:C,2,FALSE),"")</f>
        <v/>
      </c>
      <c r="D404" s="24" t="str">
        <f>_xlfn.IFNA(VLOOKUP(C404,list!$G$2:$I$10,2,FALSE),"")</f>
        <v/>
      </c>
      <c r="E404" s="24" t="str">
        <f>_xlfn.IFNA(VLOOKUP(C404,list!G:I,3,FALSE),"")</f>
        <v/>
      </c>
      <c r="O404" s="26" t="str">
        <f t="shared" si="32"/>
        <v/>
      </c>
      <c r="P404" s="28" t="str">
        <f t="shared" si="36"/>
        <v/>
      </c>
      <c r="Q404" s="24" t="str">
        <f t="shared" si="33"/>
        <v/>
      </c>
      <c r="R404" s="24" t="str">
        <f t="shared" si="34"/>
        <v/>
      </c>
      <c r="S404" s="27" t="str">
        <f t="shared" si="35"/>
        <v/>
      </c>
    </row>
    <row r="405" spans="2:19" x14ac:dyDescent="0.3">
      <c r="B405" s="24" t="str">
        <f>_xlfn.IFNA(VLOOKUP(A405,list!B:C,2,FALSE),"")</f>
        <v/>
      </c>
      <c r="D405" s="24" t="str">
        <f>_xlfn.IFNA(VLOOKUP(C405,list!$G$2:$I$10,2,FALSE),"")</f>
        <v/>
      </c>
      <c r="E405" s="24" t="str">
        <f>_xlfn.IFNA(VLOOKUP(C405,list!G:I,3,FALSE),"")</f>
        <v/>
      </c>
      <c r="O405" s="26" t="str">
        <f t="shared" si="32"/>
        <v/>
      </c>
      <c r="P405" s="28" t="str">
        <f t="shared" si="36"/>
        <v/>
      </c>
      <c r="Q405" s="24" t="str">
        <f t="shared" si="33"/>
        <v/>
      </c>
      <c r="R405" s="24" t="str">
        <f t="shared" si="34"/>
        <v/>
      </c>
      <c r="S405" s="27" t="str">
        <f t="shared" si="35"/>
        <v/>
      </c>
    </row>
    <row r="406" spans="2:19" x14ac:dyDescent="0.3">
      <c r="B406" s="24" t="str">
        <f>_xlfn.IFNA(VLOOKUP(A406,list!B:C,2,FALSE),"")</f>
        <v/>
      </c>
      <c r="D406" s="24" t="str">
        <f>_xlfn.IFNA(VLOOKUP(C406,list!$G$2:$I$10,2,FALSE),"")</f>
        <v/>
      </c>
      <c r="E406" s="24" t="str">
        <f>_xlfn.IFNA(VLOOKUP(C406,list!G:I,3,FALSE),"")</f>
        <v/>
      </c>
      <c r="O406" s="26" t="str">
        <f t="shared" si="32"/>
        <v/>
      </c>
      <c r="P406" s="28" t="str">
        <f t="shared" si="36"/>
        <v/>
      </c>
      <c r="Q406" s="24" t="str">
        <f t="shared" si="33"/>
        <v/>
      </c>
      <c r="R406" s="24" t="str">
        <f t="shared" si="34"/>
        <v/>
      </c>
      <c r="S406" s="27" t="str">
        <f t="shared" si="35"/>
        <v/>
      </c>
    </row>
    <row r="407" spans="2:19" x14ac:dyDescent="0.3">
      <c r="B407" s="24" t="str">
        <f>_xlfn.IFNA(VLOOKUP(A407,list!B:C,2,FALSE),"")</f>
        <v/>
      </c>
      <c r="D407" s="24" t="str">
        <f>_xlfn.IFNA(VLOOKUP(C407,list!$G$2:$I$10,2,FALSE),"")</f>
        <v/>
      </c>
      <c r="E407" s="24" t="str">
        <f>_xlfn.IFNA(VLOOKUP(C407,list!G:I,3,FALSE),"")</f>
        <v/>
      </c>
      <c r="O407" s="26" t="str">
        <f t="shared" si="32"/>
        <v/>
      </c>
      <c r="P407" s="28" t="str">
        <f t="shared" si="36"/>
        <v/>
      </c>
      <c r="Q407" s="24" t="str">
        <f t="shared" si="33"/>
        <v/>
      </c>
      <c r="R407" s="24" t="str">
        <f t="shared" si="34"/>
        <v/>
      </c>
      <c r="S407" s="27" t="str">
        <f t="shared" si="35"/>
        <v/>
      </c>
    </row>
    <row r="408" spans="2:19" x14ac:dyDescent="0.3">
      <c r="B408" s="24" t="str">
        <f>_xlfn.IFNA(VLOOKUP(A408,list!B:C,2,FALSE),"")</f>
        <v/>
      </c>
      <c r="D408" s="24" t="str">
        <f>_xlfn.IFNA(VLOOKUP(C408,list!$G$2:$I$10,2,FALSE),"")</f>
        <v/>
      </c>
      <c r="E408" s="24" t="str">
        <f>_xlfn.IFNA(VLOOKUP(C408,list!G:I,3,FALSE),"")</f>
        <v/>
      </c>
      <c r="O408" s="26" t="str">
        <f t="shared" si="32"/>
        <v/>
      </c>
      <c r="P408" s="28" t="str">
        <f t="shared" si="36"/>
        <v/>
      </c>
      <c r="Q408" s="24" t="str">
        <f t="shared" si="33"/>
        <v/>
      </c>
      <c r="R408" s="24" t="str">
        <f t="shared" si="34"/>
        <v/>
      </c>
      <c r="S408" s="27" t="str">
        <f t="shared" si="35"/>
        <v/>
      </c>
    </row>
    <row r="409" spans="2:19" x14ac:dyDescent="0.3">
      <c r="B409" s="24" t="str">
        <f>_xlfn.IFNA(VLOOKUP(A409,list!B:C,2,FALSE),"")</f>
        <v/>
      </c>
      <c r="D409" s="24" t="str">
        <f>_xlfn.IFNA(VLOOKUP(C409,list!$G$2:$I$10,2,FALSE),"")</f>
        <v/>
      </c>
      <c r="E409" s="24" t="str">
        <f>_xlfn.IFNA(VLOOKUP(C409,list!G:I,3,FALSE),"")</f>
        <v/>
      </c>
      <c r="O409" s="26" t="str">
        <f t="shared" si="32"/>
        <v/>
      </c>
      <c r="P409" s="28" t="str">
        <f t="shared" si="36"/>
        <v/>
      </c>
      <c r="Q409" s="24" t="str">
        <f t="shared" si="33"/>
        <v/>
      </c>
      <c r="R409" s="24" t="str">
        <f t="shared" si="34"/>
        <v/>
      </c>
      <c r="S409" s="27" t="str">
        <f t="shared" si="35"/>
        <v/>
      </c>
    </row>
    <row r="410" spans="2:19" x14ac:dyDescent="0.3">
      <c r="B410" s="24" t="str">
        <f>_xlfn.IFNA(VLOOKUP(A410,list!B:C,2,FALSE),"")</f>
        <v/>
      </c>
      <c r="D410" s="24" t="str">
        <f>_xlfn.IFNA(VLOOKUP(C410,list!$G$2:$I$10,2,FALSE),"")</f>
        <v/>
      </c>
      <c r="E410" s="24" t="str">
        <f>_xlfn.IFNA(VLOOKUP(C410,list!G:I,3,FALSE),"")</f>
        <v/>
      </c>
      <c r="O410" s="26" t="str">
        <f t="shared" si="32"/>
        <v/>
      </c>
      <c r="P410" s="28" t="str">
        <f t="shared" si="36"/>
        <v/>
      </c>
      <c r="Q410" s="24" t="str">
        <f t="shared" si="33"/>
        <v/>
      </c>
      <c r="R410" s="24" t="str">
        <f t="shared" si="34"/>
        <v/>
      </c>
      <c r="S410" s="27" t="str">
        <f t="shared" si="35"/>
        <v/>
      </c>
    </row>
    <row r="411" spans="2:19" x14ac:dyDescent="0.3">
      <c r="B411" s="24" t="str">
        <f>_xlfn.IFNA(VLOOKUP(A411,list!B:C,2,FALSE),"")</f>
        <v/>
      </c>
      <c r="D411" s="24" t="str">
        <f>_xlfn.IFNA(VLOOKUP(C411,list!$G$2:$I$10,2,FALSE),"")</f>
        <v/>
      </c>
      <c r="E411" s="24" t="str">
        <f>_xlfn.IFNA(VLOOKUP(C411,list!G:I,3,FALSE),"")</f>
        <v/>
      </c>
      <c r="O411" s="26" t="str">
        <f t="shared" si="32"/>
        <v/>
      </c>
      <c r="P411" s="28" t="str">
        <f t="shared" si="36"/>
        <v/>
      </c>
      <c r="Q411" s="24" t="str">
        <f t="shared" si="33"/>
        <v/>
      </c>
      <c r="R411" s="24" t="str">
        <f t="shared" si="34"/>
        <v/>
      </c>
      <c r="S411" s="27" t="str">
        <f t="shared" si="35"/>
        <v/>
      </c>
    </row>
    <row r="412" spans="2:19" x14ac:dyDescent="0.3">
      <c r="B412" s="24" t="str">
        <f>_xlfn.IFNA(VLOOKUP(A412,list!B:C,2,FALSE),"")</f>
        <v/>
      </c>
      <c r="D412" s="24" t="str">
        <f>_xlfn.IFNA(VLOOKUP(C412,list!$G$2:$I$10,2,FALSE),"")</f>
        <v/>
      </c>
      <c r="E412" s="24" t="str">
        <f>_xlfn.IFNA(VLOOKUP(C412,list!G:I,3,FALSE),"")</f>
        <v/>
      </c>
      <c r="O412" s="26" t="str">
        <f t="shared" si="32"/>
        <v/>
      </c>
      <c r="P412" s="28" t="str">
        <f t="shared" si="36"/>
        <v/>
      </c>
      <c r="Q412" s="24" t="str">
        <f t="shared" si="33"/>
        <v/>
      </c>
      <c r="R412" s="24" t="str">
        <f t="shared" si="34"/>
        <v/>
      </c>
      <c r="S412" s="27" t="str">
        <f t="shared" si="35"/>
        <v/>
      </c>
    </row>
    <row r="413" spans="2:19" x14ac:dyDescent="0.3">
      <c r="B413" s="24" t="str">
        <f>_xlfn.IFNA(VLOOKUP(A413,list!B:C,2,FALSE),"")</f>
        <v/>
      </c>
      <c r="D413" s="24" t="str">
        <f>_xlfn.IFNA(VLOOKUP(C413,list!$G$2:$I$10,2,FALSE),"")</f>
        <v/>
      </c>
      <c r="E413" s="24" t="str">
        <f>_xlfn.IFNA(VLOOKUP(C413,list!G:I,3,FALSE),"")</f>
        <v/>
      </c>
      <c r="O413" s="26" t="str">
        <f t="shared" si="32"/>
        <v/>
      </c>
      <c r="P413" s="28" t="str">
        <f t="shared" si="36"/>
        <v/>
      </c>
      <c r="Q413" s="24" t="str">
        <f t="shared" si="33"/>
        <v/>
      </c>
      <c r="R413" s="24" t="str">
        <f t="shared" si="34"/>
        <v/>
      </c>
      <c r="S413" s="27" t="str">
        <f t="shared" si="35"/>
        <v/>
      </c>
    </row>
    <row r="414" spans="2:19" x14ac:dyDescent="0.3">
      <c r="B414" s="24" t="str">
        <f>_xlfn.IFNA(VLOOKUP(A414,list!B:C,2,FALSE),"")</f>
        <v/>
      </c>
      <c r="D414" s="24" t="str">
        <f>_xlfn.IFNA(VLOOKUP(C414,list!$G$2:$I$10,2,FALSE),"")</f>
        <v/>
      </c>
      <c r="E414" s="24" t="str">
        <f>_xlfn.IFNA(VLOOKUP(C414,list!G:I,3,FALSE),"")</f>
        <v/>
      </c>
      <c r="O414" s="26" t="str">
        <f t="shared" si="32"/>
        <v/>
      </c>
      <c r="P414" s="28" t="str">
        <f t="shared" si="36"/>
        <v/>
      </c>
      <c r="Q414" s="24" t="str">
        <f t="shared" si="33"/>
        <v/>
      </c>
      <c r="R414" s="24" t="str">
        <f t="shared" si="34"/>
        <v/>
      </c>
      <c r="S414" s="27" t="str">
        <f t="shared" si="35"/>
        <v/>
      </c>
    </row>
    <row r="415" spans="2:19" x14ac:dyDescent="0.3">
      <c r="B415" s="24" t="str">
        <f>_xlfn.IFNA(VLOOKUP(A415,list!B:C,2,FALSE),"")</f>
        <v/>
      </c>
      <c r="D415" s="24" t="str">
        <f>_xlfn.IFNA(VLOOKUP(C415,list!$G$2:$I$10,2,FALSE),"")</f>
        <v/>
      </c>
      <c r="E415" s="24" t="str">
        <f>_xlfn.IFNA(VLOOKUP(C415,list!G:I,3,FALSE),"")</f>
        <v/>
      </c>
      <c r="O415" s="26" t="str">
        <f t="shared" si="32"/>
        <v/>
      </c>
      <c r="P415" s="28" t="str">
        <f t="shared" si="36"/>
        <v/>
      </c>
      <c r="Q415" s="24" t="str">
        <f t="shared" si="33"/>
        <v/>
      </c>
      <c r="R415" s="24" t="str">
        <f t="shared" si="34"/>
        <v/>
      </c>
      <c r="S415" s="27" t="str">
        <f t="shared" si="35"/>
        <v/>
      </c>
    </row>
    <row r="416" spans="2:19" x14ac:dyDescent="0.3">
      <c r="B416" s="24" t="str">
        <f>_xlfn.IFNA(VLOOKUP(A416,list!B:C,2,FALSE),"")</f>
        <v/>
      </c>
      <c r="D416" s="24" t="str">
        <f>_xlfn.IFNA(VLOOKUP(C416,list!$G$2:$I$10,2,FALSE),"")</f>
        <v/>
      </c>
      <c r="E416" s="24" t="str">
        <f>_xlfn.IFNA(VLOOKUP(C416,list!G:I,3,FALSE),"")</f>
        <v/>
      </c>
      <c r="O416" s="26" t="str">
        <f t="shared" si="32"/>
        <v/>
      </c>
      <c r="P416" s="28" t="str">
        <f t="shared" si="36"/>
        <v/>
      </c>
      <c r="Q416" s="24" t="str">
        <f t="shared" si="33"/>
        <v/>
      </c>
      <c r="R416" s="24" t="str">
        <f t="shared" si="34"/>
        <v/>
      </c>
      <c r="S416" s="27" t="str">
        <f t="shared" si="35"/>
        <v/>
      </c>
    </row>
    <row r="417" spans="2:19" x14ac:dyDescent="0.3">
      <c r="B417" s="24" t="str">
        <f>_xlfn.IFNA(VLOOKUP(A417,list!B:C,2,FALSE),"")</f>
        <v/>
      </c>
      <c r="D417" s="24" t="str">
        <f>_xlfn.IFNA(VLOOKUP(C417,list!$G$2:$I$10,2,FALSE),"")</f>
        <v/>
      </c>
      <c r="E417" s="24" t="str">
        <f>_xlfn.IFNA(VLOOKUP(C417,list!G:I,3,FALSE),"")</f>
        <v/>
      </c>
      <c r="O417" s="26" t="str">
        <f t="shared" si="32"/>
        <v/>
      </c>
      <c r="P417" s="28" t="str">
        <f t="shared" si="36"/>
        <v/>
      </c>
      <c r="Q417" s="24" t="str">
        <f t="shared" si="33"/>
        <v/>
      </c>
      <c r="R417" s="24" t="str">
        <f t="shared" si="34"/>
        <v/>
      </c>
      <c r="S417" s="27" t="str">
        <f t="shared" si="35"/>
        <v/>
      </c>
    </row>
    <row r="418" spans="2:19" x14ac:dyDescent="0.3">
      <c r="B418" s="24" t="str">
        <f>_xlfn.IFNA(VLOOKUP(A418,list!B:C,2,FALSE),"")</f>
        <v/>
      </c>
      <c r="D418" s="24" t="str">
        <f>_xlfn.IFNA(VLOOKUP(C418,list!$G$2:$I$10,2,FALSE),"")</f>
        <v/>
      </c>
      <c r="E418" s="24" t="str">
        <f>_xlfn.IFNA(VLOOKUP(C418,list!G:I,3,FALSE),"")</f>
        <v/>
      </c>
      <c r="O418" s="26" t="str">
        <f t="shared" si="32"/>
        <v/>
      </c>
      <c r="P418" s="28" t="str">
        <f t="shared" si="36"/>
        <v/>
      </c>
      <c r="Q418" s="24" t="str">
        <f t="shared" si="33"/>
        <v/>
      </c>
      <c r="R418" s="24" t="str">
        <f t="shared" si="34"/>
        <v/>
      </c>
      <c r="S418" s="27" t="str">
        <f t="shared" si="35"/>
        <v/>
      </c>
    </row>
    <row r="419" spans="2:19" x14ac:dyDescent="0.3">
      <c r="B419" s="24" t="str">
        <f>_xlfn.IFNA(VLOOKUP(A419,list!B:C,2,FALSE),"")</f>
        <v/>
      </c>
      <c r="D419" s="24" t="str">
        <f>_xlfn.IFNA(VLOOKUP(C419,list!$G$2:$I$10,2,FALSE),"")</f>
        <v/>
      </c>
      <c r="E419" s="24" t="str">
        <f>_xlfn.IFNA(VLOOKUP(C419,list!G:I,3,FALSE),"")</f>
        <v/>
      </c>
      <c r="O419" s="26" t="str">
        <f t="shared" si="32"/>
        <v/>
      </c>
      <c r="P419" s="28" t="str">
        <f t="shared" si="36"/>
        <v/>
      </c>
      <c r="Q419" s="24" t="str">
        <f t="shared" si="33"/>
        <v/>
      </c>
      <c r="R419" s="24" t="str">
        <f t="shared" si="34"/>
        <v/>
      </c>
      <c r="S419" s="27" t="str">
        <f t="shared" si="35"/>
        <v/>
      </c>
    </row>
    <row r="420" spans="2:19" x14ac:dyDescent="0.3">
      <c r="B420" s="24" t="str">
        <f>_xlfn.IFNA(VLOOKUP(A420,list!B:C,2,FALSE),"")</f>
        <v/>
      </c>
      <c r="D420" s="24" t="str">
        <f>_xlfn.IFNA(VLOOKUP(C420,list!$G$2:$I$10,2,FALSE),"")</f>
        <v/>
      </c>
      <c r="E420" s="24" t="str">
        <f>_xlfn.IFNA(VLOOKUP(C420,list!G:I,3,FALSE),"")</f>
        <v/>
      </c>
      <c r="O420" s="26" t="str">
        <f t="shared" si="32"/>
        <v/>
      </c>
      <c r="P420" s="28" t="str">
        <f t="shared" si="36"/>
        <v/>
      </c>
      <c r="Q420" s="24" t="str">
        <f t="shared" si="33"/>
        <v/>
      </c>
      <c r="R420" s="24" t="str">
        <f t="shared" si="34"/>
        <v/>
      </c>
      <c r="S420" s="27" t="str">
        <f t="shared" si="35"/>
        <v/>
      </c>
    </row>
    <row r="421" spans="2:19" x14ac:dyDescent="0.3">
      <c r="B421" s="24" t="str">
        <f>_xlfn.IFNA(VLOOKUP(A421,list!B:C,2,FALSE),"")</f>
        <v/>
      </c>
      <c r="D421" s="24" t="str">
        <f>_xlfn.IFNA(VLOOKUP(C421,list!$G$2:$I$10,2,FALSE),"")</f>
        <v/>
      </c>
      <c r="E421" s="24" t="str">
        <f>_xlfn.IFNA(VLOOKUP(C421,list!G:I,3,FALSE),"")</f>
        <v/>
      </c>
      <c r="O421" s="26" t="str">
        <f t="shared" si="32"/>
        <v/>
      </c>
      <c r="P421" s="28" t="str">
        <f t="shared" si="36"/>
        <v/>
      </c>
      <c r="Q421" s="24" t="str">
        <f t="shared" si="33"/>
        <v/>
      </c>
      <c r="R421" s="24" t="str">
        <f t="shared" si="34"/>
        <v/>
      </c>
      <c r="S421" s="27" t="str">
        <f t="shared" si="35"/>
        <v/>
      </c>
    </row>
    <row r="422" spans="2:19" x14ac:dyDescent="0.3">
      <c r="B422" s="24" t="str">
        <f>_xlfn.IFNA(VLOOKUP(A422,list!B:C,2,FALSE),"")</f>
        <v/>
      </c>
      <c r="D422" s="24" t="str">
        <f>_xlfn.IFNA(VLOOKUP(C422,list!$G$2:$I$10,2,FALSE),"")</f>
        <v/>
      </c>
      <c r="E422" s="24" t="str">
        <f>_xlfn.IFNA(VLOOKUP(C422,list!G:I,3,FALSE),"")</f>
        <v/>
      </c>
      <c r="O422" s="26" t="str">
        <f t="shared" si="32"/>
        <v/>
      </c>
      <c r="P422" s="28" t="str">
        <f t="shared" si="36"/>
        <v/>
      </c>
      <c r="Q422" s="24" t="str">
        <f t="shared" si="33"/>
        <v/>
      </c>
      <c r="R422" s="24" t="str">
        <f t="shared" si="34"/>
        <v/>
      </c>
      <c r="S422" s="27" t="str">
        <f t="shared" si="35"/>
        <v/>
      </c>
    </row>
    <row r="423" spans="2:19" x14ac:dyDescent="0.3">
      <c r="B423" s="24" t="str">
        <f>_xlfn.IFNA(VLOOKUP(A423,list!B:C,2,FALSE),"")</f>
        <v/>
      </c>
      <c r="D423" s="24" t="str">
        <f>_xlfn.IFNA(VLOOKUP(C423,list!$G$2:$I$10,2,FALSE),"")</f>
        <v/>
      </c>
      <c r="E423" s="24" t="str">
        <f>_xlfn.IFNA(VLOOKUP(C423,list!G:I,3,FALSE),"")</f>
        <v/>
      </c>
      <c r="O423" s="26" t="str">
        <f t="shared" si="32"/>
        <v/>
      </c>
      <c r="P423" s="28" t="str">
        <f t="shared" si="36"/>
        <v/>
      </c>
      <c r="Q423" s="24" t="str">
        <f t="shared" si="33"/>
        <v/>
      </c>
      <c r="R423" s="24" t="str">
        <f t="shared" si="34"/>
        <v/>
      </c>
      <c r="S423" s="27" t="str">
        <f t="shared" si="35"/>
        <v/>
      </c>
    </row>
    <row r="424" spans="2:19" x14ac:dyDescent="0.3">
      <c r="B424" s="24" t="str">
        <f>_xlfn.IFNA(VLOOKUP(A424,list!B:C,2,FALSE),"")</f>
        <v/>
      </c>
      <c r="D424" s="24" t="str">
        <f>_xlfn.IFNA(VLOOKUP(C424,list!$G$2:$I$10,2,FALSE),"")</f>
        <v/>
      </c>
      <c r="E424" s="24" t="str">
        <f>_xlfn.IFNA(VLOOKUP(C424,list!G:I,3,FALSE),"")</f>
        <v/>
      </c>
      <c r="O424" s="26" t="str">
        <f t="shared" si="32"/>
        <v/>
      </c>
      <c r="P424" s="28" t="str">
        <f t="shared" si="36"/>
        <v/>
      </c>
      <c r="Q424" s="24" t="str">
        <f t="shared" si="33"/>
        <v/>
      </c>
      <c r="R424" s="24" t="str">
        <f t="shared" si="34"/>
        <v/>
      </c>
      <c r="S424" s="27" t="str">
        <f t="shared" si="35"/>
        <v/>
      </c>
    </row>
    <row r="425" spans="2:19" x14ac:dyDescent="0.3">
      <c r="B425" s="24" t="str">
        <f>_xlfn.IFNA(VLOOKUP(A425,list!B:C,2,FALSE),"")</f>
        <v/>
      </c>
      <c r="D425" s="24" t="str">
        <f>_xlfn.IFNA(VLOOKUP(C425,list!$G$2:$I$10,2,FALSE),"")</f>
        <v/>
      </c>
      <c r="E425" s="24" t="str">
        <f>_xlfn.IFNA(VLOOKUP(C425,list!G:I,3,FALSE),"")</f>
        <v/>
      </c>
      <c r="O425" s="26" t="str">
        <f t="shared" si="32"/>
        <v/>
      </c>
      <c r="P425" s="28" t="str">
        <f t="shared" si="36"/>
        <v/>
      </c>
      <c r="Q425" s="24" t="str">
        <f t="shared" si="33"/>
        <v/>
      </c>
      <c r="R425" s="24" t="str">
        <f t="shared" si="34"/>
        <v/>
      </c>
      <c r="S425" s="27" t="str">
        <f t="shared" si="35"/>
        <v/>
      </c>
    </row>
    <row r="426" spans="2:19" x14ac:dyDescent="0.3">
      <c r="B426" s="24" t="str">
        <f>_xlfn.IFNA(VLOOKUP(A426,list!B:C,2,FALSE),"")</f>
        <v/>
      </c>
      <c r="D426" s="24" t="str">
        <f>_xlfn.IFNA(VLOOKUP(C426,list!$G$2:$I$10,2,FALSE),"")</f>
        <v/>
      </c>
      <c r="E426" s="24" t="str">
        <f>_xlfn.IFNA(VLOOKUP(C426,list!G:I,3,FALSE),"")</f>
        <v/>
      </c>
      <c r="O426" s="26" t="str">
        <f t="shared" si="32"/>
        <v/>
      </c>
      <c r="P426" s="28" t="str">
        <f t="shared" si="36"/>
        <v/>
      </c>
      <c r="Q426" s="24" t="str">
        <f t="shared" si="33"/>
        <v/>
      </c>
      <c r="R426" s="24" t="str">
        <f t="shared" si="34"/>
        <v/>
      </c>
      <c r="S426" s="27" t="str">
        <f t="shared" si="35"/>
        <v/>
      </c>
    </row>
    <row r="427" spans="2:19" x14ac:dyDescent="0.3">
      <c r="B427" s="24" t="str">
        <f>_xlfn.IFNA(VLOOKUP(A427,list!B:C,2,FALSE),"")</f>
        <v/>
      </c>
      <c r="D427" s="24" t="str">
        <f>_xlfn.IFNA(VLOOKUP(C427,list!$G$2:$I$10,2,FALSE),"")</f>
        <v/>
      </c>
      <c r="E427" s="24" t="str">
        <f>_xlfn.IFNA(VLOOKUP(C427,list!G:I,3,FALSE),"")</f>
        <v/>
      </c>
      <c r="O427" s="26" t="str">
        <f t="shared" si="32"/>
        <v/>
      </c>
      <c r="P427" s="28" t="str">
        <f t="shared" si="36"/>
        <v/>
      </c>
      <c r="Q427" s="24" t="str">
        <f t="shared" si="33"/>
        <v/>
      </c>
      <c r="R427" s="24" t="str">
        <f t="shared" si="34"/>
        <v/>
      </c>
      <c r="S427" s="27" t="str">
        <f t="shared" si="35"/>
        <v/>
      </c>
    </row>
    <row r="428" spans="2:19" x14ac:dyDescent="0.3">
      <c r="B428" s="24" t="str">
        <f>_xlfn.IFNA(VLOOKUP(A428,list!B:C,2,FALSE),"")</f>
        <v/>
      </c>
      <c r="D428" s="24" t="str">
        <f>_xlfn.IFNA(VLOOKUP(C428,list!$G$2:$I$10,2,FALSE),"")</f>
        <v/>
      </c>
      <c r="E428" s="24" t="str">
        <f>_xlfn.IFNA(VLOOKUP(C428,list!G:I,3,FALSE),"")</f>
        <v/>
      </c>
      <c r="O428" s="26" t="str">
        <f t="shared" si="32"/>
        <v/>
      </c>
      <c r="P428" s="28" t="str">
        <f t="shared" si="36"/>
        <v/>
      </c>
      <c r="Q428" s="24" t="str">
        <f t="shared" si="33"/>
        <v/>
      </c>
      <c r="R428" s="24" t="str">
        <f t="shared" si="34"/>
        <v/>
      </c>
      <c r="S428" s="27" t="str">
        <f t="shared" si="35"/>
        <v/>
      </c>
    </row>
    <row r="429" spans="2:19" x14ac:dyDescent="0.3">
      <c r="B429" s="24" t="str">
        <f>_xlfn.IFNA(VLOOKUP(A429,list!B:C,2,FALSE),"")</f>
        <v/>
      </c>
      <c r="D429" s="24" t="str">
        <f>_xlfn.IFNA(VLOOKUP(C429,list!$G$2:$I$10,2,FALSE),"")</f>
        <v/>
      </c>
      <c r="E429" s="24" t="str">
        <f>_xlfn.IFNA(VLOOKUP(C429,list!G:I,3,FALSE),"")</f>
        <v/>
      </c>
      <c r="O429" s="26" t="str">
        <f t="shared" si="32"/>
        <v/>
      </c>
      <c r="P429" s="28" t="str">
        <f t="shared" si="36"/>
        <v/>
      </c>
      <c r="Q429" s="24" t="str">
        <f t="shared" si="33"/>
        <v/>
      </c>
      <c r="R429" s="24" t="str">
        <f t="shared" si="34"/>
        <v/>
      </c>
      <c r="S429" s="27" t="str">
        <f t="shared" si="35"/>
        <v/>
      </c>
    </row>
    <row r="430" spans="2:19" x14ac:dyDescent="0.3">
      <c r="B430" s="24" t="str">
        <f>_xlfn.IFNA(VLOOKUP(A430,list!B:C,2,FALSE),"")</f>
        <v/>
      </c>
      <c r="D430" s="24" t="str">
        <f>_xlfn.IFNA(VLOOKUP(C430,list!$G$2:$I$10,2,FALSE),"")</f>
        <v/>
      </c>
      <c r="E430" s="24" t="str">
        <f>_xlfn.IFNA(VLOOKUP(C430,list!G:I,3,FALSE),"")</f>
        <v/>
      </c>
      <c r="O430" s="26" t="str">
        <f t="shared" si="32"/>
        <v/>
      </c>
      <c r="P430" s="28" t="str">
        <f t="shared" si="36"/>
        <v/>
      </c>
      <c r="Q430" s="24" t="str">
        <f t="shared" si="33"/>
        <v/>
      </c>
      <c r="R430" s="24" t="str">
        <f t="shared" si="34"/>
        <v/>
      </c>
      <c r="S430" s="27" t="str">
        <f t="shared" si="35"/>
        <v/>
      </c>
    </row>
    <row r="431" spans="2:19" x14ac:dyDescent="0.3">
      <c r="B431" s="24" t="str">
        <f>_xlfn.IFNA(VLOOKUP(A431,list!B:C,2,FALSE),"")</f>
        <v/>
      </c>
      <c r="D431" s="24" t="str">
        <f>_xlfn.IFNA(VLOOKUP(C431,list!$G$2:$I$10,2,FALSE),"")</f>
        <v/>
      </c>
      <c r="E431" s="24" t="str">
        <f>_xlfn.IFNA(VLOOKUP(C431,list!G:I,3,FALSE),"")</f>
        <v/>
      </c>
      <c r="O431" s="26" t="str">
        <f t="shared" si="32"/>
        <v/>
      </c>
      <c r="P431" s="28" t="str">
        <f t="shared" si="36"/>
        <v/>
      </c>
      <c r="Q431" s="24" t="str">
        <f t="shared" si="33"/>
        <v/>
      </c>
      <c r="R431" s="24" t="str">
        <f t="shared" si="34"/>
        <v/>
      </c>
      <c r="S431" s="27" t="str">
        <f t="shared" si="35"/>
        <v/>
      </c>
    </row>
    <row r="432" spans="2:19" x14ac:dyDescent="0.3">
      <c r="B432" s="24" t="str">
        <f>_xlfn.IFNA(VLOOKUP(A432,list!B:C,2,FALSE),"")</f>
        <v/>
      </c>
      <c r="D432" s="24" t="str">
        <f>_xlfn.IFNA(VLOOKUP(C432,list!$G$2:$I$10,2,FALSE),"")</f>
        <v/>
      </c>
      <c r="E432" s="24" t="str">
        <f>_xlfn.IFNA(VLOOKUP(C432,list!G:I,3,FALSE),"")</f>
        <v/>
      </c>
      <c r="O432" s="26" t="str">
        <f t="shared" si="32"/>
        <v/>
      </c>
      <c r="P432" s="28" t="str">
        <f t="shared" si="36"/>
        <v/>
      </c>
      <c r="Q432" s="24" t="str">
        <f t="shared" si="33"/>
        <v/>
      </c>
      <c r="R432" s="24" t="str">
        <f t="shared" si="34"/>
        <v/>
      </c>
      <c r="S432" s="27" t="str">
        <f t="shared" si="35"/>
        <v/>
      </c>
    </row>
    <row r="433" spans="2:19" x14ac:dyDescent="0.3">
      <c r="B433" s="24" t="str">
        <f>_xlfn.IFNA(VLOOKUP(A433,list!B:C,2,FALSE),"")</f>
        <v/>
      </c>
      <c r="D433" s="24" t="str">
        <f>_xlfn.IFNA(VLOOKUP(C433,list!$G$2:$I$10,2,FALSE),"")</f>
        <v/>
      </c>
      <c r="E433" s="24" t="str">
        <f>_xlfn.IFNA(VLOOKUP(C433,list!G:I,3,FALSE),"")</f>
        <v/>
      </c>
      <c r="O433" s="26" t="str">
        <f t="shared" si="32"/>
        <v/>
      </c>
      <c r="P433" s="28" t="str">
        <f t="shared" si="36"/>
        <v/>
      </c>
      <c r="Q433" s="24" t="str">
        <f t="shared" si="33"/>
        <v/>
      </c>
      <c r="R433" s="24" t="str">
        <f t="shared" si="34"/>
        <v/>
      </c>
      <c r="S433" s="27" t="str">
        <f t="shared" si="35"/>
        <v/>
      </c>
    </row>
    <row r="434" spans="2:19" x14ac:dyDescent="0.3">
      <c r="B434" s="24" t="str">
        <f>_xlfn.IFNA(VLOOKUP(A434,list!B:C,2,FALSE),"")</f>
        <v/>
      </c>
      <c r="D434" s="24" t="str">
        <f>_xlfn.IFNA(VLOOKUP(C434,list!$G$2:$I$10,2,FALSE),"")</f>
        <v/>
      </c>
      <c r="E434" s="24" t="str">
        <f>_xlfn.IFNA(VLOOKUP(C434,list!G:I,3,FALSE),"")</f>
        <v/>
      </c>
      <c r="O434" s="26" t="str">
        <f t="shared" si="32"/>
        <v/>
      </c>
      <c r="P434" s="28" t="str">
        <f t="shared" si="36"/>
        <v/>
      </c>
      <c r="Q434" s="24" t="str">
        <f t="shared" si="33"/>
        <v/>
      </c>
      <c r="R434" s="24" t="str">
        <f t="shared" si="34"/>
        <v/>
      </c>
      <c r="S434" s="27" t="str">
        <f t="shared" si="35"/>
        <v/>
      </c>
    </row>
    <row r="435" spans="2:19" x14ac:dyDescent="0.3">
      <c r="B435" s="24" t="str">
        <f>_xlfn.IFNA(VLOOKUP(A435,list!B:C,2,FALSE),"")</f>
        <v/>
      </c>
      <c r="D435" s="24" t="str">
        <f>_xlfn.IFNA(VLOOKUP(C435,list!$G$2:$I$10,2,FALSE),"")</f>
        <v/>
      </c>
      <c r="E435" s="24" t="str">
        <f>_xlfn.IFNA(VLOOKUP(C435,list!G:I,3,FALSE),"")</f>
        <v/>
      </c>
      <c r="O435" s="26" t="str">
        <f t="shared" si="32"/>
        <v/>
      </c>
      <c r="P435" s="28" t="str">
        <f t="shared" si="36"/>
        <v/>
      </c>
      <c r="Q435" s="24" t="str">
        <f t="shared" si="33"/>
        <v/>
      </c>
      <c r="R435" s="24" t="str">
        <f t="shared" si="34"/>
        <v/>
      </c>
      <c r="S435" s="27" t="str">
        <f t="shared" si="35"/>
        <v/>
      </c>
    </row>
    <row r="436" spans="2:19" x14ac:dyDescent="0.3">
      <c r="B436" s="24" t="str">
        <f>_xlfn.IFNA(VLOOKUP(A436,list!B:C,2,FALSE),"")</f>
        <v/>
      </c>
      <c r="D436" s="24" t="str">
        <f>_xlfn.IFNA(VLOOKUP(C436,list!$G$2:$I$10,2,FALSE),"")</f>
        <v/>
      </c>
      <c r="E436" s="24" t="str">
        <f>_xlfn.IFNA(VLOOKUP(C436,list!G:I,3,FALSE),"")</f>
        <v/>
      </c>
      <c r="O436" s="26" t="str">
        <f t="shared" si="32"/>
        <v/>
      </c>
      <c r="P436" s="28" t="str">
        <f t="shared" si="36"/>
        <v/>
      </c>
      <c r="Q436" s="24" t="str">
        <f t="shared" si="33"/>
        <v/>
      </c>
      <c r="R436" s="24" t="str">
        <f t="shared" si="34"/>
        <v/>
      </c>
      <c r="S436" s="27" t="str">
        <f t="shared" si="35"/>
        <v/>
      </c>
    </row>
    <row r="437" spans="2:19" x14ac:dyDescent="0.3">
      <c r="B437" s="24" t="str">
        <f>_xlfn.IFNA(VLOOKUP(A437,list!B:C,2,FALSE),"")</f>
        <v/>
      </c>
      <c r="D437" s="24" t="str">
        <f>_xlfn.IFNA(VLOOKUP(C437,list!$G$2:$I$10,2,FALSE),"")</f>
        <v/>
      </c>
      <c r="E437" s="24" t="str">
        <f>_xlfn.IFNA(VLOOKUP(C437,list!G:I,3,FALSE),"")</f>
        <v/>
      </c>
      <c r="O437" s="26" t="str">
        <f t="shared" si="32"/>
        <v/>
      </c>
      <c r="P437" s="28" t="str">
        <f t="shared" si="36"/>
        <v/>
      </c>
      <c r="Q437" s="24" t="str">
        <f t="shared" si="33"/>
        <v/>
      </c>
      <c r="R437" s="24" t="str">
        <f t="shared" si="34"/>
        <v/>
      </c>
      <c r="S437" s="27" t="str">
        <f t="shared" si="35"/>
        <v/>
      </c>
    </row>
    <row r="438" spans="2:19" x14ac:dyDescent="0.3">
      <c r="B438" s="24" t="str">
        <f>_xlfn.IFNA(VLOOKUP(A438,list!B:C,2,FALSE),"")</f>
        <v/>
      </c>
      <c r="D438" s="24" t="str">
        <f>_xlfn.IFNA(VLOOKUP(C438,list!$G$2:$I$10,2,FALSE),"")</f>
        <v/>
      </c>
      <c r="E438" s="24" t="str">
        <f>_xlfn.IFNA(VLOOKUP(C438,list!G:I,3,FALSE),"")</f>
        <v/>
      </c>
      <c r="O438" s="26" t="str">
        <f t="shared" si="32"/>
        <v/>
      </c>
      <c r="P438" s="28" t="str">
        <f t="shared" si="36"/>
        <v/>
      </c>
      <c r="Q438" s="24" t="str">
        <f t="shared" si="33"/>
        <v/>
      </c>
      <c r="R438" s="24" t="str">
        <f t="shared" si="34"/>
        <v/>
      </c>
      <c r="S438" s="27" t="str">
        <f t="shared" si="35"/>
        <v/>
      </c>
    </row>
    <row r="439" spans="2:19" x14ac:dyDescent="0.3">
      <c r="B439" s="24" t="str">
        <f>_xlfn.IFNA(VLOOKUP(A439,list!B:C,2,FALSE),"")</f>
        <v/>
      </c>
      <c r="D439" s="24" t="str">
        <f>_xlfn.IFNA(VLOOKUP(C439,list!$G$2:$I$10,2,FALSE),"")</f>
        <v/>
      </c>
      <c r="E439" s="24" t="str">
        <f>_xlfn.IFNA(VLOOKUP(C439,list!G:I,3,FALSE),"")</f>
        <v/>
      </c>
      <c r="O439" s="26" t="str">
        <f t="shared" si="32"/>
        <v/>
      </c>
      <c r="P439" s="28" t="str">
        <f t="shared" si="36"/>
        <v/>
      </c>
      <c r="Q439" s="24" t="str">
        <f t="shared" si="33"/>
        <v/>
      </c>
      <c r="R439" s="24" t="str">
        <f t="shared" si="34"/>
        <v/>
      </c>
      <c r="S439" s="27" t="str">
        <f t="shared" si="35"/>
        <v/>
      </c>
    </row>
    <row r="440" spans="2:19" x14ac:dyDescent="0.3">
      <c r="B440" s="24" t="str">
        <f>_xlfn.IFNA(VLOOKUP(A440,list!B:C,2,FALSE),"")</f>
        <v/>
      </c>
      <c r="D440" s="24" t="str">
        <f>_xlfn.IFNA(VLOOKUP(C440,list!$G$2:$I$10,2,FALSE),"")</f>
        <v/>
      </c>
      <c r="E440" s="24" t="str">
        <f>_xlfn.IFNA(VLOOKUP(C440,list!G:I,3,FALSE),"")</f>
        <v/>
      </c>
      <c r="O440" s="26" t="str">
        <f t="shared" si="32"/>
        <v/>
      </c>
      <c r="P440" s="28" t="str">
        <f t="shared" si="36"/>
        <v/>
      </c>
      <c r="Q440" s="24" t="str">
        <f t="shared" si="33"/>
        <v/>
      </c>
      <c r="R440" s="24" t="str">
        <f t="shared" si="34"/>
        <v/>
      </c>
      <c r="S440" s="27" t="str">
        <f t="shared" si="35"/>
        <v/>
      </c>
    </row>
    <row r="441" spans="2:19" x14ac:dyDescent="0.3">
      <c r="B441" s="24" t="str">
        <f>_xlfn.IFNA(VLOOKUP(A441,list!B:C,2,FALSE),"")</f>
        <v/>
      </c>
      <c r="D441" s="24" t="str">
        <f>_xlfn.IFNA(VLOOKUP(C441,list!$G$2:$I$10,2,FALSE),"")</f>
        <v/>
      </c>
      <c r="E441" s="24" t="str">
        <f>_xlfn.IFNA(VLOOKUP(C441,list!G:I,3,FALSE),"")</f>
        <v/>
      </c>
      <c r="O441" s="26" t="str">
        <f t="shared" si="32"/>
        <v/>
      </c>
      <c r="P441" s="28" t="str">
        <f t="shared" si="36"/>
        <v/>
      </c>
      <c r="Q441" s="24" t="str">
        <f t="shared" si="33"/>
        <v/>
      </c>
      <c r="R441" s="24" t="str">
        <f t="shared" si="34"/>
        <v/>
      </c>
      <c r="S441" s="27" t="str">
        <f t="shared" si="35"/>
        <v/>
      </c>
    </row>
    <row r="442" spans="2:19" x14ac:dyDescent="0.3">
      <c r="B442" s="24" t="str">
        <f>_xlfn.IFNA(VLOOKUP(A442,list!B:C,2,FALSE),"")</f>
        <v/>
      </c>
      <c r="D442" s="24" t="str">
        <f>_xlfn.IFNA(VLOOKUP(C442,list!$G$2:$I$10,2,FALSE),"")</f>
        <v/>
      </c>
      <c r="E442" s="24" t="str">
        <f>_xlfn.IFNA(VLOOKUP(C442,list!G:I,3,FALSE),"")</f>
        <v/>
      </c>
      <c r="O442" s="26" t="str">
        <f t="shared" si="32"/>
        <v/>
      </c>
      <c r="P442" s="28" t="str">
        <f t="shared" si="36"/>
        <v/>
      </c>
      <c r="Q442" s="24" t="str">
        <f t="shared" si="33"/>
        <v/>
      </c>
      <c r="R442" s="24" t="str">
        <f t="shared" si="34"/>
        <v/>
      </c>
      <c r="S442" s="27" t="str">
        <f t="shared" si="35"/>
        <v/>
      </c>
    </row>
    <row r="443" spans="2:19" x14ac:dyDescent="0.3">
      <c r="B443" s="24" t="str">
        <f>_xlfn.IFNA(VLOOKUP(A443,list!B:C,2,FALSE),"")</f>
        <v/>
      </c>
      <c r="D443" s="24" t="str">
        <f>_xlfn.IFNA(VLOOKUP(C443,list!$G$2:$I$10,2,FALSE),"")</f>
        <v/>
      </c>
      <c r="E443" s="24" t="str">
        <f>_xlfn.IFNA(VLOOKUP(C443,list!G:I,3,FALSE),"")</f>
        <v/>
      </c>
      <c r="O443" s="26" t="str">
        <f t="shared" si="32"/>
        <v/>
      </c>
      <c r="P443" s="28" t="str">
        <f t="shared" si="36"/>
        <v/>
      </c>
      <c r="Q443" s="24" t="str">
        <f t="shared" si="33"/>
        <v/>
      </c>
      <c r="R443" s="24" t="str">
        <f t="shared" si="34"/>
        <v/>
      </c>
      <c r="S443" s="27" t="str">
        <f t="shared" si="35"/>
        <v/>
      </c>
    </row>
    <row r="444" spans="2:19" x14ac:dyDescent="0.3">
      <c r="B444" s="24" t="str">
        <f>_xlfn.IFNA(VLOOKUP(A444,list!B:C,2,FALSE),"")</f>
        <v/>
      </c>
      <c r="D444" s="24" t="str">
        <f>_xlfn.IFNA(VLOOKUP(C444,list!$G$2:$I$10,2,FALSE),"")</f>
        <v/>
      </c>
      <c r="E444" s="24" t="str">
        <f>_xlfn.IFNA(VLOOKUP(C444,list!G:I,3,FALSE),"")</f>
        <v/>
      </c>
      <c r="O444" s="26" t="str">
        <f t="shared" si="32"/>
        <v/>
      </c>
      <c r="P444" s="28" t="str">
        <f t="shared" si="36"/>
        <v/>
      </c>
      <c r="Q444" s="24" t="str">
        <f t="shared" si="33"/>
        <v/>
      </c>
      <c r="R444" s="24" t="str">
        <f t="shared" si="34"/>
        <v/>
      </c>
      <c r="S444" s="27" t="str">
        <f t="shared" si="35"/>
        <v/>
      </c>
    </row>
    <row r="445" spans="2:19" x14ac:dyDescent="0.3">
      <c r="B445" s="24" t="str">
        <f>_xlfn.IFNA(VLOOKUP(A445,list!B:C,2,FALSE),"")</f>
        <v/>
      </c>
      <c r="D445" s="24" t="str">
        <f>_xlfn.IFNA(VLOOKUP(C445,list!$G$2:$I$10,2,FALSE),"")</f>
        <v/>
      </c>
      <c r="E445" s="24" t="str">
        <f>_xlfn.IFNA(VLOOKUP(C445,list!G:I,3,FALSE),"")</f>
        <v/>
      </c>
      <c r="O445" s="26" t="str">
        <f t="shared" si="32"/>
        <v/>
      </c>
      <c r="P445" s="28" t="str">
        <f t="shared" si="36"/>
        <v/>
      </c>
      <c r="Q445" s="24" t="str">
        <f t="shared" si="33"/>
        <v/>
      </c>
      <c r="R445" s="24" t="str">
        <f t="shared" si="34"/>
        <v/>
      </c>
      <c r="S445" s="27" t="str">
        <f t="shared" si="35"/>
        <v/>
      </c>
    </row>
    <row r="446" spans="2:19" x14ac:dyDescent="0.3">
      <c r="B446" s="24" t="str">
        <f>_xlfn.IFNA(VLOOKUP(A446,list!B:C,2,FALSE),"")</f>
        <v/>
      </c>
      <c r="D446" s="24" t="str">
        <f>_xlfn.IFNA(VLOOKUP(C446,list!$G$2:$I$10,2,FALSE),"")</f>
        <v/>
      </c>
      <c r="E446" s="24" t="str">
        <f>_xlfn.IFNA(VLOOKUP(C446,list!G:I,3,FALSE),"")</f>
        <v/>
      </c>
      <c r="O446" s="26" t="str">
        <f t="shared" si="32"/>
        <v/>
      </c>
      <c r="P446" s="28" t="str">
        <f t="shared" si="36"/>
        <v/>
      </c>
      <c r="Q446" s="24" t="str">
        <f t="shared" si="33"/>
        <v/>
      </c>
      <c r="R446" s="24" t="str">
        <f t="shared" si="34"/>
        <v/>
      </c>
      <c r="S446" s="27" t="str">
        <f t="shared" si="35"/>
        <v/>
      </c>
    </row>
    <row r="447" spans="2:19" x14ac:dyDescent="0.3">
      <c r="B447" s="24" t="str">
        <f>_xlfn.IFNA(VLOOKUP(A447,list!B:C,2,FALSE),"")</f>
        <v/>
      </c>
      <c r="D447" s="24" t="str">
        <f>_xlfn.IFNA(VLOOKUP(C447,list!$G$2:$I$10,2,FALSE),"")</f>
        <v/>
      </c>
      <c r="E447" s="24" t="str">
        <f>_xlfn.IFNA(VLOOKUP(C447,list!G:I,3,FALSE),"")</f>
        <v/>
      </c>
      <c r="O447" s="26" t="str">
        <f t="shared" si="32"/>
        <v/>
      </c>
      <c r="P447" s="28" t="str">
        <f t="shared" si="36"/>
        <v/>
      </c>
      <c r="Q447" s="24" t="str">
        <f t="shared" si="33"/>
        <v/>
      </c>
      <c r="R447" s="24" t="str">
        <f t="shared" si="34"/>
        <v/>
      </c>
      <c r="S447" s="27" t="str">
        <f t="shared" si="35"/>
        <v/>
      </c>
    </row>
    <row r="448" spans="2:19" x14ac:dyDescent="0.3">
      <c r="B448" s="24" t="str">
        <f>_xlfn.IFNA(VLOOKUP(A448,list!B:C,2,FALSE),"")</f>
        <v/>
      </c>
      <c r="D448" s="24" t="str">
        <f>_xlfn.IFNA(VLOOKUP(C448,list!$G$2:$I$10,2,FALSE),"")</f>
        <v/>
      </c>
      <c r="E448" s="24" t="str">
        <f>_xlfn.IFNA(VLOOKUP(C448,list!G:I,3,FALSE),"")</f>
        <v/>
      </c>
      <c r="O448" s="26" t="str">
        <f t="shared" si="32"/>
        <v/>
      </c>
      <c r="P448" s="28" t="str">
        <f t="shared" si="36"/>
        <v/>
      </c>
      <c r="Q448" s="24" t="str">
        <f t="shared" si="33"/>
        <v/>
      </c>
      <c r="R448" s="24" t="str">
        <f t="shared" si="34"/>
        <v/>
      </c>
      <c r="S448" s="27" t="str">
        <f t="shared" si="35"/>
        <v/>
      </c>
    </row>
    <row r="449" spans="2:19" x14ac:dyDescent="0.3">
      <c r="B449" s="24" t="str">
        <f>_xlfn.IFNA(VLOOKUP(A449,list!B:C,2,FALSE),"")</f>
        <v/>
      </c>
      <c r="D449" s="24" t="str">
        <f>_xlfn.IFNA(VLOOKUP(C449,list!$G$2:$I$10,2,FALSE),"")</f>
        <v/>
      </c>
      <c r="E449" s="24" t="str">
        <f>_xlfn.IFNA(VLOOKUP(C449,list!G:I,3,FALSE),"")</f>
        <v/>
      </c>
      <c r="O449" s="26" t="str">
        <f t="shared" si="32"/>
        <v/>
      </c>
      <c r="P449" s="28" t="str">
        <f t="shared" si="36"/>
        <v/>
      </c>
      <c r="Q449" s="24" t="str">
        <f t="shared" si="33"/>
        <v/>
      </c>
      <c r="R449" s="24" t="str">
        <f t="shared" si="34"/>
        <v/>
      </c>
      <c r="S449" s="27" t="str">
        <f t="shared" si="35"/>
        <v/>
      </c>
    </row>
    <row r="450" spans="2:19" x14ac:dyDescent="0.3">
      <c r="B450" s="24" t="str">
        <f>_xlfn.IFNA(VLOOKUP(A450,list!B:C,2,FALSE),"")</f>
        <v/>
      </c>
      <c r="D450" s="24" t="str">
        <f>_xlfn.IFNA(VLOOKUP(C450,list!$G$2:$I$10,2,FALSE),"")</f>
        <v/>
      </c>
      <c r="E450" s="24" t="str">
        <f>_xlfn.IFNA(VLOOKUP(C450,list!G:I,3,FALSE),"")</f>
        <v/>
      </c>
      <c r="O450" s="26" t="str">
        <f t="shared" ref="O450:O513" si="37">IFERROR(IF(H450="","",DATE(YEAR(H450),MONTH(H450),1)),"")</f>
        <v/>
      </c>
      <c r="P450" s="28" t="str">
        <f t="shared" si="36"/>
        <v/>
      </c>
      <c r="Q450" s="24" t="str">
        <f t="shared" ref="Q450:Q513" si="38">IFERROR(IF(J450="","",MONTH(EOMONTH(J450,(DAY(J450)&gt;15)+0))),"")</f>
        <v/>
      </c>
      <c r="R450" s="24" t="str">
        <f t="shared" ref="R450:R513" si="39">IFERROR(IF(J450="","",IF(AND(MONTH(J450)=12,Q450=1),YEAR(J450)+1,YEAR(J450))),"")</f>
        <v/>
      </c>
      <c r="S450" s="27" t="str">
        <f t="shared" ref="S450:S513" si="40">IF(OR(Q450="",R450=""),"",DATE(R450,Q450,1))</f>
        <v/>
      </c>
    </row>
    <row r="451" spans="2:19" x14ac:dyDescent="0.3">
      <c r="B451" s="24" t="str">
        <f>_xlfn.IFNA(VLOOKUP(A451,list!B:C,2,FALSE),"")</f>
        <v/>
      </c>
      <c r="D451" s="24" t="str">
        <f>_xlfn.IFNA(VLOOKUP(C451,list!$G$2:$I$10,2,FALSE),"")</f>
        <v/>
      </c>
      <c r="E451" s="24" t="str">
        <f>_xlfn.IFNA(VLOOKUP(C451,list!G:I,3,FALSE),"")</f>
        <v/>
      </c>
      <c r="O451" s="26" t="str">
        <f t="shared" si="37"/>
        <v/>
      </c>
      <c r="P451" s="28" t="str">
        <f t="shared" ref="P451:P514" si="41">IFERROR(IF(J451&gt;0,((J451-H451)/7),""),"")</f>
        <v/>
      </c>
      <c r="Q451" s="24" t="str">
        <f t="shared" si="38"/>
        <v/>
      </c>
      <c r="R451" s="24" t="str">
        <f t="shared" si="39"/>
        <v/>
      </c>
      <c r="S451" s="27" t="str">
        <f t="shared" si="40"/>
        <v/>
      </c>
    </row>
    <row r="452" spans="2:19" x14ac:dyDescent="0.3">
      <c r="B452" s="24" t="str">
        <f>_xlfn.IFNA(VLOOKUP(A452,list!B:C,2,FALSE),"")</f>
        <v/>
      </c>
      <c r="D452" s="24" t="str">
        <f>_xlfn.IFNA(VLOOKUP(C452,list!$G$2:$I$10,2,FALSE),"")</f>
        <v/>
      </c>
      <c r="E452" s="24" t="str">
        <f>_xlfn.IFNA(VLOOKUP(C452,list!G:I,3,FALSE),"")</f>
        <v/>
      </c>
      <c r="O452" s="26" t="str">
        <f t="shared" si="37"/>
        <v/>
      </c>
      <c r="P452" s="28" t="str">
        <f t="shared" si="41"/>
        <v/>
      </c>
      <c r="Q452" s="24" t="str">
        <f t="shared" si="38"/>
        <v/>
      </c>
      <c r="R452" s="24" t="str">
        <f t="shared" si="39"/>
        <v/>
      </c>
      <c r="S452" s="27" t="str">
        <f t="shared" si="40"/>
        <v/>
      </c>
    </row>
    <row r="453" spans="2:19" x14ac:dyDescent="0.3">
      <c r="B453" s="24" t="str">
        <f>_xlfn.IFNA(VLOOKUP(A453,list!B:C,2,FALSE),"")</f>
        <v/>
      </c>
      <c r="D453" s="24" t="str">
        <f>_xlfn.IFNA(VLOOKUP(C453,list!$G$2:$I$10,2,FALSE),"")</f>
        <v/>
      </c>
      <c r="E453" s="24" t="str">
        <f>_xlfn.IFNA(VLOOKUP(C453,list!G:I,3,FALSE),"")</f>
        <v/>
      </c>
      <c r="O453" s="26" t="str">
        <f t="shared" si="37"/>
        <v/>
      </c>
      <c r="P453" s="28" t="str">
        <f t="shared" si="41"/>
        <v/>
      </c>
      <c r="Q453" s="24" t="str">
        <f t="shared" si="38"/>
        <v/>
      </c>
      <c r="R453" s="24" t="str">
        <f t="shared" si="39"/>
        <v/>
      </c>
      <c r="S453" s="27" t="str">
        <f t="shared" si="40"/>
        <v/>
      </c>
    </row>
    <row r="454" spans="2:19" x14ac:dyDescent="0.3">
      <c r="B454" s="24" t="str">
        <f>_xlfn.IFNA(VLOOKUP(A454,list!B:C,2,FALSE),"")</f>
        <v/>
      </c>
      <c r="D454" s="24" t="str">
        <f>_xlfn.IFNA(VLOOKUP(C454,list!$G$2:$I$10,2,FALSE),"")</f>
        <v/>
      </c>
      <c r="E454" s="24" t="str">
        <f>_xlfn.IFNA(VLOOKUP(C454,list!G:I,3,FALSE),"")</f>
        <v/>
      </c>
      <c r="O454" s="26" t="str">
        <f t="shared" si="37"/>
        <v/>
      </c>
      <c r="P454" s="28" t="str">
        <f t="shared" si="41"/>
        <v/>
      </c>
      <c r="Q454" s="24" t="str">
        <f t="shared" si="38"/>
        <v/>
      </c>
      <c r="R454" s="24" t="str">
        <f t="shared" si="39"/>
        <v/>
      </c>
      <c r="S454" s="27" t="str">
        <f t="shared" si="40"/>
        <v/>
      </c>
    </row>
    <row r="455" spans="2:19" x14ac:dyDescent="0.3">
      <c r="B455" s="24" t="str">
        <f>_xlfn.IFNA(VLOOKUP(A455,list!B:C,2,FALSE),"")</f>
        <v/>
      </c>
      <c r="D455" s="24" t="str">
        <f>_xlfn.IFNA(VLOOKUP(C455,list!$G$2:$I$10,2,FALSE),"")</f>
        <v/>
      </c>
      <c r="E455" s="24" t="str">
        <f>_xlfn.IFNA(VLOOKUP(C455,list!G:I,3,FALSE),"")</f>
        <v/>
      </c>
      <c r="O455" s="26" t="str">
        <f t="shared" si="37"/>
        <v/>
      </c>
      <c r="P455" s="28" t="str">
        <f t="shared" si="41"/>
        <v/>
      </c>
      <c r="Q455" s="24" t="str">
        <f t="shared" si="38"/>
        <v/>
      </c>
      <c r="R455" s="24" t="str">
        <f t="shared" si="39"/>
        <v/>
      </c>
      <c r="S455" s="27" t="str">
        <f t="shared" si="40"/>
        <v/>
      </c>
    </row>
    <row r="456" spans="2:19" x14ac:dyDescent="0.3">
      <c r="B456" s="24" t="str">
        <f>_xlfn.IFNA(VLOOKUP(A456,list!B:C,2,FALSE),"")</f>
        <v/>
      </c>
      <c r="D456" s="24" t="str">
        <f>_xlfn.IFNA(VLOOKUP(C456,list!$G$2:$I$10,2,FALSE),"")</f>
        <v/>
      </c>
      <c r="E456" s="24" t="str">
        <f>_xlfn.IFNA(VLOOKUP(C456,list!G:I,3,FALSE),"")</f>
        <v/>
      </c>
      <c r="O456" s="26" t="str">
        <f t="shared" si="37"/>
        <v/>
      </c>
      <c r="P456" s="28" t="str">
        <f t="shared" si="41"/>
        <v/>
      </c>
      <c r="Q456" s="24" t="str">
        <f t="shared" si="38"/>
        <v/>
      </c>
      <c r="R456" s="24" t="str">
        <f t="shared" si="39"/>
        <v/>
      </c>
      <c r="S456" s="27" t="str">
        <f t="shared" si="40"/>
        <v/>
      </c>
    </row>
    <row r="457" spans="2:19" x14ac:dyDescent="0.3">
      <c r="B457" s="24" t="str">
        <f>_xlfn.IFNA(VLOOKUP(A457,list!B:C,2,FALSE),"")</f>
        <v/>
      </c>
      <c r="D457" s="24" t="str">
        <f>_xlfn.IFNA(VLOOKUP(C457,list!$G$2:$I$10,2,FALSE),"")</f>
        <v/>
      </c>
      <c r="E457" s="24" t="str">
        <f>_xlfn.IFNA(VLOOKUP(C457,list!G:I,3,FALSE),"")</f>
        <v/>
      </c>
      <c r="O457" s="26" t="str">
        <f t="shared" si="37"/>
        <v/>
      </c>
      <c r="P457" s="28" t="str">
        <f t="shared" si="41"/>
        <v/>
      </c>
      <c r="Q457" s="24" t="str">
        <f t="shared" si="38"/>
        <v/>
      </c>
      <c r="R457" s="24" t="str">
        <f t="shared" si="39"/>
        <v/>
      </c>
      <c r="S457" s="27" t="str">
        <f t="shared" si="40"/>
        <v/>
      </c>
    </row>
    <row r="458" spans="2:19" x14ac:dyDescent="0.3">
      <c r="B458" s="24" t="str">
        <f>_xlfn.IFNA(VLOOKUP(A458,list!B:C,2,FALSE),"")</f>
        <v/>
      </c>
      <c r="D458" s="24" t="str">
        <f>_xlfn.IFNA(VLOOKUP(C458,list!$G$2:$I$10,2,FALSE),"")</f>
        <v/>
      </c>
      <c r="E458" s="24" t="str">
        <f>_xlfn.IFNA(VLOOKUP(C458,list!G:I,3,FALSE),"")</f>
        <v/>
      </c>
      <c r="O458" s="26" t="str">
        <f t="shared" si="37"/>
        <v/>
      </c>
      <c r="P458" s="28" t="str">
        <f t="shared" si="41"/>
        <v/>
      </c>
      <c r="Q458" s="24" t="str">
        <f t="shared" si="38"/>
        <v/>
      </c>
      <c r="R458" s="24" t="str">
        <f t="shared" si="39"/>
        <v/>
      </c>
      <c r="S458" s="27" t="str">
        <f t="shared" si="40"/>
        <v/>
      </c>
    </row>
    <row r="459" spans="2:19" x14ac:dyDescent="0.3">
      <c r="B459" s="24" t="str">
        <f>_xlfn.IFNA(VLOOKUP(A459,list!B:C,2,FALSE),"")</f>
        <v/>
      </c>
      <c r="D459" s="24" t="str">
        <f>_xlfn.IFNA(VLOOKUP(C459,list!$G$2:$I$10,2,FALSE),"")</f>
        <v/>
      </c>
      <c r="E459" s="24" t="str">
        <f>_xlfn.IFNA(VLOOKUP(C459,list!G:I,3,FALSE),"")</f>
        <v/>
      </c>
      <c r="O459" s="26" t="str">
        <f t="shared" si="37"/>
        <v/>
      </c>
      <c r="P459" s="28" t="str">
        <f t="shared" si="41"/>
        <v/>
      </c>
      <c r="Q459" s="24" t="str">
        <f t="shared" si="38"/>
        <v/>
      </c>
      <c r="R459" s="24" t="str">
        <f t="shared" si="39"/>
        <v/>
      </c>
      <c r="S459" s="27" t="str">
        <f t="shared" si="40"/>
        <v/>
      </c>
    </row>
    <row r="460" spans="2:19" x14ac:dyDescent="0.3">
      <c r="B460" s="24" t="str">
        <f>_xlfn.IFNA(VLOOKUP(A460,list!B:C,2,FALSE),"")</f>
        <v/>
      </c>
      <c r="D460" s="24" t="str">
        <f>_xlfn.IFNA(VLOOKUP(C460,list!$G$2:$I$10,2,FALSE),"")</f>
        <v/>
      </c>
      <c r="E460" s="24" t="str">
        <f>_xlfn.IFNA(VLOOKUP(C460,list!G:I,3,FALSE),"")</f>
        <v/>
      </c>
      <c r="O460" s="26" t="str">
        <f t="shared" si="37"/>
        <v/>
      </c>
      <c r="P460" s="28" t="str">
        <f t="shared" si="41"/>
        <v/>
      </c>
      <c r="Q460" s="24" t="str">
        <f t="shared" si="38"/>
        <v/>
      </c>
      <c r="R460" s="24" t="str">
        <f t="shared" si="39"/>
        <v/>
      </c>
      <c r="S460" s="27" t="str">
        <f t="shared" si="40"/>
        <v/>
      </c>
    </row>
    <row r="461" spans="2:19" x14ac:dyDescent="0.3">
      <c r="B461" s="24" t="str">
        <f>_xlfn.IFNA(VLOOKUP(A461,list!B:C,2,FALSE),"")</f>
        <v/>
      </c>
      <c r="D461" s="24" t="str">
        <f>_xlfn.IFNA(VLOOKUP(C461,list!$G$2:$I$10,2,FALSE),"")</f>
        <v/>
      </c>
      <c r="E461" s="24" t="str">
        <f>_xlfn.IFNA(VLOOKUP(C461,list!G:I,3,FALSE),"")</f>
        <v/>
      </c>
      <c r="O461" s="26" t="str">
        <f t="shared" si="37"/>
        <v/>
      </c>
      <c r="P461" s="28" t="str">
        <f t="shared" si="41"/>
        <v/>
      </c>
      <c r="Q461" s="24" t="str">
        <f t="shared" si="38"/>
        <v/>
      </c>
      <c r="R461" s="24" t="str">
        <f t="shared" si="39"/>
        <v/>
      </c>
      <c r="S461" s="27" t="str">
        <f t="shared" si="40"/>
        <v/>
      </c>
    </row>
    <row r="462" spans="2:19" x14ac:dyDescent="0.3">
      <c r="B462" s="24" t="str">
        <f>_xlfn.IFNA(VLOOKUP(A462,list!B:C,2,FALSE),"")</f>
        <v/>
      </c>
      <c r="D462" s="24" t="str">
        <f>_xlfn.IFNA(VLOOKUP(C462,list!$G$2:$I$10,2,FALSE),"")</f>
        <v/>
      </c>
      <c r="E462" s="24" t="str">
        <f>_xlfn.IFNA(VLOOKUP(C462,list!G:I,3,FALSE),"")</f>
        <v/>
      </c>
      <c r="O462" s="26" t="str">
        <f t="shared" si="37"/>
        <v/>
      </c>
      <c r="P462" s="28" t="str">
        <f t="shared" si="41"/>
        <v/>
      </c>
      <c r="Q462" s="24" t="str">
        <f t="shared" si="38"/>
        <v/>
      </c>
      <c r="R462" s="24" t="str">
        <f t="shared" si="39"/>
        <v/>
      </c>
      <c r="S462" s="27" t="str">
        <f t="shared" si="40"/>
        <v/>
      </c>
    </row>
    <row r="463" spans="2:19" x14ac:dyDescent="0.3">
      <c r="B463" s="24" t="str">
        <f>_xlfn.IFNA(VLOOKUP(A463,list!B:C,2,FALSE),"")</f>
        <v/>
      </c>
      <c r="D463" s="24" t="str">
        <f>_xlfn.IFNA(VLOOKUP(C463,list!$G$2:$I$10,2,FALSE),"")</f>
        <v/>
      </c>
      <c r="E463" s="24" t="str">
        <f>_xlfn.IFNA(VLOOKUP(C463,list!G:I,3,FALSE),"")</f>
        <v/>
      </c>
      <c r="O463" s="26" t="str">
        <f t="shared" si="37"/>
        <v/>
      </c>
      <c r="P463" s="28" t="str">
        <f t="shared" si="41"/>
        <v/>
      </c>
      <c r="Q463" s="24" t="str">
        <f t="shared" si="38"/>
        <v/>
      </c>
      <c r="R463" s="24" t="str">
        <f t="shared" si="39"/>
        <v/>
      </c>
      <c r="S463" s="27" t="str">
        <f t="shared" si="40"/>
        <v/>
      </c>
    </row>
    <row r="464" spans="2:19" x14ac:dyDescent="0.3">
      <c r="B464" s="24" t="str">
        <f>_xlfn.IFNA(VLOOKUP(A464,list!B:C,2,FALSE),"")</f>
        <v/>
      </c>
      <c r="D464" s="24" t="str">
        <f>_xlfn.IFNA(VLOOKUP(C464,list!$G$2:$I$10,2,FALSE),"")</f>
        <v/>
      </c>
      <c r="E464" s="24" t="str">
        <f>_xlfn.IFNA(VLOOKUP(C464,list!G:I,3,FALSE),"")</f>
        <v/>
      </c>
      <c r="O464" s="26" t="str">
        <f t="shared" si="37"/>
        <v/>
      </c>
      <c r="P464" s="28" t="str">
        <f t="shared" si="41"/>
        <v/>
      </c>
      <c r="Q464" s="24" t="str">
        <f t="shared" si="38"/>
        <v/>
      </c>
      <c r="R464" s="24" t="str">
        <f t="shared" si="39"/>
        <v/>
      </c>
      <c r="S464" s="27" t="str">
        <f t="shared" si="40"/>
        <v/>
      </c>
    </row>
    <row r="465" spans="2:19" x14ac:dyDescent="0.3">
      <c r="B465" s="24" t="str">
        <f>_xlfn.IFNA(VLOOKUP(A465,list!B:C,2,FALSE),"")</f>
        <v/>
      </c>
      <c r="D465" s="24" t="str">
        <f>_xlfn.IFNA(VLOOKUP(C465,list!$G$2:$I$10,2,FALSE),"")</f>
        <v/>
      </c>
      <c r="E465" s="24" t="str">
        <f>_xlfn.IFNA(VLOOKUP(C465,list!G:I,3,FALSE),"")</f>
        <v/>
      </c>
      <c r="O465" s="26" t="str">
        <f t="shared" si="37"/>
        <v/>
      </c>
      <c r="P465" s="28" t="str">
        <f t="shared" si="41"/>
        <v/>
      </c>
      <c r="Q465" s="24" t="str">
        <f t="shared" si="38"/>
        <v/>
      </c>
      <c r="R465" s="24" t="str">
        <f t="shared" si="39"/>
        <v/>
      </c>
      <c r="S465" s="27" t="str">
        <f t="shared" si="40"/>
        <v/>
      </c>
    </row>
    <row r="466" spans="2:19" x14ac:dyDescent="0.3">
      <c r="B466" s="24" t="str">
        <f>_xlfn.IFNA(VLOOKUP(A466,list!B:C,2,FALSE),"")</f>
        <v/>
      </c>
      <c r="D466" s="24" t="str">
        <f>_xlfn.IFNA(VLOOKUP(C466,list!$G$2:$I$10,2,FALSE),"")</f>
        <v/>
      </c>
      <c r="E466" s="24" t="str">
        <f>_xlfn.IFNA(VLOOKUP(C466,list!G:I,3,FALSE),"")</f>
        <v/>
      </c>
      <c r="O466" s="26" t="str">
        <f t="shared" si="37"/>
        <v/>
      </c>
      <c r="P466" s="28" t="str">
        <f t="shared" si="41"/>
        <v/>
      </c>
      <c r="Q466" s="24" t="str">
        <f t="shared" si="38"/>
        <v/>
      </c>
      <c r="R466" s="24" t="str">
        <f t="shared" si="39"/>
        <v/>
      </c>
      <c r="S466" s="27" t="str">
        <f t="shared" si="40"/>
        <v/>
      </c>
    </row>
    <row r="467" spans="2:19" x14ac:dyDescent="0.3">
      <c r="B467" s="24" t="str">
        <f>_xlfn.IFNA(VLOOKUP(A467,list!B:C,2,FALSE),"")</f>
        <v/>
      </c>
      <c r="D467" s="24" t="str">
        <f>_xlfn.IFNA(VLOOKUP(C467,list!$G$2:$I$10,2,FALSE),"")</f>
        <v/>
      </c>
      <c r="E467" s="24" t="str">
        <f>_xlfn.IFNA(VLOOKUP(C467,list!G:I,3,FALSE),"")</f>
        <v/>
      </c>
      <c r="O467" s="26" t="str">
        <f t="shared" si="37"/>
        <v/>
      </c>
      <c r="P467" s="28" t="str">
        <f t="shared" si="41"/>
        <v/>
      </c>
      <c r="Q467" s="24" t="str">
        <f t="shared" si="38"/>
        <v/>
      </c>
      <c r="R467" s="24" t="str">
        <f t="shared" si="39"/>
        <v/>
      </c>
      <c r="S467" s="27" t="str">
        <f t="shared" si="40"/>
        <v/>
      </c>
    </row>
    <row r="468" spans="2:19" x14ac:dyDescent="0.3">
      <c r="B468" s="24" t="str">
        <f>_xlfn.IFNA(VLOOKUP(A468,list!B:C,2,FALSE),"")</f>
        <v/>
      </c>
      <c r="D468" s="24" t="str">
        <f>_xlfn.IFNA(VLOOKUP(C468,list!$G$2:$I$10,2,FALSE),"")</f>
        <v/>
      </c>
      <c r="E468" s="24" t="str">
        <f>_xlfn.IFNA(VLOOKUP(C468,list!G:I,3,FALSE),"")</f>
        <v/>
      </c>
      <c r="O468" s="26" t="str">
        <f t="shared" si="37"/>
        <v/>
      </c>
      <c r="P468" s="28" t="str">
        <f t="shared" si="41"/>
        <v/>
      </c>
      <c r="Q468" s="24" t="str">
        <f t="shared" si="38"/>
        <v/>
      </c>
      <c r="R468" s="24" t="str">
        <f t="shared" si="39"/>
        <v/>
      </c>
      <c r="S468" s="27" t="str">
        <f t="shared" si="40"/>
        <v/>
      </c>
    </row>
    <row r="469" spans="2:19" x14ac:dyDescent="0.3">
      <c r="B469" s="24" t="str">
        <f>_xlfn.IFNA(VLOOKUP(A469,list!B:C,2,FALSE),"")</f>
        <v/>
      </c>
      <c r="D469" s="24" t="str">
        <f>_xlfn.IFNA(VLOOKUP(C469,list!$G$2:$I$10,2,FALSE),"")</f>
        <v/>
      </c>
      <c r="E469" s="24" t="str">
        <f>_xlfn.IFNA(VLOOKUP(C469,list!G:I,3,FALSE),"")</f>
        <v/>
      </c>
      <c r="O469" s="26" t="str">
        <f t="shared" si="37"/>
        <v/>
      </c>
      <c r="P469" s="28" t="str">
        <f t="shared" si="41"/>
        <v/>
      </c>
      <c r="Q469" s="24" t="str">
        <f t="shared" si="38"/>
        <v/>
      </c>
      <c r="R469" s="24" t="str">
        <f t="shared" si="39"/>
        <v/>
      </c>
      <c r="S469" s="27" t="str">
        <f t="shared" si="40"/>
        <v/>
      </c>
    </row>
    <row r="470" spans="2:19" x14ac:dyDescent="0.3">
      <c r="B470" s="24" t="str">
        <f>_xlfn.IFNA(VLOOKUP(A470,list!B:C,2,FALSE),"")</f>
        <v/>
      </c>
      <c r="D470" s="24" t="str">
        <f>_xlfn.IFNA(VLOOKUP(C470,list!$G$2:$I$10,2,FALSE),"")</f>
        <v/>
      </c>
      <c r="E470" s="24" t="str">
        <f>_xlfn.IFNA(VLOOKUP(C470,list!G:I,3,FALSE),"")</f>
        <v/>
      </c>
      <c r="O470" s="26" t="str">
        <f t="shared" si="37"/>
        <v/>
      </c>
      <c r="P470" s="28" t="str">
        <f t="shared" si="41"/>
        <v/>
      </c>
      <c r="Q470" s="24" t="str">
        <f t="shared" si="38"/>
        <v/>
      </c>
      <c r="R470" s="24" t="str">
        <f t="shared" si="39"/>
        <v/>
      </c>
      <c r="S470" s="27" t="str">
        <f t="shared" si="40"/>
        <v/>
      </c>
    </row>
    <row r="471" spans="2:19" x14ac:dyDescent="0.3">
      <c r="B471" s="24" t="str">
        <f>_xlfn.IFNA(VLOOKUP(A471,list!B:C,2,FALSE),"")</f>
        <v/>
      </c>
      <c r="D471" s="24" t="str">
        <f>_xlfn.IFNA(VLOOKUP(C471,list!$G$2:$I$10,2,FALSE),"")</f>
        <v/>
      </c>
      <c r="E471" s="24" t="str">
        <f>_xlfn.IFNA(VLOOKUP(C471,list!G:I,3,FALSE),"")</f>
        <v/>
      </c>
      <c r="O471" s="26" t="str">
        <f t="shared" si="37"/>
        <v/>
      </c>
      <c r="P471" s="28" t="str">
        <f t="shared" si="41"/>
        <v/>
      </c>
      <c r="Q471" s="24" t="str">
        <f t="shared" si="38"/>
        <v/>
      </c>
      <c r="R471" s="24" t="str">
        <f t="shared" si="39"/>
        <v/>
      </c>
      <c r="S471" s="27" t="str">
        <f t="shared" si="40"/>
        <v/>
      </c>
    </row>
    <row r="472" spans="2:19" x14ac:dyDescent="0.3">
      <c r="B472" s="24" t="str">
        <f>_xlfn.IFNA(VLOOKUP(A472,list!B:C,2,FALSE),"")</f>
        <v/>
      </c>
      <c r="D472" s="24" t="str">
        <f>_xlfn.IFNA(VLOOKUP(C472,list!$G$2:$I$10,2,FALSE),"")</f>
        <v/>
      </c>
      <c r="E472" s="24" t="str">
        <f>_xlfn.IFNA(VLOOKUP(C472,list!G:I,3,FALSE),"")</f>
        <v/>
      </c>
      <c r="O472" s="26" t="str">
        <f t="shared" si="37"/>
        <v/>
      </c>
      <c r="P472" s="28" t="str">
        <f t="shared" si="41"/>
        <v/>
      </c>
      <c r="Q472" s="24" t="str">
        <f t="shared" si="38"/>
        <v/>
      </c>
      <c r="R472" s="24" t="str">
        <f t="shared" si="39"/>
        <v/>
      </c>
      <c r="S472" s="27" t="str">
        <f t="shared" si="40"/>
        <v/>
      </c>
    </row>
    <row r="473" spans="2:19" x14ac:dyDescent="0.3">
      <c r="B473" s="24" t="str">
        <f>_xlfn.IFNA(VLOOKUP(A473,list!B:C,2,FALSE),"")</f>
        <v/>
      </c>
      <c r="D473" s="24" t="str">
        <f>_xlfn.IFNA(VLOOKUP(C473,list!$G$2:$I$10,2,FALSE),"")</f>
        <v/>
      </c>
      <c r="E473" s="24" t="str">
        <f>_xlfn.IFNA(VLOOKUP(C473,list!G:I,3,FALSE),"")</f>
        <v/>
      </c>
      <c r="O473" s="26" t="str">
        <f t="shared" si="37"/>
        <v/>
      </c>
      <c r="P473" s="28" t="str">
        <f t="shared" si="41"/>
        <v/>
      </c>
      <c r="Q473" s="24" t="str">
        <f t="shared" si="38"/>
        <v/>
      </c>
      <c r="R473" s="24" t="str">
        <f t="shared" si="39"/>
        <v/>
      </c>
      <c r="S473" s="27" t="str">
        <f t="shared" si="40"/>
        <v/>
      </c>
    </row>
    <row r="474" spans="2:19" x14ac:dyDescent="0.3">
      <c r="B474" s="24" t="str">
        <f>_xlfn.IFNA(VLOOKUP(A474,list!B:C,2,FALSE),"")</f>
        <v/>
      </c>
      <c r="D474" s="24" t="str">
        <f>_xlfn.IFNA(VLOOKUP(C474,list!$G$2:$I$10,2,FALSE),"")</f>
        <v/>
      </c>
      <c r="E474" s="24" t="str">
        <f>_xlfn.IFNA(VLOOKUP(C474,list!G:I,3,FALSE),"")</f>
        <v/>
      </c>
      <c r="O474" s="26" t="str">
        <f t="shared" si="37"/>
        <v/>
      </c>
      <c r="P474" s="28" t="str">
        <f t="shared" si="41"/>
        <v/>
      </c>
      <c r="Q474" s="24" t="str">
        <f t="shared" si="38"/>
        <v/>
      </c>
      <c r="R474" s="24" t="str">
        <f t="shared" si="39"/>
        <v/>
      </c>
      <c r="S474" s="27" t="str">
        <f t="shared" si="40"/>
        <v/>
      </c>
    </row>
    <row r="475" spans="2:19" x14ac:dyDescent="0.3">
      <c r="B475" s="24" t="str">
        <f>_xlfn.IFNA(VLOOKUP(A475,list!B:C,2,FALSE),"")</f>
        <v/>
      </c>
      <c r="D475" s="24" t="str">
        <f>_xlfn.IFNA(VLOOKUP(C475,list!$G$2:$I$10,2,FALSE),"")</f>
        <v/>
      </c>
      <c r="E475" s="24" t="str">
        <f>_xlfn.IFNA(VLOOKUP(C475,list!G:I,3,FALSE),"")</f>
        <v/>
      </c>
      <c r="O475" s="26" t="str">
        <f t="shared" si="37"/>
        <v/>
      </c>
      <c r="P475" s="28" t="str">
        <f t="shared" si="41"/>
        <v/>
      </c>
      <c r="Q475" s="24" t="str">
        <f t="shared" si="38"/>
        <v/>
      </c>
      <c r="R475" s="24" t="str">
        <f t="shared" si="39"/>
        <v/>
      </c>
      <c r="S475" s="27" t="str">
        <f t="shared" si="40"/>
        <v/>
      </c>
    </row>
    <row r="476" spans="2:19" x14ac:dyDescent="0.3">
      <c r="B476" s="24" t="str">
        <f>_xlfn.IFNA(VLOOKUP(A476,list!B:C,2,FALSE),"")</f>
        <v/>
      </c>
      <c r="D476" s="24" t="str">
        <f>_xlfn.IFNA(VLOOKUP(C476,list!$G$2:$I$10,2,FALSE),"")</f>
        <v/>
      </c>
      <c r="E476" s="24" t="str">
        <f>_xlfn.IFNA(VLOOKUP(C476,list!G:I,3,FALSE),"")</f>
        <v/>
      </c>
      <c r="O476" s="26" t="str">
        <f t="shared" si="37"/>
        <v/>
      </c>
      <c r="P476" s="28" t="str">
        <f t="shared" si="41"/>
        <v/>
      </c>
      <c r="Q476" s="24" t="str">
        <f t="shared" si="38"/>
        <v/>
      </c>
      <c r="R476" s="24" t="str">
        <f t="shared" si="39"/>
        <v/>
      </c>
      <c r="S476" s="27" t="str">
        <f t="shared" si="40"/>
        <v/>
      </c>
    </row>
    <row r="477" spans="2:19" x14ac:dyDescent="0.3">
      <c r="B477" s="24" t="str">
        <f>_xlfn.IFNA(VLOOKUP(A477,list!B:C,2,FALSE),"")</f>
        <v/>
      </c>
      <c r="D477" s="24" t="str">
        <f>_xlfn.IFNA(VLOOKUP(C477,list!$G$2:$I$10,2,FALSE),"")</f>
        <v/>
      </c>
      <c r="E477" s="24" t="str">
        <f>_xlfn.IFNA(VLOOKUP(C477,list!G:I,3,FALSE),"")</f>
        <v/>
      </c>
      <c r="O477" s="26" t="str">
        <f t="shared" si="37"/>
        <v/>
      </c>
      <c r="P477" s="28" t="str">
        <f t="shared" si="41"/>
        <v/>
      </c>
      <c r="Q477" s="24" t="str">
        <f t="shared" si="38"/>
        <v/>
      </c>
      <c r="R477" s="24" t="str">
        <f t="shared" si="39"/>
        <v/>
      </c>
      <c r="S477" s="27" t="str">
        <f t="shared" si="40"/>
        <v/>
      </c>
    </row>
    <row r="478" spans="2:19" x14ac:dyDescent="0.3">
      <c r="B478" s="24" t="str">
        <f>_xlfn.IFNA(VLOOKUP(A478,list!B:C,2,FALSE),"")</f>
        <v/>
      </c>
      <c r="D478" s="24" t="str">
        <f>_xlfn.IFNA(VLOOKUP(C478,list!$G$2:$I$10,2,FALSE),"")</f>
        <v/>
      </c>
      <c r="E478" s="24" t="str">
        <f>_xlfn.IFNA(VLOOKUP(C478,list!G:I,3,FALSE),"")</f>
        <v/>
      </c>
      <c r="O478" s="26" t="str">
        <f t="shared" si="37"/>
        <v/>
      </c>
      <c r="P478" s="28" t="str">
        <f t="shared" si="41"/>
        <v/>
      </c>
      <c r="Q478" s="24" t="str">
        <f t="shared" si="38"/>
        <v/>
      </c>
      <c r="R478" s="24" t="str">
        <f t="shared" si="39"/>
        <v/>
      </c>
      <c r="S478" s="27" t="str">
        <f t="shared" si="40"/>
        <v/>
      </c>
    </row>
    <row r="479" spans="2:19" x14ac:dyDescent="0.3">
      <c r="B479" s="24" t="str">
        <f>_xlfn.IFNA(VLOOKUP(A479,list!B:C,2,FALSE),"")</f>
        <v/>
      </c>
      <c r="D479" s="24" t="str">
        <f>_xlfn.IFNA(VLOOKUP(C479,list!$G$2:$I$10,2,FALSE),"")</f>
        <v/>
      </c>
      <c r="E479" s="24" t="str">
        <f>_xlfn.IFNA(VLOOKUP(C479,list!G:I,3,FALSE),"")</f>
        <v/>
      </c>
      <c r="O479" s="26" t="str">
        <f t="shared" si="37"/>
        <v/>
      </c>
      <c r="P479" s="28" t="str">
        <f t="shared" si="41"/>
        <v/>
      </c>
      <c r="Q479" s="24" t="str">
        <f t="shared" si="38"/>
        <v/>
      </c>
      <c r="R479" s="24" t="str">
        <f t="shared" si="39"/>
        <v/>
      </c>
      <c r="S479" s="27" t="str">
        <f t="shared" si="40"/>
        <v/>
      </c>
    </row>
    <row r="480" spans="2:19" x14ac:dyDescent="0.3">
      <c r="B480" s="24" t="str">
        <f>_xlfn.IFNA(VLOOKUP(A480,list!B:C,2,FALSE),"")</f>
        <v/>
      </c>
      <c r="D480" s="24" t="str">
        <f>_xlfn.IFNA(VLOOKUP(C480,list!$G$2:$I$10,2,FALSE),"")</f>
        <v/>
      </c>
      <c r="E480" s="24" t="str">
        <f>_xlfn.IFNA(VLOOKUP(C480,list!G:I,3,FALSE),"")</f>
        <v/>
      </c>
      <c r="O480" s="26" t="str">
        <f t="shared" si="37"/>
        <v/>
      </c>
      <c r="P480" s="28" t="str">
        <f t="shared" si="41"/>
        <v/>
      </c>
      <c r="Q480" s="24" t="str">
        <f t="shared" si="38"/>
        <v/>
      </c>
      <c r="R480" s="24" t="str">
        <f t="shared" si="39"/>
        <v/>
      </c>
      <c r="S480" s="27" t="str">
        <f t="shared" si="40"/>
        <v/>
      </c>
    </row>
    <row r="481" spans="2:19" x14ac:dyDescent="0.3">
      <c r="B481" s="24" t="str">
        <f>_xlfn.IFNA(VLOOKUP(A481,list!B:C,2,FALSE),"")</f>
        <v/>
      </c>
      <c r="D481" s="24" t="str">
        <f>_xlfn.IFNA(VLOOKUP(C481,list!$G$2:$I$10,2,FALSE),"")</f>
        <v/>
      </c>
      <c r="E481" s="24" t="str">
        <f>_xlfn.IFNA(VLOOKUP(C481,list!G:I,3,FALSE),"")</f>
        <v/>
      </c>
      <c r="O481" s="26" t="str">
        <f t="shared" si="37"/>
        <v/>
      </c>
      <c r="P481" s="28" t="str">
        <f t="shared" si="41"/>
        <v/>
      </c>
      <c r="Q481" s="24" t="str">
        <f t="shared" si="38"/>
        <v/>
      </c>
      <c r="R481" s="24" t="str">
        <f t="shared" si="39"/>
        <v/>
      </c>
      <c r="S481" s="27" t="str">
        <f t="shared" si="40"/>
        <v/>
      </c>
    </row>
    <row r="482" spans="2:19" x14ac:dyDescent="0.3">
      <c r="B482" s="24" t="str">
        <f>_xlfn.IFNA(VLOOKUP(A482,list!B:C,2,FALSE),"")</f>
        <v/>
      </c>
      <c r="D482" s="24" t="str">
        <f>_xlfn.IFNA(VLOOKUP(C482,list!$G$2:$I$10,2,FALSE),"")</f>
        <v/>
      </c>
      <c r="E482" s="24" t="str">
        <f>_xlfn.IFNA(VLOOKUP(C482,list!G:I,3,FALSE),"")</f>
        <v/>
      </c>
      <c r="O482" s="26" t="str">
        <f t="shared" si="37"/>
        <v/>
      </c>
      <c r="P482" s="28" t="str">
        <f t="shared" si="41"/>
        <v/>
      </c>
      <c r="Q482" s="24" t="str">
        <f t="shared" si="38"/>
        <v/>
      </c>
      <c r="R482" s="24" t="str">
        <f t="shared" si="39"/>
        <v/>
      </c>
      <c r="S482" s="27" t="str">
        <f t="shared" si="40"/>
        <v/>
      </c>
    </row>
    <row r="483" spans="2:19" x14ac:dyDescent="0.3">
      <c r="B483" s="24" t="str">
        <f>_xlfn.IFNA(VLOOKUP(A483,list!B:C,2,FALSE),"")</f>
        <v/>
      </c>
      <c r="D483" s="24" t="str">
        <f>_xlfn.IFNA(VLOOKUP(C483,list!$G$2:$I$10,2,FALSE),"")</f>
        <v/>
      </c>
      <c r="E483" s="24" t="str">
        <f>_xlfn.IFNA(VLOOKUP(C483,list!G:I,3,FALSE),"")</f>
        <v/>
      </c>
      <c r="O483" s="26" t="str">
        <f t="shared" si="37"/>
        <v/>
      </c>
      <c r="P483" s="28" t="str">
        <f t="shared" si="41"/>
        <v/>
      </c>
      <c r="Q483" s="24" t="str">
        <f t="shared" si="38"/>
        <v/>
      </c>
      <c r="R483" s="24" t="str">
        <f t="shared" si="39"/>
        <v/>
      </c>
      <c r="S483" s="27" t="str">
        <f t="shared" si="40"/>
        <v/>
      </c>
    </row>
    <row r="484" spans="2:19" x14ac:dyDescent="0.3">
      <c r="B484" s="24" t="str">
        <f>_xlfn.IFNA(VLOOKUP(A484,list!B:C,2,FALSE),"")</f>
        <v/>
      </c>
      <c r="D484" s="24" t="str">
        <f>_xlfn.IFNA(VLOOKUP(C484,list!$G$2:$I$10,2,FALSE),"")</f>
        <v/>
      </c>
      <c r="E484" s="24" t="str">
        <f>_xlfn.IFNA(VLOOKUP(C484,list!G:I,3,FALSE),"")</f>
        <v/>
      </c>
      <c r="O484" s="26" t="str">
        <f t="shared" si="37"/>
        <v/>
      </c>
      <c r="P484" s="28" t="str">
        <f t="shared" si="41"/>
        <v/>
      </c>
      <c r="Q484" s="24" t="str">
        <f t="shared" si="38"/>
        <v/>
      </c>
      <c r="R484" s="24" t="str">
        <f t="shared" si="39"/>
        <v/>
      </c>
      <c r="S484" s="27" t="str">
        <f t="shared" si="40"/>
        <v/>
      </c>
    </row>
    <row r="485" spans="2:19" x14ac:dyDescent="0.3">
      <c r="B485" s="24" t="str">
        <f>_xlfn.IFNA(VLOOKUP(A485,list!B:C,2,FALSE),"")</f>
        <v/>
      </c>
      <c r="D485" s="24" t="str">
        <f>_xlfn.IFNA(VLOOKUP(C485,list!$G$2:$I$10,2,FALSE),"")</f>
        <v/>
      </c>
      <c r="E485" s="24" t="str">
        <f>_xlfn.IFNA(VLOOKUP(C485,list!G:I,3,FALSE),"")</f>
        <v/>
      </c>
      <c r="O485" s="26" t="str">
        <f t="shared" si="37"/>
        <v/>
      </c>
      <c r="P485" s="28" t="str">
        <f t="shared" si="41"/>
        <v/>
      </c>
      <c r="Q485" s="24" t="str">
        <f t="shared" si="38"/>
        <v/>
      </c>
      <c r="R485" s="24" t="str">
        <f t="shared" si="39"/>
        <v/>
      </c>
      <c r="S485" s="27" t="str">
        <f t="shared" si="40"/>
        <v/>
      </c>
    </row>
    <row r="486" spans="2:19" x14ac:dyDescent="0.3">
      <c r="B486" s="24" t="str">
        <f>_xlfn.IFNA(VLOOKUP(A486,list!B:C,2,FALSE),"")</f>
        <v/>
      </c>
      <c r="D486" s="24" t="str">
        <f>_xlfn.IFNA(VLOOKUP(C486,list!$G$2:$I$10,2,FALSE),"")</f>
        <v/>
      </c>
      <c r="E486" s="24" t="str">
        <f>_xlfn.IFNA(VLOOKUP(C486,list!G:I,3,FALSE),"")</f>
        <v/>
      </c>
      <c r="O486" s="26" t="str">
        <f t="shared" si="37"/>
        <v/>
      </c>
      <c r="P486" s="28" t="str">
        <f t="shared" si="41"/>
        <v/>
      </c>
      <c r="Q486" s="24" t="str">
        <f t="shared" si="38"/>
        <v/>
      </c>
      <c r="R486" s="24" t="str">
        <f t="shared" si="39"/>
        <v/>
      </c>
      <c r="S486" s="27" t="str">
        <f t="shared" si="40"/>
        <v/>
      </c>
    </row>
    <row r="487" spans="2:19" x14ac:dyDescent="0.3">
      <c r="B487" s="24" t="str">
        <f>_xlfn.IFNA(VLOOKUP(A487,list!B:C,2,FALSE),"")</f>
        <v/>
      </c>
      <c r="D487" s="24" t="str">
        <f>_xlfn.IFNA(VLOOKUP(C487,list!$G$2:$I$10,2,FALSE),"")</f>
        <v/>
      </c>
      <c r="E487" s="24" t="str">
        <f>_xlfn.IFNA(VLOOKUP(C487,list!G:I,3,FALSE),"")</f>
        <v/>
      </c>
      <c r="O487" s="26" t="str">
        <f t="shared" si="37"/>
        <v/>
      </c>
      <c r="P487" s="28" t="str">
        <f t="shared" si="41"/>
        <v/>
      </c>
      <c r="Q487" s="24" t="str">
        <f t="shared" si="38"/>
        <v/>
      </c>
      <c r="R487" s="24" t="str">
        <f t="shared" si="39"/>
        <v/>
      </c>
      <c r="S487" s="27" t="str">
        <f t="shared" si="40"/>
        <v/>
      </c>
    </row>
    <row r="488" spans="2:19" x14ac:dyDescent="0.3">
      <c r="B488" s="24" t="str">
        <f>_xlfn.IFNA(VLOOKUP(A488,list!B:C,2,FALSE),"")</f>
        <v/>
      </c>
      <c r="D488" s="24" t="str">
        <f>_xlfn.IFNA(VLOOKUP(C488,list!$G$2:$I$10,2,FALSE),"")</f>
        <v/>
      </c>
      <c r="E488" s="24" t="str">
        <f>_xlfn.IFNA(VLOOKUP(C488,list!G:I,3,FALSE),"")</f>
        <v/>
      </c>
      <c r="O488" s="26" t="str">
        <f t="shared" si="37"/>
        <v/>
      </c>
      <c r="P488" s="28" t="str">
        <f t="shared" si="41"/>
        <v/>
      </c>
      <c r="Q488" s="24" t="str">
        <f t="shared" si="38"/>
        <v/>
      </c>
      <c r="R488" s="24" t="str">
        <f t="shared" si="39"/>
        <v/>
      </c>
      <c r="S488" s="27" t="str">
        <f t="shared" si="40"/>
        <v/>
      </c>
    </row>
    <row r="489" spans="2:19" x14ac:dyDescent="0.3">
      <c r="B489" s="24" t="str">
        <f>_xlfn.IFNA(VLOOKUP(A489,list!B:C,2,FALSE),"")</f>
        <v/>
      </c>
      <c r="D489" s="24" t="str">
        <f>_xlfn.IFNA(VLOOKUP(C489,list!$G$2:$I$10,2,FALSE),"")</f>
        <v/>
      </c>
      <c r="E489" s="24" t="str">
        <f>_xlfn.IFNA(VLOOKUP(C489,list!G:I,3,FALSE),"")</f>
        <v/>
      </c>
      <c r="O489" s="26" t="str">
        <f t="shared" si="37"/>
        <v/>
      </c>
      <c r="P489" s="28" t="str">
        <f t="shared" si="41"/>
        <v/>
      </c>
      <c r="Q489" s="24" t="str">
        <f t="shared" si="38"/>
        <v/>
      </c>
      <c r="R489" s="24" t="str">
        <f t="shared" si="39"/>
        <v/>
      </c>
      <c r="S489" s="27" t="str">
        <f t="shared" si="40"/>
        <v/>
      </c>
    </row>
    <row r="490" spans="2:19" x14ac:dyDescent="0.3">
      <c r="B490" s="24" t="str">
        <f>_xlfn.IFNA(VLOOKUP(A490,list!B:C,2,FALSE),"")</f>
        <v/>
      </c>
      <c r="D490" s="24" t="str">
        <f>_xlfn.IFNA(VLOOKUP(C490,list!$G$2:$I$10,2,FALSE),"")</f>
        <v/>
      </c>
      <c r="E490" s="24" t="str">
        <f>_xlfn.IFNA(VLOOKUP(C490,list!G:I,3,FALSE),"")</f>
        <v/>
      </c>
      <c r="O490" s="26" t="str">
        <f t="shared" si="37"/>
        <v/>
      </c>
      <c r="P490" s="28" t="str">
        <f t="shared" si="41"/>
        <v/>
      </c>
      <c r="Q490" s="24" t="str">
        <f t="shared" si="38"/>
        <v/>
      </c>
      <c r="R490" s="24" t="str">
        <f t="shared" si="39"/>
        <v/>
      </c>
      <c r="S490" s="27" t="str">
        <f t="shared" si="40"/>
        <v/>
      </c>
    </row>
    <row r="491" spans="2:19" x14ac:dyDescent="0.3">
      <c r="B491" s="24" t="str">
        <f>_xlfn.IFNA(VLOOKUP(A491,list!B:C,2,FALSE),"")</f>
        <v/>
      </c>
      <c r="D491" s="24" t="str">
        <f>_xlfn.IFNA(VLOOKUP(C491,list!$G$2:$I$10,2,FALSE),"")</f>
        <v/>
      </c>
      <c r="E491" s="24" t="str">
        <f>_xlfn.IFNA(VLOOKUP(C491,list!G:I,3,FALSE),"")</f>
        <v/>
      </c>
      <c r="O491" s="26" t="str">
        <f t="shared" si="37"/>
        <v/>
      </c>
      <c r="P491" s="28" t="str">
        <f t="shared" si="41"/>
        <v/>
      </c>
      <c r="Q491" s="24" t="str">
        <f t="shared" si="38"/>
        <v/>
      </c>
      <c r="R491" s="24" t="str">
        <f t="shared" si="39"/>
        <v/>
      </c>
      <c r="S491" s="27" t="str">
        <f t="shared" si="40"/>
        <v/>
      </c>
    </row>
    <row r="492" spans="2:19" x14ac:dyDescent="0.3">
      <c r="B492" s="24" t="str">
        <f>_xlfn.IFNA(VLOOKUP(A492,list!B:C,2,FALSE),"")</f>
        <v/>
      </c>
      <c r="D492" s="24" t="str">
        <f>_xlfn.IFNA(VLOOKUP(C492,list!$G$2:$I$10,2,FALSE),"")</f>
        <v/>
      </c>
      <c r="E492" s="24" t="str">
        <f>_xlfn.IFNA(VLOOKUP(C492,list!G:I,3,FALSE),"")</f>
        <v/>
      </c>
      <c r="O492" s="26" t="str">
        <f t="shared" si="37"/>
        <v/>
      </c>
      <c r="P492" s="28" t="str">
        <f t="shared" si="41"/>
        <v/>
      </c>
      <c r="Q492" s="24" t="str">
        <f t="shared" si="38"/>
        <v/>
      </c>
      <c r="R492" s="24" t="str">
        <f t="shared" si="39"/>
        <v/>
      </c>
      <c r="S492" s="27" t="str">
        <f t="shared" si="40"/>
        <v/>
      </c>
    </row>
    <row r="493" spans="2:19" x14ac:dyDescent="0.3">
      <c r="B493" s="24" t="str">
        <f>_xlfn.IFNA(VLOOKUP(A493,list!B:C,2,FALSE),"")</f>
        <v/>
      </c>
      <c r="D493" s="24" t="str">
        <f>_xlfn.IFNA(VLOOKUP(C493,list!$G$2:$I$10,2,FALSE),"")</f>
        <v/>
      </c>
      <c r="E493" s="24" t="str">
        <f>_xlfn.IFNA(VLOOKUP(C493,list!G:I,3,FALSE),"")</f>
        <v/>
      </c>
      <c r="O493" s="26" t="str">
        <f t="shared" si="37"/>
        <v/>
      </c>
      <c r="P493" s="28" t="str">
        <f t="shared" si="41"/>
        <v/>
      </c>
      <c r="Q493" s="24" t="str">
        <f t="shared" si="38"/>
        <v/>
      </c>
      <c r="R493" s="24" t="str">
        <f t="shared" si="39"/>
        <v/>
      </c>
      <c r="S493" s="27" t="str">
        <f t="shared" si="40"/>
        <v/>
      </c>
    </row>
    <row r="494" spans="2:19" x14ac:dyDescent="0.3">
      <c r="B494" s="24" t="str">
        <f>_xlfn.IFNA(VLOOKUP(A494,list!B:C,2,FALSE),"")</f>
        <v/>
      </c>
      <c r="D494" s="24" t="str">
        <f>_xlfn.IFNA(VLOOKUP(C494,list!$G$2:$I$10,2,FALSE),"")</f>
        <v/>
      </c>
      <c r="E494" s="24" t="str">
        <f>_xlfn.IFNA(VLOOKUP(C494,list!G:I,3,FALSE),"")</f>
        <v/>
      </c>
      <c r="O494" s="26" t="str">
        <f t="shared" si="37"/>
        <v/>
      </c>
      <c r="P494" s="28" t="str">
        <f t="shared" si="41"/>
        <v/>
      </c>
      <c r="Q494" s="24" t="str">
        <f t="shared" si="38"/>
        <v/>
      </c>
      <c r="R494" s="24" t="str">
        <f t="shared" si="39"/>
        <v/>
      </c>
      <c r="S494" s="27" t="str">
        <f t="shared" si="40"/>
        <v/>
      </c>
    </row>
    <row r="495" spans="2:19" x14ac:dyDescent="0.3">
      <c r="B495" s="24" t="str">
        <f>_xlfn.IFNA(VLOOKUP(A495,list!B:C,2,FALSE),"")</f>
        <v/>
      </c>
      <c r="D495" s="24" t="str">
        <f>_xlfn.IFNA(VLOOKUP(C495,list!$G$2:$I$10,2,FALSE),"")</f>
        <v/>
      </c>
      <c r="E495" s="24" t="str">
        <f>_xlfn.IFNA(VLOOKUP(C495,list!G:I,3,FALSE),"")</f>
        <v/>
      </c>
      <c r="O495" s="26" t="str">
        <f t="shared" si="37"/>
        <v/>
      </c>
      <c r="P495" s="28" t="str">
        <f t="shared" si="41"/>
        <v/>
      </c>
      <c r="Q495" s="24" t="str">
        <f t="shared" si="38"/>
        <v/>
      </c>
      <c r="R495" s="24" t="str">
        <f t="shared" si="39"/>
        <v/>
      </c>
      <c r="S495" s="27" t="str">
        <f t="shared" si="40"/>
        <v/>
      </c>
    </row>
    <row r="496" spans="2:19" x14ac:dyDescent="0.3">
      <c r="B496" s="24" t="str">
        <f>_xlfn.IFNA(VLOOKUP(A496,list!B:C,2,FALSE),"")</f>
        <v/>
      </c>
      <c r="D496" s="24" t="str">
        <f>_xlfn.IFNA(VLOOKUP(C496,list!$G$2:$I$10,2,FALSE),"")</f>
        <v/>
      </c>
      <c r="E496" s="24" t="str">
        <f>_xlfn.IFNA(VLOOKUP(C496,list!G:I,3,FALSE),"")</f>
        <v/>
      </c>
      <c r="O496" s="26" t="str">
        <f t="shared" si="37"/>
        <v/>
      </c>
      <c r="P496" s="28" t="str">
        <f t="shared" si="41"/>
        <v/>
      </c>
      <c r="Q496" s="24" t="str">
        <f t="shared" si="38"/>
        <v/>
      </c>
      <c r="R496" s="24" t="str">
        <f t="shared" si="39"/>
        <v/>
      </c>
      <c r="S496" s="27" t="str">
        <f t="shared" si="40"/>
        <v/>
      </c>
    </row>
    <row r="497" spans="2:19" x14ac:dyDescent="0.3">
      <c r="B497" s="24" t="str">
        <f>_xlfn.IFNA(VLOOKUP(A497,list!B:C,2,FALSE),"")</f>
        <v/>
      </c>
      <c r="D497" s="24" t="str">
        <f>_xlfn.IFNA(VLOOKUP(C497,list!$G$2:$I$10,2,FALSE),"")</f>
        <v/>
      </c>
      <c r="E497" s="24" t="str">
        <f>_xlfn.IFNA(VLOOKUP(C497,list!G:I,3,FALSE),"")</f>
        <v/>
      </c>
      <c r="O497" s="26" t="str">
        <f t="shared" si="37"/>
        <v/>
      </c>
      <c r="P497" s="28" t="str">
        <f t="shared" si="41"/>
        <v/>
      </c>
      <c r="Q497" s="24" t="str">
        <f t="shared" si="38"/>
        <v/>
      </c>
      <c r="R497" s="24" t="str">
        <f t="shared" si="39"/>
        <v/>
      </c>
      <c r="S497" s="27" t="str">
        <f t="shared" si="40"/>
        <v/>
      </c>
    </row>
    <row r="498" spans="2:19" x14ac:dyDescent="0.3">
      <c r="B498" s="24" t="str">
        <f>_xlfn.IFNA(VLOOKUP(A498,list!B:C,2,FALSE),"")</f>
        <v/>
      </c>
      <c r="D498" s="24" t="str">
        <f>_xlfn.IFNA(VLOOKUP(C498,list!$G$2:$I$10,2,FALSE),"")</f>
        <v/>
      </c>
      <c r="E498" s="24" t="str">
        <f>_xlfn.IFNA(VLOOKUP(C498,list!G:I,3,FALSE),"")</f>
        <v/>
      </c>
      <c r="O498" s="26" t="str">
        <f t="shared" si="37"/>
        <v/>
      </c>
      <c r="P498" s="28" t="str">
        <f t="shared" si="41"/>
        <v/>
      </c>
      <c r="Q498" s="24" t="str">
        <f t="shared" si="38"/>
        <v/>
      </c>
      <c r="R498" s="24" t="str">
        <f t="shared" si="39"/>
        <v/>
      </c>
      <c r="S498" s="27" t="str">
        <f t="shared" si="40"/>
        <v/>
      </c>
    </row>
    <row r="499" spans="2:19" x14ac:dyDescent="0.3">
      <c r="B499" s="24" t="str">
        <f>_xlfn.IFNA(VLOOKUP(A499,list!B:C,2,FALSE),"")</f>
        <v/>
      </c>
      <c r="D499" s="24" t="str">
        <f>_xlfn.IFNA(VLOOKUP(C499,list!$G$2:$I$10,2,FALSE),"")</f>
        <v/>
      </c>
      <c r="E499" s="24" t="str">
        <f>_xlfn.IFNA(VLOOKUP(C499,list!G:I,3,FALSE),"")</f>
        <v/>
      </c>
      <c r="O499" s="26" t="str">
        <f t="shared" si="37"/>
        <v/>
      </c>
      <c r="P499" s="28" t="str">
        <f t="shared" si="41"/>
        <v/>
      </c>
      <c r="Q499" s="24" t="str">
        <f t="shared" si="38"/>
        <v/>
      </c>
      <c r="R499" s="24" t="str">
        <f t="shared" si="39"/>
        <v/>
      </c>
      <c r="S499" s="27" t="str">
        <f t="shared" si="40"/>
        <v/>
      </c>
    </row>
    <row r="500" spans="2:19" x14ac:dyDescent="0.3">
      <c r="B500" s="24" t="str">
        <f>_xlfn.IFNA(VLOOKUP(A500,list!B:C,2,FALSE),"")</f>
        <v/>
      </c>
      <c r="D500" s="24" t="str">
        <f>_xlfn.IFNA(VLOOKUP(C500,list!$G$2:$I$10,2,FALSE),"")</f>
        <v/>
      </c>
      <c r="E500" s="24" t="str">
        <f>_xlfn.IFNA(VLOOKUP(C500,list!G:I,3,FALSE),"")</f>
        <v/>
      </c>
      <c r="O500" s="26" t="str">
        <f t="shared" si="37"/>
        <v/>
      </c>
      <c r="P500" s="28" t="str">
        <f t="shared" si="41"/>
        <v/>
      </c>
      <c r="Q500" s="24" t="str">
        <f t="shared" si="38"/>
        <v/>
      </c>
      <c r="R500" s="24" t="str">
        <f t="shared" si="39"/>
        <v/>
      </c>
      <c r="S500" s="27" t="str">
        <f t="shared" si="40"/>
        <v/>
      </c>
    </row>
    <row r="501" spans="2:19" x14ac:dyDescent="0.3">
      <c r="B501" s="24" t="str">
        <f>_xlfn.IFNA(VLOOKUP(A501,list!B:C,2,FALSE),"")</f>
        <v/>
      </c>
      <c r="D501" s="24" t="str">
        <f>_xlfn.IFNA(VLOOKUP(C501,list!$G$2:$I$10,2,FALSE),"")</f>
        <v/>
      </c>
      <c r="E501" s="24" t="str">
        <f>_xlfn.IFNA(VLOOKUP(C501,list!G:I,3,FALSE),"")</f>
        <v/>
      </c>
      <c r="O501" s="26" t="str">
        <f t="shared" si="37"/>
        <v/>
      </c>
      <c r="P501" s="28" t="str">
        <f t="shared" si="41"/>
        <v/>
      </c>
      <c r="Q501" s="24" t="str">
        <f t="shared" si="38"/>
        <v/>
      </c>
      <c r="R501" s="24" t="str">
        <f t="shared" si="39"/>
        <v/>
      </c>
      <c r="S501" s="27" t="str">
        <f t="shared" si="40"/>
        <v/>
      </c>
    </row>
    <row r="502" spans="2:19" x14ac:dyDescent="0.3">
      <c r="B502" s="24" t="str">
        <f>_xlfn.IFNA(VLOOKUP(A502,list!B:C,2,FALSE),"")</f>
        <v/>
      </c>
      <c r="D502" s="24" t="str">
        <f>_xlfn.IFNA(VLOOKUP(C502,list!$G$2:$I$10,2,FALSE),"")</f>
        <v/>
      </c>
      <c r="E502" s="24" t="str">
        <f>_xlfn.IFNA(VLOOKUP(C502,list!G:I,3,FALSE),"")</f>
        <v/>
      </c>
      <c r="O502" s="26" t="str">
        <f t="shared" si="37"/>
        <v/>
      </c>
      <c r="P502" s="28" t="str">
        <f t="shared" si="41"/>
        <v/>
      </c>
      <c r="Q502" s="24" t="str">
        <f t="shared" si="38"/>
        <v/>
      </c>
      <c r="R502" s="24" t="str">
        <f t="shared" si="39"/>
        <v/>
      </c>
      <c r="S502" s="27" t="str">
        <f t="shared" si="40"/>
        <v/>
      </c>
    </row>
    <row r="503" spans="2:19" x14ac:dyDescent="0.3">
      <c r="B503" s="24" t="str">
        <f>_xlfn.IFNA(VLOOKUP(A503,list!B:C,2,FALSE),"")</f>
        <v/>
      </c>
      <c r="D503" s="24" t="str">
        <f>_xlfn.IFNA(VLOOKUP(C503,list!$G$2:$I$10,2,FALSE),"")</f>
        <v/>
      </c>
      <c r="E503" s="24" t="str">
        <f>_xlfn.IFNA(VLOOKUP(C503,list!G:I,3,FALSE),"")</f>
        <v/>
      </c>
      <c r="O503" s="26" t="str">
        <f t="shared" si="37"/>
        <v/>
      </c>
      <c r="P503" s="28" t="str">
        <f t="shared" si="41"/>
        <v/>
      </c>
      <c r="Q503" s="24" t="str">
        <f t="shared" si="38"/>
        <v/>
      </c>
      <c r="R503" s="24" t="str">
        <f t="shared" si="39"/>
        <v/>
      </c>
      <c r="S503" s="27" t="str">
        <f t="shared" si="40"/>
        <v/>
      </c>
    </row>
    <row r="504" spans="2:19" x14ac:dyDescent="0.3">
      <c r="B504" s="24" t="str">
        <f>_xlfn.IFNA(VLOOKUP(A504,list!B:C,2,FALSE),"")</f>
        <v/>
      </c>
      <c r="D504" s="24" t="str">
        <f>_xlfn.IFNA(VLOOKUP(C504,list!$G$2:$I$10,2,FALSE),"")</f>
        <v/>
      </c>
      <c r="E504" s="24" t="str">
        <f>_xlfn.IFNA(VLOOKUP(C504,list!G:I,3,FALSE),"")</f>
        <v/>
      </c>
      <c r="O504" s="26" t="str">
        <f t="shared" si="37"/>
        <v/>
      </c>
      <c r="P504" s="28" t="str">
        <f t="shared" si="41"/>
        <v/>
      </c>
      <c r="Q504" s="24" t="str">
        <f t="shared" si="38"/>
        <v/>
      </c>
      <c r="R504" s="24" t="str">
        <f t="shared" si="39"/>
        <v/>
      </c>
      <c r="S504" s="27" t="str">
        <f t="shared" si="40"/>
        <v/>
      </c>
    </row>
    <row r="505" spans="2:19" x14ac:dyDescent="0.3">
      <c r="B505" s="24" t="str">
        <f>_xlfn.IFNA(VLOOKUP(A505,list!B:C,2,FALSE),"")</f>
        <v/>
      </c>
      <c r="D505" s="24" t="str">
        <f>_xlfn.IFNA(VLOOKUP(C505,list!$G$2:$I$10,2,FALSE),"")</f>
        <v/>
      </c>
      <c r="E505" s="24" t="str">
        <f>_xlfn.IFNA(VLOOKUP(C505,list!G:I,3,FALSE),"")</f>
        <v/>
      </c>
      <c r="O505" s="26" t="str">
        <f t="shared" si="37"/>
        <v/>
      </c>
      <c r="P505" s="28" t="str">
        <f t="shared" si="41"/>
        <v/>
      </c>
      <c r="Q505" s="24" t="str">
        <f t="shared" si="38"/>
        <v/>
      </c>
      <c r="R505" s="24" t="str">
        <f t="shared" si="39"/>
        <v/>
      </c>
      <c r="S505" s="27" t="str">
        <f t="shared" si="40"/>
        <v/>
      </c>
    </row>
    <row r="506" spans="2:19" x14ac:dyDescent="0.3">
      <c r="B506" s="24" t="str">
        <f>_xlfn.IFNA(VLOOKUP(A506,list!B:C,2,FALSE),"")</f>
        <v/>
      </c>
      <c r="D506" s="24" t="str">
        <f>_xlfn.IFNA(VLOOKUP(C506,list!$G$2:$I$10,2,FALSE),"")</f>
        <v/>
      </c>
      <c r="E506" s="24" t="str">
        <f>_xlfn.IFNA(VLOOKUP(C506,list!G:I,3,FALSE),"")</f>
        <v/>
      </c>
      <c r="O506" s="26" t="str">
        <f t="shared" si="37"/>
        <v/>
      </c>
      <c r="P506" s="28" t="str">
        <f t="shared" si="41"/>
        <v/>
      </c>
      <c r="Q506" s="24" t="str">
        <f t="shared" si="38"/>
        <v/>
      </c>
      <c r="R506" s="24" t="str">
        <f t="shared" si="39"/>
        <v/>
      </c>
      <c r="S506" s="27" t="str">
        <f t="shared" si="40"/>
        <v/>
      </c>
    </row>
    <row r="507" spans="2:19" x14ac:dyDescent="0.3">
      <c r="B507" s="24" t="str">
        <f>_xlfn.IFNA(VLOOKUP(A507,list!B:C,2,FALSE),"")</f>
        <v/>
      </c>
      <c r="D507" s="24" t="str">
        <f>_xlfn.IFNA(VLOOKUP(C507,list!$G$2:$I$10,2,FALSE),"")</f>
        <v/>
      </c>
      <c r="E507" s="24" t="str">
        <f>_xlfn.IFNA(VLOOKUP(C507,list!G:I,3,FALSE),"")</f>
        <v/>
      </c>
      <c r="O507" s="26" t="str">
        <f t="shared" si="37"/>
        <v/>
      </c>
      <c r="P507" s="28" t="str">
        <f t="shared" si="41"/>
        <v/>
      </c>
      <c r="Q507" s="24" t="str">
        <f t="shared" si="38"/>
        <v/>
      </c>
      <c r="R507" s="24" t="str">
        <f t="shared" si="39"/>
        <v/>
      </c>
      <c r="S507" s="27" t="str">
        <f t="shared" si="40"/>
        <v/>
      </c>
    </row>
    <row r="508" spans="2:19" x14ac:dyDescent="0.3">
      <c r="B508" s="24" t="str">
        <f>_xlfn.IFNA(VLOOKUP(A508,list!B:C,2,FALSE),"")</f>
        <v/>
      </c>
      <c r="D508" s="24" t="str">
        <f>_xlfn.IFNA(VLOOKUP(C508,list!$G$2:$I$10,2,FALSE),"")</f>
        <v/>
      </c>
      <c r="E508" s="24" t="str">
        <f>_xlfn.IFNA(VLOOKUP(C508,list!G:I,3,FALSE),"")</f>
        <v/>
      </c>
      <c r="O508" s="26" t="str">
        <f t="shared" si="37"/>
        <v/>
      </c>
      <c r="P508" s="28" t="str">
        <f t="shared" si="41"/>
        <v/>
      </c>
      <c r="Q508" s="24" t="str">
        <f t="shared" si="38"/>
        <v/>
      </c>
      <c r="R508" s="24" t="str">
        <f t="shared" si="39"/>
        <v/>
      </c>
      <c r="S508" s="27" t="str">
        <f t="shared" si="40"/>
        <v/>
      </c>
    </row>
    <row r="509" spans="2:19" x14ac:dyDescent="0.3">
      <c r="B509" s="24" t="str">
        <f>_xlfn.IFNA(VLOOKUP(A509,list!B:C,2,FALSE),"")</f>
        <v/>
      </c>
      <c r="D509" s="24" t="str">
        <f>_xlfn.IFNA(VLOOKUP(C509,list!$G$2:$I$10,2,FALSE),"")</f>
        <v/>
      </c>
      <c r="E509" s="24" t="str">
        <f>_xlfn.IFNA(VLOOKUP(C509,list!G:I,3,FALSE),"")</f>
        <v/>
      </c>
      <c r="O509" s="26" t="str">
        <f t="shared" si="37"/>
        <v/>
      </c>
      <c r="P509" s="28" t="str">
        <f t="shared" si="41"/>
        <v/>
      </c>
      <c r="Q509" s="24" t="str">
        <f t="shared" si="38"/>
        <v/>
      </c>
      <c r="R509" s="24" t="str">
        <f t="shared" si="39"/>
        <v/>
      </c>
      <c r="S509" s="27" t="str">
        <f t="shared" si="40"/>
        <v/>
      </c>
    </row>
    <row r="510" spans="2:19" x14ac:dyDescent="0.3">
      <c r="B510" s="24" t="str">
        <f>_xlfn.IFNA(VLOOKUP(A510,list!B:C,2,FALSE),"")</f>
        <v/>
      </c>
      <c r="D510" s="24" t="str">
        <f>_xlfn.IFNA(VLOOKUP(C510,list!$G$2:$I$10,2,FALSE),"")</f>
        <v/>
      </c>
      <c r="E510" s="24" t="str">
        <f>_xlfn.IFNA(VLOOKUP(C510,list!G:I,3,FALSE),"")</f>
        <v/>
      </c>
      <c r="O510" s="26" t="str">
        <f t="shared" si="37"/>
        <v/>
      </c>
      <c r="P510" s="28" t="str">
        <f t="shared" si="41"/>
        <v/>
      </c>
      <c r="Q510" s="24" t="str">
        <f t="shared" si="38"/>
        <v/>
      </c>
      <c r="R510" s="24" t="str">
        <f t="shared" si="39"/>
        <v/>
      </c>
      <c r="S510" s="27" t="str">
        <f t="shared" si="40"/>
        <v/>
      </c>
    </row>
    <row r="511" spans="2:19" x14ac:dyDescent="0.3">
      <c r="B511" s="24" t="str">
        <f>_xlfn.IFNA(VLOOKUP(A511,list!B:C,2,FALSE),"")</f>
        <v/>
      </c>
      <c r="D511" s="24" t="str">
        <f>_xlfn.IFNA(VLOOKUP(C511,list!$G$2:$I$10,2,FALSE),"")</f>
        <v/>
      </c>
      <c r="E511" s="24" t="str">
        <f>_xlfn.IFNA(VLOOKUP(C511,list!G:I,3,FALSE),"")</f>
        <v/>
      </c>
      <c r="O511" s="26" t="str">
        <f t="shared" si="37"/>
        <v/>
      </c>
      <c r="P511" s="28" t="str">
        <f t="shared" si="41"/>
        <v/>
      </c>
      <c r="Q511" s="24" t="str">
        <f t="shared" si="38"/>
        <v/>
      </c>
      <c r="R511" s="24" t="str">
        <f t="shared" si="39"/>
        <v/>
      </c>
      <c r="S511" s="27" t="str">
        <f t="shared" si="40"/>
        <v/>
      </c>
    </row>
    <row r="512" spans="2:19" x14ac:dyDescent="0.3">
      <c r="B512" s="24" t="str">
        <f>_xlfn.IFNA(VLOOKUP(A512,list!B:C,2,FALSE),"")</f>
        <v/>
      </c>
      <c r="D512" s="24" t="str">
        <f>_xlfn.IFNA(VLOOKUP(C512,list!$G$2:$I$10,2,FALSE),"")</f>
        <v/>
      </c>
      <c r="E512" s="24" t="str">
        <f>_xlfn.IFNA(VLOOKUP(C512,list!G:I,3,FALSE),"")</f>
        <v/>
      </c>
      <c r="O512" s="26" t="str">
        <f t="shared" si="37"/>
        <v/>
      </c>
      <c r="P512" s="28" t="str">
        <f t="shared" si="41"/>
        <v/>
      </c>
      <c r="Q512" s="24" t="str">
        <f t="shared" si="38"/>
        <v/>
      </c>
      <c r="R512" s="24" t="str">
        <f t="shared" si="39"/>
        <v/>
      </c>
      <c r="S512" s="27" t="str">
        <f t="shared" si="40"/>
        <v/>
      </c>
    </row>
    <row r="513" spans="2:19" x14ac:dyDescent="0.3">
      <c r="B513" s="24" t="str">
        <f>_xlfn.IFNA(VLOOKUP(A513,list!B:C,2,FALSE),"")</f>
        <v/>
      </c>
      <c r="D513" s="24" t="str">
        <f>_xlfn.IFNA(VLOOKUP(C513,list!$G$2:$I$10,2,FALSE),"")</f>
        <v/>
      </c>
      <c r="E513" s="24" t="str">
        <f>_xlfn.IFNA(VLOOKUP(C513,list!G:I,3,FALSE),"")</f>
        <v/>
      </c>
      <c r="O513" s="26" t="str">
        <f t="shared" si="37"/>
        <v/>
      </c>
      <c r="P513" s="28" t="str">
        <f t="shared" si="41"/>
        <v/>
      </c>
      <c r="Q513" s="24" t="str">
        <f t="shared" si="38"/>
        <v/>
      </c>
      <c r="R513" s="24" t="str">
        <f t="shared" si="39"/>
        <v/>
      </c>
      <c r="S513" s="27" t="str">
        <f t="shared" si="40"/>
        <v/>
      </c>
    </row>
    <row r="514" spans="2:19" x14ac:dyDescent="0.3">
      <c r="B514" s="24" t="str">
        <f>_xlfn.IFNA(VLOOKUP(A514,list!B:C,2,FALSE),"")</f>
        <v/>
      </c>
      <c r="D514" s="24" t="str">
        <f>_xlfn.IFNA(VLOOKUP(C514,list!$G$2:$I$10,2,FALSE),"")</f>
        <v/>
      </c>
      <c r="E514" s="24" t="str">
        <f>_xlfn.IFNA(VLOOKUP(C514,list!G:I,3,FALSE),"")</f>
        <v/>
      </c>
      <c r="O514" s="26" t="str">
        <f t="shared" ref="O514:O577" si="42">IFERROR(IF(H514="","",DATE(YEAR(H514),MONTH(H514),1)),"")</f>
        <v/>
      </c>
      <c r="P514" s="28" t="str">
        <f t="shared" si="41"/>
        <v/>
      </c>
      <c r="Q514" s="24" t="str">
        <f t="shared" ref="Q514:Q577" si="43">IFERROR(IF(J514="","",MONTH(EOMONTH(J514,(DAY(J514)&gt;15)+0))),"")</f>
        <v/>
      </c>
      <c r="R514" s="24" t="str">
        <f t="shared" ref="R514:R577" si="44">IFERROR(IF(J514="","",IF(AND(MONTH(J514)=12,Q514=1),YEAR(J514)+1,YEAR(J514))),"")</f>
        <v/>
      </c>
      <c r="S514" s="27" t="str">
        <f t="shared" ref="S514:S577" si="45">IF(OR(Q514="",R514=""),"",DATE(R514,Q514,1))</f>
        <v/>
      </c>
    </row>
    <row r="515" spans="2:19" x14ac:dyDescent="0.3">
      <c r="B515" s="24" t="str">
        <f>_xlfn.IFNA(VLOOKUP(A515,list!B:C,2,FALSE),"")</f>
        <v/>
      </c>
      <c r="D515" s="24" t="str">
        <f>_xlfn.IFNA(VLOOKUP(C515,list!$G$2:$I$10,2,FALSE),"")</f>
        <v/>
      </c>
      <c r="E515" s="24" t="str">
        <f>_xlfn.IFNA(VLOOKUP(C515,list!G:I,3,FALSE),"")</f>
        <v/>
      </c>
      <c r="O515" s="26" t="str">
        <f t="shared" si="42"/>
        <v/>
      </c>
      <c r="P515" s="28" t="str">
        <f t="shared" ref="P515:P578" si="46">IFERROR(IF(J515&gt;0,((J515-H515)/7),""),"")</f>
        <v/>
      </c>
      <c r="Q515" s="24" t="str">
        <f t="shared" si="43"/>
        <v/>
      </c>
      <c r="R515" s="24" t="str">
        <f t="shared" si="44"/>
        <v/>
      </c>
      <c r="S515" s="27" t="str">
        <f t="shared" si="45"/>
        <v/>
      </c>
    </row>
    <row r="516" spans="2:19" x14ac:dyDescent="0.3">
      <c r="B516" s="24" t="str">
        <f>_xlfn.IFNA(VLOOKUP(A516,list!B:C,2,FALSE),"")</f>
        <v/>
      </c>
      <c r="D516" s="24" t="str">
        <f>_xlfn.IFNA(VLOOKUP(C516,list!$G$2:$I$10,2,FALSE),"")</f>
        <v/>
      </c>
      <c r="E516" s="24" t="str">
        <f>_xlfn.IFNA(VLOOKUP(C516,list!G:I,3,FALSE),"")</f>
        <v/>
      </c>
      <c r="O516" s="26" t="str">
        <f t="shared" si="42"/>
        <v/>
      </c>
      <c r="P516" s="28" t="str">
        <f t="shared" si="46"/>
        <v/>
      </c>
      <c r="Q516" s="24" t="str">
        <f t="shared" si="43"/>
        <v/>
      </c>
      <c r="R516" s="24" t="str">
        <f t="shared" si="44"/>
        <v/>
      </c>
      <c r="S516" s="27" t="str">
        <f t="shared" si="45"/>
        <v/>
      </c>
    </row>
    <row r="517" spans="2:19" x14ac:dyDescent="0.3">
      <c r="B517" s="24" t="str">
        <f>_xlfn.IFNA(VLOOKUP(A517,list!B:C,2,FALSE),"")</f>
        <v/>
      </c>
      <c r="D517" s="24" t="str">
        <f>_xlfn.IFNA(VLOOKUP(C517,list!$G$2:$I$10,2,FALSE),"")</f>
        <v/>
      </c>
      <c r="E517" s="24" t="str">
        <f>_xlfn.IFNA(VLOOKUP(C517,list!G:I,3,FALSE),"")</f>
        <v/>
      </c>
      <c r="O517" s="26" t="str">
        <f t="shared" si="42"/>
        <v/>
      </c>
      <c r="P517" s="28" t="str">
        <f t="shared" si="46"/>
        <v/>
      </c>
      <c r="Q517" s="24" t="str">
        <f t="shared" si="43"/>
        <v/>
      </c>
      <c r="R517" s="24" t="str">
        <f t="shared" si="44"/>
        <v/>
      </c>
      <c r="S517" s="27" t="str">
        <f t="shared" si="45"/>
        <v/>
      </c>
    </row>
    <row r="518" spans="2:19" x14ac:dyDescent="0.3">
      <c r="B518" s="24" t="str">
        <f>_xlfn.IFNA(VLOOKUP(A518,list!B:C,2,FALSE),"")</f>
        <v/>
      </c>
      <c r="D518" s="24" t="str">
        <f>_xlfn.IFNA(VLOOKUP(C518,list!$G$2:$I$10,2,FALSE),"")</f>
        <v/>
      </c>
      <c r="E518" s="24" t="str">
        <f>_xlfn.IFNA(VLOOKUP(C518,list!G:I,3,FALSE),"")</f>
        <v/>
      </c>
      <c r="O518" s="26" t="str">
        <f t="shared" si="42"/>
        <v/>
      </c>
      <c r="P518" s="28" t="str">
        <f t="shared" si="46"/>
        <v/>
      </c>
      <c r="Q518" s="24" t="str">
        <f t="shared" si="43"/>
        <v/>
      </c>
      <c r="R518" s="24" t="str">
        <f t="shared" si="44"/>
        <v/>
      </c>
      <c r="S518" s="27" t="str">
        <f t="shared" si="45"/>
        <v/>
      </c>
    </row>
    <row r="519" spans="2:19" x14ac:dyDescent="0.3">
      <c r="B519" s="24" t="str">
        <f>_xlfn.IFNA(VLOOKUP(A519,list!B:C,2,FALSE),"")</f>
        <v/>
      </c>
      <c r="D519" s="24" t="str">
        <f>_xlfn.IFNA(VLOOKUP(C519,list!$G$2:$I$10,2,FALSE),"")</f>
        <v/>
      </c>
      <c r="E519" s="24" t="str">
        <f>_xlfn.IFNA(VLOOKUP(C519,list!G:I,3,FALSE),"")</f>
        <v/>
      </c>
      <c r="O519" s="26" t="str">
        <f t="shared" si="42"/>
        <v/>
      </c>
      <c r="P519" s="28" t="str">
        <f t="shared" si="46"/>
        <v/>
      </c>
      <c r="Q519" s="24" t="str">
        <f t="shared" si="43"/>
        <v/>
      </c>
      <c r="R519" s="24" t="str">
        <f t="shared" si="44"/>
        <v/>
      </c>
      <c r="S519" s="27" t="str">
        <f t="shared" si="45"/>
        <v/>
      </c>
    </row>
    <row r="520" spans="2:19" x14ac:dyDescent="0.3">
      <c r="B520" s="24" t="str">
        <f>_xlfn.IFNA(VLOOKUP(A520,list!B:C,2,FALSE),"")</f>
        <v/>
      </c>
      <c r="D520" s="24" t="str">
        <f>_xlfn.IFNA(VLOOKUP(C520,list!$G$2:$I$10,2,FALSE),"")</f>
        <v/>
      </c>
      <c r="E520" s="24" t="str">
        <f>_xlfn.IFNA(VLOOKUP(C520,list!G:I,3,FALSE),"")</f>
        <v/>
      </c>
      <c r="O520" s="26" t="str">
        <f t="shared" si="42"/>
        <v/>
      </c>
      <c r="P520" s="28" t="str">
        <f t="shared" si="46"/>
        <v/>
      </c>
      <c r="Q520" s="24" t="str">
        <f t="shared" si="43"/>
        <v/>
      </c>
      <c r="R520" s="24" t="str">
        <f t="shared" si="44"/>
        <v/>
      </c>
      <c r="S520" s="27" t="str">
        <f t="shared" si="45"/>
        <v/>
      </c>
    </row>
    <row r="521" spans="2:19" x14ac:dyDescent="0.3">
      <c r="B521" s="24" t="str">
        <f>_xlfn.IFNA(VLOOKUP(A521,list!B:C,2,FALSE),"")</f>
        <v/>
      </c>
      <c r="D521" s="24" t="str">
        <f>_xlfn.IFNA(VLOOKUP(C521,list!$G$2:$I$10,2,FALSE),"")</f>
        <v/>
      </c>
      <c r="E521" s="24" t="str">
        <f>_xlfn.IFNA(VLOOKUP(C521,list!G:I,3,FALSE),"")</f>
        <v/>
      </c>
      <c r="O521" s="26" t="str">
        <f t="shared" si="42"/>
        <v/>
      </c>
      <c r="P521" s="28" t="str">
        <f t="shared" si="46"/>
        <v/>
      </c>
      <c r="Q521" s="24" t="str">
        <f t="shared" si="43"/>
        <v/>
      </c>
      <c r="R521" s="24" t="str">
        <f t="shared" si="44"/>
        <v/>
      </c>
      <c r="S521" s="27" t="str">
        <f t="shared" si="45"/>
        <v/>
      </c>
    </row>
    <row r="522" spans="2:19" x14ac:dyDescent="0.3">
      <c r="B522" s="24" t="str">
        <f>_xlfn.IFNA(VLOOKUP(A522,list!B:C,2,FALSE),"")</f>
        <v/>
      </c>
      <c r="D522" s="24" t="str">
        <f>_xlfn.IFNA(VLOOKUP(C522,list!$G$2:$I$10,2,FALSE),"")</f>
        <v/>
      </c>
      <c r="E522" s="24" t="str">
        <f>_xlfn.IFNA(VLOOKUP(C522,list!G:I,3,FALSE),"")</f>
        <v/>
      </c>
      <c r="O522" s="26" t="str">
        <f t="shared" si="42"/>
        <v/>
      </c>
      <c r="P522" s="28" t="str">
        <f t="shared" si="46"/>
        <v/>
      </c>
      <c r="Q522" s="24" t="str">
        <f t="shared" si="43"/>
        <v/>
      </c>
      <c r="R522" s="24" t="str">
        <f t="shared" si="44"/>
        <v/>
      </c>
      <c r="S522" s="27" t="str">
        <f t="shared" si="45"/>
        <v/>
      </c>
    </row>
    <row r="523" spans="2:19" x14ac:dyDescent="0.3">
      <c r="B523" s="24" t="str">
        <f>_xlfn.IFNA(VLOOKUP(A523,list!B:C,2,FALSE),"")</f>
        <v/>
      </c>
      <c r="D523" s="24" t="str">
        <f>_xlfn.IFNA(VLOOKUP(C523,list!$G$2:$I$10,2,FALSE),"")</f>
        <v/>
      </c>
      <c r="E523" s="24" t="str">
        <f>_xlfn.IFNA(VLOOKUP(C523,list!G:I,3,FALSE),"")</f>
        <v/>
      </c>
      <c r="O523" s="26" t="str">
        <f t="shared" si="42"/>
        <v/>
      </c>
      <c r="P523" s="28" t="str">
        <f t="shared" si="46"/>
        <v/>
      </c>
      <c r="Q523" s="24" t="str">
        <f t="shared" si="43"/>
        <v/>
      </c>
      <c r="R523" s="24" t="str">
        <f t="shared" si="44"/>
        <v/>
      </c>
      <c r="S523" s="27" t="str">
        <f t="shared" si="45"/>
        <v/>
      </c>
    </row>
    <row r="524" spans="2:19" x14ac:dyDescent="0.3">
      <c r="B524" s="24" t="str">
        <f>_xlfn.IFNA(VLOOKUP(A524,list!B:C,2,FALSE),"")</f>
        <v/>
      </c>
      <c r="D524" s="24" t="str">
        <f>_xlfn.IFNA(VLOOKUP(C524,list!$G$2:$I$10,2,FALSE),"")</f>
        <v/>
      </c>
      <c r="E524" s="24" t="str">
        <f>_xlfn.IFNA(VLOOKUP(C524,list!G:I,3,FALSE),"")</f>
        <v/>
      </c>
      <c r="O524" s="26" t="str">
        <f t="shared" si="42"/>
        <v/>
      </c>
      <c r="P524" s="28" t="str">
        <f t="shared" si="46"/>
        <v/>
      </c>
      <c r="Q524" s="24" t="str">
        <f t="shared" si="43"/>
        <v/>
      </c>
      <c r="R524" s="24" t="str">
        <f t="shared" si="44"/>
        <v/>
      </c>
      <c r="S524" s="27" t="str">
        <f t="shared" si="45"/>
        <v/>
      </c>
    </row>
    <row r="525" spans="2:19" x14ac:dyDescent="0.3">
      <c r="B525" s="24" t="str">
        <f>_xlfn.IFNA(VLOOKUP(A525,list!B:C,2,FALSE),"")</f>
        <v/>
      </c>
      <c r="D525" s="24" t="str">
        <f>_xlfn.IFNA(VLOOKUP(C525,list!$G$2:$I$10,2,FALSE),"")</f>
        <v/>
      </c>
      <c r="E525" s="24" t="str">
        <f>_xlfn.IFNA(VLOOKUP(C525,list!G:I,3,FALSE),"")</f>
        <v/>
      </c>
      <c r="O525" s="26" t="str">
        <f t="shared" si="42"/>
        <v/>
      </c>
      <c r="P525" s="28" t="str">
        <f t="shared" si="46"/>
        <v/>
      </c>
      <c r="Q525" s="24" t="str">
        <f t="shared" si="43"/>
        <v/>
      </c>
      <c r="R525" s="24" t="str">
        <f t="shared" si="44"/>
        <v/>
      </c>
      <c r="S525" s="27" t="str">
        <f t="shared" si="45"/>
        <v/>
      </c>
    </row>
    <row r="526" spans="2:19" x14ac:dyDescent="0.3">
      <c r="B526" s="24" t="str">
        <f>_xlfn.IFNA(VLOOKUP(A526,list!B:C,2,FALSE),"")</f>
        <v/>
      </c>
      <c r="D526" s="24" t="str">
        <f>_xlfn.IFNA(VLOOKUP(C526,list!$G$2:$I$10,2,FALSE),"")</f>
        <v/>
      </c>
      <c r="E526" s="24" t="str">
        <f>_xlfn.IFNA(VLOOKUP(C526,list!G:I,3,FALSE),"")</f>
        <v/>
      </c>
      <c r="O526" s="26" t="str">
        <f t="shared" si="42"/>
        <v/>
      </c>
      <c r="P526" s="28" t="str">
        <f t="shared" si="46"/>
        <v/>
      </c>
      <c r="Q526" s="24" t="str">
        <f t="shared" si="43"/>
        <v/>
      </c>
      <c r="R526" s="24" t="str">
        <f t="shared" si="44"/>
        <v/>
      </c>
      <c r="S526" s="27" t="str">
        <f t="shared" si="45"/>
        <v/>
      </c>
    </row>
    <row r="527" spans="2:19" x14ac:dyDescent="0.3">
      <c r="B527" s="24" t="str">
        <f>_xlfn.IFNA(VLOOKUP(A527,list!B:C,2,FALSE),"")</f>
        <v/>
      </c>
      <c r="D527" s="24" t="str">
        <f>_xlfn.IFNA(VLOOKUP(C527,list!$G$2:$I$10,2,FALSE),"")</f>
        <v/>
      </c>
      <c r="E527" s="24" t="str">
        <f>_xlfn.IFNA(VLOOKUP(C527,list!G:I,3,FALSE),"")</f>
        <v/>
      </c>
      <c r="O527" s="26" t="str">
        <f t="shared" si="42"/>
        <v/>
      </c>
      <c r="P527" s="28" t="str">
        <f t="shared" si="46"/>
        <v/>
      </c>
      <c r="Q527" s="24" t="str">
        <f t="shared" si="43"/>
        <v/>
      </c>
      <c r="R527" s="24" t="str">
        <f t="shared" si="44"/>
        <v/>
      </c>
      <c r="S527" s="27" t="str">
        <f t="shared" si="45"/>
        <v/>
      </c>
    </row>
    <row r="528" spans="2:19" x14ac:dyDescent="0.3">
      <c r="B528" s="24" t="str">
        <f>_xlfn.IFNA(VLOOKUP(A528,list!B:C,2,FALSE),"")</f>
        <v/>
      </c>
      <c r="D528" s="24" t="str">
        <f>_xlfn.IFNA(VLOOKUP(C528,list!$G$2:$I$10,2,FALSE),"")</f>
        <v/>
      </c>
      <c r="E528" s="24" t="str">
        <f>_xlfn.IFNA(VLOOKUP(C528,list!G:I,3,FALSE),"")</f>
        <v/>
      </c>
      <c r="O528" s="26" t="str">
        <f t="shared" si="42"/>
        <v/>
      </c>
      <c r="P528" s="28" t="str">
        <f t="shared" si="46"/>
        <v/>
      </c>
      <c r="Q528" s="24" t="str">
        <f t="shared" si="43"/>
        <v/>
      </c>
      <c r="R528" s="24" t="str">
        <f t="shared" si="44"/>
        <v/>
      </c>
      <c r="S528" s="27" t="str">
        <f t="shared" si="45"/>
        <v/>
      </c>
    </row>
    <row r="529" spans="2:19" x14ac:dyDescent="0.3">
      <c r="B529" s="24" t="str">
        <f>_xlfn.IFNA(VLOOKUP(A529,list!B:C,2,FALSE),"")</f>
        <v/>
      </c>
      <c r="D529" s="24" t="str">
        <f>_xlfn.IFNA(VLOOKUP(C529,list!$G$2:$I$10,2,FALSE),"")</f>
        <v/>
      </c>
      <c r="E529" s="24" t="str">
        <f>_xlfn.IFNA(VLOOKUP(C529,list!G:I,3,FALSE),"")</f>
        <v/>
      </c>
      <c r="O529" s="26" t="str">
        <f t="shared" si="42"/>
        <v/>
      </c>
      <c r="P529" s="28" t="str">
        <f t="shared" si="46"/>
        <v/>
      </c>
      <c r="Q529" s="24" t="str">
        <f t="shared" si="43"/>
        <v/>
      </c>
      <c r="R529" s="24" t="str">
        <f t="shared" si="44"/>
        <v/>
      </c>
      <c r="S529" s="27" t="str">
        <f t="shared" si="45"/>
        <v/>
      </c>
    </row>
    <row r="530" spans="2:19" x14ac:dyDescent="0.3">
      <c r="B530" s="24" t="str">
        <f>_xlfn.IFNA(VLOOKUP(A530,list!B:C,2,FALSE),"")</f>
        <v/>
      </c>
      <c r="D530" s="24" t="str">
        <f>_xlfn.IFNA(VLOOKUP(C530,list!$G$2:$I$10,2,FALSE),"")</f>
        <v/>
      </c>
      <c r="E530" s="24" t="str">
        <f>_xlfn.IFNA(VLOOKUP(C530,list!G:I,3,FALSE),"")</f>
        <v/>
      </c>
      <c r="O530" s="26" t="str">
        <f t="shared" si="42"/>
        <v/>
      </c>
      <c r="P530" s="28" t="str">
        <f t="shared" si="46"/>
        <v/>
      </c>
      <c r="Q530" s="24" t="str">
        <f t="shared" si="43"/>
        <v/>
      </c>
      <c r="R530" s="24" t="str">
        <f t="shared" si="44"/>
        <v/>
      </c>
      <c r="S530" s="27" t="str">
        <f t="shared" si="45"/>
        <v/>
      </c>
    </row>
    <row r="531" spans="2:19" x14ac:dyDescent="0.3">
      <c r="B531" s="24" t="str">
        <f>_xlfn.IFNA(VLOOKUP(A531,list!B:C,2,FALSE),"")</f>
        <v/>
      </c>
      <c r="D531" s="24" t="str">
        <f>_xlfn.IFNA(VLOOKUP(C531,list!$G$2:$I$10,2,FALSE),"")</f>
        <v/>
      </c>
      <c r="E531" s="24" t="str">
        <f>_xlfn.IFNA(VLOOKUP(C531,list!G:I,3,FALSE),"")</f>
        <v/>
      </c>
      <c r="O531" s="26" t="str">
        <f t="shared" si="42"/>
        <v/>
      </c>
      <c r="P531" s="28" t="str">
        <f t="shared" si="46"/>
        <v/>
      </c>
      <c r="Q531" s="24" t="str">
        <f t="shared" si="43"/>
        <v/>
      </c>
      <c r="R531" s="24" t="str">
        <f t="shared" si="44"/>
        <v/>
      </c>
      <c r="S531" s="27" t="str">
        <f t="shared" si="45"/>
        <v/>
      </c>
    </row>
    <row r="532" spans="2:19" x14ac:dyDescent="0.3">
      <c r="B532" s="24" t="str">
        <f>_xlfn.IFNA(VLOOKUP(A532,list!B:C,2,FALSE),"")</f>
        <v/>
      </c>
      <c r="D532" s="24" t="str">
        <f>_xlfn.IFNA(VLOOKUP(C532,list!$G$2:$I$10,2,FALSE),"")</f>
        <v/>
      </c>
      <c r="E532" s="24" t="str">
        <f>_xlfn.IFNA(VLOOKUP(C532,list!G:I,3,FALSE),"")</f>
        <v/>
      </c>
      <c r="O532" s="26" t="str">
        <f t="shared" si="42"/>
        <v/>
      </c>
      <c r="P532" s="28" t="str">
        <f t="shared" si="46"/>
        <v/>
      </c>
      <c r="Q532" s="24" t="str">
        <f t="shared" si="43"/>
        <v/>
      </c>
      <c r="R532" s="24" t="str">
        <f t="shared" si="44"/>
        <v/>
      </c>
      <c r="S532" s="27" t="str">
        <f t="shared" si="45"/>
        <v/>
      </c>
    </row>
    <row r="533" spans="2:19" x14ac:dyDescent="0.3">
      <c r="B533" s="24" t="str">
        <f>_xlfn.IFNA(VLOOKUP(A533,list!B:C,2,FALSE),"")</f>
        <v/>
      </c>
      <c r="D533" s="24" t="str">
        <f>_xlfn.IFNA(VLOOKUP(C533,list!$G$2:$I$10,2,FALSE),"")</f>
        <v/>
      </c>
      <c r="E533" s="24" t="str">
        <f>_xlfn.IFNA(VLOOKUP(C533,list!G:I,3,FALSE),"")</f>
        <v/>
      </c>
      <c r="O533" s="26" t="str">
        <f t="shared" si="42"/>
        <v/>
      </c>
      <c r="P533" s="28" t="str">
        <f t="shared" si="46"/>
        <v/>
      </c>
      <c r="Q533" s="24" t="str">
        <f t="shared" si="43"/>
        <v/>
      </c>
      <c r="R533" s="24" t="str">
        <f t="shared" si="44"/>
        <v/>
      </c>
      <c r="S533" s="27" t="str">
        <f t="shared" si="45"/>
        <v/>
      </c>
    </row>
    <row r="534" spans="2:19" x14ac:dyDescent="0.3">
      <c r="B534" s="24" t="str">
        <f>_xlfn.IFNA(VLOOKUP(A534,list!B:C,2,FALSE),"")</f>
        <v/>
      </c>
      <c r="D534" s="24" t="str">
        <f>_xlfn.IFNA(VLOOKUP(C534,list!$G$2:$I$10,2,FALSE),"")</f>
        <v/>
      </c>
      <c r="E534" s="24" t="str">
        <f>_xlfn.IFNA(VLOOKUP(C534,list!G:I,3,FALSE),"")</f>
        <v/>
      </c>
      <c r="O534" s="26" t="str">
        <f t="shared" si="42"/>
        <v/>
      </c>
      <c r="P534" s="28" t="str">
        <f t="shared" si="46"/>
        <v/>
      </c>
      <c r="Q534" s="24" t="str">
        <f t="shared" si="43"/>
        <v/>
      </c>
      <c r="R534" s="24" t="str">
        <f t="shared" si="44"/>
        <v/>
      </c>
      <c r="S534" s="27" t="str">
        <f t="shared" si="45"/>
        <v/>
      </c>
    </row>
    <row r="535" spans="2:19" x14ac:dyDescent="0.3">
      <c r="B535" s="24" t="str">
        <f>_xlfn.IFNA(VLOOKUP(A535,list!B:C,2,FALSE),"")</f>
        <v/>
      </c>
      <c r="D535" s="24" t="str">
        <f>_xlfn.IFNA(VLOOKUP(C535,list!$G$2:$I$10,2,FALSE),"")</f>
        <v/>
      </c>
      <c r="E535" s="24" t="str">
        <f>_xlfn.IFNA(VLOOKUP(C535,list!G:I,3,FALSE),"")</f>
        <v/>
      </c>
      <c r="O535" s="26" t="str">
        <f t="shared" si="42"/>
        <v/>
      </c>
      <c r="P535" s="28" t="str">
        <f t="shared" si="46"/>
        <v/>
      </c>
      <c r="Q535" s="24" t="str">
        <f t="shared" si="43"/>
        <v/>
      </c>
      <c r="R535" s="24" t="str">
        <f t="shared" si="44"/>
        <v/>
      </c>
      <c r="S535" s="27" t="str">
        <f t="shared" si="45"/>
        <v/>
      </c>
    </row>
    <row r="536" spans="2:19" x14ac:dyDescent="0.3">
      <c r="B536" s="24" t="str">
        <f>_xlfn.IFNA(VLOOKUP(A536,list!B:C,2,FALSE),"")</f>
        <v/>
      </c>
      <c r="D536" s="24" t="str">
        <f>_xlfn.IFNA(VLOOKUP(C536,list!$G$2:$I$10,2,FALSE),"")</f>
        <v/>
      </c>
      <c r="E536" s="24" t="str">
        <f>_xlfn.IFNA(VLOOKUP(C536,list!G:I,3,FALSE),"")</f>
        <v/>
      </c>
      <c r="O536" s="26" t="str">
        <f t="shared" si="42"/>
        <v/>
      </c>
      <c r="P536" s="28" t="str">
        <f t="shared" si="46"/>
        <v/>
      </c>
      <c r="Q536" s="24" t="str">
        <f t="shared" si="43"/>
        <v/>
      </c>
      <c r="R536" s="24" t="str">
        <f t="shared" si="44"/>
        <v/>
      </c>
      <c r="S536" s="27" t="str">
        <f t="shared" si="45"/>
        <v/>
      </c>
    </row>
    <row r="537" spans="2:19" x14ac:dyDescent="0.3">
      <c r="B537" s="24" t="str">
        <f>_xlfn.IFNA(VLOOKUP(A537,list!B:C,2,FALSE),"")</f>
        <v/>
      </c>
      <c r="D537" s="24" t="str">
        <f>_xlfn.IFNA(VLOOKUP(C537,list!$G$2:$I$10,2,FALSE),"")</f>
        <v/>
      </c>
      <c r="E537" s="24" t="str">
        <f>_xlfn.IFNA(VLOOKUP(C537,list!G:I,3,FALSE),"")</f>
        <v/>
      </c>
      <c r="O537" s="26" t="str">
        <f t="shared" si="42"/>
        <v/>
      </c>
      <c r="P537" s="28" t="str">
        <f t="shared" si="46"/>
        <v/>
      </c>
      <c r="Q537" s="24" t="str">
        <f t="shared" si="43"/>
        <v/>
      </c>
      <c r="R537" s="24" t="str">
        <f t="shared" si="44"/>
        <v/>
      </c>
      <c r="S537" s="27" t="str">
        <f t="shared" si="45"/>
        <v/>
      </c>
    </row>
    <row r="538" spans="2:19" x14ac:dyDescent="0.3">
      <c r="B538" s="24" t="str">
        <f>_xlfn.IFNA(VLOOKUP(A538,list!B:C,2,FALSE),"")</f>
        <v/>
      </c>
      <c r="D538" s="24" t="str">
        <f>_xlfn.IFNA(VLOOKUP(C538,list!$G$2:$I$10,2,FALSE),"")</f>
        <v/>
      </c>
      <c r="E538" s="24" t="str">
        <f>_xlfn.IFNA(VLOOKUP(C538,list!G:I,3,FALSE),"")</f>
        <v/>
      </c>
      <c r="O538" s="26" t="str">
        <f t="shared" si="42"/>
        <v/>
      </c>
      <c r="P538" s="28" t="str">
        <f t="shared" si="46"/>
        <v/>
      </c>
      <c r="Q538" s="24" t="str">
        <f t="shared" si="43"/>
        <v/>
      </c>
      <c r="R538" s="24" t="str">
        <f t="shared" si="44"/>
        <v/>
      </c>
      <c r="S538" s="27" t="str">
        <f t="shared" si="45"/>
        <v/>
      </c>
    </row>
    <row r="539" spans="2:19" x14ac:dyDescent="0.3">
      <c r="B539" s="24" t="str">
        <f>_xlfn.IFNA(VLOOKUP(A539,list!B:C,2,FALSE),"")</f>
        <v/>
      </c>
      <c r="D539" s="24" t="str">
        <f>_xlfn.IFNA(VLOOKUP(C539,list!$G$2:$I$10,2,FALSE),"")</f>
        <v/>
      </c>
      <c r="E539" s="24" t="str">
        <f>_xlfn.IFNA(VLOOKUP(C539,list!G:I,3,FALSE),"")</f>
        <v/>
      </c>
      <c r="O539" s="26" t="str">
        <f t="shared" si="42"/>
        <v/>
      </c>
      <c r="P539" s="28" t="str">
        <f t="shared" si="46"/>
        <v/>
      </c>
      <c r="Q539" s="24" t="str">
        <f t="shared" si="43"/>
        <v/>
      </c>
      <c r="R539" s="24" t="str">
        <f t="shared" si="44"/>
        <v/>
      </c>
      <c r="S539" s="27" t="str">
        <f t="shared" si="45"/>
        <v/>
      </c>
    </row>
    <row r="540" spans="2:19" x14ac:dyDescent="0.3">
      <c r="B540" s="24" t="str">
        <f>_xlfn.IFNA(VLOOKUP(A540,list!B:C,2,FALSE),"")</f>
        <v/>
      </c>
      <c r="D540" s="24" t="str">
        <f>_xlfn.IFNA(VLOOKUP(C540,list!$G$2:$I$10,2,FALSE),"")</f>
        <v/>
      </c>
      <c r="E540" s="24" t="str">
        <f>_xlfn.IFNA(VLOOKUP(C540,list!G:I,3,FALSE),"")</f>
        <v/>
      </c>
      <c r="O540" s="26" t="str">
        <f t="shared" si="42"/>
        <v/>
      </c>
      <c r="P540" s="28" t="str">
        <f t="shared" si="46"/>
        <v/>
      </c>
      <c r="Q540" s="24" t="str">
        <f t="shared" si="43"/>
        <v/>
      </c>
      <c r="R540" s="24" t="str">
        <f t="shared" si="44"/>
        <v/>
      </c>
      <c r="S540" s="27" t="str">
        <f t="shared" si="45"/>
        <v/>
      </c>
    </row>
    <row r="541" spans="2:19" x14ac:dyDescent="0.3">
      <c r="B541" s="24" t="str">
        <f>_xlfn.IFNA(VLOOKUP(A541,list!B:C,2,FALSE),"")</f>
        <v/>
      </c>
      <c r="D541" s="24" t="str">
        <f>_xlfn.IFNA(VLOOKUP(C541,list!$G$2:$I$10,2,FALSE),"")</f>
        <v/>
      </c>
      <c r="E541" s="24" t="str">
        <f>_xlfn.IFNA(VLOOKUP(C541,list!G:I,3,FALSE),"")</f>
        <v/>
      </c>
      <c r="O541" s="26" t="str">
        <f t="shared" si="42"/>
        <v/>
      </c>
      <c r="P541" s="28" t="str">
        <f t="shared" si="46"/>
        <v/>
      </c>
      <c r="Q541" s="24" t="str">
        <f t="shared" si="43"/>
        <v/>
      </c>
      <c r="R541" s="24" t="str">
        <f t="shared" si="44"/>
        <v/>
      </c>
      <c r="S541" s="27" t="str">
        <f t="shared" si="45"/>
        <v/>
      </c>
    </row>
    <row r="542" spans="2:19" x14ac:dyDescent="0.3">
      <c r="B542" s="24" t="str">
        <f>_xlfn.IFNA(VLOOKUP(A542,list!B:C,2,FALSE),"")</f>
        <v/>
      </c>
      <c r="D542" s="24" t="str">
        <f>_xlfn.IFNA(VLOOKUP(C542,list!$G$2:$I$10,2,FALSE),"")</f>
        <v/>
      </c>
      <c r="E542" s="24" t="str">
        <f>_xlfn.IFNA(VLOOKUP(C542,list!G:I,3,FALSE),"")</f>
        <v/>
      </c>
      <c r="O542" s="26" t="str">
        <f t="shared" si="42"/>
        <v/>
      </c>
      <c r="P542" s="28" t="str">
        <f t="shared" si="46"/>
        <v/>
      </c>
      <c r="Q542" s="24" t="str">
        <f t="shared" si="43"/>
        <v/>
      </c>
      <c r="R542" s="24" t="str">
        <f t="shared" si="44"/>
        <v/>
      </c>
      <c r="S542" s="27" t="str">
        <f t="shared" si="45"/>
        <v/>
      </c>
    </row>
    <row r="543" spans="2:19" x14ac:dyDescent="0.3">
      <c r="B543" s="24" t="str">
        <f>_xlfn.IFNA(VLOOKUP(A543,list!B:C,2,FALSE),"")</f>
        <v/>
      </c>
      <c r="D543" s="24" t="str">
        <f>_xlfn.IFNA(VLOOKUP(C543,list!$G$2:$I$10,2,FALSE),"")</f>
        <v/>
      </c>
      <c r="E543" s="24" t="str">
        <f>_xlfn.IFNA(VLOOKUP(C543,list!G:I,3,FALSE),"")</f>
        <v/>
      </c>
      <c r="O543" s="26" t="str">
        <f t="shared" si="42"/>
        <v/>
      </c>
      <c r="P543" s="28" t="str">
        <f t="shared" si="46"/>
        <v/>
      </c>
      <c r="Q543" s="24" t="str">
        <f t="shared" si="43"/>
        <v/>
      </c>
      <c r="R543" s="24" t="str">
        <f t="shared" si="44"/>
        <v/>
      </c>
      <c r="S543" s="27" t="str">
        <f t="shared" si="45"/>
        <v/>
      </c>
    </row>
    <row r="544" spans="2:19" x14ac:dyDescent="0.3">
      <c r="B544" s="24" t="str">
        <f>_xlfn.IFNA(VLOOKUP(A544,list!B:C,2,FALSE),"")</f>
        <v/>
      </c>
      <c r="D544" s="24" t="str">
        <f>_xlfn.IFNA(VLOOKUP(C544,list!$G$2:$I$10,2,FALSE),"")</f>
        <v/>
      </c>
      <c r="E544" s="24" t="str">
        <f>_xlfn.IFNA(VLOOKUP(C544,list!G:I,3,FALSE),"")</f>
        <v/>
      </c>
      <c r="O544" s="26" t="str">
        <f t="shared" si="42"/>
        <v/>
      </c>
      <c r="P544" s="28" t="str">
        <f t="shared" si="46"/>
        <v/>
      </c>
      <c r="Q544" s="24" t="str">
        <f t="shared" si="43"/>
        <v/>
      </c>
      <c r="R544" s="24" t="str">
        <f t="shared" si="44"/>
        <v/>
      </c>
      <c r="S544" s="27" t="str">
        <f t="shared" si="45"/>
        <v/>
      </c>
    </row>
    <row r="545" spans="2:19" x14ac:dyDescent="0.3">
      <c r="B545" s="24" t="str">
        <f>_xlfn.IFNA(VLOOKUP(A545,list!B:C,2,FALSE),"")</f>
        <v/>
      </c>
      <c r="D545" s="24" t="str">
        <f>_xlfn.IFNA(VLOOKUP(C545,list!$G$2:$I$10,2,FALSE),"")</f>
        <v/>
      </c>
      <c r="E545" s="24" t="str">
        <f>_xlfn.IFNA(VLOOKUP(C545,list!G:I,3,FALSE),"")</f>
        <v/>
      </c>
      <c r="O545" s="26" t="str">
        <f t="shared" si="42"/>
        <v/>
      </c>
      <c r="P545" s="28" t="str">
        <f t="shared" si="46"/>
        <v/>
      </c>
      <c r="Q545" s="24" t="str">
        <f t="shared" si="43"/>
        <v/>
      </c>
      <c r="R545" s="24" t="str">
        <f t="shared" si="44"/>
        <v/>
      </c>
      <c r="S545" s="27" t="str">
        <f t="shared" si="45"/>
        <v/>
      </c>
    </row>
    <row r="546" spans="2:19" x14ac:dyDescent="0.3">
      <c r="B546" s="24" t="str">
        <f>_xlfn.IFNA(VLOOKUP(A546,list!B:C,2,FALSE),"")</f>
        <v/>
      </c>
      <c r="D546" s="24" t="str">
        <f>_xlfn.IFNA(VLOOKUP(C546,list!$G$2:$I$10,2,FALSE),"")</f>
        <v/>
      </c>
      <c r="E546" s="24" t="str">
        <f>_xlfn.IFNA(VLOOKUP(C546,list!G:I,3,FALSE),"")</f>
        <v/>
      </c>
      <c r="O546" s="26" t="str">
        <f t="shared" si="42"/>
        <v/>
      </c>
      <c r="P546" s="28" t="str">
        <f t="shared" si="46"/>
        <v/>
      </c>
      <c r="Q546" s="24" t="str">
        <f t="shared" si="43"/>
        <v/>
      </c>
      <c r="R546" s="24" t="str">
        <f t="shared" si="44"/>
        <v/>
      </c>
      <c r="S546" s="27" t="str">
        <f t="shared" si="45"/>
        <v/>
      </c>
    </row>
    <row r="547" spans="2:19" x14ac:dyDescent="0.3">
      <c r="B547" s="24" t="str">
        <f>_xlfn.IFNA(VLOOKUP(A547,list!B:C,2,FALSE),"")</f>
        <v/>
      </c>
      <c r="D547" s="24" t="str">
        <f>_xlfn.IFNA(VLOOKUP(C547,list!$G$2:$I$10,2,FALSE),"")</f>
        <v/>
      </c>
      <c r="E547" s="24" t="str">
        <f>_xlfn.IFNA(VLOOKUP(C547,list!G:I,3,FALSE),"")</f>
        <v/>
      </c>
      <c r="O547" s="26" t="str">
        <f t="shared" si="42"/>
        <v/>
      </c>
      <c r="P547" s="28" t="str">
        <f t="shared" si="46"/>
        <v/>
      </c>
      <c r="Q547" s="24" t="str">
        <f t="shared" si="43"/>
        <v/>
      </c>
      <c r="R547" s="24" t="str">
        <f t="shared" si="44"/>
        <v/>
      </c>
      <c r="S547" s="27" t="str">
        <f t="shared" si="45"/>
        <v/>
      </c>
    </row>
    <row r="548" spans="2:19" x14ac:dyDescent="0.3">
      <c r="B548" s="24" t="str">
        <f>_xlfn.IFNA(VLOOKUP(A548,list!B:C,2,FALSE),"")</f>
        <v/>
      </c>
      <c r="D548" s="24" t="str">
        <f>_xlfn.IFNA(VLOOKUP(C548,list!$G$2:$I$10,2,FALSE),"")</f>
        <v/>
      </c>
      <c r="E548" s="24" t="str">
        <f>_xlfn.IFNA(VLOOKUP(C548,list!G:I,3,FALSE),"")</f>
        <v/>
      </c>
      <c r="O548" s="26" t="str">
        <f t="shared" si="42"/>
        <v/>
      </c>
      <c r="P548" s="28" t="str">
        <f t="shared" si="46"/>
        <v/>
      </c>
      <c r="Q548" s="24" t="str">
        <f t="shared" si="43"/>
        <v/>
      </c>
      <c r="R548" s="24" t="str">
        <f t="shared" si="44"/>
        <v/>
      </c>
      <c r="S548" s="27" t="str">
        <f t="shared" si="45"/>
        <v/>
      </c>
    </row>
    <row r="549" spans="2:19" x14ac:dyDescent="0.3">
      <c r="B549" s="24" t="str">
        <f>_xlfn.IFNA(VLOOKUP(A549,list!B:C,2,FALSE),"")</f>
        <v/>
      </c>
      <c r="D549" s="24" t="str">
        <f>_xlfn.IFNA(VLOOKUP(C549,list!$G$2:$I$10,2,FALSE),"")</f>
        <v/>
      </c>
      <c r="E549" s="24" t="str">
        <f>_xlfn.IFNA(VLOOKUP(C549,list!G:I,3,FALSE),"")</f>
        <v/>
      </c>
      <c r="O549" s="26" t="str">
        <f t="shared" si="42"/>
        <v/>
      </c>
      <c r="P549" s="28" t="str">
        <f t="shared" si="46"/>
        <v/>
      </c>
      <c r="Q549" s="24" t="str">
        <f t="shared" si="43"/>
        <v/>
      </c>
      <c r="R549" s="24" t="str">
        <f t="shared" si="44"/>
        <v/>
      </c>
      <c r="S549" s="27" t="str">
        <f t="shared" si="45"/>
        <v/>
      </c>
    </row>
    <row r="550" spans="2:19" x14ac:dyDescent="0.3">
      <c r="B550" s="24" t="str">
        <f>_xlfn.IFNA(VLOOKUP(A550,list!B:C,2,FALSE),"")</f>
        <v/>
      </c>
      <c r="D550" s="24" t="str">
        <f>_xlfn.IFNA(VLOOKUP(C550,list!$G$2:$I$10,2,FALSE),"")</f>
        <v/>
      </c>
      <c r="E550" s="24" t="str">
        <f>_xlfn.IFNA(VLOOKUP(C550,list!G:I,3,FALSE),"")</f>
        <v/>
      </c>
      <c r="O550" s="26" t="str">
        <f t="shared" si="42"/>
        <v/>
      </c>
      <c r="P550" s="28" t="str">
        <f t="shared" si="46"/>
        <v/>
      </c>
      <c r="Q550" s="24" t="str">
        <f t="shared" si="43"/>
        <v/>
      </c>
      <c r="R550" s="24" t="str">
        <f t="shared" si="44"/>
        <v/>
      </c>
      <c r="S550" s="27" t="str">
        <f t="shared" si="45"/>
        <v/>
      </c>
    </row>
    <row r="551" spans="2:19" x14ac:dyDescent="0.3">
      <c r="B551" s="24" t="str">
        <f>_xlfn.IFNA(VLOOKUP(A551,list!B:C,2,FALSE),"")</f>
        <v/>
      </c>
      <c r="D551" s="24" t="str">
        <f>_xlfn.IFNA(VLOOKUP(C551,list!$G$2:$I$10,2,FALSE),"")</f>
        <v/>
      </c>
      <c r="E551" s="24" t="str">
        <f>_xlfn.IFNA(VLOOKUP(C551,list!G:I,3,FALSE),"")</f>
        <v/>
      </c>
      <c r="O551" s="26" t="str">
        <f t="shared" si="42"/>
        <v/>
      </c>
      <c r="P551" s="28" t="str">
        <f t="shared" si="46"/>
        <v/>
      </c>
      <c r="Q551" s="24" t="str">
        <f t="shared" si="43"/>
        <v/>
      </c>
      <c r="R551" s="24" t="str">
        <f t="shared" si="44"/>
        <v/>
      </c>
      <c r="S551" s="27" t="str">
        <f t="shared" si="45"/>
        <v/>
      </c>
    </row>
    <row r="552" spans="2:19" x14ac:dyDescent="0.3">
      <c r="B552" s="24" t="str">
        <f>_xlfn.IFNA(VLOOKUP(A552,list!B:C,2,FALSE),"")</f>
        <v/>
      </c>
      <c r="D552" s="24" t="str">
        <f>_xlfn.IFNA(VLOOKUP(C552,list!$G$2:$I$10,2,FALSE),"")</f>
        <v/>
      </c>
      <c r="E552" s="24" t="str">
        <f>_xlfn.IFNA(VLOOKUP(C552,list!G:I,3,FALSE),"")</f>
        <v/>
      </c>
      <c r="O552" s="26" t="str">
        <f t="shared" si="42"/>
        <v/>
      </c>
      <c r="P552" s="28" t="str">
        <f t="shared" si="46"/>
        <v/>
      </c>
      <c r="Q552" s="24" t="str">
        <f t="shared" si="43"/>
        <v/>
      </c>
      <c r="R552" s="24" t="str">
        <f t="shared" si="44"/>
        <v/>
      </c>
      <c r="S552" s="27" t="str">
        <f t="shared" si="45"/>
        <v/>
      </c>
    </row>
    <row r="553" spans="2:19" x14ac:dyDescent="0.3">
      <c r="B553" s="24" t="str">
        <f>_xlfn.IFNA(VLOOKUP(A553,list!B:C,2,FALSE),"")</f>
        <v/>
      </c>
      <c r="D553" s="24" t="str">
        <f>_xlfn.IFNA(VLOOKUP(C553,list!$G$2:$I$10,2,FALSE),"")</f>
        <v/>
      </c>
      <c r="E553" s="24" t="str">
        <f>_xlfn.IFNA(VLOOKUP(C553,list!G:I,3,FALSE),"")</f>
        <v/>
      </c>
      <c r="O553" s="26" t="str">
        <f t="shared" si="42"/>
        <v/>
      </c>
      <c r="P553" s="28" t="str">
        <f t="shared" si="46"/>
        <v/>
      </c>
      <c r="Q553" s="24" t="str">
        <f t="shared" si="43"/>
        <v/>
      </c>
      <c r="R553" s="24" t="str">
        <f t="shared" si="44"/>
        <v/>
      </c>
      <c r="S553" s="27" t="str">
        <f t="shared" si="45"/>
        <v/>
      </c>
    </row>
    <row r="554" spans="2:19" x14ac:dyDescent="0.3">
      <c r="B554" s="24" t="str">
        <f>_xlfn.IFNA(VLOOKUP(A554,list!B:C,2,FALSE),"")</f>
        <v/>
      </c>
      <c r="D554" s="24" t="str">
        <f>_xlfn.IFNA(VLOOKUP(C554,list!$G$2:$I$10,2,FALSE),"")</f>
        <v/>
      </c>
      <c r="E554" s="24" t="str">
        <f>_xlfn.IFNA(VLOOKUP(C554,list!G:I,3,FALSE),"")</f>
        <v/>
      </c>
      <c r="O554" s="26" t="str">
        <f t="shared" si="42"/>
        <v/>
      </c>
      <c r="P554" s="28" t="str">
        <f t="shared" si="46"/>
        <v/>
      </c>
      <c r="Q554" s="24" t="str">
        <f t="shared" si="43"/>
        <v/>
      </c>
      <c r="R554" s="24" t="str">
        <f t="shared" si="44"/>
        <v/>
      </c>
      <c r="S554" s="27" t="str">
        <f t="shared" si="45"/>
        <v/>
      </c>
    </row>
    <row r="555" spans="2:19" x14ac:dyDescent="0.3">
      <c r="B555" s="24" t="str">
        <f>_xlfn.IFNA(VLOOKUP(A555,list!B:C,2,FALSE),"")</f>
        <v/>
      </c>
      <c r="D555" s="24" t="str">
        <f>_xlfn.IFNA(VLOOKUP(C555,list!$G$2:$I$10,2,FALSE),"")</f>
        <v/>
      </c>
      <c r="E555" s="24" t="str">
        <f>_xlfn.IFNA(VLOOKUP(C555,list!G:I,3,FALSE),"")</f>
        <v/>
      </c>
      <c r="O555" s="26" t="str">
        <f t="shared" si="42"/>
        <v/>
      </c>
      <c r="P555" s="28" t="str">
        <f t="shared" si="46"/>
        <v/>
      </c>
      <c r="Q555" s="24" t="str">
        <f t="shared" si="43"/>
        <v/>
      </c>
      <c r="R555" s="24" t="str">
        <f t="shared" si="44"/>
        <v/>
      </c>
      <c r="S555" s="27" t="str">
        <f t="shared" si="45"/>
        <v/>
      </c>
    </row>
    <row r="556" spans="2:19" x14ac:dyDescent="0.3">
      <c r="B556" s="24" t="str">
        <f>_xlfn.IFNA(VLOOKUP(A556,list!B:C,2,FALSE),"")</f>
        <v/>
      </c>
      <c r="D556" s="24" t="str">
        <f>_xlfn.IFNA(VLOOKUP(C556,list!$G$2:$I$10,2,FALSE),"")</f>
        <v/>
      </c>
      <c r="E556" s="24" t="str">
        <f>_xlfn.IFNA(VLOOKUP(C556,list!G:I,3,FALSE),"")</f>
        <v/>
      </c>
      <c r="O556" s="26" t="str">
        <f t="shared" si="42"/>
        <v/>
      </c>
      <c r="P556" s="28" t="str">
        <f t="shared" si="46"/>
        <v/>
      </c>
      <c r="Q556" s="24" t="str">
        <f t="shared" si="43"/>
        <v/>
      </c>
      <c r="R556" s="24" t="str">
        <f t="shared" si="44"/>
        <v/>
      </c>
      <c r="S556" s="27" t="str">
        <f t="shared" si="45"/>
        <v/>
      </c>
    </row>
    <row r="557" spans="2:19" x14ac:dyDescent="0.3">
      <c r="B557" s="24" t="str">
        <f>_xlfn.IFNA(VLOOKUP(A557,list!B:C,2,FALSE),"")</f>
        <v/>
      </c>
      <c r="D557" s="24" t="str">
        <f>_xlfn.IFNA(VLOOKUP(C557,list!$G$2:$I$10,2,FALSE),"")</f>
        <v/>
      </c>
      <c r="E557" s="24" t="str">
        <f>_xlfn.IFNA(VLOOKUP(C557,list!G:I,3,FALSE),"")</f>
        <v/>
      </c>
      <c r="O557" s="26" t="str">
        <f t="shared" si="42"/>
        <v/>
      </c>
      <c r="P557" s="28" t="str">
        <f t="shared" si="46"/>
        <v/>
      </c>
      <c r="Q557" s="24" t="str">
        <f t="shared" si="43"/>
        <v/>
      </c>
      <c r="R557" s="24" t="str">
        <f t="shared" si="44"/>
        <v/>
      </c>
      <c r="S557" s="27" t="str">
        <f t="shared" si="45"/>
        <v/>
      </c>
    </row>
    <row r="558" spans="2:19" x14ac:dyDescent="0.3">
      <c r="B558" s="24" t="str">
        <f>_xlfn.IFNA(VLOOKUP(A558,list!B:C,2,FALSE),"")</f>
        <v/>
      </c>
      <c r="D558" s="24" t="str">
        <f>_xlfn.IFNA(VLOOKUP(C558,list!$G$2:$I$10,2,FALSE),"")</f>
        <v/>
      </c>
      <c r="E558" s="24" t="str">
        <f>_xlfn.IFNA(VLOOKUP(C558,list!G:I,3,FALSE),"")</f>
        <v/>
      </c>
      <c r="O558" s="26" t="str">
        <f t="shared" si="42"/>
        <v/>
      </c>
      <c r="P558" s="28" t="str">
        <f t="shared" si="46"/>
        <v/>
      </c>
      <c r="Q558" s="24" t="str">
        <f t="shared" si="43"/>
        <v/>
      </c>
      <c r="R558" s="24" t="str">
        <f t="shared" si="44"/>
        <v/>
      </c>
      <c r="S558" s="27" t="str">
        <f t="shared" si="45"/>
        <v/>
      </c>
    </row>
    <row r="559" spans="2:19" x14ac:dyDescent="0.3">
      <c r="B559" s="24" t="str">
        <f>_xlfn.IFNA(VLOOKUP(A559,list!B:C,2,FALSE),"")</f>
        <v/>
      </c>
      <c r="D559" s="24" t="str">
        <f>_xlfn.IFNA(VLOOKUP(C559,list!$G$2:$I$10,2,FALSE),"")</f>
        <v/>
      </c>
      <c r="E559" s="24" t="str">
        <f>_xlfn.IFNA(VLOOKUP(C559,list!G:I,3,FALSE),"")</f>
        <v/>
      </c>
      <c r="O559" s="26" t="str">
        <f t="shared" si="42"/>
        <v/>
      </c>
      <c r="P559" s="28" t="str">
        <f t="shared" si="46"/>
        <v/>
      </c>
      <c r="Q559" s="24" t="str">
        <f t="shared" si="43"/>
        <v/>
      </c>
      <c r="R559" s="24" t="str">
        <f t="shared" si="44"/>
        <v/>
      </c>
      <c r="S559" s="27" t="str">
        <f t="shared" si="45"/>
        <v/>
      </c>
    </row>
    <row r="560" spans="2:19" x14ac:dyDescent="0.3">
      <c r="B560" s="24" t="str">
        <f>_xlfn.IFNA(VLOOKUP(A560,list!B:C,2,FALSE),"")</f>
        <v/>
      </c>
      <c r="D560" s="24" t="str">
        <f>_xlfn.IFNA(VLOOKUP(C560,list!$G$2:$I$10,2,FALSE),"")</f>
        <v/>
      </c>
      <c r="E560" s="24" t="str">
        <f>_xlfn.IFNA(VLOOKUP(C560,list!G:I,3,FALSE),"")</f>
        <v/>
      </c>
      <c r="O560" s="26" t="str">
        <f t="shared" si="42"/>
        <v/>
      </c>
      <c r="P560" s="28" t="str">
        <f t="shared" si="46"/>
        <v/>
      </c>
      <c r="Q560" s="24" t="str">
        <f t="shared" si="43"/>
        <v/>
      </c>
      <c r="R560" s="24" t="str">
        <f t="shared" si="44"/>
        <v/>
      </c>
      <c r="S560" s="27" t="str">
        <f t="shared" si="45"/>
        <v/>
      </c>
    </row>
    <row r="561" spans="2:19" x14ac:dyDescent="0.3">
      <c r="B561" s="24" t="str">
        <f>_xlfn.IFNA(VLOOKUP(A561,list!B:C,2,FALSE),"")</f>
        <v/>
      </c>
      <c r="D561" s="24" t="str">
        <f>_xlfn.IFNA(VLOOKUP(C561,list!$G$2:$I$10,2,FALSE),"")</f>
        <v/>
      </c>
      <c r="E561" s="24" t="str">
        <f>_xlfn.IFNA(VLOOKUP(C561,list!G:I,3,FALSE),"")</f>
        <v/>
      </c>
      <c r="O561" s="26" t="str">
        <f t="shared" si="42"/>
        <v/>
      </c>
      <c r="P561" s="28" t="str">
        <f t="shared" si="46"/>
        <v/>
      </c>
      <c r="Q561" s="24" t="str">
        <f t="shared" si="43"/>
        <v/>
      </c>
      <c r="R561" s="24" t="str">
        <f t="shared" si="44"/>
        <v/>
      </c>
      <c r="S561" s="27" t="str">
        <f t="shared" si="45"/>
        <v/>
      </c>
    </row>
    <row r="562" spans="2:19" x14ac:dyDescent="0.3">
      <c r="B562" s="24" t="str">
        <f>_xlfn.IFNA(VLOOKUP(A562,list!B:C,2,FALSE),"")</f>
        <v/>
      </c>
      <c r="D562" s="24" t="str">
        <f>_xlfn.IFNA(VLOOKUP(C562,list!$G$2:$I$10,2,FALSE),"")</f>
        <v/>
      </c>
      <c r="E562" s="24" t="str">
        <f>_xlfn.IFNA(VLOOKUP(C562,list!G:I,3,FALSE),"")</f>
        <v/>
      </c>
      <c r="O562" s="26" t="str">
        <f t="shared" si="42"/>
        <v/>
      </c>
      <c r="P562" s="28" t="str">
        <f t="shared" si="46"/>
        <v/>
      </c>
      <c r="Q562" s="24" t="str">
        <f t="shared" si="43"/>
        <v/>
      </c>
      <c r="R562" s="24" t="str">
        <f t="shared" si="44"/>
        <v/>
      </c>
      <c r="S562" s="27" t="str">
        <f t="shared" si="45"/>
        <v/>
      </c>
    </row>
    <row r="563" spans="2:19" x14ac:dyDescent="0.3">
      <c r="B563" s="24" t="str">
        <f>_xlfn.IFNA(VLOOKUP(A563,list!B:C,2,FALSE),"")</f>
        <v/>
      </c>
      <c r="D563" s="24" t="str">
        <f>_xlfn.IFNA(VLOOKUP(C563,list!$G$2:$I$10,2,FALSE),"")</f>
        <v/>
      </c>
      <c r="E563" s="24" t="str">
        <f>_xlfn.IFNA(VLOOKUP(C563,list!G:I,3,FALSE),"")</f>
        <v/>
      </c>
      <c r="O563" s="26" t="str">
        <f t="shared" si="42"/>
        <v/>
      </c>
      <c r="P563" s="28" t="str">
        <f t="shared" si="46"/>
        <v/>
      </c>
      <c r="Q563" s="24" t="str">
        <f t="shared" si="43"/>
        <v/>
      </c>
      <c r="R563" s="24" t="str">
        <f t="shared" si="44"/>
        <v/>
      </c>
      <c r="S563" s="27" t="str">
        <f t="shared" si="45"/>
        <v/>
      </c>
    </row>
    <row r="564" spans="2:19" x14ac:dyDescent="0.3">
      <c r="B564" s="24" t="str">
        <f>_xlfn.IFNA(VLOOKUP(A564,list!B:C,2,FALSE),"")</f>
        <v/>
      </c>
      <c r="D564" s="24" t="str">
        <f>_xlfn.IFNA(VLOOKUP(C564,list!$G$2:$I$10,2,FALSE),"")</f>
        <v/>
      </c>
      <c r="E564" s="24" t="str">
        <f>_xlfn.IFNA(VLOOKUP(C564,list!G:I,3,FALSE),"")</f>
        <v/>
      </c>
      <c r="O564" s="26" t="str">
        <f t="shared" si="42"/>
        <v/>
      </c>
      <c r="P564" s="28" t="str">
        <f t="shared" si="46"/>
        <v/>
      </c>
      <c r="Q564" s="24" t="str">
        <f t="shared" si="43"/>
        <v/>
      </c>
      <c r="R564" s="24" t="str">
        <f t="shared" si="44"/>
        <v/>
      </c>
      <c r="S564" s="27" t="str">
        <f t="shared" si="45"/>
        <v/>
      </c>
    </row>
    <row r="565" spans="2:19" x14ac:dyDescent="0.3">
      <c r="B565" s="24" t="str">
        <f>_xlfn.IFNA(VLOOKUP(A565,list!B:C,2,FALSE),"")</f>
        <v/>
      </c>
      <c r="D565" s="24" t="str">
        <f>_xlfn.IFNA(VLOOKUP(C565,list!$G$2:$I$10,2,FALSE),"")</f>
        <v/>
      </c>
      <c r="E565" s="24" t="str">
        <f>_xlfn.IFNA(VLOOKUP(C565,list!G:I,3,FALSE),"")</f>
        <v/>
      </c>
      <c r="O565" s="26" t="str">
        <f t="shared" si="42"/>
        <v/>
      </c>
      <c r="P565" s="28" t="str">
        <f t="shared" si="46"/>
        <v/>
      </c>
      <c r="Q565" s="24" t="str">
        <f t="shared" si="43"/>
        <v/>
      </c>
      <c r="R565" s="24" t="str">
        <f t="shared" si="44"/>
        <v/>
      </c>
      <c r="S565" s="27" t="str">
        <f t="shared" si="45"/>
        <v/>
      </c>
    </row>
    <row r="566" spans="2:19" x14ac:dyDescent="0.3">
      <c r="B566" s="24" t="str">
        <f>_xlfn.IFNA(VLOOKUP(A566,list!B:C,2,FALSE),"")</f>
        <v/>
      </c>
      <c r="D566" s="24" t="str">
        <f>_xlfn.IFNA(VLOOKUP(C566,list!$G$2:$I$10,2,FALSE),"")</f>
        <v/>
      </c>
      <c r="E566" s="24" t="str">
        <f>_xlfn.IFNA(VLOOKUP(C566,list!G:I,3,FALSE),"")</f>
        <v/>
      </c>
      <c r="O566" s="26" t="str">
        <f t="shared" si="42"/>
        <v/>
      </c>
      <c r="P566" s="28" t="str">
        <f t="shared" si="46"/>
        <v/>
      </c>
      <c r="Q566" s="24" t="str">
        <f t="shared" si="43"/>
        <v/>
      </c>
      <c r="R566" s="24" t="str">
        <f t="shared" si="44"/>
        <v/>
      </c>
      <c r="S566" s="27" t="str">
        <f t="shared" si="45"/>
        <v/>
      </c>
    </row>
    <row r="567" spans="2:19" x14ac:dyDescent="0.3">
      <c r="B567" s="24" t="str">
        <f>_xlfn.IFNA(VLOOKUP(A567,list!B:C,2,FALSE),"")</f>
        <v/>
      </c>
      <c r="D567" s="24" t="str">
        <f>_xlfn.IFNA(VLOOKUP(C567,list!$G$2:$I$10,2,FALSE),"")</f>
        <v/>
      </c>
      <c r="E567" s="24" t="str">
        <f>_xlfn.IFNA(VLOOKUP(C567,list!G:I,3,FALSE),"")</f>
        <v/>
      </c>
      <c r="O567" s="26" t="str">
        <f t="shared" si="42"/>
        <v/>
      </c>
      <c r="P567" s="28" t="str">
        <f t="shared" si="46"/>
        <v/>
      </c>
      <c r="Q567" s="24" t="str">
        <f t="shared" si="43"/>
        <v/>
      </c>
      <c r="R567" s="24" t="str">
        <f t="shared" si="44"/>
        <v/>
      </c>
      <c r="S567" s="27" t="str">
        <f t="shared" si="45"/>
        <v/>
      </c>
    </row>
    <row r="568" spans="2:19" x14ac:dyDescent="0.3">
      <c r="B568" s="24" t="str">
        <f>_xlfn.IFNA(VLOOKUP(A568,list!B:C,2,FALSE),"")</f>
        <v/>
      </c>
      <c r="D568" s="24" t="str">
        <f>_xlfn.IFNA(VLOOKUP(C568,list!$G$2:$I$10,2,FALSE),"")</f>
        <v/>
      </c>
      <c r="E568" s="24" t="str">
        <f>_xlfn.IFNA(VLOOKUP(C568,list!G:I,3,FALSE),"")</f>
        <v/>
      </c>
      <c r="O568" s="26" t="str">
        <f t="shared" si="42"/>
        <v/>
      </c>
      <c r="P568" s="28" t="str">
        <f t="shared" si="46"/>
        <v/>
      </c>
      <c r="Q568" s="24" t="str">
        <f t="shared" si="43"/>
        <v/>
      </c>
      <c r="R568" s="24" t="str">
        <f t="shared" si="44"/>
        <v/>
      </c>
      <c r="S568" s="27" t="str">
        <f t="shared" si="45"/>
        <v/>
      </c>
    </row>
    <row r="569" spans="2:19" x14ac:dyDescent="0.3">
      <c r="B569" s="24" t="str">
        <f>_xlfn.IFNA(VLOOKUP(A569,list!B:C,2,FALSE),"")</f>
        <v/>
      </c>
      <c r="D569" s="24" t="str">
        <f>_xlfn.IFNA(VLOOKUP(C569,list!$G$2:$I$10,2,FALSE),"")</f>
        <v/>
      </c>
      <c r="E569" s="24" t="str">
        <f>_xlfn.IFNA(VLOOKUP(C569,list!G:I,3,FALSE),"")</f>
        <v/>
      </c>
      <c r="O569" s="26" t="str">
        <f t="shared" si="42"/>
        <v/>
      </c>
      <c r="P569" s="28" t="str">
        <f t="shared" si="46"/>
        <v/>
      </c>
      <c r="Q569" s="24" t="str">
        <f t="shared" si="43"/>
        <v/>
      </c>
      <c r="R569" s="24" t="str">
        <f t="shared" si="44"/>
        <v/>
      </c>
      <c r="S569" s="27" t="str">
        <f t="shared" si="45"/>
        <v/>
      </c>
    </row>
    <row r="570" spans="2:19" x14ac:dyDescent="0.3">
      <c r="B570" s="24" t="str">
        <f>_xlfn.IFNA(VLOOKUP(A570,list!B:C,2,FALSE),"")</f>
        <v/>
      </c>
      <c r="D570" s="24" t="str">
        <f>_xlfn.IFNA(VLOOKUP(C570,list!$G$2:$I$10,2,FALSE),"")</f>
        <v/>
      </c>
      <c r="E570" s="24" t="str">
        <f>_xlfn.IFNA(VLOOKUP(C570,list!G:I,3,FALSE),"")</f>
        <v/>
      </c>
      <c r="O570" s="26" t="str">
        <f t="shared" si="42"/>
        <v/>
      </c>
      <c r="P570" s="28" t="str">
        <f t="shared" si="46"/>
        <v/>
      </c>
      <c r="Q570" s="24" t="str">
        <f t="shared" si="43"/>
        <v/>
      </c>
      <c r="R570" s="24" t="str">
        <f t="shared" si="44"/>
        <v/>
      </c>
      <c r="S570" s="27" t="str">
        <f t="shared" si="45"/>
        <v/>
      </c>
    </row>
    <row r="571" spans="2:19" x14ac:dyDescent="0.3">
      <c r="B571" s="24" t="str">
        <f>_xlfn.IFNA(VLOOKUP(A571,list!B:C,2,FALSE),"")</f>
        <v/>
      </c>
      <c r="D571" s="24" t="str">
        <f>_xlfn.IFNA(VLOOKUP(C571,list!$G$2:$I$10,2,FALSE),"")</f>
        <v/>
      </c>
      <c r="E571" s="24" t="str">
        <f>_xlfn.IFNA(VLOOKUP(C571,list!G:I,3,FALSE),"")</f>
        <v/>
      </c>
      <c r="O571" s="26" t="str">
        <f t="shared" si="42"/>
        <v/>
      </c>
      <c r="P571" s="28" t="str">
        <f t="shared" si="46"/>
        <v/>
      </c>
      <c r="Q571" s="24" t="str">
        <f t="shared" si="43"/>
        <v/>
      </c>
      <c r="R571" s="24" t="str">
        <f t="shared" si="44"/>
        <v/>
      </c>
      <c r="S571" s="27" t="str">
        <f t="shared" si="45"/>
        <v/>
      </c>
    </row>
    <row r="572" spans="2:19" x14ac:dyDescent="0.3">
      <c r="B572" s="24" t="str">
        <f>_xlfn.IFNA(VLOOKUP(A572,list!B:C,2,FALSE),"")</f>
        <v/>
      </c>
      <c r="D572" s="24" t="str">
        <f>_xlfn.IFNA(VLOOKUP(C572,list!$G$2:$I$10,2,FALSE),"")</f>
        <v/>
      </c>
      <c r="E572" s="24" t="str">
        <f>_xlfn.IFNA(VLOOKUP(C572,list!G:I,3,FALSE),"")</f>
        <v/>
      </c>
      <c r="O572" s="26" t="str">
        <f t="shared" si="42"/>
        <v/>
      </c>
      <c r="P572" s="28" t="str">
        <f t="shared" si="46"/>
        <v/>
      </c>
      <c r="Q572" s="24" t="str">
        <f t="shared" si="43"/>
        <v/>
      </c>
      <c r="R572" s="24" t="str">
        <f t="shared" si="44"/>
        <v/>
      </c>
      <c r="S572" s="27" t="str">
        <f t="shared" si="45"/>
        <v/>
      </c>
    </row>
    <row r="573" spans="2:19" x14ac:dyDescent="0.3">
      <c r="B573" s="24" t="str">
        <f>_xlfn.IFNA(VLOOKUP(A573,list!B:C,2,FALSE),"")</f>
        <v/>
      </c>
      <c r="D573" s="24" t="str">
        <f>_xlfn.IFNA(VLOOKUP(C573,list!$G$2:$I$10,2,FALSE),"")</f>
        <v/>
      </c>
      <c r="E573" s="24" t="str">
        <f>_xlfn.IFNA(VLOOKUP(C573,list!G:I,3,FALSE),"")</f>
        <v/>
      </c>
      <c r="O573" s="26" t="str">
        <f t="shared" si="42"/>
        <v/>
      </c>
      <c r="P573" s="28" t="str">
        <f t="shared" si="46"/>
        <v/>
      </c>
      <c r="Q573" s="24" t="str">
        <f t="shared" si="43"/>
        <v/>
      </c>
      <c r="R573" s="24" t="str">
        <f t="shared" si="44"/>
        <v/>
      </c>
      <c r="S573" s="27" t="str">
        <f t="shared" si="45"/>
        <v/>
      </c>
    </row>
    <row r="574" spans="2:19" x14ac:dyDescent="0.3">
      <c r="B574" s="24" t="str">
        <f>_xlfn.IFNA(VLOOKUP(A574,list!B:C,2,FALSE),"")</f>
        <v/>
      </c>
      <c r="D574" s="24" t="str">
        <f>_xlfn.IFNA(VLOOKUP(C574,list!$G$2:$I$10,2,FALSE),"")</f>
        <v/>
      </c>
      <c r="E574" s="24" t="str">
        <f>_xlfn.IFNA(VLOOKUP(C574,list!G:I,3,FALSE),"")</f>
        <v/>
      </c>
      <c r="O574" s="26" t="str">
        <f t="shared" si="42"/>
        <v/>
      </c>
      <c r="P574" s="28" t="str">
        <f t="shared" si="46"/>
        <v/>
      </c>
      <c r="Q574" s="24" t="str">
        <f t="shared" si="43"/>
        <v/>
      </c>
      <c r="R574" s="24" t="str">
        <f t="shared" si="44"/>
        <v/>
      </c>
      <c r="S574" s="27" t="str">
        <f t="shared" si="45"/>
        <v/>
      </c>
    </row>
    <row r="575" spans="2:19" x14ac:dyDescent="0.3">
      <c r="B575" s="24" t="str">
        <f>_xlfn.IFNA(VLOOKUP(A575,list!B:C,2,FALSE),"")</f>
        <v/>
      </c>
      <c r="D575" s="24" t="str">
        <f>_xlfn.IFNA(VLOOKUP(C575,list!$G$2:$I$10,2,FALSE),"")</f>
        <v/>
      </c>
      <c r="E575" s="24" t="str">
        <f>_xlfn.IFNA(VLOOKUP(C575,list!G:I,3,FALSE),"")</f>
        <v/>
      </c>
      <c r="O575" s="26" t="str">
        <f t="shared" si="42"/>
        <v/>
      </c>
      <c r="P575" s="28" t="str">
        <f t="shared" si="46"/>
        <v/>
      </c>
      <c r="Q575" s="24" t="str">
        <f t="shared" si="43"/>
        <v/>
      </c>
      <c r="R575" s="24" t="str">
        <f t="shared" si="44"/>
        <v/>
      </c>
      <c r="S575" s="27" t="str">
        <f t="shared" si="45"/>
        <v/>
      </c>
    </row>
    <row r="576" spans="2:19" x14ac:dyDescent="0.3">
      <c r="B576" s="24" t="str">
        <f>_xlfn.IFNA(VLOOKUP(A576,list!B:C,2,FALSE),"")</f>
        <v/>
      </c>
      <c r="D576" s="24" t="str">
        <f>_xlfn.IFNA(VLOOKUP(C576,list!$G$2:$I$10,2,FALSE),"")</f>
        <v/>
      </c>
      <c r="E576" s="24" t="str">
        <f>_xlfn.IFNA(VLOOKUP(C576,list!G:I,3,FALSE),"")</f>
        <v/>
      </c>
      <c r="O576" s="26" t="str">
        <f t="shared" si="42"/>
        <v/>
      </c>
      <c r="P576" s="28" t="str">
        <f t="shared" si="46"/>
        <v/>
      </c>
      <c r="Q576" s="24" t="str">
        <f t="shared" si="43"/>
        <v/>
      </c>
      <c r="R576" s="24" t="str">
        <f t="shared" si="44"/>
        <v/>
      </c>
      <c r="S576" s="27" t="str">
        <f t="shared" si="45"/>
        <v/>
      </c>
    </row>
    <row r="577" spans="2:19" x14ac:dyDescent="0.3">
      <c r="B577" s="24" t="str">
        <f>_xlfn.IFNA(VLOOKUP(A577,list!B:C,2,FALSE),"")</f>
        <v/>
      </c>
      <c r="D577" s="24" t="str">
        <f>_xlfn.IFNA(VLOOKUP(C577,list!$G$2:$I$10,2,FALSE),"")</f>
        <v/>
      </c>
      <c r="E577" s="24" t="str">
        <f>_xlfn.IFNA(VLOOKUP(C577,list!G:I,3,FALSE),"")</f>
        <v/>
      </c>
      <c r="O577" s="26" t="str">
        <f t="shared" si="42"/>
        <v/>
      </c>
      <c r="P577" s="28" t="str">
        <f t="shared" si="46"/>
        <v/>
      </c>
      <c r="Q577" s="24" t="str">
        <f t="shared" si="43"/>
        <v/>
      </c>
      <c r="R577" s="24" t="str">
        <f t="shared" si="44"/>
        <v/>
      </c>
      <c r="S577" s="27" t="str">
        <f t="shared" si="45"/>
        <v/>
      </c>
    </row>
    <row r="578" spans="2:19" x14ac:dyDescent="0.3">
      <c r="B578" s="24" t="str">
        <f>_xlfn.IFNA(VLOOKUP(A578,list!B:C,2,FALSE),"")</f>
        <v/>
      </c>
      <c r="D578" s="24" t="str">
        <f>_xlfn.IFNA(VLOOKUP(C578,list!$G$2:$I$10,2,FALSE),"")</f>
        <v/>
      </c>
      <c r="E578" s="24" t="str">
        <f>_xlfn.IFNA(VLOOKUP(C578,list!G:I,3,FALSE),"")</f>
        <v/>
      </c>
      <c r="O578" s="26" t="str">
        <f t="shared" ref="O578:O641" si="47">IFERROR(IF(H578="","",DATE(YEAR(H578),MONTH(H578),1)),"")</f>
        <v/>
      </c>
      <c r="P578" s="28" t="str">
        <f t="shared" si="46"/>
        <v/>
      </c>
      <c r="Q578" s="24" t="str">
        <f t="shared" ref="Q578:Q641" si="48">IFERROR(IF(J578="","",MONTH(EOMONTH(J578,(DAY(J578)&gt;15)+0))),"")</f>
        <v/>
      </c>
      <c r="R578" s="24" t="str">
        <f t="shared" ref="R578:R641" si="49">IFERROR(IF(J578="","",IF(AND(MONTH(J578)=12,Q578=1),YEAR(J578)+1,YEAR(J578))),"")</f>
        <v/>
      </c>
      <c r="S578" s="27" t="str">
        <f t="shared" ref="S578:S641" si="50">IF(OR(Q578="",R578=""),"",DATE(R578,Q578,1))</f>
        <v/>
      </c>
    </row>
    <row r="579" spans="2:19" x14ac:dyDescent="0.3">
      <c r="B579" s="24" t="str">
        <f>_xlfn.IFNA(VLOOKUP(A579,list!B:C,2,FALSE),"")</f>
        <v/>
      </c>
      <c r="D579" s="24" t="str">
        <f>_xlfn.IFNA(VLOOKUP(C579,list!$G$2:$I$10,2,FALSE),"")</f>
        <v/>
      </c>
      <c r="E579" s="24" t="str">
        <f>_xlfn.IFNA(VLOOKUP(C579,list!G:I,3,FALSE),"")</f>
        <v/>
      </c>
      <c r="O579" s="26" t="str">
        <f t="shared" si="47"/>
        <v/>
      </c>
      <c r="P579" s="28" t="str">
        <f t="shared" ref="P579:P642" si="51">IFERROR(IF(J579&gt;0,((J579-H579)/7),""),"")</f>
        <v/>
      </c>
      <c r="Q579" s="24" t="str">
        <f t="shared" si="48"/>
        <v/>
      </c>
      <c r="R579" s="24" t="str">
        <f t="shared" si="49"/>
        <v/>
      </c>
      <c r="S579" s="27" t="str">
        <f t="shared" si="50"/>
        <v/>
      </c>
    </row>
    <row r="580" spans="2:19" x14ac:dyDescent="0.3">
      <c r="B580" s="24" t="str">
        <f>_xlfn.IFNA(VLOOKUP(A580,list!B:C,2,FALSE),"")</f>
        <v/>
      </c>
      <c r="D580" s="24" t="str">
        <f>_xlfn.IFNA(VLOOKUP(C580,list!$G$2:$I$10,2,FALSE),"")</f>
        <v/>
      </c>
      <c r="E580" s="24" t="str">
        <f>_xlfn.IFNA(VLOOKUP(C580,list!G:I,3,FALSE),"")</f>
        <v/>
      </c>
      <c r="O580" s="26" t="str">
        <f t="shared" si="47"/>
        <v/>
      </c>
      <c r="P580" s="28" t="str">
        <f t="shared" si="51"/>
        <v/>
      </c>
      <c r="Q580" s="24" t="str">
        <f t="shared" si="48"/>
        <v/>
      </c>
      <c r="R580" s="24" t="str">
        <f t="shared" si="49"/>
        <v/>
      </c>
      <c r="S580" s="27" t="str">
        <f t="shared" si="50"/>
        <v/>
      </c>
    </row>
    <row r="581" spans="2:19" x14ac:dyDescent="0.3">
      <c r="B581" s="24" t="str">
        <f>_xlfn.IFNA(VLOOKUP(A581,list!B:C,2,FALSE),"")</f>
        <v/>
      </c>
      <c r="D581" s="24" t="str">
        <f>_xlfn.IFNA(VLOOKUP(C581,list!$G$2:$I$10,2,FALSE),"")</f>
        <v/>
      </c>
      <c r="E581" s="24" t="str">
        <f>_xlfn.IFNA(VLOOKUP(C581,list!G:I,3,FALSE),"")</f>
        <v/>
      </c>
      <c r="O581" s="26" t="str">
        <f t="shared" si="47"/>
        <v/>
      </c>
      <c r="P581" s="28" t="str">
        <f t="shared" si="51"/>
        <v/>
      </c>
      <c r="Q581" s="24" t="str">
        <f t="shared" si="48"/>
        <v/>
      </c>
      <c r="R581" s="24" t="str">
        <f t="shared" si="49"/>
        <v/>
      </c>
      <c r="S581" s="27" t="str">
        <f t="shared" si="50"/>
        <v/>
      </c>
    </row>
    <row r="582" spans="2:19" x14ac:dyDescent="0.3">
      <c r="B582" s="24" t="str">
        <f>_xlfn.IFNA(VLOOKUP(A582,list!B:C,2,FALSE),"")</f>
        <v/>
      </c>
      <c r="D582" s="24" t="str">
        <f>_xlfn.IFNA(VLOOKUP(C582,list!$G$2:$I$10,2,FALSE),"")</f>
        <v/>
      </c>
      <c r="E582" s="24" t="str">
        <f>_xlfn.IFNA(VLOOKUP(C582,list!G:I,3,FALSE),"")</f>
        <v/>
      </c>
      <c r="O582" s="26" t="str">
        <f t="shared" si="47"/>
        <v/>
      </c>
      <c r="P582" s="28" t="str">
        <f t="shared" si="51"/>
        <v/>
      </c>
      <c r="Q582" s="24" t="str">
        <f t="shared" si="48"/>
        <v/>
      </c>
      <c r="R582" s="24" t="str">
        <f t="shared" si="49"/>
        <v/>
      </c>
      <c r="S582" s="27" t="str">
        <f t="shared" si="50"/>
        <v/>
      </c>
    </row>
    <row r="583" spans="2:19" x14ac:dyDescent="0.3">
      <c r="B583" s="24" t="str">
        <f>_xlfn.IFNA(VLOOKUP(A583,list!B:C,2,FALSE),"")</f>
        <v/>
      </c>
      <c r="D583" s="24" t="str">
        <f>_xlfn.IFNA(VLOOKUP(C583,list!$G$2:$I$10,2,FALSE),"")</f>
        <v/>
      </c>
      <c r="E583" s="24" t="str">
        <f>_xlfn.IFNA(VLOOKUP(C583,list!G:I,3,FALSE),"")</f>
        <v/>
      </c>
      <c r="O583" s="26" t="str">
        <f t="shared" si="47"/>
        <v/>
      </c>
      <c r="P583" s="28" t="str">
        <f t="shared" si="51"/>
        <v/>
      </c>
      <c r="Q583" s="24" t="str">
        <f t="shared" si="48"/>
        <v/>
      </c>
      <c r="R583" s="24" t="str">
        <f t="shared" si="49"/>
        <v/>
      </c>
      <c r="S583" s="27" t="str">
        <f t="shared" si="50"/>
        <v/>
      </c>
    </row>
    <row r="584" spans="2:19" x14ac:dyDescent="0.3">
      <c r="B584" s="24" t="str">
        <f>_xlfn.IFNA(VLOOKUP(A584,list!B:C,2,FALSE),"")</f>
        <v/>
      </c>
      <c r="D584" s="24" t="str">
        <f>_xlfn.IFNA(VLOOKUP(C584,list!$G$2:$I$10,2,FALSE),"")</f>
        <v/>
      </c>
      <c r="E584" s="24" t="str">
        <f>_xlfn.IFNA(VLOOKUP(C584,list!G:I,3,FALSE),"")</f>
        <v/>
      </c>
      <c r="O584" s="26" t="str">
        <f t="shared" si="47"/>
        <v/>
      </c>
      <c r="P584" s="28" t="str">
        <f t="shared" si="51"/>
        <v/>
      </c>
      <c r="Q584" s="24" t="str">
        <f t="shared" si="48"/>
        <v/>
      </c>
      <c r="R584" s="24" t="str">
        <f t="shared" si="49"/>
        <v/>
      </c>
      <c r="S584" s="27" t="str">
        <f t="shared" si="50"/>
        <v/>
      </c>
    </row>
    <row r="585" spans="2:19" x14ac:dyDescent="0.3">
      <c r="B585" s="24" t="str">
        <f>_xlfn.IFNA(VLOOKUP(A585,list!B:C,2,FALSE),"")</f>
        <v/>
      </c>
      <c r="D585" s="24" t="str">
        <f>_xlfn.IFNA(VLOOKUP(C585,list!$G$2:$I$10,2,FALSE),"")</f>
        <v/>
      </c>
      <c r="E585" s="24" t="str">
        <f>_xlfn.IFNA(VLOOKUP(C585,list!G:I,3,FALSE),"")</f>
        <v/>
      </c>
      <c r="O585" s="26" t="str">
        <f t="shared" si="47"/>
        <v/>
      </c>
      <c r="P585" s="28" t="str">
        <f t="shared" si="51"/>
        <v/>
      </c>
      <c r="Q585" s="24" t="str">
        <f t="shared" si="48"/>
        <v/>
      </c>
      <c r="R585" s="24" t="str">
        <f t="shared" si="49"/>
        <v/>
      </c>
      <c r="S585" s="27" t="str">
        <f t="shared" si="50"/>
        <v/>
      </c>
    </row>
    <row r="586" spans="2:19" x14ac:dyDescent="0.3">
      <c r="B586" s="24" t="str">
        <f>_xlfn.IFNA(VLOOKUP(A586,list!B:C,2,FALSE),"")</f>
        <v/>
      </c>
      <c r="D586" s="24" t="str">
        <f>_xlfn.IFNA(VLOOKUP(C586,list!$G$2:$I$10,2,FALSE),"")</f>
        <v/>
      </c>
      <c r="E586" s="24" t="str">
        <f>_xlfn.IFNA(VLOOKUP(C586,list!G:I,3,FALSE),"")</f>
        <v/>
      </c>
      <c r="O586" s="26" t="str">
        <f t="shared" si="47"/>
        <v/>
      </c>
      <c r="P586" s="28" t="str">
        <f t="shared" si="51"/>
        <v/>
      </c>
      <c r="Q586" s="24" t="str">
        <f t="shared" si="48"/>
        <v/>
      </c>
      <c r="R586" s="24" t="str">
        <f t="shared" si="49"/>
        <v/>
      </c>
      <c r="S586" s="27" t="str">
        <f t="shared" si="50"/>
        <v/>
      </c>
    </row>
    <row r="587" spans="2:19" x14ac:dyDescent="0.3">
      <c r="B587" s="24" t="str">
        <f>_xlfn.IFNA(VLOOKUP(A587,list!B:C,2,FALSE),"")</f>
        <v/>
      </c>
      <c r="D587" s="24" t="str">
        <f>_xlfn.IFNA(VLOOKUP(C587,list!$G$2:$I$10,2,FALSE),"")</f>
        <v/>
      </c>
      <c r="E587" s="24" t="str">
        <f>_xlfn.IFNA(VLOOKUP(C587,list!G:I,3,FALSE),"")</f>
        <v/>
      </c>
      <c r="O587" s="26" t="str">
        <f t="shared" si="47"/>
        <v/>
      </c>
      <c r="P587" s="28" t="str">
        <f t="shared" si="51"/>
        <v/>
      </c>
      <c r="Q587" s="24" t="str">
        <f t="shared" si="48"/>
        <v/>
      </c>
      <c r="R587" s="24" t="str">
        <f t="shared" si="49"/>
        <v/>
      </c>
      <c r="S587" s="27" t="str">
        <f t="shared" si="50"/>
        <v/>
      </c>
    </row>
    <row r="588" spans="2:19" x14ac:dyDescent="0.3">
      <c r="B588" s="24" t="str">
        <f>_xlfn.IFNA(VLOOKUP(A588,list!B:C,2,FALSE),"")</f>
        <v/>
      </c>
      <c r="D588" s="24" t="str">
        <f>_xlfn.IFNA(VLOOKUP(C588,list!$G$2:$I$10,2,FALSE),"")</f>
        <v/>
      </c>
      <c r="E588" s="24" t="str">
        <f>_xlfn.IFNA(VLOOKUP(C588,list!G:I,3,FALSE),"")</f>
        <v/>
      </c>
      <c r="O588" s="26" t="str">
        <f t="shared" si="47"/>
        <v/>
      </c>
      <c r="P588" s="28" t="str">
        <f t="shared" si="51"/>
        <v/>
      </c>
      <c r="Q588" s="24" t="str">
        <f t="shared" si="48"/>
        <v/>
      </c>
      <c r="R588" s="24" t="str">
        <f t="shared" si="49"/>
        <v/>
      </c>
      <c r="S588" s="27" t="str">
        <f t="shared" si="50"/>
        <v/>
      </c>
    </row>
    <row r="589" spans="2:19" x14ac:dyDescent="0.3">
      <c r="B589" s="24" t="str">
        <f>_xlfn.IFNA(VLOOKUP(A589,list!B:C,2,FALSE),"")</f>
        <v/>
      </c>
      <c r="D589" s="24" t="str">
        <f>_xlfn.IFNA(VLOOKUP(C589,list!$G$2:$I$10,2,FALSE),"")</f>
        <v/>
      </c>
      <c r="E589" s="24" t="str">
        <f>_xlfn.IFNA(VLOOKUP(C589,list!G:I,3,FALSE),"")</f>
        <v/>
      </c>
      <c r="O589" s="26" t="str">
        <f t="shared" si="47"/>
        <v/>
      </c>
      <c r="P589" s="28" t="str">
        <f t="shared" si="51"/>
        <v/>
      </c>
      <c r="Q589" s="24" t="str">
        <f t="shared" si="48"/>
        <v/>
      </c>
      <c r="R589" s="24" t="str">
        <f t="shared" si="49"/>
        <v/>
      </c>
      <c r="S589" s="27" t="str">
        <f t="shared" si="50"/>
        <v/>
      </c>
    </row>
    <row r="590" spans="2:19" x14ac:dyDescent="0.3">
      <c r="B590" s="24" t="str">
        <f>_xlfn.IFNA(VLOOKUP(A590,list!B:C,2,FALSE),"")</f>
        <v/>
      </c>
      <c r="D590" s="24" t="str">
        <f>_xlfn.IFNA(VLOOKUP(C590,list!$G$2:$I$10,2,FALSE),"")</f>
        <v/>
      </c>
      <c r="E590" s="24" t="str">
        <f>_xlfn.IFNA(VLOOKUP(C590,list!G:I,3,FALSE),"")</f>
        <v/>
      </c>
      <c r="O590" s="26" t="str">
        <f t="shared" si="47"/>
        <v/>
      </c>
      <c r="P590" s="28" t="str">
        <f t="shared" si="51"/>
        <v/>
      </c>
      <c r="Q590" s="24" t="str">
        <f t="shared" si="48"/>
        <v/>
      </c>
      <c r="R590" s="24" t="str">
        <f t="shared" si="49"/>
        <v/>
      </c>
      <c r="S590" s="27" t="str">
        <f t="shared" si="50"/>
        <v/>
      </c>
    </row>
    <row r="591" spans="2:19" x14ac:dyDescent="0.3">
      <c r="B591" s="24" t="str">
        <f>_xlfn.IFNA(VLOOKUP(A591,list!B:C,2,FALSE),"")</f>
        <v/>
      </c>
      <c r="D591" s="24" t="str">
        <f>_xlfn.IFNA(VLOOKUP(C591,list!$G$2:$I$10,2,FALSE),"")</f>
        <v/>
      </c>
      <c r="E591" s="24" t="str">
        <f>_xlfn.IFNA(VLOOKUP(C591,list!G:I,3,FALSE),"")</f>
        <v/>
      </c>
      <c r="O591" s="26" t="str">
        <f t="shared" si="47"/>
        <v/>
      </c>
      <c r="P591" s="28" t="str">
        <f t="shared" si="51"/>
        <v/>
      </c>
      <c r="Q591" s="24" t="str">
        <f t="shared" si="48"/>
        <v/>
      </c>
      <c r="R591" s="24" t="str">
        <f t="shared" si="49"/>
        <v/>
      </c>
      <c r="S591" s="27" t="str">
        <f t="shared" si="50"/>
        <v/>
      </c>
    </row>
    <row r="592" spans="2:19" x14ac:dyDescent="0.3">
      <c r="B592" s="24" t="str">
        <f>_xlfn.IFNA(VLOOKUP(A592,list!B:C,2,FALSE),"")</f>
        <v/>
      </c>
      <c r="D592" s="24" t="str">
        <f>_xlfn.IFNA(VLOOKUP(C592,list!$G$2:$I$10,2,FALSE),"")</f>
        <v/>
      </c>
      <c r="E592" s="24" t="str">
        <f>_xlfn.IFNA(VLOOKUP(C592,list!G:I,3,FALSE),"")</f>
        <v/>
      </c>
      <c r="O592" s="26" t="str">
        <f t="shared" si="47"/>
        <v/>
      </c>
      <c r="P592" s="28" t="str">
        <f t="shared" si="51"/>
        <v/>
      </c>
      <c r="Q592" s="24" t="str">
        <f t="shared" si="48"/>
        <v/>
      </c>
      <c r="R592" s="24" t="str">
        <f t="shared" si="49"/>
        <v/>
      </c>
      <c r="S592" s="27" t="str">
        <f t="shared" si="50"/>
        <v/>
      </c>
    </row>
    <row r="593" spans="2:19" x14ac:dyDescent="0.3">
      <c r="B593" s="24" t="str">
        <f>_xlfn.IFNA(VLOOKUP(A593,list!B:C,2,FALSE),"")</f>
        <v/>
      </c>
      <c r="D593" s="24" t="str">
        <f>_xlfn.IFNA(VLOOKUP(C593,list!$G$2:$I$10,2,FALSE),"")</f>
        <v/>
      </c>
      <c r="E593" s="24" t="str">
        <f>_xlfn.IFNA(VLOOKUP(C593,list!G:I,3,FALSE),"")</f>
        <v/>
      </c>
      <c r="O593" s="26" t="str">
        <f t="shared" si="47"/>
        <v/>
      </c>
      <c r="P593" s="28" t="str">
        <f t="shared" si="51"/>
        <v/>
      </c>
      <c r="Q593" s="24" t="str">
        <f t="shared" si="48"/>
        <v/>
      </c>
      <c r="R593" s="24" t="str">
        <f t="shared" si="49"/>
        <v/>
      </c>
      <c r="S593" s="27" t="str">
        <f t="shared" si="50"/>
        <v/>
      </c>
    </row>
    <row r="594" spans="2:19" x14ac:dyDescent="0.3">
      <c r="B594" s="24" t="str">
        <f>_xlfn.IFNA(VLOOKUP(A594,list!B:C,2,FALSE),"")</f>
        <v/>
      </c>
      <c r="D594" s="24" t="str">
        <f>_xlfn.IFNA(VLOOKUP(C594,list!$G$2:$I$10,2,FALSE),"")</f>
        <v/>
      </c>
      <c r="E594" s="24" t="str">
        <f>_xlfn.IFNA(VLOOKUP(C594,list!G:I,3,FALSE),"")</f>
        <v/>
      </c>
      <c r="O594" s="26" t="str">
        <f t="shared" si="47"/>
        <v/>
      </c>
      <c r="P594" s="28" t="str">
        <f t="shared" si="51"/>
        <v/>
      </c>
      <c r="Q594" s="24" t="str">
        <f t="shared" si="48"/>
        <v/>
      </c>
      <c r="R594" s="24" t="str">
        <f t="shared" si="49"/>
        <v/>
      </c>
      <c r="S594" s="27" t="str">
        <f t="shared" si="50"/>
        <v/>
      </c>
    </row>
    <row r="595" spans="2:19" x14ac:dyDescent="0.3">
      <c r="B595" s="24" t="str">
        <f>_xlfn.IFNA(VLOOKUP(A595,list!B:C,2,FALSE),"")</f>
        <v/>
      </c>
      <c r="D595" s="24" t="str">
        <f>_xlfn.IFNA(VLOOKUP(C595,list!$G$2:$I$10,2,FALSE),"")</f>
        <v/>
      </c>
      <c r="E595" s="24" t="str">
        <f>_xlfn.IFNA(VLOOKUP(C595,list!G:I,3,FALSE),"")</f>
        <v/>
      </c>
      <c r="O595" s="26" t="str">
        <f t="shared" si="47"/>
        <v/>
      </c>
      <c r="P595" s="28" t="str">
        <f t="shared" si="51"/>
        <v/>
      </c>
      <c r="Q595" s="24" t="str">
        <f t="shared" si="48"/>
        <v/>
      </c>
      <c r="R595" s="24" t="str">
        <f t="shared" si="49"/>
        <v/>
      </c>
      <c r="S595" s="27" t="str">
        <f t="shared" si="50"/>
        <v/>
      </c>
    </row>
    <row r="596" spans="2:19" x14ac:dyDescent="0.3">
      <c r="B596" s="24" t="str">
        <f>_xlfn.IFNA(VLOOKUP(A596,list!B:C,2,FALSE),"")</f>
        <v/>
      </c>
      <c r="D596" s="24" t="str">
        <f>_xlfn.IFNA(VLOOKUP(C596,list!$G$2:$I$10,2,FALSE),"")</f>
        <v/>
      </c>
      <c r="E596" s="24" t="str">
        <f>_xlfn.IFNA(VLOOKUP(C596,list!G:I,3,FALSE),"")</f>
        <v/>
      </c>
      <c r="O596" s="26" t="str">
        <f t="shared" si="47"/>
        <v/>
      </c>
      <c r="P596" s="28" t="str">
        <f t="shared" si="51"/>
        <v/>
      </c>
      <c r="Q596" s="24" t="str">
        <f t="shared" si="48"/>
        <v/>
      </c>
      <c r="R596" s="24" t="str">
        <f t="shared" si="49"/>
        <v/>
      </c>
      <c r="S596" s="27" t="str">
        <f t="shared" si="50"/>
        <v/>
      </c>
    </row>
    <row r="597" spans="2:19" x14ac:dyDescent="0.3">
      <c r="B597" s="24" t="str">
        <f>_xlfn.IFNA(VLOOKUP(A597,list!B:C,2,FALSE),"")</f>
        <v/>
      </c>
      <c r="D597" s="24" t="str">
        <f>_xlfn.IFNA(VLOOKUP(C597,list!$G$2:$I$10,2,FALSE),"")</f>
        <v/>
      </c>
      <c r="E597" s="24" t="str">
        <f>_xlfn.IFNA(VLOOKUP(C597,list!G:I,3,FALSE),"")</f>
        <v/>
      </c>
      <c r="O597" s="26" t="str">
        <f t="shared" si="47"/>
        <v/>
      </c>
      <c r="P597" s="28" t="str">
        <f t="shared" si="51"/>
        <v/>
      </c>
      <c r="Q597" s="24" t="str">
        <f t="shared" si="48"/>
        <v/>
      </c>
      <c r="R597" s="24" t="str">
        <f t="shared" si="49"/>
        <v/>
      </c>
      <c r="S597" s="27" t="str">
        <f t="shared" si="50"/>
        <v/>
      </c>
    </row>
    <row r="598" spans="2:19" x14ac:dyDescent="0.3">
      <c r="B598" s="24" t="str">
        <f>_xlfn.IFNA(VLOOKUP(A598,list!B:C,2,FALSE),"")</f>
        <v/>
      </c>
      <c r="D598" s="24" t="str">
        <f>_xlfn.IFNA(VLOOKUP(C598,list!$G$2:$I$10,2,FALSE),"")</f>
        <v/>
      </c>
      <c r="E598" s="24" t="str">
        <f>_xlfn.IFNA(VLOOKUP(C598,list!G:I,3,FALSE),"")</f>
        <v/>
      </c>
      <c r="O598" s="26" t="str">
        <f t="shared" si="47"/>
        <v/>
      </c>
      <c r="P598" s="28" t="str">
        <f t="shared" si="51"/>
        <v/>
      </c>
      <c r="Q598" s="24" t="str">
        <f t="shared" si="48"/>
        <v/>
      </c>
      <c r="R598" s="24" t="str">
        <f t="shared" si="49"/>
        <v/>
      </c>
      <c r="S598" s="27" t="str">
        <f t="shared" si="50"/>
        <v/>
      </c>
    </row>
    <row r="599" spans="2:19" x14ac:dyDescent="0.3">
      <c r="B599" s="24" t="str">
        <f>_xlfn.IFNA(VLOOKUP(A599,list!B:C,2,FALSE),"")</f>
        <v/>
      </c>
      <c r="D599" s="24" t="str">
        <f>_xlfn.IFNA(VLOOKUP(C599,list!$G$2:$I$10,2,FALSE),"")</f>
        <v/>
      </c>
      <c r="E599" s="24" t="str">
        <f>_xlfn.IFNA(VLOOKUP(C599,list!G:I,3,FALSE),"")</f>
        <v/>
      </c>
      <c r="O599" s="26" t="str">
        <f t="shared" si="47"/>
        <v/>
      </c>
      <c r="P599" s="28" t="str">
        <f t="shared" si="51"/>
        <v/>
      </c>
      <c r="Q599" s="24" t="str">
        <f t="shared" si="48"/>
        <v/>
      </c>
      <c r="R599" s="24" t="str">
        <f t="shared" si="49"/>
        <v/>
      </c>
      <c r="S599" s="27" t="str">
        <f t="shared" si="50"/>
        <v/>
      </c>
    </row>
    <row r="600" spans="2:19" x14ac:dyDescent="0.3">
      <c r="B600" s="24" t="str">
        <f>_xlfn.IFNA(VLOOKUP(A600,list!B:C,2,FALSE),"")</f>
        <v/>
      </c>
      <c r="D600" s="24" t="str">
        <f>_xlfn.IFNA(VLOOKUP(C600,list!$G$2:$I$10,2,FALSE),"")</f>
        <v/>
      </c>
      <c r="E600" s="24" t="str">
        <f>_xlfn.IFNA(VLOOKUP(C600,list!G:I,3,FALSE),"")</f>
        <v/>
      </c>
      <c r="O600" s="26" t="str">
        <f t="shared" si="47"/>
        <v/>
      </c>
      <c r="P600" s="28" t="str">
        <f t="shared" si="51"/>
        <v/>
      </c>
      <c r="Q600" s="24" t="str">
        <f t="shared" si="48"/>
        <v/>
      </c>
      <c r="R600" s="24" t="str">
        <f t="shared" si="49"/>
        <v/>
      </c>
      <c r="S600" s="27" t="str">
        <f t="shared" si="50"/>
        <v/>
      </c>
    </row>
    <row r="601" spans="2:19" x14ac:dyDescent="0.3">
      <c r="B601" s="24" t="str">
        <f>_xlfn.IFNA(VLOOKUP(A601,list!B:C,2,FALSE),"")</f>
        <v/>
      </c>
      <c r="D601" s="24" t="str">
        <f>_xlfn.IFNA(VLOOKUP(C601,list!$G$2:$I$10,2,FALSE),"")</f>
        <v/>
      </c>
      <c r="E601" s="24" t="str">
        <f>_xlfn.IFNA(VLOOKUP(C601,list!G:I,3,FALSE),"")</f>
        <v/>
      </c>
      <c r="O601" s="26" t="str">
        <f t="shared" si="47"/>
        <v/>
      </c>
      <c r="P601" s="28" t="str">
        <f t="shared" si="51"/>
        <v/>
      </c>
      <c r="Q601" s="24" t="str">
        <f t="shared" si="48"/>
        <v/>
      </c>
      <c r="R601" s="24" t="str">
        <f t="shared" si="49"/>
        <v/>
      </c>
      <c r="S601" s="27" t="str">
        <f t="shared" si="50"/>
        <v/>
      </c>
    </row>
    <row r="602" spans="2:19" x14ac:dyDescent="0.3">
      <c r="B602" s="24" t="str">
        <f>_xlfn.IFNA(VLOOKUP(A602,list!B:C,2,FALSE),"")</f>
        <v/>
      </c>
      <c r="D602" s="24" t="str">
        <f>_xlfn.IFNA(VLOOKUP(C602,list!$G$2:$I$10,2,FALSE),"")</f>
        <v/>
      </c>
      <c r="E602" s="24" t="str">
        <f>_xlfn.IFNA(VLOOKUP(C602,list!G:I,3,FALSE),"")</f>
        <v/>
      </c>
      <c r="O602" s="26" t="str">
        <f t="shared" si="47"/>
        <v/>
      </c>
      <c r="P602" s="28" t="str">
        <f t="shared" si="51"/>
        <v/>
      </c>
      <c r="Q602" s="24" t="str">
        <f t="shared" si="48"/>
        <v/>
      </c>
      <c r="R602" s="24" t="str">
        <f t="shared" si="49"/>
        <v/>
      </c>
      <c r="S602" s="27" t="str">
        <f t="shared" si="50"/>
        <v/>
      </c>
    </row>
    <row r="603" spans="2:19" x14ac:dyDescent="0.3">
      <c r="B603" s="24" t="str">
        <f>_xlfn.IFNA(VLOOKUP(A603,list!B:C,2,FALSE),"")</f>
        <v/>
      </c>
      <c r="D603" s="24" t="str">
        <f>_xlfn.IFNA(VLOOKUP(C603,list!$G$2:$I$10,2,FALSE),"")</f>
        <v/>
      </c>
      <c r="E603" s="24" t="str">
        <f>_xlfn.IFNA(VLOOKUP(C603,list!G:I,3,FALSE),"")</f>
        <v/>
      </c>
      <c r="O603" s="26" t="str">
        <f t="shared" si="47"/>
        <v/>
      </c>
      <c r="P603" s="28" t="str">
        <f t="shared" si="51"/>
        <v/>
      </c>
      <c r="Q603" s="24" t="str">
        <f t="shared" si="48"/>
        <v/>
      </c>
      <c r="R603" s="24" t="str">
        <f t="shared" si="49"/>
        <v/>
      </c>
      <c r="S603" s="27" t="str">
        <f t="shared" si="50"/>
        <v/>
      </c>
    </row>
    <row r="604" spans="2:19" x14ac:dyDescent="0.3">
      <c r="B604" s="24" t="str">
        <f>_xlfn.IFNA(VLOOKUP(A604,list!B:C,2,FALSE),"")</f>
        <v/>
      </c>
      <c r="D604" s="24" t="str">
        <f>_xlfn.IFNA(VLOOKUP(C604,list!$G$2:$I$10,2,FALSE),"")</f>
        <v/>
      </c>
      <c r="E604" s="24" t="str">
        <f>_xlfn.IFNA(VLOOKUP(C604,list!G:I,3,FALSE),"")</f>
        <v/>
      </c>
      <c r="O604" s="26" t="str">
        <f t="shared" si="47"/>
        <v/>
      </c>
      <c r="P604" s="28" t="str">
        <f t="shared" si="51"/>
        <v/>
      </c>
      <c r="Q604" s="24" t="str">
        <f t="shared" si="48"/>
        <v/>
      </c>
      <c r="R604" s="24" t="str">
        <f t="shared" si="49"/>
        <v/>
      </c>
      <c r="S604" s="27" t="str">
        <f t="shared" si="50"/>
        <v/>
      </c>
    </row>
    <row r="605" spans="2:19" x14ac:dyDescent="0.3">
      <c r="B605" s="24" t="str">
        <f>_xlfn.IFNA(VLOOKUP(A605,list!B:C,2,FALSE),"")</f>
        <v/>
      </c>
      <c r="D605" s="24" t="str">
        <f>_xlfn.IFNA(VLOOKUP(C605,list!$G$2:$I$10,2,FALSE),"")</f>
        <v/>
      </c>
      <c r="E605" s="24" t="str">
        <f>_xlfn.IFNA(VLOOKUP(C605,list!G:I,3,FALSE),"")</f>
        <v/>
      </c>
      <c r="O605" s="26" t="str">
        <f t="shared" si="47"/>
        <v/>
      </c>
      <c r="P605" s="28" t="str">
        <f t="shared" si="51"/>
        <v/>
      </c>
      <c r="Q605" s="24" t="str">
        <f t="shared" si="48"/>
        <v/>
      </c>
      <c r="R605" s="24" t="str">
        <f t="shared" si="49"/>
        <v/>
      </c>
      <c r="S605" s="27" t="str">
        <f t="shared" si="50"/>
        <v/>
      </c>
    </row>
    <row r="606" spans="2:19" x14ac:dyDescent="0.3">
      <c r="B606" s="24" t="str">
        <f>_xlfn.IFNA(VLOOKUP(A606,list!B:C,2,FALSE),"")</f>
        <v/>
      </c>
      <c r="D606" s="24" t="str">
        <f>_xlfn.IFNA(VLOOKUP(C606,list!$G$2:$I$10,2,FALSE),"")</f>
        <v/>
      </c>
      <c r="E606" s="24" t="str">
        <f>_xlfn.IFNA(VLOOKUP(C606,list!G:I,3,FALSE),"")</f>
        <v/>
      </c>
      <c r="O606" s="26" t="str">
        <f t="shared" si="47"/>
        <v/>
      </c>
      <c r="P606" s="28" t="str">
        <f t="shared" si="51"/>
        <v/>
      </c>
      <c r="Q606" s="24" t="str">
        <f t="shared" si="48"/>
        <v/>
      </c>
      <c r="R606" s="24" t="str">
        <f t="shared" si="49"/>
        <v/>
      </c>
      <c r="S606" s="27" t="str">
        <f t="shared" si="50"/>
        <v/>
      </c>
    </row>
    <row r="607" spans="2:19" x14ac:dyDescent="0.3">
      <c r="B607" s="24" t="str">
        <f>_xlfn.IFNA(VLOOKUP(A607,list!B:C,2,FALSE),"")</f>
        <v/>
      </c>
      <c r="D607" s="24" t="str">
        <f>_xlfn.IFNA(VLOOKUP(C607,list!$G$2:$I$10,2,FALSE),"")</f>
        <v/>
      </c>
      <c r="E607" s="24" t="str">
        <f>_xlfn.IFNA(VLOOKUP(C607,list!G:I,3,FALSE),"")</f>
        <v/>
      </c>
      <c r="O607" s="26" t="str">
        <f t="shared" si="47"/>
        <v/>
      </c>
      <c r="P607" s="28" t="str">
        <f t="shared" si="51"/>
        <v/>
      </c>
      <c r="Q607" s="24" t="str">
        <f t="shared" si="48"/>
        <v/>
      </c>
      <c r="R607" s="24" t="str">
        <f t="shared" si="49"/>
        <v/>
      </c>
      <c r="S607" s="27" t="str">
        <f t="shared" si="50"/>
        <v/>
      </c>
    </row>
    <row r="608" spans="2:19" x14ac:dyDescent="0.3">
      <c r="B608" s="24" t="str">
        <f>_xlfn.IFNA(VLOOKUP(A608,list!B:C,2,FALSE),"")</f>
        <v/>
      </c>
      <c r="D608" s="24" t="str">
        <f>_xlfn.IFNA(VLOOKUP(C608,list!$G$2:$I$10,2,FALSE),"")</f>
        <v/>
      </c>
      <c r="E608" s="24" t="str">
        <f>_xlfn.IFNA(VLOOKUP(C608,list!G:I,3,FALSE),"")</f>
        <v/>
      </c>
      <c r="O608" s="26" t="str">
        <f t="shared" si="47"/>
        <v/>
      </c>
      <c r="P608" s="28" t="str">
        <f t="shared" si="51"/>
        <v/>
      </c>
      <c r="Q608" s="24" t="str">
        <f t="shared" si="48"/>
        <v/>
      </c>
      <c r="R608" s="24" t="str">
        <f t="shared" si="49"/>
        <v/>
      </c>
      <c r="S608" s="27" t="str">
        <f t="shared" si="50"/>
        <v/>
      </c>
    </row>
    <row r="609" spans="2:19" x14ac:dyDescent="0.3">
      <c r="B609" s="24" t="str">
        <f>_xlfn.IFNA(VLOOKUP(A609,list!B:C,2,FALSE),"")</f>
        <v/>
      </c>
      <c r="D609" s="24" t="str">
        <f>_xlfn.IFNA(VLOOKUP(C609,list!$G$2:$I$10,2,FALSE),"")</f>
        <v/>
      </c>
      <c r="E609" s="24" t="str">
        <f>_xlfn.IFNA(VLOOKUP(C609,list!G:I,3,FALSE),"")</f>
        <v/>
      </c>
      <c r="O609" s="26" t="str">
        <f t="shared" si="47"/>
        <v/>
      </c>
      <c r="P609" s="28" t="str">
        <f t="shared" si="51"/>
        <v/>
      </c>
      <c r="Q609" s="24" t="str">
        <f t="shared" si="48"/>
        <v/>
      </c>
      <c r="R609" s="24" t="str">
        <f t="shared" si="49"/>
        <v/>
      </c>
      <c r="S609" s="27" t="str">
        <f t="shared" si="50"/>
        <v/>
      </c>
    </row>
    <row r="610" spans="2:19" x14ac:dyDescent="0.3">
      <c r="B610" s="24" t="str">
        <f>_xlfn.IFNA(VLOOKUP(A610,list!B:C,2,FALSE),"")</f>
        <v/>
      </c>
      <c r="D610" s="24" t="str">
        <f>_xlfn.IFNA(VLOOKUP(C610,list!$G$2:$I$10,2,FALSE),"")</f>
        <v/>
      </c>
      <c r="E610" s="24" t="str">
        <f>_xlfn.IFNA(VLOOKUP(C610,list!G:I,3,FALSE),"")</f>
        <v/>
      </c>
      <c r="O610" s="26" t="str">
        <f t="shared" si="47"/>
        <v/>
      </c>
      <c r="P610" s="28" t="str">
        <f t="shared" si="51"/>
        <v/>
      </c>
      <c r="Q610" s="24" t="str">
        <f t="shared" si="48"/>
        <v/>
      </c>
      <c r="R610" s="24" t="str">
        <f t="shared" si="49"/>
        <v/>
      </c>
      <c r="S610" s="27" t="str">
        <f t="shared" si="50"/>
        <v/>
      </c>
    </row>
    <row r="611" spans="2:19" x14ac:dyDescent="0.3">
      <c r="B611" s="24" t="str">
        <f>_xlfn.IFNA(VLOOKUP(A611,list!B:C,2,FALSE),"")</f>
        <v/>
      </c>
      <c r="D611" s="24" t="str">
        <f>_xlfn.IFNA(VLOOKUP(C611,list!$G$2:$I$10,2,FALSE),"")</f>
        <v/>
      </c>
      <c r="E611" s="24" t="str">
        <f>_xlfn.IFNA(VLOOKUP(C611,list!G:I,3,FALSE),"")</f>
        <v/>
      </c>
      <c r="O611" s="26" t="str">
        <f t="shared" si="47"/>
        <v/>
      </c>
      <c r="P611" s="28" t="str">
        <f t="shared" si="51"/>
        <v/>
      </c>
      <c r="Q611" s="24" t="str">
        <f t="shared" si="48"/>
        <v/>
      </c>
      <c r="R611" s="24" t="str">
        <f t="shared" si="49"/>
        <v/>
      </c>
      <c r="S611" s="27" t="str">
        <f t="shared" si="50"/>
        <v/>
      </c>
    </row>
    <row r="612" spans="2:19" x14ac:dyDescent="0.3">
      <c r="B612" s="24" t="str">
        <f>_xlfn.IFNA(VLOOKUP(A612,list!B:C,2,FALSE),"")</f>
        <v/>
      </c>
      <c r="D612" s="24" t="str">
        <f>_xlfn.IFNA(VLOOKUP(C612,list!$G$2:$I$10,2,FALSE),"")</f>
        <v/>
      </c>
      <c r="E612" s="24" t="str">
        <f>_xlfn.IFNA(VLOOKUP(C612,list!G:I,3,FALSE),"")</f>
        <v/>
      </c>
      <c r="O612" s="26" t="str">
        <f t="shared" si="47"/>
        <v/>
      </c>
      <c r="P612" s="28" t="str">
        <f t="shared" si="51"/>
        <v/>
      </c>
      <c r="Q612" s="24" t="str">
        <f t="shared" si="48"/>
        <v/>
      </c>
      <c r="R612" s="24" t="str">
        <f t="shared" si="49"/>
        <v/>
      </c>
      <c r="S612" s="27" t="str">
        <f t="shared" si="50"/>
        <v/>
      </c>
    </row>
    <row r="613" spans="2:19" x14ac:dyDescent="0.3">
      <c r="B613" s="24" t="str">
        <f>_xlfn.IFNA(VLOOKUP(A613,list!B:C,2,FALSE),"")</f>
        <v/>
      </c>
      <c r="D613" s="24" t="str">
        <f>_xlfn.IFNA(VLOOKUP(C613,list!$G$2:$I$10,2,FALSE),"")</f>
        <v/>
      </c>
      <c r="E613" s="24" t="str">
        <f>_xlfn.IFNA(VLOOKUP(C613,list!G:I,3,FALSE),"")</f>
        <v/>
      </c>
      <c r="O613" s="26" t="str">
        <f t="shared" si="47"/>
        <v/>
      </c>
      <c r="P613" s="28" t="str">
        <f t="shared" si="51"/>
        <v/>
      </c>
      <c r="Q613" s="24" t="str">
        <f t="shared" si="48"/>
        <v/>
      </c>
      <c r="R613" s="24" t="str">
        <f t="shared" si="49"/>
        <v/>
      </c>
      <c r="S613" s="27" t="str">
        <f t="shared" si="50"/>
        <v/>
      </c>
    </row>
    <row r="614" spans="2:19" x14ac:dyDescent="0.3">
      <c r="B614" s="24" t="str">
        <f>_xlfn.IFNA(VLOOKUP(A614,list!B:C,2,FALSE),"")</f>
        <v/>
      </c>
      <c r="D614" s="24" t="str">
        <f>_xlfn.IFNA(VLOOKUP(C614,list!$G$2:$I$10,2,FALSE),"")</f>
        <v/>
      </c>
      <c r="E614" s="24" t="str">
        <f>_xlfn.IFNA(VLOOKUP(C614,list!G:I,3,FALSE),"")</f>
        <v/>
      </c>
      <c r="O614" s="26" t="str">
        <f t="shared" si="47"/>
        <v/>
      </c>
      <c r="P614" s="28" t="str">
        <f t="shared" si="51"/>
        <v/>
      </c>
      <c r="Q614" s="24" t="str">
        <f t="shared" si="48"/>
        <v/>
      </c>
      <c r="R614" s="24" t="str">
        <f t="shared" si="49"/>
        <v/>
      </c>
      <c r="S614" s="27" t="str">
        <f t="shared" si="50"/>
        <v/>
      </c>
    </row>
    <row r="615" spans="2:19" x14ac:dyDescent="0.3">
      <c r="B615" s="24" t="str">
        <f>_xlfn.IFNA(VLOOKUP(A615,list!B:C,2,FALSE),"")</f>
        <v/>
      </c>
      <c r="D615" s="24" t="str">
        <f>_xlfn.IFNA(VLOOKUP(C615,list!$G$2:$I$10,2,FALSE),"")</f>
        <v/>
      </c>
      <c r="E615" s="24" t="str">
        <f>_xlfn.IFNA(VLOOKUP(C615,list!G:I,3,FALSE),"")</f>
        <v/>
      </c>
      <c r="O615" s="26" t="str">
        <f t="shared" si="47"/>
        <v/>
      </c>
      <c r="P615" s="28" t="str">
        <f t="shared" si="51"/>
        <v/>
      </c>
      <c r="Q615" s="24" t="str">
        <f t="shared" si="48"/>
        <v/>
      </c>
      <c r="R615" s="24" t="str">
        <f t="shared" si="49"/>
        <v/>
      </c>
      <c r="S615" s="27" t="str">
        <f t="shared" si="50"/>
        <v/>
      </c>
    </row>
    <row r="616" spans="2:19" x14ac:dyDescent="0.3">
      <c r="B616" s="24" t="str">
        <f>_xlfn.IFNA(VLOOKUP(A616,list!B:C,2,FALSE),"")</f>
        <v/>
      </c>
      <c r="D616" s="24" t="str">
        <f>_xlfn.IFNA(VLOOKUP(C616,list!$G$2:$I$10,2,FALSE),"")</f>
        <v/>
      </c>
      <c r="E616" s="24" t="str">
        <f>_xlfn.IFNA(VLOOKUP(C616,list!G:I,3,FALSE),"")</f>
        <v/>
      </c>
      <c r="O616" s="26" t="str">
        <f t="shared" si="47"/>
        <v/>
      </c>
      <c r="P616" s="28" t="str">
        <f t="shared" si="51"/>
        <v/>
      </c>
      <c r="Q616" s="24" t="str">
        <f t="shared" si="48"/>
        <v/>
      </c>
      <c r="R616" s="24" t="str">
        <f t="shared" si="49"/>
        <v/>
      </c>
      <c r="S616" s="27" t="str">
        <f t="shared" si="50"/>
        <v/>
      </c>
    </row>
    <row r="617" spans="2:19" x14ac:dyDescent="0.3">
      <c r="B617" s="24" t="str">
        <f>_xlfn.IFNA(VLOOKUP(A617,list!B:C,2,FALSE),"")</f>
        <v/>
      </c>
      <c r="D617" s="24" t="str">
        <f>_xlfn.IFNA(VLOOKUP(C617,list!$G$2:$I$10,2,FALSE),"")</f>
        <v/>
      </c>
      <c r="E617" s="24" t="str">
        <f>_xlfn.IFNA(VLOOKUP(C617,list!G:I,3,FALSE),"")</f>
        <v/>
      </c>
      <c r="O617" s="26" t="str">
        <f t="shared" si="47"/>
        <v/>
      </c>
      <c r="P617" s="28" t="str">
        <f t="shared" si="51"/>
        <v/>
      </c>
      <c r="Q617" s="24" t="str">
        <f t="shared" si="48"/>
        <v/>
      </c>
      <c r="R617" s="24" t="str">
        <f t="shared" si="49"/>
        <v/>
      </c>
      <c r="S617" s="27" t="str">
        <f t="shared" si="50"/>
        <v/>
      </c>
    </row>
    <row r="618" spans="2:19" x14ac:dyDescent="0.3">
      <c r="B618" s="24" t="str">
        <f>_xlfn.IFNA(VLOOKUP(A618,list!B:C,2,FALSE),"")</f>
        <v/>
      </c>
      <c r="D618" s="24" t="str">
        <f>_xlfn.IFNA(VLOOKUP(C618,list!$G$2:$I$10,2,FALSE),"")</f>
        <v/>
      </c>
      <c r="E618" s="24" t="str">
        <f>_xlfn.IFNA(VLOOKUP(C618,list!G:I,3,FALSE),"")</f>
        <v/>
      </c>
      <c r="O618" s="26" t="str">
        <f t="shared" si="47"/>
        <v/>
      </c>
      <c r="P618" s="28" t="str">
        <f t="shared" si="51"/>
        <v/>
      </c>
      <c r="Q618" s="24" t="str">
        <f t="shared" si="48"/>
        <v/>
      </c>
      <c r="R618" s="24" t="str">
        <f t="shared" si="49"/>
        <v/>
      </c>
      <c r="S618" s="27" t="str">
        <f t="shared" si="50"/>
        <v/>
      </c>
    </row>
    <row r="619" spans="2:19" x14ac:dyDescent="0.3">
      <c r="B619" s="24" t="str">
        <f>_xlfn.IFNA(VLOOKUP(A619,list!B:C,2,FALSE),"")</f>
        <v/>
      </c>
      <c r="D619" s="24" t="str">
        <f>_xlfn.IFNA(VLOOKUP(C619,list!$G$2:$I$10,2,FALSE),"")</f>
        <v/>
      </c>
      <c r="E619" s="24" t="str">
        <f>_xlfn.IFNA(VLOOKUP(C619,list!G:I,3,FALSE),"")</f>
        <v/>
      </c>
      <c r="O619" s="26" t="str">
        <f t="shared" si="47"/>
        <v/>
      </c>
      <c r="P619" s="28" t="str">
        <f t="shared" si="51"/>
        <v/>
      </c>
      <c r="Q619" s="24" t="str">
        <f t="shared" si="48"/>
        <v/>
      </c>
      <c r="R619" s="24" t="str">
        <f t="shared" si="49"/>
        <v/>
      </c>
      <c r="S619" s="27" t="str">
        <f t="shared" si="50"/>
        <v/>
      </c>
    </row>
    <row r="620" spans="2:19" x14ac:dyDescent="0.3">
      <c r="B620" s="24" t="str">
        <f>_xlfn.IFNA(VLOOKUP(A620,list!B:C,2,FALSE),"")</f>
        <v/>
      </c>
      <c r="D620" s="24" t="str">
        <f>_xlfn.IFNA(VLOOKUP(C620,list!$G$2:$I$10,2,FALSE),"")</f>
        <v/>
      </c>
      <c r="E620" s="24" t="str">
        <f>_xlfn.IFNA(VLOOKUP(C620,list!G:I,3,FALSE),"")</f>
        <v/>
      </c>
      <c r="O620" s="26" t="str">
        <f t="shared" si="47"/>
        <v/>
      </c>
      <c r="P620" s="28" t="str">
        <f t="shared" si="51"/>
        <v/>
      </c>
      <c r="Q620" s="24" t="str">
        <f t="shared" si="48"/>
        <v/>
      </c>
      <c r="R620" s="24" t="str">
        <f t="shared" si="49"/>
        <v/>
      </c>
      <c r="S620" s="27" t="str">
        <f t="shared" si="50"/>
        <v/>
      </c>
    </row>
    <row r="621" spans="2:19" x14ac:dyDescent="0.3">
      <c r="B621" s="24" t="str">
        <f>_xlfn.IFNA(VLOOKUP(A621,list!B:C,2,FALSE),"")</f>
        <v/>
      </c>
      <c r="D621" s="24" t="str">
        <f>_xlfn.IFNA(VLOOKUP(C621,list!$G$2:$I$10,2,FALSE),"")</f>
        <v/>
      </c>
      <c r="E621" s="24" t="str">
        <f>_xlfn.IFNA(VLOOKUP(C621,list!G:I,3,FALSE),"")</f>
        <v/>
      </c>
      <c r="O621" s="26" t="str">
        <f t="shared" si="47"/>
        <v/>
      </c>
      <c r="P621" s="28" t="str">
        <f t="shared" si="51"/>
        <v/>
      </c>
      <c r="Q621" s="24" t="str">
        <f t="shared" si="48"/>
        <v/>
      </c>
      <c r="R621" s="24" t="str">
        <f t="shared" si="49"/>
        <v/>
      </c>
      <c r="S621" s="27" t="str">
        <f t="shared" si="50"/>
        <v/>
      </c>
    </row>
    <row r="622" spans="2:19" x14ac:dyDescent="0.3">
      <c r="B622" s="24" t="str">
        <f>_xlfn.IFNA(VLOOKUP(A622,list!B:C,2,FALSE),"")</f>
        <v/>
      </c>
      <c r="D622" s="24" t="str">
        <f>_xlfn.IFNA(VLOOKUP(C622,list!$G$2:$I$10,2,FALSE),"")</f>
        <v/>
      </c>
      <c r="E622" s="24" t="str">
        <f>_xlfn.IFNA(VLOOKUP(C622,list!G:I,3,FALSE),"")</f>
        <v/>
      </c>
      <c r="O622" s="26" t="str">
        <f t="shared" si="47"/>
        <v/>
      </c>
      <c r="P622" s="28" t="str">
        <f t="shared" si="51"/>
        <v/>
      </c>
      <c r="Q622" s="24" t="str">
        <f t="shared" si="48"/>
        <v/>
      </c>
      <c r="R622" s="24" t="str">
        <f t="shared" si="49"/>
        <v/>
      </c>
      <c r="S622" s="27" t="str">
        <f t="shared" si="50"/>
        <v/>
      </c>
    </row>
    <row r="623" spans="2:19" x14ac:dyDescent="0.3">
      <c r="B623" s="24" t="str">
        <f>_xlfn.IFNA(VLOOKUP(A623,list!B:C,2,FALSE),"")</f>
        <v/>
      </c>
      <c r="D623" s="24" t="str">
        <f>_xlfn.IFNA(VLOOKUP(C623,list!$G$2:$I$10,2,FALSE),"")</f>
        <v/>
      </c>
      <c r="E623" s="24" t="str">
        <f>_xlfn.IFNA(VLOOKUP(C623,list!G:I,3,FALSE),"")</f>
        <v/>
      </c>
      <c r="O623" s="26" t="str">
        <f t="shared" si="47"/>
        <v/>
      </c>
      <c r="P623" s="28" t="str">
        <f t="shared" si="51"/>
        <v/>
      </c>
      <c r="Q623" s="24" t="str">
        <f t="shared" si="48"/>
        <v/>
      </c>
      <c r="R623" s="24" t="str">
        <f t="shared" si="49"/>
        <v/>
      </c>
      <c r="S623" s="27" t="str">
        <f t="shared" si="50"/>
        <v/>
      </c>
    </row>
    <row r="624" spans="2:19" x14ac:dyDescent="0.3">
      <c r="B624" s="24" t="str">
        <f>_xlfn.IFNA(VLOOKUP(A624,list!B:C,2,FALSE),"")</f>
        <v/>
      </c>
      <c r="D624" s="24" t="str">
        <f>_xlfn.IFNA(VLOOKUP(C624,list!$G$2:$I$10,2,FALSE),"")</f>
        <v/>
      </c>
      <c r="E624" s="24" t="str">
        <f>_xlfn.IFNA(VLOOKUP(C624,list!G:I,3,FALSE),"")</f>
        <v/>
      </c>
      <c r="O624" s="26" t="str">
        <f t="shared" si="47"/>
        <v/>
      </c>
      <c r="P624" s="28" t="str">
        <f t="shared" si="51"/>
        <v/>
      </c>
      <c r="Q624" s="24" t="str">
        <f t="shared" si="48"/>
        <v/>
      </c>
      <c r="R624" s="24" t="str">
        <f t="shared" si="49"/>
        <v/>
      </c>
      <c r="S624" s="27" t="str">
        <f t="shared" si="50"/>
        <v/>
      </c>
    </row>
    <row r="625" spans="2:19" x14ac:dyDescent="0.3">
      <c r="B625" s="24" t="str">
        <f>_xlfn.IFNA(VLOOKUP(A625,list!B:C,2,FALSE),"")</f>
        <v/>
      </c>
      <c r="D625" s="24" t="str">
        <f>_xlfn.IFNA(VLOOKUP(C625,list!$G$2:$I$10,2,FALSE),"")</f>
        <v/>
      </c>
      <c r="E625" s="24" t="str">
        <f>_xlfn.IFNA(VLOOKUP(C625,list!G:I,3,FALSE),"")</f>
        <v/>
      </c>
      <c r="O625" s="26" t="str">
        <f t="shared" si="47"/>
        <v/>
      </c>
      <c r="P625" s="28" t="str">
        <f t="shared" si="51"/>
        <v/>
      </c>
      <c r="Q625" s="24" t="str">
        <f t="shared" si="48"/>
        <v/>
      </c>
      <c r="R625" s="24" t="str">
        <f t="shared" si="49"/>
        <v/>
      </c>
      <c r="S625" s="27" t="str">
        <f t="shared" si="50"/>
        <v/>
      </c>
    </row>
    <row r="626" spans="2:19" x14ac:dyDescent="0.3">
      <c r="B626" s="24" t="str">
        <f>_xlfn.IFNA(VLOOKUP(A626,list!B:C,2,FALSE),"")</f>
        <v/>
      </c>
      <c r="D626" s="24" t="str">
        <f>_xlfn.IFNA(VLOOKUP(C626,list!$G$2:$I$10,2,FALSE),"")</f>
        <v/>
      </c>
      <c r="E626" s="24" t="str">
        <f>_xlfn.IFNA(VLOOKUP(C626,list!G:I,3,FALSE),"")</f>
        <v/>
      </c>
      <c r="O626" s="26" t="str">
        <f t="shared" si="47"/>
        <v/>
      </c>
      <c r="P626" s="28" t="str">
        <f t="shared" si="51"/>
        <v/>
      </c>
      <c r="Q626" s="24" t="str">
        <f t="shared" si="48"/>
        <v/>
      </c>
      <c r="R626" s="24" t="str">
        <f t="shared" si="49"/>
        <v/>
      </c>
      <c r="S626" s="27" t="str">
        <f t="shared" si="50"/>
        <v/>
      </c>
    </row>
    <row r="627" spans="2:19" x14ac:dyDescent="0.3">
      <c r="B627" s="24" t="str">
        <f>_xlfn.IFNA(VLOOKUP(A627,list!B:C,2,FALSE),"")</f>
        <v/>
      </c>
      <c r="D627" s="24" t="str">
        <f>_xlfn.IFNA(VLOOKUP(C627,list!$G$2:$I$10,2,FALSE),"")</f>
        <v/>
      </c>
      <c r="E627" s="24" t="str">
        <f>_xlfn.IFNA(VLOOKUP(C627,list!G:I,3,FALSE),"")</f>
        <v/>
      </c>
      <c r="O627" s="26" t="str">
        <f t="shared" si="47"/>
        <v/>
      </c>
      <c r="P627" s="28" t="str">
        <f t="shared" si="51"/>
        <v/>
      </c>
      <c r="Q627" s="24" t="str">
        <f t="shared" si="48"/>
        <v/>
      </c>
      <c r="R627" s="24" t="str">
        <f t="shared" si="49"/>
        <v/>
      </c>
      <c r="S627" s="27" t="str">
        <f t="shared" si="50"/>
        <v/>
      </c>
    </row>
    <row r="628" spans="2:19" x14ac:dyDescent="0.3">
      <c r="B628" s="24" t="str">
        <f>_xlfn.IFNA(VLOOKUP(A628,list!B:C,2,FALSE),"")</f>
        <v/>
      </c>
      <c r="D628" s="24" t="str">
        <f>_xlfn.IFNA(VLOOKUP(C628,list!$G$2:$I$10,2,FALSE),"")</f>
        <v/>
      </c>
      <c r="E628" s="24" t="str">
        <f>_xlfn.IFNA(VLOOKUP(C628,list!G:I,3,FALSE),"")</f>
        <v/>
      </c>
      <c r="O628" s="26" t="str">
        <f t="shared" si="47"/>
        <v/>
      </c>
      <c r="P628" s="28" t="str">
        <f t="shared" si="51"/>
        <v/>
      </c>
      <c r="Q628" s="24" t="str">
        <f t="shared" si="48"/>
        <v/>
      </c>
      <c r="R628" s="24" t="str">
        <f t="shared" si="49"/>
        <v/>
      </c>
      <c r="S628" s="27" t="str">
        <f t="shared" si="50"/>
        <v/>
      </c>
    </row>
    <row r="629" spans="2:19" x14ac:dyDescent="0.3">
      <c r="B629" s="24" t="str">
        <f>_xlfn.IFNA(VLOOKUP(A629,list!B:C,2,FALSE),"")</f>
        <v/>
      </c>
      <c r="D629" s="24" t="str">
        <f>_xlfn.IFNA(VLOOKUP(C629,list!$G$2:$I$10,2,FALSE),"")</f>
        <v/>
      </c>
      <c r="E629" s="24" t="str">
        <f>_xlfn.IFNA(VLOOKUP(C629,list!G:I,3,FALSE),"")</f>
        <v/>
      </c>
      <c r="O629" s="26" t="str">
        <f t="shared" si="47"/>
        <v/>
      </c>
      <c r="P629" s="28" t="str">
        <f t="shared" si="51"/>
        <v/>
      </c>
      <c r="Q629" s="24" t="str">
        <f t="shared" si="48"/>
        <v/>
      </c>
      <c r="R629" s="24" t="str">
        <f t="shared" si="49"/>
        <v/>
      </c>
      <c r="S629" s="27" t="str">
        <f t="shared" si="50"/>
        <v/>
      </c>
    </row>
    <row r="630" spans="2:19" x14ac:dyDescent="0.3">
      <c r="B630" s="24" t="str">
        <f>_xlfn.IFNA(VLOOKUP(A630,list!B:C,2,FALSE),"")</f>
        <v/>
      </c>
      <c r="D630" s="24" t="str">
        <f>_xlfn.IFNA(VLOOKUP(C630,list!$G$2:$I$10,2,FALSE),"")</f>
        <v/>
      </c>
      <c r="E630" s="24" t="str">
        <f>_xlfn.IFNA(VLOOKUP(C630,list!G:I,3,FALSE),"")</f>
        <v/>
      </c>
      <c r="O630" s="26" t="str">
        <f t="shared" si="47"/>
        <v/>
      </c>
      <c r="P630" s="28" t="str">
        <f t="shared" si="51"/>
        <v/>
      </c>
      <c r="Q630" s="24" t="str">
        <f t="shared" si="48"/>
        <v/>
      </c>
      <c r="R630" s="24" t="str">
        <f t="shared" si="49"/>
        <v/>
      </c>
      <c r="S630" s="27" t="str">
        <f t="shared" si="50"/>
        <v/>
      </c>
    </row>
    <row r="631" spans="2:19" x14ac:dyDescent="0.3">
      <c r="B631" s="24" t="str">
        <f>_xlfn.IFNA(VLOOKUP(A631,list!B:C,2,FALSE),"")</f>
        <v/>
      </c>
      <c r="D631" s="24" t="str">
        <f>_xlfn.IFNA(VLOOKUP(C631,list!$G$2:$I$10,2,FALSE),"")</f>
        <v/>
      </c>
      <c r="E631" s="24" t="str">
        <f>_xlfn.IFNA(VLOOKUP(C631,list!G:I,3,FALSE),"")</f>
        <v/>
      </c>
      <c r="O631" s="26" t="str">
        <f t="shared" si="47"/>
        <v/>
      </c>
      <c r="P631" s="28" t="str">
        <f t="shared" si="51"/>
        <v/>
      </c>
      <c r="Q631" s="24" t="str">
        <f t="shared" si="48"/>
        <v/>
      </c>
      <c r="R631" s="24" t="str">
        <f t="shared" si="49"/>
        <v/>
      </c>
      <c r="S631" s="27" t="str">
        <f t="shared" si="50"/>
        <v/>
      </c>
    </row>
    <row r="632" spans="2:19" x14ac:dyDescent="0.3">
      <c r="B632" s="24" t="str">
        <f>_xlfn.IFNA(VLOOKUP(A632,list!B:C,2,FALSE),"")</f>
        <v/>
      </c>
      <c r="D632" s="24" t="str">
        <f>_xlfn.IFNA(VLOOKUP(C632,list!$G$2:$I$10,2,FALSE),"")</f>
        <v/>
      </c>
      <c r="E632" s="24" t="str">
        <f>_xlfn.IFNA(VLOOKUP(C632,list!G:I,3,FALSE),"")</f>
        <v/>
      </c>
      <c r="O632" s="26" t="str">
        <f t="shared" si="47"/>
        <v/>
      </c>
      <c r="P632" s="28" t="str">
        <f t="shared" si="51"/>
        <v/>
      </c>
      <c r="Q632" s="24" t="str">
        <f t="shared" si="48"/>
        <v/>
      </c>
      <c r="R632" s="24" t="str">
        <f t="shared" si="49"/>
        <v/>
      </c>
      <c r="S632" s="27" t="str">
        <f t="shared" si="50"/>
        <v/>
      </c>
    </row>
    <row r="633" spans="2:19" x14ac:dyDescent="0.3">
      <c r="B633" s="24" t="str">
        <f>_xlfn.IFNA(VLOOKUP(A633,list!B:C,2,FALSE),"")</f>
        <v/>
      </c>
      <c r="D633" s="24" t="str">
        <f>_xlfn.IFNA(VLOOKUP(C633,list!$G$2:$I$10,2,FALSE),"")</f>
        <v/>
      </c>
      <c r="E633" s="24" t="str">
        <f>_xlfn.IFNA(VLOOKUP(C633,list!G:I,3,FALSE),"")</f>
        <v/>
      </c>
      <c r="O633" s="26" t="str">
        <f t="shared" si="47"/>
        <v/>
      </c>
      <c r="P633" s="28" t="str">
        <f t="shared" si="51"/>
        <v/>
      </c>
      <c r="Q633" s="24" t="str">
        <f t="shared" si="48"/>
        <v/>
      </c>
      <c r="R633" s="24" t="str">
        <f t="shared" si="49"/>
        <v/>
      </c>
      <c r="S633" s="27" t="str">
        <f t="shared" si="50"/>
        <v/>
      </c>
    </row>
    <row r="634" spans="2:19" x14ac:dyDescent="0.3">
      <c r="B634" s="24" t="str">
        <f>_xlfn.IFNA(VLOOKUP(A634,list!B:C,2,FALSE),"")</f>
        <v/>
      </c>
      <c r="D634" s="24" t="str">
        <f>_xlfn.IFNA(VLOOKUP(C634,list!$G$2:$I$10,2,FALSE),"")</f>
        <v/>
      </c>
      <c r="E634" s="24" t="str">
        <f>_xlfn.IFNA(VLOOKUP(C634,list!G:I,3,FALSE),"")</f>
        <v/>
      </c>
      <c r="O634" s="26" t="str">
        <f t="shared" si="47"/>
        <v/>
      </c>
      <c r="P634" s="28" t="str">
        <f t="shared" si="51"/>
        <v/>
      </c>
      <c r="Q634" s="24" t="str">
        <f t="shared" si="48"/>
        <v/>
      </c>
      <c r="R634" s="24" t="str">
        <f t="shared" si="49"/>
        <v/>
      </c>
      <c r="S634" s="27" t="str">
        <f t="shared" si="50"/>
        <v/>
      </c>
    </row>
    <row r="635" spans="2:19" x14ac:dyDescent="0.3">
      <c r="B635" s="24" t="str">
        <f>_xlfn.IFNA(VLOOKUP(A635,list!B:C,2,FALSE),"")</f>
        <v/>
      </c>
      <c r="D635" s="24" t="str">
        <f>_xlfn.IFNA(VLOOKUP(C635,list!$G$2:$I$10,2,FALSE),"")</f>
        <v/>
      </c>
      <c r="E635" s="24" t="str">
        <f>_xlfn.IFNA(VLOOKUP(C635,list!G:I,3,FALSE),"")</f>
        <v/>
      </c>
      <c r="O635" s="26" t="str">
        <f t="shared" si="47"/>
        <v/>
      </c>
      <c r="P635" s="28" t="str">
        <f t="shared" si="51"/>
        <v/>
      </c>
      <c r="Q635" s="24" t="str">
        <f t="shared" si="48"/>
        <v/>
      </c>
      <c r="R635" s="24" t="str">
        <f t="shared" si="49"/>
        <v/>
      </c>
      <c r="S635" s="27" t="str">
        <f t="shared" si="50"/>
        <v/>
      </c>
    </row>
    <row r="636" spans="2:19" x14ac:dyDescent="0.3">
      <c r="B636" s="24" t="str">
        <f>_xlfn.IFNA(VLOOKUP(A636,list!B:C,2,FALSE),"")</f>
        <v/>
      </c>
      <c r="D636" s="24" t="str">
        <f>_xlfn.IFNA(VLOOKUP(C636,list!$G$2:$I$10,2,FALSE),"")</f>
        <v/>
      </c>
      <c r="E636" s="24" t="str">
        <f>_xlfn.IFNA(VLOOKUP(C636,list!G:I,3,FALSE),"")</f>
        <v/>
      </c>
      <c r="O636" s="26" t="str">
        <f t="shared" si="47"/>
        <v/>
      </c>
      <c r="P636" s="28" t="str">
        <f t="shared" si="51"/>
        <v/>
      </c>
      <c r="Q636" s="24" t="str">
        <f t="shared" si="48"/>
        <v/>
      </c>
      <c r="R636" s="24" t="str">
        <f t="shared" si="49"/>
        <v/>
      </c>
      <c r="S636" s="27" t="str">
        <f t="shared" si="50"/>
        <v/>
      </c>
    </row>
    <row r="637" spans="2:19" x14ac:dyDescent="0.3">
      <c r="B637" s="24" t="str">
        <f>_xlfn.IFNA(VLOOKUP(A637,list!B:C,2,FALSE),"")</f>
        <v/>
      </c>
      <c r="D637" s="24" t="str">
        <f>_xlfn.IFNA(VLOOKUP(C637,list!$G$2:$I$10,2,FALSE),"")</f>
        <v/>
      </c>
      <c r="E637" s="24" t="str">
        <f>_xlfn.IFNA(VLOOKUP(C637,list!G:I,3,FALSE),"")</f>
        <v/>
      </c>
      <c r="O637" s="26" t="str">
        <f t="shared" si="47"/>
        <v/>
      </c>
      <c r="P637" s="28" t="str">
        <f t="shared" si="51"/>
        <v/>
      </c>
      <c r="Q637" s="24" t="str">
        <f t="shared" si="48"/>
        <v/>
      </c>
      <c r="R637" s="24" t="str">
        <f t="shared" si="49"/>
        <v/>
      </c>
      <c r="S637" s="27" t="str">
        <f t="shared" si="50"/>
        <v/>
      </c>
    </row>
    <row r="638" spans="2:19" x14ac:dyDescent="0.3">
      <c r="B638" s="24" t="str">
        <f>_xlfn.IFNA(VLOOKUP(A638,list!B:C,2,FALSE),"")</f>
        <v/>
      </c>
      <c r="D638" s="24" t="str">
        <f>_xlfn.IFNA(VLOOKUP(C638,list!$G$2:$I$10,2,FALSE),"")</f>
        <v/>
      </c>
      <c r="E638" s="24" t="str">
        <f>_xlfn.IFNA(VLOOKUP(C638,list!G:I,3,FALSE),"")</f>
        <v/>
      </c>
      <c r="O638" s="26" t="str">
        <f t="shared" si="47"/>
        <v/>
      </c>
      <c r="P638" s="28" t="str">
        <f t="shared" si="51"/>
        <v/>
      </c>
      <c r="Q638" s="24" t="str">
        <f t="shared" si="48"/>
        <v/>
      </c>
      <c r="R638" s="24" t="str">
        <f t="shared" si="49"/>
        <v/>
      </c>
      <c r="S638" s="27" t="str">
        <f t="shared" si="50"/>
        <v/>
      </c>
    </row>
    <row r="639" spans="2:19" x14ac:dyDescent="0.3">
      <c r="B639" s="24" t="str">
        <f>_xlfn.IFNA(VLOOKUP(A639,list!B:C,2,FALSE),"")</f>
        <v/>
      </c>
      <c r="D639" s="24" t="str">
        <f>_xlfn.IFNA(VLOOKUP(C639,list!$G$2:$I$10,2,FALSE),"")</f>
        <v/>
      </c>
      <c r="E639" s="24" t="str">
        <f>_xlfn.IFNA(VLOOKUP(C639,list!G:I,3,FALSE),"")</f>
        <v/>
      </c>
      <c r="O639" s="26" t="str">
        <f t="shared" si="47"/>
        <v/>
      </c>
      <c r="P639" s="28" t="str">
        <f t="shared" si="51"/>
        <v/>
      </c>
      <c r="Q639" s="24" t="str">
        <f t="shared" si="48"/>
        <v/>
      </c>
      <c r="R639" s="24" t="str">
        <f t="shared" si="49"/>
        <v/>
      </c>
      <c r="S639" s="27" t="str">
        <f t="shared" si="50"/>
        <v/>
      </c>
    </row>
    <row r="640" spans="2:19" x14ac:dyDescent="0.3">
      <c r="B640" s="24" t="str">
        <f>_xlfn.IFNA(VLOOKUP(A640,list!B:C,2,FALSE),"")</f>
        <v/>
      </c>
      <c r="D640" s="24" t="str">
        <f>_xlfn.IFNA(VLOOKUP(C640,list!$G$2:$I$10,2,FALSE),"")</f>
        <v/>
      </c>
      <c r="E640" s="24" t="str">
        <f>_xlfn.IFNA(VLOOKUP(C640,list!G:I,3,FALSE),"")</f>
        <v/>
      </c>
      <c r="O640" s="26" t="str">
        <f t="shared" si="47"/>
        <v/>
      </c>
      <c r="P640" s="28" t="str">
        <f t="shared" si="51"/>
        <v/>
      </c>
      <c r="Q640" s="24" t="str">
        <f t="shared" si="48"/>
        <v/>
      </c>
      <c r="R640" s="24" t="str">
        <f t="shared" si="49"/>
        <v/>
      </c>
      <c r="S640" s="27" t="str">
        <f t="shared" si="50"/>
        <v/>
      </c>
    </row>
    <row r="641" spans="2:19" x14ac:dyDescent="0.3">
      <c r="B641" s="24" t="str">
        <f>_xlfn.IFNA(VLOOKUP(A641,list!B:C,2,FALSE),"")</f>
        <v/>
      </c>
      <c r="D641" s="24" t="str">
        <f>_xlfn.IFNA(VLOOKUP(C641,list!$G$2:$I$10,2,FALSE),"")</f>
        <v/>
      </c>
      <c r="E641" s="24" t="str">
        <f>_xlfn.IFNA(VLOOKUP(C641,list!G:I,3,FALSE),"")</f>
        <v/>
      </c>
      <c r="O641" s="26" t="str">
        <f t="shared" si="47"/>
        <v/>
      </c>
      <c r="P641" s="28" t="str">
        <f t="shared" si="51"/>
        <v/>
      </c>
      <c r="Q641" s="24" t="str">
        <f t="shared" si="48"/>
        <v/>
      </c>
      <c r="R641" s="24" t="str">
        <f t="shared" si="49"/>
        <v/>
      </c>
      <c r="S641" s="27" t="str">
        <f t="shared" si="50"/>
        <v/>
      </c>
    </row>
    <row r="642" spans="2:19" x14ac:dyDescent="0.3">
      <c r="B642" s="24" t="str">
        <f>_xlfn.IFNA(VLOOKUP(A642,list!B:C,2,FALSE),"")</f>
        <v/>
      </c>
      <c r="D642" s="24" t="str">
        <f>_xlfn.IFNA(VLOOKUP(C642,list!$G$2:$I$10,2,FALSE),"")</f>
        <v/>
      </c>
      <c r="E642" s="24" t="str">
        <f>_xlfn.IFNA(VLOOKUP(C642,list!G:I,3,FALSE),"")</f>
        <v/>
      </c>
      <c r="O642" s="26" t="str">
        <f t="shared" ref="O642:O705" si="52">IFERROR(IF(H642="","",DATE(YEAR(H642),MONTH(H642),1)),"")</f>
        <v/>
      </c>
      <c r="P642" s="28" t="str">
        <f t="shared" si="51"/>
        <v/>
      </c>
      <c r="Q642" s="24" t="str">
        <f t="shared" ref="Q642:Q705" si="53">IFERROR(IF(J642="","",MONTH(EOMONTH(J642,(DAY(J642)&gt;15)+0))),"")</f>
        <v/>
      </c>
      <c r="R642" s="24" t="str">
        <f t="shared" ref="R642:R705" si="54">IFERROR(IF(J642="","",IF(AND(MONTH(J642)=12,Q642=1),YEAR(J642)+1,YEAR(J642))),"")</f>
        <v/>
      </c>
      <c r="S642" s="27" t="str">
        <f t="shared" ref="S642:S705" si="55">IF(OR(Q642="",R642=""),"",DATE(R642,Q642,1))</f>
        <v/>
      </c>
    </row>
    <row r="643" spans="2:19" x14ac:dyDescent="0.3">
      <c r="B643" s="24" t="str">
        <f>_xlfn.IFNA(VLOOKUP(A643,list!B:C,2,FALSE),"")</f>
        <v/>
      </c>
      <c r="D643" s="24" t="str">
        <f>_xlfn.IFNA(VLOOKUP(C643,list!$G$2:$I$10,2,FALSE),"")</f>
        <v/>
      </c>
      <c r="E643" s="24" t="str">
        <f>_xlfn.IFNA(VLOOKUP(C643,list!G:I,3,FALSE),"")</f>
        <v/>
      </c>
      <c r="O643" s="26" t="str">
        <f t="shared" si="52"/>
        <v/>
      </c>
      <c r="P643" s="28" t="str">
        <f t="shared" ref="P643:P706" si="56">IFERROR(IF(J643&gt;0,((J643-H643)/7),""),"")</f>
        <v/>
      </c>
      <c r="Q643" s="24" t="str">
        <f t="shared" si="53"/>
        <v/>
      </c>
      <c r="R643" s="24" t="str">
        <f t="shared" si="54"/>
        <v/>
      </c>
      <c r="S643" s="27" t="str">
        <f t="shared" si="55"/>
        <v/>
      </c>
    </row>
    <row r="644" spans="2:19" x14ac:dyDescent="0.3">
      <c r="B644" s="24" t="str">
        <f>_xlfn.IFNA(VLOOKUP(A644,list!B:C,2,FALSE),"")</f>
        <v/>
      </c>
      <c r="D644" s="24" t="str">
        <f>_xlfn.IFNA(VLOOKUP(C644,list!$G$2:$I$10,2,FALSE),"")</f>
        <v/>
      </c>
      <c r="E644" s="24" t="str">
        <f>_xlfn.IFNA(VLOOKUP(C644,list!G:I,3,FALSE),"")</f>
        <v/>
      </c>
      <c r="O644" s="26" t="str">
        <f t="shared" si="52"/>
        <v/>
      </c>
      <c r="P644" s="28" t="str">
        <f t="shared" si="56"/>
        <v/>
      </c>
      <c r="Q644" s="24" t="str">
        <f t="shared" si="53"/>
        <v/>
      </c>
      <c r="R644" s="24" t="str">
        <f t="shared" si="54"/>
        <v/>
      </c>
      <c r="S644" s="27" t="str">
        <f t="shared" si="55"/>
        <v/>
      </c>
    </row>
    <row r="645" spans="2:19" x14ac:dyDescent="0.3">
      <c r="B645" s="24" t="str">
        <f>_xlfn.IFNA(VLOOKUP(A645,list!B:C,2,FALSE),"")</f>
        <v/>
      </c>
      <c r="D645" s="24" t="str">
        <f>_xlfn.IFNA(VLOOKUP(C645,list!$G$2:$I$10,2,FALSE),"")</f>
        <v/>
      </c>
      <c r="E645" s="24" t="str">
        <f>_xlfn.IFNA(VLOOKUP(C645,list!G:I,3,FALSE),"")</f>
        <v/>
      </c>
      <c r="O645" s="26" t="str">
        <f t="shared" si="52"/>
        <v/>
      </c>
      <c r="P645" s="28" t="str">
        <f t="shared" si="56"/>
        <v/>
      </c>
      <c r="Q645" s="24" t="str">
        <f t="shared" si="53"/>
        <v/>
      </c>
      <c r="R645" s="24" t="str">
        <f t="shared" si="54"/>
        <v/>
      </c>
      <c r="S645" s="27" t="str">
        <f t="shared" si="55"/>
        <v/>
      </c>
    </row>
    <row r="646" spans="2:19" x14ac:dyDescent="0.3">
      <c r="B646" s="24" t="str">
        <f>_xlfn.IFNA(VLOOKUP(A646,list!B:C,2,FALSE),"")</f>
        <v/>
      </c>
      <c r="D646" s="24" t="str">
        <f>_xlfn.IFNA(VLOOKUP(C646,list!$G$2:$I$10,2,FALSE),"")</f>
        <v/>
      </c>
      <c r="E646" s="24" t="str">
        <f>_xlfn.IFNA(VLOOKUP(C646,list!G:I,3,FALSE),"")</f>
        <v/>
      </c>
      <c r="O646" s="26" t="str">
        <f t="shared" si="52"/>
        <v/>
      </c>
      <c r="P646" s="28" t="str">
        <f t="shared" si="56"/>
        <v/>
      </c>
      <c r="Q646" s="24" t="str">
        <f t="shared" si="53"/>
        <v/>
      </c>
      <c r="R646" s="24" t="str">
        <f t="shared" si="54"/>
        <v/>
      </c>
      <c r="S646" s="27" t="str">
        <f t="shared" si="55"/>
        <v/>
      </c>
    </row>
    <row r="647" spans="2:19" x14ac:dyDescent="0.3">
      <c r="B647" s="24" t="str">
        <f>_xlfn.IFNA(VLOOKUP(A647,list!B:C,2,FALSE),"")</f>
        <v/>
      </c>
      <c r="D647" s="24" t="str">
        <f>_xlfn.IFNA(VLOOKUP(C647,list!$G$2:$I$10,2,FALSE),"")</f>
        <v/>
      </c>
      <c r="E647" s="24" t="str">
        <f>_xlfn.IFNA(VLOOKUP(C647,list!G:I,3,FALSE),"")</f>
        <v/>
      </c>
      <c r="O647" s="26" t="str">
        <f t="shared" si="52"/>
        <v/>
      </c>
      <c r="P647" s="28" t="str">
        <f t="shared" si="56"/>
        <v/>
      </c>
      <c r="Q647" s="24" t="str">
        <f t="shared" si="53"/>
        <v/>
      </c>
      <c r="R647" s="24" t="str">
        <f t="shared" si="54"/>
        <v/>
      </c>
      <c r="S647" s="27" t="str">
        <f t="shared" si="55"/>
        <v/>
      </c>
    </row>
    <row r="648" spans="2:19" x14ac:dyDescent="0.3">
      <c r="B648" s="24" t="str">
        <f>_xlfn.IFNA(VLOOKUP(A648,list!B:C,2,FALSE),"")</f>
        <v/>
      </c>
      <c r="D648" s="24" t="str">
        <f>_xlfn.IFNA(VLOOKUP(C648,list!$G$2:$I$10,2,FALSE),"")</f>
        <v/>
      </c>
      <c r="E648" s="24" t="str">
        <f>_xlfn.IFNA(VLOOKUP(C648,list!G:I,3,FALSE),"")</f>
        <v/>
      </c>
      <c r="O648" s="26" t="str">
        <f t="shared" si="52"/>
        <v/>
      </c>
      <c r="P648" s="28" t="str">
        <f t="shared" si="56"/>
        <v/>
      </c>
      <c r="Q648" s="24" t="str">
        <f t="shared" si="53"/>
        <v/>
      </c>
      <c r="R648" s="24" t="str">
        <f t="shared" si="54"/>
        <v/>
      </c>
      <c r="S648" s="27" t="str">
        <f t="shared" si="55"/>
        <v/>
      </c>
    </row>
    <row r="649" spans="2:19" x14ac:dyDescent="0.3">
      <c r="B649" s="24" t="str">
        <f>_xlfn.IFNA(VLOOKUP(A649,list!B:C,2,FALSE),"")</f>
        <v/>
      </c>
      <c r="D649" s="24" t="str">
        <f>_xlfn.IFNA(VLOOKUP(C649,list!$G$2:$I$10,2,FALSE),"")</f>
        <v/>
      </c>
      <c r="E649" s="24" t="str">
        <f>_xlfn.IFNA(VLOOKUP(C649,list!G:I,3,FALSE),"")</f>
        <v/>
      </c>
      <c r="O649" s="26" t="str">
        <f t="shared" si="52"/>
        <v/>
      </c>
      <c r="P649" s="28" t="str">
        <f t="shared" si="56"/>
        <v/>
      </c>
      <c r="Q649" s="24" t="str">
        <f t="shared" si="53"/>
        <v/>
      </c>
      <c r="R649" s="24" t="str">
        <f t="shared" si="54"/>
        <v/>
      </c>
      <c r="S649" s="27" t="str">
        <f t="shared" si="55"/>
        <v/>
      </c>
    </row>
    <row r="650" spans="2:19" x14ac:dyDescent="0.3">
      <c r="B650" s="24" t="str">
        <f>_xlfn.IFNA(VLOOKUP(A650,list!B:C,2,FALSE),"")</f>
        <v/>
      </c>
      <c r="D650" s="24" t="str">
        <f>_xlfn.IFNA(VLOOKUP(C650,list!$G$2:$I$10,2,FALSE),"")</f>
        <v/>
      </c>
      <c r="E650" s="24" t="str">
        <f>_xlfn.IFNA(VLOOKUP(C650,list!G:I,3,FALSE),"")</f>
        <v/>
      </c>
      <c r="O650" s="26" t="str">
        <f t="shared" si="52"/>
        <v/>
      </c>
      <c r="P650" s="28" t="str">
        <f t="shared" si="56"/>
        <v/>
      </c>
      <c r="Q650" s="24" t="str">
        <f t="shared" si="53"/>
        <v/>
      </c>
      <c r="R650" s="24" t="str">
        <f t="shared" si="54"/>
        <v/>
      </c>
      <c r="S650" s="27" t="str">
        <f t="shared" si="55"/>
        <v/>
      </c>
    </row>
    <row r="651" spans="2:19" x14ac:dyDescent="0.3">
      <c r="B651" s="24" t="str">
        <f>_xlfn.IFNA(VLOOKUP(A651,list!B:C,2,FALSE),"")</f>
        <v/>
      </c>
      <c r="D651" s="24" t="str">
        <f>_xlfn.IFNA(VLOOKUP(C651,list!$G$2:$I$10,2,FALSE),"")</f>
        <v/>
      </c>
      <c r="E651" s="24" t="str">
        <f>_xlfn.IFNA(VLOOKUP(C651,list!G:I,3,FALSE),"")</f>
        <v/>
      </c>
      <c r="O651" s="26" t="str">
        <f t="shared" si="52"/>
        <v/>
      </c>
      <c r="P651" s="28" t="str">
        <f t="shared" si="56"/>
        <v/>
      </c>
      <c r="Q651" s="24" t="str">
        <f t="shared" si="53"/>
        <v/>
      </c>
      <c r="R651" s="24" t="str">
        <f t="shared" si="54"/>
        <v/>
      </c>
      <c r="S651" s="27" t="str">
        <f t="shared" si="55"/>
        <v/>
      </c>
    </row>
    <row r="652" spans="2:19" x14ac:dyDescent="0.3">
      <c r="B652" s="24" t="str">
        <f>_xlfn.IFNA(VLOOKUP(A652,list!B:C,2,FALSE),"")</f>
        <v/>
      </c>
      <c r="D652" s="24" t="str">
        <f>_xlfn.IFNA(VLOOKUP(C652,list!$G$2:$I$10,2,FALSE),"")</f>
        <v/>
      </c>
      <c r="E652" s="24" t="str">
        <f>_xlfn.IFNA(VLOOKUP(C652,list!G:I,3,FALSE),"")</f>
        <v/>
      </c>
      <c r="O652" s="26" t="str">
        <f t="shared" si="52"/>
        <v/>
      </c>
      <c r="P652" s="28" t="str">
        <f t="shared" si="56"/>
        <v/>
      </c>
      <c r="Q652" s="24" t="str">
        <f t="shared" si="53"/>
        <v/>
      </c>
      <c r="R652" s="24" t="str">
        <f t="shared" si="54"/>
        <v/>
      </c>
      <c r="S652" s="27" t="str">
        <f t="shared" si="55"/>
        <v/>
      </c>
    </row>
    <row r="653" spans="2:19" x14ac:dyDescent="0.3">
      <c r="B653" s="24" t="str">
        <f>_xlfn.IFNA(VLOOKUP(A653,list!B:C,2,FALSE),"")</f>
        <v/>
      </c>
      <c r="D653" s="24" t="str">
        <f>_xlfn.IFNA(VLOOKUP(C653,list!$G$2:$I$10,2,FALSE),"")</f>
        <v/>
      </c>
      <c r="E653" s="24" t="str">
        <f>_xlfn.IFNA(VLOOKUP(C653,list!G:I,3,FALSE),"")</f>
        <v/>
      </c>
      <c r="O653" s="26" t="str">
        <f t="shared" si="52"/>
        <v/>
      </c>
      <c r="P653" s="28" t="str">
        <f t="shared" si="56"/>
        <v/>
      </c>
      <c r="Q653" s="24" t="str">
        <f t="shared" si="53"/>
        <v/>
      </c>
      <c r="R653" s="24" t="str">
        <f t="shared" si="54"/>
        <v/>
      </c>
      <c r="S653" s="27" t="str">
        <f t="shared" si="55"/>
        <v/>
      </c>
    </row>
    <row r="654" spans="2:19" x14ac:dyDescent="0.3">
      <c r="B654" s="24" t="str">
        <f>_xlfn.IFNA(VLOOKUP(A654,list!B:C,2,FALSE),"")</f>
        <v/>
      </c>
      <c r="D654" s="24" t="str">
        <f>_xlfn.IFNA(VLOOKUP(C654,list!$G$2:$I$10,2,FALSE),"")</f>
        <v/>
      </c>
      <c r="E654" s="24" t="str">
        <f>_xlfn.IFNA(VLOOKUP(C654,list!G:I,3,FALSE),"")</f>
        <v/>
      </c>
      <c r="O654" s="26" t="str">
        <f t="shared" si="52"/>
        <v/>
      </c>
      <c r="P654" s="28" t="str">
        <f t="shared" si="56"/>
        <v/>
      </c>
      <c r="Q654" s="24" t="str">
        <f t="shared" si="53"/>
        <v/>
      </c>
      <c r="R654" s="24" t="str">
        <f t="shared" si="54"/>
        <v/>
      </c>
      <c r="S654" s="27" t="str">
        <f t="shared" si="55"/>
        <v/>
      </c>
    </row>
    <row r="655" spans="2:19" x14ac:dyDescent="0.3">
      <c r="B655" s="24" t="str">
        <f>_xlfn.IFNA(VLOOKUP(A655,list!B:C,2,FALSE),"")</f>
        <v/>
      </c>
      <c r="D655" s="24" t="str">
        <f>_xlfn.IFNA(VLOOKUP(C655,list!$G$2:$I$10,2,FALSE),"")</f>
        <v/>
      </c>
      <c r="E655" s="24" t="str">
        <f>_xlfn.IFNA(VLOOKUP(C655,list!G:I,3,FALSE),"")</f>
        <v/>
      </c>
      <c r="O655" s="26" t="str">
        <f t="shared" si="52"/>
        <v/>
      </c>
      <c r="P655" s="28" t="str">
        <f t="shared" si="56"/>
        <v/>
      </c>
      <c r="Q655" s="24" t="str">
        <f t="shared" si="53"/>
        <v/>
      </c>
      <c r="R655" s="24" t="str">
        <f t="shared" si="54"/>
        <v/>
      </c>
      <c r="S655" s="27" t="str">
        <f t="shared" si="55"/>
        <v/>
      </c>
    </row>
    <row r="656" spans="2:19" x14ac:dyDescent="0.3">
      <c r="B656" s="24" t="str">
        <f>_xlfn.IFNA(VLOOKUP(A656,list!B:C,2,FALSE),"")</f>
        <v/>
      </c>
      <c r="D656" s="24" t="str">
        <f>_xlfn.IFNA(VLOOKUP(C656,list!$G$2:$I$10,2,FALSE),"")</f>
        <v/>
      </c>
      <c r="E656" s="24" t="str">
        <f>_xlfn.IFNA(VLOOKUP(C656,list!G:I,3,FALSE),"")</f>
        <v/>
      </c>
      <c r="O656" s="26" t="str">
        <f t="shared" si="52"/>
        <v/>
      </c>
      <c r="P656" s="28" t="str">
        <f t="shared" si="56"/>
        <v/>
      </c>
      <c r="Q656" s="24" t="str">
        <f t="shared" si="53"/>
        <v/>
      </c>
      <c r="R656" s="24" t="str">
        <f t="shared" si="54"/>
        <v/>
      </c>
      <c r="S656" s="27" t="str">
        <f t="shared" si="55"/>
        <v/>
      </c>
    </row>
    <row r="657" spans="2:19" x14ac:dyDescent="0.3">
      <c r="B657" s="24" t="str">
        <f>_xlfn.IFNA(VLOOKUP(A657,list!B:C,2,FALSE),"")</f>
        <v/>
      </c>
      <c r="D657" s="24" t="str">
        <f>_xlfn.IFNA(VLOOKUP(C657,list!$G$2:$I$10,2,FALSE),"")</f>
        <v/>
      </c>
      <c r="E657" s="24" t="str">
        <f>_xlfn.IFNA(VLOOKUP(C657,list!G:I,3,FALSE),"")</f>
        <v/>
      </c>
      <c r="O657" s="26" t="str">
        <f t="shared" si="52"/>
        <v/>
      </c>
      <c r="P657" s="28" t="str">
        <f t="shared" si="56"/>
        <v/>
      </c>
      <c r="Q657" s="24" t="str">
        <f t="shared" si="53"/>
        <v/>
      </c>
      <c r="R657" s="24" t="str">
        <f t="shared" si="54"/>
        <v/>
      </c>
      <c r="S657" s="27" t="str">
        <f t="shared" si="55"/>
        <v/>
      </c>
    </row>
    <row r="658" spans="2:19" x14ac:dyDescent="0.3">
      <c r="B658" s="24" t="str">
        <f>_xlfn.IFNA(VLOOKUP(A658,list!B:C,2,FALSE),"")</f>
        <v/>
      </c>
      <c r="D658" s="24" t="str">
        <f>_xlfn.IFNA(VLOOKUP(C658,list!$G$2:$I$10,2,FALSE),"")</f>
        <v/>
      </c>
      <c r="E658" s="24" t="str">
        <f>_xlfn.IFNA(VLOOKUP(C658,list!G:I,3,FALSE),"")</f>
        <v/>
      </c>
      <c r="O658" s="26" t="str">
        <f t="shared" si="52"/>
        <v/>
      </c>
      <c r="P658" s="28" t="str">
        <f t="shared" si="56"/>
        <v/>
      </c>
      <c r="Q658" s="24" t="str">
        <f t="shared" si="53"/>
        <v/>
      </c>
      <c r="R658" s="24" t="str">
        <f t="shared" si="54"/>
        <v/>
      </c>
      <c r="S658" s="27" t="str">
        <f t="shared" si="55"/>
        <v/>
      </c>
    </row>
    <row r="659" spans="2:19" x14ac:dyDescent="0.3">
      <c r="B659" s="24" t="str">
        <f>_xlfn.IFNA(VLOOKUP(A659,list!B:C,2,FALSE),"")</f>
        <v/>
      </c>
      <c r="D659" s="24" t="str">
        <f>_xlfn.IFNA(VLOOKUP(C659,list!$G$2:$I$10,2,FALSE),"")</f>
        <v/>
      </c>
      <c r="E659" s="24" t="str">
        <f>_xlfn.IFNA(VLOOKUP(C659,list!G:I,3,FALSE),"")</f>
        <v/>
      </c>
      <c r="O659" s="26" t="str">
        <f t="shared" si="52"/>
        <v/>
      </c>
      <c r="P659" s="28" t="str">
        <f t="shared" si="56"/>
        <v/>
      </c>
      <c r="Q659" s="24" t="str">
        <f t="shared" si="53"/>
        <v/>
      </c>
      <c r="R659" s="24" t="str">
        <f t="shared" si="54"/>
        <v/>
      </c>
      <c r="S659" s="27" t="str">
        <f t="shared" si="55"/>
        <v/>
      </c>
    </row>
    <row r="660" spans="2:19" x14ac:dyDescent="0.3">
      <c r="B660" s="24" t="str">
        <f>_xlfn.IFNA(VLOOKUP(A660,list!B:C,2,FALSE),"")</f>
        <v/>
      </c>
      <c r="D660" s="24" t="str">
        <f>_xlfn.IFNA(VLOOKUP(C660,list!$G$2:$I$10,2,FALSE),"")</f>
        <v/>
      </c>
      <c r="E660" s="24" t="str">
        <f>_xlfn.IFNA(VLOOKUP(C660,list!G:I,3,FALSE),"")</f>
        <v/>
      </c>
      <c r="O660" s="26" t="str">
        <f t="shared" si="52"/>
        <v/>
      </c>
      <c r="P660" s="28" t="str">
        <f t="shared" si="56"/>
        <v/>
      </c>
      <c r="Q660" s="24" t="str">
        <f t="shared" si="53"/>
        <v/>
      </c>
      <c r="R660" s="24" t="str">
        <f t="shared" si="54"/>
        <v/>
      </c>
      <c r="S660" s="27" t="str">
        <f t="shared" si="55"/>
        <v/>
      </c>
    </row>
    <row r="661" spans="2:19" x14ac:dyDescent="0.3">
      <c r="B661" s="24" t="str">
        <f>_xlfn.IFNA(VLOOKUP(A661,list!B:C,2,FALSE),"")</f>
        <v/>
      </c>
      <c r="D661" s="24" t="str">
        <f>_xlfn.IFNA(VLOOKUP(C661,list!$G$2:$I$10,2,FALSE),"")</f>
        <v/>
      </c>
      <c r="E661" s="24" t="str">
        <f>_xlfn.IFNA(VLOOKUP(C661,list!G:I,3,FALSE),"")</f>
        <v/>
      </c>
      <c r="O661" s="26" t="str">
        <f t="shared" si="52"/>
        <v/>
      </c>
      <c r="P661" s="28" t="str">
        <f t="shared" si="56"/>
        <v/>
      </c>
      <c r="Q661" s="24" t="str">
        <f t="shared" si="53"/>
        <v/>
      </c>
      <c r="R661" s="24" t="str">
        <f t="shared" si="54"/>
        <v/>
      </c>
      <c r="S661" s="27" t="str">
        <f t="shared" si="55"/>
        <v/>
      </c>
    </row>
    <row r="662" spans="2:19" x14ac:dyDescent="0.3">
      <c r="B662" s="24" t="str">
        <f>_xlfn.IFNA(VLOOKUP(A662,list!B:C,2,FALSE),"")</f>
        <v/>
      </c>
      <c r="D662" s="24" t="str">
        <f>_xlfn.IFNA(VLOOKUP(C662,list!$G$2:$I$10,2,FALSE),"")</f>
        <v/>
      </c>
      <c r="E662" s="24" t="str">
        <f>_xlfn.IFNA(VLOOKUP(C662,list!G:I,3,FALSE),"")</f>
        <v/>
      </c>
      <c r="O662" s="26" t="str">
        <f t="shared" si="52"/>
        <v/>
      </c>
      <c r="P662" s="28" t="str">
        <f t="shared" si="56"/>
        <v/>
      </c>
      <c r="Q662" s="24" t="str">
        <f t="shared" si="53"/>
        <v/>
      </c>
      <c r="R662" s="24" t="str">
        <f t="shared" si="54"/>
        <v/>
      </c>
      <c r="S662" s="27" t="str">
        <f t="shared" si="55"/>
        <v/>
      </c>
    </row>
    <row r="663" spans="2:19" x14ac:dyDescent="0.3">
      <c r="B663" s="24" t="str">
        <f>_xlfn.IFNA(VLOOKUP(A663,list!B:C,2,FALSE),"")</f>
        <v/>
      </c>
      <c r="D663" s="24" t="str">
        <f>_xlfn.IFNA(VLOOKUP(C663,list!$G$2:$I$10,2,FALSE),"")</f>
        <v/>
      </c>
      <c r="E663" s="24" t="str">
        <f>_xlfn.IFNA(VLOOKUP(C663,list!G:I,3,FALSE),"")</f>
        <v/>
      </c>
      <c r="O663" s="26" t="str">
        <f t="shared" si="52"/>
        <v/>
      </c>
      <c r="P663" s="28" t="str">
        <f t="shared" si="56"/>
        <v/>
      </c>
      <c r="Q663" s="24" t="str">
        <f t="shared" si="53"/>
        <v/>
      </c>
      <c r="R663" s="24" t="str">
        <f t="shared" si="54"/>
        <v/>
      </c>
      <c r="S663" s="27" t="str">
        <f t="shared" si="55"/>
        <v/>
      </c>
    </row>
    <row r="664" spans="2:19" x14ac:dyDescent="0.3">
      <c r="B664" s="24" t="str">
        <f>_xlfn.IFNA(VLOOKUP(A664,list!B:C,2,FALSE),"")</f>
        <v/>
      </c>
      <c r="D664" s="24" t="str">
        <f>_xlfn.IFNA(VLOOKUP(C664,list!$G$2:$I$10,2,FALSE),"")</f>
        <v/>
      </c>
      <c r="E664" s="24" t="str">
        <f>_xlfn.IFNA(VLOOKUP(C664,list!G:I,3,FALSE),"")</f>
        <v/>
      </c>
      <c r="O664" s="26" t="str">
        <f t="shared" si="52"/>
        <v/>
      </c>
      <c r="P664" s="28" t="str">
        <f t="shared" si="56"/>
        <v/>
      </c>
      <c r="Q664" s="24" t="str">
        <f t="shared" si="53"/>
        <v/>
      </c>
      <c r="R664" s="24" t="str">
        <f t="shared" si="54"/>
        <v/>
      </c>
      <c r="S664" s="27" t="str">
        <f t="shared" si="55"/>
        <v/>
      </c>
    </row>
    <row r="665" spans="2:19" x14ac:dyDescent="0.3">
      <c r="B665" s="24" t="str">
        <f>_xlfn.IFNA(VLOOKUP(A665,list!B:C,2,FALSE),"")</f>
        <v/>
      </c>
      <c r="D665" s="24" t="str">
        <f>_xlfn.IFNA(VLOOKUP(C665,list!$G$2:$I$10,2,FALSE),"")</f>
        <v/>
      </c>
      <c r="E665" s="24" t="str">
        <f>_xlfn.IFNA(VLOOKUP(C665,list!G:I,3,FALSE),"")</f>
        <v/>
      </c>
      <c r="O665" s="26" t="str">
        <f t="shared" si="52"/>
        <v/>
      </c>
      <c r="P665" s="28" t="str">
        <f t="shared" si="56"/>
        <v/>
      </c>
      <c r="Q665" s="24" t="str">
        <f t="shared" si="53"/>
        <v/>
      </c>
      <c r="R665" s="24" t="str">
        <f t="shared" si="54"/>
        <v/>
      </c>
      <c r="S665" s="27" t="str">
        <f t="shared" si="55"/>
        <v/>
      </c>
    </row>
    <row r="666" spans="2:19" x14ac:dyDescent="0.3">
      <c r="B666" s="24" t="str">
        <f>_xlfn.IFNA(VLOOKUP(A666,list!B:C,2,FALSE),"")</f>
        <v/>
      </c>
      <c r="D666" s="24" t="str">
        <f>_xlfn.IFNA(VLOOKUP(C666,list!$G$2:$I$10,2,FALSE),"")</f>
        <v/>
      </c>
      <c r="E666" s="24" t="str">
        <f>_xlfn.IFNA(VLOOKUP(C666,list!G:I,3,FALSE),"")</f>
        <v/>
      </c>
      <c r="O666" s="26" t="str">
        <f t="shared" si="52"/>
        <v/>
      </c>
      <c r="P666" s="28" t="str">
        <f t="shared" si="56"/>
        <v/>
      </c>
      <c r="Q666" s="24" t="str">
        <f t="shared" si="53"/>
        <v/>
      </c>
      <c r="R666" s="24" t="str">
        <f t="shared" si="54"/>
        <v/>
      </c>
      <c r="S666" s="27" t="str">
        <f t="shared" si="55"/>
        <v/>
      </c>
    </row>
    <row r="667" spans="2:19" x14ac:dyDescent="0.3">
      <c r="B667" s="24" t="str">
        <f>_xlfn.IFNA(VLOOKUP(A667,list!B:C,2,FALSE),"")</f>
        <v/>
      </c>
      <c r="D667" s="24" t="str">
        <f>_xlfn.IFNA(VLOOKUP(C667,list!$G$2:$I$10,2,FALSE),"")</f>
        <v/>
      </c>
      <c r="E667" s="24" t="str">
        <f>_xlfn.IFNA(VLOOKUP(C667,list!G:I,3,FALSE),"")</f>
        <v/>
      </c>
      <c r="O667" s="26" t="str">
        <f t="shared" si="52"/>
        <v/>
      </c>
      <c r="P667" s="28" t="str">
        <f t="shared" si="56"/>
        <v/>
      </c>
      <c r="Q667" s="24" t="str">
        <f t="shared" si="53"/>
        <v/>
      </c>
      <c r="R667" s="24" t="str">
        <f t="shared" si="54"/>
        <v/>
      </c>
      <c r="S667" s="27" t="str">
        <f t="shared" si="55"/>
        <v/>
      </c>
    </row>
    <row r="668" spans="2:19" x14ac:dyDescent="0.3">
      <c r="B668" s="24" t="str">
        <f>_xlfn.IFNA(VLOOKUP(A668,list!B:C,2,FALSE),"")</f>
        <v/>
      </c>
      <c r="D668" s="24" t="str">
        <f>_xlfn.IFNA(VLOOKUP(C668,list!$G$2:$I$10,2,FALSE),"")</f>
        <v/>
      </c>
      <c r="E668" s="24" t="str">
        <f>_xlfn.IFNA(VLOOKUP(C668,list!G:I,3,FALSE),"")</f>
        <v/>
      </c>
      <c r="O668" s="26" t="str">
        <f t="shared" si="52"/>
        <v/>
      </c>
      <c r="P668" s="28" t="str">
        <f t="shared" si="56"/>
        <v/>
      </c>
      <c r="Q668" s="24" t="str">
        <f t="shared" si="53"/>
        <v/>
      </c>
      <c r="R668" s="24" t="str">
        <f t="shared" si="54"/>
        <v/>
      </c>
      <c r="S668" s="27" t="str">
        <f t="shared" si="55"/>
        <v/>
      </c>
    </row>
    <row r="669" spans="2:19" x14ac:dyDescent="0.3">
      <c r="B669" s="24" t="str">
        <f>_xlfn.IFNA(VLOOKUP(A669,list!B:C,2,FALSE),"")</f>
        <v/>
      </c>
      <c r="D669" s="24" t="str">
        <f>_xlfn.IFNA(VLOOKUP(C669,list!$G$2:$I$10,2,FALSE),"")</f>
        <v/>
      </c>
      <c r="E669" s="24" t="str">
        <f>_xlfn.IFNA(VLOOKUP(C669,list!G:I,3,FALSE),"")</f>
        <v/>
      </c>
      <c r="O669" s="26" t="str">
        <f t="shared" si="52"/>
        <v/>
      </c>
      <c r="P669" s="28" t="str">
        <f t="shared" si="56"/>
        <v/>
      </c>
      <c r="Q669" s="24" t="str">
        <f t="shared" si="53"/>
        <v/>
      </c>
      <c r="R669" s="24" t="str">
        <f t="shared" si="54"/>
        <v/>
      </c>
      <c r="S669" s="27" t="str">
        <f t="shared" si="55"/>
        <v/>
      </c>
    </row>
    <row r="670" spans="2:19" x14ac:dyDescent="0.3">
      <c r="B670" s="24" t="str">
        <f>_xlfn.IFNA(VLOOKUP(A670,list!B:C,2,FALSE),"")</f>
        <v/>
      </c>
      <c r="D670" s="24" t="str">
        <f>_xlfn.IFNA(VLOOKUP(C670,list!$G$2:$I$10,2,FALSE),"")</f>
        <v/>
      </c>
      <c r="E670" s="24" t="str">
        <f>_xlfn.IFNA(VLOOKUP(C670,list!G:I,3,FALSE),"")</f>
        <v/>
      </c>
      <c r="O670" s="26" t="str">
        <f t="shared" si="52"/>
        <v/>
      </c>
      <c r="P670" s="28" t="str">
        <f t="shared" si="56"/>
        <v/>
      </c>
      <c r="Q670" s="24" t="str">
        <f t="shared" si="53"/>
        <v/>
      </c>
      <c r="R670" s="24" t="str">
        <f t="shared" si="54"/>
        <v/>
      </c>
      <c r="S670" s="27" t="str">
        <f t="shared" si="55"/>
        <v/>
      </c>
    </row>
    <row r="671" spans="2:19" x14ac:dyDescent="0.3">
      <c r="B671" s="24" t="str">
        <f>_xlfn.IFNA(VLOOKUP(A671,list!B:C,2,FALSE),"")</f>
        <v/>
      </c>
      <c r="D671" s="24" t="str">
        <f>_xlfn.IFNA(VLOOKUP(C671,list!$G$2:$I$10,2,FALSE),"")</f>
        <v/>
      </c>
      <c r="E671" s="24" t="str">
        <f>_xlfn.IFNA(VLOOKUP(C671,list!G:I,3,FALSE),"")</f>
        <v/>
      </c>
      <c r="O671" s="26" t="str">
        <f t="shared" si="52"/>
        <v/>
      </c>
      <c r="P671" s="28" t="str">
        <f t="shared" si="56"/>
        <v/>
      </c>
      <c r="Q671" s="24" t="str">
        <f t="shared" si="53"/>
        <v/>
      </c>
      <c r="R671" s="24" t="str">
        <f t="shared" si="54"/>
        <v/>
      </c>
      <c r="S671" s="27" t="str">
        <f t="shared" si="55"/>
        <v/>
      </c>
    </row>
    <row r="672" spans="2:19" x14ac:dyDescent="0.3">
      <c r="B672" s="24" t="str">
        <f>_xlfn.IFNA(VLOOKUP(A672,list!B:C,2,FALSE),"")</f>
        <v/>
      </c>
      <c r="D672" s="24" t="str">
        <f>_xlfn.IFNA(VLOOKUP(C672,list!$G$2:$I$10,2,FALSE),"")</f>
        <v/>
      </c>
      <c r="E672" s="24" t="str">
        <f>_xlfn.IFNA(VLOOKUP(C672,list!G:I,3,FALSE),"")</f>
        <v/>
      </c>
      <c r="O672" s="26" t="str">
        <f t="shared" si="52"/>
        <v/>
      </c>
      <c r="P672" s="28" t="str">
        <f t="shared" si="56"/>
        <v/>
      </c>
      <c r="Q672" s="24" t="str">
        <f t="shared" si="53"/>
        <v/>
      </c>
      <c r="R672" s="24" t="str">
        <f t="shared" si="54"/>
        <v/>
      </c>
      <c r="S672" s="27" t="str">
        <f t="shared" si="55"/>
        <v/>
      </c>
    </row>
    <row r="673" spans="2:19" x14ac:dyDescent="0.3">
      <c r="B673" s="24" t="str">
        <f>_xlfn.IFNA(VLOOKUP(A673,list!B:C,2,FALSE),"")</f>
        <v/>
      </c>
      <c r="D673" s="24" t="str">
        <f>_xlfn.IFNA(VLOOKUP(C673,list!$G$2:$I$10,2,FALSE),"")</f>
        <v/>
      </c>
      <c r="E673" s="24" t="str">
        <f>_xlfn.IFNA(VLOOKUP(C673,list!G:I,3,FALSE),"")</f>
        <v/>
      </c>
      <c r="O673" s="26" t="str">
        <f t="shared" si="52"/>
        <v/>
      </c>
      <c r="P673" s="28" t="str">
        <f t="shared" si="56"/>
        <v/>
      </c>
      <c r="Q673" s="24" t="str">
        <f t="shared" si="53"/>
        <v/>
      </c>
      <c r="R673" s="24" t="str">
        <f t="shared" si="54"/>
        <v/>
      </c>
      <c r="S673" s="27" t="str">
        <f t="shared" si="55"/>
        <v/>
      </c>
    </row>
    <row r="674" spans="2:19" x14ac:dyDescent="0.3">
      <c r="B674" s="24" t="str">
        <f>_xlfn.IFNA(VLOOKUP(A674,list!B:C,2,FALSE),"")</f>
        <v/>
      </c>
      <c r="D674" s="24" t="str">
        <f>_xlfn.IFNA(VLOOKUP(C674,list!$G$2:$I$10,2,FALSE),"")</f>
        <v/>
      </c>
      <c r="E674" s="24" t="str">
        <f>_xlfn.IFNA(VLOOKUP(C674,list!G:I,3,FALSE),"")</f>
        <v/>
      </c>
      <c r="O674" s="26" t="str">
        <f t="shared" si="52"/>
        <v/>
      </c>
      <c r="P674" s="28" t="str">
        <f t="shared" si="56"/>
        <v/>
      </c>
      <c r="Q674" s="24" t="str">
        <f t="shared" si="53"/>
        <v/>
      </c>
      <c r="R674" s="24" t="str">
        <f t="shared" si="54"/>
        <v/>
      </c>
      <c r="S674" s="27" t="str">
        <f t="shared" si="55"/>
        <v/>
      </c>
    </row>
    <row r="675" spans="2:19" x14ac:dyDescent="0.3">
      <c r="B675" s="24" t="str">
        <f>_xlfn.IFNA(VLOOKUP(A675,list!B:C,2,FALSE),"")</f>
        <v/>
      </c>
      <c r="D675" s="24" t="str">
        <f>_xlfn.IFNA(VLOOKUP(C675,list!$G$2:$I$10,2,FALSE),"")</f>
        <v/>
      </c>
      <c r="E675" s="24" t="str">
        <f>_xlfn.IFNA(VLOOKUP(C675,list!G:I,3,FALSE),"")</f>
        <v/>
      </c>
      <c r="O675" s="26" t="str">
        <f t="shared" si="52"/>
        <v/>
      </c>
      <c r="P675" s="28" t="str">
        <f t="shared" si="56"/>
        <v/>
      </c>
      <c r="Q675" s="24" t="str">
        <f t="shared" si="53"/>
        <v/>
      </c>
      <c r="R675" s="24" t="str">
        <f t="shared" si="54"/>
        <v/>
      </c>
      <c r="S675" s="27" t="str">
        <f t="shared" si="55"/>
        <v/>
      </c>
    </row>
    <row r="676" spans="2:19" x14ac:dyDescent="0.3">
      <c r="B676" s="24" t="str">
        <f>_xlfn.IFNA(VLOOKUP(A676,list!B:C,2,FALSE),"")</f>
        <v/>
      </c>
      <c r="D676" s="24" t="str">
        <f>_xlfn.IFNA(VLOOKUP(C676,list!$G$2:$I$10,2,FALSE),"")</f>
        <v/>
      </c>
      <c r="E676" s="24" t="str">
        <f>_xlfn.IFNA(VLOOKUP(C676,list!G:I,3,FALSE),"")</f>
        <v/>
      </c>
      <c r="O676" s="26" t="str">
        <f t="shared" si="52"/>
        <v/>
      </c>
      <c r="P676" s="28" t="str">
        <f t="shared" si="56"/>
        <v/>
      </c>
      <c r="Q676" s="24" t="str">
        <f t="shared" si="53"/>
        <v/>
      </c>
      <c r="R676" s="24" t="str">
        <f t="shared" si="54"/>
        <v/>
      </c>
      <c r="S676" s="27" t="str">
        <f t="shared" si="55"/>
        <v/>
      </c>
    </row>
    <row r="677" spans="2:19" x14ac:dyDescent="0.3">
      <c r="B677" s="24" t="str">
        <f>_xlfn.IFNA(VLOOKUP(A677,list!B:C,2,FALSE),"")</f>
        <v/>
      </c>
      <c r="D677" s="24" t="str">
        <f>_xlfn.IFNA(VLOOKUP(C677,list!$G$2:$I$10,2,FALSE),"")</f>
        <v/>
      </c>
      <c r="E677" s="24" t="str">
        <f>_xlfn.IFNA(VLOOKUP(C677,list!G:I,3,FALSE),"")</f>
        <v/>
      </c>
      <c r="O677" s="26" t="str">
        <f t="shared" si="52"/>
        <v/>
      </c>
      <c r="P677" s="28" t="str">
        <f t="shared" si="56"/>
        <v/>
      </c>
      <c r="Q677" s="24" t="str">
        <f t="shared" si="53"/>
        <v/>
      </c>
      <c r="R677" s="24" t="str">
        <f t="shared" si="54"/>
        <v/>
      </c>
      <c r="S677" s="27" t="str">
        <f t="shared" si="55"/>
        <v/>
      </c>
    </row>
    <row r="678" spans="2:19" x14ac:dyDescent="0.3">
      <c r="B678" s="24" t="str">
        <f>_xlfn.IFNA(VLOOKUP(A678,list!B:C,2,FALSE),"")</f>
        <v/>
      </c>
      <c r="D678" s="24" t="str">
        <f>_xlfn.IFNA(VLOOKUP(C678,list!$G$2:$I$10,2,FALSE),"")</f>
        <v/>
      </c>
      <c r="E678" s="24" t="str">
        <f>_xlfn.IFNA(VLOOKUP(C678,list!G:I,3,FALSE),"")</f>
        <v/>
      </c>
      <c r="O678" s="26" t="str">
        <f t="shared" si="52"/>
        <v/>
      </c>
      <c r="P678" s="28" t="str">
        <f t="shared" si="56"/>
        <v/>
      </c>
      <c r="Q678" s="24" t="str">
        <f t="shared" si="53"/>
        <v/>
      </c>
      <c r="R678" s="24" t="str">
        <f t="shared" si="54"/>
        <v/>
      </c>
      <c r="S678" s="27" t="str">
        <f t="shared" si="55"/>
        <v/>
      </c>
    </row>
    <row r="679" spans="2:19" x14ac:dyDescent="0.3">
      <c r="B679" s="24" t="str">
        <f>_xlfn.IFNA(VLOOKUP(A679,list!B:C,2,FALSE),"")</f>
        <v/>
      </c>
      <c r="D679" s="24" t="str">
        <f>_xlfn.IFNA(VLOOKUP(C679,list!$G$2:$I$10,2,FALSE),"")</f>
        <v/>
      </c>
      <c r="E679" s="24" t="str">
        <f>_xlfn.IFNA(VLOOKUP(C679,list!G:I,3,FALSE),"")</f>
        <v/>
      </c>
      <c r="O679" s="26" t="str">
        <f t="shared" si="52"/>
        <v/>
      </c>
      <c r="P679" s="28" t="str">
        <f t="shared" si="56"/>
        <v/>
      </c>
      <c r="Q679" s="24" t="str">
        <f t="shared" si="53"/>
        <v/>
      </c>
      <c r="R679" s="24" t="str">
        <f t="shared" si="54"/>
        <v/>
      </c>
      <c r="S679" s="27" t="str">
        <f t="shared" si="55"/>
        <v/>
      </c>
    </row>
    <row r="680" spans="2:19" x14ac:dyDescent="0.3">
      <c r="B680" s="24" t="str">
        <f>_xlfn.IFNA(VLOOKUP(A680,list!B:C,2,FALSE),"")</f>
        <v/>
      </c>
      <c r="D680" s="24" t="str">
        <f>_xlfn.IFNA(VLOOKUP(C680,list!$G$2:$I$10,2,FALSE),"")</f>
        <v/>
      </c>
      <c r="E680" s="24" t="str">
        <f>_xlfn.IFNA(VLOOKUP(C680,list!G:I,3,FALSE),"")</f>
        <v/>
      </c>
      <c r="O680" s="26" t="str">
        <f t="shared" si="52"/>
        <v/>
      </c>
      <c r="P680" s="28" t="str">
        <f t="shared" si="56"/>
        <v/>
      </c>
      <c r="Q680" s="24" t="str">
        <f t="shared" si="53"/>
        <v/>
      </c>
      <c r="R680" s="24" t="str">
        <f t="shared" si="54"/>
        <v/>
      </c>
      <c r="S680" s="27" t="str">
        <f t="shared" si="55"/>
        <v/>
      </c>
    </row>
    <row r="681" spans="2:19" x14ac:dyDescent="0.3">
      <c r="B681" s="24" t="str">
        <f>_xlfn.IFNA(VLOOKUP(A681,list!B:C,2,FALSE),"")</f>
        <v/>
      </c>
      <c r="D681" s="24" t="str">
        <f>_xlfn.IFNA(VLOOKUP(C681,list!$G$2:$I$10,2,FALSE),"")</f>
        <v/>
      </c>
      <c r="E681" s="24" t="str">
        <f>_xlfn.IFNA(VLOOKUP(C681,list!G:I,3,FALSE),"")</f>
        <v/>
      </c>
      <c r="O681" s="26" t="str">
        <f t="shared" si="52"/>
        <v/>
      </c>
      <c r="P681" s="28" t="str">
        <f t="shared" si="56"/>
        <v/>
      </c>
      <c r="Q681" s="24" t="str">
        <f t="shared" si="53"/>
        <v/>
      </c>
      <c r="R681" s="24" t="str">
        <f t="shared" si="54"/>
        <v/>
      </c>
      <c r="S681" s="27" t="str">
        <f t="shared" si="55"/>
        <v/>
      </c>
    </row>
    <row r="682" spans="2:19" x14ac:dyDescent="0.3">
      <c r="B682" s="24" t="str">
        <f>_xlfn.IFNA(VLOOKUP(A682,list!B:C,2,FALSE),"")</f>
        <v/>
      </c>
      <c r="D682" s="24" t="str">
        <f>_xlfn.IFNA(VLOOKUP(C682,list!$G$2:$I$10,2,FALSE),"")</f>
        <v/>
      </c>
      <c r="E682" s="24" t="str">
        <f>_xlfn.IFNA(VLOOKUP(C682,list!G:I,3,FALSE),"")</f>
        <v/>
      </c>
      <c r="O682" s="26" t="str">
        <f t="shared" si="52"/>
        <v/>
      </c>
      <c r="P682" s="28" t="str">
        <f t="shared" si="56"/>
        <v/>
      </c>
      <c r="Q682" s="24" t="str">
        <f t="shared" si="53"/>
        <v/>
      </c>
      <c r="R682" s="24" t="str">
        <f t="shared" si="54"/>
        <v/>
      </c>
      <c r="S682" s="27" t="str">
        <f t="shared" si="55"/>
        <v/>
      </c>
    </row>
    <row r="683" spans="2:19" x14ac:dyDescent="0.3">
      <c r="B683" s="24" t="str">
        <f>_xlfn.IFNA(VLOOKUP(A683,list!B:C,2,FALSE),"")</f>
        <v/>
      </c>
      <c r="D683" s="24" t="str">
        <f>_xlfn.IFNA(VLOOKUP(C683,list!$G$2:$I$10,2,FALSE),"")</f>
        <v/>
      </c>
      <c r="E683" s="24" t="str">
        <f>_xlfn.IFNA(VLOOKUP(C683,list!G:I,3,FALSE),"")</f>
        <v/>
      </c>
      <c r="O683" s="26" t="str">
        <f t="shared" si="52"/>
        <v/>
      </c>
      <c r="P683" s="28" t="str">
        <f t="shared" si="56"/>
        <v/>
      </c>
      <c r="Q683" s="24" t="str">
        <f t="shared" si="53"/>
        <v/>
      </c>
      <c r="R683" s="24" t="str">
        <f t="shared" si="54"/>
        <v/>
      </c>
      <c r="S683" s="27" t="str">
        <f t="shared" si="55"/>
        <v/>
      </c>
    </row>
    <row r="684" spans="2:19" x14ac:dyDescent="0.3">
      <c r="B684" s="24" t="str">
        <f>_xlfn.IFNA(VLOOKUP(A684,list!B:C,2,FALSE),"")</f>
        <v/>
      </c>
      <c r="D684" s="24" t="str">
        <f>_xlfn.IFNA(VLOOKUP(C684,list!$G$2:$I$10,2,FALSE),"")</f>
        <v/>
      </c>
      <c r="E684" s="24" t="str">
        <f>_xlfn.IFNA(VLOOKUP(C684,list!G:I,3,FALSE),"")</f>
        <v/>
      </c>
      <c r="O684" s="26" t="str">
        <f t="shared" si="52"/>
        <v/>
      </c>
      <c r="P684" s="28" t="str">
        <f t="shared" si="56"/>
        <v/>
      </c>
      <c r="Q684" s="24" t="str">
        <f t="shared" si="53"/>
        <v/>
      </c>
      <c r="R684" s="24" t="str">
        <f t="shared" si="54"/>
        <v/>
      </c>
      <c r="S684" s="27" t="str">
        <f t="shared" si="55"/>
        <v/>
      </c>
    </row>
    <row r="685" spans="2:19" x14ac:dyDescent="0.3">
      <c r="B685" s="24" t="str">
        <f>_xlfn.IFNA(VLOOKUP(A685,list!B:C,2,FALSE),"")</f>
        <v/>
      </c>
      <c r="D685" s="24" t="str">
        <f>_xlfn.IFNA(VLOOKUP(C685,list!$G$2:$I$10,2,FALSE),"")</f>
        <v/>
      </c>
      <c r="E685" s="24" t="str">
        <f>_xlfn.IFNA(VLOOKUP(C685,list!G:I,3,FALSE),"")</f>
        <v/>
      </c>
      <c r="O685" s="26" t="str">
        <f t="shared" si="52"/>
        <v/>
      </c>
      <c r="P685" s="28" t="str">
        <f t="shared" si="56"/>
        <v/>
      </c>
      <c r="Q685" s="24" t="str">
        <f t="shared" si="53"/>
        <v/>
      </c>
      <c r="R685" s="24" t="str">
        <f t="shared" si="54"/>
        <v/>
      </c>
      <c r="S685" s="27" t="str">
        <f t="shared" si="55"/>
        <v/>
      </c>
    </row>
    <row r="686" spans="2:19" x14ac:dyDescent="0.3">
      <c r="B686" s="24" t="str">
        <f>_xlfn.IFNA(VLOOKUP(A686,list!B:C,2,FALSE),"")</f>
        <v/>
      </c>
      <c r="D686" s="24" t="str">
        <f>_xlfn.IFNA(VLOOKUP(C686,list!$G$2:$I$10,2,FALSE),"")</f>
        <v/>
      </c>
      <c r="E686" s="24" t="str">
        <f>_xlfn.IFNA(VLOOKUP(C686,list!G:I,3,FALSE),"")</f>
        <v/>
      </c>
      <c r="O686" s="26" t="str">
        <f t="shared" si="52"/>
        <v/>
      </c>
      <c r="P686" s="28" t="str">
        <f t="shared" si="56"/>
        <v/>
      </c>
      <c r="Q686" s="24" t="str">
        <f t="shared" si="53"/>
        <v/>
      </c>
      <c r="R686" s="24" t="str">
        <f t="shared" si="54"/>
        <v/>
      </c>
      <c r="S686" s="27" t="str">
        <f t="shared" si="55"/>
        <v/>
      </c>
    </row>
    <row r="687" spans="2:19" x14ac:dyDescent="0.3">
      <c r="B687" s="24" t="str">
        <f>_xlfn.IFNA(VLOOKUP(A687,list!B:C,2,FALSE),"")</f>
        <v/>
      </c>
      <c r="D687" s="24" t="str">
        <f>_xlfn.IFNA(VLOOKUP(C687,list!$G$2:$I$10,2,FALSE),"")</f>
        <v/>
      </c>
      <c r="E687" s="24" t="str">
        <f>_xlfn.IFNA(VLOOKUP(C687,list!G:I,3,FALSE),"")</f>
        <v/>
      </c>
      <c r="O687" s="26" t="str">
        <f t="shared" si="52"/>
        <v/>
      </c>
      <c r="P687" s="28" t="str">
        <f t="shared" si="56"/>
        <v/>
      </c>
      <c r="Q687" s="24" t="str">
        <f t="shared" si="53"/>
        <v/>
      </c>
      <c r="R687" s="24" t="str">
        <f t="shared" si="54"/>
        <v/>
      </c>
      <c r="S687" s="27" t="str">
        <f t="shared" si="55"/>
        <v/>
      </c>
    </row>
    <row r="688" spans="2:19" x14ac:dyDescent="0.3">
      <c r="B688" s="24" t="str">
        <f>_xlfn.IFNA(VLOOKUP(A688,list!B:C,2,FALSE),"")</f>
        <v/>
      </c>
      <c r="D688" s="24" t="str">
        <f>_xlfn.IFNA(VLOOKUP(C688,list!$G$2:$I$10,2,FALSE),"")</f>
        <v/>
      </c>
      <c r="E688" s="24" t="str">
        <f>_xlfn.IFNA(VLOOKUP(C688,list!G:I,3,FALSE),"")</f>
        <v/>
      </c>
      <c r="O688" s="26" t="str">
        <f t="shared" si="52"/>
        <v/>
      </c>
      <c r="P688" s="28" t="str">
        <f t="shared" si="56"/>
        <v/>
      </c>
      <c r="Q688" s="24" t="str">
        <f t="shared" si="53"/>
        <v/>
      </c>
      <c r="R688" s="24" t="str">
        <f t="shared" si="54"/>
        <v/>
      </c>
      <c r="S688" s="27" t="str">
        <f t="shared" si="55"/>
        <v/>
      </c>
    </row>
    <row r="689" spans="2:19" x14ac:dyDescent="0.3">
      <c r="B689" s="24" t="str">
        <f>_xlfn.IFNA(VLOOKUP(A689,list!B:C,2,FALSE),"")</f>
        <v/>
      </c>
      <c r="D689" s="24" t="str">
        <f>_xlfn.IFNA(VLOOKUP(C689,list!$G$2:$I$10,2,FALSE),"")</f>
        <v/>
      </c>
      <c r="E689" s="24" t="str">
        <f>_xlfn.IFNA(VLOOKUP(C689,list!G:I,3,FALSE),"")</f>
        <v/>
      </c>
      <c r="O689" s="26" t="str">
        <f t="shared" si="52"/>
        <v/>
      </c>
      <c r="P689" s="28" t="str">
        <f t="shared" si="56"/>
        <v/>
      </c>
      <c r="Q689" s="24" t="str">
        <f t="shared" si="53"/>
        <v/>
      </c>
      <c r="R689" s="24" t="str">
        <f t="shared" si="54"/>
        <v/>
      </c>
      <c r="S689" s="27" t="str">
        <f t="shared" si="55"/>
        <v/>
      </c>
    </row>
    <row r="690" spans="2:19" x14ac:dyDescent="0.3">
      <c r="B690" s="24" t="str">
        <f>_xlfn.IFNA(VLOOKUP(A690,list!B:C,2,FALSE),"")</f>
        <v/>
      </c>
      <c r="D690" s="24" t="str">
        <f>_xlfn.IFNA(VLOOKUP(C690,list!$G$2:$I$10,2,FALSE),"")</f>
        <v/>
      </c>
      <c r="E690" s="24" t="str">
        <f>_xlfn.IFNA(VLOOKUP(C690,list!G:I,3,FALSE),"")</f>
        <v/>
      </c>
      <c r="O690" s="26" t="str">
        <f t="shared" si="52"/>
        <v/>
      </c>
      <c r="P690" s="28" t="str">
        <f t="shared" si="56"/>
        <v/>
      </c>
      <c r="Q690" s="24" t="str">
        <f t="shared" si="53"/>
        <v/>
      </c>
      <c r="R690" s="24" t="str">
        <f t="shared" si="54"/>
        <v/>
      </c>
      <c r="S690" s="27" t="str">
        <f t="shared" si="55"/>
        <v/>
      </c>
    </row>
    <row r="691" spans="2:19" x14ac:dyDescent="0.3">
      <c r="B691" s="24" t="str">
        <f>_xlfn.IFNA(VLOOKUP(A691,list!B:C,2,FALSE),"")</f>
        <v/>
      </c>
      <c r="D691" s="24" t="str">
        <f>_xlfn.IFNA(VLOOKUP(C691,list!$G$2:$I$10,2,FALSE),"")</f>
        <v/>
      </c>
      <c r="E691" s="24" t="str">
        <f>_xlfn.IFNA(VLOOKUP(C691,list!G:I,3,FALSE),"")</f>
        <v/>
      </c>
      <c r="O691" s="26" t="str">
        <f t="shared" si="52"/>
        <v/>
      </c>
      <c r="P691" s="28" t="str">
        <f t="shared" si="56"/>
        <v/>
      </c>
      <c r="Q691" s="24" t="str">
        <f t="shared" si="53"/>
        <v/>
      </c>
      <c r="R691" s="24" t="str">
        <f t="shared" si="54"/>
        <v/>
      </c>
      <c r="S691" s="27" t="str">
        <f t="shared" si="55"/>
        <v/>
      </c>
    </row>
    <row r="692" spans="2:19" x14ac:dyDescent="0.3">
      <c r="B692" s="24" t="str">
        <f>_xlfn.IFNA(VLOOKUP(A692,list!B:C,2,FALSE),"")</f>
        <v/>
      </c>
      <c r="D692" s="24" t="str">
        <f>_xlfn.IFNA(VLOOKUP(C692,list!$G$2:$I$10,2,FALSE),"")</f>
        <v/>
      </c>
      <c r="E692" s="24" t="str">
        <f>_xlfn.IFNA(VLOOKUP(C692,list!G:I,3,FALSE),"")</f>
        <v/>
      </c>
      <c r="O692" s="26" t="str">
        <f t="shared" si="52"/>
        <v/>
      </c>
      <c r="P692" s="28" t="str">
        <f t="shared" si="56"/>
        <v/>
      </c>
      <c r="Q692" s="24" t="str">
        <f t="shared" si="53"/>
        <v/>
      </c>
      <c r="R692" s="24" t="str">
        <f t="shared" si="54"/>
        <v/>
      </c>
      <c r="S692" s="27" t="str">
        <f t="shared" si="55"/>
        <v/>
      </c>
    </row>
    <row r="693" spans="2:19" x14ac:dyDescent="0.3">
      <c r="B693" s="24" t="str">
        <f>_xlfn.IFNA(VLOOKUP(A693,list!B:C,2,FALSE),"")</f>
        <v/>
      </c>
      <c r="D693" s="24" t="str">
        <f>_xlfn.IFNA(VLOOKUP(C693,list!$G$2:$I$10,2,FALSE),"")</f>
        <v/>
      </c>
      <c r="E693" s="24" t="str">
        <f>_xlfn.IFNA(VLOOKUP(C693,list!G:I,3,FALSE),"")</f>
        <v/>
      </c>
      <c r="O693" s="26" t="str">
        <f t="shared" si="52"/>
        <v/>
      </c>
      <c r="P693" s="28" t="str">
        <f t="shared" si="56"/>
        <v/>
      </c>
      <c r="Q693" s="24" t="str">
        <f t="shared" si="53"/>
        <v/>
      </c>
      <c r="R693" s="24" t="str">
        <f t="shared" si="54"/>
        <v/>
      </c>
      <c r="S693" s="27" t="str">
        <f t="shared" si="55"/>
        <v/>
      </c>
    </row>
    <row r="694" spans="2:19" x14ac:dyDescent="0.3">
      <c r="B694" s="24" t="str">
        <f>_xlfn.IFNA(VLOOKUP(A694,list!B:C,2,FALSE),"")</f>
        <v/>
      </c>
      <c r="D694" s="24" t="str">
        <f>_xlfn.IFNA(VLOOKUP(C694,list!$G$2:$I$10,2,FALSE),"")</f>
        <v/>
      </c>
      <c r="E694" s="24" t="str">
        <f>_xlfn.IFNA(VLOOKUP(C694,list!G:I,3,FALSE),"")</f>
        <v/>
      </c>
      <c r="O694" s="26" t="str">
        <f t="shared" si="52"/>
        <v/>
      </c>
      <c r="P694" s="28" t="str">
        <f t="shared" si="56"/>
        <v/>
      </c>
      <c r="Q694" s="24" t="str">
        <f t="shared" si="53"/>
        <v/>
      </c>
      <c r="R694" s="24" t="str">
        <f t="shared" si="54"/>
        <v/>
      </c>
      <c r="S694" s="27" t="str">
        <f t="shared" si="55"/>
        <v/>
      </c>
    </row>
    <row r="695" spans="2:19" x14ac:dyDescent="0.3">
      <c r="B695" s="24" t="str">
        <f>_xlfn.IFNA(VLOOKUP(A695,list!B:C,2,FALSE),"")</f>
        <v/>
      </c>
      <c r="D695" s="24" t="str">
        <f>_xlfn.IFNA(VLOOKUP(C695,list!$G$2:$I$10,2,FALSE),"")</f>
        <v/>
      </c>
      <c r="E695" s="24" t="str">
        <f>_xlfn.IFNA(VLOOKUP(C695,list!G:I,3,FALSE),"")</f>
        <v/>
      </c>
      <c r="O695" s="26" t="str">
        <f t="shared" si="52"/>
        <v/>
      </c>
      <c r="P695" s="28" t="str">
        <f t="shared" si="56"/>
        <v/>
      </c>
      <c r="Q695" s="24" t="str">
        <f t="shared" si="53"/>
        <v/>
      </c>
      <c r="R695" s="24" t="str">
        <f t="shared" si="54"/>
        <v/>
      </c>
      <c r="S695" s="27" t="str">
        <f t="shared" si="55"/>
        <v/>
      </c>
    </row>
    <row r="696" spans="2:19" x14ac:dyDescent="0.3">
      <c r="B696" s="24" t="str">
        <f>_xlfn.IFNA(VLOOKUP(A696,list!B:C,2,FALSE),"")</f>
        <v/>
      </c>
      <c r="D696" s="24" t="str">
        <f>_xlfn.IFNA(VLOOKUP(C696,list!$G$2:$I$10,2,FALSE),"")</f>
        <v/>
      </c>
      <c r="E696" s="24" t="str">
        <f>_xlfn.IFNA(VLOOKUP(C696,list!G:I,3,FALSE),"")</f>
        <v/>
      </c>
      <c r="O696" s="26" t="str">
        <f t="shared" si="52"/>
        <v/>
      </c>
      <c r="P696" s="28" t="str">
        <f t="shared" si="56"/>
        <v/>
      </c>
      <c r="Q696" s="24" t="str">
        <f t="shared" si="53"/>
        <v/>
      </c>
      <c r="R696" s="24" t="str">
        <f t="shared" si="54"/>
        <v/>
      </c>
      <c r="S696" s="27" t="str">
        <f t="shared" si="55"/>
        <v/>
      </c>
    </row>
    <row r="697" spans="2:19" x14ac:dyDescent="0.3">
      <c r="B697" s="24" t="str">
        <f>_xlfn.IFNA(VLOOKUP(A697,list!B:C,2,FALSE),"")</f>
        <v/>
      </c>
      <c r="D697" s="24" t="str">
        <f>_xlfn.IFNA(VLOOKUP(C697,list!$G$2:$I$10,2,FALSE),"")</f>
        <v/>
      </c>
      <c r="E697" s="24" t="str">
        <f>_xlfn.IFNA(VLOOKUP(C697,list!G:I,3,FALSE),"")</f>
        <v/>
      </c>
      <c r="O697" s="26" t="str">
        <f t="shared" si="52"/>
        <v/>
      </c>
      <c r="P697" s="28" t="str">
        <f t="shared" si="56"/>
        <v/>
      </c>
      <c r="Q697" s="24" t="str">
        <f t="shared" si="53"/>
        <v/>
      </c>
      <c r="R697" s="24" t="str">
        <f t="shared" si="54"/>
        <v/>
      </c>
      <c r="S697" s="27" t="str">
        <f t="shared" si="55"/>
        <v/>
      </c>
    </row>
    <row r="698" spans="2:19" x14ac:dyDescent="0.3">
      <c r="B698" s="24" t="str">
        <f>_xlfn.IFNA(VLOOKUP(A698,list!B:C,2,FALSE),"")</f>
        <v/>
      </c>
      <c r="D698" s="24" t="str">
        <f>_xlfn.IFNA(VLOOKUP(C698,list!$G$2:$I$10,2,FALSE),"")</f>
        <v/>
      </c>
      <c r="E698" s="24" t="str">
        <f>_xlfn.IFNA(VLOOKUP(C698,list!G:I,3,FALSE),"")</f>
        <v/>
      </c>
      <c r="O698" s="26" t="str">
        <f t="shared" si="52"/>
        <v/>
      </c>
      <c r="P698" s="28" t="str">
        <f t="shared" si="56"/>
        <v/>
      </c>
      <c r="Q698" s="24" t="str">
        <f t="shared" si="53"/>
        <v/>
      </c>
      <c r="R698" s="24" t="str">
        <f t="shared" si="54"/>
        <v/>
      </c>
      <c r="S698" s="27" t="str">
        <f t="shared" si="55"/>
        <v/>
      </c>
    </row>
    <row r="699" spans="2:19" x14ac:dyDescent="0.3">
      <c r="B699" s="24" t="str">
        <f>_xlfn.IFNA(VLOOKUP(A699,list!B:C,2,FALSE),"")</f>
        <v/>
      </c>
      <c r="D699" s="24" t="str">
        <f>_xlfn.IFNA(VLOOKUP(C699,list!$G$2:$I$10,2,FALSE),"")</f>
        <v/>
      </c>
      <c r="E699" s="24" t="str">
        <f>_xlfn.IFNA(VLOOKUP(C699,list!G:I,3,FALSE),"")</f>
        <v/>
      </c>
      <c r="O699" s="26" t="str">
        <f t="shared" si="52"/>
        <v/>
      </c>
      <c r="P699" s="28" t="str">
        <f t="shared" si="56"/>
        <v/>
      </c>
      <c r="Q699" s="24" t="str">
        <f t="shared" si="53"/>
        <v/>
      </c>
      <c r="R699" s="24" t="str">
        <f t="shared" si="54"/>
        <v/>
      </c>
      <c r="S699" s="27" t="str">
        <f t="shared" si="55"/>
        <v/>
      </c>
    </row>
    <row r="700" spans="2:19" x14ac:dyDescent="0.3">
      <c r="B700" s="24" t="str">
        <f>_xlfn.IFNA(VLOOKUP(A700,list!B:C,2,FALSE),"")</f>
        <v/>
      </c>
      <c r="D700" s="24" t="str">
        <f>_xlfn.IFNA(VLOOKUP(C700,list!$G$2:$I$10,2,FALSE),"")</f>
        <v/>
      </c>
      <c r="E700" s="24" t="str">
        <f>_xlfn.IFNA(VLOOKUP(C700,list!G:I,3,FALSE),"")</f>
        <v/>
      </c>
      <c r="O700" s="26" t="str">
        <f t="shared" si="52"/>
        <v/>
      </c>
      <c r="P700" s="28" t="str">
        <f t="shared" si="56"/>
        <v/>
      </c>
      <c r="Q700" s="24" t="str">
        <f t="shared" si="53"/>
        <v/>
      </c>
      <c r="R700" s="24" t="str">
        <f t="shared" si="54"/>
        <v/>
      </c>
      <c r="S700" s="27" t="str">
        <f t="shared" si="55"/>
        <v/>
      </c>
    </row>
    <row r="701" spans="2:19" x14ac:dyDescent="0.3">
      <c r="B701" s="24" t="str">
        <f>_xlfn.IFNA(VLOOKUP(A701,list!B:C,2,FALSE),"")</f>
        <v/>
      </c>
      <c r="D701" s="24" t="str">
        <f>_xlfn.IFNA(VLOOKUP(C701,list!$G$2:$I$10,2,FALSE),"")</f>
        <v/>
      </c>
      <c r="E701" s="24" t="str">
        <f>_xlfn.IFNA(VLOOKUP(C701,list!G:I,3,FALSE),"")</f>
        <v/>
      </c>
      <c r="O701" s="26" t="str">
        <f t="shared" si="52"/>
        <v/>
      </c>
      <c r="P701" s="28" t="str">
        <f t="shared" si="56"/>
        <v/>
      </c>
      <c r="Q701" s="24" t="str">
        <f t="shared" si="53"/>
        <v/>
      </c>
      <c r="R701" s="24" t="str">
        <f t="shared" si="54"/>
        <v/>
      </c>
      <c r="S701" s="27" t="str">
        <f t="shared" si="55"/>
        <v/>
      </c>
    </row>
    <row r="702" spans="2:19" x14ac:dyDescent="0.3">
      <c r="B702" s="24" t="str">
        <f>_xlfn.IFNA(VLOOKUP(A702,list!B:C,2,FALSE),"")</f>
        <v/>
      </c>
      <c r="D702" s="24" t="str">
        <f>_xlfn.IFNA(VLOOKUP(C702,list!$G$2:$I$10,2,FALSE),"")</f>
        <v/>
      </c>
      <c r="E702" s="24" t="str">
        <f>_xlfn.IFNA(VLOOKUP(C702,list!G:I,3,FALSE),"")</f>
        <v/>
      </c>
      <c r="O702" s="26" t="str">
        <f t="shared" si="52"/>
        <v/>
      </c>
      <c r="P702" s="28" t="str">
        <f t="shared" si="56"/>
        <v/>
      </c>
      <c r="Q702" s="24" t="str">
        <f t="shared" si="53"/>
        <v/>
      </c>
      <c r="R702" s="24" t="str">
        <f t="shared" si="54"/>
        <v/>
      </c>
      <c r="S702" s="27" t="str">
        <f t="shared" si="55"/>
        <v/>
      </c>
    </row>
    <row r="703" spans="2:19" x14ac:dyDescent="0.3">
      <c r="B703" s="24" t="str">
        <f>_xlfn.IFNA(VLOOKUP(A703,list!B:C,2,FALSE),"")</f>
        <v/>
      </c>
      <c r="D703" s="24" t="str">
        <f>_xlfn.IFNA(VLOOKUP(C703,list!$G$2:$I$10,2,FALSE),"")</f>
        <v/>
      </c>
      <c r="E703" s="24" t="str">
        <f>_xlfn.IFNA(VLOOKUP(C703,list!G:I,3,FALSE),"")</f>
        <v/>
      </c>
      <c r="O703" s="26" t="str">
        <f t="shared" si="52"/>
        <v/>
      </c>
      <c r="P703" s="28" t="str">
        <f t="shared" si="56"/>
        <v/>
      </c>
      <c r="Q703" s="24" t="str">
        <f t="shared" si="53"/>
        <v/>
      </c>
      <c r="R703" s="24" t="str">
        <f t="shared" si="54"/>
        <v/>
      </c>
      <c r="S703" s="27" t="str">
        <f t="shared" si="55"/>
        <v/>
      </c>
    </row>
    <row r="704" spans="2:19" x14ac:dyDescent="0.3">
      <c r="B704" s="24" t="str">
        <f>_xlfn.IFNA(VLOOKUP(A704,list!B:C,2,FALSE),"")</f>
        <v/>
      </c>
      <c r="D704" s="24" t="str">
        <f>_xlfn.IFNA(VLOOKUP(C704,list!$G$2:$I$10,2,FALSE),"")</f>
        <v/>
      </c>
      <c r="E704" s="24" t="str">
        <f>_xlfn.IFNA(VLOOKUP(C704,list!G:I,3,FALSE),"")</f>
        <v/>
      </c>
      <c r="O704" s="26" t="str">
        <f t="shared" si="52"/>
        <v/>
      </c>
      <c r="P704" s="28" t="str">
        <f t="shared" si="56"/>
        <v/>
      </c>
      <c r="Q704" s="24" t="str">
        <f t="shared" si="53"/>
        <v/>
      </c>
      <c r="R704" s="24" t="str">
        <f t="shared" si="54"/>
        <v/>
      </c>
      <c r="S704" s="27" t="str">
        <f t="shared" si="55"/>
        <v/>
      </c>
    </row>
    <row r="705" spans="2:19" x14ac:dyDescent="0.3">
      <c r="B705" s="24" t="str">
        <f>_xlfn.IFNA(VLOOKUP(A705,list!B:C,2,FALSE),"")</f>
        <v/>
      </c>
      <c r="D705" s="24" t="str">
        <f>_xlfn.IFNA(VLOOKUP(C705,list!$G$2:$I$10,2,FALSE),"")</f>
        <v/>
      </c>
      <c r="E705" s="24" t="str">
        <f>_xlfn.IFNA(VLOOKUP(C705,list!G:I,3,FALSE),"")</f>
        <v/>
      </c>
      <c r="O705" s="26" t="str">
        <f t="shared" si="52"/>
        <v/>
      </c>
      <c r="P705" s="28" t="str">
        <f t="shared" si="56"/>
        <v/>
      </c>
      <c r="Q705" s="24" t="str">
        <f t="shared" si="53"/>
        <v/>
      </c>
      <c r="R705" s="24" t="str">
        <f t="shared" si="54"/>
        <v/>
      </c>
      <c r="S705" s="27" t="str">
        <f t="shared" si="55"/>
        <v/>
      </c>
    </row>
    <row r="706" spans="2:19" x14ac:dyDescent="0.3">
      <c r="B706" s="24" t="str">
        <f>_xlfn.IFNA(VLOOKUP(A706,list!B:C,2,FALSE),"")</f>
        <v/>
      </c>
      <c r="D706" s="24" t="str">
        <f>_xlfn.IFNA(VLOOKUP(C706,list!$G$2:$I$10,2,FALSE),"")</f>
        <v/>
      </c>
      <c r="E706" s="24" t="str">
        <f>_xlfn.IFNA(VLOOKUP(C706,list!G:I,3,FALSE),"")</f>
        <v/>
      </c>
      <c r="O706" s="26" t="str">
        <f t="shared" ref="O706:O769" si="57">IFERROR(IF(H706="","",DATE(YEAR(H706),MONTH(H706),1)),"")</f>
        <v/>
      </c>
      <c r="P706" s="28" t="str">
        <f t="shared" si="56"/>
        <v/>
      </c>
      <c r="Q706" s="24" t="str">
        <f t="shared" ref="Q706:Q769" si="58">IFERROR(IF(J706="","",MONTH(EOMONTH(J706,(DAY(J706)&gt;15)+0))),"")</f>
        <v/>
      </c>
      <c r="R706" s="24" t="str">
        <f t="shared" ref="R706:R769" si="59">IFERROR(IF(J706="","",IF(AND(MONTH(J706)=12,Q706=1),YEAR(J706)+1,YEAR(J706))),"")</f>
        <v/>
      </c>
      <c r="S706" s="27" t="str">
        <f t="shared" ref="S706:S769" si="60">IF(OR(Q706="",R706=""),"",DATE(R706,Q706,1))</f>
        <v/>
      </c>
    </row>
    <row r="707" spans="2:19" x14ac:dyDescent="0.3">
      <c r="B707" s="24" t="str">
        <f>_xlfn.IFNA(VLOOKUP(A707,list!B:C,2,FALSE),"")</f>
        <v/>
      </c>
      <c r="D707" s="24" t="str">
        <f>_xlfn.IFNA(VLOOKUP(C707,list!$G$2:$I$10,2,FALSE),"")</f>
        <v/>
      </c>
      <c r="E707" s="24" t="str">
        <f>_xlfn.IFNA(VLOOKUP(C707,list!G:I,3,FALSE),"")</f>
        <v/>
      </c>
      <c r="O707" s="26" t="str">
        <f t="shared" si="57"/>
        <v/>
      </c>
      <c r="P707" s="28" t="str">
        <f t="shared" ref="P707:P770" si="61">IFERROR(IF(J707&gt;0,((J707-H707)/7),""),"")</f>
        <v/>
      </c>
      <c r="Q707" s="24" t="str">
        <f t="shared" si="58"/>
        <v/>
      </c>
      <c r="R707" s="24" t="str">
        <f t="shared" si="59"/>
        <v/>
      </c>
      <c r="S707" s="27" t="str">
        <f t="shared" si="60"/>
        <v/>
      </c>
    </row>
    <row r="708" spans="2:19" x14ac:dyDescent="0.3">
      <c r="B708" s="24" t="str">
        <f>_xlfn.IFNA(VLOOKUP(A708,list!B:C,2,FALSE),"")</f>
        <v/>
      </c>
      <c r="D708" s="24" t="str">
        <f>_xlfn.IFNA(VLOOKUP(C708,list!$G$2:$I$10,2,FALSE),"")</f>
        <v/>
      </c>
      <c r="E708" s="24" t="str">
        <f>_xlfn.IFNA(VLOOKUP(C708,list!G:I,3,FALSE),"")</f>
        <v/>
      </c>
      <c r="O708" s="26" t="str">
        <f t="shared" si="57"/>
        <v/>
      </c>
      <c r="P708" s="28" t="str">
        <f t="shared" si="61"/>
        <v/>
      </c>
      <c r="Q708" s="24" t="str">
        <f t="shared" si="58"/>
        <v/>
      </c>
      <c r="R708" s="24" t="str">
        <f t="shared" si="59"/>
        <v/>
      </c>
      <c r="S708" s="27" t="str">
        <f t="shared" si="60"/>
        <v/>
      </c>
    </row>
    <row r="709" spans="2:19" x14ac:dyDescent="0.3">
      <c r="B709" s="24" t="str">
        <f>_xlfn.IFNA(VLOOKUP(A709,list!B:C,2,FALSE),"")</f>
        <v/>
      </c>
      <c r="D709" s="24" t="str">
        <f>_xlfn.IFNA(VLOOKUP(C709,list!$G$2:$I$10,2,FALSE),"")</f>
        <v/>
      </c>
      <c r="E709" s="24" t="str">
        <f>_xlfn.IFNA(VLOOKUP(C709,list!G:I,3,FALSE),"")</f>
        <v/>
      </c>
      <c r="O709" s="26" t="str">
        <f t="shared" si="57"/>
        <v/>
      </c>
      <c r="P709" s="28" t="str">
        <f t="shared" si="61"/>
        <v/>
      </c>
      <c r="Q709" s="24" t="str">
        <f t="shared" si="58"/>
        <v/>
      </c>
      <c r="R709" s="24" t="str">
        <f t="shared" si="59"/>
        <v/>
      </c>
      <c r="S709" s="27" t="str">
        <f t="shared" si="60"/>
        <v/>
      </c>
    </row>
    <row r="710" spans="2:19" x14ac:dyDescent="0.3">
      <c r="B710" s="24" t="str">
        <f>_xlfn.IFNA(VLOOKUP(A710,list!B:C,2,FALSE),"")</f>
        <v/>
      </c>
      <c r="D710" s="24" t="str">
        <f>_xlfn.IFNA(VLOOKUP(C710,list!$G$2:$I$10,2,FALSE),"")</f>
        <v/>
      </c>
      <c r="E710" s="24" t="str">
        <f>_xlfn.IFNA(VLOOKUP(C710,list!G:I,3,FALSE),"")</f>
        <v/>
      </c>
      <c r="O710" s="26" t="str">
        <f t="shared" si="57"/>
        <v/>
      </c>
      <c r="P710" s="28" t="str">
        <f t="shared" si="61"/>
        <v/>
      </c>
      <c r="Q710" s="24" t="str">
        <f t="shared" si="58"/>
        <v/>
      </c>
      <c r="R710" s="24" t="str">
        <f t="shared" si="59"/>
        <v/>
      </c>
      <c r="S710" s="27" t="str">
        <f t="shared" si="60"/>
        <v/>
      </c>
    </row>
    <row r="711" spans="2:19" x14ac:dyDescent="0.3">
      <c r="B711" s="24" t="str">
        <f>_xlfn.IFNA(VLOOKUP(A711,list!B:C,2,FALSE),"")</f>
        <v/>
      </c>
      <c r="D711" s="24" t="str">
        <f>_xlfn.IFNA(VLOOKUP(C711,list!$G$2:$I$10,2,FALSE),"")</f>
        <v/>
      </c>
      <c r="E711" s="24" t="str">
        <f>_xlfn.IFNA(VLOOKUP(C711,list!G:I,3,FALSE),"")</f>
        <v/>
      </c>
      <c r="O711" s="26" t="str">
        <f t="shared" si="57"/>
        <v/>
      </c>
      <c r="P711" s="28" t="str">
        <f t="shared" si="61"/>
        <v/>
      </c>
      <c r="Q711" s="24" t="str">
        <f t="shared" si="58"/>
        <v/>
      </c>
      <c r="R711" s="24" t="str">
        <f t="shared" si="59"/>
        <v/>
      </c>
      <c r="S711" s="27" t="str">
        <f t="shared" si="60"/>
        <v/>
      </c>
    </row>
    <row r="712" spans="2:19" x14ac:dyDescent="0.3">
      <c r="B712" s="24" t="str">
        <f>_xlfn.IFNA(VLOOKUP(A712,list!B:C,2,FALSE),"")</f>
        <v/>
      </c>
      <c r="D712" s="24" t="str">
        <f>_xlfn.IFNA(VLOOKUP(C712,list!$G$2:$I$10,2,FALSE),"")</f>
        <v/>
      </c>
      <c r="E712" s="24" t="str">
        <f>_xlfn.IFNA(VLOOKUP(C712,list!G:I,3,FALSE),"")</f>
        <v/>
      </c>
      <c r="O712" s="26" t="str">
        <f t="shared" si="57"/>
        <v/>
      </c>
      <c r="P712" s="28" t="str">
        <f t="shared" si="61"/>
        <v/>
      </c>
      <c r="Q712" s="24" t="str">
        <f t="shared" si="58"/>
        <v/>
      </c>
      <c r="R712" s="24" t="str">
        <f t="shared" si="59"/>
        <v/>
      </c>
      <c r="S712" s="27" t="str">
        <f t="shared" si="60"/>
        <v/>
      </c>
    </row>
    <row r="713" spans="2:19" x14ac:dyDescent="0.3">
      <c r="B713" s="24" t="str">
        <f>_xlfn.IFNA(VLOOKUP(A713,list!B:C,2,FALSE),"")</f>
        <v/>
      </c>
      <c r="D713" s="24" t="str">
        <f>_xlfn.IFNA(VLOOKUP(C713,list!$G$2:$I$10,2,FALSE),"")</f>
        <v/>
      </c>
      <c r="E713" s="24" t="str">
        <f>_xlfn.IFNA(VLOOKUP(C713,list!G:I,3,FALSE),"")</f>
        <v/>
      </c>
      <c r="O713" s="26" t="str">
        <f t="shared" si="57"/>
        <v/>
      </c>
      <c r="P713" s="28" t="str">
        <f t="shared" si="61"/>
        <v/>
      </c>
      <c r="Q713" s="24" t="str">
        <f t="shared" si="58"/>
        <v/>
      </c>
      <c r="R713" s="24" t="str">
        <f t="shared" si="59"/>
        <v/>
      </c>
      <c r="S713" s="27" t="str">
        <f t="shared" si="60"/>
        <v/>
      </c>
    </row>
    <row r="714" spans="2:19" x14ac:dyDescent="0.3">
      <c r="B714" s="24" t="str">
        <f>_xlfn.IFNA(VLOOKUP(A714,list!B:C,2,FALSE),"")</f>
        <v/>
      </c>
      <c r="D714" s="24" t="str">
        <f>_xlfn.IFNA(VLOOKUP(C714,list!$G$2:$I$10,2,FALSE),"")</f>
        <v/>
      </c>
      <c r="E714" s="24" t="str">
        <f>_xlfn.IFNA(VLOOKUP(C714,list!G:I,3,FALSE),"")</f>
        <v/>
      </c>
      <c r="O714" s="26" t="str">
        <f t="shared" si="57"/>
        <v/>
      </c>
      <c r="P714" s="28" t="str">
        <f t="shared" si="61"/>
        <v/>
      </c>
      <c r="Q714" s="24" t="str">
        <f t="shared" si="58"/>
        <v/>
      </c>
      <c r="R714" s="24" t="str">
        <f t="shared" si="59"/>
        <v/>
      </c>
      <c r="S714" s="27" t="str">
        <f t="shared" si="60"/>
        <v/>
      </c>
    </row>
    <row r="715" spans="2:19" x14ac:dyDescent="0.3">
      <c r="B715" s="24" t="str">
        <f>_xlfn.IFNA(VLOOKUP(A715,list!B:C,2,FALSE),"")</f>
        <v/>
      </c>
      <c r="D715" s="24" t="str">
        <f>_xlfn.IFNA(VLOOKUP(C715,list!$G$2:$I$10,2,FALSE),"")</f>
        <v/>
      </c>
      <c r="E715" s="24" t="str">
        <f>_xlfn.IFNA(VLOOKUP(C715,list!G:I,3,FALSE),"")</f>
        <v/>
      </c>
      <c r="O715" s="26" t="str">
        <f t="shared" si="57"/>
        <v/>
      </c>
      <c r="P715" s="28" t="str">
        <f t="shared" si="61"/>
        <v/>
      </c>
      <c r="Q715" s="24" t="str">
        <f t="shared" si="58"/>
        <v/>
      </c>
      <c r="R715" s="24" t="str">
        <f t="shared" si="59"/>
        <v/>
      </c>
      <c r="S715" s="27" t="str">
        <f t="shared" si="60"/>
        <v/>
      </c>
    </row>
    <row r="716" spans="2:19" x14ac:dyDescent="0.3">
      <c r="B716" s="24" t="str">
        <f>_xlfn.IFNA(VLOOKUP(A716,list!B:C,2,FALSE),"")</f>
        <v/>
      </c>
      <c r="D716" s="24" t="str">
        <f>_xlfn.IFNA(VLOOKUP(C716,list!$G$2:$I$10,2,FALSE),"")</f>
        <v/>
      </c>
      <c r="E716" s="24" t="str">
        <f>_xlfn.IFNA(VLOOKUP(C716,list!G:I,3,FALSE),"")</f>
        <v/>
      </c>
      <c r="O716" s="26" t="str">
        <f t="shared" si="57"/>
        <v/>
      </c>
      <c r="P716" s="28" t="str">
        <f t="shared" si="61"/>
        <v/>
      </c>
      <c r="Q716" s="24" t="str">
        <f t="shared" si="58"/>
        <v/>
      </c>
      <c r="R716" s="24" t="str">
        <f t="shared" si="59"/>
        <v/>
      </c>
      <c r="S716" s="27" t="str">
        <f t="shared" si="60"/>
        <v/>
      </c>
    </row>
    <row r="717" spans="2:19" x14ac:dyDescent="0.3">
      <c r="B717" s="24" t="str">
        <f>_xlfn.IFNA(VLOOKUP(A717,list!B:C,2,FALSE),"")</f>
        <v/>
      </c>
      <c r="D717" s="24" t="str">
        <f>_xlfn.IFNA(VLOOKUP(C717,list!$G$2:$I$10,2,FALSE),"")</f>
        <v/>
      </c>
      <c r="E717" s="24" t="str">
        <f>_xlfn.IFNA(VLOOKUP(C717,list!G:I,3,FALSE),"")</f>
        <v/>
      </c>
      <c r="O717" s="26" t="str">
        <f t="shared" si="57"/>
        <v/>
      </c>
      <c r="P717" s="28" t="str">
        <f t="shared" si="61"/>
        <v/>
      </c>
      <c r="Q717" s="24" t="str">
        <f t="shared" si="58"/>
        <v/>
      </c>
      <c r="R717" s="24" t="str">
        <f t="shared" si="59"/>
        <v/>
      </c>
      <c r="S717" s="27" t="str">
        <f t="shared" si="60"/>
        <v/>
      </c>
    </row>
    <row r="718" spans="2:19" x14ac:dyDescent="0.3">
      <c r="B718" s="24" t="str">
        <f>_xlfn.IFNA(VLOOKUP(A718,list!B:C,2,FALSE),"")</f>
        <v/>
      </c>
      <c r="D718" s="24" t="str">
        <f>_xlfn.IFNA(VLOOKUP(C718,list!$G$2:$I$10,2,FALSE),"")</f>
        <v/>
      </c>
      <c r="E718" s="24" t="str">
        <f>_xlfn.IFNA(VLOOKUP(C718,list!G:I,3,FALSE),"")</f>
        <v/>
      </c>
      <c r="O718" s="26" t="str">
        <f t="shared" si="57"/>
        <v/>
      </c>
      <c r="P718" s="28" t="str">
        <f t="shared" si="61"/>
        <v/>
      </c>
      <c r="Q718" s="24" t="str">
        <f t="shared" si="58"/>
        <v/>
      </c>
      <c r="R718" s="24" t="str">
        <f t="shared" si="59"/>
        <v/>
      </c>
      <c r="S718" s="27" t="str">
        <f t="shared" si="60"/>
        <v/>
      </c>
    </row>
    <row r="719" spans="2:19" x14ac:dyDescent="0.3">
      <c r="B719" s="24" t="str">
        <f>_xlfn.IFNA(VLOOKUP(A719,list!B:C,2,FALSE),"")</f>
        <v/>
      </c>
      <c r="D719" s="24" t="str">
        <f>_xlfn.IFNA(VLOOKUP(C719,list!$G$2:$I$10,2,FALSE),"")</f>
        <v/>
      </c>
      <c r="E719" s="24" t="str">
        <f>_xlfn.IFNA(VLOOKUP(C719,list!G:I,3,FALSE),"")</f>
        <v/>
      </c>
      <c r="O719" s="26" t="str">
        <f t="shared" si="57"/>
        <v/>
      </c>
      <c r="P719" s="28" t="str">
        <f t="shared" si="61"/>
        <v/>
      </c>
      <c r="Q719" s="24" t="str">
        <f t="shared" si="58"/>
        <v/>
      </c>
      <c r="R719" s="24" t="str">
        <f t="shared" si="59"/>
        <v/>
      </c>
      <c r="S719" s="27" t="str">
        <f t="shared" si="60"/>
        <v/>
      </c>
    </row>
    <row r="720" spans="2:19" x14ac:dyDescent="0.3">
      <c r="B720" s="24" t="str">
        <f>_xlfn.IFNA(VLOOKUP(A720,list!B:C,2,FALSE),"")</f>
        <v/>
      </c>
      <c r="D720" s="24" t="str">
        <f>_xlfn.IFNA(VLOOKUP(C720,list!$G$2:$I$10,2,FALSE),"")</f>
        <v/>
      </c>
      <c r="E720" s="24" t="str">
        <f>_xlfn.IFNA(VLOOKUP(C720,list!G:I,3,FALSE),"")</f>
        <v/>
      </c>
      <c r="O720" s="26" t="str">
        <f t="shared" si="57"/>
        <v/>
      </c>
      <c r="P720" s="28" t="str">
        <f t="shared" si="61"/>
        <v/>
      </c>
      <c r="Q720" s="24" t="str">
        <f t="shared" si="58"/>
        <v/>
      </c>
      <c r="R720" s="24" t="str">
        <f t="shared" si="59"/>
        <v/>
      </c>
      <c r="S720" s="27" t="str">
        <f t="shared" si="60"/>
        <v/>
      </c>
    </row>
    <row r="721" spans="2:19" x14ac:dyDescent="0.3">
      <c r="B721" s="24" t="str">
        <f>_xlfn.IFNA(VLOOKUP(A721,list!B:C,2,FALSE),"")</f>
        <v/>
      </c>
      <c r="D721" s="24" t="str">
        <f>_xlfn.IFNA(VLOOKUP(C721,list!$G$2:$I$10,2,FALSE),"")</f>
        <v/>
      </c>
      <c r="E721" s="24" t="str">
        <f>_xlfn.IFNA(VLOOKUP(C721,list!G:I,3,FALSE),"")</f>
        <v/>
      </c>
      <c r="O721" s="26" t="str">
        <f t="shared" si="57"/>
        <v/>
      </c>
      <c r="P721" s="28" t="str">
        <f t="shared" si="61"/>
        <v/>
      </c>
      <c r="Q721" s="24" t="str">
        <f t="shared" si="58"/>
        <v/>
      </c>
      <c r="R721" s="24" t="str">
        <f t="shared" si="59"/>
        <v/>
      </c>
      <c r="S721" s="27" t="str">
        <f t="shared" si="60"/>
        <v/>
      </c>
    </row>
    <row r="722" spans="2:19" x14ac:dyDescent="0.3">
      <c r="B722" s="24" t="str">
        <f>_xlfn.IFNA(VLOOKUP(A722,list!B:C,2,FALSE),"")</f>
        <v/>
      </c>
      <c r="D722" s="24" t="str">
        <f>_xlfn.IFNA(VLOOKUP(C722,list!$G$2:$I$10,2,FALSE),"")</f>
        <v/>
      </c>
      <c r="E722" s="24" t="str">
        <f>_xlfn.IFNA(VLOOKUP(C722,list!G:I,3,FALSE),"")</f>
        <v/>
      </c>
      <c r="O722" s="26" t="str">
        <f t="shared" si="57"/>
        <v/>
      </c>
      <c r="P722" s="28" t="str">
        <f t="shared" si="61"/>
        <v/>
      </c>
      <c r="Q722" s="24" t="str">
        <f t="shared" si="58"/>
        <v/>
      </c>
      <c r="R722" s="24" t="str">
        <f t="shared" si="59"/>
        <v/>
      </c>
      <c r="S722" s="27" t="str">
        <f t="shared" si="60"/>
        <v/>
      </c>
    </row>
    <row r="723" spans="2:19" x14ac:dyDescent="0.3">
      <c r="B723" s="24" t="str">
        <f>_xlfn.IFNA(VLOOKUP(A723,list!B:C,2,FALSE),"")</f>
        <v/>
      </c>
      <c r="D723" s="24" t="str">
        <f>_xlfn.IFNA(VLOOKUP(C723,list!$G$2:$I$10,2,FALSE),"")</f>
        <v/>
      </c>
      <c r="E723" s="24" t="str">
        <f>_xlfn.IFNA(VLOOKUP(C723,list!G:I,3,FALSE),"")</f>
        <v/>
      </c>
      <c r="O723" s="26" t="str">
        <f t="shared" si="57"/>
        <v/>
      </c>
      <c r="P723" s="28" t="str">
        <f t="shared" si="61"/>
        <v/>
      </c>
      <c r="Q723" s="24" t="str">
        <f t="shared" si="58"/>
        <v/>
      </c>
      <c r="R723" s="24" t="str">
        <f t="shared" si="59"/>
        <v/>
      </c>
      <c r="S723" s="27" t="str">
        <f t="shared" si="60"/>
        <v/>
      </c>
    </row>
    <row r="724" spans="2:19" x14ac:dyDescent="0.3">
      <c r="B724" s="24" t="str">
        <f>_xlfn.IFNA(VLOOKUP(A724,list!B:C,2,FALSE),"")</f>
        <v/>
      </c>
      <c r="D724" s="24" t="str">
        <f>_xlfn.IFNA(VLOOKUP(C724,list!$G$2:$I$10,2,FALSE),"")</f>
        <v/>
      </c>
      <c r="E724" s="24" t="str">
        <f>_xlfn.IFNA(VLOOKUP(C724,list!G:I,3,FALSE),"")</f>
        <v/>
      </c>
      <c r="O724" s="26" t="str">
        <f t="shared" si="57"/>
        <v/>
      </c>
      <c r="P724" s="28" t="str">
        <f t="shared" si="61"/>
        <v/>
      </c>
      <c r="Q724" s="24" t="str">
        <f t="shared" si="58"/>
        <v/>
      </c>
      <c r="R724" s="24" t="str">
        <f t="shared" si="59"/>
        <v/>
      </c>
      <c r="S724" s="27" t="str">
        <f t="shared" si="60"/>
        <v/>
      </c>
    </row>
    <row r="725" spans="2:19" x14ac:dyDescent="0.3">
      <c r="B725" s="24" t="str">
        <f>_xlfn.IFNA(VLOOKUP(A725,list!B:C,2,FALSE),"")</f>
        <v/>
      </c>
      <c r="D725" s="24" t="str">
        <f>_xlfn.IFNA(VLOOKUP(C725,list!$G$2:$I$10,2,FALSE),"")</f>
        <v/>
      </c>
      <c r="E725" s="24" t="str">
        <f>_xlfn.IFNA(VLOOKUP(C725,list!G:I,3,FALSE),"")</f>
        <v/>
      </c>
      <c r="O725" s="26" t="str">
        <f t="shared" si="57"/>
        <v/>
      </c>
      <c r="P725" s="28" t="str">
        <f t="shared" si="61"/>
        <v/>
      </c>
      <c r="Q725" s="24" t="str">
        <f t="shared" si="58"/>
        <v/>
      </c>
      <c r="R725" s="24" t="str">
        <f t="shared" si="59"/>
        <v/>
      </c>
      <c r="S725" s="27" t="str">
        <f t="shared" si="60"/>
        <v/>
      </c>
    </row>
    <row r="726" spans="2:19" x14ac:dyDescent="0.3">
      <c r="B726" s="24" t="str">
        <f>_xlfn.IFNA(VLOOKUP(A726,list!B:C,2,FALSE),"")</f>
        <v/>
      </c>
      <c r="D726" s="24" t="str">
        <f>_xlfn.IFNA(VLOOKUP(C726,list!$G$2:$I$10,2,FALSE),"")</f>
        <v/>
      </c>
      <c r="E726" s="24" t="str">
        <f>_xlfn.IFNA(VLOOKUP(C726,list!G:I,3,FALSE),"")</f>
        <v/>
      </c>
      <c r="O726" s="26" t="str">
        <f t="shared" si="57"/>
        <v/>
      </c>
      <c r="P726" s="28" t="str">
        <f t="shared" si="61"/>
        <v/>
      </c>
      <c r="Q726" s="24" t="str">
        <f t="shared" si="58"/>
        <v/>
      </c>
      <c r="R726" s="24" t="str">
        <f t="shared" si="59"/>
        <v/>
      </c>
      <c r="S726" s="27" t="str">
        <f t="shared" si="60"/>
        <v/>
      </c>
    </row>
    <row r="727" spans="2:19" x14ac:dyDescent="0.3">
      <c r="B727" s="24" t="str">
        <f>_xlfn.IFNA(VLOOKUP(A727,list!B:C,2,FALSE),"")</f>
        <v/>
      </c>
      <c r="D727" s="24" t="str">
        <f>_xlfn.IFNA(VLOOKUP(C727,list!$G$2:$I$10,2,FALSE),"")</f>
        <v/>
      </c>
      <c r="E727" s="24" t="str">
        <f>_xlfn.IFNA(VLOOKUP(C727,list!G:I,3,FALSE),"")</f>
        <v/>
      </c>
      <c r="O727" s="26" t="str">
        <f t="shared" si="57"/>
        <v/>
      </c>
      <c r="P727" s="28" t="str">
        <f t="shared" si="61"/>
        <v/>
      </c>
      <c r="Q727" s="24" t="str">
        <f t="shared" si="58"/>
        <v/>
      </c>
      <c r="R727" s="24" t="str">
        <f t="shared" si="59"/>
        <v/>
      </c>
      <c r="S727" s="27" t="str">
        <f t="shared" si="60"/>
        <v/>
      </c>
    </row>
    <row r="728" spans="2:19" x14ac:dyDescent="0.3">
      <c r="B728" s="24" t="str">
        <f>_xlfn.IFNA(VLOOKUP(A728,list!B:C,2,FALSE),"")</f>
        <v/>
      </c>
      <c r="D728" s="24" t="str">
        <f>_xlfn.IFNA(VLOOKUP(C728,list!$G$2:$I$10,2,FALSE),"")</f>
        <v/>
      </c>
      <c r="E728" s="24" t="str">
        <f>_xlfn.IFNA(VLOOKUP(C728,list!G:I,3,FALSE),"")</f>
        <v/>
      </c>
      <c r="O728" s="26" t="str">
        <f t="shared" si="57"/>
        <v/>
      </c>
      <c r="P728" s="28" t="str">
        <f t="shared" si="61"/>
        <v/>
      </c>
      <c r="Q728" s="24" t="str">
        <f t="shared" si="58"/>
        <v/>
      </c>
      <c r="R728" s="24" t="str">
        <f t="shared" si="59"/>
        <v/>
      </c>
      <c r="S728" s="27" t="str">
        <f t="shared" si="60"/>
        <v/>
      </c>
    </row>
    <row r="729" spans="2:19" x14ac:dyDescent="0.3">
      <c r="B729" s="24" t="str">
        <f>_xlfn.IFNA(VLOOKUP(A729,list!B:C,2,FALSE),"")</f>
        <v/>
      </c>
      <c r="D729" s="24" t="str">
        <f>_xlfn.IFNA(VLOOKUP(C729,list!$G$2:$I$10,2,FALSE),"")</f>
        <v/>
      </c>
      <c r="E729" s="24" t="str">
        <f>_xlfn.IFNA(VLOOKUP(C729,list!G:I,3,FALSE),"")</f>
        <v/>
      </c>
      <c r="O729" s="26" t="str">
        <f t="shared" si="57"/>
        <v/>
      </c>
      <c r="P729" s="28" t="str">
        <f t="shared" si="61"/>
        <v/>
      </c>
      <c r="Q729" s="24" t="str">
        <f t="shared" si="58"/>
        <v/>
      </c>
      <c r="R729" s="24" t="str">
        <f t="shared" si="59"/>
        <v/>
      </c>
      <c r="S729" s="27" t="str">
        <f t="shared" si="60"/>
        <v/>
      </c>
    </row>
    <row r="730" spans="2:19" x14ac:dyDescent="0.3">
      <c r="B730" s="24" t="str">
        <f>_xlfn.IFNA(VLOOKUP(A730,list!B:C,2,FALSE),"")</f>
        <v/>
      </c>
      <c r="D730" s="24" t="str">
        <f>_xlfn.IFNA(VLOOKUP(C730,list!$G$2:$I$10,2,FALSE),"")</f>
        <v/>
      </c>
      <c r="E730" s="24" t="str">
        <f>_xlfn.IFNA(VLOOKUP(C730,list!G:I,3,FALSE),"")</f>
        <v/>
      </c>
      <c r="O730" s="26" t="str">
        <f t="shared" si="57"/>
        <v/>
      </c>
      <c r="P730" s="28" t="str">
        <f t="shared" si="61"/>
        <v/>
      </c>
      <c r="Q730" s="24" t="str">
        <f t="shared" si="58"/>
        <v/>
      </c>
      <c r="R730" s="24" t="str">
        <f t="shared" si="59"/>
        <v/>
      </c>
      <c r="S730" s="27" t="str">
        <f t="shared" si="60"/>
        <v/>
      </c>
    </row>
    <row r="731" spans="2:19" x14ac:dyDescent="0.3">
      <c r="B731" s="24" t="str">
        <f>_xlfn.IFNA(VLOOKUP(A731,list!B:C,2,FALSE),"")</f>
        <v/>
      </c>
      <c r="D731" s="24" t="str">
        <f>_xlfn.IFNA(VLOOKUP(C731,list!$G$2:$I$10,2,FALSE),"")</f>
        <v/>
      </c>
      <c r="E731" s="24" t="str">
        <f>_xlfn.IFNA(VLOOKUP(C731,list!G:I,3,FALSE),"")</f>
        <v/>
      </c>
      <c r="O731" s="26" t="str">
        <f t="shared" si="57"/>
        <v/>
      </c>
      <c r="P731" s="28" t="str">
        <f t="shared" si="61"/>
        <v/>
      </c>
      <c r="Q731" s="24" t="str">
        <f t="shared" si="58"/>
        <v/>
      </c>
      <c r="R731" s="24" t="str">
        <f t="shared" si="59"/>
        <v/>
      </c>
      <c r="S731" s="27" t="str">
        <f t="shared" si="60"/>
        <v/>
      </c>
    </row>
    <row r="732" spans="2:19" x14ac:dyDescent="0.3">
      <c r="B732" s="24" t="str">
        <f>_xlfn.IFNA(VLOOKUP(A732,list!B:C,2,FALSE),"")</f>
        <v/>
      </c>
      <c r="D732" s="24" t="str">
        <f>_xlfn.IFNA(VLOOKUP(C732,list!$G$2:$I$10,2,FALSE),"")</f>
        <v/>
      </c>
      <c r="E732" s="24" t="str">
        <f>_xlfn.IFNA(VLOOKUP(C732,list!G:I,3,FALSE),"")</f>
        <v/>
      </c>
      <c r="O732" s="26" t="str">
        <f t="shared" si="57"/>
        <v/>
      </c>
      <c r="P732" s="28" t="str">
        <f t="shared" si="61"/>
        <v/>
      </c>
      <c r="Q732" s="24" t="str">
        <f t="shared" si="58"/>
        <v/>
      </c>
      <c r="R732" s="24" t="str">
        <f t="shared" si="59"/>
        <v/>
      </c>
      <c r="S732" s="27" t="str">
        <f t="shared" si="60"/>
        <v/>
      </c>
    </row>
    <row r="733" spans="2:19" x14ac:dyDescent="0.3">
      <c r="B733" s="24" t="str">
        <f>_xlfn.IFNA(VLOOKUP(A733,list!B:C,2,FALSE),"")</f>
        <v/>
      </c>
      <c r="D733" s="24" t="str">
        <f>_xlfn.IFNA(VLOOKUP(C733,list!$G$2:$I$10,2,FALSE),"")</f>
        <v/>
      </c>
      <c r="E733" s="24" t="str">
        <f>_xlfn.IFNA(VLOOKUP(C733,list!G:I,3,FALSE),"")</f>
        <v/>
      </c>
      <c r="O733" s="26" t="str">
        <f t="shared" si="57"/>
        <v/>
      </c>
      <c r="P733" s="28" t="str">
        <f t="shared" si="61"/>
        <v/>
      </c>
      <c r="Q733" s="24" t="str">
        <f t="shared" si="58"/>
        <v/>
      </c>
      <c r="R733" s="24" t="str">
        <f t="shared" si="59"/>
        <v/>
      </c>
      <c r="S733" s="27" t="str">
        <f t="shared" si="60"/>
        <v/>
      </c>
    </row>
    <row r="734" spans="2:19" x14ac:dyDescent="0.3">
      <c r="B734" s="24" t="str">
        <f>_xlfn.IFNA(VLOOKUP(A734,list!B:C,2,FALSE),"")</f>
        <v/>
      </c>
      <c r="D734" s="24" t="str">
        <f>_xlfn.IFNA(VLOOKUP(C734,list!$G$2:$I$10,2,FALSE),"")</f>
        <v/>
      </c>
      <c r="E734" s="24" t="str">
        <f>_xlfn.IFNA(VLOOKUP(C734,list!G:I,3,FALSE),"")</f>
        <v/>
      </c>
      <c r="O734" s="26" t="str">
        <f t="shared" si="57"/>
        <v/>
      </c>
      <c r="P734" s="28" t="str">
        <f t="shared" si="61"/>
        <v/>
      </c>
      <c r="Q734" s="24" t="str">
        <f t="shared" si="58"/>
        <v/>
      </c>
      <c r="R734" s="24" t="str">
        <f t="shared" si="59"/>
        <v/>
      </c>
      <c r="S734" s="27" t="str">
        <f t="shared" si="60"/>
        <v/>
      </c>
    </row>
    <row r="735" spans="2:19" x14ac:dyDescent="0.3">
      <c r="B735" s="24" t="str">
        <f>_xlfn.IFNA(VLOOKUP(A735,list!B:C,2,FALSE),"")</f>
        <v/>
      </c>
      <c r="D735" s="24" t="str">
        <f>_xlfn.IFNA(VLOOKUP(C735,list!$G$2:$I$10,2,FALSE),"")</f>
        <v/>
      </c>
      <c r="E735" s="24" t="str">
        <f>_xlfn.IFNA(VLOOKUP(C735,list!G:I,3,FALSE),"")</f>
        <v/>
      </c>
      <c r="O735" s="26" t="str">
        <f t="shared" si="57"/>
        <v/>
      </c>
      <c r="P735" s="28" t="str">
        <f t="shared" si="61"/>
        <v/>
      </c>
      <c r="Q735" s="24" t="str">
        <f t="shared" si="58"/>
        <v/>
      </c>
      <c r="R735" s="24" t="str">
        <f t="shared" si="59"/>
        <v/>
      </c>
      <c r="S735" s="27" t="str">
        <f t="shared" si="60"/>
        <v/>
      </c>
    </row>
    <row r="736" spans="2:19" x14ac:dyDescent="0.3">
      <c r="B736" s="24" t="str">
        <f>_xlfn.IFNA(VLOOKUP(A736,list!B:C,2,FALSE),"")</f>
        <v/>
      </c>
      <c r="D736" s="24" t="str">
        <f>_xlfn.IFNA(VLOOKUP(C736,list!$G$2:$I$10,2,FALSE),"")</f>
        <v/>
      </c>
      <c r="E736" s="24" t="str">
        <f>_xlfn.IFNA(VLOOKUP(C736,list!G:I,3,FALSE),"")</f>
        <v/>
      </c>
      <c r="O736" s="26" t="str">
        <f t="shared" si="57"/>
        <v/>
      </c>
      <c r="P736" s="28" t="str">
        <f t="shared" si="61"/>
        <v/>
      </c>
      <c r="Q736" s="24" t="str">
        <f t="shared" si="58"/>
        <v/>
      </c>
      <c r="R736" s="24" t="str">
        <f t="shared" si="59"/>
        <v/>
      </c>
      <c r="S736" s="27" t="str">
        <f t="shared" si="60"/>
        <v/>
      </c>
    </row>
    <row r="737" spans="2:19" x14ac:dyDescent="0.3">
      <c r="B737" s="24" t="str">
        <f>_xlfn.IFNA(VLOOKUP(A737,list!B:C,2,FALSE),"")</f>
        <v/>
      </c>
      <c r="D737" s="24" t="str">
        <f>_xlfn.IFNA(VLOOKUP(C737,list!$G$2:$I$10,2,FALSE),"")</f>
        <v/>
      </c>
      <c r="E737" s="24" t="str">
        <f>_xlfn.IFNA(VLOOKUP(C737,list!G:I,3,FALSE),"")</f>
        <v/>
      </c>
      <c r="O737" s="26" t="str">
        <f t="shared" si="57"/>
        <v/>
      </c>
      <c r="P737" s="28" t="str">
        <f t="shared" si="61"/>
        <v/>
      </c>
      <c r="Q737" s="24" t="str">
        <f t="shared" si="58"/>
        <v/>
      </c>
      <c r="R737" s="24" t="str">
        <f t="shared" si="59"/>
        <v/>
      </c>
      <c r="S737" s="27" t="str">
        <f t="shared" si="60"/>
        <v/>
      </c>
    </row>
    <row r="738" spans="2:19" x14ac:dyDescent="0.3">
      <c r="B738" s="24" t="str">
        <f>_xlfn.IFNA(VLOOKUP(A738,list!B:C,2,FALSE),"")</f>
        <v/>
      </c>
      <c r="D738" s="24" t="str">
        <f>_xlfn.IFNA(VLOOKUP(C738,list!$G$2:$I$10,2,FALSE),"")</f>
        <v/>
      </c>
      <c r="E738" s="24" t="str">
        <f>_xlfn.IFNA(VLOOKUP(C738,list!G:I,3,FALSE),"")</f>
        <v/>
      </c>
      <c r="O738" s="26" t="str">
        <f t="shared" si="57"/>
        <v/>
      </c>
      <c r="P738" s="28" t="str">
        <f t="shared" si="61"/>
        <v/>
      </c>
      <c r="Q738" s="24" t="str">
        <f t="shared" si="58"/>
        <v/>
      </c>
      <c r="R738" s="24" t="str">
        <f t="shared" si="59"/>
        <v/>
      </c>
      <c r="S738" s="27" t="str">
        <f t="shared" si="60"/>
        <v/>
      </c>
    </row>
    <row r="739" spans="2:19" x14ac:dyDescent="0.3">
      <c r="B739" s="24" t="str">
        <f>_xlfn.IFNA(VLOOKUP(A739,list!B:C,2,FALSE),"")</f>
        <v/>
      </c>
      <c r="D739" s="24" t="str">
        <f>_xlfn.IFNA(VLOOKUP(C739,list!$G$2:$I$10,2,FALSE),"")</f>
        <v/>
      </c>
      <c r="E739" s="24" t="str">
        <f>_xlfn.IFNA(VLOOKUP(C739,list!G:I,3,FALSE),"")</f>
        <v/>
      </c>
      <c r="O739" s="26" t="str">
        <f t="shared" si="57"/>
        <v/>
      </c>
      <c r="P739" s="28" t="str">
        <f t="shared" si="61"/>
        <v/>
      </c>
      <c r="Q739" s="24" t="str">
        <f t="shared" si="58"/>
        <v/>
      </c>
      <c r="R739" s="24" t="str">
        <f t="shared" si="59"/>
        <v/>
      </c>
      <c r="S739" s="27" t="str">
        <f t="shared" si="60"/>
        <v/>
      </c>
    </row>
    <row r="740" spans="2:19" x14ac:dyDescent="0.3">
      <c r="B740" s="24" t="str">
        <f>_xlfn.IFNA(VLOOKUP(A740,list!B:C,2,FALSE),"")</f>
        <v/>
      </c>
      <c r="D740" s="24" t="str">
        <f>_xlfn.IFNA(VLOOKUP(C740,list!$G$2:$I$10,2,FALSE),"")</f>
        <v/>
      </c>
      <c r="E740" s="24" t="str">
        <f>_xlfn.IFNA(VLOOKUP(C740,list!G:I,3,FALSE),"")</f>
        <v/>
      </c>
      <c r="O740" s="26" t="str">
        <f t="shared" si="57"/>
        <v/>
      </c>
      <c r="P740" s="28" t="str">
        <f t="shared" si="61"/>
        <v/>
      </c>
      <c r="Q740" s="24" t="str">
        <f t="shared" si="58"/>
        <v/>
      </c>
      <c r="R740" s="24" t="str">
        <f t="shared" si="59"/>
        <v/>
      </c>
      <c r="S740" s="27" t="str">
        <f t="shared" si="60"/>
        <v/>
      </c>
    </row>
    <row r="741" spans="2:19" x14ac:dyDescent="0.3">
      <c r="B741" s="24" t="str">
        <f>_xlfn.IFNA(VLOOKUP(A741,list!B:C,2,FALSE),"")</f>
        <v/>
      </c>
      <c r="D741" s="24" t="str">
        <f>_xlfn.IFNA(VLOOKUP(C741,list!$G$2:$I$10,2,FALSE),"")</f>
        <v/>
      </c>
      <c r="E741" s="24" t="str">
        <f>_xlfn.IFNA(VLOOKUP(C741,list!G:I,3,FALSE),"")</f>
        <v/>
      </c>
      <c r="O741" s="26" t="str">
        <f t="shared" si="57"/>
        <v/>
      </c>
      <c r="P741" s="28" t="str">
        <f t="shared" si="61"/>
        <v/>
      </c>
      <c r="Q741" s="24" t="str">
        <f t="shared" si="58"/>
        <v/>
      </c>
      <c r="R741" s="24" t="str">
        <f t="shared" si="59"/>
        <v/>
      </c>
      <c r="S741" s="27" t="str">
        <f t="shared" si="60"/>
        <v/>
      </c>
    </row>
    <row r="742" spans="2:19" x14ac:dyDescent="0.3">
      <c r="B742" s="24" t="str">
        <f>_xlfn.IFNA(VLOOKUP(A742,list!B:C,2,FALSE),"")</f>
        <v/>
      </c>
      <c r="D742" s="24" t="str">
        <f>_xlfn.IFNA(VLOOKUP(C742,list!$G$2:$I$10,2,FALSE),"")</f>
        <v/>
      </c>
      <c r="E742" s="24" t="str">
        <f>_xlfn.IFNA(VLOOKUP(C742,list!G:I,3,FALSE),"")</f>
        <v/>
      </c>
      <c r="O742" s="26" t="str">
        <f t="shared" si="57"/>
        <v/>
      </c>
      <c r="P742" s="28" t="str">
        <f t="shared" si="61"/>
        <v/>
      </c>
      <c r="Q742" s="24" t="str">
        <f t="shared" si="58"/>
        <v/>
      </c>
      <c r="R742" s="24" t="str">
        <f t="shared" si="59"/>
        <v/>
      </c>
      <c r="S742" s="27" t="str">
        <f t="shared" si="60"/>
        <v/>
      </c>
    </row>
    <row r="743" spans="2:19" x14ac:dyDescent="0.3">
      <c r="B743" s="24" t="str">
        <f>_xlfn.IFNA(VLOOKUP(A743,list!B:C,2,FALSE),"")</f>
        <v/>
      </c>
      <c r="D743" s="24" t="str">
        <f>_xlfn.IFNA(VLOOKUP(C743,list!$G$2:$I$10,2,FALSE),"")</f>
        <v/>
      </c>
      <c r="E743" s="24" t="str">
        <f>_xlfn.IFNA(VLOOKUP(C743,list!G:I,3,FALSE),"")</f>
        <v/>
      </c>
      <c r="O743" s="26" t="str">
        <f t="shared" si="57"/>
        <v/>
      </c>
      <c r="P743" s="28" t="str">
        <f t="shared" si="61"/>
        <v/>
      </c>
      <c r="Q743" s="24" t="str">
        <f t="shared" si="58"/>
        <v/>
      </c>
      <c r="R743" s="24" t="str">
        <f t="shared" si="59"/>
        <v/>
      </c>
      <c r="S743" s="27" t="str">
        <f t="shared" si="60"/>
        <v/>
      </c>
    </row>
    <row r="744" spans="2:19" x14ac:dyDescent="0.3">
      <c r="B744" s="24" t="str">
        <f>_xlfn.IFNA(VLOOKUP(A744,list!B:C,2,FALSE),"")</f>
        <v/>
      </c>
      <c r="D744" s="24" t="str">
        <f>_xlfn.IFNA(VLOOKUP(C744,list!$G$2:$I$10,2,FALSE),"")</f>
        <v/>
      </c>
      <c r="E744" s="24" t="str">
        <f>_xlfn.IFNA(VLOOKUP(C744,list!G:I,3,FALSE),"")</f>
        <v/>
      </c>
      <c r="O744" s="26" t="str">
        <f t="shared" si="57"/>
        <v/>
      </c>
      <c r="P744" s="28" t="str">
        <f t="shared" si="61"/>
        <v/>
      </c>
      <c r="Q744" s="24" t="str">
        <f t="shared" si="58"/>
        <v/>
      </c>
      <c r="R744" s="24" t="str">
        <f t="shared" si="59"/>
        <v/>
      </c>
      <c r="S744" s="27" t="str">
        <f t="shared" si="60"/>
        <v/>
      </c>
    </row>
    <row r="745" spans="2:19" x14ac:dyDescent="0.3">
      <c r="B745" s="24" t="str">
        <f>_xlfn.IFNA(VLOOKUP(A745,list!B:C,2,FALSE),"")</f>
        <v/>
      </c>
      <c r="D745" s="24" t="str">
        <f>_xlfn.IFNA(VLOOKUP(C745,list!$G$2:$I$10,2,FALSE),"")</f>
        <v/>
      </c>
      <c r="E745" s="24" t="str">
        <f>_xlfn.IFNA(VLOOKUP(C745,list!G:I,3,FALSE),"")</f>
        <v/>
      </c>
      <c r="O745" s="26" t="str">
        <f t="shared" si="57"/>
        <v/>
      </c>
      <c r="P745" s="28" t="str">
        <f t="shared" si="61"/>
        <v/>
      </c>
      <c r="Q745" s="24" t="str">
        <f t="shared" si="58"/>
        <v/>
      </c>
      <c r="R745" s="24" t="str">
        <f t="shared" si="59"/>
        <v/>
      </c>
      <c r="S745" s="27" t="str">
        <f t="shared" si="60"/>
        <v/>
      </c>
    </row>
    <row r="746" spans="2:19" x14ac:dyDescent="0.3">
      <c r="B746" s="24" t="str">
        <f>_xlfn.IFNA(VLOOKUP(A746,list!B:C,2,FALSE),"")</f>
        <v/>
      </c>
      <c r="D746" s="24" t="str">
        <f>_xlfn.IFNA(VLOOKUP(C746,list!$G$2:$I$10,2,FALSE),"")</f>
        <v/>
      </c>
      <c r="E746" s="24" t="str">
        <f>_xlfn.IFNA(VLOOKUP(C746,list!G:I,3,FALSE),"")</f>
        <v/>
      </c>
      <c r="O746" s="26" t="str">
        <f t="shared" si="57"/>
        <v/>
      </c>
      <c r="P746" s="28" t="str">
        <f t="shared" si="61"/>
        <v/>
      </c>
      <c r="Q746" s="24" t="str">
        <f t="shared" si="58"/>
        <v/>
      </c>
      <c r="R746" s="24" t="str">
        <f t="shared" si="59"/>
        <v/>
      </c>
      <c r="S746" s="27" t="str">
        <f t="shared" si="60"/>
        <v/>
      </c>
    </row>
    <row r="747" spans="2:19" x14ac:dyDescent="0.3">
      <c r="B747" s="24" t="str">
        <f>_xlfn.IFNA(VLOOKUP(A747,list!B:C,2,FALSE),"")</f>
        <v/>
      </c>
      <c r="D747" s="24" t="str">
        <f>_xlfn.IFNA(VLOOKUP(C747,list!$G$2:$I$10,2,FALSE),"")</f>
        <v/>
      </c>
      <c r="E747" s="24" t="str">
        <f>_xlfn.IFNA(VLOOKUP(C747,list!G:I,3,FALSE),"")</f>
        <v/>
      </c>
      <c r="O747" s="26" t="str">
        <f t="shared" si="57"/>
        <v/>
      </c>
      <c r="P747" s="28" t="str">
        <f t="shared" si="61"/>
        <v/>
      </c>
      <c r="Q747" s="24" t="str">
        <f t="shared" si="58"/>
        <v/>
      </c>
      <c r="R747" s="24" t="str">
        <f t="shared" si="59"/>
        <v/>
      </c>
      <c r="S747" s="27" t="str">
        <f t="shared" si="60"/>
        <v/>
      </c>
    </row>
    <row r="748" spans="2:19" x14ac:dyDescent="0.3">
      <c r="B748" s="24" t="str">
        <f>_xlfn.IFNA(VLOOKUP(A748,list!B:C,2,FALSE),"")</f>
        <v/>
      </c>
      <c r="D748" s="24" t="str">
        <f>_xlfn.IFNA(VLOOKUP(C748,list!$G$2:$I$10,2,FALSE),"")</f>
        <v/>
      </c>
      <c r="E748" s="24" t="str">
        <f>_xlfn.IFNA(VLOOKUP(C748,list!G:I,3,FALSE),"")</f>
        <v/>
      </c>
      <c r="O748" s="26" t="str">
        <f t="shared" si="57"/>
        <v/>
      </c>
      <c r="P748" s="28" t="str">
        <f t="shared" si="61"/>
        <v/>
      </c>
      <c r="Q748" s="24" t="str">
        <f t="shared" si="58"/>
        <v/>
      </c>
      <c r="R748" s="24" t="str">
        <f t="shared" si="59"/>
        <v/>
      </c>
      <c r="S748" s="27" t="str">
        <f t="shared" si="60"/>
        <v/>
      </c>
    </row>
    <row r="749" spans="2:19" x14ac:dyDescent="0.3">
      <c r="B749" s="24" t="str">
        <f>_xlfn.IFNA(VLOOKUP(A749,list!B:C,2,FALSE),"")</f>
        <v/>
      </c>
      <c r="D749" s="24" t="str">
        <f>_xlfn.IFNA(VLOOKUP(C749,list!$G$2:$I$10,2,FALSE),"")</f>
        <v/>
      </c>
      <c r="E749" s="24" t="str">
        <f>_xlfn.IFNA(VLOOKUP(C749,list!G:I,3,FALSE),"")</f>
        <v/>
      </c>
      <c r="O749" s="26" t="str">
        <f t="shared" si="57"/>
        <v/>
      </c>
      <c r="P749" s="28" t="str">
        <f t="shared" si="61"/>
        <v/>
      </c>
      <c r="Q749" s="24" t="str">
        <f t="shared" si="58"/>
        <v/>
      </c>
      <c r="R749" s="24" t="str">
        <f t="shared" si="59"/>
        <v/>
      </c>
      <c r="S749" s="27" t="str">
        <f t="shared" si="60"/>
        <v/>
      </c>
    </row>
    <row r="750" spans="2:19" x14ac:dyDescent="0.3">
      <c r="B750" s="24" t="str">
        <f>_xlfn.IFNA(VLOOKUP(A750,list!B:C,2,FALSE),"")</f>
        <v/>
      </c>
      <c r="D750" s="24" t="str">
        <f>_xlfn.IFNA(VLOOKUP(C750,list!$G$2:$I$10,2,FALSE),"")</f>
        <v/>
      </c>
      <c r="E750" s="24" t="str">
        <f>_xlfn.IFNA(VLOOKUP(C750,list!G:I,3,FALSE),"")</f>
        <v/>
      </c>
      <c r="O750" s="26" t="str">
        <f t="shared" si="57"/>
        <v/>
      </c>
      <c r="P750" s="28" t="str">
        <f t="shared" si="61"/>
        <v/>
      </c>
      <c r="Q750" s="24" t="str">
        <f t="shared" si="58"/>
        <v/>
      </c>
      <c r="R750" s="24" t="str">
        <f t="shared" si="59"/>
        <v/>
      </c>
      <c r="S750" s="27" t="str">
        <f t="shared" si="60"/>
        <v/>
      </c>
    </row>
    <row r="751" spans="2:19" x14ac:dyDescent="0.3">
      <c r="B751" s="24" t="str">
        <f>_xlfn.IFNA(VLOOKUP(A751,list!B:C,2,FALSE),"")</f>
        <v/>
      </c>
      <c r="D751" s="24" t="str">
        <f>_xlfn.IFNA(VLOOKUP(C751,list!$G$2:$I$10,2,FALSE),"")</f>
        <v/>
      </c>
      <c r="E751" s="24" t="str">
        <f>_xlfn.IFNA(VLOOKUP(C751,list!G:I,3,FALSE),"")</f>
        <v/>
      </c>
      <c r="O751" s="26" t="str">
        <f t="shared" si="57"/>
        <v/>
      </c>
      <c r="P751" s="28" t="str">
        <f t="shared" si="61"/>
        <v/>
      </c>
      <c r="Q751" s="24" t="str">
        <f t="shared" si="58"/>
        <v/>
      </c>
      <c r="R751" s="24" t="str">
        <f t="shared" si="59"/>
        <v/>
      </c>
      <c r="S751" s="27" t="str">
        <f t="shared" si="60"/>
        <v/>
      </c>
    </row>
    <row r="752" spans="2:19" x14ac:dyDescent="0.3">
      <c r="B752" s="24" t="str">
        <f>_xlfn.IFNA(VLOOKUP(A752,list!B:C,2,FALSE),"")</f>
        <v/>
      </c>
      <c r="D752" s="24" t="str">
        <f>_xlfn.IFNA(VLOOKUP(C752,list!$G$2:$I$10,2,FALSE),"")</f>
        <v/>
      </c>
      <c r="E752" s="24" t="str">
        <f>_xlfn.IFNA(VLOOKUP(C752,list!G:I,3,FALSE),"")</f>
        <v/>
      </c>
      <c r="O752" s="26" t="str">
        <f t="shared" si="57"/>
        <v/>
      </c>
      <c r="P752" s="28" t="str">
        <f t="shared" si="61"/>
        <v/>
      </c>
      <c r="Q752" s="24" t="str">
        <f t="shared" si="58"/>
        <v/>
      </c>
      <c r="R752" s="24" t="str">
        <f t="shared" si="59"/>
        <v/>
      </c>
      <c r="S752" s="27" t="str">
        <f t="shared" si="60"/>
        <v/>
      </c>
    </row>
    <row r="753" spans="2:19" x14ac:dyDescent="0.3">
      <c r="B753" s="24" t="str">
        <f>_xlfn.IFNA(VLOOKUP(A753,list!B:C,2,FALSE),"")</f>
        <v/>
      </c>
      <c r="D753" s="24" t="str">
        <f>_xlfn.IFNA(VLOOKUP(C753,list!$G$2:$I$10,2,FALSE),"")</f>
        <v/>
      </c>
      <c r="E753" s="24" t="str">
        <f>_xlfn.IFNA(VLOOKUP(C753,list!G:I,3,FALSE),"")</f>
        <v/>
      </c>
      <c r="O753" s="26" t="str">
        <f t="shared" si="57"/>
        <v/>
      </c>
      <c r="P753" s="28" t="str">
        <f t="shared" si="61"/>
        <v/>
      </c>
      <c r="Q753" s="24" t="str">
        <f t="shared" si="58"/>
        <v/>
      </c>
      <c r="R753" s="24" t="str">
        <f t="shared" si="59"/>
        <v/>
      </c>
      <c r="S753" s="27" t="str">
        <f t="shared" si="60"/>
        <v/>
      </c>
    </row>
    <row r="754" spans="2:19" x14ac:dyDescent="0.3">
      <c r="B754" s="24" t="str">
        <f>_xlfn.IFNA(VLOOKUP(A754,list!B:C,2,FALSE),"")</f>
        <v/>
      </c>
      <c r="D754" s="24" t="str">
        <f>_xlfn.IFNA(VLOOKUP(C754,list!$G$2:$I$10,2,FALSE),"")</f>
        <v/>
      </c>
      <c r="E754" s="24" t="str">
        <f>_xlfn.IFNA(VLOOKUP(C754,list!G:I,3,FALSE),"")</f>
        <v/>
      </c>
      <c r="O754" s="26" t="str">
        <f t="shared" si="57"/>
        <v/>
      </c>
      <c r="P754" s="28" t="str">
        <f t="shared" si="61"/>
        <v/>
      </c>
      <c r="Q754" s="24" t="str">
        <f t="shared" si="58"/>
        <v/>
      </c>
      <c r="R754" s="24" t="str">
        <f t="shared" si="59"/>
        <v/>
      </c>
      <c r="S754" s="27" t="str">
        <f t="shared" si="60"/>
        <v/>
      </c>
    </row>
    <row r="755" spans="2:19" x14ac:dyDescent="0.3">
      <c r="B755" s="24" t="str">
        <f>_xlfn.IFNA(VLOOKUP(A755,list!B:C,2,FALSE),"")</f>
        <v/>
      </c>
      <c r="D755" s="24" t="str">
        <f>_xlfn.IFNA(VLOOKUP(C755,list!$G$2:$I$10,2,FALSE),"")</f>
        <v/>
      </c>
      <c r="E755" s="24" t="str">
        <f>_xlfn.IFNA(VLOOKUP(C755,list!G:I,3,FALSE),"")</f>
        <v/>
      </c>
      <c r="O755" s="26" t="str">
        <f t="shared" si="57"/>
        <v/>
      </c>
      <c r="P755" s="28" t="str">
        <f t="shared" si="61"/>
        <v/>
      </c>
      <c r="Q755" s="24" t="str">
        <f t="shared" si="58"/>
        <v/>
      </c>
      <c r="R755" s="24" t="str">
        <f t="shared" si="59"/>
        <v/>
      </c>
      <c r="S755" s="27" t="str">
        <f t="shared" si="60"/>
        <v/>
      </c>
    </row>
    <row r="756" spans="2:19" x14ac:dyDescent="0.3">
      <c r="B756" s="24" t="str">
        <f>_xlfn.IFNA(VLOOKUP(A756,list!B:C,2,FALSE),"")</f>
        <v/>
      </c>
      <c r="D756" s="24" t="str">
        <f>_xlfn.IFNA(VLOOKUP(C756,list!$G$2:$I$10,2,FALSE),"")</f>
        <v/>
      </c>
      <c r="E756" s="24" t="str">
        <f>_xlfn.IFNA(VLOOKUP(C756,list!G:I,3,FALSE),"")</f>
        <v/>
      </c>
      <c r="O756" s="26" t="str">
        <f t="shared" si="57"/>
        <v/>
      </c>
      <c r="P756" s="28" t="str">
        <f t="shared" si="61"/>
        <v/>
      </c>
      <c r="Q756" s="24" t="str">
        <f t="shared" si="58"/>
        <v/>
      </c>
      <c r="R756" s="24" t="str">
        <f t="shared" si="59"/>
        <v/>
      </c>
      <c r="S756" s="27" t="str">
        <f t="shared" si="60"/>
        <v/>
      </c>
    </row>
    <row r="757" spans="2:19" x14ac:dyDescent="0.3">
      <c r="B757" s="24" t="str">
        <f>_xlfn.IFNA(VLOOKUP(A757,list!B:C,2,FALSE),"")</f>
        <v/>
      </c>
      <c r="D757" s="24" t="str">
        <f>_xlfn.IFNA(VLOOKUP(C757,list!$G$2:$I$10,2,FALSE),"")</f>
        <v/>
      </c>
      <c r="E757" s="24" t="str">
        <f>_xlfn.IFNA(VLOOKUP(C757,list!G:I,3,FALSE),"")</f>
        <v/>
      </c>
      <c r="O757" s="26" t="str">
        <f t="shared" si="57"/>
        <v/>
      </c>
      <c r="P757" s="28" t="str">
        <f t="shared" si="61"/>
        <v/>
      </c>
      <c r="Q757" s="24" t="str">
        <f t="shared" si="58"/>
        <v/>
      </c>
      <c r="R757" s="24" t="str">
        <f t="shared" si="59"/>
        <v/>
      </c>
      <c r="S757" s="27" t="str">
        <f t="shared" si="60"/>
        <v/>
      </c>
    </row>
    <row r="758" spans="2:19" x14ac:dyDescent="0.3">
      <c r="B758" s="24" t="str">
        <f>_xlfn.IFNA(VLOOKUP(A758,list!B:C,2,FALSE),"")</f>
        <v/>
      </c>
      <c r="D758" s="24" t="str">
        <f>_xlfn.IFNA(VLOOKUP(C758,list!$G$2:$I$10,2,FALSE),"")</f>
        <v/>
      </c>
      <c r="E758" s="24" t="str">
        <f>_xlfn.IFNA(VLOOKUP(C758,list!G:I,3,FALSE),"")</f>
        <v/>
      </c>
      <c r="O758" s="26" t="str">
        <f t="shared" si="57"/>
        <v/>
      </c>
      <c r="P758" s="28" t="str">
        <f t="shared" si="61"/>
        <v/>
      </c>
      <c r="Q758" s="24" t="str">
        <f t="shared" si="58"/>
        <v/>
      </c>
      <c r="R758" s="24" t="str">
        <f t="shared" si="59"/>
        <v/>
      </c>
      <c r="S758" s="27" t="str">
        <f t="shared" si="60"/>
        <v/>
      </c>
    </row>
    <row r="759" spans="2:19" x14ac:dyDescent="0.3">
      <c r="B759" s="24" t="str">
        <f>_xlfn.IFNA(VLOOKUP(A759,list!B:C,2,FALSE),"")</f>
        <v/>
      </c>
      <c r="D759" s="24" t="str">
        <f>_xlfn.IFNA(VLOOKUP(C759,list!$G$2:$I$10,2,FALSE),"")</f>
        <v/>
      </c>
      <c r="E759" s="24" t="str">
        <f>_xlfn.IFNA(VLOOKUP(C759,list!G:I,3,FALSE),"")</f>
        <v/>
      </c>
      <c r="O759" s="26" t="str">
        <f t="shared" si="57"/>
        <v/>
      </c>
      <c r="P759" s="28" t="str">
        <f t="shared" si="61"/>
        <v/>
      </c>
      <c r="Q759" s="24" t="str">
        <f t="shared" si="58"/>
        <v/>
      </c>
      <c r="R759" s="24" t="str">
        <f t="shared" si="59"/>
        <v/>
      </c>
      <c r="S759" s="27" t="str">
        <f t="shared" si="60"/>
        <v/>
      </c>
    </row>
    <row r="760" spans="2:19" x14ac:dyDescent="0.3">
      <c r="B760" s="24" t="str">
        <f>_xlfn.IFNA(VLOOKUP(A760,list!B:C,2,FALSE),"")</f>
        <v/>
      </c>
      <c r="D760" s="24" t="str">
        <f>_xlfn.IFNA(VLOOKUP(C760,list!$G$2:$I$10,2,FALSE),"")</f>
        <v/>
      </c>
      <c r="E760" s="24" t="str">
        <f>_xlfn.IFNA(VLOOKUP(C760,list!G:I,3,FALSE),"")</f>
        <v/>
      </c>
      <c r="O760" s="26" t="str">
        <f t="shared" si="57"/>
        <v/>
      </c>
      <c r="P760" s="28" t="str">
        <f t="shared" si="61"/>
        <v/>
      </c>
      <c r="Q760" s="24" t="str">
        <f t="shared" si="58"/>
        <v/>
      </c>
      <c r="R760" s="24" t="str">
        <f t="shared" si="59"/>
        <v/>
      </c>
      <c r="S760" s="27" t="str">
        <f t="shared" si="60"/>
        <v/>
      </c>
    </row>
    <row r="761" spans="2:19" x14ac:dyDescent="0.3">
      <c r="B761" s="24" t="str">
        <f>_xlfn.IFNA(VLOOKUP(A761,list!B:C,2,FALSE),"")</f>
        <v/>
      </c>
      <c r="D761" s="24" t="str">
        <f>_xlfn.IFNA(VLOOKUP(C761,list!$G$2:$I$10,2,FALSE),"")</f>
        <v/>
      </c>
      <c r="E761" s="24" t="str">
        <f>_xlfn.IFNA(VLOOKUP(C761,list!G:I,3,FALSE),"")</f>
        <v/>
      </c>
      <c r="O761" s="26" t="str">
        <f t="shared" si="57"/>
        <v/>
      </c>
      <c r="P761" s="28" t="str">
        <f t="shared" si="61"/>
        <v/>
      </c>
      <c r="Q761" s="24" t="str">
        <f t="shared" si="58"/>
        <v/>
      </c>
      <c r="R761" s="24" t="str">
        <f t="shared" si="59"/>
        <v/>
      </c>
      <c r="S761" s="27" t="str">
        <f t="shared" si="60"/>
        <v/>
      </c>
    </row>
    <row r="762" spans="2:19" x14ac:dyDescent="0.3">
      <c r="B762" s="24" t="str">
        <f>_xlfn.IFNA(VLOOKUP(A762,list!B:C,2,FALSE),"")</f>
        <v/>
      </c>
      <c r="D762" s="24" t="str">
        <f>_xlfn.IFNA(VLOOKUP(C762,list!$G$2:$I$10,2,FALSE),"")</f>
        <v/>
      </c>
      <c r="E762" s="24" t="str">
        <f>_xlfn.IFNA(VLOOKUP(C762,list!G:I,3,FALSE),"")</f>
        <v/>
      </c>
      <c r="O762" s="26" t="str">
        <f t="shared" si="57"/>
        <v/>
      </c>
      <c r="P762" s="28" t="str">
        <f t="shared" si="61"/>
        <v/>
      </c>
      <c r="Q762" s="24" t="str">
        <f t="shared" si="58"/>
        <v/>
      </c>
      <c r="R762" s="24" t="str">
        <f t="shared" si="59"/>
        <v/>
      </c>
      <c r="S762" s="27" t="str">
        <f t="shared" si="60"/>
        <v/>
      </c>
    </row>
    <row r="763" spans="2:19" x14ac:dyDescent="0.3">
      <c r="B763" s="24" t="str">
        <f>_xlfn.IFNA(VLOOKUP(A763,list!B:C,2,FALSE),"")</f>
        <v/>
      </c>
      <c r="D763" s="24" t="str">
        <f>_xlfn.IFNA(VLOOKUP(C763,list!$G$2:$I$10,2,FALSE),"")</f>
        <v/>
      </c>
      <c r="E763" s="24" t="str">
        <f>_xlfn.IFNA(VLOOKUP(C763,list!G:I,3,FALSE),"")</f>
        <v/>
      </c>
      <c r="O763" s="26" t="str">
        <f t="shared" si="57"/>
        <v/>
      </c>
      <c r="P763" s="28" t="str">
        <f t="shared" si="61"/>
        <v/>
      </c>
      <c r="Q763" s="24" t="str">
        <f t="shared" si="58"/>
        <v/>
      </c>
      <c r="R763" s="24" t="str">
        <f t="shared" si="59"/>
        <v/>
      </c>
      <c r="S763" s="27" t="str">
        <f t="shared" si="60"/>
        <v/>
      </c>
    </row>
    <row r="764" spans="2:19" x14ac:dyDescent="0.3">
      <c r="B764" s="24" t="str">
        <f>_xlfn.IFNA(VLOOKUP(A764,list!B:C,2,FALSE),"")</f>
        <v/>
      </c>
      <c r="D764" s="24" t="str">
        <f>_xlfn.IFNA(VLOOKUP(C764,list!$G$2:$I$10,2,FALSE),"")</f>
        <v/>
      </c>
      <c r="E764" s="24" t="str">
        <f>_xlfn.IFNA(VLOOKUP(C764,list!G:I,3,FALSE),"")</f>
        <v/>
      </c>
      <c r="O764" s="26" t="str">
        <f t="shared" si="57"/>
        <v/>
      </c>
      <c r="P764" s="28" t="str">
        <f t="shared" si="61"/>
        <v/>
      </c>
      <c r="Q764" s="24" t="str">
        <f t="shared" si="58"/>
        <v/>
      </c>
      <c r="R764" s="24" t="str">
        <f t="shared" si="59"/>
        <v/>
      </c>
      <c r="S764" s="27" t="str">
        <f t="shared" si="60"/>
        <v/>
      </c>
    </row>
    <row r="765" spans="2:19" x14ac:dyDescent="0.3">
      <c r="B765" s="24" t="str">
        <f>_xlfn.IFNA(VLOOKUP(A765,list!B:C,2,FALSE),"")</f>
        <v/>
      </c>
      <c r="D765" s="24" t="str">
        <f>_xlfn.IFNA(VLOOKUP(C765,list!$G$2:$I$10,2,FALSE),"")</f>
        <v/>
      </c>
      <c r="E765" s="24" t="str">
        <f>_xlfn.IFNA(VLOOKUP(C765,list!G:I,3,FALSE),"")</f>
        <v/>
      </c>
      <c r="O765" s="26" t="str">
        <f t="shared" si="57"/>
        <v/>
      </c>
      <c r="P765" s="28" t="str">
        <f t="shared" si="61"/>
        <v/>
      </c>
      <c r="Q765" s="24" t="str">
        <f t="shared" si="58"/>
        <v/>
      </c>
      <c r="R765" s="24" t="str">
        <f t="shared" si="59"/>
        <v/>
      </c>
      <c r="S765" s="27" t="str">
        <f t="shared" si="60"/>
        <v/>
      </c>
    </row>
    <row r="766" spans="2:19" x14ac:dyDescent="0.3">
      <c r="B766" s="24" t="str">
        <f>_xlfn.IFNA(VLOOKUP(A766,list!B:C,2,FALSE),"")</f>
        <v/>
      </c>
      <c r="D766" s="24" t="str">
        <f>_xlfn.IFNA(VLOOKUP(C766,list!$G$2:$I$10,2,FALSE),"")</f>
        <v/>
      </c>
      <c r="E766" s="24" t="str">
        <f>_xlfn.IFNA(VLOOKUP(C766,list!G:I,3,FALSE),"")</f>
        <v/>
      </c>
      <c r="O766" s="26" t="str">
        <f t="shared" si="57"/>
        <v/>
      </c>
      <c r="P766" s="28" t="str">
        <f t="shared" si="61"/>
        <v/>
      </c>
      <c r="Q766" s="24" t="str">
        <f t="shared" si="58"/>
        <v/>
      </c>
      <c r="R766" s="24" t="str">
        <f t="shared" si="59"/>
        <v/>
      </c>
      <c r="S766" s="27" t="str">
        <f t="shared" si="60"/>
        <v/>
      </c>
    </row>
    <row r="767" spans="2:19" x14ac:dyDescent="0.3">
      <c r="B767" s="24" t="str">
        <f>_xlfn.IFNA(VLOOKUP(A767,list!B:C,2,FALSE),"")</f>
        <v/>
      </c>
      <c r="D767" s="24" t="str">
        <f>_xlfn.IFNA(VLOOKUP(C767,list!$G$2:$I$10,2,FALSE),"")</f>
        <v/>
      </c>
      <c r="E767" s="24" t="str">
        <f>_xlfn.IFNA(VLOOKUP(C767,list!G:I,3,FALSE),"")</f>
        <v/>
      </c>
      <c r="O767" s="26" t="str">
        <f t="shared" si="57"/>
        <v/>
      </c>
      <c r="P767" s="28" t="str">
        <f t="shared" si="61"/>
        <v/>
      </c>
      <c r="Q767" s="24" t="str">
        <f t="shared" si="58"/>
        <v/>
      </c>
      <c r="R767" s="24" t="str">
        <f t="shared" si="59"/>
        <v/>
      </c>
      <c r="S767" s="27" t="str">
        <f t="shared" si="60"/>
        <v/>
      </c>
    </row>
    <row r="768" spans="2:19" x14ac:dyDescent="0.3">
      <c r="B768" s="24" t="str">
        <f>_xlfn.IFNA(VLOOKUP(A768,list!B:C,2,FALSE),"")</f>
        <v/>
      </c>
      <c r="D768" s="24" t="str">
        <f>_xlfn.IFNA(VLOOKUP(C768,list!$G$2:$I$10,2,FALSE),"")</f>
        <v/>
      </c>
      <c r="E768" s="24" t="str">
        <f>_xlfn.IFNA(VLOOKUP(C768,list!G:I,3,FALSE),"")</f>
        <v/>
      </c>
      <c r="O768" s="26" t="str">
        <f t="shared" si="57"/>
        <v/>
      </c>
      <c r="P768" s="28" t="str">
        <f t="shared" si="61"/>
        <v/>
      </c>
      <c r="Q768" s="24" t="str">
        <f t="shared" si="58"/>
        <v/>
      </c>
      <c r="R768" s="24" t="str">
        <f t="shared" si="59"/>
        <v/>
      </c>
      <c r="S768" s="27" t="str">
        <f t="shared" si="60"/>
        <v/>
      </c>
    </row>
    <row r="769" spans="2:19" x14ac:dyDescent="0.3">
      <c r="B769" s="24" t="str">
        <f>_xlfn.IFNA(VLOOKUP(A769,list!B:C,2,FALSE),"")</f>
        <v/>
      </c>
      <c r="D769" s="24" t="str">
        <f>_xlfn.IFNA(VLOOKUP(C769,list!$G$2:$I$10,2,FALSE),"")</f>
        <v/>
      </c>
      <c r="E769" s="24" t="str">
        <f>_xlfn.IFNA(VLOOKUP(C769,list!G:I,3,FALSE),"")</f>
        <v/>
      </c>
      <c r="O769" s="26" t="str">
        <f t="shared" si="57"/>
        <v/>
      </c>
      <c r="P769" s="28" t="str">
        <f t="shared" si="61"/>
        <v/>
      </c>
      <c r="Q769" s="24" t="str">
        <f t="shared" si="58"/>
        <v/>
      </c>
      <c r="R769" s="24" t="str">
        <f t="shared" si="59"/>
        <v/>
      </c>
      <c r="S769" s="27" t="str">
        <f t="shared" si="60"/>
        <v/>
      </c>
    </row>
    <row r="770" spans="2:19" x14ac:dyDescent="0.3">
      <c r="B770" s="24" t="str">
        <f>_xlfn.IFNA(VLOOKUP(A770,list!B:C,2,FALSE),"")</f>
        <v/>
      </c>
      <c r="D770" s="24" t="str">
        <f>_xlfn.IFNA(VLOOKUP(C770,list!$G$2:$I$10,2,FALSE),"")</f>
        <v/>
      </c>
      <c r="E770" s="24" t="str">
        <f>_xlfn.IFNA(VLOOKUP(C770,list!G:I,3,FALSE),"")</f>
        <v/>
      </c>
      <c r="O770" s="26" t="str">
        <f t="shared" ref="O770:O833" si="62">IFERROR(IF(H770="","",DATE(YEAR(H770),MONTH(H770),1)),"")</f>
        <v/>
      </c>
      <c r="P770" s="28" t="str">
        <f t="shared" si="61"/>
        <v/>
      </c>
      <c r="Q770" s="24" t="str">
        <f t="shared" ref="Q770:Q833" si="63">IFERROR(IF(J770="","",MONTH(EOMONTH(J770,(DAY(J770)&gt;15)+0))),"")</f>
        <v/>
      </c>
      <c r="R770" s="24" t="str">
        <f t="shared" ref="R770:R833" si="64">IFERROR(IF(J770="","",IF(AND(MONTH(J770)=12,Q770=1),YEAR(J770)+1,YEAR(J770))),"")</f>
        <v/>
      </c>
      <c r="S770" s="27" t="str">
        <f t="shared" ref="S770:S833" si="65">IF(OR(Q770="",R770=""),"",DATE(R770,Q770,1))</f>
        <v/>
      </c>
    </row>
    <row r="771" spans="2:19" x14ac:dyDescent="0.3">
      <c r="B771" s="24" t="str">
        <f>_xlfn.IFNA(VLOOKUP(A771,list!B:C,2,FALSE),"")</f>
        <v/>
      </c>
      <c r="D771" s="24" t="str">
        <f>_xlfn.IFNA(VLOOKUP(C771,list!$G$2:$I$10,2,FALSE),"")</f>
        <v/>
      </c>
      <c r="E771" s="24" t="str">
        <f>_xlfn.IFNA(VLOOKUP(C771,list!G:I,3,FALSE),"")</f>
        <v/>
      </c>
      <c r="O771" s="26" t="str">
        <f t="shared" si="62"/>
        <v/>
      </c>
      <c r="P771" s="28" t="str">
        <f t="shared" ref="P771:P834" si="66">IFERROR(IF(J771&gt;0,((J771-H771)/7),""),"")</f>
        <v/>
      </c>
      <c r="Q771" s="24" t="str">
        <f t="shared" si="63"/>
        <v/>
      </c>
      <c r="R771" s="24" t="str">
        <f t="shared" si="64"/>
        <v/>
      </c>
      <c r="S771" s="27" t="str">
        <f t="shared" si="65"/>
        <v/>
      </c>
    </row>
    <row r="772" spans="2:19" x14ac:dyDescent="0.3">
      <c r="B772" s="24" t="str">
        <f>_xlfn.IFNA(VLOOKUP(A772,list!B:C,2,FALSE),"")</f>
        <v/>
      </c>
      <c r="D772" s="24" t="str">
        <f>_xlfn.IFNA(VLOOKUP(C772,list!$G$2:$I$10,2,FALSE),"")</f>
        <v/>
      </c>
      <c r="E772" s="24" t="str">
        <f>_xlfn.IFNA(VLOOKUP(C772,list!G:I,3,FALSE),"")</f>
        <v/>
      </c>
      <c r="O772" s="26" t="str">
        <f t="shared" si="62"/>
        <v/>
      </c>
      <c r="P772" s="28" t="str">
        <f t="shared" si="66"/>
        <v/>
      </c>
      <c r="Q772" s="24" t="str">
        <f t="shared" si="63"/>
        <v/>
      </c>
      <c r="R772" s="24" t="str">
        <f t="shared" si="64"/>
        <v/>
      </c>
      <c r="S772" s="27" t="str">
        <f t="shared" si="65"/>
        <v/>
      </c>
    </row>
    <row r="773" spans="2:19" x14ac:dyDescent="0.3">
      <c r="B773" s="24" t="str">
        <f>_xlfn.IFNA(VLOOKUP(A773,list!B:C,2,FALSE),"")</f>
        <v/>
      </c>
      <c r="D773" s="24" t="str">
        <f>_xlfn.IFNA(VLOOKUP(C773,list!$G$2:$I$10,2,FALSE),"")</f>
        <v/>
      </c>
      <c r="E773" s="24" t="str">
        <f>_xlfn.IFNA(VLOOKUP(C773,list!G:I,3,FALSE),"")</f>
        <v/>
      </c>
      <c r="O773" s="26" t="str">
        <f t="shared" si="62"/>
        <v/>
      </c>
      <c r="P773" s="28" t="str">
        <f t="shared" si="66"/>
        <v/>
      </c>
      <c r="Q773" s="24" t="str">
        <f t="shared" si="63"/>
        <v/>
      </c>
      <c r="R773" s="24" t="str">
        <f t="shared" si="64"/>
        <v/>
      </c>
      <c r="S773" s="27" t="str">
        <f t="shared" si="65"/>
        <v/>
      </c>
    </row>
    <row r="774" spans="2:19" x14ac:dyDescent="0.3">
      <c r="B774" s="24" t="str">
        <f>_xlfn.IFNA(VLOOKUP(A774,list!B:C,2,FALSE),"")</f>
        <v/>
      </c>
      <c r="D774" s="24" t="str">
        <f>_xlfn.IFNA(VLOOKUP(C774,list!$G$2:$I$10,2,FALSE),"")</f>
        <v/>
      </c>
      <c r="E774" s="24" t="str">
        <f>_xlfn.IFNA(VLOOKUP(C774,list!G:I,3,FALSE),"")</f>
        <v/>
      </c>
      <c r="O774" s="26" t="str">
        <f t="shared" si="62"/>
        <v/>
      </c>
      <c r="P774" s="28" t="str">
        <f t="shared" si="66"/>
        <v/>
      </c>
      <c r="Q774" s="24" t="str">
        <f t="shared" si="63"/>
        <v/>
      </c>
      <c r="R774" s="24" t="str">
        <f t="shared" si="64"/>
        <v/>
      </c>
      <c r="S774" s="27" t="str">
        <f t="shared" si="65"/>
        <v/>
      </c>
    </row>
    <row r="775" spans="2:19" x14ac:dyDescent="0.3">
      <c r="B775" s="24" t="str">
        <f>_xlfn.IFNA(VLOOKUP(A775,list!B:C,2,FALSE),"")</f>
        <v/>
      </c>
      <c r="D775" s="24" t="str">
        <f>_xlfn.IFNA(VLOOKUP(C775,list!$G$2:$I$10,2,FALSE),"")</f>
        <v/>
      </c>
      <c r="E775" s="24" t="str">
        <f>_xlfn.IFNA(VLOOKUP(C775,list!G:I,3,FALSE),"")</f>
        <v/>
      </c>
      <c r="O775" s="26" t="str">
        <f t="shared" si="62"/>
        <v/>
      </c>
      <c r="P775" s="28" t="str">
        <f t="shared" si="66"/>
        <v/>
      </c>
      <c r="Q775" s="24" t="str">
        <f t="shared" si="63"/>
        <v/>
      </c>
      <c r="R775" s="24" t="str">
        <f t="shared" si="64"/>
        <v/>
      </c>
      <c r="S775" s="27" t="str">
        <f t="shared" si="65"/>
        <v/>
      </c>
    </row>
    <row r="776" spans="2:19" x14ac:dyDescent="0.3">
      <c r="B776" s="24" t="str">
        <f>_xlfn.IFNA(VLOOKUP(A776,list!B:C,2,FALSE),"")</f>
        <v/>
      </c>
      <c r="D776" s="24" t="str">
        <f>_xlfn.IFNA(VLOOKUP(C776,list!$G$2:$I$10,2,FALSE),"")</f>
        <v/>
      </c>
      <c r="E776" s="24" t="str">
        <f>_xlfn.IFNA(VLOOKUP(C776,list!G:I,3,FALSE),"")</f>
        <v/>
      </c>
      <c r="O776" s="26" t="str">
        <f t="shared" si="62"/>
        <v/>
      </c>
      <c r="P776" s="28" t="str">
        <f t="shared" si="66"/>
        <v/>
      </c>
      <c r="Q776" s="24" t="str">
        <f t="shared" si="63"/>
        <v/>
      </c>
      <c r="R776" s="24" t="str">
        <f t="shared" si="64"/>
        <v/>
      </c>
      <c r="S776" s="27" t="str">
        <f t="shared" si="65"/>
        <v/>
      </c>
    </row>
    <row r="777" spans="2:19" x14ac:dyDescent="0.3">
      <c r="B777" s="24" t="str">
        <f>_xlfn.IFNA(VLOOKUP(A777,list!B:C,2,FALSE),"")</f>
        <v/>
      </c>
      <c r="D777" s="24" t="str">
        <f>_xlfn.IFNA(VLOOKUP(C777,list!$G$2:$I$10,2,FALSE),"")</f>
        <v/>
      </c>
      <c r="E777" s="24" t="str">
        <f>_xlfn.IFNA(VLOOKUP(C777,list!G:I,3,FALSE),"")</f>
        <v/>
      </c>
      <c r="O777" s="26" t="str">
        <f t="shared" si="62"/>
        <v/>
      </c>
      <c r="P777" s="28" t="str">
        <f t="shared" si="66"/>
        <v/>
      </c>
      <c r="Q777" s="24" t="str">
        <f t="shared" si="63"/>
        <v/>
      </c>
      <c r="R777" s="24" t="str">
        <f t="shared" si="64"/>
        <v/>
      </c>
      <c r="S777" s="27" t="str">
        <f t="shared" si="65"/>
        <v/>
      </c>
    </row>
    <row r="778" spans="2:19" x14ac:dyDescent="0.3">
      <c r="B778" s="24" t="str">
        <f>_xlfn.IFNA(VLOOKUP(A778,list!B:C,2,FALSE),"")</f>
        <v/>
      </c>
      <c r="D778" s="24" t="str">
        <f>_xlfn.IFNA(VLOOKUP(C778,list!$G$2:$I$10,2,FALSE),"")</f>
        <v/>
      </c>
      <c r="E778" s="24" t="str">
        <f>_xlfn.IFNA(VLOOKUP(C778,list!G:I,3,FALSE),"")</f>
        <v/>
      </c>
      <c r="O778" s="26" t="str">
        <f t="shared" si="62"/>
        <v/>
      </c>
      <c r="P778" s="28" t="str">
        <f t="shared" si="66"/>
        <v/>
      </c>
      <c r="Q778" s="24" t="str">
        <f t="shared" si="63"/>
        <v/>
      </c>
      <c r="R778" s="24" t="str">
        <f t="shared" si="64"/>
        <v/>
      </c>
      <c r="S778" s="27" t="str">
        <f t="shared" si="65"/>
        <v/>
      </c>
    </row>
    <row r="779" spans="2:19" x14ac:dyDescent="0.3">
      <c r="B779" s="24" t="str">
        <f>_xlfn.IFNA(VLOOKUP(A779,list!B:C,2,FALSE),"")</f>
        <v/>
      </c>
      <c r="D779" s="24" t="str">
        <f>_xlfn.IFNA(VLOOKUP(C779,list!$G$2:$I$10,2,FALSE),"")</f>
        <v/>
      </c>
      <c r="E779" s="24" t="str">
        <f>_xlfn.IFNA(VLOOKUP(C779,list!G:I,3,FALSE),"")</f>
        <v/>
      </c>
      <c r="O779" s="26" t="str">
        <f t="shared" si="62"/>
        <v/>
      </c>
      <c r="P779" s="28" t="str">
        <f t="shared" si="66"/>
        <v/>
      </c>
      <c r="Q779" s="24" t="str">
        <f t="shared" si="63"/>
        <v/>
      </c>
      <c r="R779" s="24" t="str">
        <f t="shared" si="64"/>
        <v/>
      </c>
      <c r="S779" s="27" t="str">
        <f t="shared" si="65"/>
        <v/>
      </c>
    </row>
    <row r="780" spans="2:19" x14ac:dyDescent="0.3">
      <c r="B780" s="24" t="str">
        <f>_xlfn.IFNA(VLOOKUP(A780,list!B:C,2,FALSE),"")</f>
        <v/>
      </c>
      <c r="D780" s="24" t="str">
        <f>_xlfn.IFNA(VLOOKUP(C780,list!$G$2:$I$10,2,FALSE),"")</f>
        <v/>
      </c>
      <c r="E780" s="24" t="str">
        <f>_xlfn.IFNA(VLOOKUP(C780,list!G:I,3,FALSE),"")</f>
        <v/>
      </c>
      <c r="O780" s="26" t="str">
        <f t="shared" si="62"/>
        <v/>
      </c>
      <c r="P780" s="28" t="str">
        <f t="shared" si="66"/>
        <v/>
      </c>
      <c r="Q780" s="24" t="str">
        <f t="shared" si="63"/>
        <v/>
      </c>
      <c r="R780" s="24" t="str">
        <f t="shared" si="64"/>
        <v/>
      </c>
      <c r="S780" s="27" t="str">
        <f t="shared" si="65"/>
        <v/>
      </c>
    </row>
    <row r="781" spans="2:19" x14ac:dyDescent="0.3">
      <c r="B781" s="24" t="str">
        <f>_xlfn.IFNA(VLOOKUP(A781,list!B:C,2,FALSE),"")</f>
        <v/>
      </c>
      <c r="D781" s="24" t="str">
        <f>_xlfn.IFNA(VLOOKUP(C781,list!$G$2:$I$10,2,FALSE),"")</f>
        <v/>
      </c>
      <c r="E781" s="24" t="str">
        <f>_xlfn.IFNA(VLOOKUP(C781,list!G:I,3,FALSE),"")</f>
        <v/>
      </c>
      <c r="O781" s="26" t="str">
        <f t="shared" si="62"/>
        <v/>
      </c>
      <c r="P781" s="28" t="str">
        <f t="shared" si="66"/>
        <v/>
      </c>
      <c r="Q781" s="24" t="str">
        <f t="shared" si="63"/>
        <v/>
      </c>
      <c r="R781" s="24" t="str">
        <f t="shared" si="64"/>
        <v/>
      </c>
      <c r="S781" s="27" t="str">
        <f t="shared" si="65"/>
        <v/>
      </c>
    </row>
    <row r="782" spans="2:19" x14ac:dyDescent="0.3">
      <c r="B782" s="24" t="str">
        <f>_xlfn.IFNA(VLOOKUP(A782,list!B:C,2,FALSE),"")</f>
        <v/>
      </c>
      <c r="D782" s="24" t="str">
        <f>_xlfn.IFNA(VLOOKUP(C782,list!$G$2:$I$10,2,FALSE),"")</f>
        <v/>
      </c>
      <c r="E782" s="24" t="str">
        <f>_xlfn.IFNA(VLOOKUP(C782,list!G:I,3,FALSE),"")</f>
        <v/>
      </c>
      <c r="O782" s="26" t="str">
        <f t="shared" si="62"/>
        <v/>
      </c>
      <c r="P782" s="28" t="str">
        <f t="shared" si="66"/>
        <v/>
      </c>
      <c r="Q782" s="24" t="str">
        <f t="shared" si="63"/>
        <v/>
      </c>
      <c r="R782" s="24" t="str">
        <f t="shared" si="64"/>
        <v/>
      </c>
      <c r="S782" s="27" t="str">
        <f t="shared" si="65"/>
        <v/>
      </c>
    </row>
    <row r="783" spans="2:19" x14ac:dyDescent="0.3">
      <c r="B783" s="24" t="str">
        <f>_xlfn.IFNA(VLOOKUP(A783,list!B:C,2,FALSE),"")</f>
        <v/>
      </c>
      <c r="D783" s="24" t="str">
        <f>_xlfn.IFNA(VLOOKUP(C783,list!$G$2:$I$10,2,FALSE),"")</f>
        <v/>
      </c>
      <c r="E783" s="24" t="str">
        <f>_xlfn.IFNA(VLOOKUP(C783,list!G:I,3,FALSE),"")</f>
        <v/>
      </c>
      <c r="O783" s="26" t="str">
        <f t="shared" si="62"/>
        <v/>
      </c>
      <c r="P783" s="28" t="str">
        <f t="shared" si="66"/>
        <v/>
      </c>
      <c r="Q783" s="24" t="str">
        <f t="shared" si="63"/>
        <v/>
      </c>
      <c r="R783" s="24" t="str">
        <f t="shared" si="64"/>
        <v/>
      </c>
      <c r="S783" s="27" t="str">
        <f t="shared" si="65"/>
        <v/>
      </c>
    </row>
    <row r="784" spans="2:19" x14ac:dyDescent="0.3">
      <c r="B784" s="24" t="str">
        <f>_xlfn.IFNA(VLOOKUP(A784,list!B:C,2,FALSE),"")</f>
        <v/>
      </c>
      <c r="D784" s="24" t="str">
        <f>_xlfn.IFNA(VLOOKUP(C784,list!$G$2:$I$10,2,FALSE),"")</f>
        <v/>
      </c>
      <c r="E784" s="24" t="str">
        <f>_xlfn.IFNA(VLOOKUP(C784,list!G:I,3,FALSE),"")</f>
        <v/>
      </c>
      <c r="O784" s="26" t="str">
        <f t="shared" si="62"/>
        <v/>
      </c>
      <c r="P784" s="28" t="str">
        <f t="shared" si="66"/>
        <v/>
      </c>
      <c r="Q784" s="24" t="str">
        <f t="shared" si="63"/>
        <v/>
      </c>
      <c r="R784" s="24" t="str">
        <f t="shared" si="64"/>
        <v/>
      </c>
      <c r="S784" s="27" t="str">
        <f t="shared" si="65"/>
        <v/>
      </c>
    </row>
    <row r="785" spans="2:19" x14ac:dyDescent="0.3">
      <c r="B785" s="24" t="str">
        <f>_xlfn.IFNA(VLOOKUP(A785,list!B:C,2,FALSE),"")</f>
        <v/>
      </c>
      <c r="D785" s="24" t="str">
        <f>_xlfn.IFNA(VLOOKUP(C785,list!$G$2:$I$10,2,FALSE),"")</f>
        <v/>
      </c>
      <c r="E785" s="24" t="str">
        <f>_xlfn.IFNA(VLOOKUP(C785,list!G:I,3,FALSE),"")</f>
        <v/>
      </c>
      <c r="O785" s="26" t="str">
        <f t="shared" si="62"/>
        <v/>
      </c>
      <c r="P785" s="28" t="str">
        <f t="shared" si="66"/>
        <v/>
      </c>
      <c r="Q785" s="24" t="str">
        <f t="shared" si="63"/>
        <v/>
      </c>
      <c r="R785" s="24" t="str">
        <f t="shared" si="64"/>
        <v/>
      </c>
      <c r="S785" s="27" t="str">
        <f t="shared" si="65"/>
        <v/>
      </c>
    </row>
    <row r="786" spans="2:19" x14ac:dyDescent="0.3">
      <c r="B786" s="24" t="str">
        <f>_xlfn.IFNA(VLOOKUP(A786,list!B:C,2,FALSE),"")</f>
        <v/>
      </c>
      <c r="D786" s="24" t="str">
        <f>_xlfn.IFNA(VLOOKUP(C786,list!$G$2:$I$10,2,FALSE),"")</f>
        <v/>
      </c>
      <c r="E786" s="24" t="str">
        <f>_xlfn.IFNA(VLOOKUP(C786,list!G:I,3,FALSE),"")</f>
        <v/>
      </c>
      <c r="O786" s="26" t="str">
        <f t="shared" si="62"/>
        <v/>
      </c>
      <c r="P786" s="28" t="str">
        <f t="shared" si="66"/>
        <v/>
      </c>
      <c r="Q786" s="24" t="str">
        <f t="shared" si="63"/>
        <v/>
      </c>
      <c r="R786" s="24" t="str">
        <f t="shared" si="64"/>
        <v/>
      </c>
      <c r="S786" s="27" t="str">
        <f t="shared" si="65"/>
        <v/>
      </c>
    </row>
    <row r="787" spans="2:19" x14ac:dyDescent="0.3">
      <c r="B787" s="24" t="str">
        <f>_xlfn.IFNA(VLOOKUP(A787,list!B:C,2,FALSE),"")</f>
        <v/>
      </c>
      <c r="D787" s="24" t="str">
        <f>_xlfn.IFNA(VLOOKUP(C787,list!$G$2:$I$10,2,FALSE),"")</f>
        <v/>
      </c>
      <c r="E787" s="24" t="str">
        <f>_xlfn.IFNA(VLOOKUP(C787,list!G:I,3,FALSE),"")</f>
        <v/>
      </c>
      <c r="O787" s="26" t="str">
        <f t="shared" si="62"/>
        <v/>
      </c>
      <c r="P787" s="28" t="str">
        <f t="shared" si="66"/>
        <v/>
      </c>
      <c r="Q787" s="24" t="str">
        <f t="shared" si="63"/>
        <v/>
      </c>
      <c r="R787" s="24" t="str">
        <f t="shared" si="64"/>
        <v/>
      </c>
      <c r="S787" s="27" t="str">
        <f t="shared" si="65"/>
        <v/>
      </c>
    </row>
    <row r="788" spans="2:19" x14ac:dyDescent="0.3">
      <c r="B788" s="24" t="str">
        <f>_xlfn.IFNA(VLOOKUP(A788,list!B:C,2,FALSE),"")</f>
        <v/>
      </c>
      <c r="D788" s="24" t="str">
        <f>_xlfn.IFNA(VLOOKUP(C788,list!$G$2:$I$10,2,FALSE),"")</f>
        <v/>
      </c>
      <c r="E788" s="24" t="str">
        <f>_xlfn.IFNA(VLOOKUP(C788,list!G:I,3,FALSE),"")</f>
        <v/>
      </c>
      <c r="O788" s="26" t="str">
        <f t="shared" si="62"/>
        <v/>
      </c>
      <c r="P788" s="28" t="str">
        <f t="shared" si="66"/>
        <v/>
      </c>
      <c r="Q788" s="24" t="str">
        <f t="shared" si="63"/>
        <v/>
      </c>
      <c r="R788" s="24" t="str">
        <f t="shared" si="64"/>
        <v/>
      </c>
      <c r="S788" s="27" t="str">
        <f t="shared" si="65"/>
        <v/>
      </c>
    </row>
    <row r="789" spans="2:19" x14ac:dyDescent="0.3">
      <c r="B789" s="24" t="str">
        <f>_xlfn.IFNA(VLOOKUP(A789,list!B:C,2,FALSE),"")</f>
        <v/>
      </c>
      <c r="D789" s="24" t="str">
        <f>_xlfn.IFNA(VLOOKUP(C789,list!$G$2:$I$10,2,FALSE),"")</f>
        <v/>
      </c>
      <c r="E789" s="24" t="str">
        <f>_xlfn.IFNA(VLOOKUP(C789,list!G:I,3,FALSE),"")</f>
        <v/>
      </c>
      <c r="O789" s="26" t="str">
        <f t="shared" si="62"/>
        <v/>
      </c>
      <c r="P789" s="28" t="str">
        <f t="shared" si="66"/>
        <v/>
      </c>
      <c r="Q789" s="24" t="str">
        <f t="shared" si="63"/>
        <v/>
      </c>
      <c r="R789" s="24" t="str">
        <f t="shared" si="64"/>
        <v/>
      </c>
      <c r="S789" s="27" t="str">
        <f t="shared" si="65"/>
        <v/>
      </c>
    </row>
    <row r="790" spans="2:19" x14ac:dyDescent="0.3">
      <c r="B790" s="24" t="str">
        <f>_xlfn.IFNA(VLOOKUP(A790,list!B:C,2,FALSE),"")</f>
        <v/>
      </c>
      <c r="D790" s="24" t="str">
        <f>_xlfn.IFNA(VLOOKUP(C790,list!$G$2:$I$10,2,FALSE),"")</f>
        <v/>
      </c>
      <c r="E790" s="24" t="str">
        <f>_xlfn.IFNA(VLOOKUP(C790,list!G:I,3,FALSE),"")</f>
        <v/>
      </c>
      <c r="O790" s="26" t="str">
        <f t="shared" si="62"/>
        <v/>
      </c>
      <c r="P790" s="28" t="str">
        <f t="shared" si="66"/>
        <v/>
      </c>
      <c r="Q790" s="24" t="str">
        <f t="shared" si="63"/>
        <v/>
      </c>
      <c r="R790" s="24" t="str">
        <f t="shared" si="64"/>
        <v/>
      </c>
      <c r="S790" s="27" t="str">
        <f t="shared" si="65"/>
        <v/>
      </c>
    </row>
    <row r="791" spans="2:19" x14ac:dyDescent="0.3">
      <c r="B791" s="24" t="str">
        <f>_xlfn.IFNA(VLOOKUP(A791,list!B:C,2,FALSE),"")</f>
        <v/>
      </c>
      <c r="D791" s="24" t="str">
        <f>_xlfn.IFNA(VLOOKUP(C791,list!$G$2:$I$10,2,FALSE),"")</f>
        <v/>
      </c>
      <c r="E791" s="24" t="str">
        <f>_xlfn.IFNA(VLOOKUP(C791,list!G:I,3,FALSE),"")</f>
        <v/>
      </c>
      <c r="O791" s="26" t="str">
        <f t="shared" si="62"/>
        <v/>
      </c>
      <c r="P791" s="28" t="str">
        <f t="shared" si="66"/>
        <v/>
      </c>
      <c r="Q791" s="24" t="str">
        <f t="shared" si="63"/>
        <v/>
      </c>
      <c r="R791" s="24" t="str">
        <f t="shared" si="64"/>
        <v/>
      </c>
      <c r="S791" s="27" t="str">
        <f t="shared" si="65"/>
        <v/>
      </c>
    </row>
    <row r="792" spans="2:19" x14ac:dyDescent="0.3">
      <c r="B792" s="24" t="str">
        <f>_xlfn.IFNA(VLOOKUP(A792,list!B:C,2,FALSE),"")</f>
        <v/>
      </c>
      <c r="D792" s="24" t="str">
        <f>_xlfn.IFNA(VLOOKUP(C792,list!$G$2:$I$10,2,FALSE),"")</f>
        <v/>
      </c>
      <c r="E792" s="24" t="str">
        <f>_xlfn.IFNA(VLOOKUP(C792,list!G:I,3,FALSE),"")</f>
        <v/>
      </c>
      <c r="O792" s="26" t="str">
        <f t="shared" si="62"/>
        <v/>
      </c>
      <c r="P792" s="28" t="str">
        <f t="shared" si="66"/>
        <v/>
      </c>
      <c r="Q792" s="24" t="str">
        <f t="shared" si="63"/>
        <v/>
      </c>
      <c r="R792" s="24" t="str">
        <f t="shared" si="64"/>
        <v/>
      </c>
      <c r="S792" s="27" t="str">
        <f t="shared" si="65"/>
        <v/>
      </c>
    </row>
    <row r="793" spans="2:19" x14ac:dyDescent="0.3">
      <c r="B793" s="24" t="str">
        <f>_xlfn.IFNA(VLOOKUP(A793,list!B:C,2,FALSE),"")</f>
        <v/>
      </c>
      <c r="D793" s="24" t="str">
        <f>_xlfn.IFNA(VLOOKUP(C793,list!$G$2:$I$10,2,FALSE),"")</f>
        <v/>
      </c>
      <c r="E793" s="24" t="str">
        <f>_xlfn.IFNA(VLOOKUP(C793,list!G:I,3,FALSE),"")</f>
        <v/>
      </c>
      <c r="O793" s="26" t="str">
        <f t="shared" si="62"/>
        <v/>
      </c>
      <c r="P793" s="28" t="str">
        <f t="shared" si="66"/>
        <v/>
      </c>
      <c r="Q793" s="24" t="str">
        <f t="shared" si="63"/>
        <v/>
      </c>
      <c r="R793" s="24" t="str">
        <f t="shared" si="64"/>
        <v/>
      </c>
      <c r="S793" s="27" t="str">
        <f t="shared" si="65"/>
        <v/>
      </c>
    </row>
    <row r="794" spans="2:19" x14ac:dyDescent="0.3">
      <c r="B794" s="24" t="str">
        <f>_xlfn.IFNA(VLOOKUP(A794,list!B:C,2,FALSE),"")</f>
        <v/>
      </c>
      <c r="D794" s="24" t="str">
        <f>_xlfn.IFNA(VLOOKUP(C794,list!$G$2:$I$10,2,FALSE),"")</f>
        <v/>
      </c>
      <c r="E794" s="24" t="str">
        <f>_xlfn.IFNA(VLOOKUP(C794,list!G:I,3,FALSE),"")</f>
        <v/>
      </c>
      <c r="O794" s="26" t="str">
        <f t="shared" si="62"/>
        <v/>
      </c>
      <c r="P794" s="28" t="str">
        <f t="shared" si="66"/>
        <v/>
      </c>
      <c r="Q794" s="24" t="str">
        <f t="shared" si="63"/>
        <v/>
      </c>
      <c r="R794" s="24" t="str">
        <f t="shared" si="64"/>
        <v/>
      </c>
      <c r="S794" s="27" t="str">
        <f t="shared" si="65"/>
        <v/>
      </c>
    </row>
    <row r="795" spans="2:19" x14ac:dyDescent="0.3">
      <c r="B795" s="24" t="str">
        <f>_xlfn.IFNA(VLOOKUP(A795,list!B:C,2,FALSE),"")</f>
        <v/>
      </c>
      <c r="D795" s="24" t="str">
        <f>_xlfn.IFNA(VLOOKUP(C795,list!$G$2:$I$10,2,FALSE),"")</f>
        <v/>
      </c>
      <c r="E795" s="24" t="str">
        <f>_xlfn.IFNA(VLOOKUP(C795,list!G:I,3,FALSE),"")</f>
        <v/>
      </c>
      <c r="O795" s="26" t="str">
        <f t="shared" si="62"/>
        <v/>
      </c>
      <c r="P795" s="28" t="str">
        <f t="shared" si="66"/>
        <v/>
      </c>
      <c r="Q795" s="24" t="str">
        <f t="shared" si="63"/>
        <v/>
      </c>
      <c r="R795" s="24" t="str">
        <f t="shared" si="64"/>
        <v/>
      </c>
      <c r="S795" s="27" t="str">
        <f t="shared" si="65"/>
        <v/>
      </c>
    </row>
    <row r="796" spans="2:19" x14ac:dyDescent="0.3">
      <c r="B796" s="24" t="str">
        <f>_xlfn.IFNA(VLOOKUP(A796,list!B:C,2,FALSE),"")</f>
        <v/>
      </c>
      <c r="D796" s="24" t="str">
        <f>_xlfn.IFNA(VLOOKUP(C796,list!$G$2:$I$10,2,FALSE),"")</f>
        <v/>
      </c>
      <c r="E796" s="24" t="str">
        <f>_xlfn.IFNA(VLOOKUP(C796,list!G:I,3,FALSE),"")</f>
        <v/>
      </c>
      <c r="O796" s="26" t="str">
        <f t="shared" si="62"/>
        <v/>
      </c>
      <c r="P796" s="28" t="str">
        <f t="shared" si="66"/>
        <v/>
      </c>
      <c r="Q796" s="24" t="str">
        <f t="shared" si="63"/>
        <v/>
      </c>
      <c r="R796" s="24" t="str">
        <f t="shared" si="64"/>
        <v/>
      </c>
      <c r="S796" s="27" t="str">
        <f t="shared" si="65"/>
        <v/>
      </c>
    </row>
    <row r="797" spans="2:19" x14ac:dyDescent="0.3">
      <c r="B797" s="24" t="str">
        <f>_xlfn.IFNA(VLOOKUP(A797,list!B:C,2,FALSE),"")</f>
        <v/>
      </c>
      <c r="D797" s="24" t="str">
        <f>_xlfn.IFNA(VLOOKUP(C797,list!$G$2:$I$10,2,FALSE),"")</f>
        <v/>
      </c>
      <c r="E797" s="24" t="str">
        <f>_xlfn.IFNA(VLOOKUP(C797,list!G:I,3,FALSE),"")</f>
        <v/>
      </c>
      <c r="O797" s="26" t="str">
        <f t="shared" si="62"/>
        <v/>
      </c>
      <c r="P797" s="28" t="str">
        <f t="shared" si="66"/>
        <v/>
      </c>
      <c r="Q797" s="24" t="str">
        <f t="shared" si="63"/>
        <v/>
      </c>
      <c r="R797" s="24" t="str">
        <f t="shared" si="64"/>
        <v/>
      </c>
      <c r="S797" s="27" t="str">
        <f t="shared" si="65"/>
        <v/>
      </c>
    </row>
    <row r="798" spans="2:19" x14ac:dyDescent="0.3">
      <c r="B798" s="24" t="str">
        <f>_xlfn.IFNA(VLOOKUP(A798,list!B:C,2,FALSE),"")</f>
        <v/>
      </c>
      <c r="D798" s="24" t="str">
        <f>_xlfn.IFNA(VLOOKUP(C798,list!$G$2:$I$10,2,FALSE),"")</f>
        <v/>
      </c>
      <c r="E798" s="24" t="str">
        <f>_xlfn.IFNA(VLOOKUP(C798,list!G:I,3,FALSE),"")</f>
        <v/>
      </c>
      <c r="O798" s="26" t="str">
        <f t="shared" si="62"/>
        <v/>
      </c>
      <c r="P798" s="28" t="str">
        <f t="shared" si="66"/>
        <v/>
      </c>
      <c r="Q798" s="24" t="str">
        <f t="shared" si="63"/>
        <v/>
      </c>
      <c r="R798" s="24" t="str">
        <f t="shared" si="64"/>
        <v/>
      </c>
      <c r="S798" s="27" t="str">
        <f t="shared" si="65"/>
        <v/>
      </c>
    </row>
    <row r="799" spans="2:19" x14ac:dyDescent="0.3">
      <c r="B799" s="24" t="str">
        <f>_xlfn.IFNA(VLOOKUP(A799,list!B:C,2,FALSE),"")</f>
        <v/>
      </c>
      <c r="D799" s="24" t="str">
        <f>_xlfn.IFNA(VLOOKUP(C799,list!$G$2:$I$10,2,FALSE),"")</f>
        <v/>
      </c>
      <c r="E799" s="24" t="str">
        <f>_xlfn.IFNA(VLOOKUP(C799,list!G:I,3,FALSE),"")</f>
        <v/>
      </c>
      <c r="O799" s="26" t="str">
        <f t="shared" si="62"/>
        <v/>
      </c>
      <c r="P799" s="28" t="str">
        <f t="shared" si="66"/>
        <v/>
      </c>
      <c r="Q799" s="24" t="str">
        <f t="shared" si="63"/>
        <v/>
      </c>
      <c r="R799" s="24" t="str">
        <f t="shared" si="64"/>
        <v/>
      </c>
      <c r="S799" s="27" t="str">
        <f t="shared" si="65"/>
        <v/>
      </c>
    </row>
    <row r="800" spans="2:19" x14ac:dyDescent="0.3">
      <c r="B800" s="24" t="str">
        <f>_xlfn.IFNA(VLOOKUP(A800,list!B:C,2,FALSE),"")</f>
        <v/>
      </c>
      <c r="D800" s="24" t="str">
        <f>_xlfn.IFNA(VLOOKUP(C800,list!$G$2:$I$10,2,FALSE),"")</f>
        <v/>
      </c>
      <c r="E800" s="24" t="str">
        <f>_xlfn.IFNA(VLOOKUP(C800,list!G:I,3,FALSE),"")</f>
        <v/>
      </c>
      <c r="O800" s="26" t="str">
        <f t="shared" si="62"/>
        <v/>
      </c>
      <c r="P800" s="28" t="str">
        <f t="shared" si="66"/>
        <v/>
      </c>
      <c r="Q800" s="24" t="str">
        <f t="shared" si="63"/>
        <v/>
      </c>
      <c r="R800" s="24" t="str">
        <f t="shared" si="64"/>
        <v/>
      </c>
      <c r="S800" s="27" t="str">
        <f t="shared" si="65"/>
        <v/>
      </c>
    </row>
    <row r="801" spans="2:19" x14ac:dyDescent="0.3">
      <c r="B801" s="24" t="str">
        <f>_xlfn.IFNA(VLOOKUP(A801,list!B:C,2,FALSE),"")</f>
        <v/>
      </c>
      <c r="D801" s="24" t="str">
        <f>_xlfn.IFNA(VLOOKUP(C801,list!$G$2:$I$10,2,FALSE),"")</f>
        <v/>
      </c>
      <c r="E801" s="24" t="str">
        <f>_xlfn.IFNA(VLOOKUP(C801,list!G:I,3,FALSE),"")</f>
        <v/>
      </c>
      <c r="O801" s="26" t="str">
        <f t="shared" si="62"/>
        <v/>
      </c>
      <c r="P801" s="28" t="str">
        <f t="shared" si="66"/>
        <v/>
      </c>
      <c r="Q801" s="24" t="str">
        <f t="shared" si="63"/>
        <v/>
      </c>
      <c r="R801" s="24" t="str">
        <f t="shared" si="64"/>
        <v/>
      </c>
      <c r="S801" s="27" t="str">
        <f t="shared" si="65"/>
        <v/>
      </c>
    </row>
    <row r="802" spans="2:19" x14ac:dyDescent="0.3">
      <c r="B802" s="24" t="str">
        <f>_xlfn.IFNA(VLOOKUP(A802,list!B:C,2,FALSE),"")</f>
        <v/>
      </c>
      <c r="D802" s="24" t="str">
        <f>_xlfn.IFNA(VLOOKUP(C802,list!$G$2:$I$10,2,FALSE),"")</f>
        <v/>
      </c>
      <c r="E802" s="24" t="str">
        <f>_xlfn.IFNA(VLOOKUP(C802,list!G:I,3,FALSE),"")</f>
        <v/>
      </c>
      <c r="O802" s="26" t="str">
        <f t="shared" si="62"/>
        <v/>
      </c>
      <c r="P802" s="28" t="str">
        <f t="shared" si="66"/>
        <v/>
      </c>
      <c r="Q802" s="24" t="str">
        <f t="shared" si="63"/>
        <v/>
      </c>
      <c r="R802" s="24" t="str">
        <f t="shared" si="64"/>
        <v/>
      </c>
      <c r="S802" s="27" t="str">
        <f t="shared" si="65"/>
        <v/>
      </c>
    </row>
    <row r="803" spans="2:19" x14ac:dyDescent="0.3">
      <c r="B803" s="24" t="str">
        <f>_xlfn.IFNA(VLOOKUP(A803,list!B:C,2,FALSE),"")</f>
        <v/>
      </c>
      <c r="D803" s="24" t="str">
        <f>_xlfn.IFNA(VLOOKUP(C803,list!$G$2:$I$10,2,FALSE),"")</f>
        <v/>
      </c>
      <c r="E803" s="24" t="str">
        <f>_xlfn.IFNA(VLOOKUP(C803,list!G:I,3,FALSE),"")</f>
        <v/>
      </c>
      <c r="O803" s="26" t="str">
        <f t="shared" si="62"/>
        <v/>
      </c>
      <c r="P803" s="28" t="str">
        <f t="shared" si="66"/>
        <v/>
      </c>
      <c r="Q803" s="24" t="str">
        <f t="shared" si="63"/>
        <v/>
      </c>
      <c r="R803" s="24" t="str">
        <f t="shared" si="64"/>
        <v/>
      </c>
      <c r="S803" s="27" t="str">
        <f t="shared" si="65"/>
        <v/>
      </c>
    </row>
    <row r="804" spans="2:19" x14ac:dyDescent="0.3">
      <c r="B804" s="24" t="str">
        <f>_xlfn.IFNA(VLOOKUP(A804,list!B:C,2,FALSE),"")</f>
        <v/>
      </c>
      <c r="D804" s="24" t="str">
        <f>_xlfn.IFNA(VLOOKUP(C804,list!$G$2:$I$10,2,FALSE),"")</f>
        <v/>
      </c>
      <c r="E804" s="24" t="str">
        <f>_xlfn.IFNA(VLOOKUP(C804,list!G:I,3,FALSE),"")</f>
        <v/>
      </c>
      <c r="O804" s="26" t="str">
        <f t="shared" si="62"/>
        <v/>
      </c>
      <c r="P804" s="28" t="str">
        <f t="shared" si="66"/>
        <v/>
      </c>
      <c r="Q804" s="24" t="str">
        <f t="shared" si="63"/>
        <v/>
      </c>
      <c r="R804" s="24" t="str">
        <f t="shared" si="64"/>
        <v/>
      </c>
      <c r="S804" s="27" t="str">
        <f t="shared" si="65"/>
        <v/>
      </c>
    </row>
    <row r="805" spans="2:19" x14ac:dyDescent="0.3">
      <c r="B805" s="24" t="str">
        <f>_xlfn.IFNA(VLOOKUP(A805,list!B:C,2,FALSE),"")</f>
        <v/>
      </c>
      <c r="D805" s="24" t="str">
        <f>_xlfn.IFNA(VLOOKUP(C805,list!$G$2:$I$10,2,FALSE),"")</f>
        <v/>
      </c>
      <c r="E805" s="24" t="str">
        <f>_xlfn.IFNA(VLOOKUP(C805,list!G:I,3,FALSE),"")</f>
        <v/>
      </c>
      <c r="O805" s="26" t="str">
        <f t="shared" si="62"/>
        <v/>
      </c>
      <c r="P805" s="28" t="str">
        <f t="shared" si="66"/>
        <v/>
      </c>
      <c r="Q805" s="24" t="str">
        <f t="shared" si="63"/>
        <v/>
      </c>
      <c r="R805" s="24" t="str">
        <f t="shared" si="64"/>
        <v/>
      </c>
      <c r="S805" s="27" t="str">
        <f t="shared" si="65"/>
        <v/>
      </c>
    </row>
    <row r="806" spans="2:19" x14ac:dyDescent="0.3">
      <c r="B806" s="24" t="str">
        <f>_xlfn.IFNA(VLOOKUP(A806,list!B:C,2,FALSE),"")</f>
        <v/>
      </c>
      <c r="D806" s="24" t="str">
        <f>_xlfn.IFNA(VLOOKUP(C806,list!$G$2:$I$10,2,FALSE),"")</f>
        <v/>
      </c>
      <c r="E806" s="24" t="str">
        <f>_xlfn.IFNA(VLOOKUP(C806,list!G:I,3,FALSE),"")</f>
        <v/>
      </c>
      <c r="O806" s="26" t="str">
        <f t="shared" si="62"/>
        <v/>
      </c>
      <c r="P806" s="28" t="str">
        <f t="shared" si="66"/>
        <v/>
      </c>
      <c r="Q806" s="24" t="str">
        <f t="shared" si="63"/>
        <v/>
      </c>
      <c r="R806" s="24" t="str">
        <f t="shared" si="64"/>
        <v/>
      </c>
      <c r="S806" s="27" t="str">
        <f t="shared" si="65"/>
        <v/>
      </c>
    </row>
    <row r="807" spans="2:19" x14ac:dyDescent="0.3">
      <c r="B807" s="24" t="str">
        <f>_xlfn.IFNA(VLOOKUP(A807,list!B:C,2,FALSE),"")</f>
        <v/>
      </c>
      <c r="D807" s="24" t="str">
        <f>_xlfn.IFNA(VLOOKUP(C807,list!$G$2:$I$10,2,FALSE),"")</f>
        <v/>
      </c>
      <c r="E807" s="24" t="str">
        <f>_xlfn.IFNA(VLOOKUP(C807,list!G:I,3,FALSE),"")</f>
        <v/>
      </c>
      <c r="O807" s="26" t="str">
        <f t="shared" si="62"/>
        <v/>
      </c>
      <c r="P807" s="28" t="str">
        <f t="shared" si="66"/>
        <v/>
      </c>
      <c r="Q807" s="24" t="str">
        <f t="shared" si="63"/>
        <v/>
      </c>
      <c r="R807" s="24" t="str">
        <f t="shared" si="64"/>
        <v/>
      </c>
      <c r="S807" s="27" t="str">
        <f t="shared" si="65"/>
        <v/>
      </c>
    </row>
    <row r="808" spans="2:19" x14ac:dyDescent="0.3">
      <c r="B808" s="24" t="str">
        <f>_xlfn.IFNA(VLOOKUP(A808,list!B:C,2,FALSE),"")</f>
        <v/>
      </c>
      <c r="D808" s="24" t="str">
        <f>_xlfn.IFNA(VLOOKUP(C808,list!$G$2:$I$10,2,FALSE),"")</f>
        <v/>
      </c>
      <c r="E808" s="24" t="str">
        <f>_xlfn.IFNA(VLOOKUP(C808,list!G:I,3,FALSE),"")</f>
        <v/>
      </c>
      <c r="O808" s="26" t="str">
        <f t="shared" si="62"/>
        <v/>
      </c>
      <c r="P808" s="28" t="str">
        <f t="shared" si="66"/>
        <v/>
      </c>
      <c r="Q808" s="24" t="str">
        <f t="shared" si="63"/>
        <v/>
      </c>
      <c r="R808" s="24" t="str">
        <f t="shared" si="64"/>
        <v/>
      </c>
      <c r="S808" s="27" t="str">
        <f t="shared" si="65"/>
        <v/>
      </c>
    </row>
    <row r="809" spans="2:19" x14ac:dyDescent="0.3">
      <c r="B809" s="24" t="str">
        <f>_xlfn.IFNA(VLOOKUP(A809,list!B:C,2,FALSE),"")</f>
        <v/>
      </c>
      <c r="D809" s="24" t="str">
        <f>_xlfn.IFNA(VLOOKUP(C809,list!$G$2:$I$10,2,FALSE),"")</f>
        <v/>
      </c>
      <c r="E809" s="24" t="str">
        <f>_xlfn.IFNA(VLOOKUP(C809,list!G:I,3,FALSE),"")</f>
        <v/>
      </c>
      <c r="O809" s="26" t="str">
        <f t="shared" si="62"/>
        <v/>
      </c>
      <c r="P809" s="28" t="str">
        <f t="shared" si="66"/>
        <v/>
      </c>
      <c r="Q809" s="24" t="str">
        <f t="shared" si="63"/>
        <v/>
      </c>
      <c r="R809" s="24" t="str">
        <f t="shared" si="64"/>
        <v/>
      </c>
      <c r="S809" s="27" t="str">
        <f t="shared" si="65"/>
        <v/>
      </c>
    </row>
    <row r="810" spans="2:19" x14ac:dyDescent="0.3">
      <c r="B810" s="24" t="str">
        <f>_xlfn.IFNA(VLOOKUP(A810,list!B:C,2,FALSE),"")</f>
        <v/>
      </c>
      <c r="D810" s="24" t="str">
        <f>_xlfn.IFNA(VLOOKUP(C810,list!$G$2:$I$10,2,FALSE),"")</f>
        <v/>
      </c>
      <c r="E810" s="24" t="str">
        <f>_xlfn.IFNA(VLOOKUP(C810,list!G:I,3,FALSE),"")</f>
        <v/>
      </c>
      <c r="O810" s="26" t="str">
        <f t="shared" si="62"/>
        <v/>
      </c>
      <c r="P810" s="28" t="str">
        <f t="shared" si="66"/>
        <v/>
      </c>
      <c r="Q810" s="24" t="str">
        <f t="shared" si="63"/>
        <v/>
      </c>
      <c r="R810" s="24" t="str">
        <f t="shared" si="64"/>
        <v/>
      </c>
      <c r="S810" s="27" t="str">
        <f t="shared" si="65"/>
        <v/>
      </c>
    </row>
    <row r="811" spans="2:19" x14ac:dyDescent="0.3">
      <c r="B811" s="24" t="str">
        <f>_xlfn.IFNA(VLOOKUP(A811,list!B:C,2,FALSE),"")</f>
        <v/>
      </c>
      <c r="D811" s="24" t="str">
        <f>_xlfn.IFNA(VLOOKUP(C811,list!$G$2:$I$10,2,FALSE),"")</f>
        <v/>
      </c>
      <c r="E811" s="24" t="str">
        <f>_xlfn.IFNA(VLOOKUP(C811,list!G:I,3,FALSE),"")</f>
        <v/>
      </c>
      <c r="O811" s="26" t="str">
        <f t="shared" si="62"/>
        <v/>
      </c>
      <c r="P811" s="28" t="str">
        <f t="shared" si="66"/>
        <v/>
      </c>
      <c r="Q811" s="24" t="str">
        <f t="shared" si="63"/>
        <v/>
      </c>
      <c r="R811" s="24" t="str">
        <f t="shared" si="64"/>
        <v/>
      </c>
      <c r="S811" s="27" t="str">
        <f t="shared" si="65"/>
        <v/>
      </c>
    </row>
    <row r="812" spans="2:19" x14ac:dyDescent="0.3">
      <c r="B812" s="24" t="str">
        <f>_xlfn.IFNA(VLOOKUP(A812,list!B:C,2,FALSE),"")</f>
        <v/>
      </c>
      <c r="D812" s="24" t="str">
        <f>_xlfn.IFNA(VLOOKUP(C812,list!$G$2:$I$10,2,FALSE),"")</f>
        <v/>
      </c>
      <c r="E812" s="24" t="str">
        <f>_xlfn.IFNA(VLOOKUP(C812,list!G:I,3,FALSE),"")</f>
        <v/>
      </c>
      <c r="O812" s="26" t="str">
        <f t="shared" si="62"/>
        <v/>
      </c>
      <c r="P812" s="28" t="str">
        <f t="shared" si="66"/>
        <v/>
      </c>
      <c r="Q812" s="24" t="str">
        <f t="shared" si="63"/>
        <v/>
      </c>
      <c r="R812" s="24" t="str">
        <f t="shared" si="64"/>
        <v/>
      </c>
      <c r="S812" s="27" t="str">
        <f t="shared" si="65"/>
        <v/>
      </c>
    </row>
    <row r="813" spans="2:19" x14ac:dyDescent="0.3">
      <c r="B813" s="24" t="str">
        <f>_xlfn.IFNA(VLOOKUP(A813,list!B:C,2,FALSE),"")</f>
        <v/>
      </c>
      <c r="D813" s="24" t="str">
        <f>_xlfn.IFNA(VLOOKUP(C813,list!$G$2:$I$10,2,FALSE),"")</f>
        <v/>
      </c>
      <c r="E813" s="24" t="str">
        <f>_xlfn.IFNA(VLOOKUP(C813,list!G:I,3,FALSE),"")</f>
        <v/>
      </c>
      <c r="O813" s="26" t="str">
        <f t="shared" si="62"/>
        <v/>
      </c>
      <c r="P813" s="28" t="str">
        <f t="shared" si="66"/>
        <v/>
      </c>
      <c r="Q813" s="24" t="str">
        <f t="shared" si="63"/>
        <v/>
      </c>
      <c r="R813" s="24" t="str">
        <f t="shared" si="64"/>
        <v/>
      </c>
      <c r="S813" s="27" t="str">
        <f t="shared" si="65"/>
        <v/>
      </c>
    </row>
    <row r="814" spans="2:19" x14ac:dyDescent="0.3">
      <c r="B814" s="24" t="str">
        <f>_xlfn.IFNA(VLOOKUP(A814,list!B:C,2,FALSE),"")</f>
        <v/>
      </c>
      <c r="D814" s="24" t="str">
        <f>_xlfn.IFNA(VLOOKUP(C814,list!$G$2:$I$10,2,FALSE),"")</f>
        <v/>
      </c>
      <c r="E814" s="24" t="str">
        <f>_xlfn.IFNA(VLOOKUP(C814,list!G:I,3,FALSE),"")</f>
        <v/>
      </c>
      <c r="O814" s="26" t="str">
        <f t="shared" si="62"/>
        <v/>
      </c>
      <c r="P814" s="28" t="str">
        <f t="shared" si="66"/>
        <v/>
      </c>
      <c r="Q814" s="24" t="str">
        <f t="shared" si="63"/>
        <v/>
      </c>
      <c r="R814" s="24" t="str">
        <f t="shared" si="64"/>
        <v/>
      </c>
      <c r="S814" s="27" t="str">
        <f t="shared" si="65"/>
        <v/>
      </c>
    </row>
    <row r="815" spans="2:19" x14ac:dyDescent="0.3">
      <c r="B815" s="24" t="str">
        <f>_xlfn.IFNA(VLOOKUP(A815,list!B:C,2,FALSE),"")</f>
        <v/>
      </c>
      <c r="D815" s="24" t="str">
        <f>_xlfn.IFNA(VLOOKUP(C815,list!$G$2:$I$10,2,FALSE),"")</f>
        <v/>
      </c>
      <c r="E815" s="24" t="str">
        <f>_xlfn.IFNA(VLOOKUP(C815,list!G:I,3,FALSE),"")</f>
        <v/>
      </c>
      <c r="O815" s="26" t="str">
        <f t="shared" si="62"/>
        <v/>
      </c>
      <c r="P815" s="28" t="str">
        <f t="shared" si="66"/>
        <v/>
      </c>
      <c r="Q815" s="24" t="str">
        <f t="shared" si="63"/>
        <v/>
      </c>
      <c r="R815" s="24" t="str">
        <f t="shared" si="64"/>
        <v/>
      </c>
      <c r="S815" s="27" t="str">
        <f t="shared" si="65"/>
        <v/>
      </c>
    </row>
    <row r="816" spans="2:19" x14ac:dyDescent="0.3">
      <c r="B816" s="24" t="str">
        <f>_xlfn.IFNA(VLOOKUP(A816,list!B:C,2,FALSE),"")</f>
        <v/>
      </c>
      <c r="D816" s="24" t="str">
        <f>_xlfn.IFNA(VLOOKUP(C816,list!$G$2:$I$10,2,FALSE),"")</f>
        <v/>
      </c>
      <c r="E816" s="24" t="str">
        <f>_xlfn.IFNA(VLOOKUP(C816,list!G:I,3,FALSE),"")</f>
        <v/>
      </c>
      <c r="O816" s="26" t="str">
        <f t="shared" si="62"/>
        <v/>
      </c>
      <c r="P816" s="28" t="str">
        <f t="shared" si="66"/>
        <v/>
      </c>
      <c r="Q816" s="24" t="str">
        <f t="shared" si="63"/>
        <v/>
      </c>
      <c r="R816" s="24" t="str">
        <f t="shared" si="64"/>
        <v/>
      </c>
      <c r="S816" s="27" t="str">
        <f t="shared" si="65"/>
        <v/>
      </c>
    </row>
    <row r="817" spans="2:19" x14ac:dyDescent="0.3">
      <c r="B817" s="24" t="str">
        <f>_xlfn.IFNA(VLOOKUP(A817,list!B:C,2,FALSE),"")</f>
        <v/>
      </c>
      <c r="D817" s="24" t="str">
        <f>_xlfn.IFNA(VLOOKUP(C817,list!$G$2:$I$10,2,FALSE),"")</f>
        <v/>
      </c>
      <c r="E817" s="24" t="str">
        <f>_xlfn.IFNA(VLOOKUP(C817,list!G:I,3,FALSE),"")</f>
        <v/>
      </c>
      <c r="O817" s="26" t="str">
        <f t="shared" si="62"/>
        <v/>
      </c>
      <c r="P817" s="28" t="str">
        <f t="shared" si="66"/>
        <v/>
      </c>
      <c r="Q817" s="24" t="str">
        <f t="shared" si="63"/>
        <v/>
      </c>
      <c r="R817" s="24" t="str">
        <f t="shared" si="64"/>
        <v/>
      </c>
      <c r="S817" s="27" t="str">
        <f t="shared" si="65"/>
        <v/>
      </c>
    </row>
    <row r="818" spans="2:19" x14ac:dyDescent="0.3">
      <c r="B818" s="24" t="str">
        <f>_xlfn.IFNA(VLOOKUP(A818,list!B:C,2,FALSE),"")</f>
        <v/>
      </c>
      <c r="D818" s="24" t="str">
        <f>_xlfn.IFNA(VLOOKUP(C818,list!$G$2:$I$10,2,FALSE),"")</f>
        <v/>
      </c>
      <c r="E818" s="24" t="str">
        <f>_xlfn.IFNA(VLOOKUP(C818,list!G:I,3,FALSE),"")</f>
        <v/>
      </c>
      <c r="O818" s="26" t="str">
        <f t="shared" si="62"/>
        <v/>
      </c>
      <c r="P818" s="28" t="str">
        <f t="shared" si="66"/>
        <v/>
      </c>
      <c r="Q818" s="24" t="str">
        <f t="shared" si="63"/>
        <v/>
      </c>
      <c r="R818" s="24" t="str">
        <f t="shared" si="64"/>
        <v/>
      </c>
      <c r="S818" s="27" t="str">
        <f t="shared" si="65"/>
        <v/>
      </c>
    </row>
    <row r="819" spans="2:19" x14ac:dyDescent="0.3">
      <c r="B819" s="24" t="str">
        <f>_xlfn.IFNA(VLOOKUP(A819,list!B:C,2,FALSE),"")</f>
        <v/>
      </c>
      <c r="D819" s="24" t="str">
        <f>_xlfn.IFNA(VLOOKUP(C819,list!$G$2:$I$10,2,FALSE),"")</f>
        <v/>
      </c>
      <c r="E819" s="24" t="str">
        <f>_xlfn.IFNA(VLOOKUP(C819,list!G:I,3,FALSE),"")</f>
        <v/>
      </c>
      <c r="O819" s="26" t="str">
        <f t="shared" si="62"/>
        <v/>
      </c>
      <c r="P819" s="28" t="str">
        <f t="shared" si="66"/>
        <v/>
      </c>
      <c r="Q819" s="24" t="str">
        <f t="shared" si="63"/>
        <v/>
      </c>
      <c r="R819" s="24" t="str">
        <f t="shared" si="64"/>
        <v/>
      </c>
      <c r="S819" s="27" t="str">
        <f t="shared" si="65"/>
        <v/>
      </c>
    </row>
    <row r="820" spans="2:19" x14ac:dyDescent="0.3">
      <c r="B820" s="24" t="str">
        <f>_xlfn.IFNA(VLOOKUP(A820,list!B:C,2,FALSE),"")</f>
        <v/>
      </c>
      <c r="D820" s="24" t="str">
        <f>_xlfn.IFNA(VLOOKUP(C820,list!$G$2:$I$10,2,FALSE),"")</f>
        <v/>
      </c>
      <c r="E820" s="24" t="str">
        <f>_xlfn.IFNA(VLOOKUP(C820,list!G:I,3,FALSE),"")</f>
        <v/>
      </c>
      <c r="O820" s="26" t="str">
        <f t="shared" si="62"/>
        <v/>
      </c>
      <c r="P820" s="28" t="str">
        <f t="shared" si="66"/>
        <v/>
      </c>
      <c r="Q820" s="24" t="str">
        <f t="shared" si="63"/>
        <v/>
      </c>
      <c r="R820" s="24" t="str">
        <f t="shared" si="64"/>
        <v/>
      </c>
      <c r="S820" s="27" t="str">
        <f t="shared" si="65"/>
        <v/>
      </c>
    </row>
    <row r="821" spans="2:19" x14ac:dyDescent="0.3">
      <c r="B821" s="24" t="str">
        <f>_xlfn.IFNA(VLOOKUP(A821,list!B:C,2,FALSE),"")</f>
        <v/>
      </c>
      <c r="D821" s="24" t="str">
        <f>_xlfn.IFNA(VLOOKUP(C821,list!$G$2:$I$10,2,FALSE),"")</f>
        <v/>
      </c>
      <c r="E821" s="24" t="str">
        <f>_xlfn.IFNA(VLOOKUP(C821,list!G:I,3,FALSE),"")</f>
        <v/>
      </c>
      <c r="O821" s="26" t="str">
        <f t="shared" si="62"/>
        <v/>
      </c>
      <c r="P821" s="28" t="str">
        <f t="shared" si="66"/>
        <v/>
      </c>
      <c r="Q821" s="24" t="str">
        <f t="shared" si="63"/>
        <v/>
      </c>
      <c r="R821" s="24" t="str">
        <f t="shared" si="64"/>
        <v/>
      </c>
      <c r="S821" s="27" t="str">
        <f t="shared" si="65"/>
        <v/>
      </c>
    </row>
    <row r="822" spans="2:19" x14ac:dyDescent="0.3">
      <c r="B822" s="24" t="str">
        <f>_xlfn.IFNA(VLOOKUP(A822,list!B:C,2,FALSE),"")</f>
        <v/>
      </c>
      <c r="D822" s="24" t="str">
        <f>_xlfn.IFNA(VLOOKUP(C822,list!$G$2:$I$10,2,FALSE),"")</f>
        <v/>
      </c>
      <c r="E822" s="24" t="str">
        <f>_xlfn.IFNA(VLOOKUP(C822,list!G:I,3,FALSE),"")</f>
        <v/>
      </c>
      <c r="O822" s="26" t="str">
        <f t="shared" si="62"/>
        <v/>
      </c>
      <c r="P822" s="28" t="str">
        <f t="shared" si="66"/>
        <v/>
      </c>
      <c r="Q822" s="24" t="str">
        <f t="shared" si="63"/>
        <v/>
      </c>
      <c r="R822" s="24" t="str">
        <f t="shared" si="64"/>
        <v/>
      </c>
      <c r="S822" s="27" t="str">
        <f t="shared" si="65"/>
        <v/>
      </c>
    </row>
    <row r="823" spans="2:19" x14ac:dyDescent="0.3">
      <c r="B823" s="24" t="str">
        <f>_xlfn.IFNA(VLOOKUP(A823,list!B:C,2,FALSE),"")</f>
        <v/>
      </c>
      <c r="D823" s="24" t="str">
        <f>_xlfn.IFNA(VLOOKUP(C823,list!$G$2:$I$10,2,FALSE),"")</f>
        <v/>
      </c>
      <c r="E823" s="24" t="str">
        <f>_xlfn.IFNA(VLOOKUP(C823,list!G:I,3,FALSE),"")</f>
        <v/>
      </c>
      <c r="O823" s="26" t="str">
        <f t="shared" si="62"/>
        <v/>
      </c>
      <c r="P823" s="28" t="str">
        <f t="shared" si="66"/>
        <v/>
      </c>
      <c r="Q823" s="24" t="str">
        <f t="shared" si="63"/>
        <v/>
      </c>
      <c r="R823" s="24" t="str">
        <f t="shared" si="64"/>
        <v/>
      </c>
      <c r="S823" s="27" t="str">
        <f t="shared" si="65"/>
        <v/>
      </c>
    </row>
    <row r="824" spans="2:19" x14ac:dyDescent="0.3">
      <c r="B824" s="24" t="str">
        <f>_xlfn.IFNA(VLOOKUP(A824,list!B:C,2,FALSE),"")</f>
        <v/>
      </c>
      <c r="D824" s="24" t="str">
        <f>_xlfn.IFNA(VLOOKUP(C824,list!$G$2:$I$10,2,FALSE),"")</f>
        <v/>
      </c>
      <c r="E824" s="24" t="str">
        <f>_xlfn.IFNA(VLOOKUP(C824,list!G:I,3,FALSE),"")</f>
        <v/>
      </c>
      <c r="O824" s="26" t="str">
        <f t="shared" si="62"/>
        <v/>
      </c>
      <c r="P824" s="28" t="str">
        <f t="shared" si="66"/>
        <v/>
      </c>
      <c r="Q824" s="24" t="str">
        <f t="shared" si="63"/>
        <v/>
      </c>
      <c r="R824" s="24" t="str">
        <f t="shared" si="64"/>
        <v/>
      </c>
      <c r="S824" s="27" t="str">
        <f t="shared" si="65"/>
        <v/>
      </c>
    </row>
    <row r="825" spans="2:19" x14ac:dyDescent="0.3">
      <c r="B825" s="24" t="str">
        <f>_xlfn.IFNA(VLOOKUP(A825,list!B:C,2,FALSE),"")</f>
        <v/>
      </c>
      <c r="D825" s="24" t="str">
        <f>_xlfn.IFNA(VLOOKUP(C825,list!$G$2:$I$10,2,FALSE),"")</f>
        <v/>
      </c>
      <c r="E825" s="24" t="str">
        <f>_xlfn.IFNA(VLOOKUP(C825,list!G:I,3,FALSE),"")</f>
        <v/>
      </c>
      <c r="O825" s="26" t="str">
        <f t="shared" si="62"/>
        <v/>
      </c>
      <c r="P825" s="28" t="str">
        <f t="shared" si="66"/>
        <v/>
      </c>
      <c r="Q825" s="24" t="str">
        <f t="shared" si="63"/>
        <v/>
      </c>
      <c r="R825" s="24" t="str">
        <f t="shared" si="64"/>
        <v/>
      </c>
      <c r="S825" s="27" t="str">
        <f t="shared" si="65"/>
        <v/>
      </c>
    </row>
    <row r="826" spans="2:19" x14ac:dyDescent="0.3">
      <c r="B826" s="24" t="str">
        <f>_xlfn.IFNA(VLOOKUP(A826,list!B:C,2,FALSE),"")</f>
        <v/>
      </c>
      <c r="D826" s="24" t="str">
        <f>_xlfn.IFNA(VLOOKUP(C826,list!$G$2:$I$10,2,FALSE),"")</f>
        <v/>
      </c>
      <c r="E826" s="24" t="str">
        <f>_xlfn.IFNA(VLOOKUP(C826,list!G:I,3,FALSE),"")</f>
        <v/>
      </c>
      <c r="O826" s="26" t="str">
        <f t="shared" si="62"/>
        <v/>
      </c>
      <c r="P826" s="28" t="str">
        <f t="shared" si="66"/>
        <v/>
      </c>
      <c r="Q826" s="24" t="str">
        <f t="shared" si="63"/>
        <v/>
      </c>
      <c r="R826" s="24" t="str">
        <f t="shared" si="64"/>
        <v/>
      </c>
      <c r="S826" s="27" t="str">
        <f t="shared" si="65"/>
        <v/>
      </c>
    </row>
    <row r="827" spans="2:19" x14ac:dyDescent="0.3">
      <c r="B827" s="24" t="str">
        <f>_xlfn.IFNA(VLOOKUP(A827,list!B:C,2,FALSE),"")</f>
        <v/>
      </c>
      <c r="D827" s="24" t="str">
        <f>_xlfn.IFNA(VLOOKUP(C827,list!$G$2:$I$10,2,FALSE),"")</f>
        <v/>
      </c>
      <c r="E827" s="24" t="str">
        <f>_xlfn.IFNA(VLOOKUP(C827,list!G:I,3,FALSE),"")</f>
        <v/>
      </c>
      <c r="O827" s="26" t="str">
        <f t="shared" si="62"/>
        <v/>
      </c>
      <c r="P827" s="28" t="str">
        <f t="shared" si="66"/>
        <v/>
      </c>
      <c r="Q827" s="24" t="str">
        <f t="shared" si="63"/>
        <v/>
      </c>
      <c r="R827" s="24" t="str">
        <f t="shared" si="64"/>
        <v/>
      </c>
      <c r="S827" s="27" t="str">
        <f t="shared" si="65"/>
        <v/>
      </c>
    </row>
    <row r="828" spans="2:19" x14ac:dyDescent="0.3">
      <c r="B828" s="24" t="str">
        <f>_xlfn.IFNA(VLOOKUP(A828,list!B:C,2,FALSE),"")</f>
        <v/>
      </c>
      <c r="D828" s="24" t="str">
        <f>_xlfn.IFNA(VLOOKUP(C828,list!$G$2:$I$10,2,FALSE),"")</f>
        <v/>
      </c>
      <c r="E828" s="24" t="str">
        <f>_xlfn.IFNA(VLOOKUP(C828,list!G:I,3,FALSE),"")</f>
        <v/>
      </c>
      <c r="O828" s="26" t="str">
        <f t="shared" si="62"/>
        <v/>
      </c>
      <c r="P828" s="28" t="str">
        <f t="shared" si="66"/>
        <v/>
      </c>
      <c r="Q828" s="24" t="str">
        <f t="shared" si="63"/>
        <v/>
      </c>
      <c r="R828" s="24" t="str">
        <f t="shared" si="64"/>
        <v/>
      </c>
      <c r="S828" s="27" t="str">
        <f t="shared" si="65"/>
        <v/>
      </c>
    </row>
    <row r="829" spans="2:19" x14ac:dyDescent="0.3">
      <c r="B829" s="24" t="str">
        <f>_xlfn.IFNA(VLOOKUP(A829,list!B:C,2,FALSE),"")</f>
        <v/>
      </c>
      <c r="D829" s="24" t="str">
        <f>_xlfn.IFNA(VLOOKUP(C829,list!$G$2:$I$10,2,FALSE),"")</f>
        <v/>
      </c>
      <c r="E829" s="24" t="str">
        <f>_xlfn.IFNA(VLOOKUP(C829,list!G:I,3,FALSE),"")</f>
        <v/>
      </c>
      <c r="O829" s="26" t="str">
        <f t="shared" si="62"/>
        <v/>
      </c>
      <c r="P829" s="28" t="str">
        <f t="shared" si="66"/>
        <v/>
      </c>
      <c r="Q829" s="24" t="str">
        <f t="shared" si="63"/>
        <v/>
      </c>
      <c r="R829" s="24" t="str">
        <f t="shared" si="64"/>
        <v/>
      </c>
      <c r="S829" s="27" t="str">
        <f t="shared" si="65"/>
        <v/>
      </c>
    </row>
    <row r="830" spans="2:19" x14ac:dyDescent="0.3">
      <c r="B830" s="24" t="str">
        <f>_xlfn.IFNA(VLOOKUP(A830,list!B:C,2,FALSE),"")</f>
        <v/>
      </c>
      <c r="D830" s="24" t="str">
        <f>_xlfn.IFNA(VLOOKUP(C830,list!$G$2:$I$10,2,FALSE),"")</f>
        <v/>
      </c>
      <c r="E830" s="24" t="str">
        <f>_xlfn.IFNA(VLOOKUP(C830,list!G:I,3,FALSE),"")</f>
        <v/>
      </c>
      <c r="O830" s="26" t="str">
        <f t="shared" si="62"/>
        <v/>
      </c>
      <c r="P830" s="28" t="str">
        <f t="shared" si="66"/>
        <v/>
      </c>
      <c r="Q830" s="24" t="str">
        <f t="shared" si="63"/>
        <v/>
      </c>
      <c r="R830" s="24" t="str">
        <f t="shared" si="64"/>
        <v/>
      </c>
      <c r="S830" s="27" t="str">
        <f t="shared" si="65"/>
        <v/>
      </c>
    </row>
    <row r="831" spans="2:19" x14ac:dyDescent="0.3">
      <c r="B831" s="24" t="str">
        <f>_xlfn.IFNA(VLOOKUP(A831,list!B:C,2,FALSE),"")</f>
        <v/>
      </c>
      <c r="D831" s="24" t="str">
        <f>_xlfn.IFNA(VLOOKUP(C831,list!$G$2:$I$10,2,FALSE),"")</f>
        <v/>
      </c>
      <c r="E831" s="24" t="str">
        <f>_xlfn.IFNA(VLOOKUP(C831,list!G:I,3,FALSE),"")</f>
        <v/>
      </c>
      <c r="O831" s="26" t="str">
        <f t="shared" si="62"/>
        <v/>
      </c>
      <c r="P831" s="28" t="str">
        <f t="shared" si="66"/>
        <v/>
      </c>
      <c r="Q831" s="24" t="str">
        <f t="shared" si="63"/>
        <v/>
      </c>
      <c r="R831" s="24" t="str">
        <f t="shared" si="64"/>
        <v/>
      </c>
      <c r="S831" s="27" t="str">
        <f t="shared" si="65"/>
        <v/>
      </c>
    </row>
    <row r="832" spans="2:19" x14ac:dyDescent="0.3">
      <c r="B832" s="24" t="str">
        <f>_xlfn.IFNA(VLOOKUP(A832,list!B:C,2,FALSE),"")</f>
        <v/>
      </c>
      <c r="D832" s="24" t="str">
        <f>_xlfn.IFNA(VLOOKUP(C832,list!$G$2:$I$10,2,FALSE),"")</f>
        <v/>
      </c>
      <c r="E832" s="24" t="str">
        <f>_xlfn.IFNA(VLOOKUP(C832,list!G:I,3,FALSE),"")</f>
        <v/>
      </c>
      <c r="O832" s="26" t="str">
        <f t="shared" si="62"/>
        <v/>
      </c>
      <c r="P832" s="28" t="str">
        <f t="shared" si="66"/>
        <v/>
      </c>
      <c r="Q832" s="24" t="str">
        <f t="shared" si="63"/>
        <v/>
      </c>
      <c r="R832" s="24" t="str">
        <f t="shared" si="64"/>
        <v/>
      </c>
      <c r="S832" s="27" t="str">
        <f t="shared" si="65"/>
        <v/>
      </c>
    </row>
    <row r="833" spans="2:19" x14ac:dyDescent="0.3">
      <c r="B833" s="24" t="str">
        <f>_xlfn.IFNA(VLOOKUP(A833,list!B:C,2,FALSE),"")</f>
        <v/>
      </c>
      <c r="D833" s="24" t="str">
        <f>_xlfn.IFNA(VLOOKUP(C833,list!$G$2:$I$10,2,FALSE),"")</f>
        <v/>
      </c>
      <c r="E833" s="24" t="str">
        <f>_xlfn.IFNA(VLOOKUP(C833,list!G:I,3,FALSE),"")</f>
        <v/>
      </c>
      <c r="O833" s="26" t="str">
        <f t="shared" si="62"/>
        <v/>
      </c>
      <c r="P833" s="28" t="str">
        <f t="shared" si="66"/>
        <v/>
      </c>
      <c r="Q833" s="24" t="str">
        <f t="shared" si="63"/>
        <v/>
      </c>
      <c r="R833" s="24" t="str">
        <f t="shared" si="64"/>
        <v/>
      </c>
      <c r="S833" s="27" t="str">
        <f t="shared" si="65"/>
        <v/>
      </c>
    </row>
    <row r="834" spans="2:19" x14ac:dyDescent="0.3">
      <c r="B834" s="24" t="str">
        <f>_xlfn.IFNA(VLOOKUP(A834,list!B:C,2,FALSE),"")</f>
        <v/>
      </c>
      <c r="D834" s="24" t="str">
        <f>_xlfn.IFNA(VLOOKUP(C834,list!$G$2:$I$10,2,FALSE),"")</f>
        <v/>
      </c>
      <c r="E834" s="24" t="str">
        <f>_xlfn.IFNA(VLOOKUP(C834,list!G:I,3,FALSE),"")</f>
        <v/>
      </c>
      <c r="O834" s="26" t="str">
        <f t="shared" ref="O834:O897" si="67">IFERROR(IF(H834="","",DATE(YEAR(H834),MONTH(H834),1)),"")</f>
        <v/>
      </c>
      <c r="P834" s="28" t="str">
        <f t="shared" si="66"/>
        <v/>
      </c>
      <c r="Q834" s="24" t="str">
        <f t="shared" ref="Q834:Q897" si="68">IFERROR(IF(J834="","",MONTH(EOMONTH(J834,(DAY(J834)&gt;15)+0))),"")</f>
        <v/>
      </c>
      <c r="R834" s="24" t="str">
        <f t="shared" ref="R834:R897" si="69">IFERROR(IF(J834="","",IF(AND(MONTH(J834)=12,Q834=1),YEAR(J834)+1,YEAR(J834))),"")</f>
        <v/>
      </c>
      <c r="S834" s="27" t="str">
        <f t="shared" ref="S834:S897" si="70">IF(OR(Q834="",R834=""),"",DATE(R834,Q834,1))</f>
        <v/>
      </c>
    </row>
    <row r="835" spans="2:19" x14ac:dyDescent="0.3">
      <c r="B835" s="24" t="str">
        <f>_xlfn.IFNA(VLOOKUP(A835,list!B:C,2,FALSE),"")</f>
        <v/>
      </c>
      <c r="D835" s="24" t="str">
        <f>_xlfn.IFNA(VLOOKUP(C835,list!$G$2:$I$10,2,FALSE),"")</f>
        <v/>
      </c>
      <c r="E835" s="24" t="str">
        <f>_xlfn.IFNA(VLOOKUP(C835,list!G:I,3,FALSE),"")</f>
        <v/>
      </c>
      <c r="O835" s="26" t="str">
        <f t="shared" si="67"/>
        <v/>
      </c>
      <c r="P835" s="28" t="str">
        <f t="shared" ref="P835:P898" si="71">IFERROR(IF(J835&gt;0,((J835-H835)/7),""),"")</f>
        <v/>
      </c>
      <c r="Q835" s="24" t="str">
        <f t="shared" si="68"/>
        <v/>
      </c>
      <c r="R835" s="24" t="str">
        <f t="shared" si="69"/>
        <v/>
      </c>
      <c r="S835" s="27" t="str">
        <f t="shared" si="70"/>
        <v/>
      </c>
    </row>
    <row r="836" spans="2:19" x14ac:dyDescent="0.3">
      <c r="B836" s="24" t="str">
        <f>_xlfn.IFNA(VLOOKUP(A836,list!B:C,2,FALSE),"")</f>
        <v/>
      </c>
      <c r="D836" s="24" t="str">
        <f>_xlfn.IFNA(VLOOKUP(C836,list!$G$2:$I$10,2,FALSE),"")</f>
        <v/>
      </c>
      <c r="E836" s="24" t="str">
        <f>_xlfn.IFNA(VLOOKUP(C836,list!G:I,3,FALSE),"")</f>
        <v/>
      </c>
      <c r="O836" s="26" t="str">
        <f t="shared" si="67"/>
        <v/>
      </c>
      <c r="P836" s="28" t="str">
        <f t="shared" si="71"/>
        <v/>
      </c>
      <c r="Q836" s="24" t="str">
        <f t="shared" si="68"/>
        <v/>
      </c>
      <c r="R836" s="24" t="str">
        <f t="shared" si="69"/>
        <v/>
      </c>
      <c r="S836" s="27" t="str">
        <f t="shared" si="70"/>
        <v/>
      </c>
    </row>
    <row r="837" spans="2:19" x14ac:dyDescent="0.3">
      <c r="B837" s="24" t="str">
        <f>_xlfn.IFNA(VLOOKUP(A837,list!B:C,2,FALSE),"")</f>
        <v/>
      </c>
      <c r="D837" s="24" t="str">
        <f>_xlfn.IFNA(VLOOKUP(C837,list!$G$2:$I$10,2,FALSE),"")</f>
        <v/>
      </c>
      <c r="E837" s="24" t="str">
        <f>_xlfn.IFNA(VLOOKUP(C837,list!G:I,3,FALSE),"")</f>
        <v/>
      </c>
      <c r="O837" s="26" t="str">
        <f t="shared" si="67"/>
        <v/>
      </c>
      <c r="P837" s="28" t="str">
        <f t="shared" si="71"/>
        <v/>
      </c>
      <c r="Q837" s="24" t="str">
        <f t="shared" si="68"/>
        <v/>
      </c>
      <c r="R837" s="24" t="str">
        <f t="shared" si="69"/>
        <v/>
      </c>
      <c r="S837" s="27" t="str">
        <f t="shared" si="70"/>
        <v/>
      </c>
    </row>
    <row r="838" spans="2:19" x14ac:dyDescent="0.3">
      <c r="B838" s="24" t="str">
        <f>_xlfn.IFNA(VLOOKUP(A838,list!B:C,2,FALSE),"")</f>
        <v/>
      </c>
      <c r="D838" s="24" t="str">
        <f>_xlfn.IFNA(VLOOKUP(C838,list!$G$2:$I$10,2,FALSE),"")</f>
        <v/>
      </c>
      <c r="E838" s="24" t="str">
        <f>_xlfn.IFNA(VLOOKUP(C838,list!G:I,3,FALSE),"")</f>
        <v/>
      </c>
      <c r="O838" s="26" t="str">
        <f t="shared" si="67"/>
        <v/>
      </c>
      <c r="P838" s="28" t="str">
        <f t="shared" si="71"/>
        <v/>
      </c>
      <c r="Q838" s="24" t="str">
        <f t="shared" si="68"/>
        <v/>
      </c>
      <c r="R838" s="24" t="str">
        <f t="shared" si="69"/>
        <v/>
      </c>
      <c r="S838" s="27" t="str">
        <f t="shared" si="70"/>
        <v/>
      </c>
    </row>
    <row r="839" spans="2:19" x14ac:dyDescent="0.3">
      <c r="B839" s="24" t="str">
        <f>_xlfn.IFNA(VLOOKUP(A839,list!B:C,2,FALSE),"")</f>
        <v/>
      </c>
      <c r="D839" s="24" t="str">
        <f>_xlfn.IFNA(VLOOKUP(C839,list!$G$2:$I$10,2,FALSE),"")</f>
        <v/>
      </c>
      <c r="E839" s="24" t="str">
        <f>_xlfn.IFNA(VLOOKUP(C839,list!G:I,3,FALSE),"")</f>
        <v/>
      </c>
      <c r="O839" s="26" t="str">
        <f t="shared" si="67"/>
        <v/>
      </c>
      <c r="P839" s="28" t="str">
        <f t="shared" si="71"/>
        <v/>
      </c>
      <c r="Q839" s="24" t="str">
        <f t="shared" si="68"/>
        <v/>
      </c>
      <c r="R839" s="24" t="str">
        <f t="shared" si="69"/>
        <v/>
      </c>
      <c r="S839" s="27" t="str">
        <f t="shared" si="70"/>
        <v/>
      </c>
    </row>
    <row r="840" spans="2:19" x14ac:dyDescent="0.3">
      <c r="B840" s="24" t="str">
        <f>_xlfn.IFNA(VLOOKUP(A840,list!B:C,2,FALSE),"")</f>
        <v/>
      </c>
      <c r="D840" s="24" t="str">
        <f>_xlfn.IFNA(VLOOKUP(C840,list!$G$2:$I$10,2,FALSE),"")</f>
        <v/>
      </c>
      <c r="E840" s="24" t="str">
        <f>_xlfn.IFNA(VLOOKUP(C840,list!G:I,3,FALSE),"")</f>
        <v/>
      </c>
      <c r="O840" s="26" t="str">
        <f t="shared" si="67"/>
        <v/>
      </c>
      <c r="P840" s="28" t="str">
        <f t="shared" si="71"/>
        <v/>
      </c>
      <c r="Q840" s="24" t="str">
        <f t="shared" si="68"/>
        <v/>
      </c>
      <c r="R840" s="24" t="str">
        <f t="shared" si="69"/>
        <v/>
      </c>
      <c r="S840" s="27" t="str">
        <f t="shared" si="70"/>
        <v/>
      </c>
    </row>
    <row r="841" spans="2:19" x14ac:dyDescent="0.3">
      <c r="B841" s="24" t="str">
        <f>_xlfn.IFNA(VLOOKUP(A841,list!B:C,2,FALSE),"")</f>
        <v/>
      </c>
      <c r="D841" s="24" t="str">
        <f>_xlfn.IFNA(VLOOKUP(C841,list!$G$2:$I$10,2,FALSE),"")</f>
        <v/>
      </c>
      <c r="E841" s="24" t="str">
        <f>_xlfn.IFNA(VLOOKUP(C841,list!G:I,3,FALSE),"")</f>
        <v/>
      </c>
      <c r="O841" s="26" t="str">
        <f t="shared" si="67"/>
        <v/>
      </c>
      <c r="P841" s="28" t="str">
        <f t="shared" si="71"/>
        <v/>
      </c>
      <c r="Q841" s="24" t="str">
        <f t="shared" si="68"/>
        <v/>
      </c>
      <c r="R841" s="24" t="str">
        <f t="shared" si="69"/>
        <v/>
      </c>
      <c r="S841" s="27" t="str">
        <f t="shared" si="70"/>
        <v/>
      </c>
    </row>
    <row r="842" spans="2:19" x14ac:dyDescent="0.3">
      <c r="B842" s="24" t="str">
        <f>_xlfn.IFNA(VLOOKUP(A842,list!B:C,2,FALSE),"")</f>
        <v/>
      </c>
      <c r="D842" s="24" t="str">
        <f>_xlfn.IFNA(VLOOKUP(C842,list!$G$2:$I$10,2,FALSE),"")</f>
        <v/>
      </c>
      <c r="E842" s="24" t="str">
        <f>_xlfn.IFNA(VLOOKUP(C842,list!G:I,3,FALSE),"")</f>
        <v/>
      </c>
      <c r="O842" s="26" t="str">
        <f t="shared" si="67"/>
        <v/>
      </c>
      <c r="P842" s="28" t="str">
        <f t="shared" si="71"/>
        <v/>
      </c>
      <c r="Q842" s="24" t="str">
        <f t="shared" si="68"/>
        <v/>
      </c>
      <c r="R842" s="24" t="str">
        <f t="shared" si="69"/>
        <v/>
      </c>
      <c r="S842" s="27" t="str">
        <f t="shared" si="70"/>
        <v/>
      </c>
    </row>
    <row r="843" spans="2:19" x14ac:dyDescent="0.3">
      <c r="B843" s="24" t="str">
        <f>_xlfn.IFNA(VLOOKUP(A843,list!B:C,2,FALSE),"")</f>
        <v/>
      </c>
      <c r="D843" s="24" t="str">
        <f>_xlfn.IFNA(VLOOKUP(C843,list!$G$2:$I$10,2,FALSE),"")</f>
        <v/>
      </c>
      <c r="E843" s="24" t="str">
        <f>_xlfn.IFNA(VLOOKUP(C843,list!G:I,3,FALSE),"")</f>
        <v/>
      </c>
      <c r="O843" s="26" t="str">
        <f t="shared" si="67"/>
        <v/>
      </c>
      <c r="P843" s="28" t="str">
        <f t="shared" si="71"/>
        <v/>
      </c>
      <c r="Q843" s="24" t="str">
        <f t="shared" si="68"/>
        <v/>
      </c>
      <c r="R843" s="24" t="str">
        <f t="shared" si="69"/>
        <v/>
      </c>
      <c r="S843" s="27" t="str">
        <f t="shared" si="70"/>
        <v/>
      </c>
    </row>
    <row r="844" spans="2:19" x14ac:dyDescent="0.3">
      <c r="B844" s="24" t="str">
        <f>_xlfn.IFNA(VLOOKUP(A844,list!B:C,2,FALSE),"")</f>
        <v/>
      </c>
      <c r="D844" s="24" t="str">
        <f>_xlfn.IFNA(VLOOKUP(C844,list!$G$2:$I$10,2,FALSE),"")</f>
        <v/>
      </c>
      <c r="E844" s="24" t="str">
        <f>_xlfn.IFNA(VLOOKUP(C844,list!G:I,3,FALSE),"")</f>
        <v/>
      </c>
      <c r="O844" s="26" t="str">
        <f t="shared" si="67"/>
        <v/>
      </c>
      <c r="P844" s="28" t="str">
        <f t="shared" si="71"/>
        <v/>
      </c>
      <c r="Q844" s="24" t="str">
        <f t="shared" si="68"/>
        <v/>
      </c>
      <c r="R844" s="24" t="str">
        <f t="shared" si="69"/>
        <v/>
      </c>
      <c r="S844" s="27" t="str">
        <f t="shared" si="70"/>
        <v/>
      </c>
    </row>
    <row r="845" spans="2:19" x14ac:dyDescent="0.3">
      <c r="B845" s="24" t="str">
        <f>_xlfn.IFNA(VLOOKUP(A845,list!B:C,2,FALSE),"")</f>
        <v/>
      </c>
      <c r="D845" s="24" t="str">
        <f>_xlfn.IFNA(VLOOKUP(C845,list!$G$2:$I$10,2,FALSE),"")</f>
        <v/>
      </c>
      <c r="E845" s="24" t="str">
        <f>_xlfn.IFNA(VLOOKUP(C845,list!G:I,3,FALSE),"")</f>
        <v/>
      </c>
      <c r="O845" s="26" t="str">
        <f t="shared" si="67"/>
        <v/>
      </c>
      <c r="P845" s="28" t="str">
        <f t="shared" si="71"/>
        <v/>
      </c>
      <c r="Q845" s="24" t="str">
        <f t="shared" si="68"/>
        <v/>
      </c>
      <c r="R845" s="24" t="str">
        <f t="shared" si="69"/>
        <v/>
      </c>
      <c r="S845" s="27" t="str">
        <f t="shared" si="70"/>
        <v/>
      </c>
    </row>
    <row r="846" spans="2:19" x14ac:dyDescent="0.3">
      <c r="B846" s="24" t="str">
        <f>_xlfn.IFNA(VLOOKUP(A846,list!B:C,2,FALSE),"")</f>
        <v/>
      </c>
      <c r="D846" s="24" t="str">
        <f>_xlfn.IFNA(VLOOKUP(C846,list!$G$2:$I$10,2,FALSE),"")</f>
        <v/>
      </c>
      <c r="E846" s="24" t="str">
        <f>_xlfn.IFNA(VLOOKUP(C846,list!G:I,3,FALSE),"")</f>
        <v/>
      </c>
      <c r="O846" s="26" t="str">
        <f t="shared" si="67"/>
        <v/>
      </c>
      <c r="P846" s="28" t="str">
        <f t="shared" si="71"/>
        <v/>
      </c>
      <c r="Q846" s="24" t="str">
        <f t="shared" si="68"/>
        <v/>
      </c>
      <c r="R846" s="24" t="str">
        <f t="shared" si="69"/>
        <v/>
      </c>
      <c r="S846" s="27" t="str">
        <f t="shared" si="70"/>
        <v/>
      </c>
    </row>
    <row r="847" spans="2:19" x14ac:dyDescent="0.3">
      <c r="B847" s="24" t="str">
        <f>_xlfn.IFNA(VLOOKUP(A847,list!B:C,2,FALSE),"")</f>
        <v/>
      </c>
      <c r="D847" s="24" t="str">
        <f>_xlfn.IFNA(VLOOKUP(C847,list!$G$2:$I$10,2,FALSE),"")</f>
        <v/>
      </c>
      <c r="E847" s="24" t="str">
        <f>_xlfn.IFNA(VLOOKUP(C847,list!G:I,3,FALSE),"")</f>
        <v/>
      </c>
      <c r="O847" s="26" t="str">
        <f t="shared" si="67"/>
        <v/>
      </c>
      <c r="P847" s="28" t="str">
        <f t="shared" si="71"/>
        <v/>
      </c>
      <c r="Q847" s="24" t="str">
        <f t="shared" si="68"/>
        <v/>
      </c>
      <c r="R847" s="24" t="str">
        <f t="shared" si="69"/>
        <v/>
      </c>
      <c r="S847" s="27" t="str">
        <f t="shared" si="70"/>
        <v/>
      </c>
    </row>
    <row r="848" spans="2:19" x14ac:dyDescent="0.3">
      <c r="B848" s="24" t="str">
        <f>_xlfn.IFNA(VLOOKUP(A848,list!B:C,2,FALSE),"")</f>
        <v/>
      </c>
      <c r="D848" s="24" t="str">
        <f>_xlfn.IFNA(VLOOKUP(C848,list!$G$2:$I$10,2,FALSE),"")</f>
        <v/>
      </c>
      <c r="E848" s="24" t="str">
        <f>_xlfn.IFNA(VLOOKUP(C848,list!G:I,3,FALSE),"")</f>
        <v/>
      </c>
      <c r="O848" s="26" t="str">
        <f t="shared" si="67"/>
        <v/>
      </c>
      <c r="P848" s="28" t="str">
        <f t="shared" si="71"/>
        <v/>
      </c>
      <c r="Q848" s="24" t="str">
        <f t="shared" si="68"/>
        <v/>
      </c>
      <c r="R848" s="24" t="str">
        <f t="shared" si="69"/>
        <v/>
      </c>
      <c r="S848" s="27" t="str">
        <f t="shared" si="70"/>
        <v/>
      </c>
    </row>
    <row r="849" spans="2:19" x14ac:dyDescent="0.3">
      <c r="B849" s="24" t="str">
        <f>_xlfn.IFNA(VLOOKUP(A849,list!B:C,2,FALSE),"")</f>
        <v/>
      </c>
      <c r="D849" s="24" t="str">
        <f>_xlfn.IFNA(VLOOKUP(C849,list!$G$2:$I$10,2,FALSE),"")</f>
        <v/>
      </c>
      <c r="E849" s="24" t="str">
        <f>_xlfn.IFNA(VLOOKUP(C849,list!G:I,3,FALSE),"")</f>
        <v/>
      </c>
      <c r="O849" s="26" t="str">
        <f t="shared" si="67"/>
        <v/>
      </c>
      <c r="P849" s="28" t="str">
        <f t="shared" si="71"/>
        <v/>
      </c>
      <c r="Q849" s="24" t="str">
        <f t="shared" si="68"/>
        <v/>
      </c>
      <c r="R849" s="24" t="str">
        <f t="shared" si="69"/>
        <v/>
      </c>
      <c r="S849" s="27" t="str">
        <f t="shared" si="70"/>
        <v/>
      </c>
    </row>
    <row r="850" spans="2:19" x14ac:dyDescent="0.3">
      <c r="B850" s="24" t="str">
        <f>_xlfn.IFNA(VLOOKUP(A850,list!B:C,2,FALSE),"")</f>
        <v/>
      </c>
      <c r="D850" s="24" t="str">
        <f>_xlfn.IFNA(VLOOKUP(C850,list!$G$2:$I$10,2,FALSE),"")</f>
        <v/>
      </c>
      <c r="E850" s="24" t="str">
        <f>_xlfn.IFNA(VLOOKUP(C850,list!G:I,3,FALSE),"")</f>
        <v/>
      </c>
      <c r="O850" s="26" t="str">
        <f t="shared" si="67"/>
        <v/>
      </c>
      <c r="P850" s="28" t="str">
        <f t="shared" si="71"/>
        <v/>
      </c>
      <c r="Q850" s="24" t="str">
        <f t="shared" si="68"/>
        <v/>
      </c>
      <c r="R850" s="24" t="str">
        <f t="shared" si="69"/>
        <v/>
      </c>
      <c r="S850" s="27" t="str">
        <f t="shared" si="70"/>
        <v/>
      </c>
    </row>
    <row r="851" spans="2:19" x14ac:dyDescent="0.3">
      <c r="B851" s="24" t="str">
        <f>_xlfn.IFNA(VLOOKUP(A851,list!B:C,2,FALSE),"")</f>
        <v/>
      </c>
      <c r="D851" s="24" t="str">
        <f>_xlfn.IFNA(VLOOKUP(C851,list!$G$2:$I$10,2,FALSE),"")</f>
        <v/>
      </c>
      <c r="E851" s="24" t="str">
        <f>_xlfn.IFNA(VLOOKUP(C851,list!G:I,3,FALSE),"")</f>
        <v/>
      </c>
      <c r="O851" s="26" t="str">
        <f t="shared" si="67"/>
        <v/>
      </c>
      <c r="P851" s="28" t="str">
        <f t="shared" si="71"/>
        <v/>
      </c>
      <c r="Q851" s="24" t="str">
        <f t="shared" si="68"/>
        <v/>
      </c>
      <c r="R851" s="24" t="str">
        <f t="shared" si="69"/>
        <v/>
      </c>
      <c r="S851" s="27" t="str">
        <f t="shared" si="70"/>
        <v/>
      </c>
    </row>
    <row r="852" spans="2:19" x14ac:dyDescent="0.3">
      <c r="B852" s="24" t="str">
        <f>_xlfn.IFNA(VLOOKUP(A852,list!B:C,2,FALSE),"")</f>
        <v/>
      </c>
      <c r="D852" s="24" t="str">
        <f>_xlfn.IFNA(VLOOKUP(C852,list!$G$2:$I$10,2,FALSE),"")</f>
        <v/>
      </c>
      <c r="E852" s="24" t="str">
        <f>_xlfn.IFNA(VLOOKUP(C852,list!G:I,3,FALSE),"")</f>
        <v/>
      </c>
      <c r="O852" s="26" t="str">
        <f t="shared" si="67"/>
        <v/>
      </c>
      <c r="P852" s="28" t="str">
        <f t="shared" si="71"/>
        <v/>
      </c>
      <c r="Q852" s="24" t="str">
        <f t="shared" si="68"/>
        <v/>
      </c>
      <c r="R852" s="24" t="str">
        <f t="shared" si="69"/>
        <v/>
      </c>
      <c r="S852" s="27" t="str">
        <f t="shared" si="70"/>
        <v/>
      </c>
    </row>
    <row r="853" spans="2:19" x14ac:dyDescent="0.3">
      <c r="B853" s="24" t="str">
        <f>_xlfn.IFNA(VLOOKUP(A853,list!B:C,2,FALSE),"")</f>
        <v/>
      </c>
      <c r="D853" s="24" t="str">
        <f>_xlfn.IFNA(VLOOKUP(C853,list!$G$2:$I$10,2,FALSE),"")</f>
        <v/>
      </c>
      <c r="E853" s="24" t="str">
        <f>_xlfn.IFNA(VLOOKUP(C853,list!G:I,3,FALSE),"")</f>
        <v/>
      </c>
      <c r="O853" s="26" t="str">
        <f t="shared" si="67"/>
        <v/>
      </c>
      <c r="P853" s="28" t="str">
        <f t="shared" si="71"/>
        <v/>
      </c>
      <c r="Q853" s="24" t="str">
        <f t="shared" si="68"/>
        <v/>
      </c>
      <c r="R853" s="24" t="str">
        <f t="shared" si="69"/>
        <v/>
      </c>
      <c r="S853" s="27" t="str">
        <f t="shared" si="70"/>
        <v/>
      </c>
    </row>
    <row r="854" spans="2:19" x14ac:dyDescent="0.3">
      <c r="B854" s="24" t="str">
        <f>_xlfn.IFNA(VLOOKUP(A854,list!B:C,2,FALSE),"")</f>
        <v/>
      </c>
      <c r="D854" s="24" t="str">
        <f>_xlfn.IFNA(VLOOKUP(C854,list!$G$2:$I$10,2,FALSE),"")</f>
        <v/>
      </c>
      <c r="E854" s="24" t="str">
        <f>_xlfn.IFNA(VLOOKUP(C854,list!G:I,3,FALSE),"")</f>
        <v/>
      </c>
      <c r="O854" s="26" t="str">
        <f t="shared" si="67"/>
        <v/>
      </c>
      <c r="P854" s="28" t="str">
        <f t="shared" si="71"/>
        <v/>
      </c>
      <c r="Q854" s="24" t="str">
        <f t="shared" si="68"/>
        <v/>
      </c>
      <c r="R854" s="24" t="str">
        <f t="shared" si="69"/>
        <v/>
      </c>
      <c r="S854" s="27" t="str">
        <f t="shared" si="70"/>
        <v/>
      </c>
    </row>
    <row r="855" spans="2:19" x14ac:dyDescent="0.3">
      <c r="B855" s="24" t="str">
        <f>_xlfn.IFNA(VLOOKUP(A855,list!B:C,2,FALSE),"")</f>
        <v/>
      </c>
      <c r="D855" s="24" t="str">
        <f>_xlfn.IFNA(VLOOKUP(C855,list!$G$2:$I$10,2,FALSE),"")</f>
        <v/>
      </c>
      <c r="E855" s="24" t="str">
        <f>_xlfn.IFNA(VLOOKUP(C855,list!G:I,3,FALSE),"")</f>
        <v/>
      </c>
      <c r="O855" s="26" t="str">
        <f t="shared" si="67"/>
        <v/>
      </c>
      <c r="P855" s="28" t="str">
        <f t="shared" si="71"/>
        <v/>
      </c>
      <c r="Q855" s="24" t="str">
        <f t="shared" si="68"/>
        <v/>
      </c>
      <c r="R855" s="24" t="str">
        <f t="shared" si="69"/>
        <v/>
      </c>
      <c r="S855" s="27" t="str">
        <f t="shared" si="70"/>
        <v/>
      </c>
    </row>
    <row r="856" spans="2:19" x14ac:dyDescent="0.3">
      <c r="B856" s="24" t="str">
        <f>_xlfn.IFNA(VLOOKUP(A856,list!B:C,2,FALSE),"")</f>
        <v/>
      </c>
      <c r="D856" s="24" t="str">
        <f>_xlfn.IFNA(VLOOKUP(C856,list!$G$2:$I$10,2,FALSE),"")</f>
        <v/>
      </c>
      <c r="E856" s="24" t="str">
        <f>_xlfn.IFNA(VLOOKUP(C856,list!G:I,3,FALSE),"")</f>
        <v/>
      </c>
      <c r="O856" s="26" t="str">
        <f t="shared" si="67"/>
        <v/>
      </c>
      <c r="P856" s="28" t="str">
        <f t="shared" si="71"/>
        <v/>
      </c>
      <c r="Q856" s="24" t="str">
        <f t="shared" si="68"/>
        <v/>
      </c>
      <c r="R856" s="24" t="str">
        <f t="shared" si="69"/>
        <v/>
      </c>
      <c r="S856" s="27" t="str">
        <f t="shared" si="70"/>
        <v/>
      </c>
    </row>
    <row r="857" spans="2:19" x14ac:dyDescent="0.3">
      <c r="B857" s="24" t="str">
        <f>_xlfn.IFNA(VLOOKUP(A857,list!B:C,2,FALSE),"")</f>
        <v/>
      </c>
      <c r="D857" s="24" t="str">
        <f>_xlfn.IFNA(VLOOKUP(C857,list!$G$2:$I$10,2,FALSE),"")</f>
        <v/>
      </c>
      <c r="E857" s="24" t="str">
        <f>_xlfn.IFNA(VLOOKUP(C857,list!G:I,3,FALSE),"")</f>
        <v/>
      </c>
      <c r="O857" s="26" t="str">
        <f t="shared" si="67"/>
        <v/>
      </c>
      <c r="P857" s="28" t="str">
        <f t="shared" si="71"/>
        <v/>
      </c>
      <c r="Q857" s="24" t="str">
        <f t="shared" si="68"/>
        <v/>
      </c>
      <c r="R857" s="24" t="str">
        <f t="shared" si="69"/>
        <v/>
      </c>
      <c r="S857" s="27" t="str">
        <f t="shared" si="70"/>
        <v/>
      </c>
    </row>
    <row r="858" spans="2:19" x14ac:dyDescent="0.3">
      <c r="B858" s="24" t="str">
        <f>_xlfn.IFNA(VLOOKUP(A858,list!B:C,2,FALSE),"")</f>
        <v/>
      </c>
      <c r="D858" s="24" t="str">
        <f>_xlfn.IFNA(VLOOKUP(C858,list!$G$2:$I$10,2,FALSE),"")</f>
        <v/>
      </c>
      <c r="E858" s="24" t="str">
        <f>_xlfn.IFNA(VLOOKUP(C858,list!G:I,3,FALSE),"")</f>
        <v/>
      </c>
      <c r="O858" s="26" t="str">
        <f t="shared" si="67"/>
        <v/>
      </c>
      <c r="P858" s="28" t="str">
        <f t="shared" si="71"/>
        <v/>
      </c>
      <c r="Q858" s="24" t="str">
        <f t="shared" si="68"/>
        <v/>
      </c>
      <c r="R858" s="24" t="str">
        <f t="shared" si="69"/>
        <v/>
      </c>
      <c r="S858" s="27" t="str">
        <f t="shared" si="70"/>
        <v/>
      </c>
    </row>
    <row r="859" spans="2:19" x14ac:dyDescent="0.3">
      <c r="B859" s="24" t="str">
        <f>_xlfn.IFNA(VLOOKUP(A859,list!B:C,2,FALSE),"")</f>
        <v/>
      </c>
      <c r="D859" s="24" t="str">
        <f>_xlfn.IFNA(VLOOKUP(C859,list!$G$2:$I$10,2,FALSE),"")</f>
        <v/>
      </c>
      <c r="E859" s="24" t="str">
        <f>_xlfn.IFNA(VLOOKUP(C859,list!G:I,3,FALSE),"")</f>
        <v/>
      </c>
      <c r="O859" s="26" t="str">
        <f t="shared" si="67"/>
        <v/>
      </c>
      <c r="P859" s="28" t="str">
        <f t="shared" si="71"/>
        <v/>
      </c>
      <c r="Q859" s="24" t="str">
        <f t="shared" si="68"/>
        <v/>
      </c>
      <c r="R859" s="24" t="str">
        <f t="shared" si="69"/>
        <v/>
      </c>
      <c r="S859" s="27" t="str">
        <f t="shared" si="70"/>
        <v/>
      </c>
    </row>
    <row r="860" spans="2:19" x14ac:dyDescent="0.3">
      <c r="B860" s="24" t="str">
        <f>_xlfn.IFNA(VLOOKUP(A860,list!B:C,2,FALSE),"")</f>
        <v/>
      </c>
      <c r="D860" s="24" t="str">
        <f>_xlfn.IFNA(VLOOKUP(C860,list!$G$2:$I$10,2,FALSE),"")</f>
        <v/>
      </c>
      <c r="E860" s="24" t="str">
        <f>_xlfn.IFNA(VLOOKUP(C860,list!G:I,3,FALSE),"")</f>
        <v/>
      </c>
      <c r="O860" s="26" t="str">
        <f t="shared" si="67"/>
        <v/>
      </c>
      <c r="P860" s="28" t="str">
        <f t="shared" si="71"/>
        <v/>
      </c>
      <c r="Q860" s="24" t="str">
        <f t="shared" si="68"/>
        <v/>
      </c>
      <c r="R860" s="24" t="str">
        <f t="shared" si="69"/>
        <v/>
      </c>
      <c r="S860" s="27" t="str">
        <f t="shared" si="70"/>
        <v/>
      </c>
    </row>
    <row r="861" spans="2:19" x14ac:dyDescent="0.3">
      <c r="B861" s="24" t="str">
        <f>_xlfn.IFNA(VLOOKUP(A861,list!B:C,2,FALSE),"")</f>
        <v/>
      </c>
      <c r="D861" s="24" t="str">
        <f>_xlfn.IFNA(VLOOKUP(C861,list!$G$2:$I$10,2,FALSE),"")</f>
        <v/>
      </c>
      <c r="E861" s="24" t="str">
        <f>_xlfn.IFNA(VLOOKUP(C861,list!G:I,3,FALSE),"")</f>
        <v/>
      </c>
      <c r="O861" s="26" t="str">
        <f t="shared" si="67"/>
        <v/>
      </c>
      <c r="P861" s="28" t="str">
        <f t="shared" si="71"/>
        <v/>
      </c>
      <c r="Q861" s="24" t="str">
        <f t="shared" si="68"/>
        <v/>
      </c>
      <c r="R861" s="24" t="str">
        <f t="shared" si="69"/>
        <v/>
      </c>
      <c r="S861" s="27" t="str">
        <f t="shared" si="70"/>
        <v/>
      </c>
    </row>
    <row r="862" spans="2:19" x14ac:dyDescent="0.3">
      <c r="B862" s="24" t="str">
        <f>_xlfn.IFNA(VLOOKUP(A862,list!B:C,2,FALSE),"")</f>
        <v/>
      </c>
      <c r="D862" s="24" t="str">
        <f>_xlfn.IFNA(VLOOKUP(C862,list!$G$2:$I$10,2,FALSE),"")</f>
        <v/>
      </c>
      <c r="E862" s="24" t="str">
        <f>_xlfn.IFNA(VLOOKUP(C862,list!G:I,3,FALSE),"")</f>
        <v/>
      </c>
      <c r="O862" s="26" t="str">
        <f t="shared" si="67"/>
        <v/>
      </c>
      <c r="P862" s="28" t="str">
        <f t="shared" si="71"/>
        <v/>
      </c>
      <c r="Q862" s="24" t="str">
        <f t="shared" si="68"/>
        <v/>
      </c>
      <c r="R862" s="24" t="str">
        <f t="shared" si="69"/>
        <v/>
      </c>
      <c r="S862" s="27" t="str">
        <f t="shared" si="70"/>
        <v/>
      </c>
    </row>
    <row r="863" spans="2:19" x14ac:dyDescent="0.3">
      <c r="B863" s="24" t="str">
        <f>_xlfn.IFNA(VLOOKUP(A863,list!B:C,2,FALSE),"")</f>
        <v/>
      </c>
      <c r="D863" s="24" t="str">
        <f>_xlfn.IFNA(VLOOKUP(C863,list!$G$2:$I$10,2,FALSE),"")</f>
        <v/>
      </c>
      <c r="E863" s="24" t="str">
        <f>_xlfn.IFNA(VLOOKUP(C863,list!G:I,3,FALSE),"")</f>
        <v/>
      </c>
      <c r="O863" s="26" t="str">
        <f t="shared" si="67"/>
        <v/>
      </c>
      <c r="P863" s="28" t="str">
        <f t="shared" si="71"/>
        <v/>
      </c>
      <c r="Q863" s="24" t="str">
        <f t="shared" si="68"/>
        <v/>
      </c>
      <c r="R863" s="24" t="str">
        <f t="shared" si="69"/>
        <v/>
      </c>
      <c r="S863" s="27" t="str">
        <f t="shared" si="70"/>
        <v/>
      </c>
    </row>
    <row r="864" spans="2:19" x14ac:dyDescent="0.3">
      <c r="B864" s="24" t="str">
        <f>_xlfn.IFNA(VLOOKUP(A864,list!B:C,2,FALSE),"")</f>
        <v/>
      </c>
      <c r="D864" s="24" t="str">
        <f>_xlfn.IFNA(VLOOKUP(C864,list!$G$2:$I$10,2,FALSE),"")</f>
        <v/>
      </c>
      <c r="E864" s="24" t="str">
        <f>_xlfn.IFNA(VLOOKUP(C864,list!G:I,3,FALSE),"")</f>
        <v/>
      </c>
      <c r="O864" s="26" t="str">
        <f t="shared" si="67"/>
        <v/>
      </c>
      <c r="P864" s="28" t="str">
        <f t="shared" si="71"/>
        <v/>
      </c>
      <c r="Q864" s="24" t="str">
        <f t="shared" si="68"/>
        <v/>
      </c>
      <c r="R864" s="24" t="str">
        <f t="shared" si="69"/>
        <v/>
      </c>
      <c r="S864" s="27" t="str">
        <f t="shared" si="70"/>
        <v/>
      </c>
    </row>
    <row r="865" spans="2:19" x14ac:dyDescent="0.3">
      <c r="B865" s="24" t="str">
        <f>_xlfn.IFNA(VLOOKUP(A865,list!B:C,2,FALSE),"")</f>
        <v/>
      </c>
      <c r="D865" s="24" t="str">
        <f>_xlfn.IFNA(VLOOKUP(C865,list!$G$2:$I$10,2,FALSE),"")</f>
        <v/>
      </c>
      <c r="E865" s="24" t="str">
        <f>_xlfn.IFNA(VLOOKUP(C865,list!G:I,3,FALSE),"")</f>
        <v/>
      </c>
      <c r="O865" s="26" t="str">
        <f t="shared" si="67"/>
        <v/>
      </c>
      <c r="P865" s="28" t="str">
        <f t="shared" si="71"/>
        <v/>
      </c>
      <c r="Q865" s="24" t="str">
        <f t="shared" si="68"/>
        <v/>
      </c>
      <c r="R865" s="24" t="str">
        <f t="shared" si="69"/>
        <v/>
      </c>
      <c r="S865" s="27" t="str">
        <f t="shared" si="70"/>
        <v/>
      </c>
    </row>
    <row r="866" spans="2:19" x14ac:dyDescent="0.3">
      <c r="B866" s="24" t="str">
        <f>_xlfn.IFNA(VLOOKUP(A866,list!B:C,2,FALSE),"")</f>
        <v/>
      </c>
      <c r="D866" s="24" t="str">
        <f>_xlfn.IFNA(VLOOKUP(C866,list!$G$2:$I$10,2,FALSE),"")</f>
        <v/>
      </c>
      <c r="E866" s="24" t="str">
        <f>_xlfn.IFNA(VLOOKUP(C866,list!G:I,3,FALSE),"")</f>
        <v/>
      </c>
      <c r="O866" s="26" t="str">
        <f t="shared" si="67"/>
        <v/>
      </c>
      <c r="P866" s="28" t="str">
        <f t="shared" si="71"/>
        <v/>
      </c>
      <c r="Q866" s="24" t="str">
        <f t="shared" si="68"/>
        <v/>
      </c>
      <c r="R866" s="24" t="str">
        <f t="shared" si="69"/>
        <v/>
      </c>
      <c r="S866" s="27" t="str">
        <f t="shared" si="70"/>
        <v/>
      </c>
    </row>
    <row r="867" spans="2:19" x14ac:dyDescent="0.3">
      <c r="B867" s="24" t="str">
        <f>_xlfn.IFNA(VLOOKUP(A867,list!B:C,2,FALSE),"")</f>
        <v/>
      </c>
      <c r="D867" s="24" t="str">
        <f>_xlfn.IFNA(VLOOKUP(C867,list!$G$2:$I$10,2,FALSE),"")</f>
        <v/>
      </c>
      <c r="E867" s="24" t="str">
        <f>_xlfn.IFNA(VLOOKUP(C867,list!G:I,3,FALSE),"")</f>
        <v/>
      </c>
      <c r="O867" s="26" t="str">
        <f t="shared" si="67"/>
        <v/>
      </c>
      <c r="P867" s="28" t="str">
        <f t="shared" si="71"/>
        <v/>
      </c>
      <c r="Q867" s="24" t="str">
        <f t="shared" si="68"/>
        <v/>
      </c>
      <c r="R867" s="24" t="str">
        <f t="shared" si="69"/>
        <v/>
      </c>
      <c r="S867" s="27" t="str">
        <f t="shared" si="70"/>
        <v/>
      </c>
    </row>
    <row r="868" spans="2:19" x14ac:dyDescent="0.3">
      <c r="B868" s="24" t="str">
        <f>_xlfn.IFNA(VLOOKUP(A868,list!B:C,2,FALSE),"")</f>
        <v/>
      </c>
      <c r="D868" s="24" t="str">
        <f>_xlfn.IFNA(VLOOKUP(C868,list!$G$2:$I$10,2,FALSE),"")</f>
        <v/>
      </c>
      <c r="E868" s="24" t="str">
        <f>_xlfn.IFNA(VLOOKUP(C868,list!G:I,3,FALSE),"")</f>
        <v/>
      </c>
      <c r="O868" s="26" t="str">
        <f t="shared" si="67"/>
        <v/>
      </c>
      <c r="P868" s="28" t="str">
        <f t="shared" si="71"/>
        <v/>
      </c>
      <c r="Q868" s="24" t="str">
        <f t="shared" si="68"/>
        <v/>
      </c>
      <c r="R868" s="24" t="str">
        <f t="shared" si="69"/>
        <v/>
      </c>
      <c r="S868" s="27" t="str">
        <f t="shared" si="70"/>
        <v/>
      </c>
    </row>
    <row r="869" spans="2:19" x14ac:dyDescent="0.3">
      <c r="B869" s="24" t="str">
        <f>_xlfn.IFNA(VLOOKUP(A869,list!B:C,2,FALSE),"")</f>
        <v/>
      </c>
      <c r="D869" s="24" t="str">
        <f>_xlfn.IFNA(VLOOKUP(C869,list!$G$2:$I$10,2,FALSE),"")</f>
        <v/>
      </c>
      <c r="E869" s="24" t="str">
        <f>_xlfn.IFNA(VLOOKUP(C869,list!G:I,3,FALSE),"")</f>
        <v/>
      </c>
      <c r="O869" s="26" t="str">
        <f t="shared" si="67"/>
        <v/>
      </c>
      <c r="P869" s="28" t="str">
        <f t="shared" si="71"/>
        <v/>
      </c>
      <c r="Q869" s="24" t="str">
        <f t="shared" si="68"/>
        <v/>
      </c>
      <c r="R869" s="24" t="str">
        <f t="shared" si="69"/>
        <v/>
      </c>
      <c r="S869" s="27" t="str">
        <f t="shared" si="70"/>
        <v/>
      </c>
    </row>
    <row r="870" spans="2:19" x14ac:dyDescent="0.3">
      <c r="B870" s="24" t="str">
        <f>_xlfn.IFNA(VLOOKUP(A870,list!B:C,2,FALSE),"")</f>
        <v/>
      </c>
      <c r="D870" s="24" t="str">
        <f>_xlfn.IFNA(VLOOKUP(C870,list!$G$2:$I$10,2,FALSE),"")</f>
        <v/>
      </c>
      <c r="E870" s="24" t="str">
        <f>_xlfn.IFNA(VLOOKUP(C870,list!G:I,3,FALSE),"")</f>
        <v/>
      </c>
      <c r="O870" s="26" t="str">
        <f t="shared" si="67"/>
        <v/>
      </c>
      <c r="P870" s="28" t="str">
        <f t="shared" si="71"/>
        <v/>
      </c>
      <c r="Q870" s="24" t="str">
        <f t="shared" si="68"/>
        <v/>
      </c>
      <c r="R870" s="24" t="str">
        <f t="shared" si="69"/>
        <v/>
      </c>
      <c r="S870" s="27" t="str">
        <f t="shared" si="70"/>
        <v/>
      </c>
    </row>
    <row r="871" spans="2:19" x14ac:dyDescent="0.3">
      <c r="B871" s="24" t="str">
        <f>_xlfn.IFNA(VLOOKUP(A871,list!B:C,2,FALSE),"")</f>
        <v/>
      </c>
      <c r="D871" s="24" t="str">
        <f>_xlfn.IFNA(VLOOKUP(C871,list!$G$2:$I$10,2,FALSE),"")</f>
        <v/>
      </c>
      <c r="E871" s="24" t="str">
        <f>_xlfn.IFNA(VLOOKUP(C871,list!G:I,3,FALSE),"")</f>
        <v/>
      </c>
      <c r="O871" s="26" t="str">
        <f t="shared" si="67"/>
        <v/>
      </c>
      <c r="P871" s="28" t="str">
        <f t="shared" si="71"/>
        <v/>
      </c>
      <c r="Q871" s="24" t="str">
        <f t="shared" si="68"/>
        <v/>
      </c>
      <c r="R871" s="24" t="str">
        <f t="shared" si="69"/>
        <v/>
      </c>
      <c r="S871" s="27" t="str">
        <f t="shared" si="70"/>
        <v/>
      </c>
    </row>
    <row r="872" spans="2:19" x14ac:dyDescent="0.3">
      <c r="B872" s="24" t="str">
        <f>_xlfn.IFNA(VLOOKUP(A872,list!B:C,2,FALSE),"")</f>
        <v/>
      </c>
      <c r="D872" s="24" t="str">
        <f>_xlfn.IFNA(VLOOKUP(C872,list!$G$2:$I$10,2,FALSE),"")</f>
        <v/>
      </c>
      <c r="E872" s="24" t="str">
        <f>_xlfn.IFNA(VLOOKUP(C872,list!G:I,3,FALSE),"")</f>
        <v/>
      </c>
      <c r="O872" s="26" t="str">
        <f t="shared" si="67"/>
        <v/>
      </c>
      <c r="P872" s="28" t="str">
        <f t="shared" si="71"/>
        <v/>
      </c>
      <c r="Q872" s="24" t="str">
        <f t="shared" si="68"/>
        <v/>
      </c>
      <c r="R872" s="24" t="str">
        <f t="shared" si="69"/>
        <v/>
      </c>
      <c r="S872" s="27" t="str">
        <f t="shared" si="70"/>
        <v/>
      </c>
    </row>
    <row r="873" spans="2:19" x14ac:dyDescent="0.3">
      <c r="B873" s="24" t="str">
        <f>_xlfn.IFNA(VLOOKUP(A873,list!B:C,2,FALSE),"")</f>
        <v/>
      </c>
      <c r="D873" s="24" t="str">
        <f>_xlfn.IFNA(VLOOKUP(C873,list!$G$2:$I$10,2,FALSE),"")</f>
        <v/>
      </c>
      <c r="E873" s="24" t="str">
        <f>_xlfn.IFNA(VLOOKUP(C873,list!G:I,3,FALSE),"")</f>
        <v/>
      </c>
      <c r="O873" s="26" t="str">
        <f t="shared" si="67"/>
        <v/>
      </c>
      <c r="P873" s="28" t="str">
        <f t="shared" si="71"/>
        <v/>
      </c>
      <c r="Q873" s="24" t="str">
        <f t="shared" si="68"/>
        <v/>
      </c>
      <c r="R873" s="24" t="str">
        <f t="shared" si="69"/>
        <v/>
      </c>
      <c r="S873" s="27" t="str">
        <f t="shared" si="70"/>
        <v/>
      </c>
    </row>
    <row r="874" spans="2:19" x14ac:dyDescent="0.3">
      <c r="B874" s="24" t="str">
        <f>_xlfn.IFNA(VLOOKUP(A874,list!B:C,2,FALSE),"")</f>
        <v/>
      </c>
      <c r="D874" s="24" t="str">
        <f>_xlfn.IFNA(VLOOKUP(C874,list!$G$2:$I$10,2,FALSE),"")</f>
        <v/>
      </c>
      <c r="E874" s="24" t="str">
        <f>_xlfn.IFNA(VLOOKUP(C874,list!G:I,3,FALSE),"")</f>
        <v/>
      </c>
      <c r="O874" s="26" t="str">
        <f t="shared" si="67"/>
        <v/>
      </c>
      <c r="P874" s="28" t="str">
        <f t="shared" si="71"/>
        <v/>
      </c>
      <c r="Q874" s="24" t="str">
        <f t="shared" si="68"/>
        <v/>
      </c>
      <c r="R874" s="24" t="str">
        <f t="shared" si="69"/>
        <v/>
      </c>
      <c r="S874" s="27" t="str">
        <f t="shared" si="70"/>
        <v/>
      </c>
    </row>
    <row r="875" spans="2:19" x14ac:dyDescent="0.3">
      <c r="B875" s="24" t="str">
        <f>_xlfn.IFNA(VLOOKUP(A875,list!B:C,2,FALSE),"")</f>
        <v/>
      </c>
      <c r="D875" s="24" t="str">
        <f>_xlfn.IFNA(VLOOKUP(C875,list!$G$2:$I$10,2,FALSE),"")</f>
        <v/>
      </c>
      <c r="E875" s="24" t="str">
        <f>_xlfn.IFNA(VLOOKUP(C875,list!G:I,3,FALSE),"")</f>
        <v/>
      </c>
      <c r="O875" s="26" t="str">
        <f t="shared" si="67"/>
        <v/>
      </c>
      <c r="P875" s="28" t="str">
        <f t="shared" si="71"/>
        <v/>
      </c>
      <c r="Q875" s="24" t="str">
        <f t="shared" si="68"/>
        <v/>
      </c>
      <c r="R875" s="24" t="str">
        <f t="shared" si="69"/>
        <v/>
      </c>
      <c r="S875" s="27" t="str">
        <f t="shared" si="70"/>
        <v/>
      </c>
    </row>
    <row r="876" spans="2:19" x14ac:dyDescent="0.3">
      <c r="B876" s="24" t="str">
        <f>_xlfn.IFNA(VLOOKUP(A876,list!B:C,2,FALSE),"")</f>
        <v/>
      </c>
      <c r="D876" s="24" t="str">
        <f>_xlfn.IFNA(VLOOKUP(C876,list!$G$2:$I$10,2,FALSE),"")</f>
        <v/>
      </c>
      <c r="E876" s="24" t="str">
        <f>_xlfn.IFNA(VLOOKUP(C876,list!G:I,3,FALSE),"")</f>
        <v/>
      </c>
      <c r="O876" s="26" t="str">
        <f t="shared" si="67"/>
        <v/>
      </c>
      <c r="P876" s="28" t="str">
        <f t="shared" si="71"/>
        <v/>
      </c>
      <c r="Q876" s="24" t="str">
        <f t="shared" si="68"/>
        <v/>
      </c>
      <c r="R876" s="24" t="str">
        <f t="shared" si="69"/>
        <v/>
      </c>
      <c r="S876" s="27" t="str">
        <f t="shared" si="70"/>
        <v/>
      </c>
    </row>
    <row r="877" spans="2:19" x14ac:dyDescent="0.3">
      <c r="B877" s="24" t="str">
        <f>_xlfn.IFNA(VLOOKUP(A877,list!B:C,2,FALSE),"")</f>
        <v/>
      </c>
      <c r="D877" s="24" t="str">
        <f>_xlfn.IFNA(VLOOKUP(C877,list!$G$2:$I$10,2,FALSE),"")</f>
        <v/>
      </c>
      <c r="E877" s="24" t="str">
        <f>_xlfn.IFNA(VLOOKUP(C877,list!G:I,3,FALSE),"")</f>
        <v/>
      </c>
      <c r="O877" s="26" t="str">
        <f t="shared" si="67"/>
        <v/>
      </c>
      <c r="P877" s="28" t="str">
        <f t="shared" si="71"/>
        <v/>
      </c>
      <c r="Q877" s="24" t="str">
        <f t="shared" si="68"/>
        <v/>
      </c>
      <c r="R877" s="24" t="str">
        <f t="shared" si="69"/>
        <v/>
      </c>
      <c r="S877" s="27" t="str">
        <f t="shared" si="70"/>
        <v/>
      </c>
    </row>
    <row r="878" spans="2:19" x14ac:dyDescent="0.3">
      <c r="B878" s="24" t="str">
        <f>_xlfn.IFNA(VLOOKUP(A878,list!B:C,2,FALSE),"")</f>
        <v/>
      </c>
      <c r="D878" s="24" t="str">
        <f>_xlfn.IFNA(VLOOKUP(C878,list!$G$2:$I$10,2,FALSE),"")</f>
        <v/>
      </c>
      <c r="E878" s="24" t="str">
        <f>_xlfn.IFNA(VLOOKUP(C878,list!G:I,3,FALSE),"")</f>
        <v/>
      </c>
      <c r="O878" s="26" t="str">
        <f t="shared" si="67"/>
        <v/>
      </c>
      <c r="P878" s="28" t="str">
        <f t="shared" si="71"/>
        <v/>
      </c>
      <c r="Q878" s="24" t="str">
        <f t="shared" si="68"/>
        <v/>
      </c>
      <c r="R878" s="24" t="str">
        <f t="shared" si="69"/>
        <v/>
      </c>
      <c r="S878" s="27" t="str">
        <f t="shared" si="70"/>
        <v/>
      </c>
    </row>
    <row r="879" spans="2:19" x14ac:dyDescent="0.3">
      <c r="B879" s="24" t="str">
        <f>_xlfn.IFNA(VLOOKUP(A879,list!B:C,2,FALSE),"")</f>
        <v/>
      </c>
      <c r="D879" s="24" t="str">
        <f>_xlfn.IFNA(VLOOKUP(C879,list!$G$2:$I$10,2,FALSE),"")</f>
        <v/>
      </c>
      <c r="E879" s="24" t="str">
        <f>_xlfn.IFNA(VLOOKUP(C879,list!G:I,3,FALSE),"")</f>
        <v/>
      </c>
      <c r="O879" s="26" t="str">
        <f t="shared" si="67"/>
        <v/>
      </c>
      <c r="P879" s="28" t="str">
        <f t="shared" si="71"/>
        <v/>
      </c>
      <c r="Q879" s="24" t="str">
        <f t="shared" si="68"/>
        <v/>
      </c>
      <c r="R879" s="24" t="str">
        <f t="shared" si="69"/>
        <v/>
      </c>
      <c r="S879" s="27" t="str">
        <f t="shared" si="70"/>
        <v/>
      </c>
    </row>
    <row r="880" spans="2:19" x14ac:dyDescent="0.3">
      <c r="B880" s="24" t="str">
        <f>_xlfn.IFNA(VLOOKUP(A880,list!B:C,2,FALSE),"")</f>
        <v/>
      </c>
      <c r="D880" s="24" t="str">
        <f>_xlfn.IFNA(VLOOKUP(C880,list!$G$2:$I$10,2,FALSE),"")</f>
        <v/>
      </c>
      <c r="E880" s="24" t="str">
        <f>_xlfn.IFNA(VLOOKUP(C880,list!G:I,3,FALSE),"")</f>
        <v/>
      </c>
      <c r="O880" s="26" t="str">
        <f t="shared" si="67"/>
        <v/>
      </c>
      <c r="P880" s="28" t="str">
        <f t="shared" si="71"/>
        <v/>
      </c>
      <c r="Q880" s="24" t="str">
        <f t="shared" si="68"/>
        <v/>
      </c>
      <c r="R880" s="24" t="str">
        <f t="shared" si="69"/>
        <v/>
      </c>
      <c r="S880" s="27" t="str">
        <f t="shared" si="70"/>
        <v/>
      </c>
    </row>
    <row r="881" spans="2:19" x14ac:dyDescent="0.3">
      <c r="B881" s="24" t="str">
        <f>_xlfn.IFNA(VLOOKUP(A881,list!B:C,2,FALSE),"")</f>
        <v/>
      </c>
      <c r="D881" s="24" t="str">
        <f>_xlfn.IFNA(VLOOKUP(C881,list!$G$2:$I$10,2,FALSE),"")</f>
        <v/>
      </c>
      <c r="E881" s="24" t="str">
        <f>_xlfn.IFNA(VLOOKUP(C881,list!G:I,3,FALSE),"")</f>
        <v/>
      </c>
      <c r="O881" s="26" t="str">
        <f t="shared" si="67"/>
        <v/>
      </c>
      <c r="P881" s="28" t="str">
        <f t="shared" si="71"/>
        <v/>
      </c>
      <c r="Q881" s="24" t="str">
        <f t="shared" si="68"/>
        <v/>
      </c>
      <c r="R881" s="24" t="str">
        <f t="shared" si="69"/>
        <v/>
      </c>
      <c r="S881" s="27" t="str">
        <f t="shared" si="70"/>
        <v/>
      </c>
    </row>
    <row r="882" spans="2:19" x14ac:dyDescent="0.3">
      <c r="B882" s="24" t="str">
        <f>_xlfn.IFNA(VLOOKUP(A882,list!B:C,2,FALSE),"")</f>
        <v/>
      </c>
      <c r="D882" s="24" t="str">
        <f>_xlfn.IFNA(VLOOKUP(C882,list!$G$2:$I$10,2,FALSE),"")</f>
        <v/>
      </c>
      <c r="E882" s="24" t="str">
        <f>_xlfn.IFNA(VLOOKUP(C882,list!G:I,3,FALSE),"")</f>
        <v/>
      </c>
      <c r="O882" s="26" t="str">
        <f t="shared" si="67"/>
        <v/>
      </c>
      <c r="P882" s="28" t="str">
        <f t="shared" si="71"/>
        <v/>
      </c>
      <c r="Q882" s="24" t="str">
        <f t="shared" si="68"/>
        <v/>
      </c>
      <c r="R882" s="24" t="str">
        <f t="shared" si="69"/>
        <v/>
      </c>
      <c r="S882" s="27" t="str">
        <f t="shared" si="70"/>
        <v/>
      </c>
    </row>
    <row r="883" spans="2:19" x14ac:dyDescent="0.3">
      <c r="B883" s="24" t="str">
        <f>_xlfn.IFNA(VLOOKUP(A883,list!B:C,2,FALSE),"")</f>
        <v/>
      </c>
      <c r="D883" s="24" t="str">
        <f>_xlfn.IFNA(VLOOKUP(C883,list!$G$2:$I$10,2,FALSE),"")</f>
        <v/>
      </c>
      <c r="E883" s="24" t="str">
        <f>_xlfn.IFNA(VLOOKUP(C883,list!G:I,3,FALSE),"")</f>
        <v/>
      </c>
      <c r="O883" s="26" t="str">
        <f t="shared" si="67"/>
        <v/>
      </c>
      <c r="P883" s="28" t="str">
        <f t="shared" si="71"/>
        <v/>
      </c>
      <c r="Q883" s="24" t="str">
        <f t="shared" si="68"/>
        <v/>
      </c>
      <c r="R883" s="24" t="str">
        <f t="shared" si="69"/>
        <v/>
      </c>
      <c r="S883" s="27" t="str">
        <f t="shared" si="70"/>
        <v/>
      </c>
    </row>
    <row r="884" spans="2:19" x14ac:dyDescent="0.3">
      <c r="B884" s="24" t="str">
        <f>_xlfn.IFNA(VLOOKUP(A884,list!B:C,2,FALSE),"")</f>
        <v/>
      </c>
      <c r="D884" s="24" t="str">
        <f>_xlfn.IFNA(VLOOKUP(C884,list!$G$2:$I$10,2,FALSE),"")</f>
        <v/>
      </c>
      <c r="E884" s="24" t="str">
        <f>_xlfn.IFNA(VLOOKUP(C884,list!G:I,3,FALSE),"")</f>
        <v/>
      </c>
      <c r="O884" s="26" t="str">
        <f t="shared" si="67"/>
        <v/>
      </c>
      <c r="P884" s="28" t="str">
        <f t="shared" si="71"/>
        <v/>
      </c>
      <c r="Q884" s="24" t="str">
        <f t="shared" si="68"/>
        <v/>
      </c>
      <c r="R884" s="24" t="str">
        <f t="shared" si="69"/>
        <v/>
      </c>
      <c r="S884" s="27" t="str">
        <f t="shared" si="70"/>
        <v/>
      </c>
    </row>
    <row r="885" spans="2:19" x14ac:dyDescent="0.3">
      <c r="B885" s="24" t="str">
        <f>_xlfn.IFNA(VLOOKUP(A885,list!B:C,2,FALSE),"")</f>
        <v/>
      </c>
      <c r="D885" s="24" t="str">
        <f>_xlfn.IFNA(VLOOKUP(C885,list!$G$2:$I$10,2,FALSE),"")</f>
        <v/>
      </c>
      <c r="E885" s="24" t="str">
        <f>_xlfn.IFNA(VLOOKUP(C885,list!G:I,3,FALSE),"")</f>
        <v/>
      </c>
      <c r="O885" s="26" t="str">
        <f t="shared" si="67"/>
        <v/>
      </c>
      <c r="P885" s="28" t="str">
        <f t="shared" si="71"/>
        <v/>
      </c>
      <c r="Q885" s="24" t="str">
        <f t="shared" si="68"/>
        <v/>
      </c>
      <c r="R885" s="24" t="str">
        <f t="shared" si="69"/>
        <v/>
      </c>
      <c r="S885" s="27" t="str">
        <f t="shared" si="70"/>
        <v/>
      </c>
    </row>
    <row r="886" spans="2:19" x14ac:dyDescent="0.3">
      <c r="B886" s="24" t="str">
        <f>_xlfn.IFNA(VLOOKUP(A886,list!B:C,2,FALSE),"")</f>
        <v/>
      </c>
      <c r="D886" s="24" t="str">
        <f>_xlfn.IFNA(VLOOKUP(C886,list!$G$2:$I$10,2,FALSE),"")</f>
        <v/>
      </c>
      <c r="E886" s="24" t="str">
        <f>_xlfn.IFNA(VLOOKUP(C886,list!G:I,3,FALSE),"")</f>
        <v/>
      </c>
      <c r="O886" s="26" t="str">
        <f t="shared" si="67"/>
        <v/>
      </c>
      <c r="P886" s="28" t="str">
        <f t="shared" si="71"/>
        <v/>
      </c>
      <c r="Q886" s="24" t="str">
        <f t="shared" si="68"/>
        <v/>
      </c>
      <c r="R886" s="24" t="str">
        <f t="shared" si="69"/>
        <v/>
      </c>
      <c r="S886" s="27" t="str">
        <f t="shared" si="70"/>
        <v/>
      </c>
    </row>
    <row r="887" spans="2:19" x14ac:dyDescent="0.3">
      <c r="B887" s="24" t="str">
        <f>_xlfn.IFNA(VLOOKUP(A887,list!B:C,2,FALSE),"")</f>
        <v/>
      </c>
      <c r="D887" s="24" t="str">
        <f>_xlfn.IFNA(VLOOKUP(C887,list!$G$2:$I$10,2,FALSE),"")</f>
        <v/>
      </c>
      <c r="E887" s="24" t="str">
        <f>_xlfn.IFNA(VLOOKUP(C887,list!G:I,3,FALSE),"")</f>
        <v/>
      </c>
      <c r="O887" s="26" t="str">
        <f t="shared" si="67"/>
        <v/>
      </c>
      <c r="P887" s="28" t="str">
        <f t="shared" si="71"/>
        <v/>
      </c>
      <c r="Q887" s="24" t="str">
        <f t="shared" si="68"/>
        <v/>
      </c>
      <c r="R887" s="24" t="str">
        <f t="shared" si="69"/>
        <v/>
      </c>
      <c r="S887" s="27" t="str">
        <f t="shared" si="70"/>
        <v/>
      </c>
    </row>
    <row r="888" spans="2:19" x14ac:dyDescent="0.3">
      <c r="B888" s="24" t="str">
        <f>_xlfn.IFNA(VLOOKUP(A888,list!B:C,2,FALSE),"")</f>
        <v/>
      </c>
      <c r="D888" s="24" t="str">
        <f>_xlfn.IFNA(VLOOKUP(C888,list!$G$2:$I$10,2,FALSE),"")</f>
        <v/>
      </c>
      <c r="E888" s="24" t="str">
        <f>_xlfn.IFNA(VLOOKUP(C888,list!G:I,3,FALSE),"")</f>
        <v/>
      </c>
      <c r="O888" s="26" t="str">
        <f t="shared" si="67"/>
        <v/>
      </c>
      <c r="P888" s="28" t="str">
        <f t="shared" si="71"/>
        <v/>
      </c>
      <c r="Q888" s="24" t="str">
        <f t="shared" si="68"/>
        <v/>
      </c>
      <c r="R888" s="24" t="str">
        <f t="shared" si="69"/>
        <v/>
      </c>
      <c r="S888" s="27" t="str">
        <f t="shared" si="70"/>
        <v/>
      </c>
    </row>
    <row r="889" spans="2:19" x14ac:dyDescent="0.3">
      <c r="B889" s="24" t="str">
        <f>_xlfn.IFNA(VLOOKUP(A889,list!B:C,2,FALSE),"")</f>
        <v/>
      </c>
      <c r="D889" s="24" t="str">
        <f>_xlfn.IFNA(VLOOKUP(C889,list!$G$2:$I$10,2,FALSE),"")</f>
        <v/>
      </c>
      <c r="E889" s="24" t="str">
        <f>_xlfn.IFNA(VLOOKUP(C889,list!G:I,3,FALSE),"")</f>
        <v/>
      </c>
      <c r="O889" s="26" t="str">
        <f t="shared" si="67"/>
        <v/>
      </c>
      <c r="P889" s="28" t="str">
        <f t="shared" si="71"/>
        <v/>
      </c>
      <c r="Q889" s="24" t="str">
        <f t="shared" si="68"/>
        <v/>
      </c>
      <c r="R889" s="24" t="str">
        <f t="shared" si="69"/>
        <v/>
      </c>
      <c r="S889" s="27" t="str">
        <f t="shared" si="70"/>
        <v/>
      </c>
    </row>
    <row r="890" spans="2:19" x14ac:dyDescent="0.3">
      <c r="B890" s="24" t="str">
        <f>_xlfn.IFNA(VLOOKUP(A890,list!B:C,2,FALSE),"")</f>
        <v/>
      </c>
      <c r="D890" s="24" t="str">
        <f>_xlfn.IFNA(VLOOKUP(C890,list!$G$2:$I$10,2,FALSE),"")</f>
        <v/>
      </c>
      <c r="E890" s="24" t="str">
        <f>_xlfn.IFNA(VLOOKUP(C890,list!G:I,3,FALSE),"")</f>
        <v/>
      </c>
      <c r="O890" s="26" t="str">
        <f t="shared" si="67"/>
        <v/>
      </c>
      <c r="P890" s="28" t="str">
        <f t="shared" si="71"/>
        <v/>
      </c>
      <c r="Q890" s="24" t="str">
        <f t="shared" si="68"/>
        <v/>
      </c>
      <c r="R890" s="24" t="str">
        <f t="shared" si="69"/>
        <v/>
      </c>
      <c r="S890" s="27" t="str">
        <f t="shared" si="70"/>
        <v/>
      </c>
    </row>
    <row r="891" spans="2:19" x14ac:dyDescent="0.3">
      <c r="B891" s="24" t="str">
        <f>_xlfn.IFNA(VLOOKUP(A891,list!B:C,2,FALSE),"")</f>
        <v/>
      </c>
      <c r="D891" s="24" t="str">
        <f>_xlfn.IFNA(VLOOKUP(C891,list!$G$2:$I$10,2,FALSE),"")</f>
        <v/>
      </c>
      <c r="E891" s="24" t="str">
        <f>_xlfn.IFNA(VLOOKUP(C891,list!G:I,3,FALSE),"")</f>
        <v/>
      </c>
      <c r="O891" s="26" t="str">
        <f t="shared" si="67"/>
        <v/>
      </c>
      <c r="P891" s="28" t="str">
        <f t="shared" si="71"/>
        <v/>
      </c>
      <c r="Q891" s="24" t="str">
        <f t="shared" si="68"/>
        <v/>
      </c>
      <c r="R891" s="24" t="str">
        <f t="shared" si="69"/>
        <v/>
      </c>
      <c r="S891" s="27" t="str">
        <f t="shared" si="70"/>
        <v/>
      </c>
    </row>
    <row r="892" spans="2:19" x14ac:dyDescent="0.3">
      <c r="B892" s="24" t="str">
        <f>_xlfn.IFNA(VLOOKUP(A892,list!B:C,2,FALSE),"")</f>
        <v/>
      </c>
      <c r="D892" s="24" t="str">
        <f>_xlfn.IFNA(VLOOKUP(C892,list!$G$2:$I$10,2,FALSE),"")</f>
        <v/>
      </c>
      <c r="E892" s="24" t="str">
        <f>_xlfn.IFNA(VLOOKUP(C892,list!G:I,3,FALSE),"")</f>
        <v/>
      </c>
      <c r="O892" s="26" t="str">
        <f t="shared" si="67"/>
        <v/>
      </c>
      <c r="P892" s="28" t="str">
        <f t="shared" si="71"/>
        <v/>
      </c>
      <c r="Q892" s="24" t="str">
        <f t="shared" si="68"/>
        <v/>
      </c>
      <c r="R892" s="24" t="str">
        <f t="shared" si="69"/>
        <v/>
      </c>
      <c r="S892" s="27" t="str">
        <f t="shared" si="70"/>
        <v/>
      </c>
    </row>
    <row r="893" spans="2:19" x14ac:dyDescent="0.3">
      <c r="B893" s="24" t="str">
        <f>_xlfn.IFNA(VLOOKUP(A893,list!B:C,2,FALSE),"")</f>
        <v/>
      </c>
      <c r="D893" s="24" t="str">
        <f>_xlfn.IFNA(VLOOKUP(C893,list!$G$2:$I$10,2,FALSE),"")</f>
        <v/>
      </c>
      <c r="E893" s="24" t="str">
        <f>_xlfn.IFNA(VLOOKUP(C893,list!G:I,3,FALSE),"")</f>
        <v/>
      </c>
      <c r="O893" s="26" t="str">
        <f t="shared" si="67"/>
        <v/>
      </c>
      <c r="P893" s="28" t="str">
        <f t="shared" si="71"/>
        <v/>
      </c>
      <c r="Q893" s="24" t="str">
        <f t="shared" si="68"/>
        <v/>
      </c>
      <c r="R893" s="24" t="str">
        <f t="shared" si="69"/>
        <v/>
      </c>
      <c r="S893" s="27" t="str">
        <f t="shared" si="70"/>
        <v/>
      </c>
    </row>
    <row r="894" spans="2:19" x14ac:dyDescent="0.3">
      <c r="B894" s="24" t="str">
        <f>_xlfn.IFNA(VLOOKUP(A894,list!B:C,2,FALSE),"")</f>
        <v/>
      </c>
      <c r="D894" s="24" t="str">
        <f>_xlfn.IFNA(VLOOKUP(C894,list!$G$2:$I$10,2,FALSE),"")</f>
        <v/>
      </c>
      <c r="E894" s="24" t="str">
        <f>_xlfn.IFNA(VLOOKUP(C894,list!G:I,3,FALSE),"")</f>
        <v/>
      </c>
      <c r="O894" s="26" t="str">
        <f t="shared" si="67"/>
        <v/>
      </c>
      <c r="P894" s="28" t="str">
        <f t="shared" si="71"/>
        <v/>
      </c>
      <c r="Q894" s="24" t="str">
        <f t="shared" si="68"/>
        <v/>
      </c>
      <c r="R894" s="24" t="str">
        <f t="shared" si="69"/>
        <v/>
      </c>
      <c r="S894" s="27" t="str">
        <f t="shared" si="70"/>
        <v/>
      </c>
    </row>
    <row r="895" spans="2:19" x14ac:dyDescent="0.3">
      <c r="B895" s="24" t="str">
        <f>_xlfn.IFNA(VLOOKUP(A895,list!B:C,2,FALSE),"")</f>
        <v/>
      </c>
      <c r="D895" s="24" t="str">
        <f>_xlfn.IFNA(VLOOKUP(C895,list!$G$2:$I$10,2,FALSE),"")</f>
        <v/>
      </c>
      <c r="E895" s="24" t="str">
        <f>_xlfn.IFNA(VLOOKUP(C895,list!G:I,3,FALSE),"")</f>
        <v/>
      </c>
      <c r="O895" s="26" t="str">
        <f t="shared" si="67"/>
        <v/>
      </c>
      <c r="P895" s="28" t="str">
        <f t="shared" si="71"/>
        <v/>
      </c>
      <c r="Q895" s="24" t="str">
        <f t="shared" si="68"/>
        <v/>
      </c>
      <c r="R895" s="24" t="str">
        <f t="shared" si="69"/>
        <v/>
      </c>
      <c r="S895" s="27" t="str">
        <f t="shared" si="70"/>
        <v/>
      </c>
    </row>
    <row r="896" spans="2:19" x14ac:dyDescent="0.3">
      <c r="B896" s="24" t="str">
        <f>_xlfn.IFNA(VLOOKUP(A896,list!B:C,2,FALSE),"")</f>
        <v/>
      </c>
      <c r="D896" s="24" t="str">
        <f>_xlfn.IFNA(VLOOKUP(C896,list!$G$2:$I$10,2,FALSE),"")</f>
        <v/>
      </c>
      <c r="E896" s="24" t="str">
        <f>_xlfn.IFNA(VLOOKUP(C896,list!G:I,3,FALSE),"")</f>
        <v/>
      </c>
      <c r="O896" s="26" t="str">
        <f t="shared" si="67"/>
        <v/>
      </c>
      <c r="P896" s="28" t="str">
        <f t="shared" si="71"/>
        <v/>
      </c>
      <c r="Q896" s="24" t="str">
        <f t="shared" si="68"/>
        <v/>
      </c>
      <c r="R896" s="24" t="str">
        <f t="shared" si="69"/>
        <v/>
      </c>
      <c r="S896" s="27" t="str">
        <f t="shared" si="70"/>
        <v/>
      </c>
    </row>
    <row r="897" spans="2:19" x14ac:dyDescent="0.3">
      <c r="B897" s="24" t="str">
        <f>_xlfn.IFNA(VLOOKUP(A897,list!B:C,2,FALSE),"")</f>
        <v/>
      </c>
      <c r="D897" s="24" t="str">
        <f>_xlfn.IFNA(VLOOKUP(C897,list!$G$2:$I$10,2,FALSE),"")</f>
        <v/>
      </c>
      <c r="E897" s="24" t="str">
        <f>_xlfn.IFNA(VLOOKUP(C897,list!G:I,3,FALSE),"")</f>
        <v/>
      </c>
      <c r="O897" s="26" t="str">
        <f t="shared" si="67"/>
        <v/>
      </c>
      <c r="P897" s="28" t="str">
        <f t="shared" si="71"/>
        <v/>
      </c>
      <c r="Q897" s="24" t="str">
        <f t="shared" si="68"/>
        <v/>
      </c>
      <c r="R897" s="24" t="str">
        <f t="shared" si="69"/>
        <v/>
      </c>
      <c r="S897" s="27" t="str">
        <f t="shared" si="70"/>
        <v/>
      </c>
    </row>
    <row r="898" spans="2:19" x14ac:dyDescent="0.3">
      <c r="B898" s="24" t="str">
        <f>_xlfn.IFNA(VLOOKUP(A898,list!B:C,2,FALSE),"")</f>
        <v/>
      </c>
      <c r="D898" s="24" t="str">
        <f>_xlfn.IFNA(VLOOKUP(C898,list!$G$2:$I$10,2,FALSE),"")</f>
        <v/>
      </c>
      <c r="E898" s="24" t="str">
        <f>_xlfn.IFNA(VLOOKUP(C898,list!G:I,3,FALSE),"")</f>
        <v/>
      </c>
      <c r="O898" s="26" t="str">
        <f t="shared" ref="O898:O961" si="72">IFERROR(IF(H898="","",DATE(YEAR(H898),MONTH(H898),1)),"")</f>
        <v/>
      </c>
      <c r="P898" s="28" t="str">
        <f t="shared" si="71"/>
        <v/>
      </c>
      <c r="Q898" s="24" t="str">
        <f t="shared" ref="Q898:Q961" si="73">IFERROR(IF(J898="","",MONTH(EOMONTH(J898,(DAY(J898)&gt;15)+0))),"")</f>
        <v/>
      </c>
      <c r="R898" s="24" t="str">
        <f t="shared" ref="R898:R961" si="74">IFERROR(IF(J898="","",IF(AND(MONTH(J898)=12,Q898=1),YEAR(J898)+1,YEAR(J898))),"")</f>
        <v/>
      </c>
      <c r="S898" s="27" t="str">
        <f t="shared" ref="S898:S961" si="75">IF(OR(Q898="",R898=""),"",DATE(R898,Q898,1))</f>
        <v/>
      </c>
    </row>
    <row r="899" spans="2:19" x14ac:dyDescent="0.3">
      <c r="B899" s="24" t="str">
        <f>_xlfn.IFNA(VLOOKUP(A899,list!B:C,2,FALSE),"")</f>
        <v/>
      </c>
      <c r="D899" s="24" t="str">
        <f>_xlfn.IFNA(VLOOKUP(C899,list!$G$2:$I$10,2,FALSE),"")</f>
        <v/>
      </c>
      <c r="E899" s="24" t="str">
        <f>_xlfn.IFNA(VLOOKUP(C899,list!G:I,3,FALSE),"")</f>
        <v/>
      </c>
      <c r="O899" s="26" t="str">
        <f t="shared" si="72"/>
        <v/>
      </c>
      <c r="P899" s="28" t="str">
        <f t="shared" ref="P899:P962" si="76">IFERROR(IF(J899&gt;0,((J899-H899)/7),""),"")</f>
        <v/>
      </c>
      <c r="Q899" s="24" t="str">
        <f t="shared" si="73"/>
        <v/>
      </c>
      <c r="R899" s="24" t="str">
        <f t="shared" si="74"/>
        <v/>
      </c>
      <c r="S899" s="27" t="str">
        <f t="shared" si="75"/>
        <v/>
      </c>
    </row>
    <row r="900" spans="2:19" x14ac:dyDescent="0.3">
      <c r="B900" s="24" t="str">
        <f>_xlfn.IFNA(VLOOKUP(A900,list!B:C,2,FALSE),"")</f>
        <v/>
      </c>
      <c r="D900" s="24" t="str">
        <f>_xlfn.IFNA(VLOOKUP(C900,list!$G$2:$I$10,2,FALSE),"")</f>
        <v/>
      </c>
      <c r="E900" s="24" t="str">
        <f>_xlfn.IFNA(VLOOKUP(C900,list!G:I,3,FALSE),"")</f>
        <v/>
      </c>
      <c r="O900" s="26" t="str">
        <f t="shared" si="72"/>
        <v/>
      </c>
      <c r="P900" s="28" t="str">
        <f t="shared" si="76"/>
        <v/>
      </c>
      <c r="Q900" s="24" t="str">
        <f t="shared" si="73"/>
        <v/>
      </c>
      <c r="R900" s="24" t="str">
        <f t="shared" si="74"/>
        <v/>
      </c>
      <c r="S900" s="27" t="str">
        <f t="shared" si="75"/>
        <v/>
      </c>
    </row>
    <row r="901" spans="2:19" x14ac:dyDescent="0.3">
      <c r="B901" s="24" t="str">
        <f>_xlfn.IFNA(VLOOKUP(A901,list!B:C,2,FALSE),"")</f>
        <v/>
      </c>
      <c r="D901" s="24" t="str">
        <f>_xlfn.IFNA(VLOOKUP(C901,list!$G$2:$I$10,2,FALSE),"")</f>
        <v/>
      </c>
      <c r="E901" s="24" t="str">
        <f>_xlfn.IFNA(VLOOKUP(C901,list!G:I,3,FALSE),"")</f>
        <v/>
      </c>
      <c r="O901" s="26" t="str">
        <f t="shared" si="72"/>
        <v/>
      </c>
      <c r="P901" s="28" t="str">
        <f t="shared" si="76"/>
        <v/>
      </c>
      <c r="Q901" s="24" t="str">
        <f t="shared" si="73"/>
        <v/>
      </c>
      <c r="R901" s="24" t="str">
        <f t="shared" si="74"/>
        <v/>
      </c>
      <c r="S901" s="27" t="str">
        <f t="shared" si="75"/>
        <v/>
      </c>
    </row>
    <row r="902" spans="2:19" x14ac:dyDescent="0.3">
      <c r="B902" s="24" t="str">
        <f>_xlfn.IFNA(VLOOKUP(A902,list!B:C,2,FALSE),"")</f>
        <v/>
      </c>
      <c r="D902" s="24" t="str">
        <f>_xlfn.IFNA(VLOOKUP(C902,list!$G$2:$I$10,2,FALSE),"")</f>
        <v/>
      </c>
      <c r="E902" s="24" t="str">
        <f>_xlfn.IFNA(VLOOKUP(C902,list!G:I,3,FALSE),"")</f>
        <v/>
      </c>
      <c r="O902" s="26" t="str">
        <f t="shared" si="72"/>
        <v/>
      </c>
      <c r="P902" s="28" t="str">
        <f t="shared" si="76"/>
        <v/>
      </c>
      <c r="Q902" s="24" t="str">
        <f t="shared" si="73"/>
        <v/>
      </c>
      <c r="R902" s="24" t="str">
        <f t="shared" si="74"/>
        <v/>
      </c>
      <c r="S902" s="27" t="str">
        <f t="shared" si="75"/>
        <v/>
      </c>
    </row>
    <row r="903" spans="2:19" x14ac:dyDescent="0.3">
      <c r="B903" s="24" t="str">
        <f>_xlfn.IFNA(VLOOKUP(A903,list!B:C,2,FALSE),"")</f>
        <v/>
      </c>
      <c r="D903" s="24" t="str">
        <f>_xlfn.IFNA(VLOOKUP(C903,list!$G$2:$I$10,2,FALSE),"")</f>
        <v/>
      </c>
      <c r="E903" s="24" t="str">
        <f>_xlfn.IFNA(VLOOKUP(C903,list!G:I,3,FALSE),"")</f>
        <v/>
      </c>
      <c r="O903" s="26" t="str">
        <f t="shared" si="72"/>
        <v/>
      </c>
      <c r="P903" s="28" t="str">
        <f t="shared" si="76"/>
        <v/>
      </c>
      <c r="Q903" s="24" t="str">
        <f t="shared" si="73"/>
        <v/>
      </c>
      <c r="R903" s="24" t="str">
        <f t="shared" si="74"/>
        <v/>
      </c>
      <c r="S903" s="27" t="str">
        <f t="shared" si="75"/>
        <v/>
      </c>
    </row>
    <row r="904" spans="2:19" x14ac:dyDescent="0.3">
      <c r="B904" s="24" t="str">
        <f>_xlfn.IFNA(VLOOKUP(A904,list!B:C,2,FALSE),"")</f>
        <v/>
      </c>
      <c r="D904" s="24" t="str">
        <f>_xlfn.IFNA(VLOOKUP(C904,list!$G$2:$I$10,2,FALSE),"")</f>
        <v/>
      </c>
      <c r="E904" s="24" t="str">
        <f>_xlfn.IFNA(VLOOKUP(C904,list!G:I,3,FALSE),"")</f>
        <v/>
      </c>
      <c r="O904" s="26" t="str">
        <f t="shared" si="72"/>
        <v/>
      </c>
      <c r="P904" s="28" t="str">
        <f t="shared" si="76"/>
        <v/>
      </c>
      <c r="Q904" s="24" t="str">
        <f t="shared" si="73"/>
        <v/>
      </c>
      <c r="R904" s="24" t="str">
        <f t="shared" si="74"/>
        <v/>
      </c>
      <c r="S904" s="27" t="str">
        <f t="shared" si="75"/>
        <v/>
      </c>
    </row>
    <row r="905" spans="2:19" x14ac:dyDescent="0.3">
      <c r="B905" s="24" t="str">
        <f>_xlfn.IFNA(VLOOKUP(A905,list!B:C,2,FALSE),"")</f>
        <v/>
      </c>
      <c r="D905" s="24" t="str">
        <f>_xlfn.IFNA(VLOOKUP(C905,list!$G$2:$I$10,2,FALSE),"")</f>
        <v/>
      </c>
      <c r="E905" s="24" t="str">
        <f>_xlfn.IFNA(VLOOKUP(C905,list!G:I,3,FALSE),"")</f>
        <v/>
      </c>
      <c r="O905" s="26" t="str">
        <f t="shared" si="72"/>
        <v/>
      </c>
      <c r="P905" s="28" t="str">
        <f t="shared" si="76"/>
        <v/>
      </c>
      <c r="Q905" s="24" t="str">
        <f t="shared" si="73"/>
        <v/>
      </c>
      <c r="R905" s="24" t="str">
        <f t="shared" si="74"/>
        <v/>
      </c>
      <c r="S905" s="27" t="str">
        <f t="shared" si="75"/>
        <v/>
      </c>
    </row>
    <row r="906" spans="2:19" x14ac:dyDescent="0.3">
      <c r="B906" s="24" t="str">
        <f>_xlfn.IFNA(VLOOKUP(A906,list!B:C,2,FALSE),"")</f>
        <v/>
      </c>
      <c r="D906" s="24" t="str">
        <f>_xlfn.IFNA(VLOOKUP(C906,list!$G$2:$I$10,2,FALSE),"")</f>
        <v/>
      </c>
      <c r="E906" s="24" t="str">
        <f>_xlfn.IFNA(VLOOKUP(C906,list!G:I,3,FALSE),"")</f>
        <v/>
      </c>
      <c r="O906" s="26" t="str">
        <f t="shared" si="72"/>
        <v/>
      </c>
      <c r="P906" s="28" t="str">
        <f t="shared" si="76"/>
        <v/>
      </c>
      <c r="Q906" s="24" t="str">
        <f t="shared" si="73"/>
        <v/>
      </c>
      <c r="R906" s="24" t="str">
        <f t="shared" si="74"/>
        <v/>
      </c>
      <c r="S906" s="27" t="str">
        <f t="shared" si="75"/>
        <v/>
      </c>
    </row>
    <row r="907" spans="2:19" x14ac:dyDescent="0.3">
      <c r="B907" s="24" t="str">
        <f>_xlfn.IFNA(VLOOKUP(A907,list!B:C,2,FALSE),"")</f>
        <v/>
      </c>
      <c r="D907" s="24" t="str">
        <f>_xlfn.IFNA(VLOOKUP(C907,list!$G$2:$I$10,2,FALSE),"")</f>
        <v/>
      </c>
      <c r="E907" s="24" t="str">
        <f>_xlfn.IFNA(VLOOKUP(C907,list!G:I,3,FALSE),"")</f>
        <v/>
      </c>
      <c r="O907" s="26" t="str">
        <f t="shared" si="72"/>
        <v/>
      </c>
      <c r="P907" s="28" t="str">
        <f t="shared" si="76"/>
        <v/>
      </c>
      <c r="Q907" s="24" t="str">
        <f t="shared" si="73"/>
        <v/>
      </c>
      <c r="R907" s="24" t="str">
        <f t="shared" si="74"/>
        <v/>
      </c>
      <c r="S907" s="27" t="str">
        <f t="shared" si="75"/>
        <v/>
      </c>
    </row>
    <row r="908" spans="2:19" x14ac:dyDescent="0.3">
      <c r="B908" s="24" t="str">
        <f>_xlfn.IFNA(VLOOKUP(A908,list!B:C,2,FALSE),"")</f>
        <v/>
      </c>
      <c r="D908" s="24" t="str">
        <f>_xlfn.IFNA(VLOOKUP(C908,list!$G$2:$I$10,2,FALSE),"")</f>
        <v/>
      </c>
      <c r="E908" s="24" t="str">
        <f>_xlfn.IFNA(VLOOKUP(C908,list!G:I,3,FALSE),"")</f>
        <v/>
      </c>
      <c r="O908" s="26" t="str">
        <f t="shared" si="72"/>
        <v/>
      </c>
      <c r="P908" s="28" t="str">
        <f t="shared" si="76"/>
        <v/>
      </c>
      <c r="Q908" s="24" t="str">
        <f t="shared" si="73"/>
        <v/>
      </c>
      <c r="R908" s="24" t="str">
        <f t="shared" si="74"/>
        <v/>
      </c>
      <c r="S908" s="27" t="str">
        <f t="shared" si="75"/>
        <v/>
      </c>
    </row>
    <row r="909" spans="2:19" x14ac:dyDescent="0.3">
      <c r="B909" s="24" t="str">
        <f>_xlfn.IFNA(VLOOKUP(A909,list!B:C,2,FALSE),"")</f>
        <v/>
      </c>
      <c r="D909" s="24" t="str">
        <f>_xlfn.IFNA(VLOOKUP(C909,list!$G$2:$I$10,2,FALSE),"")</f>
        <v/>
      </c>
      <c r="E909" s="24" t="str">
        <f>_xlfn.IFNA(VLOOKUP(C909,list!G:I,3,FALSE),"")</f>
        <v/>
      </c>
      <c r="O909" s="26" t="str">
        <f t="shared" si="72"/>
        <v/>
      </c>
      <c r="P909" s="28" t="str">
        <f t="shared" si="76"/>
        <v/>
      </c>
      <c r="Q909" s="24" t="str">
        <f t="shared" si="73"/>
        <v/>
      </c>
      <c r="R909" s="24" t="str">
        <f t="shared" si="74"/>
        <v/>
      </c>
      <c r="S909" s="27" t="str">
        <f t="shared" si="75"/>
        <v/>
      </c>
    </row>
    <row r="910" spans="2:19" x14ac:dyDescent="0.3">
      <c r="B910" s="24" t="str">
        <f>_xlfn.IFNA(VLOOKUP(A910,list!B:C,2,FALSE),"")</f>
        <v/>
      </c>
      <c r="D910" s="24" t="str">
        <f>_xlfn.IFNA(VLOOKUP(C910,list!$G$2:$I$10,2,FALSE),"")</f>
        <v/>
      </c>
      <c r="E910" s="24" t="str">
        <f>_xlfn.IFNA(VLOOKUP(C910,list!G:I,3,FALSE),"")</f>
        <v/>
      </c>
      <c r="O910" s="26" t="str">
        <f t="shared" si="72"/>
        <v/>
      </c>
      <c r="P910" s="28" t="str">
        <f t="shared" si="76"/>
        <v/>
      </c>
      <c r="Q910" s="24" t="str">
        <f t="shared" si="73"/>
        <v/>
      </c>
      <c r="R910" s="24" t="str">
        <f t="shared" si="74"/>
        <v/>
      </c>
      <c r="S910" s="27" t="str">
        <f t="shared" si="75"/>
        <v/>
      </c>
    </row>
    <row r="911" spans="2:19" x14ac:dyDescent="0.3">
      <c r="B911" s="24" t="str">
        <f>_xlfn.IFNA(VLOOKUP(A911,list!B:C,2,FALSE),"")</f>
        <v/>
      </c>
      <c r="D911" s="24" t="str">
        <f>_xlfn.IFNA(VLOOKUP(C911,list!$G$2:$I$10,2,FALSE),"")</f>
        <v/>
      </c>
      <c r="E911" s="24" t="str">
        <f>_xlfn.IFNA(VLOOKUP(C911,list!G:I,3,FALSE),"")</f>
        <v/>
      </c>
      <c r="O911" s="26" t="str">
        <f t="shared" si="72"/>
        <v/>
      </c>
      <c r="P911" s="28" t="str">
        <f t="shared" si="76"/>
        <v/>
      </c>
      <c r="Q911" s="24" t="str">
        <f t="shared" si="73"/>
        <v/>
      </c>
      <c r="R911" s="24" t="str">
        <f t="shared" si="74"/>
        <v/>
      </c>
      <c r="S911" s="27" t="str">
        <f t="shared" si="75"/>
        <v/>
      </c>
    </row>
    <row r="912" spans="2:19" x14ac:dyDescent="0.3">
      <c r="B912" s="24" t="str">
        <f>_xlfn.IFNA(VLOOKUP(A912,list!B:C,2,FALSE),"")</f>
        <v/>
      </c>
      <c r="D912" s="24" t="str">
        <f>_xlfn.IFNA(VLOOKUP(C912,list!$G$2:$I$10,2,FALSE),"")</f>
        <v/>
      </c>
      <c r="E912" s="24" t="str">
        <f>_xlfn.IFNA(VLOOKUP(C912,list!G:I,3,FALSE),"")</f>
        <v/>
      </c>
      <c r="O912" s="26" t="str">
        <f t="shared" si="72"/>
        <v/>
      </c>
      <c r="P912" s="28" t="str">
        <f t="shared" si="76"/>
        <v/>
      </c>
      <c r="Q912" s="24" t="str">
        <f t="shared" si="73"/>
        <v/>
      </c>
      <c r="R912" s="24" t="str">
        <f t="shared" si="74"/>
        <v/>
      </c>
      <c r="S912" s="27" t="str">
        <f t="shared" si="75"/>
        <v/>
      </c>
    </row>
    <row r="913" spans="2:19" x14ac:dyDescent="0.3">
      <c r="B913" s="24" t="str">
        <f>_xlfn.IFNA(VLOOKUP(A913,list!B:C,2,FALSE),"")</f>
        <v/>
      </c>
      <c r="D913" s="24" t="str">
        <f>_xlfn.IFNA(VLOOKUP(C913,list!$G$2:$I$10,2,FALSE),"")</f>
        <v/>
      </c>
      <c r="E913" s="24" t="str">
        <f>_xlfn.IFNA(VLOOKUP(C913,list!G:I,3,FALSE),"")</f>
        <v/>
      </c>
      <c r="O913" s="26" t="str">
        <f t="shared" si="72"/>
        <v/>
      </c>
      <c r="P913" s="28" t="str">
        <f t="shared" si="76"/>
        <v/>
      </c>
      <c r="Q913" s="24" t="str">
        <f t="shared" si="73"/>
        <v/>
      </c>
      <c r="R913" s="24" t="str">
        <f t="shared" si="74"/>
        <v/>
      </c>
      <c r="S913" s="27" t="str">
        <f t="shared" si="75"/>
        <v/>
      </c>
    </row>
    <row r="914" spans="2:19" x14ac:dyDescent="0.3">
      <c r="B914" s="24" t="str">
        <f>_xlfn.IFNA(VLOOKUP(A914,list!B:C,2,FALSE),"")</f>
        <v/>
      </c>
      <c r="D914" s="24" t="str">
        <f>_xlfn.IFNA(VLOOKUP(C914,list!$G$2:$I$10,2,FALSE),"")</f>
        <v/>
      </c>
      <c r="E914" s="24" t="str">
        <f>_xlfn.IFNA(VLOOKUP(C914,list!G:I,3,FALSE),"")</f>
        <v/>
      </c>
      <c r="O914" s="26" t="str">
        <f t="shared" si="72"/>
        <v/>
      </c>
      <c r="P914" s="28" t="str">
        <f t="shared" si="76"/>
        <v/>
      </c>
      <c r="Q914" s="24" t="str">
        <f t="shared" si="73"/>
        <v/>
      </c>
      <c r="R914" s="24" t="str">
        <f t="shared" si="74"/>
        <v/>
      </c>
      <c r="S914" s="27" t="str">
        <f t="shared" si="75"/>
        <v/>
      </c>
    </row>
    <row r="915" spans="2:19" x14ac:dyDescent="0.3">
      <c r="B915" s="24" t="str">
        <f>_xlfn.IFNA(VLOOKUP(A915,list!B:C,2,FALSE),"")</f>
        <v/>
      </c>
      <c r="D915" s="24" t="str">
        <f>_xlfn.IFNA(VLOOKUP(C915,list!$G$2:$I$10,2,FALSE),"")</f>
        <v/>
      </c>
      <c r="E915" s="24" t="str">
        <f>_xlfn.IFNA(VLOOKUP(C915,list!G:I,3,FALSE),"")</f>
        <v/>
      </c>
      <c r="O915" s="26" t="str">
        <f t="shared" si="72"/>
        <v/>
      </c>
      <c r="P915" s="28" t="str">
        <f t="shared" si="76"/>
        <v/>
      </c>
      <c r="Q915" s="24" t="str">
        <f t="shared" si="73"/>
        <v/>
      </c>
      <c r="R915" s="24" t="str">
        <f t="shared" si="74"/>
        <v/>
      </c>
      <c r="S915" s="27" t="str">
        <f t="shared" si="75"/>
        <v/>
      </c>
    </row>
    <row r="916" spans="2:19" x14ac:dyDescent="0.3">
      <c r="B916" s="24" t="str">
        <f>_xlfn.IFNA(VLOOKUP(A916,list!B:C,2,FALSE),"")</f>
        <v/>
      </c>
      <c r="D916" s="24" t="str">
        <f>_xlfn.IFNA(VLOOKUP(C916,list!$G$2:$I$10,2,FALSE),"")</f>
        <v/>
      </c>
      <c r="E916" s="24" t="str">
        <f>_xlfn.IFNA(VLOOKUP(C916,list!G:I,3,FALSE),"")</f>
        <v/>
      </c>
      <c r="O916" s="26" t="str">
        <f t="shared" si="72"/>
        <v/>
      </c>
      <c r="P916" s="28" t="str">
        <f t="shared" si="76"/>
        <v/>
      </c>
      <c r="Q916" s="24" t="str">
        <f t="shared" si="73"/>
        <v/>
      </c>
      <c r="R916" s="24" t="str">
        <f t="shared" si="74"/>
        <v/>
      </c>
      <c r="S916" s="27" t="str">
        <f t="shared" si="75"/>
        <v/>
      </c>
    </row>
    <row r="917" spans="2:19" x14ac:dyDescent="0.3">
      <c r="B917" s="24" t="str">
        <f>_xlfn.IFNA(VLOOKUP(A917,list!B:C,2,FALSE),"")</f>
        <v/>
      </c>
      <c r="D917" s="24" t="str">
        <f>_xlfn.IFNA(VLOOKUP(C917,list!$G$2:$I$10,2,FALSE),"")</f>
        <v/>
      </c>
      <c r="E917" s="24" t="str">
        <f>_xlfn.IFNA(VLOOKUP(C917,list!G:I,3,FALSE),"")</f>
        <v/>
      </c>
      <c r="O917" s="26" t="str">
        <f t="shared" si="72"/>
        <v/>
      </c>
      <c r="P917" s="28" t="str">
        <f t="shared" si="76"/>
        <v/>
      </c>
      <c r="Q917" s="24" t="str">
        <f t="shared" si="73"/>
        <v/>
      </c>
      <c r="R917" s="24" t="str">
        <f t="shared" si="74"/>
        <v/>
      </c>
      <c r="S917" s="27" t="str">
        <f t="shared" si="75"/>
        <v/>
      </c>
    </row>
    <row r="918" spans="2:19" x14ac:dyDescent="0.3">
      <c r="B918" s="24" t="str">
        <f>_xlfn.IFNA(VLOOKUP(A918,list!B:C,2,FALSE),"")</f>
        <v/>
      </c>
      <c r="D918" s="24" t="str">
        <f>_xlfn.IFNA(VLOOKUP(C918,list!$G$2:$I$10,2,FALSE),"")</f>
        <v/>
      </c>
      <c r="E918" s="24" t="str">
        <f>_xlfn.IFNA(VLOOKUP(C918,list!G:I,3,FALSE),"")</f>
        <v/>
      </c>
      <c r="O918" s="26" t="str">
        <f t="shared" si="72"/>
        <v/>
      </c>
      <c r="P918" s="28" t="str">
        <f t="shared" si="76"/>
        <v/>
      </c>
      <c r="Q918" s="24" t="str">
        <f t="shared" si="73"/>
        <v/>
      </c>
      <c r="R918" s="24" t="str">
        <f t="shared" si="74"/>
        <v/>
      </c>
      <c r="S918" s="27" t="str">
        <f t="shared" si="75"/>
        <v/>
      </c>
    </row>
    <row r="919" spans="2:19" x14ac:dyDescent="0.3">
      <c r="B919" s="24" t="str">
        <f>_xlfn.IFNA(VLOOKUP(A919,list!B:C,2,FALSE),"")</f>
        <v/>
      </c>
      <c r="D919" s="24" t="str">
        <f>_xlfn.IFNA(VLOOKUP(C919,list!$G$2:$I$10,2,FALSE),"")</f>
        <v/>
      </c>
      <c r="E919" s="24" t="str">
        <f>_xlfn.IFNA(VLOOKUP(C919,list!G:I,3,FALSE),"")</f>
        <v/>
      </c>
      <c r="O919" s="26" t="str">
        <f t="shared" si="72"/>
        <v/>
      </c>
      <c r="P919" s="28" t="str">
        <f t="shared" si="76"/>
        <v/>
      </c>
      <c r="Q919" s="24" t="str">
        <f t="shared" si="73"/>
        <v/>
      </c>
      <c r="R919" s="24" t="str">
        <f t="shared" si="74"/>
        <v/>
      </c>
      <c r="S919" s="27" t="str">
        <f t="shared" si="75"/>
        <v/>
      </c>
    </row>
    <row r="920" spans="2:19" x14ac:dyDescent="0.3">
      <c r="B920" s="24" t="str">
        <f>_xlfn.IFNA(VLOOKUP(A920,list!B:C,2,FALSE),"")</f>
        <v/>
      </c>
      <c r="D920" s="24" t="str">
        <f>_xlfn.IFNA(VLOOKUP(C920,list!$G$2:$I$10,2,FALSE),"")</f>
        <v/>
      </c>
      <c r="E920" s="24" t="str">
        <f>_xlfn.IFNA(VLOOKUP(C920,list!G:I,3,FALSE),"")</f>
        <v/>
      </c>
      <c r="O920" s="26" t="str">
        <f t="shared" si="72"/>
        <v/>
      </c>
      <c r="P920" s="28" t="str">
        <f t="shared" si="76"/>
        <v/>
      </c>
      <c r="Q920" s="24" t="str">
        <f t="shared" si="73"/>
        <v/>
      </c>
      <c r="R920" s="24" t="str">
        <f t="shared" si="74"/>
        <v/>
      </c>
      <c r="S920" s="27" t="str">
        <f t="shared" si="75"/>
        <v/>
      </c>
    </row>
    <row r="921" spans="2:19" x14ac:dyDescent="0.3">
      <c r="B921" s="24" t="str">
        <f>_xlfn.IFNA(VLOOKUP(A921,list!B:C,2,FALSE),"")</f>
        <v/>
      </c>
      <c r="D921" s="24" t="str">
        <f>_xlfn.IFNA(VLOOKUP(C921,list!$G$2:$I$10,2,FALSE),"")</f>
        <v/>
      </c>
      <c r="E921" s="24" t="str">
        <f>_xlfn.IFNA(VLOOKUP(C921,list!G:I,3,FALSE),"")</f>
        <v/>
      </c>
      <c r="O921" s="26" t="str">
        <f t="shared" si="72"/>
        <v/>
      </c>
      <c r="P921" s="28" t="str">
        <f t="shared" si="76"/>
        <v/>
      </c>
      <c r="Q921" s="24" t="str">
        <f t="shared" si="73"/>
        <v/>
      </c>
      <c r="R921" s="24" t="str">
        <f t="shared" si="74"/>
        <v/>
      </c>
      <c r="S921" s="27" t="str">
        <f t="shared" si="75"/>
        <v/>
      </c>
    </row>
    <row r="922" spans="2:19" x14ac:dyDescent="0.3">
      <c r="B922" s="24" t="str">
        <f>_xlfn.IFNA(VLOOKUP(A922,list!B:C,2,FALSE),"")</f>
        <v/>
      </c>
      <c r="D922" s="24" t="str">
        <f>_xlfn.IFNA(VLOOKUP(C922,list!$G$2:$I$10,2,FALSE),"")</f>
        <v/>
      </c>
      <c r="E922" s="24" t="str">
        <f>_xlfn.IFNA(VLOOKUP(C922,list!G:I,3,FALSE),"")</f>
        <v/>
      </c>
      <c r="O922" s="26" t="str">
        <f t="shared" si="72"/>
        <v/>
      </c>
      <c r="P922" s="28" t="str">
        <f t="shared" si="76"/>
        <v/>
      </c>
      <c r="Q922" s="24" t="str">
        <f t="shared" si="73"/>
        <v/>
      </c>
      <c r="R922" s="24" t="str">
        <f t="shared" si="74"/>
        <v/>
      </c>
      <c r="S922" s="27" t="str">
        <f t="shared" si="75"/>
        <v/>
      </c>
    </row>
    <row r="923" spans="2:19" x14ac:dyDescent="0.3">
      <c r="B923" s="24" t="str">
        <f>_xlfn.IFNA(VLOOKUP(A923,list!B:C,2,FALSE),"")</f>
        <v/>
      </c>
      <c r="D923" s="24" t="str">
        <f>_xlfn.IFNA(VLOOKUP(C923,list!$G$2:$I$10,2,FALSE),"")</f>
        <v/>
      </c>
      <c r="E923" s="24" t="str">
        <f>_xlfn.IFNA(VLOOKUP(C923,list!G:I,3,FALSE),"")</f>
        <v/>
      </c>
      <c r="O923" s="26" t="str">
        <f t="shared" si="72"/>
        <v/>
      </c>
      <c r="P923" s="28" t="str">
        <f t="shared" si="76"/>
        <v/>
      </c>
      <c r="Q923" s="24" t="str">
        <f t="shared" si="73"/>
        <v/>
      </c>
      <c r="R923" s="24" t="str">
        <f t="shared" si="74"/>
        <v/>
      </c>
      <c r="S923" s="27" t="str">
        <f t="shared" si="75"/>
        <v/>
      </c>
    </row>
    <row r="924" spans="2:19" x14ac:dyDescent="0.3">
      <c r="B924" s="24" t="str">
        <f>_xlfn.IFNA(VLOOKUP(A924,list!B:C,2,FALSE),"")</f>
        <v/>
      </c>
      <c r="D924" s="24" t="str">
        <f>_xlfn.IFNA(VLOOKUP(C924,list!$G$2:$I$10,2,FALSE),"")</f>
        <v/>
      </c>
      <c r="E924" s="24" t="str">
        <f>_xlfn.IFNA(VLOOKUP(C924,list!G:I,3,FALSE),"")</f>
        <v/>
      </c>
      <c r="O924" s="26" t="str">
        <f t="shared" si="72"/>
        <v/>
      </c>
      <c r="P924" s="28" t="str">
        <f t="shared" si="76"/>
        <v/>
      </c>
      <c r="Q924" s="24" t="str">
        <f t="shared" si="73"/>
        <v/>
      </c>
      <c r="R924" s="24" t="str">
        <f t="shared" si="74"/>
        <v/>
      </c>
      <c r="S924" s="27" t="str">
        <f t="shared" si="75"/>
        <v/>
      </c>
    </row>
    <row r="925" spans="2:19" x14ac:dyDescent="0.3">
      <c r="B925" s="24" t="str">
        <f>_xlfn.IFNA(VLOOKUP(A925,list!B:C,2,FALSE),"")</f>
        <v/>
      </c>
      <c r="D925" s="24" t="str">
        <f>_xlfn.IFNA(VLOOKUP(C925,list!$G$2:$I$10,2,FALSE),"")</f>
        <v/>
      </c>
      <c r="E925" s="24" t="str">
        <f>_xlfn.IFNA(VLOOKUP(C925,list!G:I,3,FALSE),"")</f>
        <v/>
      </c>
      <c r="O925" s="26" t="str">
        <f t="shared" si="72"/>
        <v/>
      </c>
      <c r="P925" s="28" t="str">
        <f t="shared" si="76"/>
        <v/>
      </c>
      <c r="Q925" s="24" t="str">
        <f t="shared" si="73"/>
        <v/>
      </c>
      <c r="R925" s="24" t="str">
        <f t="shared" si="74"/>
        <v/>
      </c>
      <c r="S925" s="27" t="str">
        <f t="shared" si="75"/>
        <v/>
      </c>
    </row>
    <row r="926" spans="2:19" x14ac:dyDescent="0.3">
      <c r="B926" s="24" t="str">
        <f>_xlfn.IFNA(VLOOKUP(A926,list!B:C,2,FALSE),"")</f>
        <v/>
      </c>
      <c r="D926" s="24" t="str">
        <f>_xlfn.IFNA(VLOOKUP(C926,list!$G$2:$I$10,2,FALSE),"")</f>
        <v/>
      </c>
      <c r="E926" s="24" t="str">
        <f>_xlfn.IFNA(VLOOKUP(C926,list!G:I,3,FALSE),"")</f>
        <v/>
      </c>
      <c r="O926" s="26" t="str">
        <f t="shared" si="72"/>
        <v/>
      </c>
      <c r="P926" s="28" t="str">
        <f t="shared" si="76"/>
        <v/>
      </c>
      <c r="Q926" s="24" t="str">
        <f t="shared" si="73"/>
        <v/>
      </c>
      <c r="R926" s="24" t="str">
        <f t="shared" si="74"/>
        <v/>
      </c>
      <c r="S926" s="27" t="str">
        <f t="shared" si="75"/>
        <v/>
      </c>
    </row>
    <row r="927" spans="2:19" x14ac:dyDescent="0.3">
      <c r="B927" s="24" t="str">
        <f>_xlfn.IFNA(VLOOKUP(A927,list!B:C,2,FALSE),"")</f>
        <v/>
      </c>
      <c r="D927" s="24" t="str">
        <f>_xlfn.IFNA(VLOOKUP(C927,list!$G$2:$I$10,2,FALSE),"")</f>
        <v/>
      </c>
      <c r="E927" s="24" t="str">
        <f>_xlfn.IFNA(VLOOKUP(C927,list!G:I,3,FALSE),"")</f>
        <v/>
      </c>
      <c r="O927" s="26" t="str">
        <f t="shared" si="72"/>
        <v/>
      </c>
      <c r="P927" s="28" t="str">
        <f t="shared" si="76"/>
        <v/>
      </c>
      <c r="Q927" s="24" t="str">
        <f t="shared" si="73"/>
        <v/>
      </c>
      <c r="R927" s="24" t="str">
        <f t="shared" si="74"/>
        <v/>
      </c>
      <c r="S927" s="27" t="str">
        <f t="shared" si="75"/>
        <v/>
      </c>
    </row>
    <row r="928" spans="2:19" x14ac:dyDescent="0.3">
      <c r="B928" s="24" t="str">
        <f>_xlfn.IFNA(VLOOKUP(A928,list!B:C,2,FALSE),"")</f>
        <v/>
      </c>
      <c r="D928" s="24" t="str">
        <f>_xlfn.IFNA(VLOOKUP(C928,list!$G$2:$I$10,2,FALSE),"")</f>
        <v/>
      </c>
      <c r="E928" s="24" t="str">
        <f>_xlfn.IFNA(VLOOKUP(C928,list!G:I,3,FALSE),"")</f>
        <v/>
      </c>
      <c r="O928" s="26" t="str">
        <f t="shared" si="72"/>
        <v/>
      </c>
      <c r="P928" s="28" t="str">
        <f t="shared" si="76"/>
        <v/>
      </c>
      <c r="Q928" s="24" t="str">
        <f t="shared" si="73"/>
        <v/>
      </c>
      <c r="R928" s="24" t="str">
        <f t="shared" si="74"/>
        <v/>
      </c>
      <c r="S928" s="27" t="str">
        <f t="shared" si="75"/>
        <v/>
      </c>
    </row>
    <row r="929" spans="2:19" x14ac:dyDescent="0.3">
      <c r="B929" s="24" t="str">
        <f>_xlfn.IFNA(VLOOKUP(A929,list!B:C,2,FALSE),"")</f>
        <v/>
      </c>
      <c r="D929" s="24" t="str">
        <f>_xlfn.IFNA(VLOOKUP(C929,list!$G$2:$I$10,2,FALSE),"")</f>
        <v/>
      </c>
      <c r="E929" s="24" t="str">
        <f>_xlfn.IFNA(VLOOKUP(C929,list!G:I,3,FALSE),"")</f>
        <v/>
      </c>
      <c r="O929" s="26" t="str">
        <f t="shared" si="72"/>
        <v/>
      </c>
      <c r="P929" s="28" t="str">
        <f t="shared" si="76"/>
        <v/>
      </c>
      <c r="Q929" s="24" t="str">
        <f t="shared" si="73"/>
        <v/>
      </c>
      <c r="R929" s="24" t="str">
        <f t="shared" si="74"/>
        <v/>
      </c>
      <c r="S929" s="27" t="str">
        <f t="shared" si="75"/>
        <v/>
      </c>
    </row>
    <row r="930" spans="2:19" x14ac:dyDescent="0.3">
      <c r="B930" s="24" t="str">
        <f>_xlfn.IFNA(VLOOKUP(A930,list!B:C,2,FALSE),"")</f>
        <v/>
      </c>
      <c r="D930" s="24" t="str">
        <f>_xlfn.IFNA(VLOOKUP(C930,list!$G$2:$I$10,2,FALSE),"")</f>
        <v/>
      </c>
      <c r="E930" s="24" t="str">
        <f>_xlfn.IFNA(VLOOKUP(C930,list!G:I,3,FALSE),"")</f>
        <v/>
      </c>
      <c r="O930" s="26" t="str">
        <f t="shared" si="72"/>
        <v/>
      </c>
      <c r="P930" s="28" t="str">
        <f t="shared" si="76"/>
        <v/>
      </c>
      <c r="Q930" s="24" t="str">
        <f t="shared" si="73"/>
        <v/>
      </c>
      <c r="R930" s="24" t="str">
        <f t="shared" si="74"/>
        <v/>
      </c>
      <c r="S930" s="27" t="str">
        <f t="shared" si="75"/>
        <v/>
      </c>
    </row>
    <row r="931" spans="2:19" x14ac:dyDescent="0.3">
      <c r="B931" s="24" t="str">
        <f>_xlfn.IFNA(VLOOKUP(A931,list!B:C,2,FALSE),"")</f>
        <v/>
      </c>
      <c r="D931" s="24" t="str">
        <f>_xlfn.IFNA(VLOOKUP(C931,list!$G$2:$I$10,2,FALSE),"")</f>
        <v/>
      </c>
      <c r="E931" s="24" t="str">
        <f>_xlfn.IFNA(VLOOKUP(C931,list!G:I,3,FALSE),"")</f>
        <v/>
      </c>
      <c r="O931" s="26" t="str">
        <f t="shared" si="72"/>
        <v/>
      </c>
      <c r="P931" s="28" t="str">
        <f t="shared" si="76"/>
        <v/>
      </c>
      <c r="Q931" s="24" t="str">
        <f t="shared" si="73"/>
        <v/>
      </c>
      <c r="R931" s="24" t="str">
        <f t="shared" si="74"/>
        <v/>
      </c>
      <c r="S931" s="27" t="str">
        <f t="shared" si="75"/>
        <v/>
      </c>
    </row>
    <row r="932" spans="2:19" x14ac:dyDescent="0.3">
      <c r="B932" s="24" t="str">
        <f>_xlfn.IFNA(VLOOKUP(A932,list!B:C,2,FALSE),"")</f>
        <v/>
      </c>
      <c r="D932" s="24" t="str">
        <f>_xlfn.IFNA(VLOOKUP(C932,list!$G$2:$I$10,2,FALSE),"")</f>
        <v/>
      </c>
      <c r="E932" s="24" t="str">
        <f>_xlfn.IFNA(VLOOKUP(C932,list!G:I,3,FALSE),"")</f>
        <v/>
      </c>
      <c r="O932" s="26" t="str">
        <f t="shared" si="72"/>
        <v/>
      </c>
      <c r="P932" s="28" t="str">
        <f t="shared" si="76"/>
        <v/>
      </c>
      <c r="Q932" s="24" t="str">
        <f t="shared" si="73"/>
        <v/>
      </c>
      <c r="R932" s="24" t="str">
        <f t="shared" si="74"/>
        <v/>
      </c>
      <c r="S932" s="27" t="str">
        <f t="shared" si="75"/>
        <v/>
      </c>
    </row>
    <row r="933" spans="2:19" x14ac:dyDescent="0.3">
      <c r="B933" s="24" t="str">
        <f>_xlfn.IFNA(VLOOKUP(A933,list!B:C,2,FALSE),"")</f>
        <v/>
      </c>
      <c r="D933" s="24" t="str">
        <f>_xlfn.IFNA(VLOOKUP(C933,list!$G$2:$I$10,2,FALSE),"")</f>
        <v/>
      </c>
      <c r="E933" s="24" t="str">
        <f>_xlfn.IFNA(VLOOKUP(C933,list!G:I,3,FALSE),"")</f>
        <v/>
      </c>
      <c r="O933" s="26" t="str">
        <f t="shared" si="72"/>
        <v/>
      </c>
      <c r="P933" s="28" t="str">
        <f t="shared" si="76"/>
        <v/>
      </c>
      <c r="Q933" s="24" t="str">
        <f t="shared" si="73"/>
        <v/>
      </c>
      <c r="R933" s="24" t="str">
        <f t="shared" si="74"/>
        <v/>
      </c>
      <c r="S933" s="27" t="str">
        <f t="shared" si="75"/>
        <v/>
      </c>
    </row>
    <row r="934" spans="2:19" x14ac:dyDescent="0.3">
      <c r="B934" s="24" t="str">
        <f>_xlfn.IFNA(VLOOKUP(A934,list!B:C,2,FALSE),"")</f>
        <v/>
      </c>
      <c r="D934" s="24" t="str">
        <f>_xlfn.IFNA(VLOOKUP(C934,list!$G$2:$I$10,2,FALSE),"")</f>
        <v/>
      </c>
      <c r="E934" s="24" t="str">
        <f>_xlfn.IFNA(VLOOKUP(C934,list!G:I,3,FALSE),"")</f>
        <v/>
      </c>
      <c r="O934" s="26" t="str">
        <f t="shared" si="72"/>
        <v/>
      </c>
      <c r="P934" s="28" t="str">
        <f t="shared" si="76"/>
        <v/>
      </c>
      <c r="Q934" s="24" t="str">
        <f t="shared" si="73"/>
        <v/>
      </c>
      <c r="R934" s="24" t="str">
        <f t="shared" si="74"/>
        <v/>
      </c>
      <c r="S934" s="27" t="str">
        <f t="shared" si="75"/>
        <v/>
      </c>
    </row>
    <row r="935" spans="2:19" x14ac:dyDescent="0.3">
      <c r="B935" s="24" t="str">
        <f>_xlfn.IFNA(VLOOKUP(A935,list!B:C,2,FALSE),"")</f>
        <v/>
      </c>
      <c r="D935" s="24" t="str">
        <f>_xlfn.IFNA(VLOOKUP(C935,list!$G$2:$I$10,2,FALSE),"")</f>
        <v/>
      </c>
      <c r="E935" s="24" t="str">
        <f>_xlfn.IFNA(VLOOKUP(C935,list!G:I,3,FALSE),"")</f>
        <v/>
      </c>
      <c r="O935" s="26" t="str">
        <f t="shared" si="72"/>
        <v/>
      </c>
      <c r="P935" s="28" t="str">
        <f t="shared" si="76"/>
        <v/>
      </c>
      <c r="Q935" s="24" t="str">
        <f t="shared" si="73"/>
        <v/>
      </c>
      <c r="R935" s="24" t="str">
        <f t="shared" si="74"/>
        <v/>
      </c>
      <c r="S935" s="27" t="str">
        <f t="shared" si="75"/>
        <v/>
      </c>
    </row>
    <row r="936" spans="2:19" x14ac:dyDescent="0.3">
      <c r="B936" s="24" t="str">
        <f>_xlfn.IFNA(VLOOKUP(A936,list!B:C,2,FALSE),"")</f>
        <v/>
      </c>
      <c r="D936" s="24" t="str">
        <f>_xlfn.IFNA(VLOOKUP(C936,list!$G$2:$I$10,2,FALSE),"")</f>
        <v/>
      </c>
      <c r="E936" s="24" t="str">
        <f>_xlfn.IFNA(VLOOKUP(C936,list!G:I,3,FALSE),"")</f>
        <v/>
      </c>
      <c r="O936" s="26" t="str">
        <f t="shared" si="72"/>
        <v/>
      </c>
      <c r="P936" s="28" t="str">
        <f t="shared" si="76"/>
        <v/>
      </c>
      <c r="Q936" s="24" t="str">
        <f t="shared" si="73"/>
        <v/>
      </c>
      <c r="R936" s="24" t="str">
        <f t="shared" si="74"/>
        <v/>
      </c>
      <c r="S936" s="27" t="str">
        <f t="shared" si="75"/>
        <v/>
      </c>
    </row>
    <row r="937" spans="2:19" x14ac:dyDescent="0.3">
      <c r="B937" s="24" t="str">
        <f>_xlfn.IFNA(VLOOKUP(A937,list!B:C,2,FALSE),"")</f>
        <v/>
      </c>
      <c r="D937" s="24" t="str">
        <f>_xlfn.IFNA(VLOOKUP(C937,list!$G$2:$I$10,2,FALSE),"")</f>
        <v/>
      </c>
      <c r="E937" s="24" t="str">
        <f>_xlfn.IFNA(VLOOKUP(C937,list!G:I,3,FALSE),"")</f>
        <v/>
      </c>
      <c r="O937" s="26" t="str">
        <f t="shared" si="72"/>
        <v/>
      </c>
      <c r="P937" s="28" t="str">
        <f t="shared" si="76"/>
        <v/>
      </c>
      <c r="Q937" s="24" t="str">
        <f t="shared" si="73"/>
        <v/>
      </c>
      <c r="R937" s="24" t="str">
        <f t="shared" si="74"/>
        <v/>
      </c>
      <c r="S937" s="27" t="str">
        <f t="shared" si="75"/>
        <v/>
      </c>
    </row>
    <row r="938" spans="2:19" x14ac:dyDescent="0.3">
      <c r="B938" s="24" t="str">
        <f>_xlfn.IFNA(VLOOKUP(A938,list!B:C,2,FALSE),"")</f>
        <v/>
      </c>
      <c r="D938" s="24" t="str">
        <f>_xlfn.IFNA(VLOOKUP(C938,list!$G$2:$I$10,2,FALSE),"")</f>
        <v/>
      </c>
      <c r="E938" s="24" t="str">
        <f>_xlfn.IFNA(VLOOKUP(C938,list!G:I,3,FALSE),"")</f>
        <v/>
      </c>
      <c r="O938" s="26" t="str">
        <f t="shared" si="72"/>
        <v/>
      </c>
      <c r="P938" s="28" t="str">
        <f t="shared" si="76"/>
        <v/>
      </c>
      <c r="Q938" s="24" t="str">
        <f t="shared" si="73"/>
        <v/>
      </c>
      <c r="R938" s="24" t="str">
        <f t="shared" si="74"/>
        <v/>
      </c>
      <c r="S938" s="27" t="str">
        <f t="shared" si="75"/>
        <v/>
      </c>
    </row>
    <row r="939" spans="2:19" x14ac:dyDescent="0.3">
      <c r="B939" s="24" t="str">
        <f>_xlfn.IFNA(VLOOKUP(A939,list!B:C,2,FALSE),"")</f>
        <v/>
      </c>
      <c r="D939" s="24" t="str">
        <f>_xlfn.IFNA(VLOOKUP(C939,list!$G$2:$I$10,2,FALSE),"")</f>
        <v/>
      </c>
      <c r="E939" s="24" t="str">
        <f>_xlfn.IFNA(VLOOKUP(C939,list!G:I,3,FALSE),"")</f>
        <v/>
      </c>
      <c r="O939" s="26" t="str">
        <f t="shared" si="72"/>
        <v/>
      </c>
      <c r="P939" s="28" t="str">
        <f t="shared" si="76"/>
        <v/>
      </c>
      <c r="Q939" s="24" t="str">
        <f t="shared" si="73"/>
        <v/>
      </c>
      <c r="R939" s="24" t="str">
        <f t="shared" si="74"/>
        <v/>
      </c>
      <c r="S939" s="27" t="str">
        <f t="shared" si="75"/>
        <v/>
      </c>
    </row>
    <row r="940" spans="2:19" x14ac:dyDescent="0.3">
      <c r="B940" s="24" t="str">
        <f>_xlfn.IFNA(VLOOKUP(A940,list!B:C,2,FALSE),"")</f>
        <v/>
      </c>
      <c r="D940" s="24" t="str">
        <f>_xlfn.IFNA(VLOOKUP(C940,list!$G$2:$I$10,2,FALSE),"")</f>
        <v/>
      </c>
      <c r="E940" s="24" t="str">
        <f>_xlfn.IFNA(VLOOKUP(C940,list!G:I,3,FALSE),"")</f>
        <v/>
      </c>
      <c r="O940" s="26" t="str">
        <f t="shared" si="72"/>
        <v/>
      </c>
      <c r="P940" s="28" t="str">
        <f t="shared" si="76"/>
        <v/>
      </c>
      <c r="Q940" s="24" t="str">
        <f t="shared" si="73"/>
        <v/>
      </c>
      <c r="R940" s="24" t="str">
        <f t="shared" si="74"/>
        <v/>
      </c>
      <c r="S940" s="27" t="str">
        <f t="shared" si="75"/>
        <v/>
      </c>
    </row>
    <row r="941" spans="2:19" x14ac:dyDescent="0.3">
      <c r="B941" s="24" t="str">
        <f>_xlfn.IFNA(VLOOKUP(A941,list!B:C,2,FALSE),"")</f>
        <v/>
      </c>
      <c r="D941" s="24" t="str">
        <f>_xlfn.IFNA(VLOOKUP(C941,list!$G$2:$I$10,2,FALSE),"")</f>
        <v/>
      </c>
      <c r="E941" s="24" t="str">
        <f>_xlfn.IFNA(VLOOKUP(C941,list!G:I,3,FALSE),"")</f>
        <v/>
      </c>
      <c r="O941" s="26" t="str">
        <f t="shared" si="72"/>
        <v/>
      </c>
      <c r="P941" s="28" t="str">
        <f t="shared" si="76"/>
        <v/>
      </c>
      <c r="Q941" s="24" t="str">
        <f t="shared" si="73"/>
        <v/>
      </c>
      <c r="R941" s="24" t="str">
        <f t="shared" si="74"/>
        <v/>
      </c>
      <c r="S941" s="27" t="str">
        <f t="shared" si="75"/>
        <v/>
      </c>
    </row>
    <row r="942" spans="2:19" x14ac:dyDescent="0.3">
      <c r="B942" s="24" t="str">
        <f>_xlfn.IFNA(VLOOKUP(A942,list!B:C,2,FALSE),"")</f>
        <v/>
      </c>
      <c r="D942" s="24" t="str">
        <f>_xlfn.IFNA(VLOOKUP(C942,list!$G$2:$I$10,2,FALSE),"")</f>
        <v/>
      </c>
      <c r="E942" s="24" t="str">
        <f>_xlfn.IFNA(VLOOKUP(C942,list!G:I,3,FALSE),"")</f>
        <v/>
      </c>
      <c r="O942" s="26" t="str">
        <f t="shared" si="72"/>
        <v/>
      </c>
      <c r="P942" s="28" t="str">
        <f t="shared" si="76"/>
        <v/>
      </c>
      <c r="Q942" s="24" t="str">
        <f t="shared" si="73"/>
        <v/>
      </c>
      <c r="R942" s="24" t="str">
        <f t="shared" si="74"/>
        <v/>
      </c>
      <c r="S942" s="27" t="str">
        <f t="shared" si="75"/>
        <v/>
      </c>
    </row>
    <row r="943" spans="2:19" x14ac:dyDescent="0.3">
      <c r="B943" s="24" t="str">
        <f>_xlfn.IFNA(VLOOKUP(A943,list!B:C,2,FALSE),"")</f>
        <v/>
      </c>
      <c r="D943" s="24" t="str">
        <f>_xlfn.IFNA(VLOOKUP(C943,list!$G$2:$I$10,2,FALSE),"")</f>
        <v/>
      </c>
      <c r="E943" s="24" t="str">
        <f>_xlfn.IFNA(VLOOKUP(C943,list!G:I,3,FALSE),"")</f>
        <v/>
      </c>
      <c r="O943" s="26" t="str">
        <f t="shared" si="72"/>
        <v/>
      </c>
      <c r="P943" s="28" t="str">
        <f t="shared" si="76"/>
        <v/>
      </c>
      <c r="Q943" s="24" t="str">
        <f t="shared" si="73"/>
        <v/>
      </c>
      <c r="R943" s="24" t="str">
        <f t="shared" si="74"/>
        <v/>
      </c>
      <c r="S943" s="27" t="str">
        <f t="shared" si="75"/>
        <v/>
      </c>
    </row>
    <row r="944" spans="2:19" x14ac:dyDescent="0.3">
      <c r="B944" s="24" t="str">
        <f>_xlfn.IFNA(VLOOKUP(A944,list!B:C,2,FALSE),"")</f>
        <v/>
      </c>
      <c r="D944" s="24" t="str">
        <f>_xlfn.IFNA(VLOOKUP(C944,list!$G$2:$I$10,2,FALSE),"")</f>
        <v/>
      </c>
      <c r="E944" s="24" t="str">
        <f>_xlfn.IFNA(VLOOKUP(C944,list!G:I,3,FALSE),"")</f>
        <v/>
      </c>
      <c r="O944" s="26" t="str">
        <f t="shared" si="72"/>
        <v/>
      </c>
      <c r="P944" s="28" t="str">
        <f t="shared" si="76"/>
        <v/>
      </c>
      <c r="Q944" s="24" t="str">
        <f t="shared" si="73"/>
        <v/>
      </c>
      <c r="R944" s="24" t="str">
        <f t="shared" si="74"/>
        <v/>
      </c>
      <c r="S944" s="27" t="str">
        <f t="shared" si="75"/>
        <v/>
      </c>
    </row>
    <row r="945" spans="2:19" x14ac:dyDescent="0.3">
      <c r="B945" s="24" t="str">
        <f>_xlfn.IFNA(VLOOKUP(A945,list!B:C,2,FALSE),"")</f>
        <v/>
      </c>
      <c r="D945" s="24" t="str">
        <f>_xlfn.IFNA(VLOOKUP(C945,list!$G$2:$I$10,2,FALSE),"")</f>
        <v/>
      </c>
      <c r="E945" s="24" t="str">
        <f>_xlfn.IFNA(VLOOKUP(C945,list!G:I,3,FALSE),"")</f>
        <v/>
      </c>
      <c r="O945" s="26" t="str">
        <f t="shared" si="72"/>
        <v/>
      </c>
      <c r="P945" s="28" t="str">
        <f t="shared" si="76"/>
        <v/>
      </c>
      <c r="Q945" s="24" t="str">
        <f t="shared" si="73"/>
        <v/>
      </c>
      <c r="R945" s="24" t="str">
        <f t="shared" si="74"/>
        <v/>
      </c>
      <c r="S945" s="27" t="str">
        <f t="shared" si="75"/>
        <v/>
      </c>
    </row>
    <row r="946" spans="2:19" x14ac:dyDescent="0.3">
      <c r="B946" s="24" t="str">
        <f>_xlfn.IFNA(VLOOKUP(A946,list!B:C,2,FALSE),"")</f>
        <v/>
      </c>
      <c r="D946" s="24" t="str">
        <f>_xlfn.IFNA(VLOOKUP(C946,list!$G$2:$I$10,2,FALSE),"")</f>
        <v/>
      </c>
      <c r="E946" s="24" t="str">
        <f>_xlfn.IFNA(VLOOKUP(C946,list!G:I,3,FALSE),"")</f>
        <v/>
      </c>
      <c r="O946" s="26" t="str">
        <f t="shared" si="72"/>
        <v/>
      </c>
      <c r="P946" s="28" t="str">
        <f t="shared" si="76"/>
        <v/>
      </c>
      <c r="Q946" s="24" t="str">
        <f t="shared" si="73"/>
        <v/>
      </c>
      <c r="R946" s="24" t="str">
        <f t="shared" si="74"/>
        <v/>
      </c>
      <c r="S946" s="27" t="str">
        <f t="shared" si="75"/>
        <v/>
      </c>
    </row>
    <row r="947" spans="2:19" x14ac:dyDescent="0.3">
      <c r="B947" s="24" t="str">
        <f>_xlfn.IFNA(VLOOKUP(A947,list!B:C,2,FALSE),"")</f>
        <v/>
      </c>
      <c r="D947" s="24" t="str">
        <f>_xlfn.IFNA(VLOOKUP(C947,list!$G$2:$I$10,2,FALSE),"")</f>
        <v/>
      </c>
      <c r="E947" s="24" t="str">
        <f>_xlfn.IFNA(VLOOKUP(C947,list!G:I,3,FALSE),"")</f>
        <v/>
      </c>
      <c r="O947" s="26" t="str">
        <f t="shared" si="72"/>
        <v/>
      </c>
      <c r="P947" s="28" t="str">
        <f t="shared" si="76"/>
        <v/>
      </c>
      <c r="Q947" s="24" t="str">
        <f t="shared" si="73"/>
        <v/>
      </c>
      <c r="R947" s="24" t="str">
        <f t="shared" si="74"/>
        <v/>
      </c>
      <c r="S947" s="27" t="str">
        <f t="shared" si="75"/>
        <v/>
      </c>
    </row>
    <row r="948" spans="2:19" x14ac:dyDescent="0.3">
      <c r="B948" s="24" t="str">
        <f>_xlfn.IFNA(VLOOKUP(A948,list!B:C,2,FALSE),"")</f>
        <v/>
      </c>
      <c r="D948" s="24" t="str">
        <f>_xlfn.IFNA(VLOOKUP(C948,list!$G$2:$I$10,2,FALSE),"")</f>
        <v/>
      </c>
      <c r="E948" s="24" t="str">
        <f>_xlfn.IFNA(VLOOKUP(C948,list!G:I,3,FALSE),"")</f>
        <v/>
      </c>
      <c r="O948" s="26" t="str">
        <f t="shared" si="72"/>
        <v/>
      </c>
      <c r="P948" s="28" t="str">
        <f t="shared" si="76"/>
        <v/>
      </c>
      <c r="Q948" s="24" t="str">
        <f t="shared" si="73"/>
        <v/>
      </c>
      <c r="R948" s="24" t="str">
        <f t="shared" si="74"/>
        <v/>
      </c>
      <c r="S948" s="27" t="str">
        <f t="shared" si="75"/>
        <v/>
      </c>
    </row>
    <row r="949" spans="2:19" x14ac:dyDescent="0.3">
      <c r="B949" s="24" t="str">
        <f>_xlfn.IFNA(VLOOKUP(A949,list!B:C,2,FALSE),"")</f>
        <v/>
      </c>
      <c r="D949" s="24" t="str">
        <f>_xlfn.IFNA(VLOOKUP(C949,list!$G$2:$I$10,2,FALSE),"")</f>
        <v/>
      </c>
      <c r="E949" s="24" t="str">
        <f>_xlfn.IFNA(VLOOKUP(C949,list!G:I,3,FALSE),"")</f>
        <v/>
      </c>
      <c r="O949" s="26" t="str">
        <f t="shared" si="72"/>
        <v/>
      </c>
      <c r="P949" s="28" t="str">
        <f t="shared" si="76"/>
        <v/>
      </c>
      <c r="Q949" s="24" t="str">
        <f t="shared" si="73"/>
        <v/>
      </c>
      <c r="R949" s="24" t="str">
        <f t="shared" si="74"/>
        <v/>
      </c>
      <c r="S949" s="27" t="str">
        <f t="shared" si="75"/>
        <v/>
      </c>
    </row>
    <row r="950" spans="2:19" x14ac:dyDescent="0.3">
      <c r="B950" s="24" t="str">
        <f>_xlfn.IFNA(VLOOKUP(A950,list!B:C,2,FALSE),"")</f>
        <v/>
      </c>
      <c r="D950" s="24" t="str">
        <f>_xlfn.IFNA(VLOOKUP(C950,list!$G$2:$I$10,2,FALSE),"")</f>
        <v/>
      </c>
      <c r="E950" s="24" t="str">
        <f>_xlfn.IFNA(VLOOKUP(C950,list!G:I,3,FALSE),"")</f>
        <v/>
      </c>
      <c r="O950" s="26" t="str">
        <f t="shared" si="72"/>
        <v/>
      </c>
      <c r="P950" s="28" t="str">
        <f t="shared" si="76"/>
        <v/>
      </c>
      <c r="Q950" s="24" t="str">
        <f t="shared" si="73"/>
        <v/>
      </c>
      <c r="R950" s="24" t="str">
        <f t="shared" si="74"/>
        <v/>
      </c>
      <c r="S950" s="27" t="str">
        <f t="shared" si="75"/>
        <v/>
      </c>
    </row>
    <row r="951" spans="2:19" x14ac:dyDescent="0.3">
      <c r="B951" s="24" t="str">
        <f>_xlfn.IFNA(VLOOKUP(A951,list!B:C,2,FALSE),"")</f>
        <v/>
      </c>
      <c r="D951" s="24" t="str">
        <f>_xlfn.IFNA(VLOOKUP(C951,list!$G$2:$I$10,2,FALSE),"")</f>
        <v/>
      </c>
      <c r="E951" s="24" t="str">
        <f>_xlfn.IFNA(VLOOKUP(C951,list!G:I,3,FALSE),"")</f>
        <v/>
      </c>
      <c r="O951" s="26" t="str">
        <f t="shared" si="72"/>
        <v/>
      </c>
      <c r="P951" s="28" t="str">
        <f t="shared" si="76"/>
        <v/>
      </c>
      <c r="Q951" s="24" t="str">
        <f t="shared" si="73"/>
        <v/>
      </c>
      <c r="R951" s="24" t="str">
        <f t="shared" si="74"/>
        <v/>
      </c>
      <c r="S951" s="27" t="str">
        <f t="shared" si="75"/>
        <v/>
      </c>
    </row>
    <row r="952" spans="2:19" x14ac:dyDescent="0.3">
      <c r="B952" s="24" t="str">
        <f>_xlfn.IFNA(VLOOKUP(A952,list!B:C,2,FALSE),"")</f>
        <v/>
      </c>
      <c r="D952" s="24" t="str">
        <f>_xlfn.IFNA(VLOOKUP(C952,list!$G$2:$I$10,2,FALSE),"")</f>
        <v/>
      </c>
      <c r="E952" s="24" t="str">
        <f>_xlfn.IFNA(VLOOKUP(C952,list!G:I,3,FALSE),"")</f>
        <v/>
      </c>
      <c r="O952" s="26" t="str">
        <f t="shared" si="72"/>
        <v/>
      </c>
      <c r="P952" s="28" t="str">
        <f t="shared" si="76"/>
        <v/>
      </c>
      <c r="Q952" s="24" t="str">
        <f t="shared" si="73"/>
        <v/>
      </c>
      <c r="R952" s="24" t="str">
        <f t="shared" si="74"/>
        <v/>
      </c>
      <c r="S952" s="27" t="str">
        <f t="shared" si="75"/>
        <v/>
      </c>
    </row>
    <row r="953" spans="2:19" x14ac:dyDescent="0.3">
      <c r="B953" s="24" t="str">
        <f>_xlfn.IFNA(VLOOKUP(A953,list!B:C,2,FALSE),"")</f>
        <v/>
      </c>
      <c r="D953" s="24" t="str">
        <f>_xlfn.IFNA(VLOOKUP(C953,list!$G$2:$I$10,2,FALSE),"")</f>
        <v/>
      </c>
      <c r="E953" s="24" t="str">
        <f>_xlfn.IFNA(VLOOKUP(C953,list!G:I,3,FALSE),"")</f>
        <v/>
      </c>
      <c r="O953" s="26" t="str">
        <f t="shared" si="72"/>
        <v/>
      </c>
      <c r="P953" s="28" t="str">
        <f t="shared" si="76"/>
        <v/>
      </c>
      <c r="Q953" s="24" t="str">
        <f t="shared" si="73"/>
        <v/>
      </c>
      <c r="R953" s="24" t="str">
        <f t="shared" si="74"/>
        <v/>
      </c>
      <c r="S953" s="27" t="str">
        <f t="shared" si="75"/>
        <v/>
      </c>
    </row>
    <row r="954" spans="2:19" x14ac:dyDescent="0.3">
      <c r="B954" s="24" t="str">
        <f>_xlfn.IFNA(VLOOKUP(A954,list!B:C,2,FALSE),"")</f>
        <v/>
      </c>
      <c r="D954" s="24" t="str">
        <f>_xlfn.IFNA(VLOOKUP(C954,list!$G$2:$I$10,2,FALSE),"")</f>
        <v/>
      </c>
      <c r="E954" s="24" t="str">
        <f>_xlfn.IFNA(VLOOKUP(C954,list!G:I,3,FALSE),"")</f>
        <v/>
      </c>
      <c r="O954" s="26" t="str">
        <f t="shared" si="72"/>
        <v/>
      </c>
      <c r="P954" s="28" t="str">
        <f t="shared" si="76"/>
        <v/>
      </c>
      <c r="Q954" s="24" t="str">
        <f t="shared" si="73"/>
        <v/>
      </c>
      <c r="R954" s="24" t="str">
        <f t="shared" si="74"/>
        <v/>
      </c>
      <c r="S954" s="27" t="str">
        <f t="shared" si="75"/>
        <v/>
      </c>
    </row>
    <row r="955" spans="2:19" x14ac:dyDescent="0.3">
      <c r="B955" s="24" t="str">
        <f>_xlfn.IFNA(VLOOKUP(A955,list!B:C,2,FALSE),"")</f>
        <v/>
      </c>
      <c r="D955" s="24" t="str">
        <f>_xlfn.IFNA(VLOOKUP(C955,list!$G$2:$I$10,2,FALSE),"")</f>
        <v/>
      </c>
      <c r="E955" s="24" t="str">
        <f>_xlfn.IFNA(VLOOKUP(C955,list!G:I,3,FALSE),"")</f>
        <v/>
      </c>
      <c r="O955" s="26" t="str">
        <f t="shared" si="72"/>
        <v/>
      </c>
      <c r="P955" s="28" t="str">
        <f t="shared" si="76"/>
        <v/>
      </c>
      <c r="Q955" s="24" t="str">
        <f t="shared" si="73"/>
        <v/>
      </c>
      <c r="R955" s="24" t="str">
        <f t="shared" si="74"/>
        <v/>
      </c>
      <c r="S955" s="27" t="str">
        <f t="shared" si="75"/>
        <v/>
      </c>
    </row>
    <row r="956" spans="2:19" x14ac:dyDescent="0.3">
      <c r="B956" s="24" t="str">
        <f>_xlfn.IFNA(VLOOKUP(A956,list!B:C,2,FALSE),"")</f>
        <v/>
      </c>
      <c r="D956" s="24" t="str">
        <f>_xlfn.IFNA(VLOOKUP(C956,list!$G$2:$I$10,2,FALSE),"")</f>
        <v/>
      </c>
      <c r="E956" s="24" t="str">
        <f>_xlfn.IFNA(VLOOKUP(C956,list!G:I,3,FALSE),"")</f>
        <v/>
      </c>
      <c r="O956" s="26" t="str">
        <f t="shared" si="72"/>
        <v/>
      </c>
      <c r="P956" s="28" t="str">
        <f t="shared" si="76"/>
        <v/>
      </c>
      <c r="Q956" s="24" t="str">
        <f t="shared" si="73"/>
        <v/>
      </c>
      <c r="R956" s="24" t="str">
        <f t="shared" si="74"/>
        <v/>
      </c>
      <c r="S956" s="27" t="str">
        <f t="shared" si="75"/>
        <v/>
      </c>
    </row>
    <row r="957" spans="2:19" x14ac:dyDescent="0.3">
      <c r="B957" s="24" t="str">
        <f>_xlfn.IFNA(VLOOKUP(A957,list!B:C,2,FALSE),"")</f>
        <v/>
      </c>
      <c r="D957" s="24" t="str">
        <f>_xlfn.IFNA(VLOOKUP(C957,list!$G$2:$I$10,2,FALSE),"")</f>
        <v/>
      </c>
      <c r="E957" s="24" t="str">
        <f>_xlfn.IFNA(VLOOKUP(C957,list!G:I,3,FALSE),"")</f>
        <v/>
      </c>
      <c r="O957" s="26" t="str">
        <f t="shared" si="72"/>
        <v/>
      </c>
      <c r="P957" s="28" t="str">
        <f t="shared" si="76"/>
        <v/>
      </c>
      <c r="Q957" s="24" t="str">
        <f t="shared" si="73"/>
        <v/>
      </c>
      <c r="R957" s="24" t="str">
        <f t="shared" si="74"/>
        <v/>
      </c>
      <c r="S957" s="27" t="str">
        <f t="shared" si="75"/>
        <v/>
      </c>
    </row>
    <row r="958" spans="2:19" x14ac:dyDescent="0.3">
      <c r="B958" s="24" t="str">
        <f>_xlfn.IFNA(VLOOKUP(A958,list!B:C,2,FALSE),"")</f>
        <v/>
      </c>
      <c r="D958" s="24" t="str">
        <f>_xlfn.IFNA(VLOOKUP(C958,list!$G$2:$I$10,2,FALSE),"")</f>
        <v/>
      </c>
      <c r="E958" s="24" t="str">
        <f>_xlfn.IFNA(VLOOKUP(C958,list!G:I,3,FALSE),"")</f>
        <v/>
      </c>
      <c r="O958" s="26" t="str">
        <f t="shared" si="72"/>
        <v/>
      </c>
      <c r="P958" s="28" t="str">
        <f t="shared" si="76"/>
        <v/>
      </c>
      <c r="Q958" s="24" t="str">
        <f t="shared" si="73"/>
        <v/>
      </c>
      <c r="R958" s="24" t="str">
        <f t="shared" si="74"/>
        <v/>
      </c>
      <c r="S958" s="27" t="str">
        <f t="shared" si="75"/>
        <v/>
      </c>
    </row>
    <row r="959" spans="2:19" x14ac:dyDescent="0.3">
      <c r="B959" s="24" t="str">
        <f>_xlfn.IFNA(VLOOKUP(A959,list!B:C,2,FALSE),"")</f>
        <v/>
      </c>
      <c r="D959" s="24" t="str">
        <f>_xlfn.IFNA(VLOOKUP(C959,list!$G$2:$I$10,2,FALSE),"")</f>
        <v/>
      </c>
      <c r="E959" s="24" t="str">
        <f>_xlfn.IFNA(VLOOKUP(C959,list!G:I,3,FALSE),"")</f>
        <v/>
      </c>
      <c r="O959" s="26" t="str">
        <f t="shared" si="72"/>
        <v/>
      </c>
      <c r="P959" s="28" t="str">
        <f t="shared" si="76"/>
        <v/>
      </c>
      <c r="Q959" s="24" t="str">
        <f t="shared" si="73"/>
        <v/>
      </c>
      <c r="R959" s="24" t="str">
        <f t="shared" si="74"/>
        <v/>
      </c>
      <c r="S959" s="27" t="str">
        <f t="shared" si="75"/>
        <v/>
      </c>
    </row>
    <row r="960" spans="2:19" x14ac:dyDescent="0.3">
      <c r="B960" s="24" t="str">
        <f>_xlfn.IFNA(VLOOKUP(A960,list!B:C,2,FALSE),"")</f>
        <v/>
      </c>
      <c r="D960" s="24" t="str">
        <f>_xlfn.IFNA(VLOOKUP(C960,list!$G$2:$I$10,2,FALSE),"")</f>
        <v/>
      </c>
      <c r="E960" s="24" t="str">
        <f>_xlfn.IFNA(VLOOKUP(C960,list!G:I,3,FALSE),"")</f>
        <v/>
      </c>
      <c r="O960" s="26" t="str">
        <f t="shared" si="72"/>
        <v/>
      </c>
      <c r="P960" s="28" t="str">
        <f t="shared" si="76"/>
        <v/>
      </c>
      <c r="Q960" s="24" t="str">
        <f t="shared" si="73"/>
        <v/>
      </c>
      <c r="R960" s="24" t="str">
        <f t="shared" si="74"/>
        <v/>
      </c>
      <c r="S960" s="27" t="str">
        <f t="shared" si="75"/>
        <v/>
      </c>
    </row>
    <row r="961" spans="2:19" x14ac:dyDescent="0.3">
      <c r="B961" s="24" t="str">
        <f>_xlfn.IFNA(VLOOKUP(A961,list!B:C,2,FALSE),"")</f>
        <v/>
      </c>
      <c r="D961" s="24" t="str">
        <f>_xlfn.IFNA(VLOOKUP(C961,list!$G$2:$I$10,2,FALSE),"")</f>
        <v/>
      </c>
      <c r="E961" s="24" t="str">
        <f>_xlfn.IFNA(VLOOKUP(C961,list!G:I,3,FALSE),"")</f>
        <v/>
      </c>
      <c r="O961" s="26" t="str">
        <f t="shared" si="72"/>
        <v/>
      </c>
      <c r="P961" s="28" t="str">
        <f t="shared" si="76"/>
        <v/>
      </c>
      <c r="Q961" s="24" t="str">
        <f t="shared" si="73"/>
        <v/>
      </c>
      <c r="R961" s="24" t="str">
        <f t="shared" si="74"/>
        <v/>
      </c>
      <c r="S961" s="27" t="str">
        <f t="shared" si="75"/>
        <v/>
      </c>
    </row>
    <row r="962" spans="2:19" x14ac:dyDescent="0.3">
      <c r="B962" s="24" t="str">
        <f>_xlfn.IFNA(VLOOKUP(A962,list!B:C,2,FALSE),"")</f>
        <v/>
      </c>
      <c r="D962" s="24" t="str">
        <f>_xlfn.IFNA(VLOOKUP(C962,list!$G$2:$I$10,2,FALSE),"")</f>
        <v/>
      </c>
      <c r="E962" s="24" t="str">
        <f>_xlfn.IFNA(VLOOKUP(C962,list!G:I,3,FALSE),"")</f>
        <v/>
      </c>
      <c r="O962" s="26" t="str">
        <f t="shared" ref="O962:O1025" si="77">IFERROR(IF(H962="","",DATE(YEAR(H962),MONTH(H962),1)),"")</f>
        <v/>
      </c>
      <c r="P962" s="28" t="str">
        <f t="shared" si="76"/>
        <v/>
      </c>
      <c r="Q962" s="24" t="str">
        <f t="shared" ref="Q962:Q1025" si="78">IFERROR(IF(J962="","",MONTH(EOMONTH(J962,(DAY(J962)&gt;15)+0))),"")</f>
        <v/>
      </c>
      <c r="R962" s="24" t="str">
        <f t="shared" ref="R962:R1025" si="79">IFERROR(IF(J962="","",IF(AND(MONTH(J962)=12,Q962=1),YEAR(J962)+1,YEAR(J962))),"")</f>
        <v/>
      </c>
      <c r="S962" s="27" t="str">
        <f t="shared" ref="S962:S1025" si="80">IF(OR(Q962="",R962=""),"",DATE(R962,Q962,1))</f>
        <v/>
      </c>
    </row>
    <row r="963" spans="2:19" x14ac:dyDescent="0.3">
      <c r="B963" s="24" t="str">
        <f>_xlfn.IFNA(VLOOKUP(A963,list!B:C,2,FALSE),"")</f>
        <v/>
      </c>
      <c r="D963" s="24" t="str">
        <f>_xlfn.IFNA(VLOOKUP(C963,list!$G$2:$I$10,2,FALSE),"")</f>
        <v/>
      </c>
      <c r="E963" s="24" t="str">
        <f>_xlfn.IFNA(VLOOKUP(C963,list!G:I,3,FALSE),"")</f>
        <v/>
      </c>
      <c r="O963" s="26" t="str">
        <f t="shared" si="77"/>
        <v/>
      </c>
      <c r="P963" s="28" t="str">
        <f t="shared" ref="P963:P1026" si="81">IFERROR(IF(J963&gt;0,((J963-H963)/7),""),"")</f>
        <v/>
      </c>
      <c r="Q963" s="24" t="str">
        <f t="shared" si="78"/>
        <v/>
      </c>
      <c r="R963" s="24" t="str">
        <f t="shared" si="79"/>
        <v/>
      </c>
      <c r="S963" s="27" t="str">
        <f t="shared" si="80"/>
        <v/>
      </c>
    </row>
    <row r="964" spans="2:19" x14ac:dyDescent="0.3">
      <c r="B964" s="24" t="str">
        <f>_xlfn.IFNA(VLOOKUP(A964,list!B:C,2,FALSE),"")</f>
        <v/>
      </c>
      <c r="D964" s="24" t="str">
        <f>_xlfn.IFNA(VLOOKUP(C964,list!$G$2:$I$10,2,FALSE),"")</f>
        <v/>
      </c>
      <c r="E964" s="24" t="str">
        <f>_xlfn.IFNA(VLOOKUP(C964,list!G:I,3,FALSE),"")</f>
        <v/>
      </c>
      <c r="O964" s="26" t="str">
        <f t="shared" si="77"/>
        <v/>
      </c>
      <c r="P964" s="28" t="str">
        <f t="shared" si="81"/>
        <v/>
      </c>
      <c r="Q964" s="24" t="str">
        <f t="shared" si="78"/>
        <v/>
      </c>
      <c r="R964" s="24" t="str">
        <f t="shared" si="79"/>
        <v/>
      </c>
      <c r="S964" s="27" t="str">
        <f t="shared" si="80"/>
        <v/>
      </c>
    </row>
    <row r="965" spans="2:19" x14ac:dyDescent="0.3">
      <c r="B965" s="24" t="str">
        <f>_xlfn.IFNA(VLOOKUP(A965,list!B:C,2,FALSE),"")</f>
        <v/>
      </c>
      <c r="D965" s="24" t="str">
        <f>_xlfn.IFNA(VLOOKUP(C965,list!$G$2:$I$10,2,FALSE),"")</f>
        <v/>
      </c>
      <c r="E965" s="24" t="str">
        <f>_xlfn.IFNA(VLOOKUP(C965,list!G:I,3,FALSE),"")</f>
        <v/>
      </c>
      <c r="O965" s="26" t="str">
        <f t="shared" si="77"/>
        <v/>
      </c>
      <c r="P965" s="28" t="str">
        <f t="shared" si="81"/>
        <v/>
      </c>
      <c r="Q965" s="24" t="str">
        <f t="shared" si="78"/>
        <v/>
      </c>
      <c r="R965" s="24" t="str">
        <f t="shared" si="79"/>
        <v/>
      </c>
      <c r="S965" s="27" t="str">
        <f t="shared" si="80"/>
        <v/>
      </c>
    </row>
    <row r="966" spans="2:19" x14ac:dyDescent="0.3">
      <c r="B966" s="24" t="str">
        <f>_xlfn.IFNA(VLOOKUP(A966,list!B:C,2,FALSE),"")</f>
        <v/>
      </c>
      <c r="D966" s="24" t="str">
        <f>_xlfn.IFNA(VLOOKUP(C966,list!$G$2:$I$10,2,FALSE),"")</f>
        <v/>
      </c>
      <c r="E966" s="24" t="str">
        <f>_xlfn.IFNA(VLOOKUP(C966,list!G:I,3,FALSE),"")</f>
        <v/>
      </c>
      <c r="O966" s="26" t="str">
        <f t="shared" si="77"/>
        <v/>
      </c>
      <c r="P966" s="28" t="str">
        <f t="shared" si="81"/>
        <v/>
      </c>
      <c r="Q966" s="24" t="str">
        <f t="shared" si="78"/>
        <v/>
      </c>
      <c r="R966" s="24" t="str">
        <f t="shared" si="79"/>
        <v/>
      </c>
      <c r="S966" s="27" t="str">
        <f t="shared" si="80"/>
        <v/>
      </c>
    </row>
    <row r="967" spans="2:19" x14ac:dyDescent="0.3">
      <c r="B967" s="24" t="str">
        <f>_xlfn.IFNA(VLOOKUP(A967,list!B:C,2,FALSE),"")</f>
        <v/>
      </c>
      <c r="D967" s="24" t="str">
        <f>_xlfn.IFNA(VLOOKUP(C967,list!$G$2:$I$10,2,FALSE),"")</f>
        <v/>
      </c>
      <c r="E967" s="24" t="str">
        <f>_xlfn.IFNA(VLOOKUP(C967,list!G:I,3,FALSE),"")</f>
        <v/>
      </c>
      <c r="O967" s="26" t="str">
        <f t="shared" si="77"/>
        <v/>
      </c>
      <c r="P967" s="28" t="str">
        <f t="shared" si="81"/>
        <v/>
      </c>
      <c r="Q967" s="24" t="str">
        <f t="shared" si="78"/>
        <v/>
      </c>
      <c r="R967" s="24" t="str">
        <f t="shared" si="79"/>
        <v/>
      </c>
      <c r="S967" s="27" t="str">
        <f t="shared" si="80"/>
        <v/>
      </c>
    </row>
    <row r="968" spans="2:19" x14ac:dyDescent="0.3">
      <c r="B968" s="24" t="str">
        <f>_xlfn.IFNA(VLOOKUP(A968,list!B:C,2,FALSE),"")</f>
        <v/>
      </c>
      <c r="D968" s="24" t="str">
        <f>_xlfn.IFNA(VLOOKUP(C968,list!$G$2:$I$10,2,FALSE),"")</f>
        <v/>
      </c>
      <c r="E968" s="24" t="str">
        <f>_xlfn.IFNA(VLOOKUP(C968,list!G:I,3,FALSE),"")</f>
        <v/>
      </c>
      <c r="O968" s="26" t="str">
        <f t="shared" si="77"/>
        <v/>
      </c>
      <c r="P968" s="28" t="str">
        <f t="shared" si="81"/>
        <v/>
      </c>
      <c r="Q968" s="24" t="str">
        <f t="shared" si="78"/>
        <v/>
      </c>
      <c r="R968" s="24" t="str">
        <f t="shared" si="79"/>
        <v/>
      </c>
      <c r="S968" s="27" t="str">
        <f t="shared" si="80"/>
        <v/>
      </c>
    </row>
    <row r="969" spans="2:19" x14ac:dyDescent="0.3">
      <c r="B969" s="24" t="str">
        <f>_xlfn.IFNA(VLOOKUP(A969,list!B:C,2,FALSE),"")</f>
        <v/>
      </c>
      <c r="D969" s="24" t="str">
        <f>_xlfn.IFNA(VLOOKUP(C969,list!$G$2:$I$10,2,FALSE),"")</f>
        <v/>
      </c>
      <c r="E969" s="24" t="str">
        <f>_xlfn.IFNA(VLOOKUP(C969,list!G:I,3,FALSE),"")</f>
        <v/>
      </c>
      <c r="O969" s="26" t="str">
        <f t="shared" si="77"/>
        <v/>
      </c>
      <c r="P969" s="28" t="str">
        <f t="shared" si="81"/>
        <v/>
      </c>
      <c r="Q969" s="24" t="str">
        <f t="shared" si="78"/>
        <v/>
      </c>
      <c r="R969" s="24" t="str">
        <f t="shared" si="79"/>
        <v/>
      </c>
      <c r="S969" s="27" t="str">
        <f t="shared" si="80"/>
        <v/>
      </c>
    </row>
    <row r="970" spans="2:19" x14ac:dyDescent="0.3">
      <c r="B970" s="24" t="str">
        <f>_xlfn.IFNA(VLOOKUP(A970,list!B:C,2,FALSE),"")</f>
        <v/>
      </c>
      <c r="D970" s="24" t="str">
        <f>_xlfn.IFNA(VLOOKUP(C970,list!$G$2:$I$10,2,FALSE),"")</f>
        <v/>
      </c>
      <c r="E970" s="24" t="str">
        <f>_xlfn.IFNA(VLOOKUP(C970,list!G:I,3,FALSE),"")</f>
        <v/>
      </c>
      <c r="O970" s="26" t="str">
        <f t="shared" si="77"/>
        <v/>
      </c>
      <c r="P970" s="28" t="str">
        <f t="shared" si="81"/>
        <v/>
      </c>
      <c r="Q970" s="24" t="str">
        <f t="shared" si="78"/>
        <v/>
      </c>
      <c r="R970" s="24" t="str">
        <f t="shared" si="79"/>
        <v/>
      </c>
      <c r="S970" s="27" t="str">
        <f t="shared" si="80"/>
        <v/>
      </c>
    </row>
    <row r="971" spans="2:19" x14ac:dyDescent="0.3">
      <c r="B971" s="24" t="str">
        <f>_xlfn.IFNA(VLOOKUP(A971,list!B:C,2,FALSE),"")</f>
        <v/>
      </c>
      <c r="D971" s="24" t="str">
        <f>_xlfn.IFNA(VLOOKUP(C971,list!$G$2:$I$10,2,FALSE),"")</f>
        <v/>
      </c>
      <c r="E971" s="24" t="str">
        <f>_xlfn.IFNA(VLOOKUP(C971,list!G:I,3,FALSE),"")</f>
        <v/>
      </c>
      <c r="O971" s="26" t="str">
        <f t="shared" si="77"/>
        <v/>
      </c>
      <c r="P971" s="28" t="str">
        <f t="shared" si="81"/>
        <v/>
      </c>
      <c r="Q971" s="24" t="str">
        <f t="shared" si="78"/>
        <v/>
      </c>
      <c r="R971" s="24" t="str">
        <f t="shared" si="79"/>
        <v/>
      </c>
      <c r="S971" s="27" t="str">
        <f t="shared" si="80"/>
        <v/>
      </c>
    </row>
    <row r="972" spans="2:19" x14ac:dyDescent="0.3">
      <c r="B972" s="24" t="str">
        <f>_xlfn.IFNA(VLOOKUP(A972,list!B:C,2,FALSE),"")</f>
        <v/>
      </c>
      <c r="D972" s="24" t="str">
        <f>_xlfn.IFNA(VLOOKUP(C972,list!$G$2:$I$10,2,FALSE),"")</f>
        <v/>
      </c>
      <c r="E972" s="24" t="str">
        <f>_xlfn.IFNA(VLOOKUP(C972,list!G:I,3,FALSE),"")</f>
        <v/>
      </c>
      <c r="O972" s="26" t="str">
        <f t="shared" si="77"/>
        <v/>
      </c>
      <c r="P972" s="28" t="str">
        <f t="shared" si="81"/>
        <v/>
      </c>
      <c r="Q972" s="24" t="str">
        <f t="shared" si="78"/>
        <v/>
      </c>
      <c r="R972" s="24" t="str">
        <f t="shared" si="79"/>
        <v/>
      </c>
      <c r="S972" s="27" t="str">
        <f t="shared" si="80"/>
        <v/>
      </c>
    </row>
    <row r="973" spans="2:19" x14ac:dyDescent="0.3">
      <c r="B973" s="24" t="str">
        <f>_xlfn.IFNA(VLOOKUP(A973,list!B:C,2,FALSE),"")</f>
        <v/>
      </c>
      <c r="D973" s="24" t="str">
        <f>_xlfn.IFNA(VLOOKUP(C973,list!$G$2:$I$10,2,FALSE),"")</f>
        <v/>
      </c>
      <c r="E973" s="24" t="str">
        <f>_xlfn.IFNA(VLOOKUP(C973,list!G:I,3,FALSE),"")</f>
        <v/>
      </c>
      <c r="O973" s="26" t="str">
        <f t="shared" si="77"/>
        <v/>
      </c>
      <c r="P973" s="28" t="str">
        <f t="shared" si="81"/>
        <v/>
      </c>
      <c r="Q973" s="24" t="str">
        <f t="shared" si="78"/>
        <v/>
      </c>
      <c r="R973" s="24" t="str">
        <f t="shared" si="79"/>
        <v/>
      </c>
      <c r="S973" s="27" t="str">
        <f t="shared" si="80"/>
        <v/>
      </c>
    </row>
    <row r="974" spans="2:19" x14ac:dyDescent="0.3">
      <c r="B974" s="24" t="str">
        <f>_xlfn.IFNA(VLOOKUP(A974,list!B:C,2,FALSE),"")</f>
        <v/>
      </c>
      <c r="D974" s="24" t="str">
        <f>_xlfn.IFNA(VLOOKUP(C974,list!$G$2:$I$10,2,FALSE),"")</f>
        <v/>
      </c>
      <c r="E974" s="24" t="str">
        <f>_xlfn.IFNA(VLOOKUP(C974,list!G:I,3,FALSE),"")</f>
        <v/>
      </c>
      <c r="O974" s="26" t="str">
        <f t="shared" si="77"/>
        <v/>
      </c>
      <c r="P974" s="28" t="str">
        <f t="shared" si="81"/>
        <v/>
      </c>
      <c r="Q974" s="24" t="str">
        <f t="shared" si="78"/>
        <v/>
      </c>
      <c r="R974" s="24" t="str">
        <f t="shared" si="79"/>
        <v/>
      </c>
      <c r="S974" s="27" t="str">
        <f t="shared" si="80"/>
        <v/>
      </c>
    </row>
    <row r="975" spans="2:19" x14ac:dyDescent="0.3">
      <c r="B975" s="24" t="str">
        <f>_xlfn.IFNA(VLOOKUP(A975,list!B:C,2,FALSE),"")</f>
        <v/>
      </c>
      <c r="D975" s="24" t="str">
        <f>_xlfn.IFNA(VLOOKUP(C975,list!$G$2:$I$10,2,FALSE),"")</f>
        <v/>
      </c>
      <c r="E975" s="24" t="str">
        <f>_xlfn.IFNA(VLOOKUP(C975,list!G:I,3,FALSE),"")</f>
        <v/>
      </c>
      <c r="O975" s="26" t="str">
        <f t="shared" si="77"/>
        <v/>
      </c>
      <c r="P975" s="28" t="str">
        <f t="shared" si="81"/>
        <v/>
      </c>
      <c r="Q975" s="24" t="str">
        <f t="shared" si="78"/>
        <v/>
      </c>
      <c r="R975" s="24" t="str">
        <f t="shared" si="79"/>
        <v/>
      </c>
      <c r="S975" s="27" t="str">
        <f t="shared" si="80"/>
        <v/>
      </c>
    </row>
    <row r="976" spans="2:19" x14ac:dyDescent="0.3">
      <c r="B976" s="24" t="str">
        <f>_xlfn.IFNA(VLOOKUP(A976,list!B:C,2,FALSE),"")</f>
        <v/>
      </c>
      <c r="D976" s="24" t="str">
        <f>_xlfn.IFNA(VLOOKUP(C976,list!$G$2:$I$10,2,FALSE),"")</f>
        <v/>
      </c>
      <c r="E976" s="24" t="str">
        <f>_xlfn.IFNA(VLOOKUP(C976,list!G:I,3,FALSE),"")</f>
        <v/>
      </c>
      <c r="O976" s="26" t="str">
        <f t="shared" si="77"/>
        <v/>
      </c>
      <c r="P976" s="28" t="str">
        <f t="shared" si="81"/>
        <v/>
      </c>
      <c r="Q976" s="24" t="str">
        <f t="shared" si="78"/>
        <v/>
      </c>
      <c r="R976" s="24" t="str">
        <f t="shared" si="79"/>
        <v/>
      </c>
      <c r="S976" s="27" t="str">
        <f t="shared" si="80"/>
        <v/>
      </c>
    </row>
    <row r="977" spans="2:19" x14ac:dyDescent="0.3">
      <c r="B977" s="24" t="str">
        <f>_xlfn.IFNA(VLOOKUP(A977,list!B:C,2,FALSE),"")</f>
        <v/>
      </c>
      <c r="D977" s="24" t="str">
        <f>_xlfn.IFNA(VLOOKUP(C977,list!$G$2:$I$10,2,FALSE),"")</f>
        <v/>
      </c>
      <c r="E977" s="24" t="str">
        <f>_xlfn.IFNA(VLOOKUP(C977,list!G:I,3,FALSE),"")</f>
        <v/>
      </c>
      <c r="O977" s="26" t="str">
        <f t="shared" si="77"/>
        <v/>
      </c>
      <c r="P977" s="28" t="str">
        <f t="shared" si="81"/>
        <v/>
      </c>
      <c r="Q977" s="24" t="str">
        <f t="shared" si="78"/>
        <v/>
      </c>
      <c r="R977" s="24" t="str">
        <f t="shared" si="79"/>
        <v/>
      </c>
      <c r="S977" s="27" t="str">
        <f t="shared" si="80"/>
        <v/>
      </c>
    </row>
    <row r="978" spans="2:19" x14ac:dyDescent="0.3">
      <c r="B978" s="24" t="str">
        <f>_xlfn.IFNA(VLOOKUP(A978,list!B:C,2,FALSE),"")</f>
        <v/>
      </c>
      <c r="D978" s="24" t="str">
        <f>_xlfn.IFNA(VLOOKUP(C978,list!$G$2:$I$10,2,FALSE),"")</f>
        <v/>
      </c>
      <c r="E978" s="24" t="str">
        <f>_xlfn.IFNA(VLOOKUP(C978,list!G:I,3,FALSE),"")</f>
        <v/>
      </c>
      <c r="O978" s="26" t="str">
        <f t="shared" si="77"/>
        <v/>
      </c>
      <c r="P978" s="28" t="str">
        <f t="shared" si="81"/>
        <v/>
      </c>
      <c r="Q978" s="24" t="str">
        <f t="shared" si="78"/>
        <v/>
      </c>
      <c r="R978" s="24" t="str">
        <f t="shared" si="79"/>
        <v/>
      </c>
      <c r="S978" s="27" t="str">
        <f t="shared" si="80"/>
        <v/>
      </c>
    </row>
    <row r="979" spans="2:19" x14ac:dyDescent="0.3">
      <c r="B979" s="24" t="str">
        <f>_xlfn.IFNA(VLOOKUP(A979,list!B:C,2,FALSE),"")</f>
        <v/>
      </c>
      <c r="D979" s="24" t="str">
        <f>_xlfn.IFNA(VLOOKUP(C979,list!$G$2:$I$10,2,FALSE),"")</f>
        <v/>
      </c>
      <c r="E979" s="24" t="str">
        <f>_xlfn.IFNA(VLOOKUP(C979,list!G:I,3,FALSE),"")</f>
        <v/>
      </c>
      <c r="O979" s="26" t="str">
        <f t="shared" si="77"/>
        <v/>
      </c>
      <c r="P979" s="28" t="str">
        <f t="shared" si="81"/>
        <v/>
      </c>
      <c r="Q979" s="24" t="str">
        <f t="shared" si="78"/>
        <v/>
      </c>
      <c r="R979" s="24" t="str">
        <f t="shared" si="79"/>
        <v/>
      </c>
      <c r="S979" s="27" t="str">
        <f t="shared" si="80"/>
        <v/>
      </c>
    </row>
    <row r="980" spans="2:19" x14ac:dyDescent="0.3">
      <c r="B980" s="24" t="str">
        <f>_xlfn.IFNA(VLOOKUP(A980,list!B:C,2,FALSE),"")</f>
        <v/>
      </c>
      <c r="D980" s="24" t="str">
        <f>_xlfn.IFNA(VLOOKUP(C980,list!$G$2:$I$10,2,FALSE),"")</f>
        <v/>
      </c>
      <c r="E980" s="24" t="str">
        <f>_xlfn.IFNA(VLOOKUP(C980,list!G:I,3,FALSE),"")</f>
        <v/>
      </c>
      <c r="O980" s="26" t="str">
        <f t="shared" si="77"/>
        <v/>
      </c>
      <c r="P980" s="28" t="str">
        <f t="shared" si="81"/>
        <v/>
      </c>
      <c r="Q980" s="24" t="str">
        <f t="shared" si="78"/>
        <v/>
      </c>
      <c r="R980" s="24" t="str">
        <f t="shared" si="79"/>
        <v/>
      </c>
      <c r="S980" s="27" t="str">
        <f t="shared" si="80"/>
        <v/>
      </c>
    </row>
    <row r="981" spans="2:19" x14ac:dyDescent="0.3">
      <c r="B981" s="24" t="str">
        <f>_xlfn.IFNA(VLOOKUP(A981,list!B:C,2,FALSE),"")</f>
        <v/>
      </c>
      <c r="D981" s="24" t="str">
        <f>_xlfn.IFNA(VLOOKUP(C981,list!$G$2:$I$10,2,FALSE),"")</f>
        <v/>
      </c>
      <c r="E981" s="24" t="str">
        <f>_xlfn.IFNA(VLOOKUP(C981,list!G:I,3,FALSE),"")</f>
        <v/>
      </c>
      <c r="O981" s="26" t="str">
        <f t="shared" si="77"/>
        <v/>
      </c>
      <c r="P981" s="28" t="str">
        <f t="shared" si="81"/>
        <v/>
      </c>
      <c r="Q981" s="24" t="str">
        <f t="shared" si="78"/>
        <v/>
      </c>
      <c r="R981" s="24" t="str">
        <f t="shared" si="79"/>
        <v/>
      </c>
      <c r="S981" s="27" t="str">
        <f t="shared" si="80"/>
        <v/>
      </c>
    </row>
    <row r="982" spans="2:19" x14ac:dyDescent="0.3">
      <c r="B982" s="24" t="str">
        <f>_xlfn.IFNA(VLOOKUP(A982,list!B:C,2,FALSE),"")</f>
        <v/>
      </c>
      <c r="D982" s="24" t="str">
        <f>_xlfn.IFNA(VLOOKUP(C982,list!$G$2:$I$10,2,FALSE),"")</f>
        <v/>
      </c>
      <c r="E982" s="24" t="str">
        <f>_xlfn.IFNA(VLOOKUP(C982,list!G:I,3,FALSE),"")</f>
        <v/>
      </c>
      <c r="O982" s="26" t="str">
        <f t="shared" si="77"/>
        <v/>
      </c>
      <c r="P982" s="28" t="str">
        <f t="shared" si="81"/>
        <v/>
      </c>
      <c r="Q982" s="24" t="str">
        <f t="shared" si="78"/>
        <v/>
      </c>
      <c r="R982" s="24" t="str">
        <f t="shared" si="79"/>
        <v/>
      </c>
      <c r="S982" s="27" t="str">
        <f t="shared" si="80"/>
        <v/>
      </c>
    </row>
    <row r="983" spans="2:19" x14ac:dyDescent="0.3">
      <c r="B983" s="24" t="str">
        <f>_xlfn.IFNA(VLOOKUP(A983,list!B:C,2,FALSE),"")</f>
        <v/>
      </c>
      <c r="D983" s="24" t="str">
        <f>_xlfn.IFNA(VLOOKUP(C983,list!$G$2:$I$10,2,FALSE),"")</f>
        <v/>
      </c>
      <c r="E983" s="24" t="str">
        <f>_xlfn.IFNA(VLOOKUP(C983,list!G:I,3,FALSE),"")</f>
        <v/>
      </c>
      <c r="O983" s="26" t="str">
        <f t="shared" si="77"/>
        <v/>
      </c>
      <c r="P983" s="28" t="str">
        <f t="shared" si="81"/>
        <v/>
      </c>
      <c r="Q983" s="24" t="str">
        <f t="shared" si="78"/>
        <v/>
      </c>
      <c r="R983" s="24" t="str">
        <f t="shared" si="79"/>
        <v/>
      </c>
      <c r="S983" s="27" t="str">
        <f t="shared" si="80"/>
        <v/>
      </c>
    </row>
    <row r="984" spans="2:19" x14ac:dyDescent="0.3">
      <c r="B984" s="24" t="str">
        <f>_xlfn.IFNA(VLOOKUP(A984,list!B:C,2,FALSE),"")</f>
        <v/>
      </c>
      <c r="D984" s="24" t="str">
        <f>_xlfn.IFNA(VLOOKUP(C984,list!$G$2:$I$10,2,FALSE),"")</f>
        <v/>
      </c>
      <c r="E984" s="24" t="str">
        <f>_xlfn.IFNA(VLOOKUP(C984,list!G:I,3,FALSE),"")</f>
        <v/>
      </c>
      <c r="O984" s="26" t="str">
        <f t="shared" si="77"/>
        <v/>
      </c>
      <c r="P984" s="28" t="str">
        <f t="shared" si="81"/>
        <v/>
      </c>
      <c r="Q984" s="24" t="str">
        <f t="shared" si="78"/>
        <v/>
      </c>
      <c r="R984" s="24" t="str">
        <f t="shared" si="79"/>
        <v/>
      </c>
      <c r="S984" s="27" t="str">
        <f t="shared" si="80"/>
        <v/>
      </c>
    </row>
    <row r="985" spans="2:19" x14ac:dyDescent="0.3">
      <c r="B985" s="24" t="str">
        <f>_xlfn.IFNA(VLOOKUP(A985,list!B:C,2,FALSE),"")</f>
        <v/>
      </c>
      <c r="D985" s="24" t="str">
        <f>_xlfn.IFNA(VLOOKUP(C985,list!$G$2:$I$10,2,FALSE),"")</f>
        <v/>
      </c>
      <c r="E985" s="24" t="str">
        <f>_xlfn.IFNA(VLOOKUP(C985,list!G:I,3,FALSE),"")</f>
        <v/>
      </c>
      <c r="O985" s="26" t="str">
        <f t="shared" si="77"/>
        <v/>
      </c>
      <c r="P985" s="28" t="str">
        <f t="shared" si="81"/>
        <v/>
      </c>
      <c r="Q985" s="24" t="str">
        <f t="shared" si="78"/>
        <v/>
      </c>
      <c r="R985" s="24" t="str">
        <f t="shared" si="79"/>
        <v/>
      </c>
      <c r="S985" s="27" t="str">
        <f t="shared" si="80"/>
        <v/>
      </c>
    </row>
    <row r="986" spans="2:19" x14ac:dyDescent="0.3">
      <c r="B986" s="24" t="str">
        <f>_xlfn.IFNA(VLOOKUP(A986,list!B:C,2,FALSE),"")</f>
        <v/>
      </c>
      <c r="D986" s="24" t="str">
        <f>_xlfn.IFNA(VLOOKUP(C986,list!$G$2:$I$10,2,FALSE),"")</f>
        <v/>
      </c>
      <c r="E986" s="24" t="str">
        <f>_xlfn.IFNA(VLOOKUP(C986,list!G:I,3,FALSE),"")</f>
        <v/>
      </c>
      <c r="O986" s="26" t="str">
        <f t="shared" si="77"/>
        <v/>
      </c>
      <c r="P986" s="28" t="str">
        <f t="shared" si="81"/>
        <v/>
      </c>
      <c r="Q986" s="24" t="str">
        <f t="shared" si="78"/>
        <v/>
      </c>
      <c r="R986" s="24" t="str">
        <f t="shared" si="79"/>
        <v/>
      </c>
      <c r="S986" s="27" t="str">
        <f t="shared" si="80"/>
        <v/>
      </c>
    </row>
    <row r="987" spans="2:19" x14ac:dyDescent="0.3">
      <c r="B987" s="24" t="str">
        <f>_xlfn.IFNA(VLOOKUP(A987,list!B:C,2,FALSE),"")</f>
        <v/>
      </c>
      <c r="D987" s="24" t="str">
        <f>_xlfn.IFNA(VLOOKUP(C987,list!$G$2:$I$10,2,FALSE),"")</f>
        <v/>
      </c>
      <c r="E987" s="24" t="str">
        <f>_xlfn.IFNA(VLOOKUP(C987,list!G:I,3,FALSE),"")</f>
        <v/>
      </c>
      <c r="O987" s="26" t="str">
        <f t="shared" si="77"/>
        <v/>
      </c>
      <c r="P987" s="28" t="str">
        <f t="shared" si="81"/>
        <v/>
      </c>
      <c r="Q987" s="24" t="str">
        <f t="shared" si="78"/>
        <v/>
      </c>
      <c r="R987" s="24" t="str">
        <f t="shared" si="79"/>
        <v/>
      </c>
      <c r="S987" s="27" t="str">
        <f t="shared" si="80"/>
        <v/>
      </c>
    </row>
    <row r="988" spans="2:19" x14ac:dyDescent="0.3">
      <c r="B988" s="24" t="str">
        <f>_xlfn.IFNA(VLOOKUP(A988,list!B:C,2,FALSE),"")</f>
        <v/>
      </c>
      <c r="D988" s="24" t="str">
        <f>_xlfn.IFNA(VLOOKUP(C988,list!$G$2:$I$10,2,FALSE),"")</f>
        <v/>
      </c>
      <c r="E988" s="24" t="str">
        <f>_xlfn.IFNA(VLOOKUP(C988,list!G:I,3,FALSE),"")</f>
        <v/>
      </c>
      <c r="O988" s="26" t="str">
        <f t="shared" si="77"/>
        <v/>
      </c>
      <c r="P988" s="28" t="str">
        <f t="shared" si="81"/>
        <v/>
      </c>
      <c r="Q988" s="24" t="str">
        <f t="shared" si="78"/>
        <v/>
      </c>
      <c r="R988" s="24" t="str">
        <f t="shared" si="79"/>
        <v/>
      </c>
      <c r="S988" s="27" t="str">
        <f t="shared" si="80"/>
        <v/>
      </c>
    </row>
    <row r="989" spans="2:19" x14ac:dyDescent="0.3">
      <c r="B989" s="24" t="str">
        <f>_xlfn.IFNA(VLOOKUP(A989,list!B:C,2,FALSE),"")</f>
        <v/>
      </c>
      <c r="D989" s="24" t="str">
        <f>_xlfn.IFNA(VLOOKUP(C989,list!$G$2:$I$10,2,FALSE),"")</f>
        <v/>
      </c>
      <c r="E989" s="24" t="str">
        <f>_xlfn.IFNA(VLOOKUP(C989,list!G:I,3,FALSE),"")</f>
        <v/>
      </c>
      <c r="O989" s="26" t="str">
        <f t="shared" si="77"/>
        <v/>
      </c>
      <c r="P989" s="28" t="str">
        <f t="shared" si="81"/>
        <v/>
      </c>
      <c r="Q989" s="24" t="str">
        <f t="shared" si="78"/>
        <v/>
      </c>
      <c r="R989" s="24" t="str">
        <f t="shared" si="79"/>
        <v/>
      </c>
      <c r="S989" s="27" t="str">
        <f t="shared" si="80"/>
        <v/>
      </c>
    </row>
    <row r="990" spans="2:19" x14ac:dyDescent="0.3">
      <c r="B990" s="24" t="str">
        <f>_xlfn.IFNA(VLOOKUP(A990,list!B:C,2,FALSE),"")</f>
        <v/>
      </c>
      <c r="D990" s="24" t="str">
        <f>_xlfn.IFNA(VLOOKUP(C990,list!$G$2:$I$10,2,FALSE),"")</f>
        <v/>
      </c>
      <c r="E990" s="24" t="str">
        <f>_xlfn.IFNA(VLOOKUP(C990,list!G:I,3,FALSE),"")</f>
        <v/>
      </c>
      <c r="O990" s="26" t="str">
        <f t="shared" si="77"/>
        <v/>
      </c>
      <c r="P990" s="28" t="str">
        <f t="shared" si="81"/>
        <v/>
      </c>
      <c r="Q990" s="24" t="str">
        <f t="shared" si="78"/>
        <v/>
      </c>
      <c r="R990" s="24" t="str">
        <f t="shared" si="79"/>
        <v/>
      </c>
      <c r="S990" s="27" t="str">
        <f t="shared" si="80"/>
        <v/>
      </c>
    </row>
    <row r="991" spans="2:19" x14ac:dyDescent="0.3">
      <c r="B991" s="24" t="str">
        <f>_xlfn.IFNA(VLOOKUP(A991,list!B:C,2,FALSE),"")</f>
        <v/>
      </c>
      <c r="D991" s="24" t="str">
        <f>_xlfn.IFNA(VLOOKUP(C991,list!$G$2:$I$10,2,FALSE),"")</f>
        <v/>
      </c>
      <c r="E991" s="24" t="str">
        <f>_xlfn.IFNA(VLOOKUP(C991,list!G:I,3,FALSE),"")</f>
        <v/>
      </c>
      <c r="O991" s="26" t="str">
        <f t="shared" si="77"/>
        <v/>
      </c>
      <c r="P991" s="28" t="str">
        <f t="shared" si="81"/>
        <v/>
      </c>
      <c r="Q991" s="24" t="str">
        <f t="shared" si="78"/>
        <v/>
      </c>
      <c r="R991" s="24" t="str">
        <f t="shared" si="79"/>
        <v/>
      </c>
      <c r="S991" s="27" t="str">
        <f t="shared" si="80"/>
        <v/>
      </c>
    </row>
    <row r="992" spans="2:19" x14ac:dyDescent="0.3">
      <c r="B992" s="24" t="str">
        <f>_xlfn.IFNA(VLOOKUP(A992,list!B:C,2,FALSE),"")</f>
        <v/>
      </c>
      <c r="D992" s="24" t="str">
        <f>_xlfn.IFNA(VLOOKUP(C992,list!$G$2:$I$10,2,FALSE),"")</f>
        <v/>
      </c>
      <c r="E992" s="24" t="str">
        <f>_xlfn.IFNA(VLOOKUP(C992,list!G:I,3,FALSE),"")</f>
        <v/>
      </c>
      <c r="O992" s="26" t="str">
        <f t="shared" si="77"/>
        <v/>
      </c>
      <c r="P992" s="28" t="str">
        <f t="shared" si="81"/>
        <v/>
      </c>
      <c r="Q992" s="24" t="str">
        <f t="shared" si="78"/>
        <v/>
      </c>
      <c r="R992" s="24" t="str">
        <f t="shared" si="79"/>
        <v/>
      </c>
      <c r="S992" s="27" t="str">
        <f t="shared" si="80"/>
        <v/>
      </c>
    </row>
    <row r="993" spans="2:19" x14ac:dyDescent="0.3">
      <c r="B993" s="24" t="str">
        <f>_xlfn.IFNA(VLOOKUP(A993,list!B:C,2,FALSE),"")</f>
        <v/>
      </c>
      <c r="D993" s="24" t="str">
        <f>_xlfn.IFNA(VLOOKUP(C993,list!$G$2:$I$10,2,FALSE),"")</f>
        <v/>
      </c>
      <c r="E993" s="24" t="str">
        <f>_xlfn.IFNA(VLOOKUP(C993,list!G:I,3,FALSE),"")</f>
        <v/>
      </c>
      <c r="O993" s="26" t="str">
        <f t="shared" si="77"/>
        <v/>
      </c>
      <c r="P993" s="28" t="str">
        <f t="shared" si="81"/>
        <v/>
      </c>
      <c r="Q993" s="24" t="str">
        <f t="shared" si="78"/>
        <v/>
      </c>
      <c r="R993" s="24" t="str">
        <f t="shared" si="79"/>
        <v/>
      </c>
      <c r="S993" s="27" t="str">
        <f t="shared" si="80"/>
        <v/>
      </c>
    </row>
    <row r="994" spans="2:19" x14ac:dyDescent="0.3">
      <c r="B994" s="24" t="str">
        <f>_xlfn.IFNA(VLOOKUP(A994,list!B:C,2,FALSE),"")</f>
        <v/>
      </c>
      <c r="D994" s="24" t="str">
        <f>_xlfn.IFNA(VLOOKUP(C994,list!$G$2:$I$10,2,FALSE),"")</f>
        <v/>
      </c>
      <c r="E994" s="24" t="str">
        <f>_xlfn.IFNA(VLOOKUP(C994,list!G:I,3,FALSE),"")</f>
        <v/>
      </c>
      <c r="O994" s="26" t="str">
        <f t="shared" si="77"/>
        <v/>
      </c>
      <c r="P994" s="28" t="str">
        <f t="shared" si="81"/>
        <v/>
      </c>
      <c r="Q994" s="24" t="str">
        <f t="shared" si="78"/>
        <v/>
      </c>
      <c r="R994" s="24" t="str">
        <f t="shared" si="79"/>
        <v/>
      </c>
      <c r="S994" s="27" t="str">
        <f t="shared" si="80"/>
        <v/>
      </c>
    </row>
    <row r="995" spans="2:19" x14ac:dyDescent="0.3">
      <c r="B995" s="24" t="str">
        <f>_xlfn.IFNA(VLOOKUP(A995,list!B:C,2,FALSE),"")</f>
        <v/>
      </c>
      <c r="D995" s="24" t="str">
        <f>_xlfn.IFNA(VLOOKUP(C995,list!$G$2:$I$10,2,FALSE),"")</f>
        <v/>
      </c>
      <c r="E995" s="24" t="str">
        <f>_xlfn.IFNA(VLOOKUP(C995,list!G:I,3,FALSE),"")</f>
        <v/>
      </c>
      <c r="O995" s="26" t="str">
        <f t="shared" si="77"/>
        <v/>
      </c>
      <c r="P995" s="28" t="str">
        <f t="shared" si="81"/>
        <v/>
      </c>
      <c r="Q995" s="24" t="str">
        <f t="shared" si="78"/>
        <v/>
      </c>
      <c r="R995" s="24" t="str">
        <f t="shared" si="79"/>
        <v/>
      </c>
      <c r="S995" s="27" t="str">
        <f t="shared" si="80"/>
        <v/>
      </c>
    </row>
    <row r="996" spans="2:19" x14ac:dyDescent="0.3">
      <c r="B996" s="24" t="str">
        <f>_xlfn.IFNA(VLOOKUP(A996,list!B:C,2,FALSE),"")</f>
        <v/>
      </c>
      <c r="D996" s="24" t="str">
        <f>_xlfn.IFNA(VLOOKUP(C996,list!$G$2:$I$10,2,FALSE),"")</f>
        <v/>
      </c>
      <c r="E996" s="24" t="str">
        <f>_xlfn.IFNA(VLOOKUP(C996,list!G:I,3,FALSE),"")</f>
        <v/>
      </c>
      <c r="O996" s="26" t="str">
        <f t="shared" si="77"/>
        <v/>
      </c>
      <c r="P996" s="28" t="str">
        <f t="shared" si="81"/>
        <v/>
      </c>
      <c r="Q996" s="24" t="str">
        <f t="shared" si="78"/>
        <v/>
      </c>
      <c r="R996" s="24" t="str">
        <f t="shared" si="79"/>
        <v/>
      </c>
      <c r="S996" s="27" t="str">
        <f t="shared" si="80"/>
        <v/>
      </c>
    </row>
    <row r="997" spans="2:19" x14ac:dyDescent="0.3">
      <c r="B997" s="24" t="str">
        <f>_xlfn.IFNA(VLOOKUP(A997,list!B:C,2,FALSE),"")</f>
        <v/>
      </c>
      <c r="D997" s="24" t="str">
        <f>_xlfn.IFNA(VLOOKUP(C997,list!$G$2:$I$10,2,FALSE),"")</f>
        <v/>
      </c>
      <c r="E997" s="24" t="str">
        <f>_xlfn.IFNA(VLOOKUP(C997,list!G:I,3,FALSE),"")</f>
        <v/>
      </c>
      <c r="O997" s="26" t="str">
        <f t="shared" si="77"/>
        <v/>
      </c>
      <c r="P997" s="28" t="str">
        <f t="shared" si="81"/>
        <v/>
      </c>
      <c r="Q997" s="24" t="str">
        <f t="shared" si="78"/>
        <v/>
      </c>
      <c r="R997" s="24" t="str">
        <f t="shared" si="79"/>
        <v/>
      </c>
      <c r="S997" s="27" t="str">
        <f t="shared" si="80"/>
        <v/>
      </c>
    </row>
    <row r="998" spans="2:19" x14ac:dyDescent="0.3">
      <c r="B998" s="24" t="str">
        <f>_xlfn.IFNA(VLOOKUP(A998,list!B:C,2,FALSE),"")</f>
        <v/>
      </c>
      <c r="D998" s="24" t="str">
        <f>_xlfn.IFNA(VLOOKUP(C998,list!$G$2:$I$10,2,FALSE),"")</f>
        <v/>
      </c>
      <c r="E998" s="24" t="str">
        <f>_xlfn.IFNA(VLOOKUP(C998,list!G:I,3,FALSE),"")</f>
        <v/>
      </c>
      <c r="O998" s="26" t="str">
        <f t="shared" si="77"/>
        <v/>
      </c>
      <c r="P998" s="28" t="str">
        <f t="shared" si="81"/>
        <v/>
      </c>
      <c r="Q998" s="24" t="str">
        <f t="shared" si="78"/>
        <v/>
      </c>
      <c r="R998" s="24" t="str">
        <f t="shared" si="79"/>
        <v/>
      </c>
      <c r="S998" s="27" t="str">
        <f t="shared" si="80"/>
        <v/>
      </c>
    </row>
    <row r="999" spans="2:19" x14ac:dyDescent="0.3">
      <c r="B999" s="24" t="str">
        <f>_xlfn.IFNA(VLOOKUP(A999,list!B:C,2,FALSE),"")</f>
        <v/>
      </c>
      <c r="D999" s="24" t="str">
        <f>_xlfn.IFNA(VLOOKUP(C999,list!$G$2:$I$10,2,FALSE),"")</f>
        <v/>
      </c>
      <c r="E999" s="24" t="str">
        <f>_xlfn.IFNA(VLOOKUP(C999,list!G:I,3,FALSE),"")</f>
        <v/>
      </c>
      <c r="O999" s="26" t="str">
        <f t="shared" si="77"/>
        <v/>
      </c>
      <c r="P999" s="28" t="str">
        <f t="shared" si="81"/>
        <v/>
      </c>
      <c r="Q999" s="24" t="str">
        <f t="shared" si="78"/>
        <v/>
      </c>
      <c r="R999" s="24" t="str">
        <f t="shared" si="79"/>
        <v/>
      </c>
      <c r="S999" s="27" t="str">
        <f t="shared" si="80"/>
        <v/>
      </c>
    </row>
    <row r="1000" spans="2:19" x14ac:dyDescent="0.3">
      <c r="B1000" s="24" t="str">
        <f>_xlfn.IFNA(VLOOKUP(A1000,list!B:C,2,FALSE),"")</f>
        <v/>
      </c>
      <c r="D1000" s="24" t="str">
        <f>_xlfn.IFNA(VLOOKUP(C1000,list!$G$2:$I$10,2,FALSE),"")</f>
        <v/>
      </c>
      <c r="E1000" s="24" t="str">
        <f>_xlfn.IFNA(VLOOKUP(C1000,list!G:I,3,FALSE),"")</f>
        <v/>
      </c>
      <c r="O1000" s="26" t="str">
        <f t="shared" si="77"/>
        <v/>
      </c>
      <c r="P1000" s="28" t="str">
        <f t="shared" si="81"/>
        <v/>
      </c>
      <c r="Q1000" s="24" t="str">
        <f t="shared" si="78"/>
        <v/>
      </c>
      <c r="R1000" s="24" t="str">
        <f t="shared" si="79"/>
        <v/>
      </c>
      <c r="S1000" s="27" t="str">
        <f t="shared" si="80"/>
        <v/>
      </c>
    </row>
    <row r="1001" spans="2:19" x14ac:dyDescent="0.3">
      <c r="B1001" s="24" t="str">
        <f>_xlfn.IFNA(VLOOKUP(A1001,list!B:C,2,FALSE),"")</f>
        <v/>
      </c>
      <c r="D1001" s="24" t="str">
        <f>_xlfn.IFNA(VLOOKUP(C1001,list!$G$2:$I$10,2,FALSE),"")</f>
        <v/>
      </c>
      <c r="E1001" s="24" t="str">
        <f>_xlfn.IFNA(VLOOKUP(C1001,list!G:I,3,FALSE),"")</f>
        <v/>
      </c>
      <c r="O1001" s="26" t="str">
        <f t="shared" si="77"/>
        <v/>
      </c>
      <c r="P1001" s="28" t="str">
        <f t="shared" si="81"/>
        <v/>
      </c>
      <c r="Q1001" s="24" t="str">
        <f t="shared" si="78"/>
        <v/>
      </c>
      <c r="R1001" s="24" t="str">
        <f t="shared" si="79"/>
        <v/>
      </c>
      <c r="S1001" s="27" t="str">
        <f t="shared" si="80"/>
        <v/>
      </c>
    </row>
    <row r="1002" spans="2:19" x14ac:dyDescent="0.3">
      <c r="B1002" s="24" t="str">
        <f>_xlfn.IFNA(VLOOKUP(A1002,list!B:C,2,FALSE),"")</f>
        <v/>
      </c>
      <c r="D1002" s="24" t="str">
        <f>_xlfn.IFNA(VLOOKUP(C1002,list!$G$2:$I$10,2,FALSE),"")</f>
        <v/>
      </c>
      <c r="E1002" s="24" t="str">
        <f>_xlfn.IFNA(VLOOKUP(C1002,list!G:I,3,FALSE),"")</f>
        <v/>
      </c>
      <c r="O1002" s="26" t="str">
        <f t="shared" si="77"/>
        <v/>
      </c>
      <c r="P1002" s="28" t="str">
        <f t="shared" si="81"/>
        <v/>
      </c>
      <c r="Q1002" s="24" t="str">
        <f t="shared" si="78"/>
        <v/>
      </c>
      <c r="R1002" s="24" t="str">
        <f t="shared" si="79"/>
        <v/>
      </c>
      <c r="S1002" s="27" t="str">
        <f t="shared" si="80"/>
        <v/>
      </c>
    </row>
    <row r="1003" spans="2:19" x14ac:dyDescent="0.3">
      <c r="B1003" s="24" t="str">
        <f>_xlfn.IFNA(VLOOKUP(A1003,list!B:C,2,FALSE),"")</f>
        <v/>
      </c>
      <c r="D1003" s="24" t="str">
        <f>_xlfn.IFNA(VLOOKUP(C1003,list!$G$2:$I$10,2,FALSE),"")</f>
        <v/>
      </c>
      <c r="E1003" s="24" t="str">
        <f>_xlfn.IFNA(VLOOKUP(C1003,list!G:I,3,FALSE),"")</f>
        <v/>
      </c>
      <c r="O1003" s="26" t="str">
        <f t="shared" si="77"/>
        <v/>
      </c>
      <c r="P1003" s="28" t="str">
        <f t="shared" si="81"/>
        <v/>
      </c>
      <c r="Q1003" s="24" t="str">
        <f t="shared" si="78"/>
        <v/>
      </c>
      <c r="R1003" s="24" t="str">
        <f t="shared" si="79"/>
        <v/>
      </c>
      <c r="S1003" s="27" t="str">
        <f t="shared" si="80"/>
        <v/>
      </c>
    </row>
    <row r="1004" spans="2:19" x14ac:dyDescent="0.3">
      <c r="B1004" s="24" t="str">
        <f>_xlfn.IFNA(VLOOKUP(A1004,list!B:C,2,FALSE),"")</f>
        <v/>
      </c>
      <c r="D1004" s="24" t="str">
        <f>_xlfn.IFNA(VLOOKUP(C1004,list!$G$2:$I$10,2,FALSE),"")</f>
        <v/>
      </c>
      <c r="E1004" s="24" t="str">
        <f>_xlfn.IFNA(VLOOKUP(C1004,list!G:I,3,FALSE),"")</f>
        <v/>
      </c>
      <c r="O1004" s="26" t="str">
        <f t="shared" si="77"/>
        <v/>
      </c>
      <c r="P1004" s="28" t="str">
        <f t="shared" si="81"/>
        <v/>
      </c>
      <c r="Q1004" s="24" t="str">
        <f t="shared" si="78"/>
        <v/>
      </c>
      <c r="R1004" s="24" t="str">
        <f t="shared" si="79"/>
        <v/>
      </c>
      <c r="S1004" s="27" t="str">
        <f t="shared" si="80"/>
        <v/>
      </c>
    </row>
    <row r="1005" spans="2:19" x14ac:dyDescent="0.3">
      <c r="B1005" s="24" t="str">
        <f>_xlfn.IFNA(VLOOKUP(A1005,list!B:C,2,FALSE),"")</f>
        <v/>
      </c>
      <c r="D1005" s="24" t="str">
        <f>_xlfn.IFNA(VLOOKUP(C1005,list!$G$2:$I$10,2,FALSE),"")</f>
        <v/>
      </c>
      <c r="E1005" s="24" t="str">
        <f>_xlfn.IFNA(VLOOKUP(C1005,list!G:I,3,FALSE),"")</f>
        <v/>
      </c>
      <c r="O1005" s="26" t="str">
        <f t="shared" si="77"/>
        <v/>
      </c>
      <c r="P1005" s="28" t="str">
        <f t="shared" si="81"/>
        <v/>
      </c>
      <c r="Q1005" s="24" t="str">
        <f t="shared" si="78"/>
        <v/>
      </c>
      <c r="R1005" s="24" t="str">
        <f t="shared" si="79"/>
        <v/>
      </c>
      <c r="S1005" s="27" t="str">
        <f t="shared" si="80"/>
        <v/>
      </c>
    </row>
    <row r="1006" spans="2:19" x14ac:dyDescent="0.3">
      <c r="B1006" s="24" t="str">
        <f>_xlfn.IFNA(VLOOKUP(A1006,list!B:C,2,FALSE),"")</f>
        <v/>
      </c>
      <c r="D1006" s="24" t="str">
        <f>_xlfn.IFNA(VLOOKUP(C1006,list!$G$2:$I$10,2,FALSE),"")</f>
        <v/>
      </c>
      <c r="E1006" s="24" t="str">
        <f>_xlfn.IFNA(VLOOKUP(C1006,list!G:I,3,FALSE),"")</f>
        <v/>
      </c>
      <c r="O1006" s="26" t="str">
        <f t="shared" si="77"/>
        <v/>
      </c>
      <c r="P1006" s="28" t="str">
        <f t="shared" si="81"/>
        <v/>
      </c>
      <c r="Q1006" s="24" t="str">
        <f t="shared" si="78"/>
        <v/>
      </c>
      <c r="R1006" s="24" t="str">
        <f t="shared" si="79"/>
        <v/>
      </c>
      <c r="S1006" s="27" t="str">
        <f t="shared" si="80"/>
        <v/>
      </c>
    </row>
    <row r="1007" spans="2:19" x14ac:dyDescent="0.3">
      <c r="B1007" s="24" t="str">
        <f>_xlfn.IFNA(VLOOKUP(A1007,list!B:C,2,FALSE),"")</f>
        <v/>
      </c>
      <c r="D1007" s="24" t="str">
        <f>_xlfn.IFNA(VLOOKUP(C1007,list!$G$2:$I$10,2,FALSE),"")</f>
        <v/>
      </c>
      <c r="E1007" s="24" t="str">
        <f>_xlfn.IFNA(VLOOKUP(C1007,list!G:I,3,FALSE),"")</f>
        <v/>
      </c>
      <c r="O1007" s="26" t="str">
        <f t="shared" si="77"/>
        <v/>
      </c>
      <c r="P1007" s="28" t="str">
        <f t="shared" si="81"/>
        <v/>
      </c>
      <c r="Q1007" s="24" t="str">
        <f t="shared" si="78"/>
        <v/>
      </c>
      <c r="R1007" s="24" t="str">
        <f t="shared" si="79"/>
        <v/>
      </c>
      <c r="S1007" s="27" t="str">
        <f t="shared" si="80"/>
        <v/>
      </c>
    </row>
    <row r="1008" spans="2:19" x14ac:dyDescent="0.3">
      <c r="B1008" s="24" t="str">
        <f>_xlfn.IFNA(VLOOKUP(A1008,list!B:C,2,FALSE),"")</f>
        <v/>
      </c>
      <c r="D1008" s="24" t="str">
        <f>_xlfn.IFNA(VLOOKUP(C1008,list!$G$2:$I$10,2,FALSE),"")</f>
        <v/>
      </c>
      <c r="E1008" s="24" t="str">
        <f>_xlfn.IFNA(VLOOKUP(C1008,list!G:I,3,FALSE),"")</f>
        <v/>
      </c>
      <c r="O1008" s="26" t="str">
        <f t="shared" si="77"/>
        <v/>
      </c>
      <c r="P1008" s="28" t="str">
        <f t="shared" si="81"/>
        <v/>
      </c>
      <c r="Q1008" s="24" t="str">
        <f t="shared" si="78"/>
        <v/>
      </c>
      <c r="R1008" s="24" t="str">
        <f t="shared" si="79"/>
        <v/>
      </c>
      <c r="S1008" s="27" t="str">
        <f t="shared" si="80"/>
        <v/>
      </c>
    </row>
    <row r="1009" spans="2:19" x14ac:dyDescent="0.3">
      <c r="B1009" s="24" t="str">
        <f>_xlfn.IFNA(VLOOKUP(A1009,list!B:C,2,FALSE),"")</f>
        <v/>
      </c>
      <c r="D1009" s="24" t="str">
        <f>_xlfn.IFNA(VLOOKUP(C1009,list!$G$2:$I$10,2,FALSE),"")</f>
        <v/>
      </c>
      <c r="E1009" s="24" t="str">
        <f>_xlfn.IFNA(VLOOKUP(C1009,list!G:I,3,FALSE),"")</f>
        <v/>
      </c>
      <c r="O1009" s="26" t="str">
        <f t="shared" si="77"/>
        <v/>
      </c>
      <c r="P1009" s="28" t="str">
        <f t="shared" si="81"/>
        <v/>
      </c>
      <c r="Q1009" s="24" t="str">
        <f t="shared" si="78"/>
        <v/>
      </c>
      <c r="R1009" s="24" t="str">
        <f t="shared" si="79"/>
        <v/>
      </c>
      <c r="S1009" s="27" t="str">
        <f t="shared" si="80"/>
        <v/>
      </c>
    </row>
    <row r="1010" spans="2:19" x14ac:dyDescent="0.3">
      <c r="B1010" s="24" t="str">
        <f>_xlfn.IFNA(VLOOKUP(A1010,list!B:C,2,FALSE),"")</f>
        <v/>
      </c>
      <c r="D1010" s="24" t="str">
        <f>_xlfn.IFNA(VLOOKUP(C1010,list!$G$2:$I$10,2,FALSE),"")</f>
        <v/>
      </c>
      <c r="E1010" s="24" t="str">
        <f>_xlfn.IFNA(VLOOKUP(C1010,list!G:I,3,FALSE),"")</f>
        <v/>
      </c>
      <c r="O1010" s="26" t="str">
        <f t="shared" si="77"/>
        <v/>
      </c>
      <c r="P1010" s="28" t="str">
        <f t="shared" si="81"/>
        <v/>
      </c>
      <c r="Q1010" s="24" t="str">
        <f t="shared" si="78"/>
        <v/>
      </c>
      <c r="R1010" s="24" t="str">
        <f t="shared" si="79"/>
        <v/>
      </c>
      <c r="S1010" s="27" t="str">
        <f t="shared" si="80"/>
        <v/>
      </c>
    </row>
    <row r="1011" spans="2:19" x14ac:dyDescent="0.3">
      <c r="B1011" s="24" t="str">
        <f>_xlfn.IFNA(VLOOKUP(A1011,list!B:C,2,FALSE),"")</f>
        <v/>
      </c>
      <c r="D1011" s="24" t="str">
        <f>_xlfn.IFNA(VLOOKUP(C1011,list!$G$2:$I$10,2,FALSE),"")</f>
        <v/>
      </c>
      <c r="E1011" s="24" t="str">
        <f>_xlfn.IFNA(VLOOKUP(C1011,list!G:I,3,FALSE),"")</f>
        <v/>
      </c>
      <c r="O1011" s="26" t="str">
        <f t="shared" si="77"/>
        <v/>
      </c>
      <c r="P1011" s="28" t="str">
        <f t="shared" si="81"/>
        <v/>
      </c>
      <c r="Q1011" s="24" t="str">
        <f t="shared" si="78"/>
        <v/>
      </c>
      <c r="R1011" s="24" t="str">
        <f t="shared" si="79"/>
        <v/>
      </c>
      <c r="S1011" s="27" t="str">
        <f t="shared" si="80"/>
        <v/>
      </c>
    </row>
    <row r="1012" spans="2:19" x14ac:dyDescent="0.3">
      <c r="B1012" s="24" t="str">
        <f>_xlfn.IFNA(VLOOKUP(A1012,list!B:C,2,FALSE),"")</f>
        <v/>
      </c>
      <c r="D1012" s="24" t="str">
        <f>_xlfn.IFNA(VLOOKUP(C1012,list!$G$2:$I$10,2,FALSE),"")</f>
        <v/>
      </c>
      <c r="E1012" s="24" t="str">
        <f>_xlfn.IFNA(VLOOKUP(C1012,list!G:I,3,FALSE),"")</f>
        <v/>
      </c>
      <c r="O1012" s="26" t="str">
        <f t="shared" si="77"/>
        <v/>
      </c>
      <c r="P1012" s="28" t="str">
        <f t="shared" si="81"/>
        <v/>
      </c>
      <c r="Q1012" s="24" t="str">
        <f t="shared" si="78"/>
        <v/>
      </c>
      <c r="R1012" s="24" t="str">
        <f t="shared" si="79"/>
        <v/>
      </c>
      <c r="S1012" s="27" t="str">
        <f t="shared" si="80"/>
        <v/>
      </c>
    </row>
    <row r="1013" spans="2:19" x14ac:dyDescent="0.3">
      <c r="B1013" s="24" t="str">
        <f>_xlfn.IFNA(VLOOKUP(A1013,list!B:C,2,FALSE),"")</f>
        <v/>
      </c>
      <c r="D1013" s="24" t="str">
        <f>_xlfn.IFNA(VLOOKUP(C1013,list!$G$2:$I$10,2,FALSE),"")</f>
        <v/>
      </c>
      <c r="E1013" s="24" t="str">
        <f>_xlfn.IFNA(VLOOKUP(C1013,list!G:I,3,FALSE),"")</f>
        <v/>
      </c>
      <c r="O1013" s="26" t="str">
        <f t="shared" si="77"/>
        <v/>
      </c>
      <c r="P1013" s="28" t="str">
        <f t="shared" si="81"/>
        <v/>
      </c>
      <c r="Q1013" s="24" t="str">
        <f t="shared" si="78"/>
        <v/>
      </c>
      <c r="R1013" s="24" t="str">
        <f t="shared" si="79"/>
        <v/>
      </c>
      <c r="S1013" s="27" t="str">
        <f t="shared" si="80"/>
        <v/>
      </c>
    </row>
    <row r="1014" spans="2:19" x14ac:dyDescent="0.3">
      <c r="B1014" s="24" t="str">
        <f>_xlfn.IFNA(VLOOKUP(A1014,list!B:C,2,FALSE),"")</f>
        <v/>
      </c>
      <c r="D1014" s="24" t="str">
        <f>_xlfn.IFNA(VLOOKUP(C1014,list!$G$2:$I$10,2,FALSE),"")</f>
        <v/>
      </c>
      <c r="E1014" s="24" t="str">
        <f>_xlfn.IFNA(VLOOKUP(C1014,list!G:I,3,FALSE),"")</f>
        <v/>
      </c>
      <c r="O1014" s="26" t="str">
        <f t="shared" si="77"/>
        <v/>
      </c>
      <c r="P1014" s="28" t="str">
        <f t="shared" si="81"/>
        <v/>
      </c>
      <c r="Q1014" s="24" t="str">
        <f t="shared" si="78"/>
        <v/>
      </c>
      <c r="R1014" s="24" t="str">
        <f t="shared" si="79"/>
        <v/>
      </c>
      <c r="S1014" s="27" t="str">
        <f t="shared" si="80"/>
        <v/>
      </c>
    </row>
    <row r="1015" spans="2:19" x14ac:dyDescent="0.3">
      <c r="B1015" s="24" t="str">
        <f>_xlfn.IFNA(VLOOKUP(A1015,list!B:C,2,FALSE),"")</f>
        <v/>
      </c>
      <c r="D1015" s="24" t="str">
        <f>_xlfn.IFNA(VLOOKUP(C1015,list!$G$2:$I$10,2,FALSE),"")</f>
        <v/>
      </c>
      <c r="E1015" s="24" t="str">
        <f>_xlfn.IFNA(VLOOKUP(C1015,list!G:I,3,FALSE),"")</f>
        <v/>
      </c>
      <c r="O1015" s="26" t="str">
        <f t="shared" si="77"/>
        <v/>
      </c>
      <c r="P1015" s="28" t="str">
        <f t="shared" si="81"/>
        <v/>
      </c>
      <c r="Q1015" s="24" t="str">
        <f t="shared" si="78"/>
        <v/>
      </c>
      <c r="R1015" s="24" t="str">
        <f t="shared" si="79"/>
        <v/>
      </c>
      <c r="S1015" s="27" t="str">
        <f t="shared" si="80"/>
        <v/>
      </c>
    </row>
    <row r="1016" spans="2:19" x14ac:dyDescent="0.3">
      <c r="B1016" s="24" t="str">
        <f>_xlfn.IFNA(VLOOKUP(A1016,list!B:C,2,FALSE),"")</f>
        <v/>
      </c>
      <c r="D1016" s="24" t="str">
        <f>_xlfn.IFNA(VLOOKUP(C1016,list!$G$2:$I$10,2,FALSE),"")</f>
        <v/>
      </c>
      <c r="E1016" s="24" t="str">
        <f>_xlfn.IFNA(VLOOKUP(C1016,list!G:I,3,FALSE),"")</f>
        <v/>
      </c>
      <c r="O1016" s="26" t="str">
        <f t="shared" si="77"/>
        <v/>
      </c>
      <c r="P1016" s="28" t="str">
        <f t="shared" si="81"/>
        <v/>
      </c>
      <c r="Q1016" s="24" t="str">
        <f t="shared" si="78"/>
        <v/>
      </c>
      <c r="R1016" s="24" t="str">
        <f t="shared" si="79"/>
        <v/>
      </c>
      <c r="S1016" s="27" t="str">
        <f t="shared" si="80"/>
        <v/>
      </c>
    </row>
    <row r="1017" spans="2:19" x14ac:dyDescent="0.3">
      <c r="B1017" s="24" t="str">
        <f>_xlfn.IFNA(VLOOKUP(A1017,list!B:C,2,FALSE),"")</f>
        <v/>
      </c>
      <c r="D1017" s="24" t="str">
        <f>_xlfn.IFNA(VLOOKUP(C1017,list!$G$2:$I$10,2,FALSE),"")</f>
        <v/>
      </c>
      <c r="E1017" s="24" t="str">
        <f>_xlfn.IFNA(VLOOKUP(C1017,list!G:I,3,FALSE),"")</f>
        <v/>
      </c>
      <c r="O1017" s="26" t="str">
        <f t="shared" si="77"/>
        <v/>
      </c>
      <c r="P1017" s="28" t="str">
        <f t="shared" si="81"/>
        <v/>
      </c>
      <c r="Q1017" s="24" t="str">
        <f t="shared" si="78"/>
        <v/>
      </c>
      <c r="R1017" s="24" t="str">
        <f t="shared" si="79"/>
        <v/>
      </c>
      <c r="S1017" s="27" t="str">
        <f t="shared" si="80"/>
        <v/>
      </c>
    </row>
    <row r="1018" spans="2:19" x14ac:dyDescent="0.3">
      <c r="B1018" s="24" t="str">
        <f>_xlfn.IFNA(VLOOKUP(A1018,list!B:C,2,FALSE),"")</f>
        <v/>
      </c>
      <c r="D1018" s="24" t="str">
        <f>_xlfn.IFNA(VLOOKUP(C1018,list!$G$2:$I$10,2,FALSE),"")</f>
        <v/>
      </c>
      <c r="E1018" s="24" t="str">
        <f>_xlfn.IFNA(VLOOKUP(C1018,list!G:I,3,FALSE),"")</f>
        <v/>
      </c>
      <c r="O1018" s="26" t="str">
        <f t="shared" si="77"/>
        <v/>
      </c>
      <c r="P1018" s="28" t="str">
        <f t="shared" si="81"/>
        <v/>
      </c>
      <c r="Q1018" s="24" t="str">
        <f t="shared" si="78"/>
        <v/>
      </c>
      <c r="R1018" s="24" t="str">
        <f t="shared" si="79"/>
        <v/>
      </c>
      <c r="S1018" s="27" t="str">
        <f t="shared" si="80"/>
        <v/>
      </c>
    </row>
    <row r="1019" spans="2:19" x14ac:dyDescent="0.3">
      <c r="B1019" s="24" t="str">
        <f>_xlfn.IFNA(VLOOKUP(A1019,list!B:C,2,FALSE),"")</f>
        <v/>
      </c>
      <c r="D1019" s="24" t="str">
        <f>_xlfn.IFNA(VLOOKUP(C1019,list!$G$2:$I$10,2,FALSE),"")</f>
        <v/>
      </c>
      <c r="E1019" s="24" t="str">
        <f>_xlfn.IFNA(VLOOKUP(C1019,list!G:I,3,FALSE),"")</f>
        <v/>
      </c>
      <c r="O1019" s="26" t="str">
        <f t="shared" si="77"/>
        <v/>
      </c>
      <c r="P1019" s="28" t="str">
        <f t="shared" si="81"/>
        <v/>
      </c>
      <c r="Q1019" s="24" t="str">
        <f t="shared" si="78"/>
        <v/>
      </c>
      <c r="R1019" s="24" t="str">
        <f t="shared" si="79"/>
        <v/>
      </c>
      <c r="S1019" s="27" t="str">
        <f t="shared" si="80"/>
        <v/>
      </c>
    </row>
    <row r="1020" spans="2:19" x14ac:dyDescent="0.3">
      <c r="B1020" s="24" t="str">
        <f>_xlfn.IFNA(VLOOKUP(A1020,list!B:C,2,FALSE),"")</f>
        <v/>
      </c>
      <c r="D1020" s="24" t="str">
        <f>_xlfn.IFNA(VLOOKUP(C1020,list!$G$2:$I$10,2,FALSE),"")</f>
        <v/>
      </c>
      <c r="E1020" s="24" t="str">
        <f>_xlfn.IFNA(VLOOKUP(C1020,list!G:I,3,FALSE),"")</f>
        <v/>
      </c>
      <c r="O1020" s="26" t="str">
        <f t="shared" si="77"/>
        <v/>
      </c>
      <c r="P1020" s="28" t="str">
        <f t="shared" si="81"/>
        <v/>
      </c>
      <c r="Q1020" s="24" t="str">
        <f t="shared" si="78"/>
        <v/>
      </c>
      <c r="R1020" s="24" t="str">
        <f t="shared" si="79"/>
        <v/>
      </c>
      <c r="S1020" s="27" t="str">
        <f t="shared" si="80"/>
        <v/>
      </c>
    </row>
    <row r="1021" spans="2:19" x14ac:dyDescent="0.3">
      <c r="B1021" s="24" t="str">
        <f>_xlfn.IFNA(VLOOKUP(A1021,list!B:C,2,FALSE),"")</f>
        <v/>
      </c>
      <c r="D1021" s="24" t="str">
        <f>_xlfn.IFNA(VLOOKUP(C1021,list!$G$2:$I$10,2,FALSE),"")</f>
        <v/>
      </c>
      <c r="E1021" s="24" t="str">
        <f>_xlfn.IFNA(VLOOKUP(C1021,list!G:I,3,FALSE),"")</f>
        <v/>
      </c>
      <c r="O1021" s="26" t="str">
        <f t="shared" si="77"/>
        <v/>
      </c>
      <c r="P1021" s="28" t="str">
        <f t="shared" si="81"/>
        <v/>
      </c>
      <c r="Q1021" s="24" t="str">
        <f t="shared" si="78"/>
        <v/>
      </c>
      <c r="R1021" s="24" t="str">
        <f t="shared" si="79"/>
        <v/>
      </c>
      <c r="S1021" s="27" t="str">
        <f t="shared" si="80"/>
        <v/>
      </c>
    </row>
    <row r="1022" spans="2:19" x14ac:dyDescent="0.3">
      <c r="B1022" s="24" t="str">
        <f>_xlfn.IFNA(VLOOKUP(A1022,list!B:C,2,FALSE),"")</f>
        <v/>
      </c>
      <c r="D1022" s="24" t="str">
        <f>_xlfn.IFNA(VLOOKUP(C1022,list!$G$2:$I$10,2,FALSE),"")</f>
        <v/>
      </c>
      <c r="E1022" s="24" t="str">
        <f>_xlfn.IFNA(VLOOKUP(C1022,list!G:I,3,FALSE),"")</f>
        <v/>
      </c>
      <c r="O1022" s="26" t="str">
        <f t="shared" si="77"/>
        <v/>
      </c>
      <c r="P1022" s="28" t="str">
        <f t="shared" si="81"/>
        <v/>
      </c>
      <c r="Q1022" s="24" t="str">
        <f t="shared" si="78"/>
        <v/>
      </c>
      <c r="R1022" s="24" t="str">
        <f t="shared" si="79"/>
        <v/>
      </c>
      <c r="S1022" s="27" t="str">
        <f t="shared" si="80"/>
        <v/>
      </c>
    </row>
    <row r="1023" spans="2:19" x14ac:dyDescent="0.3">
      <c r="B1023" s="24" t="str">
        <f>_xlfn.IFNA(VLOOKUP(A1023,list!B:C,2,FALSE),"")</f>
        <v/>
      </c>
      <c r="D1023" s="24" t="str">
        <f>_xlfn.IFNA(VLOOKUP(C1023,list!$G$2:$I$10,2,FALSE),"")</f>
        <v/>
      </c>
      <c r="E1023" s="24" t="str">
        <f>_xlfn.IFNA(VLOOKUP(C1023,list!G:I,3,FALSE),"")</f>
        <v/>
      </c>
      <c r="O1023" s="26" t="str">
        <f t="shared" si="77"/>
        <v/>
      </c>
      <c r="P1023" s="28" t="str">
        <f t="shared" si="81"/>
        <v/>
      </c>
      <c r="Q1023" s="24" t="str">
        <f t="shared" si="78"/>
        <v/>
      </c>
      <c r="R1023" s="24" t="str">
        <f t="shared" si="79"/>
        <v/>
      </c>
      <c r="S1023" s="27" t="str">
        <f t="shared" si="80"/>
        <v/>
      </c>
    </row>
    <row r="1024" spans="2:19" x14ac:dyDescent="0.3">
      <c r="B1024" s="24" t="str">
        <f>_xlfn.IFNA(VLOOKUP(A1024,list!B:C,2,FALSE),"")</f>
        <v/>
      </c>
      <c r="D1024" s="24" t="str">
        <f>_xlfn.IFNA(VLOOKUP(C1024,list!$G$2:$I$10,2,FALSE),"")</f>
        <v/>
      </c>
      <c r="E1024" s="24" t="str">
        <f>_xlfn.IFNA(VLOOKUP(C1024,list!G:I,3,FALSE),"")</f>
        <v/>
      </c>
      <c r="O1024" s="26" t="str">
        <f t="shared" si="77"/>
        <v/>
      </c>
      <c r="P1024" s="28" t="str">
        <f t="shared" si="81"/>
        <v/>
      </c>
      <c r="Q1024" s="24" t="str">
        <f t="shared" si="78"/>
        <v/>
      </c>
      <c r="R1024" s="24" t="str">
        <f t="shared" si="79"/>
        <v/>
      </c>
      <c r="S1024" s="27" t="str">
        <f t="shared" si="80"/>
        <v/>
      </c>
    </row>
    <row r="1025" spans="2:19" x14ac:dyDescent="0.3">
      <c r="B1025" s="24" t="str">
        <f>_xlfn.IFNA(VLOOKUP(A1025,list!B:C,2,FALSE),"")</f>
        <v/>
      </c>
      <c r="D1025" s="24" t="str">
        <f>_xlfn.IFNA(VLOOKUP(C1025,list!$G$2:$I$10,2,FALSE),"")</f>
        <v/>
      </c>
      <c r="E1025" s="24" t="str">
        <f>_xlfn.IFNA(VLOOKUP(C1025,list!G:I,3,FALSE),"")</f>
        <v/>
      </c>
      <c r="O1025" s="26" t="str">
        <f t="shared" si="77"/>
        <v/>
      </c>
      <c r="P1025" s="28" t="str">
        <f t="shared" si="81"/>
        <v/>
      </c>
      <c r="Q1025" s="24" t="str">
        <f t="shared" si="78"/>
        <v/>
      </c>
      <c r="R1025" s="24" t="str">
        <f t="shared" si="79"/>
        <v/>
      </c>
      <c r="S1025" s="27" t="str">
        <f t="shared" si="80"/>
        <v/>
      </c>
    </row>
    <row r="1026" spans="2:19" x14ac:dyDescent="0.3">
      <c r="B1026" s="24" t="str">
        <f>_xlfn.IFNA(VLOOKUP(A1026,list!B:C,2,FALSE),"")</f>
        <v/>
      </c>
      <c r="D1026" s="24" t="str">
        <f>_xlfn.IFNA(VLOOKUP(C1026,list!$G$2:$I$10,2,FALSE),"")</f>
        <v/>
      </c>
      <c r="E1026" s="24" t="str">
        <f>_xlfn.IFNA(VLOOKUP(C1026,list!G:I,3,FALSE),"")</f>
        <v/>
      </c>
      <c r="O1026" s="26" t="str">
        <f t="shared" ref="O1026:O1089" si="82">IFERROR(IF(H1026="","",DATE(YEAR(H1026),MONTH(H1026),1)),"")</f>
        <v/>
      </c>
      <c r="P1026" s="28" t="str">
        <f t="shared" si="81"/>
        <v/>
      </c>
      <c r="Q1026" s="24" t="str">
        <f t="shared" ref="Q1026:Q1089" si="83">IFERROR(IF(J1026="","",MONTH(EOMONTH(J1026,(DAY(J1026)&gt;15)+0))),"")</f>
        <v/>
      </c>
      <c r="R1026" s="24" t="str">
        <f t="shared" ref="R1026:R1089" si="84">IFERROR(IF(J1026="","",IF(AND(MONTH(J1026)=12,Q1026=1),YEAR(J1026)+1,YEAR(J1026))),"")</f>
        <v/>
      </c>
      <c r="S1026" s="27" t="str">
        <f t="shared" ref="S1026:S1089" si="85">IF(OR(Q1026="",R1026=""),"",DATE(R1026,Q1026,1))</f>
        <v/>
      </c>
    </row>
    <row r="1027" spans="2:19" x14ac:dyDescent="0.3">
      <c r="B1027" s="24" t="str">
        <f>_xlfn.IFNA(VLOOKUP(A1027,list!B:C,2,FALSE),"")</f>
        <v/>
      </c>
      <c r="D1027" s="24" t="str">
        <f>_xlfn.IFNA(VLOOKUP(C1027,list!$G$2:$I$10,2,FALSE),"")</f>
        <v/>
      </c>
      <c r="E1027" s="24" t="str">
        <f>_xlfn.IFNA(VLOOKUP(C1027,list!G:I,3,FALSE),"")</f>
        <v/>
      </c>
      <c r="O1027" s="26" t="str">
        <f t="shared" si="82"/>
        <v/>
      </c>
      <c r="P1027" s="28" t="str">
        <f t="shared" ref="P1027:P1090" si="86">IFERROR(IF(J1027&gt;0,((J1027-H1027)/7),""),"")</f>
        <v/>
      </c>
      <c r="Q1027" s="24" t="str">
        <f t="shared" si="83"/>
        <v/>
      </c>
      <c r="R1027" s="24" t="str">
        <f t="shared" si="84"/>
        <v/>
      </c>
      <c r="S1027" s="27" t="str">
        <f t="shared" si="85"/>
        <v/>
      </c>
    </row>
    <row r="1028" spans="2:19" x14ac:dyDescent="0.3">
      <c r="B1028" s="24" t="str">
        <f>_xlfn.IFNA(VLOOKUP(A1028,list!B:C,2,FALSE),"")</f>
        <v/>
      </c>
      <c r="D1028" s="24" t="str">
        <f>_xlfn.IFNA(VLOOKUP(C1028,list!$G$2:$I$10,2,FALSE),"")</f>
        <v/>
      </c>
      <c r="E1028" s="24" t="str">
        <f>_xlfn.IFNA(VLOOKUP(C1028,list!G:I,3,FALSE),"")</f>
        <v/>
      </c>
      <c r="O1028" s="26" t="str">
        <f t="shared" si="82"/>
        <v/>
      </c>
      <c r="P1028" s="28" t="str">
        <f t="shared" si="86"/>
        <v/>
      </c>
      <c r="Q1028" s="24" t="str">
        <f t="shared" si="83"/>
        <v/>
      </c>
      <c r="R1028" s="24" t="str">
        <f t="shared" si="84"/>
        <v/>
      </c>
      <c r="S1028" s="27" t="str">
        <f t="shared" si="85"/>
        <v/>
      </c>
    </row>
    <row r="1029" spans="2:19" x14ac:dyDescent="0.3">
      <c r="B1029" s="24" t="str">
        <f>_xlfn.IFNA(VLOOKUP(A1029,list!B:C,2,FALSE),"")</f>
        <v/>
      </c>
      <c r="D1029" s="24" t="str">
        <f>_xlfn.IFNA(VLOOKUP(C1029,list!$G$2:$I$10,2,FALSE),"")</f>
        <v/>
      </c>
      <c r="E1029" s="24" t="str">
        <f>_xlfn.IFNA(VLOOKUP(C1029,list!G:I,3,FALSE),"")</f>
        <v/>
      </c>
      <c r="O1029" s="26" t="str">
        <f t="shared" si="82"/>
        <v/>
      </c>
      <c r="P1029" s="28" t="str">
        <f t="shared" si="86"/>
        <v/>
      </c>
      <c r="Q1029" s="24" t="str">
        <f t="shared" si="83"/>
        <v/>
      </c>
      <c r="R1029" s="24" t="str">
        <f t="shared" si="84"/>
        <v/>
      </c>
      <c r="S1029" s="27" t="str">
        <f t="shared" si="85"/>
        <v/>
      </c>
    </row>
    <row r="1030" spans="2:19" x14ac:dyDescent="0.3">
      <c r="B1030" s="24" t="str">
        <f>_xlfn.IFNA(VLOOKUP(A1030,list!B:C,2,FALSE),"")</f>
        <v/>
      </c>
      <c r="D1030" s="24" t="str">
        <f>_xlfn.IFNA(VLOOKUP(C1030,list!$G$2:$I$10,2,FALSE),"")</f>
        <v/>
      </c>
      <c r="E1030" s="24" t="str">
        <f>_xlfn.IFNA(VLOOKUP(C1030,list!G:I,3,FALSE),"")</f>
        <v/>
      </c>
      <c r="O1030" s="26" t="str">
        <f t="shared" si="82"/>
        <v/>
      </c>
      <c r="P1030" s="28" t="str">
        <f t="shared" si="86"/>
        <v/>
      </c>
      <c r="Q1030" s="24" t="str">
        <f t="shared" si="83"/>
        <v/>
      </c>
      <c r="R1030" s="24" t="str">
        <f t="shared" si="84"/>
        <v/>
      </c>
      <c r="S1030" s="27" t="str">
        <f t="shared" si="85"/>
        <v/>
      </c>
    </row>
    <row r="1031" spans="2:19" x14ac:dyDescent="0.3">
      <c r="B1031" s="24" t="str">
        <f>_xlfn.IFNA(VLOOKUP(A1031,list!B:C,2,FALSE),"")</f>
        <v/>
      </c>
      <c r="D1031" s="24" t="str">
        <f>_xlfn.IFNA(VLOOKUP(C1031,list!$G$2:$I$10,2,FALSE),"")</f>
        <v/>
      </c>
      <c r="E1031" s="24" t="str">
        <f>_xlfn.IFNA(VLOOKUP(C1031,list!G:I,3,FALSE),"")</f>
        <v/>
      </c>
      <c r="O1031" s="26" t="str">
        <f t="shared" si="82"/>
        <v/>
      </c>
      <c r="P1031" s="28" t="str">
        <f t="shared" si="86"/>
        <v/>
      </c>
      <c r="Q1031" s="24" t="str">
        <f t="shared" si="83"/>
        <v/>
      </c>
      <c r="R1031" s="24" t="str">
        <f t="shared" si="84"/>
        <v/>
      </c>
      <c r="S1031" s="27" t="str">
        <f t="shared" si="85"/>
        <v/>
      </c>
    </row>
    <row r="1032" spans="2:19" x14ac:dyDescent="0.3">
      <c r="B1032" s="24" t="str">
        <f>_xlfn.IFNA(VLOOKUP(A1032,list!B:C,2,FALSE),"")</f>
        <v/>
      </c>
      <c r="D1032" s="24" t="str">
        <f>_xlfn.IFNA(VLOOKUP(C1032,list!$G$2:$I$10,2,FALSE),"")</f>
        <v/>
      </c>
      <c r="E1032" s="24" t="str">
        <f>_xlfn.IFNA(VLOOKUP(C1032,list!G:I,3,FALSE),"")</f>
        <v/>
      </c>
      <c r="O1032" s="26" t="str">
        <f t="shared" si="82"/>
        <v/>
      </c>
      <c r="P1032" s="28" t="str">
        <f t="shared" si="86"/>
        <v/>
      </c>
      <c r="Q1032" s="24" t="str">
        <f t="shared" si="83"/>
        <v/>
      </c>
      <c r="R1032" s="24" t="str">
        <f t="shared" si="84"/>
        <v/>
      </c>
      <c r="S1032" s="27" t="str">
        <f t="shared" si="85"/>
        <v/>
      </c>
    </row>
    <row r="1033" spans="2:19" x14ac:dyDescent="0.3">
      <c r="B1033" s="24" t="str">
        <f>_xlfn.IFNA(VLOOKUP(A1033,list!B:C,2,FALSE),"")</f>
        <v/>
      </c>
      <c r="D1033" s="24" t="str">
        <f>_xlfn.IFNA(VLOOKUP(C1033,list!$G$2:$I$10,2,FALSE),"")</f>
        <v/>
      </c>
      <c r="E1033" s="24" t="str">
        <f>_xlfn.IFNA(VLOOKUP(C1033,list!G:I,3,FALSE),"")</f>
        <v/>
      </c>
      <c r="O1033" s="26" t="str">
        <f t="shared" si="82"/>
        <v/>
      </c>
      <c r="P1033" s="28" t="str">
        <f t="shared" si="86"/>
        <v/>
      </c>
      <c r="Q1033" s="24" t="str">
        <f t="shared" si="83"/>
        <v/>
      </c>
      <c r="R1033" s="24" t="str">
        <f t="shared" si="84"/>
        <v/>
      </c>
      <c r="S1033" s="27" t="str">
        <f t="shared" si="85"/>
        <v/>
      </c>
    </row>
    <row r="1034" spans="2:19" x14ac:dyDescent="0.3">
      <c r="B1034" s="24" t="str">
        <f>_xlfn.IFNA(VLOOKUP(A1034,list!B:C,2,FALSE),"")</f>
        <v/>
      </c>
      <c r="D1034" s="24" t="str">
        <f>_xlfn.IFNA(VLOOKUP(C1034,list!$G$2:$I$10,2,FALSE),"")</f>
        <v/>
      </c>
      <c r="E1034" s="24" t="str">
        <f>_xlfn.IFNA(VLOOKUP(C1034,list!G:I,3,FALSE),"")</f>
        <v/>
      </c>
      <c r="O1034" s="26" t="str">
        <f t="shared" si="82"/>
        <v/>
      </c>
      <c r="P1034" s="28" t="str">
        <f t="shared" si="86"/>
        <v/>
      </c>
      <c r="Q1034" s="24" t="str">
        <f t="shared" si="83"/>
        <v/>
      </c>
      <c r="R1034" s="24" t="str">
        <f t="shared" si="84"/>
        <v/>
      </c>
      <c r="S1034" s="27" t="str">
        <f t="shared" si="85"/>
        <v/>
      </c>
    </row>
    <row r="1035" spans="2:19" x14ac:dyDescent="0.3">
      <c r="B1035" s="24" t="str">
        <f>_xlfn.IFNA(VLOOKUP(A1035,list!B:C,2,FALSE),"")</f>
        <v/>
      </c>
      <c r="D1035" s="24" t="str">
        <f>_xlfn.IFNA(VLOOKUP(C1035,list!$G$2:$I$10,2,FALSE),"")</f>
        <v/>
      </c>
      <c r="E1035" s="24" t="str">
        <f>_xlfn.IFNA(VLOOKUP(C1035,list!G:I,3,FALSE),"")</f>
        <v/>
      </c>
      <c r="O1035" s="26" t="str">
        <f t="shared" si="82"/>
        <v/>
      </c>
      <c r="P1035" s="28" t="str">
        <f t="shared" si="86"/>
        <v/>
      </c>
      <c r="Q1035" s="24" t="str">
        <f t="shared" si="83"/>
        <v/>
      </c>
      <c r="R1035" s="24" t="str">
        <f t="shared" si="84"/>
        <v/>
      </c>
      <c r="S1035" s="27" t="str">
        <f t="shared" si="85"/>
        <v/>
      </c>
    </row>
    <row r="1036" spans="2:19" x14ac:dyDescent="0.3">
      <c r="B1036" s="24" t="str">
        <f>_xlfn.IFNA(VLOOKUP(A1036,list!B:C,2,FALSE),"")</f>
        <v/>
      </c>
      <c r="D1036" s="24" t="str">
        <f>_xlfn.IFNA(VLOOKUP(C1036,list!$G$2:$I$10,2,FALSE),"")</f>
        <v/>
      </c>
      <c r="E1036" s="24" t="str">
        <f>_xlfn.IFNA(VLOOKUP(C1036,list!G:I,3,FALSE),"")</f>
        <v/>
      </c>
      <c r="O1036" s="26" t="str">
        <f t="shared" si="82"/>
        <v/>
      </c>
      <c r="P1036" s="28" t="str">
        <f t="shared" si="86"/>
        <v/>
      </c>
      <c r="Q1036" s="24" t="str">
        <f t="shared" si="83"/>
        <v/>
      </c>
      <c r="R1036" s="24" t="str">
        <f t="shared" si="84"/>
        <v/>
      </c>
      <c r="S1036" s="27" t="str">
        <f t="shared" si="85"/>
        <v/>
      </c>
    </row>
    <row r="1037" spans="2:19" x14ac:dyDescent="0.3">
      <c r="B1037" s="24" t="str">
        <f>_xlfn.IFNA(VLOOKUP(A1037,list!B:C,2,FALSE),"")</f>
        <v/>
      </c>
      <c r="D1037" s="24" t="str">
        <f>_xlfn.IFNA(VLOOKUP(C1037,list!$G$2:$I$10,2,FALSE),"")</f>
        <v/>
      </c>
      <c r="E1037" s="24" t="str">
        <f>_xlfn.IFNA(VLOOKUP(C1037,list!G:I,3,FALSE),"")</f>
        <v/>
      </c>
      <c r="O1037" s="26" t="str">
        <f t="shared" si="82"/>
        <v/>
      </c>
      <c r="P1037" s="28" t="str">
        <f t="shared" si="86"/>
        <v/>
      </c>
      <c r="Q1037" s="24" t="str">
        <f t="shared" si="83"/>
        <v/>
      </c>
      <c r="R1037" s="24" t="str">
        <f t="shared" si="84"/>
        <v/>
      </c>
      <c r="S1037" s="27" t="str">
        <f t="shared" si="85"/>
        <v/>
      </c>
    </row>
    <row r="1038" spans="2:19" x14ac:dyDescent="0.3">
      <c r="B1038" s="24" t="str">
        <f>_xlfn.IFNA(VLOOKUP(A1038,list!B:C,2,FALSE),"")</f>
        <v/>
      </c>
      <c r="D1038" s="24" t="str">
        <f>_xlfn.IFNA(VLOOKUP(C1038,list!$G$2:$I$10,2,FALSE),"")</f>
        <v/>
      </c>
      <c r="E1038" s="24" t="str">
        <f>_xlfn.IFNA(VLOOKUP(C1038,list!G:I,3,FALSE),"")</f>
        <v/>
      </c>
      <c r="O1038" s="26" t="str">
        <f t="shared" si="82"/>
        <v/>
      </c>
      <c r="P1038" s="28" t="str">
        <f t="shared" si="86"/>
        <v/>
      </c>
      <c r="Q1038" s="24" t="str">
        <f t="shared" si="83"/>
        <v/>
      </c>
      <c r="R1038" s="24" t="str">
        <f t="shared" si="84"/>
        <v/>
      </c>
      <c r="S1038" s="27" t="str">
        <f t="shared" si="85"/>
        <v/>
      </c>
    </row>
    <row r="1039" spans="2:19" x14ac:dyDescent="0.3">
      <c r="B1039" s="24" t="str">
        <f>_xlfn.IFNA(VLOOKUP(A1039,list!B:C,2,FALSE),"")</f>
        <v/>
      </c>
      <c r="D1039" s="24" t="str">
        <f>_xlfn.IFNA(VLOOKUP(C1039,list!$G$2:$I$10,2,FALSE),"")</f>
        <v/>
      </c>
      <c r="E1039" s="24" t="str">
        <f>_xlfn.IFNA(VLOOKUP(C1039,list!G:I,3,FALSE),"")</f>
        <v/>
      </c>
      <c r="O1039" s="26" t="str">
        <f t="shared" si="82"/>
        <v/>
      </c>
      <c r="P1039" s="28" t="str">
        <f t="shared" si="86"/>
        <v/>
      </c>
      <c r="Q1039" s="24" t="str">
        <f t="shared" si="83"/>
        <v/>
      </c>
      <c r="R1039" s="24" t="str">
        <f t="shared" si="84"/>
        <v/>
      </c>
      <c r="S1039" s="27" t="str">
        <f t="shared" si="85"/>
        <v/>
      </c>
    </row>
    <row r="1040" spans="2:19" x14ac:dyDescent="0.3">
      <c r="B1040" s="24" t="str">
        <f>_xlfn.IFNA(VLOOKUP(A1040,list!B:C,2,FALSE),"")</f>
        <v/>
      </c>
      <c r="D1040" s="24" t="str">
        <f>_xlfn.IFNA(VLOOKUP(C1040,list!$G$2:$I$10,2,FALSE),"")</f>
        <v/>
      </c>
      <c r="E1040" s="24" t="str">
        <f>_xlfn.IFNA(VLOOKUP(C1040,list!G:I,3,FALSE),"")</f>
        <v/>
      </c>
      <c r="O1040" s="26" t="str">
        <f t="shared" si="82"/>
        <v/>
      </c>
      <c r="P1040" s="28" t="str">
        <f t="shared" si="86"/>
        <v/>
      </c>
      <c r="Q1040" s="24" t="str">
        <f t="shared" si="83"/>
        <v/>
      </c>
      <c r="R1040" s="24" t="str">
        <f t="shared" si="84"/>
        <v/>
      </c>
      <c r="S1040" s="27" t="str">
        <f t="shared" si="85"/>
        <v/>
      </c>
    </row>
    <row r="1041" spans="2:19" x14ac:dyDescent="0.3">
      <c r="B1041" s="24" t="str">
        <f>_xlfn.IFNA(VLOOKUP(A1041,list!B:C,2,FALSE),"")</f>
        <v/>
      </c>
      <c r="D1041" s="24" t="str">
        <f>_xlfn.IFNA(VLOOKUP(C1041,list!$G$2:$I$10,2,FALSE),"")</f>
        <v/>
      </c>
      <c r="E1041" s="24" t="str">
        <f>_xlfn.IFNA(VLOOKUP(C1041,list!G:I,3,FALSE),"")</f>
        <v/>
      </c>
      <c r="O1041" s="26" t="str">
        <f t="shared" si="82"/>
        <v/>
      </c>
      <c r="P1041" s="28" t="str">
        <f t="shared" si="86"/>
        <v/>
      </c>
      <c r="Q1041" s="24" t="str">
        <f t="shared" si="83"/>
        <v/>
      </c>
      <c r="R1041" s="24" t="str">
        <f t="shared" si="84"/>
        <v/>
      </c>
      <c r="S1041" s="27" t="str">
        <f t="shared" si="85"/>
        <v/>
      </c>
    </row>
    <row r="1042" spans="2:19" x14ac:dyDescent="0.3">
      <c r="B1042" s="24" t="str">
        <f>_xlfn.IFNA(VLOOKUP(A1042,list!B:C,2,FALSE),"")</f>
        <v/>
      </c>
      <c r="D1042" s="24" t="str">
        <f>_xlfn.IFNA(VLOOKUP(C1042,list!$G$2:$I$10,2,FALSE),"")</f>
        <v/>
      </c>
      <c r="E1042" s="24" t="str">
        <f>_xlfn.IFNA(VLOOKUP(C1042,list!G:I,3,FALSE),"")</f>
        <v/>
      </c>
      <c r="O1042" s="26" t="str">
        <f t="shared" si="82"/>
        <v/>
      </c>
      <c r="P1042" s="28" t="str">
        <f t="shared" si="86"/>
        <v/>
      </c>
      <c r="Q1042" s="24" t="str">
        <f t="shared" si="83"/>
        <v/>
      </c>
      <c r="R1042" s="24" t="str">
        <f t="shared" si="84"/>
        <v/>
      </c>
      <c r="S1042" s="27" t="str">
        <f t="shared" si="85"/>
        <v/>
      </c>
    </row>
    <row r="1043" spans="2:19" x14ac:dyDescent="0.3">
      <c r="B1043" s="24" t="str">
        <f>_xlfn.IFNA(VLOOKUP(A1043,list!B:C,2,FALSE),"")</f>
        <v/>
      </c>
      <c r="D1043" s="24" t="str">
        <f>_xlfn.IFNA(VLOOKUP(C1043,list!$G$2:$I$10,2,FALSE),"")</f>
        <v/>
      </c>
      <c r="E1043" s="24" t="str">
        <f>_xlfn.IFNA(VLOOKUP(C1043,list!G:I,3,FALSE),"")</f>
        <v/>
      </c>
      <c r="O1043" s="26" t="str">
        <f t="shared" si="82"/>
        <v/>
      </c>
      <c r="P1043" s="28" t="str">
        <f t="shared" si="86"/>
        <v/>
      </c>
      <c r="Q1043" s="24" t="str">
        <f t="shared" si="83"/>
        <v/>
      </c>
      <c r="R1043" s="24" t="str">
        <f t="shared" si="84"/>
        <v/>
      </c>
      <c r="S1043" s="27" t="str">
        <f t="shared" si="85"/>
        <v/>
      </c>
    </row>
    <row r="1044" spans="2:19" x14ac:dyDescent="0.3">
      <c r="B1044" s="24" t="str">
        <f>_xlfn.IFNA(VLOOKUP(A1044,list!B:C,2,FALSE),"")</f>
        <v/>
      </c>
      <c r="D1044" s="24" t="str">
        <f>_xlfn.IFNA(VLOOKUP(C1044,list!$G$2:$I$10,2,FALSE),"")</f>
        <v/>
      </c>
      <c r="E1044" s="24" t="str">
        <f>_xlfn.IFNA(VLOOKUP(C1044,list!G:I,3,FALSE),"")</f>
        <v/>
      </c>
      <c r="O1044" s="26" t="str">
        <f t="shared" si="82"/>
        <v/>
      </c>
      <c r="P1044" s="28" t="str">
        <f t="shared" si="86"/>
        <v/>
      </c>
      <c r="Q1044" s="24" t="str">
        <f t="shared" si="83"/>
        <v/>
      </c>
      <c r="R1044" s="24" t="str">
        <f t="shared" si="84"/>
        <v/>
      </c>
      <c r="S1044" s="27" t="str">
        <f t="shared" si="85"/>
        <v/>
      </c>
    </row>
    <row r="1045" spans="2:19" x14ac:dyDescent="0.3">
      <c r="B1045" s="24" t="str">
        <f>_xlfn.IFNA(VLOOKUP(A1045,list!B:C,2,FALSE),"")</f>
        <v/>
      </c>
      <c r="D1045" s="24" t="str">
        <f>_xlfn.IFNA(VLOOKUP(C1045,list!$G$2:$I$10,2,FALSE),"")</f>
        <v/>
      </c>
      <c r="E1045" s="24" t="str">
        <f>_xlfn.IFNA(VLOOKUP(C1045,list!G:I,3,FALSE),"")</f>
        <v/>
      </c>
      <c r="O1045" s="26" t="str">
        <f t="shared" si="82"/>
        <v/>
      </c>
      <c r="P1045" s="28" t="str">
        <f t="shared" si="86"/>
        <v/>
      </c>
      <c r="Q1045" s="24" t="str">
        <f t="shared" si="83"/>
        <v/>
      </c>
      <c r="R1045" s="24" t="str">
        <f t="shared" si="84"/>
        <v/>
      </c>
      <c r="S1045" s="27" t="str">
        <f t="shared" si="85"/>
        <v/>
      </c>
    </row>
    <row r="1046" spans="2:19" x14ac:dyDescent="0.3">
      <c r="B1046" s="24" t="str">
        <f>_xlfn.IFNA(VLOOKUP(A1046,list!B:C,2,FALSE),"")</f>
        <v/>
      </c>
      <c r="D1046" s="24" t="str">
        <f>_xlfn.IFNA(VLOOKUP(C1046,list!$G$2:$I$10,2,FALSE),"")</f>
        <v/>
      </c>
      <c r="E1046" s="24" t="str">
        <f>_xlfn.IFNA(VLOOKUP(C1046,list!G:I,3,FALSE),"")</f>
        <v/>
      </c>
      <c r="O1046" s="26" t="str">
        <f t="shared" si="82"/>
        <v/>
      </c>
      <c r="P1046" s="28" t="str">
        <f t="shared" si="86"/>
        <v/>
      </c>
      <c r="Q1046" s="24" t="str">
        <f t="shared" si="83"/>
        <v/>
      </c>
      <c r="R1046" s="24" t="str">
        <f t="shared" si="84"/>
        <v/>
      </c>
      <c r="S1046" s="27" t="str">
        <f t="shared" si="85"/>
        <v/>
      </c>
    </row>
    <row r="1047" spans="2:19" x14ac:dyDescent="0.3">
      <c r="B1047" s="24" t="str">
        <f>_xlfn.IFNA(VLOOKUP(A1047,list!B:C,2,FALSE),"")</f>
        <v/>
      </c>
      <c r="D1047" s="24" t="str">
        <f>_xlfn.IFNA(VLOOKUP(C1047,list!$G$2:$I$10,2,FALSE),"")</f>
        <v/>
      </c>
      <c r="E1047" s="24" t="str">
        <f>_xlfn.IFNA(VLOOKUP(C1047,list!G:I,3,FALSE),"")</f>
        <v/>
      </c>
      <c r="O1047" s="26" t="str">
        <f t="shared" si="82"/>
        <v/>
      </c>
      <c r="P1047" s="28" t="str">
        <f t="shared" si="86"/>
        <v/>
      </c>
      <c r="Q1047" s="24" t="str">
        <f t="shared" si="83"/>
        <v/>
      </c>
      <c r="R1047" s="24" t="str">
        <f t="shared" si="84"/>
        <v/>
      </c>
      <c r="S1047" s="27" t="str">
        <f t="shared" si="85"/>
        <v/>
      </c>
    </row>
    <row r="1048" spans="2:19" x14ac:dyDescent="0.3">
      <c r="B1048" s="24" t="str">
        <f>_xlfn.IFNA(VLOOKUP(A1048,list!B:C,2,FALSE),"")</f>
        <v/>
      </c>
      <c r="D1048" s="24" t="str">
        <f>_xlfn.IFNA(VLOOKUP(C1048,list!$G$2:$I$10,2,FALSE),"")</f>
        <v/>
      </c>
      <c r="E1048" s="24" t="str">
        <f>_xlfn.IFNA(VLOOKUP(C1048,list!G:I,3,FALSE),"")</f>
        <v/>
      </c>
      <c r="O1048" s="26" t="str">
        <f t="shared" si="82"/>
        <v/>
      </c>
      <c r="P1048" s="28" t="str">
        <f t="shared" si="86"/>
        <v/>
      </c>
      <c r="Q1048" s="24" t="str">
        <f t="shared" si="83"/>
        <v/>
      </c>
      <c r="R1048" s="24" t="str">
        <f t="shared" si="84"/>
        <v/>
      </c>
      <c r="S1048" s="27" t="str">
        <f t="shared" si="85"/>
        <v/>
      </c>
    </row>
    <row r="1049" spans="2:19" x14ac:dyDescent="0.3">
      <c r="B1049" s="24" t="str">
        <f>_xlfn.IFNA(VLOOKUP(A1049,list!B:C,2,FALSE),"")</f>
        <v/>
      </c>
      <c r="D1049" s="24" t="str">
        <f>_xlfn.IFNA(VLOOKUP(C1049,list!$G$2:$I$10,2,FALSE),"")</f>
        <v/>
      </c>
      <c r="E1049" s="24" t="str">
        <f>_xlfn.IFNA(VLOOKUP(C1049,list!G:I,3,FALSE),"")</f>
        <v/>
      </c>
      <c r="O1049" s="26" t="str">
        <f t="shared" si="82"/>
        <v/>
      </c>
      <c r="P1049" s="28" t="str">
        <f t="shared" si="86"/>
        <v/>
      </c>
      <c r="Q1049" s="24" t="str">
        <f t="shared" si="83"/>
        <v/>
      </c>
      <c r="R1049" s="24" t="str">
        <f t="shared" si="84"/>
        <v/>
      </c>
      <c r="S1049" s="27" t="str">
        <f t="shared" si="85"/>
        <v/>
      </c>
    </row>
    <row r="1050" spans="2:19" x14ac:dyDescent="0.3">
      <c r="B1050" s="24" t="str">
        <f>_xlfn.IFNA(VLOOKUP(A1050,list!B:C,2,FALSE),"")</f>
        <v/>
      </c>
      <c r="D1050" s="24" t="str">
        <f>_xlfn.IFNA(VLOOKUP(C1050,list!$G$2:$I$10,2,FALSE),"")</f>
        <v/>
      </c>
      <c r="E1050" s="24" t="str">
        <f>_xlfn.IFNA(VLOOKUP(C1050,list!G:I,3,FALSE),"")</f>
        <v/>
      </c>
      <c r="O1050" s="26" t="str">
        <f t="shared" si="82"/>
        <v/>
      </c>
      <c r="P1050" s="28" t="str">
        <f t="shared" si="86"/>
        <v/>
      </c>
      <c r="Q1050" s="24" t="str">
        <f t="shared" si="83"/>
        <v/>
      </c>
      <c r="R1050" s="24" t="str">
        <f t="shared" si="84"/>
        <v/>
      </c>
      <c r="S1050" s="27" t="str">
        <f t="shared" si="85"/>
        <v/>
      </c>
    </row>
    <row r="1051" spans="2:19" x14ac:dyDescent="0.3">
      <c r="B1051" s="24" t="str">
        <f>_xlfn.IFNA(VLOOKUP(A1051,list!B:C,2,FALSE),"")</f>
        <v/>
      </c>
      <c r="D1051" s="24" t="str">
        <f>_xlfn.IFNA(VLOOKUP(C1051,list!$G$2:$I$10,2,FALSE),"")</f>
        <v/>
      </c>
      <c r="E1051" s="24" t="str">
        <f>_xlfn.IFNA(VLOOKUP(C1051,list!G:I,3,FALSE),"")</f>
        <v/>
      </c>
      <c r="O1051" s="26" t="str">
        <f t="shared" si="82"/>
        <v/>
      </c>
      <c r="P1051" s="28" t="str">
        <f t="shared" si="86"/>
        <v/>
      </c>
      <c r="Q1051" s="24" t="str">
        <f t="shared" si="83"/>
        <v/>
      </c>
      <c r="R1051" s="24" t="str">
        <f t="shared" si="84"/>
        <v/>
      </c>
      <c r="S1051" s="27" t="str">
        <f t="shared" si="85"/>
        <v/>
      </c>
    </row>
    <row r="1052" spans="2:19" x14ac:dyDescent="0.3">
      <c r="B1052" s="24" t="str">
        <f>_xlfn.IFNA(VLOOKUP(A1052,list!B:C,2,FALSE),"")</f>
        <v/>
      </c>
      <c r="D1052" s="24" t="str">
        <f>_xlfn.IFNA(VLOOKUP(C1052,list!$G$2:$I$10,2,FALSE),"")</f>
        <v/>
      </c>
      <c r="E1052" s="24" t="str">
        <f>_xlfn.IFNA(VLOOKUP(C1052,list!G:I,3,FALSE),"")</f>
        <v/>
      </c>
      <c r="O1052" s="26" t="str">
        <f t="shared" si="82"/>
        <v/>
      </c>
      <c r="P1052" s="28" t="str">
        <f t="shared" si="86"/>
        <v/>
      </c>
      <c r="Q1052" s="24" t="str">
        <f t="shared" si="83"/>
        <v/>
      </c>
      <c r="R1052" s="24" t="str">
        <f t="shared" si="84"/>
        <v/>
      </c>
      <c r="S1052" s="27" t="str">
        <f t="shared" si="85"/>
        <v/>
      </c>
    </row>
    <row r="1053" spans="2:19" x14ac:dyDescent="0.3">
      <c r="B1053" s="24" t="str">
        <f>_xlfn.IFNA(VLOOKUP(A1053,list!B:C,2,FALSE),"")</f>
        <v/>
      </c>
      <c r="D1053" s="24" t="str">
        <f>_xlfn.IFNA(VLOOKUP(C1053,list!$G$2:$I$10,2,FALSE),"")</f>
        <v/>
      </c>
      <c r="E1053" s="24" t="str">
        <f>_xlfn.IFNA(VLOOKUP(C1053,list!G:I,3,FALSE),"")</f>
        <v/>
      </c>
      <c r="O1053" s="26" t="str">
        <f t="shared" si="82"/>
        <v/>
      </c>
      <c r="P1053" s="28" t="str">
        <f t="shared" si="86"/>
        <v/>
      </c>
      <c r="Q1053" s="24" t="str">
        <f t="shared" si="83"/>
        <v/>
      </c>
      <c r="R1053" s="24" t="str">
        <f t="shared" si="84"/>
        <v/>
      </c>
      <c r="S1053" s="27" t="str">
        <f t="shared" si="85"/>
        <v/>
      </c>
    </row>
    <row r="1054" spans="2:19" x14ac:dyDescent="0.3">
      <c r="B1054" s="24" t="str">
        <f>_xlfn.IFNA(VLOOKUP(A1054,list!B:C,2,FALSE),"")</f>
        <v/>
      </c>
      <c r="D1054" s="24" t="str">
        <f>_xlfn.IFNA(VLOOKUP(C1054,list!$G$2:$I$10,2,FALSE),"")</f>
        <v/>
      </c>
      <c r="E1054" s="24" t="str">
        <f>_xlfn.IFNA(VLOOKUP(C1054,list!G:I,3,FALSE),"")</f>
        <v/>
      </c>
      <c r="O1054" s="26" t="str">
        <f t="shared" si="82"/>
        <v/>
      </c>
      <c r="P1054" s="28" t="str">
        <f t="shared" si="86"/>
        <v/>
      </c>
      <c r="Q1054" s="24" t="str">
        <f t="shared" si="83"/>
        <v/>
      </c>
      <c r="R1054" s="24" t="str">
        <f t="shared" si="84"/>
        <v/>
      </c>
      <c r="S1054" s="27" t="str">
        <f t="shared" si="85"/>
        <v/>
      </c>
    </row>
    <row r="1055" spans="2:19" x14ac:dyDescent="0.3">
      <c r="B1055" s="24" t="str">
        <f>_xlfn.IFNA(VLOOKUP(A1055,list!B:C,2,FALSE),"")</f>
        <v/>
      </c>
      <c r="D1055" s="24" t="str">
        <f>_xlfn.IFNA(VLOOKUP(C1055,list!$G$2:$I$10,2,FALSE),"")</f>
        <v/>
      </c>
      <c r="E1055" s="24" t="str">
        <f>_xlfn.IFNA(VLOOKUP(C1055,list!G:I,3,FALSE),"")</f>
        <v/>
      </c>
      <c r="O1055" s="26" t="str">
        <f t="shared" si="82"/>
        <v/>
      </c>
      <c r="P1055" s="28" t="str">
        <f t="shared" si="86"/>
        <v/>
      </c>
      <c r="Q1055" s="24" t="str">
        <f t="shared" si="83"/>
        <v/>
      </c>
      <c r="R1055" s="24" t="str">
        <f t="shared" si="84"/>
        <v/>
      </c>
      <c r="S1055" s="27" t="str">
        <f t="shared" si="85"/>
        <v/>
      </c>
    </row>
    <row r="1056" spans="2:19" x14ac:dyDescent="0.3">
      <c r="B1056" s="24" t="str">
        <f>_xlfn.IFNA(VLOOKUP(A1056,list!B:C,2,FALSE),"")</f>
        <v/>
      </c>
      <c r="D1056" s="24" t="str">
        <f>_xlfn.IFNA(VLOOKUP(C1056,list!$G$2:$I$10,2,FALSE),"")</f>
        <v/>
      </c>
      <c r="E1056" s="24" t="str">
        <f>_xlfn.IFNA(VLOOKUP(C1056,list!G:I,3,FALSE),"")</f>
        <v/>
      </c>
      <c r="O1056" s="26" t="str">
        <f t="shared" si="82"/>
        <v/>
      </c>
      <c r="P1056" s="28" t="str">
        <f t="shared" si="86"/>
        <v/>
      </c>
      <c r="Q1056" s="24" t="str">
        <f t="shared" si="83"/>
        <v/>
      </c>
      <c r="R1056" s="24" t="str">
        <f t="shared" si="84"/>
        <v/>
      </c>
      <c r="S1056" s="27" t="str">
        <f t="shared" si="85"/>
        <v/>
      </c>
    </row>
    <row r="1057" spans="2:19" x14ac:dyDescent="0.3">
      <c r="B1057" s="24" t="str">
        <f>_xlfn.IFNA(VLOOKUP(A1057,list!B:C,2,FALSE),"")</f>
        <v/>
      </c>
      <c r="D1057" s="24" t="str">
        <f>_xlfn.IFNA(VLOOKUP(C1057,list!$G$2:$I$10,2,FALSE),"")</f>
        <v/>
      </c>
      <c r="E1057" s="24" t="str">
        <f>_xlfn.IFNA(VLOOKUP(C1057,list!G:I,3,FALSE),"")</f>
        <v/>
      </c>
      <c r="O1057" s="26" t="str">
        <f t="shared" si="82"/>
        <v/>
      </c>
      <c r="P1057" s="28" t="str">
        <f t="shared" si="86"/>
        <v/>
      </c>
      <c r="Q1057" s="24" t="str">
        <f t="shared" si="83"/>
        <v/>
      </c>
      <c r="R1057" s="24" t="str">
        <f t="shared" si="84"/>
        <v/>
      </c>
      <c r="S1057" s="27" t="str">
        <f t="shared" si="85"/>
        <v/>
      </c>
    </row>
    <row r="1058" spans="2:19" x14ac:dyDescent="0.3">
      <c r="B1058" s="24" t="str">
        <f>_xlfn.IFNA(VLOOKUP(A1058,list!B:C,2,FALSE),"")</f>
        <v/>
      </c>
      <c r="D1058" s="24" t="str">
        <f>_xlfn.IFNA(VLOOKUP(C1058,list!$G$2:$I$10,2,FALSE),"")</f>
        <v/>
      </c>
      <c r="E1058" s="24" t="str">
        <f>_xlfn.IFNA(VLOOKUP(C1058,list!G:I,3,FALSE),"")</f>
        <v/>
      </c>
      <c r="O1058" s="26" t="str">
        <f t="shared" si="82"/>
        <v/>
      </c>
      <c r="P1058" s="28" t="str">
        <f t="shared" si="86"/>
        <v/>
      </c>
      <c r="Q1058" s="24" t="str">
        <f t="shared" si="83"/>
        <v/>
      </c>
      <c r="R1058" s="24" t="str">
        <f t="shared" si="84"/>
        <v/>
      </c>
      <c r="S1058" s="27" t="str">
        <f t="shared" si="85"/>
        <v/>
      </c>
    </row>
    <row r="1059" spans="2:19" x14ac:dyDescent="0.3">
      <c r="B1059" s="24" t="str">
        <f>_xlfn.IFNA(VLOOKUP(A1059,list!B:C,2,FALSE),"")</f>
        <v/>
      </c>
      <c r="D1059" s="24" t="str">
        <f>_xlfn.IFNA(VLOOKUP(C1059,list!$G$2:$I$10,2,FALSE),"")</f>
        <v/>
      </c>
      <c r="E1059" s="24" t="str">
        <f>_xlfn.IFNA(VLOOKUP(C1059,list!G:I,3,FALSE),"")</f>
        <v/>
      </c>
      <c r="O1059" s="26" t="str">
        <f t="shared" si="82"/>
        <v/>
      </c>
      <c r="P1059" s="28" t="str">
        <f t="shared" si="86"/>
        <v/>
      </c>
      <c r="Q1059" s="24" t="str">
        <f t="shared" si="83"/>
        <v/>
      </c>
      <c r="R1059" s="24" t="str">
        <f t="shared" si="84"/>
        <v/>
      </c>
      <c r="S1059" s="27" t="str">
        <f t="shared" si="85"/>
        <v/>
      </c>
    </row>
    <row r="1060" spans="2:19" x14ac:dyDescent="0.3">
      <c r="B1060" s="24" t="str">
        <f>_xlfn.IFNA(VLOOKUP(A1060,list!B:C,2,FALSE),"")</f>
        <v/>
      </c>
      <c r="D1060" s="24" t="str">
        <f>_xlfn.IFNA(VLOOKUP(C1060,list!$G$2:$I$10,2,FALSE),"")</f>
        <v/>
      </c>
      <c r="E1060" s="24" t="str">
        <f>_xlfn.IFNA(VLOOKUP(C1060,list!G:I,3,FALSE),"")</f>
        <v/>
      </c>
      <c r="O1060" s="26" t="str">
        <f t="shared" si="82"/>
        <v/>
      </c>
      <c r="P1060" s="28" t="str">
        <f t="shared" si="86"/>
        <v/>
      </c>
      <c r="Q1060" s="24" t="str">
        <f t="shared" si="83"/>
        <v/>
      </c>
      <c r="R1060" s="24" t="str">
        <f t="shared" si="84"/>
        <v/>
      </c>
      <c r="S1060" s="27" t="str">
        <f t="shared" si="85"/>
        <v/>
      </c>
    </row>
    <row r="1061" spans="2:19" x14ac:dyDescent="0.3">
      <c r="B1061" s="24" t="str">
        <f>_xlfn.IFNA(VLOOKUP(A1061,list!B:C,2,FALSE),"")</f>
        <v/>
      </c>
      <c r="D1061" s="24" t="str">
        <f>_xlfn.IFNA(VLOOKUP(C1061,list!$G$2:$I$10,2,FALSE),"")</f>
        <v/>
      </c>
      <c r="E1061" s="24" t="str">
        <f>_xlfn.IFNA(VLOOKUP(C1061,list!G:I,3,FALSE),"")</f>
        <v/>
      </c>
      <c r="O1061" s="26" t="str">
        <f t="shared" si="82"/>
        <v/>
      </c>
      <c r="P1061" s="28" t="str">
        <f t="shared" si="86"/>
        <v/>
      </c>
      <c r="Q1061" s="24" t="str">
        <f t="shared" si="83"/>
        <v/>
      </c>
      <c r="R1061" s="24" t="str">
        <f t="shared" si="84"/>
        <v/>
      </c>
      <c r="S1061" s="27" t="str">
        <f t="shared" si="85"/>
        <v/>
      </c>
    </row>
    <row r="1062" spans="2:19" x14ac:dyDescent="0.3">
      <c r="B1062" s="24" t="str">
        <f>_xlfn.IFNA(VLOOKUP(A1062,list!B:C,2,FALSE),"")</f>
        <v/>
      </c>
      <c r="D1062" s="24" t="str">
        <f>_xlfn.IFNA(VLOOKUP(C1062,list!$G$2:$I$10,2,FALSE),"")</f>
        <v/>
      </c>
      <c r="E1062" s="24" t="str">
        <f>_xlfn.IFNA(VLOOKUP(C1062,list!G:I,3,FALSE),"")</f>
        <v/>
      </c>
      <c r="O1062" s="26" t="str">
        <f t="shared" si="82"/>
        <v/>
      </c>
      <c r="P1062" s="28" t="str">
        <f t="shared" si="86"/>
        <v/>
      </c>
      <c r="Q1062" s="24" t="str">
        <f t="shared" si="83"/>
        <v/>
      </c>
      <c r="R1062" s="24" t="str">
        <f t="shared" si="84"/>
        <v/>
      </c>
      <c r="S1062" s="27" t="str">
        <f t="shared" si="85"/>
        <v/>
      </c>
    </row>
    <row r="1063" spans="2:19" x14ac:dyDescent="0.3">
      <c r="B1063" s="24" t="str">
        <f>_xlfn.IFNA(VLOOKUP(A1063,list!B:C,2,FALSE),"")</f>
        <v/>
      </c>
      <c r="D1063" s="24" t="str">
        <f>_xlfn.IFNA(VLOOKUP(C1063,list!$G$2:$I$10,2,FALSE),"")</f>
        <v/>
      </c>
      <c r="E1063" s="24" t="str">
        <f>_xlfn.IFNA(VLOOKUP(C1063,list!G:I,3,FALSE),"")</f>
        <v/>
      </c>
      <c r="O1063" s="26" t="str">
        <f t="shared" si="82"/>
        <v/>
      </c>
      <c r="P1063" s="28" t="str">
        <f t="shared" si="86"/>
        <v/>
      </c>
      <c r="Q1063" s="24" t="str">
        <f t="shared" si="83"/>
        <v/>
      </c>
      <c r="R1063" s="24" t="str">
        <f t="shared" si="84"/>
        <v/>
      </c>
      <c r="S1063" s="27" t="str">
        <f t="shared" si="85"/>
        <v/>
      </c>
    </row>
    <row r="1064" spans="2:19" x14ac:dyDescent="0.3">
      <c r="B1064" s="24" t="str">
        <f>_xlfn.IFNA(VLOOKUP(A1064,list!B:C,2,FALSE),"")</f>
        <v/>
      </c>
      <c r="D1064" s="24" t="str">
        <f>_xlfn.IFNA(VLOOKUP(C1064,list!$G$2:$I$10,2,FALSE),"")</f>
        <v/>
      </c>
      <c r="E1064" s="24" t="str">
        <f>_xlfn.IFNA(VLOOKUP(C1064,list!G:I,3,FALSE),"")</f>
        <v/>
      </c>
      <c r="O1064" s="26" t="str">
        <f t="shared" si="82"/>
        <v/>
      </c>
      <c r="P1064" s="28" t="str">
        <f t="shared" si="86"/>
        <v/>
      </c>
      <c r="Q1064" s="24" t="str">
        <f t="shared" si="83"/>
        <v/>
      </c>
      <c r="R1064" s="24" t="str">
        <f t="shared" si="84"/>
        <v/>
      </c>
      <c r="S1064" s="27" t="str">
        <f t="shared" si="85"/>
        <v/>
      </c>
    </row>
    <row r="1065" spans="2:19" x14ac:dyDescent="0.3">
      <c r="B1065" s="24" t="str">
        <f>_xlfn.IFNA(VLOOKUP(A1065,list!B:C,2,FALSE),"")</f>
        <v/>
      </c>
      <c r="D1065" s="24" t="str">
        <f>_xlfn.IFNA(VLOOKUP(C1065,list!$G$2:$I$10,2,FALSE),"")</f>
        <v/>
      </c>
      <c r="E1065" s="24" t="str">
        <f>_xlfn.IFNA(VLOOKUP(C1065,list!G:I,3,FALSE),"")</f>
        <v/>
      </c>
      <c r="O1065" s="26" t="str">
        <f t="shared" si="82"/>
        <v/>
      </c>
      <c r="P1065" s="28" t="str">
        <f t="shared" si="86"/>
        <v/>
      </c>
      <c r="Q1065" s="24" t="str">
        <f t="shared" si="83"/>
        <v/>
      </c>
      <c r="R1065" s="24" t="str">
        <f t="shared" si="84"/>
        <v/>
      </c>
      <c r="S1065" s="27" t="str">
        <f t="shared" si="85"/>
        <v/>
      </c>
    </row>
    <row r="1066" spans="2:19" x14ac:dyDescent="0.3">
      <c r="B1066" s="24" t="str">
        <f>_xlfn.IFNA(VLOOKUP(A1066,list!B:C,2,FALSE),"")</f>
        <v/>
      </c>
      <c r="D1066" s="24" t="str">
        <f>_xlfn.IFNA(VLOOKUP(C1066,list!$G$2:$I$10,2,FALSE),"")</f>
        <v/>
      </c>
      <c r="E1066" s="24" t="str">
        <f>_xlfn.IFNA(VLOOKUP(C1066,list!G:I,3,FALSE),"")</f>
        <v/>
      </c>
      <c r="O1066" s="26" t="str">
        <f t="shared" si="82"/>
        <v/>
      </c>
      <c r="P1066" s="28" t="str">
        <f t="shared" si="86"/>
        <v/>
      </c>
      <c r="Q1066" s="24" t="str">
        <f t="shared" si="83"/>
        <v/>
      </c>
      <c r="R1066" s="24" t="str">
        <f t="shared" si="84"/>
        <v/>
      </c>
      <c r="S1066" s="27" t="str">
        <f t="shared" si="85"/>
        <v/>
      </c>
    </row>
    <row r="1067" spans="2:19" x14ac:dyDescent="0.3">
      <c r="B1067" s="24" t="str">
        <f>_xlfn.IFNA(VLOOKUP(A1067,list!B:C,2,FALSE),"")</f>
        <v/>
      </c>
      <c r="D1067" s="24" t="str">
        <f>_xlfn.IFNA(VLOOKUP(C1067,list!$G$2:$I$10,2,FALSE),"")</f>
        <v/>
      </c>
      <c r="E1067" s="24" t="str">
        <f>_xlfn.IFNA(VLOOKUP(C1067,list!G:I,3,FALSE),"")</f>
        <v/>
      </c>
      <c r="O1067" s="26" t="str">
        <f t="shared" si="82"/>
        <v/>
      </c>
      <c r="P1067" s="28" t="str">
        <f t="shared" si="86"/>
        <v/>
      </c>
      <c r="Q1067" s="24" t="str">
        <f t="shared" si="83"/>
        <v/>
      </c>
      <c r="R1067" s="24" t="str">
        <f t="shared" si="84"/>
        <v/>
      </c>
      <c r="S1067" s="27" t="str">
        <f t="shared" si="85"/>
        <v/>
      </c>
    </row>
    <row r="1068" spans="2:19" x14ac:dyDescent="0.3">
      <c r="B1068" s="24" t="str">
        <f>_xlfn.IFNA(VLOOKUP(A1068,list!B:C,2,FALSE),"")</f>
        <v/>
      </c>
      <c r="D1068" s="24" t="str">
        <f>_xlfn.IFNA(VLOOKUP(C1068,list!$G$2:$I$10,2,FALSE),"")</f>
        <v/>
      </c>
      <c r="E1068" s="24" t="str">
        <f>_xlfn.IFNA(VLOOKUP(C1068,list!G:I,3,FALSE),"")</f>
        <v/>
      </c>
      <c r="O1068" s="26" t="str">
        <f t="shared" si="82"/>
        <v/>
      </c>
      <c r="P1068" s="28" t="str">
        <f t="shared" si="86"/>
        <v/>
      </c>
      <c r="Q1068" s="24" t="str">
        <f t="shared" si="83"/>
        <v/>
      </c>
      <c r="R1068" s="24" t="str">
        <f t="shared" si="84"/>
        <v/>
      </c>
      <c r="S1068" s="27" t="str">
        <f t="shared" si="85"/>
        <v/>
      </c>
    </row>
    <row r="1069" spans="2:19" x14ac:dyDescent="0.3">
      <c r="B1069" s="24" t="str">
        <f>_xlfn.IFNA(VLOOKUP(A1069,list!B:C,2,FALSE),"")</f>
        <v/>
      </c>
      <c r="D1069" s="24" t="str">
        <f>_xlfn.IFNA(VLOOKUP(C1069,list!$G$2:$I$10,2,FALSE),"")</f>
        <v/>
      </c>
      <c r="E1069" s="24" t="str">
        <f>_xlfn.IFNA(VLOOKUP(C1069,list!G:I,3,FALSE),"")</f>
        <v/>
      </c>
      <c r="O1069" s="26" t="str">
        <f t="shared" si="82"/>
        <v/>
      </c>
      <c r="P1069" s="28" t="str">
        <f t="shared" si="86"/>
        <v/>
      </c>
      <c r="Q1069" s="24" t="str">
        <f t="shared" si="83"/>
        <v/>
      </c>
      <c r="R1069" s="24" t="str">
        <f t="shared" si="84"/>
        <v/>
      </c>
      <c r="S1069" s="27" t="str">
        <f t="shared" si="85"/>
        <v/>
      </c>
    </row>
    <row r="1070" spans="2:19" x14ac:dyDescent="0.3">
      <c r="B1070" s="24" t="str">
        <f>_xlfn.IFNA(VLOOKUP(A1070,list!B:C,2,FALSE),"")</f>
        <v/>
      </c>
      <c r="D1070" s="24" t="str">
        <f>_xlfn.IFNA(VLOOKUP(C1070,list!$G$2:$I$10,2,FALSE),"")</f>
        <v/>
      </c>
      <c r="E1070" s="24" t="str">
        <f>_xlfn.IFNA(VLOOKUP(C1070,list!G:I,3,FALSE),"")</f>
        <v/>
      </c>
      <c r="O1070" s="26" t="str">
        <f t="shared" si="82"/>
        <v/>
      </c>
      <c r="P1070" s="28" t="str">
        <f t="shared" si="86"/>
        <v/>
      </c>
      <c r="Q1070" s="24" t="str">
        <f t="shared" si="83"/>
        <v/>
      </c>
      <c r="R1070" s="24" t="str">
        <f t="shared" si="84"/>
        <v/>
      </c>
      <c r="S1070" s="27" t="str">
        <f t="shared" si="85"/>
        <v/>
      </c>
    </row>
    <row r="1071" spans="2:19" x14ac:dyDescent="0.3">
      <c r="B1071" s="24" t="str">
        <f>_xlfn.IFNA(VLOOKUP(A1071,list!B:C,2,FALSE),"")</f>
        <v/>
      </c>
      <c r="D1071" s="24" t="str">
        <f>_xlfn.IFNA(VLOOKUP(C1071,list!$G$2:$I$10,2,FALSE),"")</f>
        <v/>
      </c>
      <c r="E1071" s="24" t="str">
        <f>_xlfn.IFNA(VLOOKUP(C1071,list!G:I,3,FALSE),"")</f>
        <v/>
      </c>
      <c r="O1071" s="26" t="str">
        <f t="shared" si="82"/>
        <v/>
      </c>
      <c r="P1071" s="28" t="str">
        <f t="shared" si="86"/>
        <v/>
      </c>
      <c r="Q1071" s="24" t="str">
        <f t="shared" si="83"/>
        <v/>
      </c>
      <c r="R1071" s="24" t="str">
        <f t="shared" si="84"/>
        <v/>
      </c>
      <c r="S1071" s="27" t="str">
        <f t="shared" si="85"/>
        <v/>
      </c>
    </row>
    <row r="1072" spans="2:19" x14ac:dyDescent="0.3">
      <c r="B1072" s="24" t="str">
        <f>_xlfn.IFNA(VLOOKUP(A1072,list!B:C,2,FALSE),"")</f>
        <v/>
      </c>
      <c r="D1072" s="24" t="str">
        <f>_xlfn.IFNA(VLOOKUP(C1072,list!$G$2:$I$10,2,FALSE),"")</f>
        <v/>
      </c>
      <c r="E1072" s="24" t="str">
        <f>_xlfn.IFNA(VLOOKUP(C1072,list!G:I,3,FALSE),"")</f>
        <v/>
      </c>
      <c r="O1072" s="26" t="str">
        <f t="shared" si="82"/>
        <v/>
      </c>
      <c r="P1072" s="28" t="str">
        <f t="shared" si="86"/>
        <v/>
      </c>
      <c r="Q1072" s="24" t="str">
        <f t="shared" si="83"/>
        <v/>
      </c>
      <c r="R1072" s="24" t="str">
        <f t="shared" si="84"/>
        <v/>
      </c>
      <c r="S1072" s="27" t="str">
        <f t="shared" si="85"/>
        <v/>
      </c>
    </row>
    <row r="1073" spans="2:19" x14ac:dyDescent="0.3">
      <c r="B1073" s="24" t="str">
        <f>_xlfn.IFNA(VLOOKUP(A1073,list!B:C,2,FALSE),"")</f>
        <v/>
      </c>
      <c r="D1073" s="24" t="str">
        <f>_xlfn.IFNA(VLOOKUP(C1073,list!$G$2:$I$10,2,FALSE),"")</f>
        <v/>
      </c>
      <c r="E1073" s="24" t="str">
        <f>_xlfn.IFNA(VLOOKUP(C1073,list!G:I,3,FALSE),"")</f>
        <v/>
      </c>
      <c r="O1073" s="26" t="str">
        <f t="shared" si="82"/>
        <v/>
      </c>
      <c r="P1073" s="28" t="str">
        <f t="shared" si="86"/>
        <v/>
      </c>
      <c r="Q1073" s="24" t="str">
        <f t="shared" si="83"/>
        <v/>
      </c>
      <c r="R1073" s="24" t="str">
        <f t="shared" si="84"/>
        <v/>
      </c>
      <c r="S1073" s="27" t="str">
        <f t="shared" si="85"/>
        <v/>
      </c>
    </row>
    <row r="1074" spans="2:19" x14ac:dyDescent="0.3">
      <c r="B1074" s="24" t="str">
        <f>_xlfn.IFNA(VLOOKUP(A1074,list!B:C,2,FALSE),"")</f>
        <v/>
      </c>
      <c r="D1074" s="24" t="str">
        <f>_xlfn.IFNA(VLOOKUP(C1074,list!$G$2:$I$10,2,FALSE),"")</f>
        <v/>
      </c>
      <c r="E1074" s="24" t="str">
        <f>_xlfn.IFNA(VLOOKUP(C1074,list!G:I,3,FALSE),"")</f>
        <v/>
      </c>
      <c r="O1074" s="26" t="str">
        <f t="shared" si="82"/>
        <v/>
      </c>
      <c r="P1074" s="28" t="str">
        <f t="shared" si="86"/>
        <v/>
      </c>
      <c r="Q1074" s="24" t="str">
        <f t="shared" si="83"/>
        <v/>
      </c>
      <c r="R1074" s="24" t="str">
        <f t="shared" si="84"/>
        <v/>
      </c>
      <c r="S1074" s="27" t="str">
        <f t="shared" si="85"/>
        <v/>
      </c>
    </row>
    <row r="1075" spans="2:19" x14ac:dyDescent="0.3">
      <c r="B1075" s="24" t="str">
        <f>_xlfn.IFNA(VLOOKUP(A1075,list!B:C,2,FALSE),"")</f>
        <v/>
      </c>
      <c r="D1075" s="24" t="str">
        <f>_xlfn.IFNA(VLOOKUP(C1075,list!$G$2:$I$10,2,FALSE),"")</f>
        <v/>
      </c>
      <c r="E1075" s="24" t="str">
        <f>_xlfn.IFNA(VLOOKUP(C1075,list!G:I,3,FALSE),"")</f>
        <v/>
      </c>
      <c r="O1075" s="26" t="str">
        <f t="shared" si="82"/>
        <v/>
      </c>
      <c r="P1075" s="28" t="str">
        <f t="shared" si="86"/>
        <v/>
      </c>
      <c r="Q1075" s="24" t="str">
        <f t="shared" si="83"/>
        <v/>
      </c>
      <c r="R1075" s="24" t="str">
        <f t="shared" si="84"/>
        <v/>
      </c>
      <c r="S1075" s="27" t="str">
        <f t="shared" si="85"/>
        <v/>
      </c>
    </row>
    <row r="1076" spans="2:19" x14ac:dyDescent="0.3">
      <c r="B1076" s="24" t="str">
        <f>_xlfn.IFNA(VLOOKUP(A1076,list!B:C,2,FALSE),"")</f>
        <v/>
      </c>
      <c r="D1076" s="24" t="str">
        <f>_xlfn.IFNA(VLOOKUP(C1076,list!$G$2:$I$10,2,FALSE),"")</f>
        <v/>
      </c>
      <c r="E1076" s="24" t="str">
        <f>_xlfn.IFNA(VLOOKUP(C1076,list!G:I,3,FALSE),"")</f>
        <v/>
      </c>
      <c r="O1076" s="26" t="str">
        <f t="shared" si="82"/>
        <v/>
      </c>
      <c r="P1076" s="28" t="str">
        <f t="shared" si="86"/>
        <v/>
      </c>
      <c r="Q1076" s="24" t="str">
        <f t="shared" si="83"/>
        <v/>
      </c>
      <c r="R1076" s="24" t="str">
        <f t="shared" si="84"/>
        <v/>
      </c>
      <c r="S1076" s="27" t="str">
        <f t="shared" si="85"/>
        <v/>
      </c>
    </row>
    <row r="1077" spans="2:19" x14ac:dyDescent="0.3">
      <c r="B1077" s="24" t="str">
        <f>_xlfn.IFNA(VLOOKUP(A1077,list!B:C,2,FALSE),"")</f>
        <v/>
      </c>
      <c r="D1077" s="24" t="str">
        <f>_xlfn.IFNA(VLOOKUP(C1077,list!$G$2:$I$10,2,FALSE),"")</f>
        <v/>
      </c>
      <c r="E1077" s="24" t="str">
        <f>_xlfn.IFNA(VLOOKUP(C1077,list!G:I,3,FALSE),"")</f>
        <v/>
      </c>
      <c r="O1077" s="26" t="str">
        <f t="shared" si="82"/>
        <v/>
      </c>
      <c r="P1077" s="28" t="str">
        <f t="shared" si="86"/>
        <v/>
      </c>
      <c r="Q1077" s="24" t="str">
        <f t="shared" si="83"/>
        <v/>
      </c>
      <c r="R1077" s="24" t="str">
        <f t="shared" si="84"/>
        <v/>
      </c>
      <c r="S1077" s="27" t="str">
        <f t="shared" si="85"/>
        <v/>
      </c>
    </row>
    <row r="1078" spans="2:19" x14ac:dyDescent="0.3">
      <c r="B1078" s="24" t="str">
        <f>_xlfn.IFNA(VLOOKUP(A1078,list!B:C,2,FALSE),"")</f>
        <v/>
      </c>
      <c r="D1078" s="24" t="str">
        <f>_xlfn.IFNA(VLOOKUP(C1078,list!$G$2:$I$10,2,FALSE),"")</f>
        <v/>
      </c>
      <c r="E1078" s="24" t="str">
        <f>_xlfn.IFNA(VLOOKUP(C1078,list!G:I,3,FALSE),"")</f>
        <v/>
      </c>
      <c r="O1078" s="26" t="str">
        <f t="shared" si="82"/>
        <v/>
      </c>
      <c r="P1078" s="28" t="str">
        <f t="shared" si="86"/>
        <v/>
      </c>
      <c r="Q1078" s="24" t="str">
        <f t="shared" si="83"/>
        <v/>
      </c>
      <c r="R1078" s="24" t="str">
        <f t="shared" si="84"/>
        <v/>
      </c>
      <c r="S1078" s="27" t="str">
        <f t="shared" si="85"/>
        <v/>
      </c>
    </row>
    <row r="1079" spans="2:19" x14ac:dyDescent="0.3">
      <c r="B1079" s="24" t="str">
        <f>_xlfn.IFNA(VLOOKUP(A1079,list!B:C,2,FALSE),"")</f>
        <v/>
      </c>
      <c r="D1079" s="24" t="str">
        <f>_xlfn.IFNA(VLOOKUP(C1079,list!$G$2:$I$10,2,FALSE),"")</f>
        <v/>
      </c>
      <c r="E1079" s="24" t="str">
        <f>_xlfn.IFNA(VLOOKUP(C1079,list!G:I,3,FALSE),"")</f>
        <v/>
      </c>
      <c r="O1079" s="26" t="str">
        <f t="shared" si="82"/>
        <v/>
      </c>
      <c r="P1079" s="28" t="str">
        <f t="shared" si="86"/>
        <v/>
      </c>
      <c r="Q1079" s="24" t="str">
        <f t="shared" si="83"/>
        <v/>
      </c>
      <c r="R1079" s="24" t="str">
        <f t="shared" si="84"/>
        <v/>
      </c>
      <c r="S1079" s="27" t="str">
        <f t="shared" si="85"/>
        <v/>
      </c>
    </row>
    <row r="1080" spans="2:19" x14ac:dyDescent="0.3">
      <c r="B1080" s="24" t="str">
        <f>_xlfn.IFNA(VLOOKUP(A1080,list!B:C,2,FALSE),"")</f>
        <v/>
      </c>
      <c r="D1080" s="24" t="str">
        <f>_xlfn.IFNA(VLOOKUP(C1080,list!$G$2:$I$10,2,FALSE),"")</f>
        <v/>
      </c>
      <c r="E1080" s="24" t="str">
        <f>_xlfn.IFNA(VLOOKUP(C1080,list!G:I,3,FALSE),"")</f>
        <v/>
      </c>
      <c r="O1080" s="26" t="str">
        <f t="shared" si="82"/>
        <v/>
      </c>
      <c r="P1080" s="28" t="str">
        <f t="shared" si="86"/>
        <v/>
      </c>
      <c r="Q1080" s="24" t="str">
        <f t="shared" si="83"/>
        <v/>
      </c>
      <c r="R1080" s="24" t="str">
        <f t="shared" si="84"/>
        <v/>
      </c>
      <c r="S1080" s="27" t="str">
        <f t="shared" si="85"/>
        <v/>
      </c>
    </row>
    <row r="1081" spans="2:19" x14ac:dyDescent="0.3">
      <c r="B1081" s="24" t="str">
        <f>_xlfn.IFNA(VLOOKUP(A1081,list!B:C,2,FALSE),"")</f>
        <v/>
      </c>
      <c r="D1081" s="24" t="str">
        <f>_xlfn.IFNA(VLOOKUP(C1081,list!$G$2:$I$10,2,FALSE),"")</f>
        <v/>
      </c>
      <c r="E1081" s="24" t="str">
        <f>_xlfn.IFNA(VLOOKUP(C1081,list!G:I,3,FALSE),"")</f>
        <v/>
      </c>
      <c r="O1081" s="26" t="str">
        <f t="shared" si="82"/>
        <v/>
      </c>
      <c r="P1081" s="28" t="str">
        <f t="shared" si="86"/>
        <v/>
      </c>
      <c r="Q1081" s="24" t="str">
        <f t="shared" si="83"/>
        <v/>
      </c>
      <c r="R1081" s="24" t="str">
        <f t="shared" si="84"/>
        <v/>
      </c>
      <c r="S1081" s="27" t="str">
        <f t="shared" si="85"/>
        <v/>
      </c>
    </row>
    <row r="1082" spans="2:19" x14ac:dyDescent="0.3">
      <c r="B1082" s="24" t="str">
        <f>_xlfn.IFNA(VLOOKUP(A1082,list!B:C,2,FALSE),"")</f>
        <v/>
      </c>
      <c r="D1082" s="24" t="str">
        <f>_xlfn.IFNA(VLOOKUP(C1082,list!$G$2:$I$10,2,FALSE),"")</f>
        <v/>
      </c>
      <c r="E1082" s="24" t="str">
        <f>_xlfn.IFNA(VLOOKUP(C1082,list!G:I,3,FALSE),"")</f>
        <v/>
      </c>
      <c r="O1082" s="26" t="str">
        <f t="shared" si="82"/>
        <v/>
      </c>
      <c r="P1082" s="28" t="str">
        <f t="shared" si="86"/>
        <v/>
      </c>
      <c r="Q1082" s="24" t="str">
        <f t="shared" si="83"/>
        <v/>
      </c>
      <c r="R1082" s="24" t="str">
        <f t="shared" si="84"/>
        <v/>
      </c>
      <c r="S1082" s="27" t="str">
        <f t="shared" si="85"/>
        <v/>
      </c>
    </row>
    <row r="1083" spans="2:19" x14ac:dyDescent="0.3">
      <c r="B1083" s="24" t="str">
        <f>_xlfn.IFNA(VLOOKUP(A1083,list!B:C,2,FALSE),"")</f>
        <v/>
      </c>
      <c r="D1083" s="24" t="str">
        <f>_xlfn.IFNA(VLOOKUP(C1083,list!$G$2:$I$10,2,FALSE),"")</f>
        <v/>
      </c>
      <c r="E1083" s="24" t="str">
        <f>_xlfn.IFNA(VLOOKUP(C1083,list!G:I,3,FALSE),"")</f>
        <v/>
      </c>
      <c r="O1083" s="26" t="str">
        <f t="shared" si="82"/>
        <v/>
      </c>
      <c r="P1083" s="28" t="str">
        <f t="shared" si="86"/>
        <v/>
      </c>
      <c r="Q1083" s="24" t="str">
        <f t="shared" si="83"/>
        <v/>
      </c>
      <c r="R1083" s="24" t="str">
        <f t="shared" si="84"/>
        <v/>
      </c>
      <c r="S1083" s="27" t="str">
        <f t="shared" si="85"/>
        <v/>
      </c>
    </row>
    <row r="1084" spans="2:19" x14ac:dyDescent="0.3">
      <c r="B1084" s="24" t="str">
        <f>_xlfn.IFNA(VLOOKUP(A1084,list!B:C,2,FALSE),"")</f>
        <v/>
      </c>
      <c r="D1084" s="24" t="str">
        <f>_xlfn.IFNA(VLOOKUP(C1084,list!$G$2:$I$10,2,FALSE),"")</f>
        <v/>
      </c>
      <c r="E1084" s="24" t="str">
        <f>_xlfn.IFNA(VLOOKUP(C1084,list!G:I,3,FALSE),"")</f>
        <v/>
      </c>
      <c r="O1084" s="26" t="str">
        <f t="shared" si="82"/>
        <v/>
      </c>
      <c r="P1084" s="28" t="str">
        <f t="shared" si="86"/>
        <v/>
      </c>
      <c r="Q1084" s="24" t="str">
        <f t="shared" si="83"/>
        <v/>
      </c>
      <c r="R1084" s="24" t="str">
        <f t="shared" si="84"/>
        <v/>
      </c>
      <c r="S1084" s="27" t="str">
        <f t="shared" si="85"/>
        <v/>
      </c>
    </row>
    <row r="1085" spans="2:19" x14ac:dyDescent="0.3">
      <c r="B1085" s="24" t="str">
        <f>_xlfn.IFNA(VLOOKUP(A1085,list!B:C,2,FALSE),"")</f>
        <v/>
      </c>
      <c r="D1085" s="24" t="str">
        <f>_xlfn.IFNA(VLOOKUP(C1085,list!$G$2:$I$10,2,FALSE),"")</f>
        <v/>
      </c>
      <c r="E1085" s="24" t="str">
        <f>_xlfn.IFNA(VLOOKUP(C1085,list!G:I,3,FALSE),"")</f>
        <v/>
      </c>
      <c r="O1085" s="26" t="str">
        <f t="shared" si="82"/>
        <v/>
      </c>
      <c r="P1085" s="28" t="str">
        <f t="shared" si="86"/>
        <v/>
      </c>
      <c r="Q1085" s="24" t="str">
        <f t="shared" si="83"/>
        <v/>
      </c>
      <c r="R1085" s="24" t="str">
        <f t="shared" si="84"/>
        <v/>
      </c>
      <c r="S1085" s="27" t="str">
        <f t="shared" si="85"/>
        <v/>
      </c>
    </row>
    <row r="1086" spans="2:19" x14ac:dyDescent="0.3">
      <c r="B1086" s="24" t="str">
        <f>_xlfn.IFNA(VLOOKUP(A1086,list!B:C,2,FALSE),"")</f>
        <v/>
      </c>
      <c r="D1086" s="24" t="str">
        <f>_xlfn.IFNA(VLOOKUP(C1086,list!$G$2:$I$10,2,FALSE),"")</f>
        <v/>
      </c>
      <c r="E1086" s="24" t="str">
        <f>_xlfn.IFNA(VLOOKUP(C1086,list!G:I,3,FALSE),"")</f>
        <v/>
      </c>
      <c r="O1086" s="26" t="str">
        <f t="shared" si="82"/>
        <v/>
      </c>
      <c r="P1086" s="28" t="str">
        <f t="shared" si="86"/>
        <v/>
      </c>
      <c r="Q1086" s="24" t="str">
        <f t="shared" si="83"/>
        <v/>
      </c>
      <c r="R1086" s="24" t="str">
        <f t="shared" si="84"/>
        <v/>
      </c>
      <c r="S1086" s="27" t="str">
        <f t="shared" si="85"/>
        <v/>
      </c>
    </row>
    <row r="1087" spans="2:19" x14ac:dyDescent="0.3">
      <c r="B1087" s="24" t="str">
        <f>_xlfn.IFNA(VLOOKUP(A1087,list!B:C,2,FALSE),"")</f>
        <v/>
      </c>
      <c r="D1087" s="24" t="str">
        <f>_xlfn.IFNA(VLOOKUP(C1087,list!$G$2:$I$10,2,FALSE),"")</f>
        <v/>
      </c>
      <c r="E1087" s="24" t="str">
        <f>_xlfn.IFNA(VLOOKUP(C1087,list!G:I,3,FALSE),"")</f>
        <v/>
      </c>
      <c r="O1087" s="26" t="str">
        <f t="shared" si="82"/>
        <v/>
      </c>
      <c r="P1087" s="28" t="str">
        <f t="shared" si="86"/>
        <v/>
      </c>
      <c r="Q1087" s="24" t="str">
        <f t="shared" si="83"/>
        <v/>
      </c>
      <c r="R1087" s="24" t="str">
        <f t="shared" si="84"/>
        <v/>
      </c>
      <c r="S1087" s="27" t="str">
        <f t="shared" si="85"/>
        <v/>
      </c>
    </row>
    <row r="1088" spans="2:19" x14ac:dyDescent="0.3">
      <c r="B1088" s="24" t="str">
        <f>_xlfn.IFNA(VLOOKUP(A1088,list!B:C,2,FALSE),"")</f>
        <v/>
      </c>
      <c r="D1088" s="24" t="str">
        <f>_xlfn.IFNA(VLOOKUP(C1088,list!$G$2:$I$10,2,FALSE),"")</f>
        <v/>
      </c>
      <c r="E1088" s="24" t="str">
        <f>_xlfn.IFNA(VLOOKUP(C1088,list!G:I,3,FALSE),"")</f>
        <v/>
      </c>
      <c r="O1088" s="26" t="str">
        <f t="shared" si="82"/>
        <v/>
      </c>
      <c r="P1088" s="28" t="str">
        <f t="shared" si="86"/>
        <v/>
      </c>
      <c r="Q1088" s="24" t="str">
        <f t="shared" si="83"/>
        <v/>
      </c>
      <c r="R1088" s="24" t="str">
        <f t="shared" si="84"/>
        <v/>
      </c>
      <c r="S1088" s="27" t="str">
        <f t="shared" si="85"/>
        <v/>
      </c>
    </row>
    <row r="1089" spans="2:19" x14ac:dyDescent="0.3">
      <c r="B1089" s="24" t="str">
        <f>_xlfn.IFNA(VLOOKUP(A1089,list!B:C,2,FALSE),"")</f>
        <v/>
      </c>
      <c r="D1089" s="24" t="str">
        <f>_xlfn.IFNA(VLOOKUP(C1089,list!$G$2:$I$10,2,FALSE),"")</f>
        <v/>
      </c>
      <c r="E1089" s="24" t="str">
        <f>_xlfn.IFNA(VLOOKUP(C1089,list!G:I,3,FALSE),"")</f>
        <v/>
      </c>
      <c r="O1089" s="26" t="str">
        <f t="shared" si="82"/>
        <v/>
      </c>
      <c r="P1089" s="28" t="str">
        <f t="shared" si="86"/>
        <v/>
      </c>
      <c r="Q1089" s="24" t="str">
        <f t="shared" si="83"/>
        <v/>
      </c>
      <c r="R1089" s="24" t="str">
        <f t="shared" si="84"/>
        <v/>
      </c>
      <c r="S1089" s="27" t="str">
        <f t="shared" si="85"/>
        <v/>
      </c>
    </row>
    <row r="1090" spans="2:19" x14ac:dyDescent="0.3">
      <c r="B1090" s="24" t="str">
        <f>_xlfn.IFNA(VLOOKUP(A1090,list!B:C,2,FALSE),"")</f>
        <v/>
      </c>
      <c r="D1090" s="24" t="str">
        <f>_xlfn.IFNA(VLOOKUP(C1090,list!$G$2:$I$10,2,FALSE),"")</f>
        <v/>
      </c>
      <c r="E1090" s="24" t="str">
        <f>_xlfn.IFNA(VLOOKUP(C1090,list!G:I,3,FALSE),"")</f>
        <v/>
      </c>
      <c r="O1090" s="26" t="str">
        <f t="shared" ref="O1090:O1153" si="87">IFERROR(IF(H1090="","",DATE(YEAR(H1090),MONTH(H1090),1)),"")</f>
        <v/>
      </c>
      <c r="P1090" s="28" t="str">
        <f t="shared" si="86"/>
        <v/>
      </c>
      <c r="Q1090" s="24" t="str">
        <f t="shared" ref="Q1090:Q1153" si="88">IFERROR(IF(J1090="","",MONTH(EOMONTH(J1090,(DAY(J1090)&gt;15)+0))),"")</f>
        <v/>
      </c>
      <c r="R1090" s="24" t="str">
        <f t="shared" ref="R1090:R1153" si="89">IFERROR(IF(J1090="","",IF(AND(MONTH(J1090)=12,Q1090=1),YEAR(J1090)+1,YEAR(J1090))),"")</f>
        <v/>
      </c>
      <c r="S1090" s="27" t="str">
        <f t="shared" ref="S1090:S1153" si="90">IF(OR(Q1090="",R1090=""),"",DATE(R1090,Q1090,1))</f>
        <v/>
      </c>
    </row>
    <row r="1091" spans="2:19" x14ac:dyDescent="0.3">
      <c r="B1091" s="24" t="str">
        <f>_xlfn.IFNA(VLOOKUP(A1091,list!B:C,2,FALSE),"")</f>
        <v/>
      </c>
      <c r="D1091" s="24" t="str">
        <f>_xlfn.IFNA(VLOOKUP(C1091,list!$G$2:$I$10,2,FALSE),"")</f>
        <v/>
      </c>
      <c r="E1091" s="24" t="str">
        <f>_xlfn.IFNA(VLOOKUP(C1091,list!G:I,3,FALSE),"")</f>
        <v/>
      </c>
      <c r="O1091" s="26" t="str">
        <f t="shared" si="87"/>
        <v/>
      </c>
      <c r="P1091" s="28" t="str">
        <f t="shared" ref="P1091:P1154" si="91">IFERROR(IF(J1091&gt;0,((J1091-H1091)/7),""),"")</f>
        <v/>
      </c>
      <c r="Q1091" s="24" t="str">
        <f t="shared" si="88"/>
        <v/>
      </c>
      <c r="R1091" s="24" t="str">
        <f t="shared" si="89"/>
        <v/>
      </c>
      <c r="S1091" s="27" t="str">
        <f t="shared" si="90"/>
        <v/>
      </c>
    </row>
    <row r="1092" spans="2:19" x14ac:dyDescent="0.3">
      <c r="B1092" s="24" t="str">
        <f>_xlfn.IFNA(VLOOKUP(A1092,list!B:C,2,FALSE),"")</f>
        <v/>
      </c>
      <c r="D1092" s="24" t="str">
        <f>_xlfn.IFNA(VLOOKUP(C1092,list!$G$2:$I$10,2,FALSE),"")</f>
        <v/>
      </c>
      <c r="E1092" s="24" t="str">
        <f>_xlfn.IFNA(VLOOKUP(C1092,list!G:I,3,FALSE),"")</f>
        <v/>
      </c>
      <c r="O1092" s="26" t="str">
        <f t="shared" si="87"/>
        <v/>
      </c>
      <c r="P1092" s="28" t="str">
        <f t="shared" si="91"/>
        <v/>
      </c>
      <c r="Q1092" s="24" t="str">
        <f t="shared" si="88"/>
        <v/>
      </c>
      <c r="R1092" s="24" t="str">
        <f t="shared" si="89"/>
        <v/>
      </c>
      <c r="S1092" s="27" t="str">
        <f t="shared" si="90"/>
        <v/>
      </c>
    </row>
    <row r="1093" spans="2:19" x14ac:dyDescent="0.3">
      <c r="B1093" s="24" t="str">
        <f>_xlfn.IFNA(VLOOKUP(A1093,list!B:C,2,FALSE),"")</f>
        <v/>
      </c>
      <c r="D1093" s="24" t="str">
        <f>_xlfn.IFNA(VLOOKUP(C1093,list!$G$2:$I$10,2,FALSE),"")</f>
        <v/>
      </c>
      <c r="E1093" s="24" t="str">
        <f>_xlfn.IFNA(VLOOKUP(C1093,list!G:I,3,FALSE),"")</f>
        <v/>
      </c>
      <c r="O1093" s="26" t="str">
        <f t="shared" si="87"/>
        <v/>
      </c>
      <c r="P1093" s="28" t="str">
        <f t="shared" si="91"/>
        <v/>
      </c>
      <c r="Q1093" s="24" t="str">
        <f t="shared" si="88"/>
        <v/>
      </c>
      <c r="R1093" s="24" t="str">
        <f t="shared" si="89"/>
        <v/>
      </c>
      <c r="S1093" s="27" t="str">
        <f t="shared" si="90"/>
        <v/>
      </c>
    </row>
    <row r="1094" spans="2:19" x14ac:dyDescent="0.3">
      <c r="B1094" s="24" t="str">
        <f>_xlfn.IFNA(VLOOKUP(A1094,list!B:C,2,FALSE),"")</f>
        <v/>
      </c>
      <c r="D1094" s="24" t="str">
        <f>_xlfn.IFNA(VLOOKUP(C1094,list!$G$2:$I$10,2,FALSE),"")</f>
        <v/>
      </c>
      <c r="E1094" s="24" t="str">
        <f>_xlfn.IFNA(VLOOKUP(C1094,list!G:I,3,FALSE),"")</f>
        <v/>
      </c>
      <c r="O1094" s="26" t="str">
        <f t="shared" si="87"/>
        <v/>
      </c>
      <c r="P1094" s="28" t="str">
        <f t="shared" si="91"/>
        <v/>
      </c>
      <c r="Q1094" s="24" t="str">
        <f t="shared" si="88"/>
        <v/>
      </c>
      <c r="R1094" s="24" t="str">
        <f t="shared" si="89"/>
        <v/>
      </c>
      <c r="S1094" s="27" t="str">
        <f t="shared" si="90"/>
        <v/>
      </c>
    </row>
    <row r="1095" spans="2:19" x14ac:dyDescent="0.3">
      <c r="B1095" s="24" t="str">
        <f>_xlfn.IFNA(VLOOKUP(A1095,list!B:C,2,FALSE),"")</f>
        <v/>
      </c>
      <c r="D1095" s="24" t="str">
        <f>_xlfn.IFNA(VLOOKUP(C1095,list!$G$2:$I$10,2,FALSE),"")</f>
        <v/>
      </c>
      <c r="E1095" s="24" t="str">
        <f>_xlfn.IFNA(VLOOKUP(C1095,list!G:I,3,FALSE),"")</f>
        <v/>
      </c>
      <c r="O1095" s="26" t="str">
        <f t="shared" si="87"/>
        <v/>
      </c>
      <c r="P1095" s="28" t="str">
        <f t="shared" si="91"/>
        <v/>
      </c>
      <c r="Q1095" s="24" t="str">
        <f t="shared" si="88"/>
        <v/>
      </c>
      <c r="R1095" s="24" t="str">
        <f t="shared" si="89"/>
        <v/>
      </c>
      <c r="S1095" s="27" t="str">
        <f t="shared" si="90"/>
        <v/>
      </c>
    </row>
    <row r="1096" spans="2:19" x14ac:dyDescent="0.3">
      <c r="B1096" s="24" t="str">
        <f>_xlfn.IFNA(VLOOKUP(A1096,list!B:C,2,FALSE),"")</f>
        <v/>
      </c>
      <c r="D1096" s="24" t="str">
        <f>_xlfn.IFNA(VLOOKUP(C1096,list!$G$2:$I$10,2,FALSE),"")</f>
        <v/>
      </c>
      <c r="E1096" s="24" t="str">
        <f>_xlfn.IFNA(VLOOKUP(C1096,list!G:I,3,FALSE),"")</f>
        <v/>
      </c>
      <c r="O1096" s="26" t="str">
        <f t="shared" si="87"/>
        <v/>
      </c>
      <c r="P1096" s="28" t="str">
        <f t="shared" si="91"/>
        <v/>
      </c>
      <c r="Q1096" s="24" t="str">
        <f t="shared" si="88"/>
        <v/>
      </c>
      <c r="R1096" s="24" t="str">
        <f t="shared" si="89"/>
        <v/>
      </c>
      <c r="S1096" s="27" t="str">
        <f t="shared" si="90"/>
        <v/>
      </c>
    </row>
    <row r="1097" spans="2:19" x14ac:dyDescent="0.3">
      <c r="B1097" s="24" t="str">
        <f>_xlfn.IFNA(VLOOKUP(A1097,list!B:C,2,FALSE),"")</f>
        <v/>
      </c>
      <c r="D1097" s="24" t="str">
        <f>_xlfn.IFNA(VLOOKUP(C1097,list!$G$2:$I$10,2,FALSE),"")</f>
        <v/>
      </c>
      <c r="E1097" s="24" t="str">
        <f>_xlfn.IFNA(VLOOKUP(C1097,list!G:I,3,FALSE),"")</f>
        <v/>
      </c>
      <c r="O1097" s="26" t="str">
        <f t="shared" si="87"/>
        <v/>
      </c>
      <c r="P1097" s="28" t="str">
        <f t="shared" si="91"/>
        <v/>
      </c>
      <c r="Q1097" s="24" t="str">
        <f t="shared" si="88"/>
        <v/>
      </c>
      <c r="R1097" s="24" t="str">
        <f t="shared" si="89"/>
        <v/>
      </c>
      <c r="S1097" s="27" t="str">
        <f t="shared" si="90"/>
        <v/>
      </c>
    </row>
    <row r="1098" spans="2:19" x14ac:dyDescent="0.3">
      <c r="B1098" s="24" t="str">
        <f>_xlfn.IFNA(VLOOKUP(A1098,list!B:C,2,FALSE),"")</f>
        <v/>
      </c>
      <c r="D1098" s="24" t="str">
        <f>_xlfn.IFNA(VLOOKUP(C1098,list!$G$2:$I$10,2,FALSE),"")</f>
        <v/>
      </c>
      <c r="E1098" s="24" t="str">
        <f>_xlfn.IFNA(VLOOKUP(C1098,list!G:I,3,FALSE),"")</f>
        <v/>
      </c>
      <c r="O1098" s="26" t="str">
        <f t="shared" si="87"/>
        <v/>
      </c>
      <c r="P1098" s="28" t="str">
        <f t="shared" si="91"/>
        <v/>
      </c>
      <c r="Q1098" s="24" t="str">
        <f t="shared" si="88"/>
        <v/>
      </c>
      <c r="R1098" s="24" t="str">
        <f t="shared" si="89"/>
        <v/>
      </c>
      <c r="S1098" s="27" t="str">
        <f t="shared" si="90"/>
        <v/>
      </c>
    </row>
    <row r="1099" spans="2:19" x14ac:dyDescent="0.3">
      <c r="B1099" s="24" t="str">
        <f>_xlfn.IFNA(VLOOKUP(A1099,list!B:C,2,FALSE),"")</f>
        <v/>
      </c>
      <c r="D1099" s="24" t="str">
        <f>_xlfn.IFNA(VLOOKUP(C1099,list!$G$2:$I$10,2,FALSE),"")</f>
        <v/>
      </c>
      <c r="E1099" s="24" t="str">
        <f>_xlfn.IFNA(VLOOKUP(C1099,list!G:I,3,FALSE),"")</f>
        <v/>
      </c>
      <c r="O1099" s="26" t="str">
        <f t="shared" si="87"/>
        <v/>
      </c>
      <c r="P1099" s="28" t="str">
        <f t="shared" si="91"/>
        <v/>
      </c>
      <c r="Q1099" s="24" t="str">
        <f t="shared" si="88"/>
        <v/>
      </c>
      <c r="R1099" s="24" t="str">
        <f t="shared" si="89"/>
        <v/>
      </c>
      <c r="S1099" s="27" t="str">
        <f t="shared" si="90"/>
        <v/>
      </c>
    </row>
    <row r="1100" spans="2:19" x14ac:dyDescent="0.3">
      <c r="B1100" s="24" t="str">
        <f>_xlfn.IFNA(VLOOKUP(A1100,list!B:C,2,FALSE),"")</f>
        <v/>
      </c>
      <c r="D1100" s="24" t="str">
        <f>_xlfn.IFNA(VLOOKUP(C1100,list!$G$2:$I$10,2,FALSE),"")</f>
        <v/>
      </c>
      <c r="E1100" s="24" t="str">
        <f>_xlfn.IFNA(VLOOKUP(C1100,list!G:I,3,FALSE),"")</f>
        <v/>
      </c>
      <c r="O1100" s="26" t="str">
        <f t="shared" si="87"/>
        <v/>
      </c>
      <c r="P1100" s="28" t="str">
        <f t="shared" si="91"/>
        <v/>
      </c>
      <c r="Q1100" s="24" t="str">
        <f t="shared" si="88"/>
        <v/>
      </c>
      <c r="R1100" s="24" t="str">
        <f t="shared" si="89"/>
        <v/>
      </c>
      <c r="S1100" s="27" t="str">
        <f t="shared" si="90"/>
        <v/>
      </c>
    </row>
    <row r="1101" spans="2:19" x14ac:dyDescent="0.3">
      <c r="B1101" s="24" t="str">
        <f>_xlfn.IFNA(VLOOKUP(A1101,list!B:C,2,FALSE),"")</f>
        <v/>
      </c>
      <c r="D1101" s="24" t="str">
        <f>_xlfn.IFNA(VLOOKUP(C1101,list!$G$2:$I$10,2,FALSE),"")</f>
        <v/>
      </c>
      <c r="E1101" s="24" t="str">
        <f>_xlfn.IFNA(VLOOKUP(C1101,list!G:I,3,FALSE),"")</f>
        <v/>
      </c>
      <c r="O1101" s="26" t="str">
        <f t="shared" si="87"/>
        <v/>
      </c>
      <c r="P1101" s="28" t="str">
        <f t="shared" si="91"/>
        <v/>
      </c>
      <c r="Q1101" s="24" t="str">
        <f t="shared" si="88"/>
        <v/>
      </c>
      <c r="R1101" s="24" t="str">
        <f t="shared" si="89"/>
        <v/>
      </c>
      <c r="S1101" s="27" t="str">
        <f t="shared" si="90"/>
        <v/>
      </c>
    </row>
    <row r="1102" spans="2:19" x14ac:dyDescent="0.3">
      <c r="B1102" s="24" t="str">
        <f>_xlfn.IFNA(VLOOKUP(A1102,list!B:C,2,FALSE),"")</f>
        <v/>
      </c>
      <c r="D1102" s="24" t="str">
        <f>_xlfn.IFNA(VLOOKUP(C1102,list!$G$2:$I$10,2,FALSE),"")</f>
        <v/>
      </c>
      <c r="E1102" s="24" t="str">
        <f>_xlfn.IFNA(VLOOKUP(C1102,list!G:I,3,FALSE),"")</f>
        <v/>
      </c>
      <c r="O1102" s="26" t="str">
        <f t="shared" si="87"/>
        <v/>
      </c>
      <c r="P1102" s="28" t="str">
        <f t="shared" si="91"/>
        <v/>
      </c>
      <c r="Q1102" s="24" t="str">
        <f t="shared" si="88"/>
        <v/>
      </c>
      <c r="R1102" s="24" t="str">
        <f t="shared" si="89"/>
        <v/>
      </c>
      <c r="S1102" s="27" t="str">
        <f t="shared" si="90"/>
        <v/>
      </c>
    </row>
    <row r="1103" spans="2:19" x14ac:dyDescent="0.3">
      <c r="B1103" s="24" t="str">
        <f>_xlfn.IFNA(VLOOKUP(A1103,list!B:C,2,FALSE),"")</f>
        <v/>
      </c>
      <c r="D1103" s="24" t="str">
        <f>_xlfn.IFNA(VLOOKUP(C1103,list!$G$2:$I$10,2,FALSE),"")</f>
        <v/>
      </c>
      <c r="E1103" s="24" t="str">
        <f>_xlfn.IFNA(VLOOKUP(C1103,list!G:I,3,FALSE),"")</f>
        <v/>
      </c>
      <c r="O1103" s="26" t="str">
        <f t="shared" si="87"/>
        <v/>
      </c>
      <c r="P1103" s="28" t="str">
        <f t="shared" si="91"/>
        <v/>
      </c>
      <c r="Q1103" s="24" t="str">
        <f t="shared" si="88"/>
        <v/>
      </c>
      <c r="R1103" s="24" t="str">
        <f t="shared" si="89"/>
        <v/>
      </c>
      <c r="S1103" s="27" t="str">
        <f t="shared" si="90"/>
        <v/>
      </c>
    </row>
    <row r="1104" spans="2:19" x14ac:dyDescent="0.3">
      <c r="B1104" s="24" t="str">
        <f>_xlfn.IFNA(VLOOKUP(A1104,list!B:C,2,FALSE),"")</f>
        <v/>
      </c>
      <c r="D1104" s="24" t="str">
        <f>_xlfn.IFNA(VLOOKUP(C1104,list!$G$2:$I$10,2,FALSE),"")</f>
        <v/>
      </c>
      <c r="E1104" s="24" t="str">
        <f>_xlfn.IFNA(VLOOKUP(C1104,list!G:I,3,FALSE),"")</f>
        <v/>
      </c>
      <c r="O1104" s="26" t="str">
        <f t="shared" si="87"/>
        <v/>
      </c>
      <c r="P1104" s="28" t="str">
        <f t="shared" si="91"/>
        <v/>
      </c>
      <c r="Q1104" s="24" t="str">
        <f t="shared" si="88"/>
        <v/>
      </c>
      <c r="R1104" s="24" t="str">
        <f t="shared" si="89"/>
        <v/>
      </c>
      <c r="S1104" s="27" t="str">
        <f t="shared" si="90"/>
        <v/>
      </c>
    </row>
    <row r="1105" spans="2:19" x14ac:dyDescent="0.3">
      <c r="B1105" s="24" t="str">
        <f>_xlfn.IFNA(VLOOKUP(A1105,list!B:C,2,FALSE),"")</f>
        <v/>
      </c>
      <c r="D1105" s="24" t="str">
        <f>_xlfn.IFNA(VLOOKUP(C1105,list!$G$2:$I$10,2,FALSE),"")</f>
        <v/>
      </c>
      <c r="E1105" s="24" t="str">
        <f>_xlfn.IFNA(VLOOKUP(C1105,list!G:I,3,FALSE),"")</f>
        <v/>
      </c>
      <c r="O1105" s="26" t="str">
        <f t="shared" si="87"/>
        <v/>
      </c>
      <c r="P1105" s="28" t="str">
        <f t="shared" si="91"/>
        <v/>
      </c>
      <c r="Q1105" s="24" t="str">
        <f t="shared" si="88"/>
        <v/>
      </c>
      <c r="R1105" s="24" t="str">
        <f t="shared" si="89"/>
        <v/>
      </c>
      <c r="S1105" s="27" t="str">
        <f t="shared" si="90"/>
        <v/>
      </c>
    </row>
    <row r="1106" spans="2:19" x14ac:dyDescent="0.3">
      <c r="B1106" s="24" t="str">
        <f>_xlfn.IFNA(VLOOKUP(A1106,list!B:C,2,FALSE),"")</f>
        <v/>
      </c>
      <c r="D1106" s="24" t="str">
        <f>_xlfn.IFNA(VLOOKUP(C1106,list!$G$2:$I$10,2,FALSE),"")</f>
        <v/>
      </c>
      <c r="E1106" s="24" t="str">
        <f>_xlfn.IFNA(VLOOKUP(C1106,list!G:I,3,FALSE),"")</f>
        <v/>
      </c>
      <c r="O1106" s="26" t="str">
        <f t="shared" si="87"/>
        <v/>
      </c>
      <c r="P1106" s="28" t="str">
        <f t="shared" si="91"/>
        <v/>
      </c>
      <c r="Q1106" s="24" t="str">
        <f t="shared" si="88"/>
        <v/>
      </c>
      <c r="R1106" s="24" t="str">
        <f t="shared" si="89"/>
        <v/>
      </c>
      <c r="S1106" s="27" t="str">
        <f t="shared" si="90"/>
        <v/>
      </c>
    </row>
    <row r="1107" spans="2:19" x14ac:dyDescent="0.3">
      <c r="B1107" s="24" t="str">
        <f>_xlfn.IFNA(VLOOKUP(A1107,list!B:C,2,FALSE),"")</f>
        <v/>
      </c>
      <c r="D1107" s="24" t="str">
        <f>_xlfn.IFNA(VLOOKUP(C1107,list!$G$2:$I$10,2,FALSE),"")</f>
        <v/>
      </c>
      <c r="E1107" s="24" t="str">
        <f>_xlfn.IFNA(VLOOKUP(C1107,list!G:I,3,FALSE),"")</f>
        <v/>
      </c>
      <c r="O1107" s="26" t="str">
        <f t="shared" si="87"/>
        <v/>
      </c>
      <c r="P1107" s="28" t="str">
        <f t="shared" si="91"/>
        <v/>
      </c>
      <c r="Q1107" s="24" t="str">
        <f t="shared" si="88"/>
        <v/>
      </c>
      <c r="R1107" s="24" t="str">
        <f t="shared" si="89"/>
        <v/>
      </c>
      <c r="S1107" s="27" t="str">
        <f t="shared" si="90"/>
        <v/>
      </c>
    </row>
    <row r="1108" spans="2:19" x14ac:dyDescent="0.3">
      <c r="B1108" s="24" t="str">
        <f>_xlfn.IFNA(VLOOKUP(A1108,list!B:C,2,FALSE),"")</f>
        <v/>
      </c>
      <c r="D1108" s="24" t="str">
        <f>_xlfn.IFNA(VLOOKUP(C1108,list!$G$2:$I$10,2,FALSE),"")</f>
        <v/>
      </c>
      <c r="E1108" s="24" t="str">
        <f>_xlfn.IFNA(VLOOKUP(C1108,list!G:I,3,FALSE),"")</f>
        <v/>
      </c>
      <c r="O1108" s="26" t="str">
        <f t="shared" si="87"/>
        <v/>
      </c>
      <c r="P1108" s="28" t="str">
        <f t="shared" si="91"/>
        <v/>
      </c>
      <c r="Q1108" s="24" t="str">
        <f t="shared" si="88"/>
        <v/>
      </c>
      <c r="R1108" s="24" t="str">
        <f t="shared" si="89"/>
        <v/>
      </c>
      <c r="S1108" s="27" t="str">
        <f t="shared" si="90"/>
        <v/>
      </c>
    </row>
    <row r="1109" spans="2:19" x14ac:dyDescent="0.3">
      <c r="B1109" s="24" t="str">
        <f>_xlfn.IFNA(VLOOKUP(A1109,list!B:C,2,FALSE),"")</f>
        <v/>
      </c>
      <c r="D1109" s="24" t="str">
        <f>_xlfn.IFNA(VLOOKUP(C1109,list!$G$2:$I$10,2,FALSE),"")</f>
        <v/>
      </c>
      <c r="E1109" s="24" t="str">
        <f>_xlfn.IFNA(VLOOKUP(C1109,list!G:I,3,FALSE),"")</f>
        <v/>
      </c>
      <c r="O1109" s="26" t="str">
        <f t="shared" si="87"/>
        <v/>
      </c>
      <c r="P1109" s="28" t="str">
        <f t="shared" si="91"/>
        <v/>
      </c>
      <c r="Q1109" s="24" t="str">
        <f t="shared" si="88"/>
        <v/>
      </c>
      <c r="R1109" s="24" t="str">
        <f t="shared" si="89"/>
        <v/>
      </c>
      <c r="S1109" s="27" t="str">
        <f t="shared" si="90"/>
        <v/>
      </c>
    </row>
    <row r="1110" spans="2:19" x14ac:dyDescent="0.3">
      <c r="B1110" s="24" t="str">
        <f>_xlfn.IFNA(VLOOKUP(A1110,list!B:C,2,FALSE),"")</f>
        <v/>
      </c>
      <c r="D1110" s="24" t="str">
        <f>_xlfn.IFNA(VLOOKUP(C1110,list!$G$2:$I$10,2,FALSE),"")</f>
        <v/>
      </c>
      <c r="E1110" s="24" t="str">
        <f>_xlfn.IFNA(VLOOKUP(C1110,list!G:I,3,FALSE),"")</f>
        <v/>
      </c>
      <c r="O1110" s="26" t="str">
        <f t="shared" si="87"/>
        <v/>
      </c>
      <c r="P1110" s="28" t="str">
        <f t="shared" si="91"/>
        <v/>
      </c>
      <c r="Q1110" s="24" t="str">
        <f t="shared" si="88"/>
        <v/>
      </c>
      <c r="R1110" s="24" t="str">
        <f t="shared" si="89"/>
        <v/>
      </c>
      <c r="S1110" s="27" t="str">
        <f t="shared" si="90"/>
        <v/>
      </c>
    </row>
    <row r="1111" spans="2:19" x14ac:dyDescent="0.3">
      <c r="B1111" s="24" t="str">
        <f>_xlfn.IFNA(VLOOKUP(A1111,list!B:C,2,FALSE),"")</f>
        <v/>
      </c>
      <c r="D1111" s="24" t="str">
        <f>_xlfn.IFNA(VLOOKUP(C1111,list!$G$2:$I$10,2,FALSE),"")</f>
        <v/>
      </c>
      <c r="E1111" s="24" t="str">
        <f>_xlfn.IFNA(VLOOKUP(C1111,list!G:I,3,FALSE),"")</f>
        <v/>
      </c>
      <c r="O1111" s="26" t="str">
        <f t="shared" si="87"/>
        <v/>
      </c>
      <c r="P1111" s="28" t="str">
        <f t="shared" si="91"/>
        <v/>
      </c>
      <c r="Q1111" s="24" t="str">
        <f t="shared" si="88"/>
        <v/>
      </c>
      <c r="R1111" s="24" t="str">
        <f t="shared" si="89"/>
        <v/>
      </c>
      <c r="S1111" s="27" t="str">
        <f t="shared" si="90"/>
        <v/>
      </c>
    </row>
    <row r="1112" spans="2:19" x14ac:dyDescent="0.3">
      <c r="B1112" s="24" t="str">
        <f>_xlfn.IFNA(VLOOKUP(A1112,list!B:C,2,FALSE),"")</f>
        <v/>
      </c>
      <c r="D1112" s="24" t="str">
        <f>_xlfn.IFNA(VLOOKUP(C1112,list!$G$2:$I$10,2,FALSE),"")</f>
        <v/>
      </c>
      <c r="E1112" s="24" t="str">
        <f>_xlfn.IFNA(VLOOKUP(C1112,list!G:I,3,FALSE),"")</f>
        <v/>
      </c>
      <c r="O1112" s="26" t="str">
        <f t="shared" si="87"/>
        <v/>
      </c>
      <c r="P1112" s="28" t="str">
        <f t="shared" si="91"/>
        <v/>
      </c>
      <c r="Q1112" s="24" t="str">
        <f t="shared" si="88"/>
        <v/>
      </c>
      <c r="R1112" s="24" t="str">
        <f t="shared" si="89"/>
        <v/>
      </c>
      <c r="S1112" s="27" t="str">
        <f t="shared" si="90"/>
        <v/>
      </c>
    </row>
    <row r="1113" spans="2:19" x14ac:dyDescent="0.3">
      <c r="B1113" s="24" t="str">
        <f>_xlfn.IFNA(VLOOKUP(A1113,list!B:C,2,FALSE),"")</f>
        <v/>
      </c>
      <c r="D1113" s="24" t="str">
        <f>_xlfn.IFNA(VLOOKUP(C1113,list!$G$2:$I$10,2,FALSE),"")</f>
        <v/>
      </c>
      <c r="E1113" s="24" t="str">
        <f>_xlfn.IFNA(VLOOKUP(C1113,list!G:I,3,FALSE),"")</f>
        <v/>
      </c>
      <c r="O1113" s="26" t="str">
        <f t="shared" si="87"/>
        <v/>
      </c>
      <c r="P1113" s="28" t="str">
        <f t="shared" si="91"/>
        <v/>
      </c>
      <c r="Q1113" s="24" t="str">
        <f t="shared" si="88"/>
        <v/>
      </c>
      <c r="R1113" s="24" t="str">
        <f t="shared" si="89"/>
        <v/>
      </c>
      <c r="S1113" s="27" t="str">
        <f t="shared" si="90"/>
        <v/>
      </c>
    </row>
    <row r="1114" spans="2:19" x14ac:dyDescent="0.3">
      <c r="B1114" s="24" t="str">
        <f>_xlfn.IFNA(VLOOKUP(A1114,list!B:C,2,FALSE),"")</f>
        <v/>
      </c>
      <c r="D1114" s="24" t="str">
        <f>_xlfn.IFNA(VLOOKUP(C1114,list!$G$2:$I$10,2,FALSE),"")</f>
        <v/>
      </c>
      <c r="E1114" s="24" t="str">
        <f>_xlfn.IFNA(VLOOKUP(C1114,list!G:I,3,FALSE),"")</f>
        <v/>
      </c>
      <c r="O1114" s="26" t="str">
        <f t="shared" si="87"/>
        <v/>
      </c>
      <c r="P1114" s="28" t="str">
        <f t="shared" si="91"/>
        <v/>
      </c>
      <c r="Q1114" s="24" t="str">
        <f t="shared" si="88"/>
        <v/>
      </c>
      <c r="R1114" s="24" t="str">
        <f t="shared" si="89"/>
        <v/>
      </c>
      <c r="S1114" s="27" t="str">
        <f t="shared" si="90"/>
        <v/>
      </c>
    </row>
    <row r="1115" spans="2:19" x14ac:dyDescent="0.3">
      <c r="B1115" s="24" t="str">
        <f>_xlfn.IFNA(VLOOKUP(A1115,list!B:C,2,FALSE),"")</f>
        <v/>
      </c>
      <c r="D1115" s="24" t="str">
        <f>_xlfn.IFNA(VLOOKUP(C1115,list!$G$2:$I$10,2,FALSE),"")</f>
        <v/>
      </c>
      <c r="E1115" s="24" t="str">
        <f>_xlfn.IFNA(VLOOKUP(C1115,list!G:I,3,FALSE),"")</f>
        <v/>
      </c>
      <c r="O1115" s="26" t="str">
        <f t="shared" si="87"/>
        <v/>
      </c>
      <c r="P1115" s="28" t="str">
        <f t="shared" si="91"/>
        <v/>
      </c>
      <c r="Q1115" s="24" t="str">
        <f t="shared" si="88"/>
        <v/>
      </c>
      <c r="R1115" s="24" t="str">
        <f t="shared" si="89"/>
        <v/>
      </c>
      <c r="S1115" s="27" t="str">
        <f t="shared" si="90"/>
        <v/>
      </c>
    </row>
    <row r="1116" spans="2:19" x14ac:dyDescent="0.3">
      <c r="B1116" s="24" t="str">
        <f>_xlfn.IFNA(VLOOKUP(A1116,list!B:C,2,FALSE),"")</f>
        <v/>
      </c>
      <c r="D1116" s="24" t="str">
        <f>_xlfn.IFNA(VLOOKUP(C1116,list!$G$2:$I$10,2,FALSE),"")</f>
        <v/>
      </c>
      <c r="E1116" s="24" t="str">
        <f>_xlfn.IFNA(VLOOKUP(C1116,list!G:I,3,FALSE),"")</f>
        <v/>
      </c>
      <c r="O1116" s="26" t="str">
        <f t="shared" si="87"/>
        <v/>
      </c>
      <c r="P1116" s="28" t="str">
        <f t="shared" si="91"/>
        <v/>
      </c>
      <c r="Q1116" s="24" t="str">
        <f t="shared" si="88"/>
        <v/>
      </c>
      <c r="R1116" s="24" t="str">
        <f t="shared" si="89"/>
        <v/>
      </c>
      <c r="S1116" s="27" t="str">
        <f t="shared" si="90"/>
        <v/>
      </c>
    </row>
    <row r="1117" spans="2:19" x14ac:dyDescent="0.3">
      <c r="B1117" s="24" t="str">
        <f>_xlfn.IFNA(VLOOKUP(A1117,list!B:C,2,FALSE),"")</f>
        <v/>
      </c>
      <c r="D1117" s="24" t="str">
        <f>_xlfn.IFNA(VLOOKUP(C1117,list!$G$2:$I$10,2,FALSE),"")</f>
        <v/>
      </c>
      <c r="E1117" s="24" t="str">
        <f>_xlfn.IFNA(VLOOKUP(C1117,list!G:I,3,FALSE),"")</f>
        <v/>
      </c>
      <c r="O1117" s="26" t="str">
        <f t="shared" si="87"/>
        <v/>
      </c>
      <c r="P1117" s="28" t="str">
        <f t="shared" si="91"/>
        <v/>
      </c>
      <c r="Q1117" s="24" t="str">
        <f t="shared" si="88"/>
        <v/>
      </c>
      <c r="R1117" s="24" t="str">
        <f t="shared" si="89"/>
        <v/>
      </c>
      <c r="S1117" s="27" t="str">
        <f t="shared" si="90"/>
        <v/>
      </c>
    </row>
    <row r="1118" spans="2:19" x14ac:dyDescent="0.3">
      <c r="B1118" s="24" t="str">
        <f>_xlfn.IFNA(VLOOKUP(A1118,list!B:C,2,FALSE),"")</f>
        <v/>
      </c>
      <c r="D1118" s="24" t="str">
        <f>_xlfn.IFNA(VLOOKUP(C1118,list!$G$2:$I$10,2,FALSE),"")</f>
        <v/>
      </c>
      <c r="E1118" s="24" t="str">
        <f>_xlfn.IFNA(VLOOKUP(C1118,list!G:I,3,FALSE),"")</f>
        <v/>
      </c>
      <c r="O1118" s="26" t="str">
        <f t="shared" si="87"/>
        <v/>
      </c>
      <c r="P1118" s="28" t="str">
        <f t="shared" si="91"/>
        <v/>
      </c>
      <c r="Q1118" s="24" t="str">
        <f t="shared" si="88"/>
        <v/>
      </c>
      <c r="R1118" s="24" t="str">
        <f t="shared" si="89"/>
        <v/>
      </c>
      <c r="S1118" s="27" t="str">
        <f t="shared" si="90"/>
        <v/>
      </c>
    </row>
    <row r="1119" spans="2:19" x14ac:dyDescent="0.3">
      <c r="B1119" s="24" t="str">
        <f>_xlfn.IFNA(VLOOKUP(A1119,list!B:C,2,FALSE),"")</f>
        <v/>
      </c>
      <c r="D1119" s="24" t="str">
        <f>_xlfn.IFNA(VLOOKUP(C1119,list!$G$2:$I$10,2,FALSE),"")</f>
        <v/>
      </c>
      <c r="E1119" s="24" t="str">
        <f>_xlfn.IFNA(VLOOKUP(C1119,list!G:I,3,FALSE),"")</f>
        <v/>
      </c>
      <c r="O1119" s="26" t="str">
        <f t="shared" si="87"/>
        <v/>
      </c>
      <c r="P1119" s="28" t="str">
        <f t="shared" si="91"/>
        <v/>
      </c>
      <c r="Q1119" s="24" t="str">
        <f t="shared" si="88"/>
        <v/>
      </c>
      <c r="R1119" s="24" t="str">
        <f t="shared" si="89"/>
        <v/>
      </c>
      <c r="S1119" s="27" t="str">
        <f t="shared" si="90"/>
        <v/>
      </c>
    </row>
    <row r="1120" spans="2:19" x14ac:dyDescent="0.3">
      <c r="B1120" s="24" t="str">
        <f>_xlfn.IFNA(VLOOKUP(A1120,list!B:C,2,FALSE),"")</f>
        <v/>
      </c>
      <c r="D1120" s="24" t="str">
        <f>_xlfn.IFNA(VLOOKUP(C1120,list!$G$2:$I$10,2,FALSE),"")</f>
        <v/>
      </c>
      <c r="E1120" s="24" t="str">
        <f>_xlfn.IFNA(VLOOKUP(C1120,list!G:I,3,FALSE),"")</f>
        <v/>
      </c>
      <c r="O1120" s="26" t="str">
        <f t="shared" si="87"/>
        <v/>
      </c>
      <c r="P1120" s="28" t="str">
        <f t="shared" si="91"/>
        <v/>
      </c>
      <c r="Q1120" s="24" t="str">
        <f t="shared" si="88"/>
        <v/>
      </c>
      <c r="R1120" s="24" t="str">
        <f t="shared" si="89"/>
        <v/>
      </c>
      <c r="S1120" s="27" t="str">
        <f t="shared" si="90"/>
        <v/>
      </c>
    </row>
    <row r="1121" spans="2:19" x14ac:dyDescent="0.3">
      <c r="B1121" s="24" t="str">
        <f>_xlfn.IFNA(VLOOKUP(A1121,list!B:C,2,FALSE),"")</f>
        <v/>
      </c>
      <c r="D1121" s="24" t="str">
        <f>_xlfn.IFNA(VLOOKUP(C1121,list!$G$2:$I$10,2,FALSE),"")</f>
        <v/>
      </c>
      <c r="E1121" s="24" t="str">
        <f>_xlfn.IFNA(VLOOKUP(C1121,list!G:I,3,FALSE),"")</f>
        <v/>
      </c>
      <c r="O1121" s="26" t="str">
        <f t="shared" si="87"/>
        <v/>
      </c>
      <c r="P1121" s="28" t="str">
        <f t="shared" si="91"/>
        <v/>
      </c>
      <c r="Q1121" s="24" t="str">
        <f t="shared" si="88"/>
        <v/>
      </c>
      <c r="R1121" s="24" t="str">
        <f t="shared" si="89"/>
        <v/>
      </c>
      <c r="S1121" s="27" t="str">
        <f t="shared" si="90"/>
        <v/>
      </c>
    </row>
    <row r="1122" spans="2:19" x14ac:dyDescent="0.3">
      <c r="B1122" s="24" t="str">
        <f>_xlfn.IFNA(VLOOKUP(A1122,list!B:C,2,FALSE),"")</f>
        <v/>
      </c>
      <c r="D1122" s="24" t="str">
        <f>_xlfn.IFNA(VLOOKUP(C1122,list!$G$2:$I$10,2,FALSE),"")</f>
        <v/>
      </c>
      <c r="E1122" s="24" t="str">
        <f>_xlfn.IFNA(VLOOKUP(C1122,list!G:I,3,FALSE),"")</f>
        <v/>
      </c>
      <c r="O1122" s="26" t="str">
        <f t="shared" si="87"/>
        <v/>
      </c>
      <c r="P1122" s="28" t="str">
        <f t="shared" si="91"/>
        <v/>
      </c>
      <c r="Q1122" s="24" t="str">
        <f t="shared" si="88"/>
        <v/>
      </c>
      <c r="R1122" s="24" t="str">
        <f t="shared" si="89"/>
        <v/>
      </c>
      <c r="S1122" s="27" t="str">
        <f t="shared" si="90"/>
        <v/>
      </c>
    </row>
    <row r="1123" spans="2:19" x14ac:dyDescent="0.3">
      <c r="B1123" s="24" t="str">
        <f>_xlfn.IFNA(VLOOKUP(A1123,list!B:C,2,FALSE),"")</f>
        <v/>
      </c>
      <c r="D1123" s="24" t="str">
        <f>_xlfn.IFNA(VLOOKUP(C1123,list!$G$2:$I$10,2,FALSE),"")</f>
        <v/>
      </c>
      <c r="E1123" s="24" t="str">
        <f>_xlfn.IFNA(VLOOKUP(C1123,list!G:I,3,FALSE),"")</f>
        <v/>
      </c>
      <c r="O1123" s="26" t="str">
        <f t="shared" si="87"/>
        <v/>
      </c>
      <c r="P1123" s="28" t="str">
        <f t="shared" si="91"/>
        <v/>
      </c>
      <c r="Q1123" s="24" t="str">
        <f t="shared" si="88"/>
        <v/>
      </c>
      <c r="R1123" s="24" t="str">
        <f t="shared" si="89"/>
        <v/>
      </c>
      <c r="S1123" s="27" t="str">
        <f t="shared" si="90"/>
        <v/>
      </c>
    </row>
    <row r="1124" spans="2:19" x14ac:dyDescent="0.3">
      <c r="B1124" s="24" t="str">
        <f>_xlfn.IFNA(VLOOKUP(A1124,list!B:C,2,FALSE),"")</f>
        <v/>
      </c>
      <c r="D1124" s="24" t="str">
        <f>_xlfn.IFNA(VLOOKUP(C1124,list!$G$2:$I$10,2,FALSE),"")</f>
        <v/>
      </c>
      <c r="E1124" s="24" t="str">
        <f>_xlfn.IFNA(VLOOKUP(C1124,list!G:I,3,FALSE),"")</f>
        <v/>
      </c>
      <c r="O1124" s="26" t="str">
        <f t="shared" si="87"/>
        <v/>
      </c>
      <c r="P1124" s="28" t="str">
        <f t="shared" si="91"/>
        <v/>
      </c>
      <c r="Q1124" s="24" t="str">
        <f t="shared" si="88"/>
        <v/>
      </c>
      <c r="R1124" s="24" t="str">
        <f t="shared" si="89"/>
        <v/>
      </c>
      <c r="S1124" s="27" t="str">
        <f t="shared" si="90"/>
        <v/>
      </c>
    </row>
    <row r="1125" spans="2:19" x14ac:dyDescent="0.3">
      <c r="B1125" s="24" t="str">
        <f>_xlfn.IFNA(VLOOKUP(A1125,list!B:C,2,FALSE),"")</f>
        <v/>
      </c>
      <c r="D1125" s="24" t="str">
        <f>_xlfn.IFNA(VLOOKUP(C1125,list!$G$2:$I$10,2,FALSE),"")</f>
        <v/>
      </c>
      <c r="E1125" s="24" t="str">
        <f>_xlfn.IFNA(VLOOKUP(C1125,list!G:I,3,FALSE),"")</f>
        <v/>
      </c>
      <c r="O1125" s="26" t="str">
        <f t="shared" si="87"/>
        <v/>
      </c>
      <c r="P1125" s="28" t="str">
        <f t="shared" si="91"/>
        <v/>
      </c>
      <c r="Q1125" s="24" t="str">
        <f t="shared" si="88"/>
        <v/>
      </c>
      <c r="R1125" s="24" t="str">
        <f t="shared" si="89"/>
        <v/>
      </c>
      <c r="S1125" s="27" t="str">
        <f t="shared" si="90"/>
        <v/>
      </c>
    </row>
    <row r="1126" spans="2:19" x14ac:dyDescent="0.3">
      <c r="B1126" s="24" t="str">
        <f>_xlfn.IFNA(VLOOKUP(A1126,list!B:C,2,FALSE),"")</f>
        <v/>
      </c>
      <c r="D1126" s="24" t="str">
        <f>_xlfn.IFNA(VLOOKUP(C1126,list!$G$2:$I$10,2,FALSE),"")</f>
        <v/>
      </c>
      <c r="E1126" s="24" t="str">
        <f>_xlfn.IFNA(VLOOKUP(C1126,list!G:I,3,FALSE),"")</f>
        <v/>
      </c>
      <c r="O1126" s="26" t="str">
        <f t="shared" si="87"/>
        <v/>
      </c>
      <c r="P1126" s="28" t="str">
        <f t="shared" si="91"/>
        <v/>
      </c>
      <c r="Q1126" s="24" t="str">
        <f t="shared" si="88"/>
        <v/>
      </c>
      <c r="R1126" s="24" t="str">
        <f t="shared" si="89"/>
        <v/>
      </c>
      <c r="S1126" s="27" t="str">
        <f t="shared" si="90"/>
        <v/>
      </c>
    </row>
    <row r="1127" spans="2:19" x14ac:dyDescent="0.3">
      <c r="B1127" s="24" t="str">
        <f>_xlfn.IFNA(VLOOKUP(A1127,list!B:C,2,FALSE),"")</f>
        <v/>
      </c>
      <c r="D1127" s="24" t="str">
        <f>_xlfn.IFNA(VLOOKUP(C1127,list!$G$2:$I$10,2,FALSE),"")</f>
        <v/>
      </c>
      <c r="E1127" s="24" t="str">
        <f>_xlfn.IFNA(VLOOKUP(C1127,list!G:I,3,FALSE),"")</f>
        <v/>
      </c>
      <c r="O1127" s="26" t="str">
        <f t="shared" si="87"/>
        <v/>
      </c>
      <c r="P1127" s="28" t="str">
        <f t="shared" si="91"/>
        <v/>
      </c>
      <c r="Q1127" s="24" t="str">
        <f t="shared" si="88"/>
        <v/>
      </c>
      <c r="R1127" s="24" t="str">
        <f t="shared" si="89"/>
        <v/>
      </c>
      <c r="S1127" s="27" t="str">
        <f t="shared" si="90"/>
        <v/>
      </c>
    </row>
    <row r="1128" spans="2:19" x14ac:dyDescent="0.3">
      <c r="B1128" s="24" t="str">
        <f>_xlfn.IFNA(VLOOKUP(A1128,list!B:C,2,FALSE),"")</f>
        <v/>
      </c>
      <c r="D1128" s="24" t="str">
        <f>_xlfn.IFNA(VLOOKUP(C1128,list!$G$2:$I$10,2,FALSE),"")</f>
        <v/>
      </c>
      <c r="E1128" s="24" t="str">
        <f>_xlfn.IFNA(VLOOKUP(C1128,list!G:I,3,FALSE),"")</f>
        <v/>
      </c>
      <c r="O1128" s="26" t="str">
        <f t="shared" si="87"/>
        <v/>
      </c>
      <c r="P1128" s="28" t="str">
        <f t="shared" si="91"/>
        <v/>
      </c>
      <c r="Q1128" s="24" t="str">
        <f t="shared" si="88"/>
        <v/>
      </c>
      <c r="R1128" s="24" t="str">
        <f t="shared" si="89"/>
        <v/>
      </c>
      <c r="S1128" s="27" t="str">
        <f t="shared" si="90"/>
        <v/>
      </c>
    </row>
    <row r="1129" spans="2:19" x14ac:dyDescent="0.3">
      <c r="B1129" s="24" t="str">
        <f>_xlfn.IFNA(VLOOKUP(A1129,list!B:C,2,FALSE),"")</f>
        <v/>
      </c>
      <c r="D1129" s="24" t="str">
        <f>_xlfn.IFNA(VLOOKUP(C1129,list!$G$2:$I$10,2,FALSE),"")</f>
        <v/>
      </c>
      <c r="E1129" s="24" t="str">
        <f>_xlfn.IFNA(VLOOKUP(C1129,list!G:I,3,FALSE),"")</f>
        <v/>
      </c>
      <c r="O1129" s="26" t="str">
        <f t="shared" si="87"/>
        <v/>
      </c>
      <c r="P1129" s="28" t="str">
        <f t="shared" si="91"/>
        <v/>
      </c>
      <c r="Q1129" s="24" t="str">
        <f t="shared" si="88"/>
        <v/>
      </c>
      <c r="R1129" s="24" t="str">
        <f t="shared" si="89"/>
        <v/>
      </c>
      <c r="S1129" s="27" t="str">
        <f t="shared" si="90"/>
        <v/>
      </c>
    </row>
    <row r="1130" spans="2:19" x14ac:dyDescent="0.3">
      <c r="B1130" s="24" t="str">
        <f>_xlfn.IFNA(VLOOKUP(A1130,list!B:C,2,FALSE),"")</f>
        <v/>
      </c>
      <c r="D1130" s="24" t="str">
        <f>_xlfn.IFNA(VLOOKUP(C1130,list!$G$2:$I$10,2,FALSE),"")</f>
        <v/>
      </c>
      <c r="E1130" s="24" t="str">
        <f>_xlfn.IFNA(VLOOKUP(C1130,list!G:I,3,FALSE),"")</f>
        <v/>
      </c>
      <c r="O1130" s="26" t="str">
        <f t="shared" si="87"/>
        <v/>
      </c>
      <c r="P1130" s="28" t="str">
        <f t="shared" si="91"/>
        <v/>
      </c>
      <c r="Q1130" s="24" t="str">
        <f t="shared" si="88"/>
        <v/>
      </c>
      <c r="R1130" s="24" t="str">
        <f t="shared" si="89"/>
        <v/>
      </c>
      <c r="S1130" s="27" t="str">
        <f t="shared" si="90"/>
        <v/>
      </c>
    </row>
    <row r="1131" spans="2:19" x14ac:dyDescent="0.3">
      <c r="B1131" s="24" t="str">
        <f>_xlfn.IFNA(VLOOKUP(A1131,list!B:C,2,FALSE),"")</f>
        <v/>
      </c>
      <c r="D1131" s="24" t="str">
        <f>_xlfn.IFNA(VLOOKUP(C1131,list!$G$2:$I$10,2,FALSE),"")</f>
        <v/>
      </c>
      <c r="E1131" s="24" t="str">
        <f>_xlfn.IFNA(VLOOKUP(C1131,list!G:I,3,FALSE),"")</f>
        <v/>
      </c>
      <c r="O1131" s="26" t="str">
        <f t="shared" si="87"/>
        <v/>
      </c>
      <c r="P1131" s="28" t="str">
        <f t="shared" si="91"/>
        <v/>
      </c>
      <c r="Q1131" s="24" t="str">
        <f t="shared" si="88"/>
        <v/>
      </c>
      <c r="R1131" s="24" t="str">
        <f t="shared" si="89"/>
        <v/>
      </c>
      <c r="S1131" s="27" t="str">
        <f t="shared" si="90"/>
        <v/>
      </c>
    </row>
    <row r="1132" spans="2:19" x14ac:dyDescent="0.3">
      <c r="B1132" s="24" t="str">
        <f>_xlfn.IFNA(VLOOKUP(A1132,list!B:C,2,FALSE),"")</f>
        <v/>
      </c>
      <c r="D1132" s="24" t="str">
        <f>_xlfn.IFNA(VLOOKUP(C1132,list!$G$2:$I$10,2,FALSE),"")</f>
        <v/>
      </c>
      <c r="E1132" s="24" t="str">
        <f>_xlfn.IFNA(VLOOKUP(C1132,list!G:I,3,FALSE),"")</f>
        <v/>
      </c>
      <c r="O1132" s="26" t="str">
        <f t="shared" si="87"/>
        <v/>
      </c>
      <c r="P1132" s="28" t="str">
        <f t="shared" si="91"/>
        <v/>
      </c>
      <c r="Q1132" s="24" t="str">
        <f t="shared" si="88"/>
        <v/>
      </c>
      <c r="R1132" s="24" t="str">
        <f t="shared" si="89"/>
        <v/>
      </c>
      <c r="S1132" s="27" t="str">
        <f t="shared" si="90"/>
        <v/>
      </c>
    </row>
    <row r="1133" spans="2:19" x14ac:dyDescent="0.3">
      <c r="B1133" s="24" t="str">
        <f>_xlfn.IFNA(VLOOKUP(A1133,list!B:C,2,FALSE),"")</f>
        <v/>
      </c>
      <c r="D1133" s="24" t="str">
        <f>_xlfn.IFNA(VLOOKUP(C1133,list!$G$2:$I$10,2,FALSE),"")</f>
        <v/>
      </c>
      <c r="E1133" s="24" t="str">
        <f>_xlfn.IFNA(VLOOKUP(C1133,list!G:I,3,FALSE),"")</f>
        <v/>
      </c>
      <c r="O1133" s="26" t="str">
        <f t="shared" si="87"/>
        <v/>
      </c>
      <c r="P1133" s="28" t="str">
        <f t="shared" si="91"/>
        <v/>
      </c>
      <c r="Q1133" s="24" t="str">
        <f t="shared" si="88"/>
        <v/>
      </c>
      <c r="R1133" s="24" t="str">
        <f t="shared" si="89"/>
        <v/>
      </c>
      <c r="S1133" s="27" t="str">
        <f t="shared" si="90"/>
        <v/>
      </c>
    </row>
    <row r="1134" spans="2:19" x14ac:dyDescent="0.3">
      <c r="B1134" s="24" t="str">
        <f>_xlfn.IFNA(VLOOKUP(A1134,list!B:C,2,FALSE),"")</f>
        <v/>
      </c>
      <c r="D1134" s="24" t="str">
        <f>_xlfn.IFNA(VLOOKUP(C1134,list!$G$2:$I$10,2,FALSE),"")</f>
        <v/>
      </c>
      <c r="E1134" s="24" t="str">
        <f>_xlfn.IFNA(VLOOKUP(C1134,list!G:I,3,FALSE),"")</f>
        <v/>
      </c>
      <c r="O1134" s="26" t="str">
        <f t="shared" si="87"/>
        <v/>
      </c>
      <c r="P1134" s="28" t="str">
        <f t="shared" si="91"/>
        <v/>
      </c>
      <c r="Q1134" s="24" t="str">
        <f t="shared" si="88"/>
        <v/>
      </c>
      <c r="R1134" s="24" t="str">
        <f t="shared" si="89"/>
        <v/>
      </c>
      <c r="S1134" s="27" t="str">
        <f t="shared" si="90"/>
        <v/>
      </c>
    </row>
    <row r="1135" spans="2:19" x14ac:dyDescent="0.3">
      <c r="B1135" s="24" t="str">
        <f>_xlfn.IFNA(VLOOKUP(A1135,list!B:C,2,FALSE),"")</f>
        <v/>
      </c>
      <c r="D1135" s="24" t="str">
        <f>_xlfn.IFNA(VLOOKUP(C1135,list!$G$2:$I$10,2,FALSE),"")</f>
        <v/>
      </c>
      <c r="E1135" s="24" t="str">
        <f>_xlfn.IFNA(VLOOKUP(C1135,list!G:I,3,FALSE),"")</f>
        <v/>
      </c>
      <c r="O1135" s="26" t="str">
        <f t="shared" si="87"/>
        <v/>
      </c>
      <c r="P1135" s="28" t="str">
        <f t="shared" si="91"/>
        <v/>
      </c>
      <c r="Q1135" s="24" t="str">
        <f t="shared" si="88"/>
        <v/>
      </c>
      <c r="R1135" s="24" t="str">
        <f t="shared" si="89"/>
        <v/>
      </c>
      <c r="S1135" s="27" t="str">
        <f t="shared" si="90"/>
        <v/>
      </c>
    </row>
    <row r="1136" spans="2:19" x14ac:dyDescent="0.3">
      <c r="B1136" s="24" t="str">
        <f>_xlfn.IFNA(VLOOKUP(A1136,list!B:C,2,FALSE),"")</f>
        <v/>
      </c>
      <c r="D1136" s="24" t="str">
        <f>_xlfn.IFNA(VLOOKUP(C1136,list!$G$2:$I$10,2,FALSE),"")</f>
        <v/>
      </c>
      <c r="E1136" s="24" t="str">
        <f>_xlfn.IFNA(VLOOKUP(C1136,list!G:I,3,FALSE),"")</f>
        <v/>
      </c>
      <c r="O1136" s="26" t="str">
        <f t="shared" si="87"/>
        <v/>
      </c>
      <c r="P1136" s="28" t="str">
        <f t="shared" si="91"/>
        <v/>
      </c>
      <c r="Q1136" s="24" t="str">
        <f t="shared" si="88"/>
        <v/>
      </c>
      <c r="R1136" s="24" t="str">
        <f t="shared" si="89"/>
        <v/>
      </c>
      <c r="S1136" s="27" t="str">
        <f t="shared" si="90"/>
        <v/>
      </c>
    </row>
    <row r="1137" spans="2:19" x14ac:dyDescent="0.3">
      <c r="B1137" s="24" t="str">
        <f>_xlfn.IFNA(VLOOKUP(A1137,list!B:C,2,FALSE),"")</f>
        <v/>
      </c>
      <c r="D1137" s="24" t="str">
        <f>_xlfn.IFNA(VLOOKUP(C1137,list!$G$2:$I$10,2,FALSE),"")</f>
        <v/>
      </c>
      <c r="E1137" s="24" t="str">
        <f>_xlfn.IFNA(VLOOKUP(C1137,list!G:I,3,FALSE),"")</f>
        <v/>
      </c>
      <c r="O1137" s="26" t="str">
        <f t="shared" si="87"/>
        <v/>
      </c>
      <c r="P1137" s="28" t="str">
        <f t="shared" si="91"/>
        <v/>
      </c>
      <c r="Q1137" s="24" t="str">
        <f t="shared" si="88"/>
        <v/>
      </c>
      <c r="R1137" s="24" t="str">
        <f t="shared" si="89"/>
        <v/>
      </c>
      <c r="S1137" s="27" t="str">
        <f t="shared" si="90"/>
        <v/>
      </c>
    </row>
    <row r="1138" spans="2:19" x14ac:dyDescent="0.3">
      <c r="B1138" s="24" t="str">
        <f>_xlfn.IFNA(VLOOKUP(A1138,list!B:C,2,FALSE),"")</f>
        <v/>
      </c>
      <c r="D1138" s="24" t="str">
        <f>_xlfn.IFNA(VLOOKUP(C1138,list!$G$2:$I$10,2,FALSE),"")</f>
        <v/>
      </c>
      <c r="E1138" s="24" t="str">
        <f>_xlfn.IFNA(VLOOKUP(C1138,list!G:I,3,FALSE),"")</f>
        <v/>
      </c>
      <c r="O1138" s="26" t="str">
        <f t="shared" si="87"/>
        <v/>
      </c>
      <c r="P1138" s="28" t="str">
        <f t="shared" si="91"/>
        <v/>
      </c>
      <c r="Q1138" s="24" t="str">
        <f t="shared" si="88"/>
        <v/>
      </c>
      <c r="R1138" s="24" t="str">
        <f t="shared" si="89"/>
        <v/>
      </c>
      <c r="S1138" s="27" t="str">
        <f t="shared" si="90"/>
        <v/>
      </c>
    </row>
    <row r="1139" spans="2:19" x14ac:dyDescent="0.3">
      <c r="B1139" s="24" t="str">
        <f>_xlfn.IFNA(VLOOKUP(A1139,list!B:C,2,FALSE),"")</f>
        <v/>
      </c>
      <c r="D1139" s="24" t="str">
        <f>_xlfn.IFNA(VLOOKUP(C1139,list!$G$2:$I$10,2,FALSE),"")</f>
        <v/>
      </c>
      <c r="E1139" s="24" t="str">
        <f>_xlfn.IFNA(VLOOKUP(C1139,list!G:I,3,FALSE),"")</f>
        <v/>
      </c>
      <c r="O1139" s="26" t="str">
        <f t="shared" si="87"/>
        <v/>
      </c>
      <c r="P1139" s="28" t="str">
        <f t="shared" si="91"/>
        <v/>
      </c>
      <c r="Q1139" s="24" t="str">
        <f t="shared" si="88"/>
        <v/>
      </c>
      <c r="R1139" s="24" t="str">
        <f t="shared" si="89"/>
        <v/>
      </c>
      <c r="S1139" s="27" t="str">
        <f t="shared" si="90"/>
        <v/>
      </c>
    </row>
    <row r="1140" spans="2:19" x14ac:dyDescent="0.3">
      <c r="B1140" s="24" t="str">
        <f>_xlfn.IFNA(VLOOKUP(A1140,list!B:C,2,FALSE),"")</f>
        <v/>
      </c>
      <c r="D1140" s="24" t="str">
        <f>_xlfn.IFNA(VLOOKUP(C1140,list!$G$2:$I$10,2,FALSE),"")</f>
        <v/>
      </c>
      <c r="E1140" s="24" t="str">
        <f>_xlfn.IFNA(VLOOKUP(C1140,list!G:I,3,FALSE),"")</f>
        <v/>
      </c>
      <c r="O1140" s="26" t="str">
        <f t="shared" si="87"/>
        <v/>
      </c>
      <c r="P1140" s="28" t="str">
        <f t="shared" si="91"/>
        <v/>
      </c>
      <c r="Q1140" s="24" t="str">
        <f t="shared" si="88"/>
        <v/>
      </c>
      <c r="R1140" s="24" t="str">
        <f t="shared" si="89"/>
        <v/>
      </c>
      <c r="S1140" s="27" t="str">
        <f t="shared" si="90"/>
        <v/>
      </c>
    </row>
    <row r="1141" spans="2:19" x14ac:dyDescent="0.3">
      <c r="B1141" s="24" t="str">
        <f>_xlfn.IFNA(VLOOKUP(A1141,list!B:C,2,FALSE),"")</f>
        <v/>
      </c>
      <c r="D1141" s="24" t="str">
        <f>_xlfn.IFNA(VLOOKUP(C1141,list!$G$2:$I$10,2,FALSE),"")</f>
        <v/>
      </c>
      <c r="E1141" s="24" t="str">
        <f>_xlfn.IFNA(VLOOKUP(C1141,list!G:I,3,FALSE),"")</f>
        <v/>
      </c>
      <c r="O1141" s="26" t="str">
        <f t="shared" si="87"/>
        <v/>
      </c>
      <c r="P1141" s="28" t="str">
        <f t="shared" si="91"/>
        <v/>
      </c>
      <c r="Q1141" s="24" t="str">
        <f t="shared" si="88"/>
        <v/>
      </c>
      <c r="R1141" s="24" t="str">
        <f t="shared" si="89"/>
        <v/>
      </c>
      <c r="S1141" s="27" t="str">
        <f t="shared" si="90"/>
        <v/>
      </c>
    </row>
    <row r="1142" spans="2:19" x14ac:dyDescent="0.3">
      <c r="B1142" s="24" t="str">
        <f>_xlfn.IFNA(VLOOKUP(A1142,list!B:C,2,FALSE),"")</f>
        <v/>
      </c>
      <c r="D1142" s="24" t="str">
        <f>_xlfn.IFNA(VLOOKUP(C1142,list!$G$2:$I$10,2,FALSE),"")</f>
        <v/>
      </c>
      <c r="E1142" s="24" t="str">
        <f>_xlfn.IFNA(VLOOKUP(C1142,list!G:I,3,FALSE),"")</f>
        <v/>
      </c>
      <c r="O1142" s="26" t="str">
        <f t="shared" si="87"/>
        <v/>
      </c>
      <c r="P1142" s="28" t="str">
        <f t="shared" si="91"/>
        <v/>
      </c>
      <c r="Q1142" s="24" t="str">
        <f t="shared" si="88"/>
        <v/>
      </c>
      <c r="R1142" s="24" t="str">
        <f t="shared" si="89"/>
        <v/>
      </c>
      <c r="S1142" s="27" t="str">
        <f t="shared" si="90"/>
        <v/>
      </c>
    </row>
    <row r="1143" spans="2:19" x14ac:dyDescent="0.3">
      <c r="B1143" s="24" t="str">
        <f>_xlfn.IFNA(VLOOKUP(A1143,list!B:C,2,FALSE),"")</f>
        <v/>
      </c>
      <c r="D1143" s="24" t="str">
        <f>_xlfn.IFNA(VLOOKUP(C1143,list!$G$2:$I$10,2,FALSE),"")</f>
        <v/>
      </c>
      <c r="E1143" s="24" t="str">
        <f>_xlfn.IFNA(VLOOKUP(C1143,list!G:I,3,FALSE),"")</f>
        <v/>
      </c>
      <c r="O1143" s="26" t="str">
        <f t="shared" si="87"/>
        <v/>
      </c>
      <c r="P1143" s="28" t="str">
        <f t="shared" si="91"/>
        <v/>
      </c>
      <c r="Q1143" s="24" t="str">
        <f t="shared" si="88"/>
        <v/>
      </c>
      <c r="R1143" s="24" t="str">
        <f t="shared" si="89"/>
        <v/>
      </c>
      <c r="S1143" s="27" t="str">
        <f t="shared" si="90"/>
        <v/>
      </c>
    </row>
    <row r="1144" spans="2:19" x14ac:dyDescent="0.3">
      <c r="B1144" s="24" t="str">
        <f>_xlfn.IFNA(VLOOKUP(A1144,list!B:C,2,FALSE),"")</f>
        <v/>
      </c>
      <c r="D1144" s="24" t="str">
        <f>_xlfn.IFNA(VLOOKUP(C1144,list!$G$2:$I$10,2,FALSE),"")</f>
        <v/>
      </c>
      <c r="E1144" s="24" t="str">
        <f>_xlfn.IFNA(VLOOKUP(C1144,list!G:I,3,FALSE),"")</f>
        <v/>
      </c>
      <c r="O1144" s="26" t="str">
        <f t="shared" si="87"/>
        <v/>
      </c>
      <c r="P1144" s="28" t="str">
        <f t="shared" si="91"/>
        <v/>
      </c>
      <c r="Q1144" s="24" t="str">
        <f t="shared" si="88"/>
        <v/>
      </c>
      <c r="R1144" s="24" t="str">
        <f t="shared" si="89"/>
        <v/>
      </c>
      <c r="S1144" s="27" t="str">
        <f t="shared" si="90"/>
        <v/>
      </c>
    </row>
    <row r="1145" spans="2:19" x14ac:dyDescent="0.3">
      <c r="B1145" s="24" t="str">
        <f>_xlfn.IFNA(VLOOKUP(A1145,list!B:C,2,FALSE),"")</f>
        <v/>
      </c>
      <c r="D1145" s="24" t="str">
        <f>_xlfn.IFNA(VLOOKUP(C1145,list!$G$2:$I$10,2,FALSE),"")</f>
        <v/>
      </c>
      <c r="E1145" s="24" t="str">
        <f>_xlfn.IFNA(VLOOKUP(C1145,list!G:I,3,FALSE),"")</f>
        <v/>
      </c>
      <c r="O1145" s="26" t="str">
        <f t="shared" si="87"/>
        <v/>
      </c>
      <c r="P1145" s="28" t="str">
        <f t="shared" si="91"/>
        <v/>
      </c>
      <c r="Q1145" s="24" t="str">
        <f t="shared" si="88"/>
        <v/>
      </c>
      <c r="R1145" s="24" t="str">
        <f t="shared" si="89"/>
        <v/>
      </c>
      <c r="S1145" s="27" t="str">
        <f t="shared" si="90"/>
        <v/>
      </c>
    </row>
    <row r="1146" spans="2:19" x14ac:dyDescent="0.3">
      <c r="B1146" s="24" t="str">
        <f>_xlfn.IFNA(VLOOKUP(A1146,list!B:C,2,FALSE),"")</f>
        <v/>
      </c>
      <c r="D1146" s="24" t="str">
        <f>_xlfn.IFNA(VLOOKUP(C1146,list!$G$2:$I$10,2,FALSE),"")</f>
        <v/>
      </c>
      <c r="E1146" s="24" t="str">
        <f>_xlfn.IFNA(VLOOKUP(C1146,list!G:I,3,FALSE),"")</f>
        <v/>
      </c>
      <c r="O1146" s="26" t="str">
        <f t="shared" si="87"/>
        <v/>
      </c>
      <c r="P1146" s="28" t="str">
        <f t="shared" si="91"/>
        <v/>
      </c>
      <c r="Q1146" s="24" t="str">
        <f t="shared" si="88"/>
        <v/>
      </c>
      <c r="R1146" s="24" t="str">
        <f t="shared" si="89"/>
        <v/>
      </c>
      <c r="S1146" s="27" t="str">
        <f t="shared" si="90"/>
        <v/>
      </c>
    </row>
    <row r="1147" spans="2:19" x14ac:dyDescent="0.3">
      <c r="B1147" s="24" t="str">
        <f>_xlfn.IFNA(VLOOKUP(A1147,list!B:C,2,FALSE),"")</f>
        <v/>
      </c>
      <c r="D1147" s="24" t="str">
        <f>_xlfn.IFNA(VLOOKUP(C1147,list!$G$2:$I$10,2,FALSE),"")</f>
        <v/>
      </c>
      <c r="E1147" s="24" t="str">
        <f>_xlfn.IFNA(VLOOKUP(C1147,list!G:I,3,FALSE),"")</f>
        <v/>
      </c>
      <c r="O1147" s="26" t="str">
        <f t="shared" si="87"/>
        <v/>
      </c>
      <c r="P1147" s="28" t="str">
        <f t="shared" si="91"/>
        <v/>
      </c>
      <c r="Q1147" s="24" t="str">
        <f t="shared" si="88"/>
        <v/>
      </c>
      <c r="R1147" s="24" t="str">
        <f t="shared" si="89"/>
        <v/>
      </c>
      <c r="S1147" s="27" t="str">
        <f t="shared" si="90"/>
        <v/>
      </c>
    </row>
    <row r="1148" spans="2:19" x14ac:dyDescent="0.3">
      <c r="B1148" s="24" t="str">
        <f>_xlfn.IFNA(VLOOKUP(A1148,list!B:C,2,FALSE),"")</f>
        <v/>
      </c>
      <c r="D1148" s="24" t="str">
        <f>_xlfn.IFNA(VLOOKUP(C1148,list!$G$2:$I$10,2,FALSE),"")</f>
        <v/>
      </c>
      <c r="E1148" s="24" t="str">
        <f>_xlfn.IFNA(VLOOKUP(C1148,list!G:I,3,FALSE),"")</f>
        <v/>
      </c>
      <c r="O1148" s="26" t="str">
        <f t="shared" si="87"/>
        <v/>
      </c>
      <c r="P1148" s="28" t="str">
        <f t="shared" si="91"/>
        <v/>
      </c>
      <c r="Q1148" s="24" t="str">
        <f t="shared" si="88"/>
        <v/>
      </c>
      <c r="R1148" s="24" t="str">
        <f t="shared" si="89"/>
        <v/>
      </c>
      <c r="S1148" s="27" t="str">
        <f t="shared" si="90"/>
        <v/>
      </c>
    </row>
    <row r="1149" spans="2:19" x14ac:dyDescent="0.3">
      <c r="B1149" s="24" t="str">
        <f>_xlfn.IFNA(VLOOKUP(A1149,list!B:C,2,FALSE),"")</f>
        <v/>
      </c>
      <c r="D1149" s="24" t="str">
        <f>_xlfn.IFNA(VLOOKUP(C1149,list!$G$2:$I$10,2,FALSE),"")</f>
        <v/>
      </c>
      <c r="E1149" s="24" t="str">
        <f>_xlfn.IFNA(VLOOKUP(C1149,list!G:I,3,FALSE),"")</f>
        <v/>
      </c>
      <c r="O1149" s="26" t="str">
        <f t="shared" si="87"/>
        <v/>
      </c>
      <c r="P1149" s="28" t="str">
        <f t="shared" si="91"/>
        <v/>
      </c>
      <c r="Q1149" s="24" t="str">
        <f t="shared" si="88"/>
        <v/>
      </c>
      <c r="R1149" s="24" t="str">
        <f t="shared" si="89"/>
        <v/>
      </c>
      <c r="S1149" s="27" t="str">
        <f t="shared" si="90"/>
        <v/>
      </c>
    </row>
    <row r="1150" spans="2:19" x14ac:dyDescent="0.3">
      <c r="B1150" s="24" t="str">
        <f>_xlfn.IFNA(VLOOKUP(A1150,list!B:C,2,FALSE),"")</f>
        <v/>
      </c>
      <c r="D1150" s="24" t="str">
        <f>_xlfn.IFNA(VLOOKUP(C1150,list!$G$2:$I$10,2,FALSE),"")</f>
        <v/>
      </c>
      <c r="E1150" s="24" t="str">
        <f>_xlfn.IFNA(VLOOKUP(C1150,list!G:I,3,FALSE),"")</f>
        <v/>
      </c>
      <c r="O1150" s="26" t="str">
        <f t="shared" si="87"/>
        <v/>
      </c>
      <c r="P1150" s="28" t="str">
        <f t="shared" si="91"/>
        <v/>
      </c>
      <c r="Q1150" s="24" t="str">
        <f t="shared" si="88"/>
        <v/>
      </c>
      <c r="R1150" s="24" t="str">
        <f t="shared" si="89"/>
        <v/>
      </c>
      <c r="S1150" s="27" t="str">
        <f t="shared" si="90"/>
        <v/>
      </c>
    </row>
    <row r="1151" spans="2:19" x14ac:dyDescent="0.3">
      <c r="B1151" s="24" t="str">
        <f>_xlfn.IFNA(VLOOKUP(A1151,list!B:C,2,FALSE),"")</f>
        <v/>
      </c>
      <c r="D1151" s="24" t="str">
        <f>_xlfn.IFNA(VLOOKUP(C1151,list!$G$2:$I$10,2,FALSE),"")</f>
        <v/>
      </c>
      <c r="E1151" s="24" t="str">
        <f>_xlfn.IFNA(VLOOKUP(C1151,list!G:I,3,FALSE),"")</f>
        <v/>
      </c>
      <c r="O1151" s="26" t="str">
        <f t="shared" si="87"/>
        <v/>
      </c>
      <c r="P1151" s="28" t="str">
        <f t="shared" si="91"/>
        <v/>
      </c>
      <c r="Q1151" s="24" t="str">
        <f t="shared" si="88"/>
        <v/>
      </c>
      <c r="R1151" s="24" t="str">
        <f t="shared" si="89"/>
        <v/>
      </c>
      <c r="S1151" s="27" t="str">
        <f t="shared" si="90"/>
        <v/>
      </c>
    </row>
    <row r="1152" spans="2:19" x14ac:dyDescent="0.3">
      <c r="B1152" s="24" t="str">
        <f>_xlfn.IFNA(VLOOKUP(A1152,list!B:C,2,FALSE),"")</f>
        <v/>
      </c>
      <c r="D1152" s="24" t="str">
        <f>_xlfn.IFNA(VLOOKUP(C1152,list!$G$2:$I$10,2,FALSE),"")</f>
        <v/>
      </c>
      <c r="E1152" s="24" t="str">
        <f>_xlfn.IFNA(VLOOKUP(C1152,list!G:I,3,FALSE),"")</f>
        <v/>
      </c>
      <c r="O1152" s="26" t="str">
        <f t="shared" si="87"/>
        <v/>
      </c>
      <c r="P1152" s="28" t="str">
        <f t="shared" si="91"/>
        <v/>
      </c>
      <c r="Q1152" s="24" t="str">
        <f t="shared" si="88"/>
        <v/>
      </c>
      <c r="R1152" s="24" t="str">
        <f t="shared" si="89"/>
        <v/>
      </c>
      <c r="S1152" s="27" t="str">
        <f t="shared" si="90"/>
        <v/>
      </c>
    </row>
    <row r="1153" spans="2:19" x14ac:dyDescent="0.3">
      <c r="B1153" s="24" t="str">
        <f>_xlfn.IFNA(VLOOKUP(A1153,list!B:C,2,FALSE),"")</f>
        <v/>
      </c>
      <c r="D1153" s="24" t="str">
        <f>_xlfn.IFNA(VLOOKUP(C1153,list!$G$2:$I$10,2,FALSE),"")</f>
        <v/>
      </c>
      <c r="E1153" s="24" t="str">
        <f>_xlfn.IFNA(VLOOKUP(C1153,list!G:I,3,FALSE),"")</f>
        <v/>
      </c>
      <c r="O1153" s="26" t="str">
        <f t="shared" si="87"/>
        <v/>
      </c>
      <c r="P1153" s="28" t="str">
        <f t="shared" si="91"/>
        <v/>
      </c>
      <c r="Q1153" s="24" t="str">
        <f t="shared" si="88"/>
        <v/>
      </c>
      <c r="R1153" s="24" t="str">
        <f t="shared" si="89"/>
        <v/>
      </c>
      <c r="S1153" s="27" t="str">
        <f t="shared" si="90"/>
        <v/>
      </c>
    </row>
    <row r="1154" spans="2:19" x14ac:dyDescent="0.3">
      <c r="B1154" s="24" t="str">
        <f>_xlfn.IFNA(VLOOKUP(A1154,list!B:C,2,FALSE),"")</f>
        <v/>
      </c>
      <c r="D1154" s="24" t="str">
        <f>_xlfn.IFNA(VLOOKUP(C1154,list!$G$2:$I$10,2,FALSE),"")</f>
        <v/>
      </c>
      <c r="E1154" s="24" t="str">
        <f>_xlfn.IFNA(VLOOKUP(C1154,list!G:I,3,FALSE),"")</f>
        <v/>
      </c>
      <c r="O1154" s="26" t="str">
        <f t="shared" ref="O1154:O1217" si="92">IFERROR(IF(H1154="","",DATE(YEAR(H1154),MONTH(H1154),1)),"")</f>
        <v/>
      </c>
      <c r="P1154" s="28" t="str">
        <f t="shared" si="91"/>
        <v/>
      </c>
      <c r="Q1154" s="24" t="str">
        <f t="shared" ref="Q1154:Q1217" si="93">IFERROR(IF(J1154="","",MONTH(EOMONTH(J1154,(DAY(J1154)&gt;15)+0))),"")</f>
        <v/>
      </c>
      <c r="R1154" s="24" t="str">
        <f t="shared" ref="R1154:R1217" si="94">IFERROR(IF(J1154="","",IF(AND(MONTH(J1154)=12,Q1154=1),YEAR(J1154)+1,YEAR(J1154))),"")</f>
        <v/>
      </c>
      <c r="S1154" s="27" t="str">
        <f t="shared" ref="S1154:S1217" si="95">IF(OR(Q1154="",R1154=""),"",DATE(R1154,Q1154,1))</f>
        <v/>
      </c>
    </row>
    <row r="1155" spans="2:19" x14ac:dyDescent="0.3">
      <c r="B1155" s="24" t="str">
        <f>_xlfn.IFNA(VLOOKUP(A1155,list!B:C,2,FALSE),"")</f>
        <v/>
      </c>
      <c r="D1155" s="24" t="str">
        <f>_xlfn.IFNA(VLOOKUP(C1155,list!$G$2:$I$10,2,FALSE),"")</f>
        <v/>
      </c>
      <c r="E1155" s="24" t="str">
        <f>_xlfn.IFNA(VLOOKUP(C1155,list!G:I,3,FALSE),"")</f>
        <v/>
      </c>
      <c r="O1155" s="26" t="str">
        <f t="shared" si="92"/>
        <v/>
      </c>
      <c r="P1155" s="28" t="str">
        <f t="shared" ref="P1155:P1218" si="96">IFERROR(IF(J1155&gt;0,((J1155-H1155)/7),""),"")</f>
        <v/>
      </c>
      <c r="Q1155" s="24" t="str">
        <f t="shared" si="93"/>
        <v/>
      </c>
      <c r="R1155" s="24" t="str">
        <f t="shared" si="94"/>
        <v/>
      </c>
      <c r="S1155" s="27" t="str">
        <f t="shared" si="95"/>
        <v/>
      </c>
    </row>
    <row r="1156" spans="2:19" x14ac:dyDescent="0.3">
      <c r="B1156" s="24" t="str">
        <f>_xlfn.IFNA(VLOOKUP(A1156,list!B:C,2,FALSE),"")</f>
        <v/>
      </c>
      <c r="D1156" s="24" t="str">
        <f>_xlfn.IFNA(VLOOKUP(C1156,list!$G$2:$I$10,2,FALSE),"")</f>
        <v/>
      </c>
      <c r="E1156" s="24" t="str">
        <f>_xlfn.IFNA(VLOOKUP(C1156,list!G:I,3,FALSE),"")</f>
        <v/>
      </c>
      <c r="O1156" s="26" t="str">
        <f t="shared" si="92"/>
        <v/>
      </c>
      <c r="P1156" s="28" t="str">
        <f t="shared" si="96"/>
        <v/>
      </c>
      <c r="Q1156" s="24" t="str">
        <f t="shared" si="93"/>
        <v/>
      </c>
      <c r="R1156" s="24" t="str">
        <f t="shared" si="94"/>
        <v/>
      </c>
      <c r="S1156" s="27" t="str">
        <f t="shared" si="95"/>
        <v/>
      </c>
    </row>
    <row r="1157" spans="2:19" x14ac:dyDescent="0.3">
      <c r="B1157" s="24" t="str">
        <f>_xlfn.IFNA(VLOOKUP(A1157,list!B:C,2,FALSE),"")</f>
        <v/>
      </c>
      <c r="D1157" s="24" t="str">
        <f>_xlfn.IFNA(VLOOKUP(C1157,list!$G$2:$I$10,2,FALSE),"")</f>
        <v/>
      </c>
      <c r="E1157" s="24" t="str">
        <f>_xlfn.IFNA(VLOOKUP(C1157,list!G:I,3,FALSE),"")</f>
        <v/>
      </c>
      <c r="O1157" s="26" t="str">
        <f t="shared" si="92"/>
        <v/>
      </c>
      <c r="P1157" s="28" t="str">
        <f t="shared" si="96"/>
        <v/>
      </c>
      <c r="Q1157" s="24" t="str">
        <f t="shared" si="93"/>
        <v/>
      </c>
      <c r="R1157" s="24" t="str">
        <f t="shared" si="94"/>
        <v/>
      </c>
      <c r="S1157" s="27" t="str">
        <f t="shared" si="95"/>
        <v/>
      </c>
    </row>
    <row r="1158" spans="2:19" x14ac:dyDescent="0.3">
      <c r="B1158" s="24" t="str">
        <f>_xlfn.IFNA(VLOOKUP(A1158,list!B:C,2,FALSE),"")</f>
        <v/>
      </c>
      <c r="D1158" s="24" t="str">
        <f>_xlfn.IFNA(VLOOKUP(C1158,list!$G$2:$I$10,2,FALSE),"")</f>
        <v/>
      </c>
      <c r="E1158" s="24" t="str">
        <f>_xlfn.IFNA(VLOOKUP(C1158,list!G:I,3,FALSE),"")</f>
        <v/>
      </c>
      <c r="O1158" s="26" t="str">
        <f t="shared" si="92"/>
        <v/>
      </c>
      <c r="P1158" s="28" t="str">
        <f t="shared" si="96"/>
        <v/>
      </c>
      <c r="Q1158" s="24" t="str">
        <f t="shared" si="93"/>
        <v/>
      </c>
      <c r="R1158" s="24" t="str">
        <f t="shared" si="94"/>
        <v/>
      </c>
      <c r="S1158" s="27" t="str">
        <f t="shared" si="95"/>
        <v/>
      </c>
    </row>
    <row r="1159" spans="2:19" x14ac:dyDescent="0.3">
      <c r="B1159" s="24" t="str">
        <f>_xlfn.IFNA(VLOOKUP(A1159,list!B:C,2,FALSE),"")</f>
        <v/>
      </c>
      <c r="D1159" s="24" t="str">
        <f>_xlfn.IFNA(VLOOKUP(C1159,list!$G$2:$I$10,2,FALSE),"")</f>
        <v/>
      </c>
      <c r="E1159" s="24" t="str">
        <f>_xlfn.IFNA(VLOOKUP(C1159,list!G:I,3,FALSE),"")</f>
        <v/>
      </c>
      <c r="O1159" s="26" t="str">
        <f t="shared" si="92"/>
        <v/>
      </c>
      <c r="P1159" s="28" t="str">
        <f t="shared" si="96"/>
        <v/>
      </c>
      <c r="Q1159" s="24" t="str">
        <f t="shared" si="93"/>
        <v/>
      </c>
      <c r="R1159" s="24" t="str">
        <f t="shared" si="94"/>
        <v/>
      </c>
      <c r="S1159" s="27" t="str">
        <f t="shared" si="95"/>
        <v/>
      </c>
    </row>
    <row r="1160" spans="2:19" x14ac:dyDescent="0.3">
      <c r="B1160" s="24" t="str">
        <f>_xlfn.IFNA(VLOOKUP(A1160,list!B:C,2,FALSE),"")</f>
        <v/>
      </c>
      <c r="D1160" s="24" t="str">
        <f>_xlfn.IFNA(VLOOKUP(C1160,list!$G$2:$I$10,2,FALSE),"")</f>
        <v/>
      </c>
      <c r="E1160" s="24" t="str">
        <f>_xlfn.IFNA(VLOOKUP(C1160,list!G:I,3,FALSE),"")</f>
        <v/>
      </c>
      <c r="O1160" s="26" t="str">
        <f t="shared" si="92"/>
        <v/>
      </c>
      <c r="P1160" s="28" t="str">
        <f t="shared" si="96"/>
        <v/>
      </c>
      <c r="Q1160" s="24" t="str">
        <f t="shared" si="93"/>
        <v/>
      </c>
      <c r="R1160" s="24" t="str">
        <f t="shared" si="94"/>
        <v/>
      </c>
      <c r="S1160" s="27" t="str">
        <f t="shared" si="95"/>
        <v/>
      </c>
    </row>
    <row r="1161" spans="2:19" x14ac:dyDescent="0.3">
      <c r="B1161" s="24" t="str">
        <f>_xlfn.IFNA(VLOOKUP(A1161,list!B:C,2,FALSE),"")</f>
        <v/>
      </c>
      <c r="D1161" s="24" t="str">
        <f>_xlfn.IFNA(VLOOKUP(C1161,list!$G$2:$I$10,2,FALSE),"")</f>
        <v/>
      </c>
      <c r="E1161" s="24" t="str">
        <f>_xlfn.IFNA(VLOOKUP(C1161,list!G:I,3,FALSE),"")</f>
        <v/>
      </c>
      <c r="O1161" s="26" t="str">
        <f t="shared" si="92"/>
        <v/>
      </c>
      <c r="P1161" s="28" t="str">
        <f t="shared" si="96"/>
        <v/>
      </c>
      <c r="Q1161" s="24" t="str">
        <f t="shared" si="93"/>
        <v/>
      </c>
      <c r="R1161" s="24" t="str">
        <f t="shared" si="94"/>
        <v/>
      </c>
      <c r="S1161" s="27" t="str">
        <f t="shared" si="95"/>
        <v/>
      </c>
    </row>
    <row r="1162" spans="2:19" x14ac:dyDescent="0.3">
      <c r="B1162" s="24" t="str">
        <f>_xlfn.IFNA(VLOOKUP(A1162,list!B:C,2,FALSE),"")</f>
        <v/>
      </c>
      <c r="D1162" s="24" t="str">
        <f>_xlfn.IFNA(VLOOKUP(C1162,list!$G$2:$I$10,2,FALSE),"")</f>
        <v/>
      </c>
      <c r="E1162" s="24" t="str">
        <f>_xlfn.IFNA(VLOOKUP(C1162,list!G:I,3,FALSE),"")</f>
        <v/>
      </c>
      <c r="O1162" s="26" t="str">
        <f t="shared" si="92"/>
        <v/>
      </c>
      <c r="P1162" s="28" t="str">
        <f t="shared" si="96"/>
        <v/>
      </c>
      <c r="Q1162" s="24" t="str">
        <f t="shared" si="93"/>
        <v/>
      </c>
      <c r="R1162" s="24" t="str">
        <f t="shared" si="94"/>
        <v/>
      </c>
      <c r="S1162" s="27" t="str">
        <f t="shared" si="95"/>
        <v/>
      </c>
    </row>
    <row r="1163" spans="2:19" x14ac:dyDescent="0.3">
      <c r="B1163" s="24" t="str">
        <f>_xlfn.IFNA(VLOOKUP(A1163,list!B:C,2,FALSE),"")</f>
        <v/>
      </c>
      <c r="D1163" s="24" t="str">
        <f>_xlfn.IFNA(VLOOKUP(C1163,list!$G$2:$I$10,2,FALSE),"")</f>
        <v/>
      </c>
      <c r="E1163" s="24" t="str">
        <f>_xlfn.IFNA(VLOOKUP(C1163,list!G:I,3,FALSE),"")</f>
        <v/>
      </c>
      <c r="O1163" s="26" t="str">
        <f t="shared" si="92"/>
        <v/>
      </c>
      <c r="P1163" s="28" t="str">
        <f t="shared" si="96"/>
        <v/>
      </c>
      <c r="Q1163" s="24" t="str">
        <f t="shared" si="93"/>
        <v/>
      </c>
      <c r="R1163" s="24" t="str">
        <f t="shared" si="94"/>
        <v/>
      </c>
      <c r="S1163" s="27" t="str">
        <f t="shared" si="95"/>
        <v/>
      </c>
    </row>
    <row r="1164" spans="2:19" x14ac:dyDescent="0.3">
      <c r="B1164" s="24" t="str">
        <f>_xlfn.IFNA(VLOOKUP(A1164,list!B:C,2,FALSE),"")</f>
        <v/>
      </c>
      <c r="D1164" s="24" t="str">
        <f>_xlfn.IFNA(VLOOKUP(C1164,list!$G$2:$I$10,2,FALSE),"")</f>
        <v/>
      </c>
      <c r="E1164" s="24" t="str">
        <f>_xlfn.IFNA(VLOOKUP(C1164,list!G:I,3,FALSE),"")</f>
        <v/>
      </c>
      <c r="O1164" s="26" t="str">
        <f t="shared" si="92"/>
        <v/>
      </c>
      <c r="P1164" s="28" t="str">
        <f t="shared" si="96"/>
        <v/>
      </c>
      <c r="Q1164" s="24" t="str">
        <f t="shared" si="93"/>
        <v/>
      </c>
      <c r="R1164" s="24" t="str">
        <f t="shared" si="94"/>
        <v/>
      </c>
      <c r="S1164" s="27" t="str">
        <f t="shared" si="95"/>
        <v/>
      </c>
    </row>
    <row r="1165" spans="2:19" x14ac:dyDescent="0.3">
      <c r="B1165" s="24" t="str">
        <f>_xlfn.IFNA(VLOOKUP(A1165,list!B:C,2,FALSE),"")</f>
        <v/>
      </c>
      <c r="D1165" s="24" t="str">
        <f>_xlfn.IFNA(VLOOKUP(C1165,list!$G$2:$I$10,2,FALSE),"")</f>
        <v/>
      </c>
      <c r="E1165" s="24" t="str">
        <f>_xlfn.IFNA(VLOOKUP(C1165,list!G:I,3,FALSE),"")</f>
        <v/>
      </c>
      <c r="O1165" s="26" t="str">
        <f t="shared" si="92"/>
        <v/>
      </c>
      <c r="P1165" s="28" t="str">
        <f t="shared" si="96"/>
        <v/>
      </c>
      <c r="Q1165" s="24" t="str">
        <f t="shared" si="93"/>
        <v/>
      </c>
      <c r="R1165" s="24" t="str">
        <f t="shared" si="94"/>
        <v/>
      </c>
      <c r="S1165" s="27" t="str">
        <f t="shared" si="95"/>
        <v/>
      </c>
    </row>
    <row r="1166" spans="2:19" x14ac:dyDescent="0.3">
      <c r="B1166" s="24" t="str">
        <f>_xlfn.IFNA(VLOOKUP(A1166,list!B:C,2,FALSE),"")</f>
        <v/>
      </c>
      <c r="D1166" s="24" t="str">
        <f>_xlfn.IFNA(VLOOKUP(C1166,list!$G$2:$I$10,2,FALSE),"")</f>
        <v/>
      </c>
      <c r="E1166" s="24" t="str">
        <f>_xlfn.IFNA(VLOOKUP(C1166,list!G:I,3,FALSE),"")</f>
        <v/>
      </c>
      <c r="O1166" s="26" t="str">
        <f t="shared" si="92"/>
        <v/>
      </c>
      <c r="P1166" s="28" t="str">
        <f t="shared" si="96"/>
        <v/>
      </c>
      <c r="Q1166" s="24" t="str">
        <f t="shared" si="93"/>
        <v/>
      </c>
      <c r="R1166" s="24" t="str">
        <f t="shared" si="94"/>
        <v/>
      </c>
      <c r="S1166" s="27" t="str">
        <f t="shared" si="95"/>
        <v/>
      </c>
    </row>
    <row r="1167" spans="2:19" x14ac:dyDescent="0.3">
      <c r="B1167" s="24" t="str">
        <f>_xlfn.IFNA(VLOOKUP(A1167,list!B:C,2,FALSE),"")</f>
        <v/>
      </c>
      <c r="D1167" s="24" t="str">
        <f>_xlfn.IFNA(VLOOKUP(C1167,list!$G$2:$I$10,2,FALSE),"")</f>
        <v/>
      </c>
      <c r="E1167" s="24" t="str">
        <f>_xlfn.IFNA(VLOOKUP(C1167,list!G:I,3,FALSE),"")</f>
        <v/>
      </c>
      <c r="O1167" s="26" t="str">
        <f t="shared" si="92"/>
        <v/>
      </c>
      <c r="P1167" s="28" t="str">
        <f t="shared" si="96"/>
        <v/>
      </c>
      <c r="Q1167" s="24" t="str">
        <f t="shared" si="93"/>
        <v/>
      </c>
      <c r="R1167" s="24" t="str">
        <f t="shared" si="94"/>
        <v/>
      </c>
      <c r="S1167" s="27" t="str">
        <f t="shared" si="95"/>
        <v/>
      </c>
    </row>
    <row r="1168" spans="2:19" x14ac:dyDescent="0.3">
      <c r="B1168" s="24" t="str">
        <f>_xlfn.IFNA(VLOOKUP(A1168,list!B:C,2,FALSE),"")</f>
        <v/>
      </c>
      <c r="D1168" s="24" t="str">
        <f>_xlfn.IFNA(VLOOKUP(C1168,list!$G$2:$I$10,2,FALSE),"")</f>
        <v/>
      </c>
      <c r="E1168" s="24" t="str">
        <f>_xlfn.IFNA(VLOOKUP(C1168,list!G:I,3,FALSE),"")</f>
        <v/>
      </c>
      <c r="O1168" s="26" t="str">
        <f t="shared" si="92"/>
        <v/>
      </c>
      <c r="P1168" s="28" t="str">
        <f t="shared" si="96"/>
        <v/>
      </c>
      <c r="Q1168" s="24" t="str">
        <f t="shared" si="93"/>
        <v/>
      </c>
      <c r="R1168" s="24" t="str">
        <f t="shared" si="94"/>
        <v/>
      </c>
      <c r="S1168" s="27" t="str">
        <f t="shared" si="95"/>
        <v/>
      </c>
    </row>
    <row r="1169" spans="2:19" x14ac:dyDescent="0.3">
      <c r="B1169" s="24" t="str">
        <f>_xlfn.IFNA(VLOOKUP(A1169,list!B:C,2,FALSE),"")</f>
        <v/>
      </c>
      <c r="D1169" s="24" t="str">
        <f>_xlfn.IFNA(VLOOKUP(C1169,list!$G$2:$I$10,2,FALSE),"")</f>
        <v/>
      </c>
      <c r="E1169" s="24" t="str">
        <f>_xlfn.IFNA(VLOOKUP(C1169,list!G:I,3,FALSE),"")</f>
        <v/>
      </c>
      <c r="O1169" s="26" t="str">
        <f t="shared" si="92"/>
        <v/>
      </c>
      <c r="P1169" s="28" t="str">
        <f t="shared" si="96"/>
        <v/>
      </c>
      <c r="Q1169" s="24" t="str">
        <f t="shared" si="93"/>
        <v/>
      </c>
      <c r="R1169" s="24" t="str">
        <f t="shared" si="94"/>
        <v/>
      </c>
      <c r="S1169" s="27" t="str">
        <f t="shared" si="95"/>
        <v/>
      </c>
    </row>
    <row r="1170" spans="2:19" x14ac:dyDescent="0.3">
      <c r="B1170" s="24" t="str">
        <f>_xlfn.IFNA(VLOOKUP(A1170,list!B:C,2,FALSE),"")</f>
        <v/>
      </c>
      <c r="D1170" s="24" t="str">
        <f>_xlfn.IFNA(VLOOKUP(C1170,list!$G$2:$I$10,2,FALSE),"")</f>
        <v/>
      </c>
      <c r="E1170" s="24" t="str">
        <f>_xlfn.IFNA(VLOOKUP(C1170,list!G:I,3,FALSE),"")</f>
        <v/>
      </c>
      <c r="O1170" s="26" t="str">
        <f t="shared" si="92"/>
        <v/>
      </c>
      <c r="P1170" s="28" t="str">
        <f t="shared" si="96"/>
        <v/>
      </c>
      <c r="Q1170" s="24" t="str">
        <f t="shared" si="93"/>
        <v/>
      </c>
      <c r="R1170" s="24" t="str">
        <f t="shared" si="94"/>
        <v/>
      </c>
      <c r="S1170" s="27" t="str">
        <f t="shared" si="95"/>
        <v/>
      </c>
    </row>
    <row r="1171" spans="2:19" x14ac:dyDescent="0.3">
      <c r="B1171" s="24" t="str">
        <f>_xlfn.IFNA(VLOOKUP(A1171,list!B:C,2,FALSE),"")</f>
        <v/>
      </c>
      <c r="D1171" s="24" t="str">
        <f>_xlfn.IFNA(VLOOKUP(C1171,list!$G$2:$I$10,2,FALSE),"")</f>
        <v/>
      </c>
      <c r="E1171" s="24" t="str">
        <f>_xlfn.IFNA(VLOOKUP(C1171,list!G:I,3,FALSE),"")</f>
        <v/>
      </c>
      <c r="O1171" s="26" t="str">
        <f t="shared" si="92"/>
        <v/>
      </c>
      <c r="P1171" s="28" t="str">
        <f t="shared" si="96"/>
        <v/>
      </c>
      <c r="Q1171" s="24" t="str">
        <f t="shared" si="93"/>
        <v/>
      </c>
      <c r="R1171" s="24" t="str">
        <f t="shared" si="94"/>
        <v/>
      </c>
      <c r="S1171" s="27" t="str">
        <f t="shared" si="95"/>
        <v/>
      </c>
    </row>
    <row r="1172" spans="2:19" x14ac:dyDescent="0.3">
      <c r="B1172" s="24" t="str">
        <f>_xlfn.IFNA(VLOOKUP(A1172,list!B:C,2,FALSE),"")</f>
        <v/>
      </c>
      <c r="D1172" s="24" t="str">
        <f>_xlfn.IFNA(VLOOKUP(C1172,list!$G$2:$I$10,2,FALSE),"")</f>
        <v/>
      </c>
      <c r="E1172" s="24" t="str">
        <f>_xlfn.IFNA(VLOOKUP(C1172,list!G:I,3,FALSE),"")</f>
        <v/>
      </c>
      <c r="O1172" s="26" t="str">
        <f t="shared" si="92"/>
        <v/>
      </c>
      <c r="P1172" s="28" t="str">
        <f t="shared" si="96"/>
        <v/>
      </c>
      <c r="Q1172" s="24" t="str">
        <f t="shared" si="93"/>
        <v/>
      </c>
      <c r="R1172" s="24" t="str">
        <f t="shared" si="94"/>
        <v/>
      </c>
      <c r="S1172" s="27" t="str">
        <f t="shared" si="95"/>
        <v/>
      </c>
    </row>
    <row r="1173" spans="2:19" x14ac:dyDescent="0.3">
      <c r="B1173" s="24" t="str">
        <f>_xlfn.IFNA(VLOOKUP(A1173,list!B:C,2,FALSE),"")</f>
        <v/>
      </c>
      <c r="D1173" s="24" t="str">
        <f>_xlfn.IFNA(VLOOKUP(C1173,list!$G$2:$I$10,2,FALSE),"")</f>
        <v/>
      </c>
      <c r="E1173" s="24" t="str">
        <f>_xlfn.IFNA(VLOOKUP(C1173,list!G:I,3,FALSE),"")</f>
        <v/>
      </c>
      <c r="O1173" s="26" t="str">
        <f t="shared" si="92"/>
        <v/>
      </c>
      <c r="P1173" s="28" t="str">
        <f t="shared" si="96"/>
        <v/>
      </c>
      <c r="Q1173" s="24" t="str">
        <f t="shared" si="93"/>
        <v/>
      </c>
      <c r="R1173" s="24" t="str">
        <f t="shared" si="94"/>
        <v/>
      </c>
      <c r="S1173" s="27" t="str">
        <f t="shared" si="95"/>
        <v/>
      </c>
    </row>
    <row r="1174" spans="2:19" x14ac:dyDescent="0.3">
      <c r="B1174" s="24" t="str">
        <f>_xlfn.IFNA(VLOOKUP(A1174,list!B:C,2,FALSE),"")</f>
        <v/>
      </c>
      <c r="D1174" s="24" t="str">
        <f>_xlfn.IFNA(VLOOKUP(C1174,list!$G$2:$I$10,2,FALSE),"")</f>
        <v/>
      </c>
      <c r="E1174" s="24" t="str">
        <f>_xlfn.IFNA(VLOOKUP(C1174,list!G:I,3,FALSE),"")</f>
        <v/>
      </c>
      <c r="O1174" s="26" t="str">
        <f t="shared" si="92"/>
        <v/>
      </c>
      <c r="P1174" s="28" t="str">
        <f t="shared" si="96"/>
        <v/>
      </c>
      <c r="Q1174" s="24" t="str">
        <f t="shared" si="93"/>
        <v/>
      </c>
      <c r="R1174" s="24" t="str">
        <f t="shared" si="94"/>
        <v/>
      </c>
      <c r="S1174" s="27" t="str">
        <f t="shared" si="95"/>
        <v/>
      </c>
    </row>
    <row r="1175" spans="2:19" x14ac:dyDescent="0.3">
      <c r="B1175" s="24" t="str">
        <f>_xlfn.IFNA(VLOOKUP(A1175,list!B:C,2,FALSE),"")</f>
        <v/>
      </c>
      <c r="D1175" s="24" t="str">
        <f>_xlfn.IFNA(VLOOKUP(C1175,list!$G$2:$I$10,2,FALSE),"")</f>
        <v/>
      </c>
      <c r="E1175" s="24" t="str">
        <f>_xlfn.IFNA(VLOOKUP(C1175,list!G:I,3,FALSE),"")</f>
        <v/>
      </c>
      <c r="O1175" s="26" t="str">
        <f t="shared" si="92"/>
        <v/>
      </c>
      <c r="P1175" s="28" t="str">
        <f t="shared" si="96"/>
        <v/>
      </c>
      <c r="Q1175" s="24" t="str">
        <f t="shared" si="93"/>
        <v/>
      </c>
      <c r="R1175" s="24" t="str">
        <f t="shared" si="94"/>
        <v/>
      </c>
      <c r="S1175" s="27" t="str">
        <f t="shared" si="95"/>
        <v/>
      </c>
    </row>
    <row r="1176" spans="2:19" x14ac:dyDescent="0.3">
      <c r="B1176" s="24" t="str">
        <f>_xlfn.IFNA(VLOOKUP(A1176,list!B:C,2,FALSE),"")</f>
        <v/>
      </c>
      <c r="D1176" s="24" t="str">
        <f>_xlfn.IFNA(VLOOKUP(C1176,list!$G$2:$I$10,2,FALSE),"")</f>
        <v/>
      </c>
      <c r="E1176" s="24" t="str">
        <f>_xlfn.IFNA(VLOOKUP(C1176,list!G:I,3,FALSE),"")</f>
        <v/>
      </c>
      <c r="O1176" s="26" t="str">
        <f t="shared" si="92"/>
        <v/>
      </c>
      <c r="P1176" s="28" t="str">
        <f t="shared" si="96"/>
        <v/>
      </c>
      <c r="Q1176" s="24" t="str">
        <f t="shared" si="93"/>
        <v/>
      </c>
      <c r="R1176" s="24" t="str">
        <f t="shared" si="94"/>
        <v/>
      </c>
      <c r="S1176" s="27" t="str">
        <f t="shared" si="95"/>
        <v/>
      </c>
    </row>
    <row r="1177" spans="2:19" x14ac:dyDescent="0.3">
      <c r="B1177" s="24" t="str">
        <f>_xlfn.IFNA(VLOOKUP(A1177,list!B:C,2,FALSE),"")</f>
        <v/>
      </c>
      <c r="D1177" s="24" t="str">
        <f>_xlfn.IFNA(VLOOKUP(C1177,list!$G$2:$I$10,2,FALSE),"")</f>
        <v/>
      </c>
      <c r="E1177" s="24" t="str">
        <f>_xlfn.IFNA(VLOOKUP(C1177,list!G:I,3,FALSE),"")</f>
        <v/>
      </c>
      <c r="O1177" s="26" t="str">
        <f t="shared" si="92"/>
        <v/>
      </c>
      <c r="P1177" s="28" t="str">
        <f t="shared" si="96"/>
        <v/>
      </c>
      <c r="Q1177" s="24" t="str">
        <f t="shared" si="93"/>
        <v/>
      </c>
      <c r="R1177" s="24" t="str">
        <f t="shared" si="94"/>
        <v/>
      </c>
      <c r="S1177" s="27" t="str">
        <f t="shared" si="95"/>
        <v/>
      </c>
    </row>
    <row r="1178" spans="2:19" x14ac:dyDescent="0.3">
      <c r="B1178" s="24" t="str">
        <f>_xlfn.IFNA(VLOOKUP(A1178,list!B:C,2,FALSE),"")</f>
        <v/>
      </c>
      <c r="D1178" s="24" t="str">
        <f>_xlfn.IFNA(VLOOKUP(C1178,list!$G$2:$I$10,2,FALSE),"")</f>
        <v/>
      </c>
      <c r="E1178" s="24" t="str">
        <f>_xlfn.IFNA(VLOOKUP(C1178,list!G:I,3,FALSE),"")</f>
        <v/>
      </c>
      <c r="O1178" s="26" t="str">
        <f t="shared" si="92"/>
        <v/>
      </c>
      <c r="P1178" s="28" t="str">
        <f t="shared" si="96"/>
        <v/>
      </c>
      <c r="Q1178" s="24" t="str">
        <f t="shared" si="93"/>
        <v/>
      </c>
      <c r="R1178" s="24" t="str">
        <f t="shared" si="94"/>
        <v/>
      </c>
      <c r="S1178" s="27" t="str">
        <f t="shared" si="95"/>
        <v/>
      </c>
    </row>
    <row r="1179" spans="2:19" x14ac:dyDescent="0.3">
      <c r="B1179" s="24" t="str">
        <f>_xlfn.IFNA(VLOOKUP(A1179,list!B:C,2,FALSE),"")</f>
        <v/>
      </c>
      <c r="D1179" s="24" t="str">
        <f>_xlfn.IFNA(VLOOKUP(C1179,list!$G$2:$I$10,2,FALSE),"")</f>
        <v/>
      </c>
      <c r="E1179" s="24" t="str">
        <f>_xlfn.IFNA(VLOOKUP(C1179,list!G:I,3,FALSE),"")</f>
        <v/>
      </c>
      <c r="O1179" s="26" t="str">
        <f t="shared" si="92"/>
        <v/>
      </c>
      <c r="P1179" s="28" t="str">
        <f t="shared" si="96"/>
        <v/>
      </c>
      <c r="Q1179" s="24" t="str">
        <f t="shared" si="93"/>
        <v/>
      </c>
      <c r="R1179" s="24" t="str">
        <f t="shared" si="94"/>
        <v/>
      </c>
      <c r="S1179" s="27" t="str">
        <f t="shared" si="95"/>
        <v/>
      </c>
    </row>
    <row r="1180" spans="2:19" x14ac:dyDescent="0.3">
      <c r="B1180" s="24" t="str">
        <f>_xlfn.IFNA(VLOOKUP(A1180,list!B:C,2,FALSE),"")</f>
        <v/>
      </c>
      <c r="D1180" s="24" t="str">
        <f>_xlfn.IFNA(VLOOKUP(C1180,list!$G$2:$I$10,2,FALSE),"")</f>
        <v/>
      </c>
      <c r="E1180" s="24" t="str">
        <f>_xlfn.IFNA(VLOOKUP(C1180,list!G:I,3,FALSE),"")</f>
        <v/>
      </c>
      <c r="O1180" s="26" t="str">
        <f t="shared" si="92"/>
        <v/>
      </c>
      <c r="P1180" s="28" t="str">
        <f t="shared" si="96"/>
        <v/>
      </c>
      <c r="Q1180" s="24" t="str">
        <f t="shared" si="93"/>
        <v/>
      </c>
      <c r="R1180" s="24" t="str">
        <f t="shared" si="94"/>
        <v/>
      </c>
      <c r="S1180" s="27" t="str">
        <f t="shared" si="95"/>
        <v/>
      </c>
    </row>
    <row r="1181" spans="2:19" x14ac:dyDescent="0.3">
      <c r="B1181" s="24" t="str">
        <f>_xlfn.IFNA(VLOOKUP(A1181,list!B:C,2,FALSE),"")</f>
        <v/>
      </c>
      <c r="D1181" s="24" t="str">
        <f>_xlfn.IFNA(VLOOKUP(C1181,list!$G$2:$I$10,2,FALSE),"")</f>
        <v/>
      </c>
      <c r="E1181" s="24" t="str">
        <f>_xlfn.IFNA(VLOOKUP(C1181,list!G:I,3,FALSE),"")</f>
        <v/>
      </c>
      <c r="O1181" s="26" t="str">
        <f t="shared" si="92"/>
        <v/>
      </c>
      <c r="P1181" s="28" t="str">
        <f t="shared" si="96"/>
        <v/>
      </c>
      <c r="Q1181" s="24" t="str">
        <f t="shared" si="93"/>
        <v/>
      </c>
      <c r="R1181" s="24" t="str">
        <f t="shared" si="94"/>
        <v/>
      </c>
      <c r="S1181" s="27" t="str">
        <f t="shared" si="95"/>
        <v/>
      </c>
    </row>
    <row r="1182" spans="2:19" x14ac:dyDescent="0.3">
      <c r="B1182" s="24" t="str">
        <f>_xlfn.IFNA(VLOOKUP(A1182,list!B:C,2,FALSE),"")</f>
        <v/>
      </c>
      <c r="D1182" s="24" t="str">
        <f>_xlfn.IFNA(VLOOKUP(C1182,list!$G$2:$I$10,2,FALSE),"")</f>
        <v/>
      </c>
      <c r="E1182" s="24" t="str">
        <f>_xlfn.IFNA(VLOOKUP(C1182,list!G:I,3,FALSE),"")</f>
        <v/>
      </c>
      <c r="O1182" s="26" t="str">
        <f t="shared" si="92"/>
        <v/>
      </c>
      <c r="P1182" s="28" t="str">
        <f t="shared" si="96"/>
        <v/>
      </c>
      <c r="Q1182" s="24" t="str">
        <f t="shared" si="93"/>
        <v/>
      </c>
      <c r="R1182" s="24" t="str">
        <f t="shared" si="94"/>
        <v/>
      </c>
      <c r="S1182" s="27" t="str">
        <f t="shared" si="95"/>
        <v/>
      </c>
    </row>
    <row r="1183" spans="2:19" x14ac:dyDescent="0.3">
      <c r="B1183" s="24" t="str">
        <f>_xlfn.IFNA(VLOOKUP(A1183,list!B:C,2,FALSE),"")</f>
        <v/>
      </c>
      <c r="D1183" s="24" t="str">
        <f>_xlfn.IFNA(VLOOKUP(C1183,list!$G$2:$I$10,2,FALSE),"")</f>
        <v/>
      </c>
      <c r="E1183" s="24" t="str">
        <f>_xlfn.IFNA(VLOOKUP(C1183,list!G:I,3,FALSE),"")</f>
        <v/>
      </c>
      <c r="O1183" s="26" t="str">
        <f t="shared" si="92"/>
        <v/>
      </c>
      <c r="P1183" s="28" t="str">
        <f t="shared" si="96"/>
        <v/>
      </c>
      <c r="Q1183" s="24" t="str">
        <f t="shared" si="93"/>
        <v/>
      </c>
      <c r="R1183" s="24" t="str">
        <f t="shared" si="94"/>
        <v/>
      </c>
      <c r="S1183" s="27" t="str">
        <f t="shared" si="95"/>
        <v/>
      </c>
    </row>
    <row r="1184" spans="2:19" x14ac:dyDescent="0.3">
      <c r="B1184" s="24" t="str">
        <f>_xlfn.IFNA(VLOOKUP(A1184,list!B:C,2,FALSE),"")</f>
        <v/>
      </c>
      <c r="D1184" s="24" t="str">
        <f>_xlfn.IFNA(VLOOKUP(C1184,list!$G$2:$I$10,2,FALSE),"")</f>
        <v/>
      </c>
      <c r="E1184" s="24" t="str">
        <f>_xlfn.IFNA(VLOOKUP(C1184,list!G:I,3,FALSE),"")</f>
        <v/>
      </c>
      <c r="O1184" s="26" t="str">
        <f t="shared" si="92"/>
        <v/>
      </c>
      <c r="P1184" s="28" t="str">
        <f t="shared" si="96"/>
        <v/>
      </c>
      <c r="Q1184" s="24" t="str">
        <f t="shared" si="93"/>
        <v/>
      </c>
      <c r="R1184" s="24" t="str">
        <f t="shared" si="94"/>
        <v/>
      </c>
      <c r="S1184" s="27" t="str">
        <f t="shared" si="95"/>
        <v/>
      </c>
    </row>
    <row r="1185" spans="2:19" x14ac:dyDescent="0.3">
      <c r="B1185" s="24" t="str">
        <f>_xlfn.IFNA(VLOOKUP(A1185,list!B:C,2,FALSE),"")</f>
        <v/>
      </c>
      <c r="D1185" s="24" t="str">
        <f>_xlfn.IFNA(VLOOKUP(C1185,list!$G$2:$I$10,2,FALSE),"")</f>
        <v/>
      </c>
      <c r="E1185" s="24" t="str">
        <f>_xlfn.IFNA(VLOOKUP(C1185,list!G:I,3,FALSE),"")</f>
        <v/>
      </c>
      <c r="O1185" s="26" t="str">
        <f t="shared" si="92"/>
        <v/>
      </c>
      <c r="P1185" s="28" t="str">
        <f t="shared" si="96"/>
        <v/>
      </c>
      <c r="Q1185" s="24" t="str">
        <f t="shared" si="93"/>
        <v/>
      </c>
      <c r="R1185" s="24" t="str">
        <f t="shared" si="94"/>
        <v/>
      </c>
      <c r="S1185" s="27" t="str">
        <f t="shared" si="95"/>
        <v/>
      </c>
    </row>
    <row r="1186" spans="2:19" x14ac:dyDescent="0.3">
      <c r="B1186" s="24" t="str">
        <f>_xlfn.IFNA(VLOOKUP(A1186,list!B:C,2,FALSE),"")</f>
        <v/>
      </c>
      <c r="D1186" s="24" t="str">
        <f>_xlfn.IFNA(VLOOKUP(C1186,list!$G$2:$I$10,2,FALSE),"")</f>
        <v/>
      </c>
      <c r="E1186" s="24" t="str">
        <f>_xlfn.IFNA(VLOOKUP(C1186,list!G:I,3,FALSE),"")</f>
        <v/>
      </c>
      <c r="O1186" s="26" t="str">
        <f t="shared" si="92"/>
        <v/>
      </c>
      <c r="P1186" s="28" t="str">
        <f t="shared" si="96"/>
        <v/>
      </c>
      <c r="Q1186" s="24" t="str">
        <f t="shared" si="93"/>
        <v/>
      </c>
      <c r="R1186" s="24" t="str">
        <f t="shared" si="94"/>
        <v/>
      </c>
      <c r="S1186" s="27" t="str">
        <f t="shared" si="95"/>
        <v/>
      </c>
    </row>
    <row r="1187" spans="2:19" x14ac:dyDescent="0.3">
      <c r="B1187" s="24" t="str">
        <f>_xlfn.IFNA(VLOOKUP(A1187,list!B:C,2,FALSE),"")</f>
        <v/>
      </c>
      <c r="D1187" s="24" t="str">
        <f>_xlfn.IFNA(VLOOKUP(C1187,list!$G$2:$I$10,2,FALSE),"")</f>
        <v/>
      </c>
      <c r="E1187" s="24" t="str">
        <f>_xlfn.IFNA(VLOOKUP(C1187,list!G:I,3,FALSE),"")</f>
        <v/>
      </c>
      <c r="O1187" s="26" t="str">
        <f t="shared" si="92"/>
        <v/>
      </c>
      <c r="P1187" s="28" t="str">
        <f t="shared" si="96"/>
        <v/>
      </c>
      <c r="Q1187" s="24" t="str">
        <f t="shared" si="93"/>
        <v/>
      </c>
      <c r="R1187" s="24" t="str">
        <f t="shared" si="94"/>
        <v/>
      </c>
      <c r="S1187" s="27" t="str">
        <f t="shared" si="95"/>
        <v/>
      </c>
    </row>
    <row r="1188" spans="2:19" x14ac:dyDescent="0.3">
      <c r="B1188" s="24" t="str">
        <f>_xlfn.IFNA(VLOOKUP(A1188,list!B:C,2,FALSE),"")</f>
        <v/>
      </c>
      <c r="D1188" s="24" t="str">
        <f>_xlfn.IFNA(VLOOKUP(C1188,list!$G$2:$I$10,2,FALSE),"")</f>
        <v/>
      </c>
      <c r="E1188" s="24" t="str">
        <f>_xlfn.IFNA(VLOOKUP(C1188,list!G:I,3,FALSE),"")</f>
        <v/>
      </c>
      <c r="O1188" s="26" t="str">
        <f t="shared" si="92"/>
        <v/>
      </c>
      <c r="P1188" s="28" t="str">
        <f t="shared" si="96"/>
        <v/>
      </c>
      <c r="Q1188" s="24" t="str">
        <f t="shared" si="93"/>
        <v/>
      </c>
      <c r="R1188" s="24" t="str">
        <f t="shared" si="94"/>
        <v/>
      </c>
      <c r="S1188" s="27" t="str">
        <f t="shared" si="95"/>
        <v/>
      </c>
    </row>
    <row r="1189" spans="2:19" x14ac:dyDescent="0.3">
      <c r="B1189" s="24" t="str">
        <f>_xlfn.IFNA(VLOOKUP(A1189,list!B:C,2,FALSE),"")</f>
        <v/>
      </c>
      <c r="D1189" s="24" t="str">
        <f>_xlfn.IFNA(VLOOKUP(C1189,list!$G$2:$I$10,2,FALSE),"")</f>
        <v/>
      </c>
      <c r="E1189" s="24" t="str">
        <f>_xlfn.IFNA(VLOOKUP(C1189,list!G:I,3,FALSE),"")</f>
        <v/>
      </c>
      <c r="O1189" s="26" t="str">
        <f t="shared" si="92"/>
        <v/>
      </c>
      <c r="P1189" s="28" t="str">
        <f t="shared" si="96"/>
        <v/>
      </c>
      <c r="Q1189" s="24" t="str">
        <f t="shared" si="93"/>
        <v/>
      </c>
      <c r="R1189" s="24" t="str">
        <f t="shared" si="94"/>
        <v/>
      </c>
      <c r="S1189" s="27" t="str">
        <f t="shared" si="95"/>
        <v/>
      </c>
    </row>
    <row r="1190" spans="2:19" x14ac:dyDescent="0.3">
      <c r="B1190" s="24" t="str">
        <f>_xlfn.IFNA(VLOOKUP(A1190,list!B:C,2,FALSE),"")</f>
        <v/>
      </c>
      <c r="D1190" s="24" t="str">
        <f>_xlfn.IFNA(VLOOKUP(C1190,list!$G$2:$I$10,2,FALSE),"")</f>
        <v/>
      </c>
      <c r="E1190" s="24" t="str">
        <f>_xlfn.IFNA(VLOOKUP(C1190,list!G:I,3,FALSE),"")</f>
        <v/>
      </c>
      <c r="O1190" s="26" t="str">
        <f t="shared" si="92"/>
        <v/>
      </c>
      <c r="P1190" s="28" t="str">
        <f t="shared" si="96"/>
        <v/>
      </c>
      <c r="Q1190" s="24" t="str">
        <f t="shared" si="93"/>
        <v/>
      </c>
      <c r="R1190" s="24" t="str">
        <f t="shared" si="94"/>
        <v/>
      </c>
      <c r="S1190" s="27" t="str">
        <f t="shared" si="95"/>
        <v/>
      </c>
    </row>
    <row r="1191" spans="2:19" x14ac:dyDescent="0.3">
      <c r="B1191" s="24" t="str">
        <f>_xlfn.IFNA(VLOOKUP(A1191,list!B:C,2,FALSE),"")</f>
        <v/>
      </c>
      <c r="D1191" s="24" t="str">
        <f>_xlfn.IFNA(VLOOKUP(C1191,list!$G$2:$I$10,2,FALSE),"")</f>
        <v/>
      </c>
      <c r="E1191" s="24" t="str">
        <f>_xlfn.IFNA(VLOOKUP(C1191,list!G:I,3,FALSE),"")</f>
        <v/>
      </c>
      <c r="O1191" s="26" t="str">
        <f t="shared" si="92"/>
        <v/>
      </c>
      <c r="P1191" s="28" t="str">
        <f t="shared" si="96"/>
        <v/>
      </c>
      <c r="Q1191" s="24" t="str">
        <f t="shared" si="93"/>
        <v/>
      </c>
      <c r="R1191" s="24" t="str">
        <f t="shared" si="94"/>
        <v/>
      </c>
      <c r="S1191" s="27" t="str">
        <f t="shared" si="95"/>
        <v/>
      </c>
    </row>
    <row r="1192" spans="2:19" x14ac:dyDescent="0.3">
      <c r="B1192" s="24" t="str">
        <f>_xlfn.IFNA(VLOOKUP(A1192,list!B:C,2,FALSE),"")</f>
        <v/>
      </c>
      <c r="D1192" s="24" t="str">
        <f>_xlfn.IFNA(VLOOKUP(C1192,list!$G$2:$I$10,2,FALSE),"")</f>
        <v/>
      </c>
      <c r="E1192" s="24" t="str">
        <f>_xlfn.IFNA(VLOOKUP(C1192,list!G:I,3,FALSE),"")</f>
        <v/>
      </c>
      <c r="O1192" s="26" t="str">
        <f t="shared" si="92"/>
        <v/>
      </c>
      <c r="P1192" s="28" t="str">
        <f t="shared" si="96"/>
        <v/>
      </c>
      <c r="Q1192" s="24" t="str">
        <f t="shared" si="93"/>
        <v/>
      </c>
      <c r="R1192" s="24" t="str">
        <f t="shared" si="94"/>
        <v/>
      </c>
      <c r="S1192" s="27" t="str">
        <f t="shared" si="95"/>
        <v/>
      </c>
    </row>
    <row r="1193" spans="2:19" x14ac:dyDescent="0.3">
      <c r="B1193" s="24" t="str">
        <f>_xlfn.IFNA(VLOOKUP(A1193,list!B:C,2,FALSE),"")</f>
        <v/>
      </c>
      <c r="D1193" s="24" t="str">
        <f>_xlfn.IFNA(VLOOKUP(C1193,list!$G$2:$I$10,2,FALSE),"")</f>
        <v/>
      </c>
      <c r="E1193" s="24" t="str">
        <f>_xlfn.IFNA(VLOOKUP(C1193,list!G:I,3,FALSE),"")</f>
        <v/>
      </c>
      <c r="O1193" s="26" t="str">
        <f t="shared" si="92"/>
        <v/>
      </c>
      <c r="P1193" s="28" t="str">
        <f t="shared" si="96"/>
        <v/>
      </c>
      <c r="Q1193" s="24" t="str">
        <f t="shared" si="93"/>
        <v/>
      </c>
      <c r="R1193" s="24" t="str">
        <f t="shared" si="94"/>
        <v/>
      </c>
      <c r="S1193" s="27" t="str">
        <f t="shared" si="95"/>
        <v/>
      </c>
    </row>
    <row r="1194" spans="2:19" x14ac:dyDescent="0.3">
      <c r="B1194" s="24" t="str">
        <f>_xlfn.IFNA(VLOOKUP(A1194,list!B:C,2,FALSE),"")</f>
        <v/>
      </c>
      <c r="D1194" s="24" t="str">
        <f>_xlfn.IFNA(VLOOKUP(C1194,list!$G$2:$I$10,2,FALSE),"")</f>
        <v/>
      </c>
      <c r="E1194" s="24" t="str">
        <f>_xlfn.IFNA(VLOOKUP(C1194,list!G:I,3,FALSE),"")</f>
        <v/>
      </c>
      <c r="O1194" s="26" t="str">
        <f t="shared" si="92"/>
        <v/>
      </c>
      <c r="P1194" s="28" t="str">
        <f t="shared" si="96"/>
        <v/>
      </c>
      <c r="Q1194" s="24" t="str">
        <f t="shared" si="93"/>
        <v/>
      </c>
      <c r="R1194" s="24" t="str">
        <f t="shared" si="94"/>
        <v/>
      </c>
      <c r="S1194" s="27" t="str">
        <f t="shared" si="95"/>
        <v/>
      </c>
    </row>
    <row r="1195" spans="2:19" x14ac:dyDescent="0.3">
      <c r="B1195" s="24" t="str">
        <f>_xlfn.IFNA(VLOOKUP(A1195,list!B:C,2,FALSE),"")</f>
        <v/>
      </c>
      <c r="D1195" s="24" t="str">
        <f>_xlfn.IFNA(VLOOKUP(C1195,list!$G$2:$I$10,2,FALSE),"")</f>
        <v/>
      </c>
      <c r="E1195" s="24" t="str">
        <f>_xlfn.IFNA(VLOOKUP(C1195,list!G:I,3,FALSE),"")</f>
        <v/>
      </c>
      <c r="O1195" s="26" t="str">
        <f t="shared" si="92"/>
        <v/>
      </c>
      <c r="P1195" s="28" t="str">
        <f t="shared" si="96"/>
        <v/>
      </c>
      <c r="Q1195" s="24" t="str">
        <f t="shared" si="93"/>
        <v/>
      </c>
      <c r="R1195" s="24" t="str">
        <f t="shared" si="94"/>
        <v/>
      </c>
      <c r="S1195" s="27" t="str">
        <f t="shared" si="95"/>
        <v/>
      </c>
    </row>
    <row r="1196" spans="2:19" x14ac:dyDescent="0.3">
      <c r="B1196" s="24" t="str">
        <f>_xlfn.IFNA(VLOOKUP(A1196,list!B:C,2,FALSE),"")</f>
        <v/>
      </c>
      <c r="D1196" s="24" t="str">
        <f>_xlfn.IFNA(VLOOKUP(C1196,list!$G$2:$I$10,2,FALSE),"")</f>
        <v/>
      </c>
      <c r="E1196" s="24" t="str">
        <f>_xlfn.IFNA(VLOOKUP(C1196,list!G:I,3,FALSE),"")</f>
        <v/>
      </c>
      <c r="O1196" s="26" t="str">
        <f t="shared" si="92"/>
        <v/>
      </c>
      <c r="P1196" s="28" t="str">
        <f t="shared" si="96"/>
        <v/>
      </c>
      <c r="Q1196" s="24" t="str">
        <f t="shared" si="93"/>
        <v/>
      </c>
      <c r="R1196" s="24" t="str">
        <f t="shared" si="94"/>
        <v/>
      </c>
      <c r="S1196" s="27" t="str">
        <f t="shared" si="95"/>
        <v/>
      </c>
    </row>
    <row r="1197" spans="2:19" x14ac:dyDescent="0.3">
      <c r="B1197" s="24" t="str">
        <f>_xlfn.IFNA(VLOOKUP(A1197,list!B:C,2,FALSE),"")</f>
        <v/>
      </c>
      <c r="D1197" s="24" t="str">
        <f>_xlfn.IFNA(VLOOKUP(C1197,list!$G$2:$I$10,2,FALSE),"")</f>
        <v/>
      </c>
      <c r="E1197" s="24" t="str">
        <f>_xlfn.IFNA(VLOOKUP(C1197,list!G:I,3,FALSE),"")</f>
        <v/>
      </c>
      <c r="O1197" s="26" t="str">
        <f t="shared" si="92"/>
        <v/>
      </c>
      <c r="P1197" s="28" t="str">
        <f t="shared" si="96"/>
        <v/>
      </c>
      <c r="Q1197" s="24" t="str">
        <f t="shared" si="93"/>
        <v/>
      </c>
      <c r="R1197" s="24" t="str">
        <f t="shared" si="94"/>
        <v/>
      </c>
      <c r="S1197" s="27" t="str">
        <f t="shared" si="95"/>
        <v/>
      </c>
    </row>
    <row r="1198" spans="2:19" x14ac:dyDescent="0.3">
      <c r="B1198" s="24" t="str">
        <f>_xlfn.IFNA(VLOOKUP(A1198,list!B:C,2,FALSE),"")</f>
        <v/>
      </c>
      <c r="D1198" s="24" t="str">
        <f>_xlfn.IFNA(VLOOKUP(C1198,list!$G$2:$I$10,2,FALSE),"")</f>
        <v/>
      </c>
      <c r="E1198" s="24" t="str">
        <f>_xlfn.IFNA(VLOOKUP(C1198,list!G:I,3,FALSE),"")</f>
        <v/>
      </c>
      <c r="O1198" s="26" t="str">
        <f t="shared" si="92"/>
        <v/>
      </c>
      <c r="P1198" s="28" t="str">
        <f t="shared" si="96"/>
        <v/>
      </c>
      <c r="Q1198" s="24" t="str">
        <f t="shared" si="93"/>
        <v/>
      </c>
      <c r="R1198" s="24" t="str">
        <f t="shared" si="94"/>
        <v/>
      </c>
      <c r="S1198" s="27" t="str">
        <f t="shared" si="95"/>
        <v/>
      </c>
    </row>
    <row r="1199" spans="2:19" x14ac:dyDescent="0.3">
      <c r="B1199" s="24" t="str">
        <f>_xlfn.IFNA(VLOOKUP(A1199,list!B:C,2,FALSE),"")</f>
        <v/>
      </c>
      <c r="D1199" s="24" t="str">
        <f>_xlfn.IFNA(VLOOKUP(C1199,list!$G$2:$I$10,2,FALSE),"")</f>
        <v/>
      </c>
      <c r="E1199" s="24" t="str">
        <f>_xlfn.IFNA(VLOOKUP(C1199,list!G:I,3,FALSE),"")</f>
        <v/>
      </c>
      <c r="O1199" s="26" t="str">
        <f t="shared" si="92"/>
        <v/>
      </c>
      <c r="P1199" s="28" t="str">
        <f t="shared" si="96"/>
        <v/>
      </c>
      <c r="Q1199" s="24" t="str">
        <f t="shared" si="93"/>
        <v/>
      </c>
      <c r="R1199" s="24" t="str">
        <f t="shared" si="94"/>
        <v/>
      </c>
      <c r="S1199" s="27" t="str">
        <f t="shared" si="95"/>
        <v/>
      </c>
    </row>
    <row r="1200" spans="2:19" x14ac:dyDescent="0.3">
      <c r="B1200" s="24" t="str">
        <f>_xlfn.IFNA(VLOOKUP(A1200,list!B:C,2,FALSE),"")</f>
        <v/>
      </c>
      <c r="D1200" s="24" t="str">
        <f>_xlfn.IFNA(VLOOKUP(C1200,list!$G$2:$I$10,2,FALSE),"")</f>
        <v/>
      </c>
      <c r="E1200" s="24" t="str">
        <f>_xlfn.IFNA(VLOOKUP(C1200,list!G:I,3,FALSE),"")</f>
        <v/>
      </c>
      <c r="O1200" s="26" t="str">
        <f t="shared" si="92"/>
        <v/>
      </c>
      <c r="P1200" s="28" t="str">
        <f t="shared" si="96"/>
        <v/>
      </c>
      <c r="Q1200" s="24" t="str">
        <f t="shared" si="93"/>
        <v/>
      </c>
      <c r="R1200" s="24" t="str">
        <f t="shared" si="94"/>
        <v/>
      </c>
      <c r="S1200" s="27" t="str">
        <f t="shared" si="95"/>
        <v/>
      </c>
    </row>
    <row r="1201" spans="2:19" x14ac:dyDescent="0.3">
      <c r="B1201" s="24" t="str">
        <f>_xlfn.IFNA(VLOOKUP(A1201,list!B:C,2,FALSE),"")</f>
        <v/>
      </c>
      <c r="D1201" s="24" t="str">
        <f>_xlfn.IFNA(VLOOKUP(C1201,list!$G$2:$I$10,2,FALSE),"")</f>
        <v/>
      </c>
      <c r="E1201" s="24" t="str">
        <f>_xlfn.IFNA(VLOOKUP(C1201,list!G:I,3,FALSE),"")</f>
        <v/>
      </c>
      <c r="O1201" s="26" t="str">
        <f t="shared" si="92"/>
        <v/>
      </c>
      <c r="P1201" s="28" t="str">
        <f t="shared" si="96"/>
        <v/>
      </c>
      <c r="Q1201" s="24" t="str">
        <f t="shared" si="93"/>
        <v/>
      </c>
      <c r="R1201" s="24" t="str">
        <f t="shared" si="94"/>
        <v/>
      </c>
      <c r="S1201" s="27" t="str">
        <f t="shared" si="95"/>
        <v/>
      </c>
    </row>
    <row r="1202" spans="2:19" x14ac:dyDescent="0.3">
      <c r="B1202" s="24" t="str">
        <f>_xlfn.IFNA(VLOOKUP(A1202,list!B:C,2,FALSE),"")</f>
        <v/>
      </c>
      <c r="D1202" s="24" t="str">
        <f>_xlfn.IFNA(VLOOKUP(C1202,list!$G$2:$I$10,2,FALSE),"")</f>
        <v/>
      </c>
      <c r="E1202" s="24" t="str">
        <f>_xlfn.IFNA(VLOOKUP(C1202,list!G:I,3,FALSE),"")</f>
        <v/>
      </c>
      <c r="O1202" s="26" t="str">
        <f t="shared" si="92"/>
        <v/>
      </c>
      <c r="P1202" s="28" t="str">
        <f t="shared" si="96"/>
        <v/>
      </c>
      <c r="Q1202" s="24" t="str">
        <f t="shared" si="93"/>
        <v/>
      </c>
      <c r="R1202" s="24" t="str">
        <f t="shared" si="94"/>
        <v/>
      </c>
      <c r="S1202" s="27" t="str">
        <f t="shared" si="95"/>
        <v/>
      </c>
    </row>
    <row r="1203" spans="2:19" x14ac:dyDescent="0.3">
      <c r="B1203" s="24" t="str">
        <f>_xlfn.IFNA(VLOOKUP(A1203,list!B:C,2,FALSE),"")</f>
        <v/>
      </c>
      <c r="D1203" s="24" t="str">
        <f>_xlfn.IFNA(VLOOKUP(C1203,list!$G$2:$I$10,2,FALSE),"")</f>
        <v/>
      </c>
      <c r="E1203" s="24" t="str">
        <f>_xlfn.IFNA(VLOOKUP(C1203,list!G:I,3,FALSE),"")</f>
        <v/>
      </c>
      <c r="O1203" s="26" t="str">
        <f t="shared" si="92"/>
        <v/>
      </c>
      <c r="P1203" s="28" t="str">
        <f t="shared" si="96"/>
        <v/>
      </c>
      <c r="Q1203" s="24" t="str">
        <f t="shared" si="93"/>
        <v/>
      </c>
      <c r="R1203" s="24" t="str">
        <f t="shared" si="94"/>
        <v/>
      </c>
      <c r="S1203" s="27" t="str">
        <f t="shared" si="95"/>
        <v/>
      </c>
    </row>
    <row r="1204" spans="2:19" x14ac:dyDescent="0.3">
      <c r="B1204" s="24" t="str">
        <f>_xlfn.IFNA(VLOOKUP(A1204,list!B:C,2,FALSE),"")</f>
        <v/>
      </c>
      <c r="D1204" s="24" t="str">
        <f>_xlfn.IFNA(VLOOKUP(C1204,list!$G$2:$I$10,2,FALSE),"")</f>
        <v/>
      </c>
      <c r="E1204" s="24" t="str">
        <f>_xlfn.IFNA(VLOOKUP(C1204,list!G:I,3,FALSE),"")</f>
        <v/>
      </c>
      <c r="O1204" s="26" t="str">
        <f t="shared" si="92"/>
        <v/>
      </c>
      <c r="P1204" s="28" t="str">
        <f t="shared" si="96"/>
        <v/>
      </c>
      <c r="Q1204" s="24" t="str">
        <f t="shared" si="93"/>
        <v/>
      </c>
      <c r="R1204" s="24" t="str">
        <f t="shared" si="94"/>
        <v/>
      </c>
      <c r="S1204" s="27" t="str">
        <f t="shared" si="95"/>
        <v/>
      </c>
    </row>
    <row r="1205" spans="2:19" x14ac:dyDescent="0.3">
      <c r="B1205" s="24" t="str">
        <f>_xlfn.IFNA(VLOOKUP(A1205,list!B:C,2,FALSE),"")</f>
        <v/>
      </c>
      <c r="D1205" s="24" t="str">
        <f>_xlfn.IFNA(VLOOKUP(C1205,list!$G$2:$I$10,2,FALSE),"")</f>
        <v/>
      </c>
      <c r="E1205" s="24" t="str">
        <f>_xlfn.IFNA(VLOOKUP(C1205,list!G:I,3,FALSE),"")</f>
        <v/>
      </c>
      <c r="O1205" s="26" t="str">
        <f t="shared" si="92"/>
        <v/>
      </c>
      <c r="P1205" s="28" t="str">
        <f t="shared" si="96"/>
        <v/>
      </c>
      <c r="Q1205" s="24" t="str">
        <f t="shared" si="93"/>
        <v/>
      </c>
      <c r="R1205" s="24" t="str">
        <f t="shared" si="94"/>
        <v/>
      </c>
      <c r="S1205" s="27" t="str">
        <f t="shared" si="95"/>
        <v/>
      </c>
    </row>
    <row r="1206" spans="2:19" x14ac:dyDescent="0.3">
      <c r="B1206" s="24" t="str">
        <f>_xlfn.IFNA(VLOOKUP(A1206,list!B:C,2,FALSE),"")</f>
        <v/>
      </c>
      <c r="D1206" s="24" t="str">
        <f>_xlfn.IFNA(VLOOKUP(C1206,list!$G$2:$I$10,2,FALSE),"")</f>
        <v/>
      </c>
      <c r="E1206" s="24" t="str">
        <f>_xlfn.IFNA(VLOOKUP(C1206,list!G:I,3,FALSE),"")</f>
        <v/>
      </c>
      <c r="O1206" s="26" t="str">
        <f t="shared" si="92"/>
        <v/>
      </c>
      <c r="P1206" s="28" t="str">
        <f t="shared" si="96"/>
        <v/>
      </c>
      <c r="Q1206" s="24" t="str">
        <f t="shared" si="93"/>
        <v/>
      </c>
      <c r="R1206" s="24" t="str">
        <f t="shared" si="94"/>
        <v/>
      </c>
      <c r="S1206" s="27" t="str">
        <f t="shared" si="95"/>
        <v/>
      </c>
    </row>
    <row r="1207" spans="2:19" x14ac:dyDescent="0.3">
      <c r="B1207" s="24" t="str">
        <f>_xlfn.IFNA(VLOOKUP(A1207,list!B:C,2,FALSE),"")</f>
        <v/>
      </c>
      <c r="D1207" s="24" t="str">
        <f>_xlfn.IFNA(VLOOKUP(C1207,list!$G$2:$I$10,2,FALSE),"")</f>
        <v/>
      </c>
      <c r="E1207" s="24" t="str">
        <f>_xlfn.IFNA(VLOOKUP(C1207,list!G:I,3,FALSE),"")</f>
        <v/>
      </c>
      <c r="O1207" s="26" t="str">
        <f t="shared" si="92"/>
        <v/>
      </c>
      <c r="P1207" s="28" t="str">
        <f t="shared" si="96"/>
        <v/>
      </c>
      <c r="Q1207" s="24" t="str">
        <f t="shared" si="93"/>
        <v/>
      </c>
      <c r="R1207" s="24" t="str">
        <f t="shared" si="94"/>
        <v/>
      </c>
      <c r="S1207" s="27" t="str">
        <f t="shared" si="95"/>
        <v/>
      </c>
    </row>
    <row r="1208" spans="2:19" x14ac:dyDescent="0.3">
      <c r="B1208" s="24" t="str">
        <f>_xlfn.IFNA(VLOOKUP(A1208,list!B:C,2,FALSE),"")</f>
        <v/>
      </c>
      <c r="D1208" s="24" t="str">
        <f>_xlfn.IFNA(VLOOKUP(C1208,list!$G$2:$I$10,2,FALSE),"")</f>
        <v/>
      </c>
      <c r="E1208" s="24" t="str">
        <f>_xlfn.IFNA(VLOOKUP(C1208,list!G:I,3,FALSE),"")</f>
        <v/>
      </c>
      <c r="O1208" s="26" t="str">
        <f t="shared" si="92"/>
        <v/>
      </c>
      <c r="P1208" s="28" t="str">
        <f t="shared" si="96"/>
        <v/>
      </c>
      <c r="Q1208" s="24" t="str">
        <f t="shared" si="93"/>
        <v/>
      </c>
      <c r="R1208" s="24" t="str">
        <f t="shared" si="94"/>
        <v/>
      </c>
      <c r="S1208" s="27" t="str">
        <f t="shared" si="95"/>
        <v/>
      </c>
    </row>
    <row r="1209" spans="2:19" x14ac:dyDescent="0.3">
      <c r="B1209" s="24" t="str">
        <f>_xlfn.IFNA(VLOOKUP(A1209,list!B:C,2,FALSE),"")</f>
        <v/>
      </c>
      <c r="D1209" s="24" t="str">
        <f>_xlfn.IFNA(VLOOKUP(C1209,list!$G$2:$I$10,2,FALSE),"")</f>
        <v/>
      </c>
      <c r="E1209" s="24" t="str">
        <f>_xlfn.IFNA(VLOOKUP(C1209,list!G:I,3,FALSE),"")</f>
        <v/>
      </c>
      <c r="O1209" s="26" t="str">
        <f t="shared" si="92"/>
        <v/>
      </c>
      <c r="P1209" s="28" t="str">
        <f t="shared" si="96"/>
        <v/>
      </c>
      <c r="Q1209" s="24" t="str">
        <f t="shared" si="93"/>
        <v/>
      </c>
      <c r="R1209" s="24" t="str">
        <f t="shared" si="94"/>
        <v/>
      </c>
      <c r="S1209" s="27" t="str">
        <f t="shared" si="95"/>
        <v/>
      </c>
    </row>
    <row r="1210" spans="2:19" x14ac:dyDescent="0.3">
      <c r="B1210" s="24" t="str">
        <f>_xlfn.IFNA(VLOOKUP(A1210,list!B:C,2,FALSE),"")</f>
        <v/>
      </c>
      <c r="D1210" s="24" t="str">
        <f>_xlfn.IFNA(VLOOKUP(C1210,list!$G$2:$I$10,2,FALSE),"")</f>
        <v/>
      </c>
      <c r="E1210" s="24" t="str">
        <f>_xlfn.IFNA(VLOOKUP(C1210,list!G:I,3,FALSE),"")</f>
        <v/>
      </c>
      <c r="O1210" s="26" t="str">
        <f t="shared" si="92"/>
        <v/>
      </c>
      <c r="P1210" s="28" t="str">
        <f t="shared" si="96"/>
        <v/>
      </c>
      <c r="Q1210" s="24" t="str">
        <f t="shared" si="93"/>
        <v/>
      </c>
      <c r="R1210" s="24" t="str">
        <f t="shared" si="94"/>
        <v/>
      </c>
      <c r="S1210" s="27" t="str">
        <f t="shared" si="95"/>
        <v/>
      </c>
    </row>
    <row r="1211" spans="2:19" x14ac:dyDescent="0.3">
      <c r="B1211" s="24" t="str">
        <f>_xlfn.IFNA(VLOOKUP(A1211,list!B:C,2,FALSE),"")</f>
        <v/>
      </c>
      <c r="D1211" s="24" t="str">
        <f>_xlfn.IFNA(VLOOKUP(C1211,list!$G$2:$I$10,2,FALSE),"")</f>
        <v/>
      </c>
      <c r="E1211" s="24" t="str">
        <f>_xlfn.IFNA(VLOOKUP(C1211,list!G:I,3,FALSE),"")</f>
        <v/>
      </c>
      <c r="O1211" s="26" t="str">
        <f t="shared" si="92"/>
        <v/>
      </c>
      <c r="P1211" s="28" t="str">
        <f t="shared" si="96"/>
        <v/>
      </c>
      <c r="Q1211" s="24" t="str">
        <f t="shared" si="93"/>
        <v/>
      </c>
      <c r="R1211" s="24" t="str">
        <f t="shared" si="94"/>
        <v/>
      </c>
      <c r="S1211" s="27" t="str">
        <f t="shared" si="95"/>
        <v/>
      </c>
    </row>
    <row r="1212" spans="2:19" x14ac:dyDescent="0.3">
      <c r="B1212" s="24" t="str">
        <f>_xlfn.IFNA(VLOOKUP(A1212,list!B:C,2,FALSE),"")</f>
        <v/>
      </c>
      <c r="D1212" s="24" t="str">
        <f>_xlfn.IFNA(VLOOKUP(C1212,list!$G$2:$I$10,2,FALSE),"")</f>
        <v/>
      </c>
      <c r="E1212" s="24" t="str">
        <f>_xlfn.IFNA(VLOOKUP(C1212,list!G:I,3,FALSE),"")</f>
        <v/>
      </c>
      <c r="O1212" s="26" t="str">
        <f t="shared" si="92"/>
        <v/>
      </c>
      <c r="P1212" s="28" t="str">
        <f t="shared" si="96"/>
        <v/>
      </c>
      <c r="Q1212" s="24" t="str">
        <f t="shared" si="93"/>
        <v/>
      </c>
      <c r="R1212" s="24" t="str">
        <f t="shared" si="94"/>
        <v/>
      </c>
      <c r="S1212" s="27" t="str">
        <f t="shared" si="95"/>
        <v/>
      </c>
    </row>
    <row r="1213" spans="2:19" x14ac:dyDescent="0.3">
      <c r="B1213" s="24" t="str">
        <f>_xlfn.IFNA(VLOOKUP(A1213,list!B:C,2,FALSE),"")</f>
        <v/>
      </c>
      <c r="D1213" s="24" t="str">
        <f>_xlfn.IFNA(VLOOKUP(C1213,list!$G$2:$I$10,2,FALSE),"")</f>
        <v/>
      </c>
      <c r="E1213" s="24" t="str">
        <f>_xlfn.IFNA(VLOOKUP(C1213,list!G:I,3,FALSE),"")</f>
        <v/>
      </c>
      <c r="O1213" s="26" t="str">
        <f t="shared" si="92"/>
        <v/>
      </c>
      <c r="P1213" s="28" t="str">
        <f t="shared" si="96"/>
        <v/>
      </c>
      <c r="Q1213" s="24" t="str">
        <f t="shared" si="93"/>
        <v/>
      </c>
      <c r="R1213" s="24" t="str">
        <f t="shared" si="94"/>
        <v/>
      </c>
      <c r="S1213" s="27" t="str">
        <f t="shared" si="95"/>
        <v/>
      </c>
    </row>
    <row r="1214" spans="2:19" x14ac:dyDescent="0.3">
      <c r="B1214" s="24" t="str">
        <f>_xlfn.IFNA(VLOOKUP(A1214,list!B:C,2,FALSE),"")</f>
        <v/>
      </c>
      <c r="D1214" s="24" t="str">
        <f>_xlfn.IFNA(VLOOKUP(C1214,list!$G$2:$I$10,2,FALSE),"")</f>
        <v/>
      </c>
      <c r="E1214" s="24" t="str">
        <f>_xlfn.IFNA(VLOOKUP(C1214,list!G:I,3,FALSE),"")</f>
        <v/>
      </c>
      <c r="O1214" s="26" t="str">
        <f t="shared" si="92"/>
        <v/>
      </c>
      <c r="P1214" s="28" t="str">
        <f t="shared" si="96"/>
        <v/>
      </c>
      <c r="Q1214" s="24" t="str">
        <f t="shared" si="93"/>
        <v/>
      </c>
      <c r="R1214" s="24" t="str">
        <f t="shared" si="94"/>
        <v/>
      </c>
      <c r="S1214" s="27" t="str">
        <f t="shared" si="95"/>
        <v/>
      </c>
    </row>
    <row r="1215" spans="2:19" x14ac:dyDescent="0.3">
      <c r="B1215" s="24" t="str">
        <f>_xlfn.IFNA(VLOOKUP(A1215,list!B:C,2,FALSE),"")</f>
        <v/>
      </c>
      <c r="D1215" s="24" t="str">
        <f>_xlfn.IFNA(VLOOKUP(C1215,list!$G$2:$I$10,2,FALSE),"")</f>
        <v/>
      </c>
      <c r="E1215" s="24" t="str">
        <f>_xlfn.IFNA(VLOOKUP(C1215,list!G:I,3,FALSE),"")</f>
        <v/>
      </c>
      <c r="O1215" s="26" t="str">
        <f t="shared" si="92"/>
        <v/>
      </c>
      <c r="P1215" s="28" t="str">
        <f t="shared" si="96"/>
        <v/>
      </c>
      <c r="Q1215" s="24" t="str">
        <f t="shared" si="93"/>
        <v/>
      </c>
      <c r="R1215" s="24" t="str">
        <f t="shared" si="94"/>
        <v/>
      </c>
      <c r="S1215" s="27" t="str">
        <f t="shared" si="95"/>
        <v/>
      </c>
    </row>
    <row r="1216" spans="2:19" x14ac:dyDescent="0.3">
      <c r="B1216" s="24" t="str">
        <f>_xlfn.IFNA(VLOOKUP(A1216,list!B:C,2,FALSE),"")</f>
        <v/>
      </c>
      <c r="D1216" s="24" t="str">
        <f>_xlfn.IFNA(VLOOKUP(C1216,list!$G$2:$I$10,2,FALSE),"")</f>
        <v/>
      </c>
      <c r="E1216" s="24" t="str">
        <f>_xlfn.IFNA(VLOOKUP(C1216,list!G:I,3,FALSE),"")</f>
        <v/>
      </c>
      <c r="O1216" s="26" t="str">
        <f t="shared" si="92"/>
        <v/>
      </c>
      <c r="P1216" s="28" t="str">
        <f t="shared" si="96"/>
        <v/>
      </c>
      <c r="Q1216" s="24" t="str">
        <f t="shared" si="93"/>
        <v/>
      </c>
      <c r="R1216" s="24" t="str">
        <f t="shared" si="94"/>
        <v/>
      </c>
      <c r="S1216" s="27" t="str">
        <f t="shared" si="95"/>
        <v/>
      </c>
    </row>
    <row r="1217" spans="2:19" x14ac:dyDescent="0.3">
      <c r="B1217" s="24" t="str">
        <f>_xlfn.IFNA(VLOOKUP(A1217,list!B:C,2,FALSE),"")</f>
        <v/>
      </c>
      <c r="D1217" s="24" t="str">
        <f>_xlfn.IFNA(VLOOKUP(C1217,list!$G$2:$I$10,2,FALSE),"")</f>
        <v/>
      </c>
      <c r="E1217" s="24" t="str">
        <f>_xlfn.IFNA(VLOOKUP(C1217,list!G:I,3,FALSE),"")</f>
        <v/>
      </c>
      <c r="O1217" s="26" t="str">
        <f t="shared" si="92"/>
        <v/>
      </c>
      <c r="P1217" s="28" t="str">
        <f t="shared" si="96"/>
        <v/>
      </c>
      <c r="Q1217" s="24" t="str">
        <f t="shared" si="93"/>
        <v/>
      </c>
      <c r="R1217" s="24" t="str">
        <f t="shared" si="94"/>
        <v/>
      </c>
      <c r="S1217" s="27" t="str">
        <f t="shared" si="95"/>
        <v/>
      </c>
    </row>
    <row r="1218" spans="2:19" x14ac:dyDescent="0.3">
      <c r="B1218" s="24" t="str">
        <f>_xlfn.IFNA(VLOOKUP(A1218,list!B:C,2,FALSE),"")</f>
        <v/>
      </c>
      <c r="D1218" s="24" t="str">
        <f>_xlfn.IFNA(VLOOKUP(C1218,list!$G$2:$I$10,2,FALSE),"")</f>
        <v/>
      </c>
      <c r="E1218" s="24" t="str">
        <f>_xlfn.IFNA(VLOOKUP(C1218,list!G:I,3,FALSE),"")</f>
        <v/>
      </c>
      <c r="O1218" s="26" t="str">
        <f t="shared" ref="O1218:O1281" si="97">IFERROR(IF(H1218="","",DATE(YEAR(H1218),MONTH(H1218),1)),"")</f>
        <v/>
      </c>
      <c r="P1218" s="28" t="str">
        <f t="shared" si="96"/>
        <v/>
      </c>
      <c r="Q1218" s="24" t="str">
        <f t="shared" ref="Q1218:Q1281" si="98">IFERROR(IF(J1218="","",MONTH(EOMONTH(J1218,(DAY(J1218)&gt;15)+0))),"")</f>
        <v/>
      </c>
      <c r="R1218" s="24" t="str">
        <f t="shared" ref="R1218:R1281" si="99">IFERROR(IF(J1218="","",IF(AND(MONTH(J1218)=12,Q1218=1),YEAR(J1218)+1,YEAR(J1218))),"")</f>
        <v/>
      </c>
      <c r="S1218" s="27" t="str">
        <f t="shared" ref="S1218:S1281" si="100">IF(OR(Q1218="",R1218=""),"",DATE(R1218,Q1218,1))</f>
        <v/>
      </c>
    </row>
    <row r="1219" spans="2:19" x14ac:dyDescent="0.3">
      <c r="B1219" s="24" t="str">
        <f>_xlfn.IFNA(VLOOKUP(A1219,list!B:C,2,FALSE),"")</f>
        <v/>
      </c>
      <c r="D1219" s="24" t="str">
        <f>_xlfn.IFNA(VLOOKUP(C1219,list!$G$2:$I$10,2,FALSE),"")</f>
        <v/>
      </c>
      <c r="E1219" s="24" t="str">
        <f>_xlfn.IFNA(VLOOKUP(C1219,list!G:I,3,FALSE),"")</f>
        <v/>
      </c>
      <c r="O1219" s="26" t="str">
        <f t="shared" si="97"/>
        <v/>
      </c>
      <c r="P1219" s="28" t="str">
        <f t="shared" ref="P1219:P1282" si="101">IFERROR(IF(J1219&gt;0,((J1219-H1219)/7),""),"")</f>
        <v/>
      </c>
      <c r="Q1219" s="24" t="str">
        <f t="shared" si="98"/>
        <v/>
      </c>
      <c r="R1219" s="24" t="str">
        <f t="shared" si="99"/>
        <v/>
      </c>
      <c r="S1219" s="27" t="str">
        <f t="shared" si="100"/>
        <v/>
      </c>
    </row>
    <row r="1220" spans="2:19" x14ac:dyDescent="0.3">
      <c r="B1220" s="24" t="str">
        <f>_xlfn.IFNA(VLOOKUP(A1220,list!B:C,2,FALSE),"")</f>
        <v/>
      </c>
      <c r="D1220" s="24" t="str">
        <f>_xlfn.IFNA(VLOOKUP(C1220,list!$G$2:$I$10,2,FALSE),"")</f>
        <v/>
      </c>
      <c r="E1220" s="24" t="str">
        <f>_xlfn.IFNA(VLOOKUP(C1220,list!G:I,3,FALSE),"")</f>
        <v/>
      </c>
      <c r="O1220" s="26" t="str">
        <f t="shared" si="97"/>
        <v/>
      </c>
      <c r="P1220" s="28" t="str">
        <f t="shared" si="101"/>
        <v/>
      </c>
      <c r="Q1220" s="24" t="str">
        <f t="shared" si="98"/>
        <v/>
      </c>
      <c r="R1220" s="24" t="str">
        <f t="shared" si="99"/>
        <v/>
      </c>
      <c r="S1220" s="27" t="str">
        <f t="shared" si="100"/>
        <v/>
      </c>
    </row>
    <row r="1221" spans="2:19" x14ac:dyDescent="0.3">
      <c r="B1221" s="24" t="str">
        <f>_xlfn.IFNA(VLOOKUP(A1221,list!B:C,2,FALSE),"")</f>
        <v/>
      </c>
      <c r="D1221" s="24" t="str">
        <f>_xlfn.IFNA(VLOOKUP(C1221,list!$G$2:$I$10,2,FALSE),"")</f>
        <v/>
      </c>
      <c r="E1221" s="24" t="str">
        <f>_xlfn.IFNA(VLOOKUP(C1221,list!G:I,3,FALSE),"")</f>
        <v/>
      </c>
      <c r="O1221" s="26" t="str">
        <f t="shared" si="97"/>
        <v/>
      </c>
      <c r="P1221" s="28" t="str">
        <f t="shared" si="101"/>
        <v/>
      </c>
      <c r="Q1221" s="24" t="str">
        <f t="shared" si="98"/>
        <v/>
      </c>
      <c r="R1221" s="24" t="str">
        <f t="shared" si="99"/>
        <v/>
      </c>
      <c r="S1221" s="27" t="str">
        <f t="shared" si="100"/>
        <v/>
      </c>
    </row>
    <row r="1222" spans="2:19" x14ac:dyDescent="0.3">
      <c r="B1222" s="24" t="str">
        <f>_xlfn.IFNA(VLOOKUP(A1222,list!B:C,2,FALSE),"")</f>
        <v/>
      </c>
      <c r="D1222" s="24" t="str">
        <f>_xlfn.IFNA(VLOOKUP(C1222,list!$G$2:$I$10,2,FALSE),"")</f>
        <v/>
      </c>
      <c r="E1222" s="24" t="str">
        <f>_xlfn.IFNA(VLOOKUP(C1222,list!G:I,3,FALSE),"")</f>
        <v/>
      </c>
      <c r="O1222" s="26" t="str">
        <f t="shared" si="97"/>
        <v/>
      </c>
      <c r="P1222" s="28" t="str">
        <f t="shared" si="101"/>
        <v/>
      </c>
      <c r="Q1222" s="24" t="str">
        <f t="shared" si="98"/>
        <v/>
      </c>
      <c r="R1222" s="24" t="str">
        <f t="shared" si="99"/>
        <v/>
      </c>
      <c r="S1222" s="27" t="str">
        <f t="shared" si="100"/>
        <v/>
      </c>
    </row>
    <row r="1223" spans="2:19" x14ac:dyDescent="0.3">
      <c r="B1223" s="24" t="str">
        <f>_xlfn.IFNA(VLOOKUP(A1223,list!B:C,2,FALSE),"")</f>
        <v/>
      </c>
      <c r="D1223" s="24" t="str">
        <f>_xlfn.IFNA(VLOOKUP(C1223,list!$G$2:$I$10,2,FALSE),"")</f>
        <v/>
      </c>
      <c r="E1223" s="24" t="str">
        <f>_xlfn.IFNA(VLOOKUP(C1223,list!G:I,3,FALSE),"")</f>
        <v/>
      </c>
      <c r="O1223" s="26" t="str">
        <f t="shared" si="97"/>
        <v/>
      </c>
      <c r="P1223" s="28" t="str">
        <f t="shared" si="101"/>
        <v/>
      </c>
      <c r="Q1223" s="24" t="str">
        <f t="shared" si="98"/>
        <v/>
      </c>
      <c r="R1223" s="24" t="str">
        <f t="shared" si="99"/>
        <v/>
      </c>
      <c r="S1223" s="27" t="str">
        <f t="shared" si="100"/>
        <v/>
      </c>
    </row>
    <row r="1224" spans="2:19" x14ac:dyDescent="0.3">
      <c r="B1224" s="24" t="str">
        <f>_xlfn.IFNA(VLOOKUP(A1224,list!B:C,2,FALSE),"")</f>
        <v/>
      </c>
      <c r="D1224" s="24" t="str">
        <f>_xlfn.IFNA(VLOOKUP(C1224,list!$G$2:$I$10,2,FALSE),"")</f>
        <v/>
      </c>
      <c r="E1224" s="24" t="str">
        <f>_xlfn.IFNA(VLOOKUP(C1224,list!G:I,3,FALSE),"")</f>
        <v/>
      </c>
      <c r="O1224" s="26" t="str">
        <f t="shared" si="97"/>
        <v/>
      </c>
      <c r="P1224" s="28" t="str">
        <f t="shared" si="101"/>
        <v/>
      </c>
      <c r="Q1224" s="24" t="str">
        <f t="shared" si="98"/>
        <v/>
      </c>
      <c r="R1224" s="24" t="str">
        <f t="shared" si="99"/>
        <v/>
      </c>
      <c r="S1224" s="27" t="str">
        <f t="shared" si="100"/>
        <v/>
      </c>
    </row>
    <row r="1225" spans="2:19" x14ac:dyDescent="0.3">
      <c r="B1225" s="24" t="str">
        <f>_xlfn.IFNA(VLOOKUP(A1225,list!B:C,2,FALSE),"")</f>
        <v/>
      </c>
      <c r="D1225" s="24" t="str">
        <f>_xlfn.IFNA(VLOOKUP(C1225,list!$G$2:$I$10,2,FALSE),"")</f>
        <v/>
      </c>
      <c r="E1225" s="24" t="str">
        <f>_xlfn.IFNA(VLOOKUP(C1225,list!G:I,3,FALSE),"")</f>
        <v/>
      </c>
      <c r="O1225" s="26" t="str">
        <f t="shared" si="97"/>
        <v/>
      </c>
      <c r="P1225" s="28" t="str">
        <f t="shared" si="101"/>
        <v/>
      </c>
      <c r="Q1225" s="24" t="str">
        <f t="shared" si="98"/>
        <v/>
      </c>
      <c r="R1225" s="24" t="str">
        <f t="shared" si="99"/>
        <v/>
      </c>
      <c r="S1225" s="27" t="str">
        <f t="shared" si="100"/>
        <v/>
      </c>
    </row>
    <row r="1226" spans="2:19" x14ac:dyDescent="0.3">
      <c r="B1226" s="24" t="str">
        <f>_xlfn.IFNA(VLOOKUP(A1226,list!B:C,2,FALSE),"")</f>
        <v/>
      </c>
      <c r="D1226" s="24" t="str">
        <f>_xlfn.IFNA(VLOOKUP(C1226,list!$G$2:$I$10,2,FALSE),"")</f>
        <v/>
      </c>
      <c r="E1226" s="24" t="str">
        <f>_xlfn.IFNA(VLOOKUP(C1226,list!G:I,3,FALSE),"")</f>
        <v/>
      </c>
      <c r="O1226" s="26" t="str">
        <f t="shared" si="97"/>
        <v/>
      </c>
      <c r="P1226" s="28" t="str">
        <f t="shared" si="101"/>
        <v/>
      </c>
      <c r="Q1226" s="24" t="str">
        <f t="shared" si="98"/>
        <v/>
      </c>
      <c r="R1226" s="24" t="str">
        <f t="shared" si="99"/>
        <v/>
      </c>
      <c r="S1226" s="27" t="str">
        <f t="shared" si="100"/>
        <v/>
      </c>
    </row>
    <row r="1227" spans="2:19" x14ac:dyDescent="0.3">
      <c r="B1227" s="24" t="str">
        <f>_xlfn.IFNA(VLOOKUP(A1227,list!B:C,2,FALSE),"")</f>
        <v/>
      </c>
      <c r="D1227" s="24" t="str">
        <f>_xlfn.IFNA(VLOOKUP(C1227,list!$G$2:$I$10,2,FALSE),"")</f>
        <v/>
      </c>
      <c r="E1227" s="24" t="str">
        <f>_xlfn.IFNA(VLOOKUP(C1227,list!G:I,3,FALSE),"")</f>
        <v/>
      </c>
      <c r="O1227" s="26" t="str">
        <f t="shared" si="97"/>
        <v/>
      </c>
      <c r="P1227" s="28" t="str">
        <f t="shared" si="101"/>
        <v/>
      </c>
      <c r="Q1227" s="24" t="str">
        <f t="shared" si="98"/>
        <v/>
      </c>
      <c r="R1227" s="24" t="str">
        <f t="shared" si="99"/>
        <v/>
      </c>
      <c r="S1227" s="27" t="str">
        <f t="shared" si="100"/>
        <v/>
      </c>
    </row>
    <row r="1228" spans="2:19" x14ac:dyDescent="0.3">
      <c r="B1228" s="24" t="str">
        <f>_xlfn.IFNA(VLOOKUP(A1228,list!B:C,2,FALSE),"")</f>
        <v/>
      </c>
      <c r="D1228" s="24" t="str">
        <f>_xlfn.IFNA(VLOOKUP(C1228,list!$G$2:$I$10,2,FALSE),"")</f>
        <v/>
      </c>
      <c r="E1228" s="24" t="str">
        <f>_xlfn.IFNA(VLOOKUP(C1228,list!G:I,3,FALSE),"")</f>
        <v/>
      </c>
      <c r="O1228" s="26" t="str">
        <f t="shared" si="97"/>
        <v/>
      </c>
      <c r="P1228" s="28" t="str">
        <f t="shared" si="101"/>
        <v/>
      </c>
      <c r="Q1228" s="24" t="str">
        <f t="shared" si="98"/>
        <v/>
      </c>
      <c r="R1228" s="24" t="str">
        <f t="shared" si="99"/>
        <v/>
      </c>
      <c r="S1228" s="27" t="str">
        <f t="shared" si="100"/>
        <v/>
      </c>
    </row>
    <row r="1229" spans="2:19" x14ac:dyDescent="0.3">
      <c r="B1229" s="24" t="str">
        <f>_xlfn.IFNA(VLOOKUP(A1229,list!B:C,2,FALSE),"")</f>
        <v/>
      </c>
      <c r="D1229" s="24" t="str">
        <f>_xlfn.IFNA(VLOOKUP(C1229,list!$G$2:$I$10,2,FALSE),"")</f>
        <v/>
      </c>
      <c r="E1229" s="24" t="str">
        <f>_xlfn.IFNA(VLOOKUP(C1229,list!G:I,3,FALSE),"")</f>
        <v/>
      </c>
      <c r="O1229" s="26" t="str">
        <f t="shared" si="97"/>
        <v/>
      </c>
      <c r="P1229" s="28" t="str">
        <f t="shared" si="101"/>
        <v/>
      </c>
      <c r="Q1229" s="24" t="str">
        <f t="shared" si="98"/>
        <v/>
      </c>
      <c r="R1229" s="24" t="str">
        <f t="shared" si="99"/>
        <v/>
      </c>
      <c r="S1229" s="27" t="str">
        <f t="shared" si="100"/>
        <v/>
      </c>
    </row>
    <row r="1230" spans="2:19" x14ac:dyDescent="0.3">
      <c r="B1230" s="24" t="str">
        <f>_xlfn.IFNA(VLOOKUP(A1230,list!B:C,2,FALSE),"")</f>
        <v/>
      </c>
      <c r="D1230" s="24" t="str">
        <f>_xlfn.IFNA(VLOOKUP(C1230,list!$G$2:$I$10,2,FALSE),"")</f>
        <v/>
      </c>
      <c r="E1230" s="24" t="str">
        <f>_xlfn.IFNA(VLOOKUP(C1230,list!G:I,3,FALSE),"")</f>
        <v/>
      </c>
      <c r="O1230" s="26" t="str">
        <f t="shared" si="97"/>
        <v/>
      </c>
      <c r="P1230" s="28" t="str">
        <f t="shared" si="101"/>
        <v/>
      </c>
      <c r="Q1230" s="24" t="str">
        <f t="shared" si="98"/>
        <v/>
      </c>
      <c r="R1230" s="24" t="str">
        <f t="shared" si="99"/>
        <v/>
      </c>
      <c r="S1230" s="27" t="str">
        <f t="shared" si="100"/>
        <v/>
      </c>
    </row>
    <row r="1231" spans="2:19" x14ac:dyDescent="0.3">
      <c r="B1231" s="24" t="str">
        <f>_xlfn.IFNA(VLOOKUP(A1231,list!B:C,2,FALSE),"")</f>
        <v/>
      </c>
      <c r="D1231" s="24" t="str">
        <f>_xlfn.IFNA(VLOOKUP(C1231,list!$G$2:$I$10,2,FALSE),"")</f>
        <v/>
      </c>
      <c r="E1231" s="24" t="str">
        <f>_xlfn.IFNA(VLOOKUP(C1231,list!G:I,3,FALSE),"")</f>
        <v/>
      </c>
      <c r="O1231" s="26" t="str">
        <f t="shared" si="97"/>
        <v/>
      </c>
      <c r="P1231" s="28" t="str">
        <f t="shared" si="101"/>
        <v/>
      </c>
      <c r="Q1231" s="24" t="str">
        <f t="shared" si="98"/>
        <v/>
      </c>
      <c r="R1231" s="24" t="str">
        <f t="shared" si="99"/>
        <v/>
      </c>
      <c r="S1231" s="27" t="str">
        <f t="shared" si="100"/>
        <v/>
      </c>
    </row>
    <row r="1232" spans="2:19" x14ac:dyDescent="0.3">
      <c r="B1232" s="24" t="str">
        <f>_xlfn.IFNA(VLOOKUP(A1232,list!B:C,2,FALSE),"")</f>
        <v/>
      </c>
      <c r="D1232" s="24" t="str">
        <f>_xlfn.IFNA(VLOOKUP(C1232,list!$G$2:$I$10,2,FALSE),"")</f>
        <v/>
      </c>
      <c r="E1232" s="24" t="str">
        <f>_xlfn.IFNA(VLOOKUP(C1232,list!G:I,3,FALSE),"")</f>
        <v/>
      </c>
      <c r="O1232" s="26" t="str">
        <f t="shared" si="97"/>
        <v/>
      </c>
      <c r="P1232" s="28" t="str">
        <f t="shared" si="101"/>
        <v/>
      </c>
      <c r="Q1232" s="24" t="str">
        <f t="shared" si="98"/>
        <v/>
      </c>
      <c r="R1232" s="24" t="str">
        <f t="shared" si="99"/>
        <v/>
      </c>
      <c r="S1232" s="27" t="str">
        <f t="shared" si="100"/>
        <v/>
      </c>
    </row>
    <row r="1233" spans="2:19" x14ac:dyDescent="0.3">
      <c r="B1233" s="24" t="str">
        <f>_xlfn.IFNA(VLOOKUP(A1233,list!B:C,2,FALSE),"")</f>
        <v/>
      </c>
      <c r="D1233" s="24" t="str">
        <f>_xlfn.IFNA(VLOOKUP(C1233,list!$G$2:$I$10,2,FALSE),"")</f>
        <v/>
      </c>
      <c r="E1233" s="24" t="str">
        <f>_xlfn.IFNA(VLOOKUP(C1233,list!G:I,3,FALSE),"")</f>
        <v/>
      </c>
      <c r="O1233" s="26" t="str">
        <f t="shared" si="97"/>
        <v/>
      </c>
      <c r="P1233" s="28" t="str">
        <f t="shared" si="101"/>
        <v/>
      </c>
      <c r="Q1233" s="24" t="str">
        <f t="shared" si="98"/>
        <v/>
      </c>
      <c r="R1233" s="24" t="str">
        <f t="shared" si="99"/>
        <v/>
      </c>
      <c r="S1233" s="27" t="str">
        <f t="shared" si="100"/>
        <v/>
      </c>
    </row>
    <row r="1234" spans="2:19" x14ac:dyDescent="0.3">
      <c r="B1234" s="24" t="str">
        <f>_xlfn.IFNA(VLOOKUP(A1234,list!B:C,2,FALSE),"")</f>
        <v/>
      </c>
      <c r="D1234" s="24" t="str">
        <f>_xlfn.IFNA(VLOOKUP(C1234,list!$G$2:$I$10,2,FALSE),"")</f>
        <v/>
      </c>
      <c r="E1234" s="24" t="str">
        <f>_xlfn.IFNA(VLOOKUP(C1234,list!G:I,3,FALSE),"")</f>
        <v/>
      </c>
      <c r="O1234" s="26" t="str">
        <f t="shared" si="97"/>
        <v/>
      </c>
      <c r="P1234" s="28" t="str">
        <f t="shared" si="101"/>
        <v/>
      </c>
      <c r="Q1234" s="24" t="str">
        <f t="shared" si="98"/>
        <v/>
      </c>
      <c r="R1234" s="24" t="str">
        <f t="shared" si="99"/>
        <v/>
      </c>
      <c r="S1234" s="27" t="str">
        <f t="shared" si="100"/>
        <v/>
      </c>
    </row>
    <row r="1235" spans="2:19" x14ac:dyDescent="0.3">
      <c r="B1235" s="24" t="str">
        <f>_xlfn.IFNA(VLOOKUP(A1235,list!B:C,2,FALSE),"")</f>
        <v/>
      </c>
      <c r="D1235" s="24" t="str">
        <f>_xlfn.IFNA(VLOOKUP(C1235,list!$G$2:$I$10,2,FALSE),"")</f>
        <v/>
      </c>
      <c r="E1235" s="24" t="str">
        <f>_xlfn.IFNA(VLOOKUP(C1235,list!G:I,3,FALSE),"")</f>
        <v/>
      </c>
      <c r="O1235" s="26" t="str">
        <f t="shared" si="97"/>
        <v/>
      </c>
      <c r="P1235" s="28" t="str">
        <f t="shared" si="101"/>
        <v/>
      </c>
      <c r="Q1235" s="24" t="str">
        <f t="shared" si="98"/>
        <v/>
      </c>
      <c r="R1235" s="24" t="str">
        <f t="shared" si="99"/>
        <v/>
      </c>
      <c r="S1235" s="27" t="str">
        <f t="shared" si="100"/>
        <v/>
      </c>
    </row>
    <row r="1236" spans="2:19" x14ac:dyDescent="0.3">
      <c r="B1236" s="24" t="str">
        <f>_xlfn.IFNA(VLOOKUP(A1236,list!B:C,2,FALSE),"")</f>
        <v/>
      </c>
      <c r="D1236" s="24" t="str">
        <f>_xlfn.IFNA(VLOOKUP(C1236,list!$G$2:$I$10,2,FALSE),"")</f>
        <v/>
      </c>
      <c r="E1236" s="24" t="str">
        <f>_xlfn.IFNA(VLOOKUP(C1236,list!G:I,3,FALSE),"")</f>
        <v/>
      </c>
      <c r="O1236" s="26" t="str">
        <f t="shared" si="97"/>
        <v/>
      </c>
      <c r="P1236" s="28" t="str">
        <f t="shared" si="101"/>
        <v/>
      </c>
      <c r="Q1236" s="24" t="str">
        <f t="shared" si="98"/>
        <v/>
      </c>
      <c r="R1236" s="24" t="str">
        <f t="shared" si="99"/>
        <v/>
      </c>
      <c r="S1236" s="27" t="str">
        <f t="shared" si="100"/>
        <v/>
      </c>
    </row>
    <row r="1237" spans="2:19" x14ac:dyDescent="0.3">
      <c r="B1237" s="24" t="str">
        <f>_xlfn.IFNA(VLOOKUP(A1237,list!B:C,2,FALSE),"")</f>
        <v/>
      </c>
      <c r="D1237" s="24" t="str">
        <f>_xlfn.IFNA(VLOOKUP(C1237,list!$G$2:$I$10,2,FALSE),"")</f>
        <v/>
      </c>
      <c r="E1237" s="24" t="str">
        <f>_xlfn.IFNA(VLOOKUP(C1237,list!G:I,3,FALSE),"")</f>
        <v/>
      </c>
      <c r="O1237" s="26" t="str">
        <f t="shared" si="97"/>
        <v/>
      </c>
      <c r="P1237" s="28" t="str">
        <f t="shared" si="101"/>
        <v/>
      </c>
      <c r="Q1237" s="24" t="str">
        <f t="shared" si="98"/>
        <v/>
      </c>
      <c r="R1237" s="24" t="str">
        <f t="shared" si="99"/>
        <v/>
      </c>
      <c r="S1237" s="27" t="str">
        <f t="shared" si="100"/>
        <v/>
      </c>
    </row>
    <row r="1238" spans="2:19" x14ac:dyDescent="0.3">
      <c r="B1238" s="24" t="str">
        <f>_xlfn.IFNA(VLOOKUP(A1238,list!B:C,2,FALSE),"")</f>
        <v/>
      </c>
      <c r="D1238" s="24" t="str">
        <f>_xlfn.IFNA(VLOOKUP(C1238,list!$G$2:$I$10,2,FALSE),"")</f>
        <v/>
      </c>
      <c r="E1238" s="24" t="str">
        <f>_xlfn.IFNA(VLOOKUP(C1238,list!G:I,3,FALSE),"")</f>
        <v/>
      </c>
      <c r="O1238" s="26" t="str">
        <f t="shared" si="97"/>
        <v/>
      </c>
      <c r="P1238" s="28" t="str">
        <f t="shared" si="101"/>
        <v/>
      </c>
      <c r="Q1238" s="24" t="str">
        <f t="shared" si="98"/>
        <v/>
      </c>
      <c r="R1238" s="24" t="str">
        <f t="shared" si="99"/>
        <v/>
      </c>
      <c r="S1238" s="27" t="str">
        <f t="shared" si="100"/>
        <v/>
      </c>
    </row>
    <row r="1239" spans="2:19" x14ac:dyDescent="0.3">
      <c r="B1239" s="24" t="str">
        <f>_xlfn.IFNA(VLOOKUP(A1239,list!B:C,2,FALSE),"")</f>
        <v/>
      </c>
      <c r="D1239" s="24" t="str">
        <f>_xlfn.IFNA(VLOOKUP(C1239,list!$G$2:$I$10,2,FALSE),"")</f>
        <v/>
      </c>
      <c r="E1239" s="24" t="str">
        <f>_xlfn.IFNA(VLOOKUP(C1239,list!G:I,3,FALSE),"")</f>
        <v/>
      </c>
      <c r="O1239" s="26" t="str">
        <f t="shared" si="97"/>
        <v/>
      </c>
      <c r="P1239" s="28" t="str">
        <f t="shared" si="101"/>
        <v/>
      </c>
      <c r="Q1239" s="24" t="str">
        <f t="shared" si="98"/>
        <v/>
      </c>
      <c r="R1239" s="24" t="str">
        <f t="shared" si="99"/>
        <v/>
      </c>
      <c r="S1239" s="27" t="str">
        <f t="shared" si="100"/>
        <v/>
      </c>
    </row>
    <row r="1240" spans="2:19" x14ac:dyDescent="0.3">
      <c r="B1240" s="24" t="str">
        <f>_xlfn.IFNA(VLOOKUP(A1240,list!B:C,2,FALSE),"")</f>
        <v/>
      </c>
      <c r="D1240" s="24" t="str">
        <f>_xlfn.IFNA(VLOOKUP(C1240,list!$G$2:$I$10,2,FALSE),"")</f>
        <v/>
      </c>
      <c r="E1240" s="24" t="str">
        <f>_xlfn.IFNA(VLOOKUP(C1240,list!G:I,3,FALSE),"")</f>
        <v/>
      </c>
      <c r="O1240" s="26" t="str">
        <f t="shared" si="97"/>
        <v/>
      </c>
      <c r="P1240" s="28" t="str">
        <f t="shared" si="101"/>
        <v/>
      </c>
      <c r="Q1240" s="24" t="str">
        <f t="shared" si="98"/>
        <v/>
      </c>
      <c r="R1240" s="24" t="str">
        <f t="shared" si="99"/>
        <v/>
      </c>
      <c r="S1240" s="27" t="str">
        <f t="shared" si="100"/>
        <v/>
      </c>
    </row>
    <row r="1241" spans="2:19" x14ac:dyDescent="0.3">
      <c r="B1241" s="24" t="str">
        <f>_xlfn.IFNA(VLOOKUP(A1241,list!B:C,2,FALSE),"")</f>
        <v/>
      </c>
      <c r="D1241" s="24" t="str">
        <f>_xlfn.IFNA(VLOOKUP(C1241,list!$G$2:$I$10,2,FALSE),"")</f>
        <v/>
      </c>
      <c r="E1241" s="24" t="str">
        <f>_xlfn.IFNA(VLOOKUP(C1241,list!G:I,3,FALSE),"")</f>
        <v/>
      </c>
      <c r="O1241" s="26" t="str">
        <f t="shared" si="97"/>
        <v/>
      </c>
      <c r="P1241" s="28" t="str">
        <f t="shared" si="101"/>
        <v/>
      </c>
      <c r="Q1241" s="24" t="str">
        <f t="shared" si="98"/>
        <v/>
      </c>
      <c r="R1241" s="24" t="str">
        <f t="shared" si="99"/>
        <v/>
      </c>
      <c r="S1241" s="27" t="str">
        <f t="shared" si="100"/>
        <v/>
      </c>
    </row>
    <row r="1242" spans="2:19" x14ac:dyDescent="0.3">
      <c r="B1242" s="24" t="str">
        <f>_xlfn.IFNA(VLOOKUP(A1242,list!B:C,2,FALSE),"")</f>
        <v/>
      </c>
      <c r="D1242" s="24" t="str">
        <f>_xlfn.IFNA(VLOOKUP(C1242,list!$G$2:$I$10,2,FALSE),"")</f>
        <v/>
      </c>
      <c r="E1242" s="24" t="str">
        <f>_xlfn.IFNA(VLOOKUP(C1242,list!G:I,3,FALSE),"")</f>
        <v/>
      </c>
      <c r="O1242" s="26" t="str">
        <f t="shared" si="97"/>
        <v/>
      </c>
      <c r="P1242" s="28" t="str">
        <f t="shared" si="101"/>
        <v/>
      </c>
      <c r="Q1242" s="24" t="str">
        <f t="shared" si="98"/>
        <v/>
      </c>
      <c r="R1242" s="24" t="str">
        <f t="shared" si="99"/>
        <v/>
      </c>
      <c r="S1242" s="27" t="str">
        <f t="shared" si="100"/>
        <v/>
      </c>
    </row>
    <row r="1243" spans="2:19" x14ac:dyDescent="0.3">
      <c r="B1243" s="24" t="str">
        <f>_xlfn.IFNA(VLOOKUP(A1243,list!B:C,2,FALSE),"")</f>
        <v/>
      </c>
      <c r="D1243" s="24" t="str">
        <f>_xlfn.IFNA(VLOOKUP(C1243,list!$G$2:$I$10,2,FALSE),"")</f>
        <v/>
      </c>
      <c r="E1243" s="24" t="str">
        <f>_xlfn.IFNA(VLOOKUP(C1243,list!G:I,3,FALSE),"")</f>
        <v/>
      </c>
      <c r="O1243" s="26" t="str">
        <f t="shared" si="97"/>
        <v/>
      </c>
      <c r="P1243" s="28" t="str">
        <f t="shared" si="101"/>
        <v/>
      </c>
      <c r="Q1243" s="24" t="str">
        <f t="shared" si="98"/>
        <v/>
      </c>
      <c r="R1243" s="24" t="str">
        <f t="shared" si="99"/>
        <v/>
      </c>
      <c r="S1243" s="27" t="str">
        <f t="shared" si="100"/>
        <v/>
      </c>
    </row>
    <row r="1244" spans="2:19" x14ac:dyDescent="0.3">
      <c r="B1244" s="24" t="str">
        <f>_xlfn.IFNA(VLOOKUP(A1244,list!B:C,2,FALSE),"")</f>
        <v/>
      </c>
      <c r="D1244" s="24" t="str">
        <f>_xlfn.IFNA(VLOOKUP(C1244,list!$G$2:$I$10,2,FALSE),"")</f>
        <v/>
      </c>
      <c r="E1244" s="24" t="str">
        <f>_xlfn.IFNA(VLOOKUP(C1244,list!G:I,3,FALSE),"")</f>
        <v/>
      </c>
      <c r="O1244" s="26" t="str">
        <f t="shared" si="97"/>
        <v/>
      </c>
      <c r="P1244" s="28" t="str">
        <f t="shared" si="101"/>
        <v/>
      </c>
      <c r="Q1244" s="24" t="str">
        <f t="shared" si="98"/>
        <v/>
      </c>
      <c r="R1244" s="24" t="str">
        <f t="shared" si="99"/>
        <v/>
      </c>
      <c r="S1244" s="27" t="str">
        <f t="shared" si="100"/>
        <v/>
      </c>
    </row>
    <row r="1245" spans="2:19" x14ac:dyDescent="0.3">
      <c r="B1245" s="24" t="str">
        <f>_xlfn.IFNA(VLOOKUP(A1245,list!B:C,2,FALSE),"")</f>
        <v/>
      </c>
      <c r="D1245" s="24" t="str">
        <f>_xlfn.IFNA(VLOOKUP(C1245,list!$G$2:$I$10,2,FALSE),"")</f>
        <v/>
      </c>
      <c r="E1245" s="24" t="str">
        <f>_xlfn.IFNA(VLOOKUP(C1245,list!G:I,3,FALSE),"")</f>
        <v/>
      </c>
      <c r="O1245" s="26" t="str">
        <f t="shared" si="97"/>
        <v/>
      </c>
      <c r="P1245" s="28" t="str">
        <f t="shared" si="101"/>
        <v/>
      </c>
      <c r="Q1245" s="24" t="str">
        <f t="shared" si="98"/>
        <v/>
      </c>
      <c r="R1245" s="24" t="str">
        <f t="shared" si="99"/>
        <v/>
      </c>
      <c r="S1245" s="27" t="str">
        <f t="shared" si="100"/>
        <v/>
      </c>
    </row>
    <row r="1246" spans="2:19" x14ac:dyDescent="0.3">
      <c r="B1246" s="24" t="str">
        <f>_xlfn.IFNA(VLOOKUP(A1246,list!B:C,2,FALSE),"")</f>
        <v/>
      </c>
      <c r="D1246" s="24" t="str">
        <f>_xlfn.IFNA(VLOOKUP(C1246,list!$G$2:$I$10,2,FALSE),"")</f>
        <v/>
      </c>
      <c r="E1246" s="24" t="str">
        <f>_xlfn.IFNA(VLOOKUP(C1246,list!G:I,3,FALSE),"")</f>
        <v/>
      </c>
      <c r="O1246" s="26" t="str">
        <f t="shared" si="97"/>
        <v/>
      </c>
      <c r="P1246" s="28" t="str">
        <f t="shared" si="101"/>
        <v/>
      </c>
      <c r="Q1246" s="24" t="str">
        <f t="shared" si="98"/>
        <v/>
      </c>
      <c r="R1246" s="24" t="str">
        <f t="shared" si="99"/>
        <v/>
      </c>
      <c r="S1246" s="27" t="str">
        <f t="shared" si="100"/>
        <v/>
      </c>
    </row>
    <row r="1247" spans="2:19" x14ac:dyDescent="0.3">
      <c r="B1247" s="24" t="str">
        <f>_xlfn.IFNA(VLOOKUP(A1247,list!B:C,2,FALSE),"")</f>
        <v/>
      </c>
      <c r="D1247" s="24" t="str">
        <f>_xlfn.IFNA(VLOOKUP(C1247,list!$G$2:$I$10,2,FALSE),"")</f>
        <v/>
      </c>
      <c r="E1247" s="24" t="str">
        <f>_xlfn.IFNA(VLOOKUP(C1247,list!G:I,3,FALSE),"")</f>
        <v/>
      </c>
      <c r="O1247" s="26" t="str">
        <f t="shared" si="97"/>
        <v/>
      </c>
      <c r="P1247" s="28" t="str">
        <f t="shared" si="101"/>
        <v/>
      </c>
      <c r="Q1247" s="24" t="str">
        <f t="shared" si="98"/>
        <v/>
      </c>
      <c r="R1247" s="24" t="str">
        <f t="shared" si="99"/>
        <v/>
      </c>
      <c r="S1247" s="27" t="str">
        <f t="shared" si="100"/>
        <v/>
      </c>
    </row>
    <row r="1248" spans="2:19" x14ac:dyDescent="0.3">
      <c r="B1248" s="24" t="str">
        <f>_xlfn.IFNA(VLOOKUP(A1248,list!B:C,2,FALSE),"")</f>
        <v/>
      </c>
      <c r="D1248" s="24" t="str">
        <f>_xlfn.IFNA(VLOOKUP(C1248,list!$G$2:$I$10,2,FALSE),"")</f>
        <v/>
      </c>
      <c r="E1248" s="24" t="str">
        <f>_xlfn.IFNA(VLOOKUP(C1248,list!G:I,3,FALSE),"")</f>
        <v/>
      </c>
      <c r="O1248" s="26" t="str">
        <f t="shared" si="97"/>
        <v/>
      </c>
      <c r="P1248" s="28" t="str">
        <f t="shared" si="101"/>
        <v/>
      </c>
      <c r="Q1248" s="24" t="str">
        <f t="shared" si="98"/>
        <v/>
      </c>
      <c r="R1248" s="24" t="str">
        <f t="shared" si="99"/>
        <v/>
      </c>
      <c r="S1248" s="27" t="str">
        <f t="shared" si="100"/>
        <v/>
      </c>
    </row>
    <row r="1249" spans="2:19" x14ac:dyDescent="0.3">
      <c r="B1249" s="24" t="str">
        <f>_xlfn.IFNA(VLOOKUP(A1249,list!B:C,2,FALSE),"")</f>
        <v/>
      </c>
      <c r="D1249" s="24" t="str">
        <f>_xlfn.IFNA(VLOOKUP(C1249,list!$G$2:$I$10,2,FALSE),"")</f>
        <v/>
      </c>
      <c r="E1249" s="24" t="str">
        <f>_xlfn.IFNA(VLOOKUP(C1249,list!G:I,3,FALSE),"")</f>
        <v/>
      </c>
      <c r="O1249" s="26" t="str">
        <f t="shared" si="97"/>
        <v/>
      </c>
      <c r="P1249" s="28" t="str">
        <f t="shared" si="101"/>
        <v/>
      </c>
      <c r="Q1249" s="24" t="str">
        <f t="shared" si="98"/>
        <v/>
      </c>
      <c r="R1249" s="24" t="str">
        <f t="shared" si="99"/>
        <v/>
      </c>
      <c r="S1249" s="27" t="str">
        <f t="shared" si="100"/>
        <v/>
      </c>
    </row>
    <row r="1250" spans="2:19" x14ac:dyDescent="0.3">
      <c r="B1250" s="24" t="str">
        <f>_xlfn.IFNA(VLOOKUP(A1250,list!B:C,2,FALSE),"")</f>
        <v/>
      </c>
      <c r="D1250" s="24" t="str">
        <f>_xlfn.IFNA(VLOOKUP(C1250,list!$G$2:$I$10,2,FALSE),"")</f>
        <v/>
      </c>
      <c r="E1250" s="24" t="str">
        <f>_xlfn.IFNA(VLOOKUP(C1250,list!G:I,3,FALSE),"")</f>
        <v/>
      </c>
      <c r="O1250" s="26" t="str">
        <f t="shared" si="97"/>
        <v/>
      </c>
      <c r="P1250" s="28" t="str">
        <f t="shared" si="101"/>
        <v/>
      </c>
      <c r="Q1250" s="24" t="str">
        <f t="shared" si="98"/>
        <v/>
      </c>
      <c r="R1250" s="24" t="str">
        <f t="shared" si="99"/>
        <v/>
      </c>
      <c r="S1250" s="27" t="str">
        <f t="shared" si="100"/>
        <v/>
      </c>
    </row>
    <row r="1251" spans="2:19" x14ac:dyDescent="0.3">
      <c r="B1251" s="24" t="str">
        <f>_xlfn.IFNA(VLOOKUP(A1251,list!B:C,2,FALSE),"")</f>
        <v/>
      </c>
      <c r="D1251" s="24" t="str">
        <f>_xlfn.IFNA(VLOOKUP(C1251,list!$G$2:$I$10,2,FALSE),"")</f>
        <v/>
      </c>
      <c r="E1251" s="24" t="str">
        <f>_xlfn.IFNA(VLOOKUP(C1251,list!G:I,3,FALSE),"")</f>
        <v/>
      </c>
      <c r="O1251" s="26" t="str">
        <f t="shared" si="97"/>
        <v/>
      </c>
      <c r="P1251" s="28" t="str">
        <f t="shared" si="101"/>
        <v/>
      </c>
      <c r="Q1251" s="24" t="str">
        <f t="shared" si="98"/>
        <v/>
      </c>
      <c r="R1251" s="24" t="str">
        <f t="shared" si="99"/>
        <v/>
      </c>
      <c r="S1251" s="27" t="str">
        <f t="shared" si="100"/>
        <v/>
      </c>
    </row>
    <row r="1252" spans="2:19" x14ac:dyDescent="0.3">
      <c r="B1252" s="24" t="str">
        <f>_xlfn.IFNA(VLOOKUP(A1252,list!B:C,2,FALSE),"")</f>
        <v/>
      </c>
      <c r="D1252" s="24" t="str">
        <f>_xlfn.IFNA(VLOOKUP(C1252,list!$G$2:$I$10,2,FALSE),"")</f>
        <v/>
      </c>
      <c r="E1252" s="24" t="str">
        <f>_xlfn.IFNA(VLOOKUP(C1252,list!G:I,3,FALSE),"")</f>
        <v/>
      </c>
      <c r="O1252" s="26" t="str">
        <f t="shared" si="97"/>
        <v/>
      </c>
      <c r="P1252" s="28" t="str">
        <f t="shared" si="101"/>
        <v/>
      </c>
      <c r="Q1252" s="24" t="str">
        <f t="shared" si="98"/>
        <v/>
      </c>
      <c r="R1252" s="24" t="str">
        <f t="shared" si="99"/>
        <v/>
      </c>
      <c r="S1252" s="27" t="str">
        <f t="shared" si="100"/>
        <v/>
      </c>
    </row>
    <row r="1253" spans="2:19" x14ac:dyDescent="0.3">
      <c r="B1253" s="24" t="str">
        <f>_xlfn.IFNA(VLOOKUP(A1253,list!B:C,2,FALSE),"")</f>
        <v/>
      </c>
      <c r="D1253" s="24" t="str">
        <f>_xlfn.IFNA(VLOOKUP(C1253,list!$G$2:$I$10,2,FALSE),"")</f>
        <v/>
      </c>
      <c r="E1253" s="24" t="str">
        <f>_xlfn.IFNA(VLOOKUP(C1253,list!G:I,3,FALSE),"")</f>
        <v/>
      </c>
      <c r="O1253" s="26" t="str">
        <f t="shared" si="97"/>
        <v/>
      </c>
      <c r="P1253" s="28" t="str">
        <f t="shared" si="101"/>
        <v/>
      </c>
      <c r="Q1253" s="24" t="str">
        <f t="shared" si="98"/>
        <v/>
      </c>
      <c r="R1253" s="24" t="str">
        <f t="shared" si="99"/>
        <v/>
      </c>
      <c r="S1253" s="27" t="str">
        <f t="shared" si="100"/>
        <v/>
      </c>
    </row>
    <row r="1254" spans="2:19" x14ac:dyDescent="0.3">
      <c r="B1254" s="24" t="str">
        <f>_xlfn.IFNA(VLOOKUP(A1254,list!B:C,2,FALSE),"")</f>
        <v/>
      </c>
      <c r="D1254" s="24" t="str">
        <f>_xlfn.IFNA(VLOOKUP(C1254,list!$G$2:$I$10,2,FALSE),"")</f>
        <v/>
      </c>
      <c r="E1254" s="24" t="str">
        <f>_xlfn.IFNA(VLOOKUP(C1254,list!G:I,3,FALSE),"")</f>
        <v/>
      </c>
      <c r="O1254" s="26" t="str">
        <f t="shared" si="97"/>
        <v/>
      </c>
      <c r="P1254" s="28" t="str">
        <f t="shared" si="101"/>
        <v/>
      </c>
      <c r="Q1254" s="24" t="str">
        <f t="shared" si="98"/>
        <v/>
      </c>
      <c r="R1254" s="24" t="str">
        <f t="shared" si="99"/>
        <v/>
      </c>
      <c r="S1254" s="27" t="str">
        <f t="shared" si="100"/>
        <v/>
      </c>
    </row>
    <row r="1255" spans="2:19" x14ac:dyDescent="0.3">
      <c r="B1255" s="24" t="str">
        <f>_xlfn.IFNA(VLOOKUP(A1255,list!B:C,2,FALSE),"")</f>
        <v/>
      </c>
      <c r="D1255" s="24" t="str">
        <f>_xlfn.IFNA(VLOOKUP(C1255,list!$G$2:$I$10,2,FALSE),"")</f>
        <v/>
      </c>
      <c r="E1255" s="24" t="str">
        <f>_xlfn.IFNA(VLOOKUP(C1255,list!G:I,3,FALSE),"")</f>
        <v/>
      </c>
      <c r="O1255" s="26" t="str">
        <f t="shared" si="97"/>
        <v/>
      </c>
      <c r="P1255" s="28" t="str">
        <f t="shared" si="101"/>
        <v/>
      </c>
      <c r="Q1255" s="24" t="str">
        <f t="shared" si="98"/>
        <v/>
      </c>
      <c r="R1255" s="24" t="str">
        <f t="shared" si="99"/>
        <v/>
      </c>
      <c r="S1255" s="27" t="str">
        <f t="shared" si="100"/>
        <v/>
      </c>
    </row>
    <row r="1256" spans="2:19" x14ac:dyDescent="0.3">
      <c r="B1256" s="24" t="str">
        <f>_xlfn.IFNA(VLOOKUP(A1256,list!B:C,2,FALSE),"")</f>
        <v/>
      </c>
      <c r="D1256" s="24" t="str">
        <f>_xlfn.IFNA(VLOOKUP(C1256,list!$G$2:$I$10,2,FALSE),"")</f>
        <v/>
      </c>
      <c r="E1256" s="24" t="str">
        <f>_xlfn.IFNA(VLOOKUP(C1256,list!G:I,3,FALSE),"")</f>
        <v/>
      </c>
      <c r="O1256" s="26" t="str">
        <f t="shared" si="97"/>
        <v/>
      </c>
      <c r="P1256" s="28" t="str">
        <f t="shared" si="101"/>
        <v/>
      </c>
      <c r="Q1256" s="24" t="str">
        <f t="shared" si="98"/>
        <v/>
      </c>
      <c r="R1256" s="24" t="str">
        <f t="shared" si="99"/>
        <v/>
      </c>
      <c r="S1256" s="27" t="str">
        <f t="shared" si="100"/>
        <v/>
      </c>
    </row>
    <row r="1257" spans="2:19" x14ac:dyDescent="0.3">
      <c r="B1257" s="24" t="str">
        <f>_xlfn.IFNA(VLOOKUP(A1257,list!B:C,2,FALSE),"")</f>
        <v/>
      </c>
      <c r="D1257" s="24" t="str">
        <f>_xlfn.IFNA(VLOOKUP(C1257,list!$G$2:$I$10,2,FALSE),"")</f>
        <v/>
      </c>
      <c r="E1257" s="24" t="str">
        <f>_xlfn.IFNA(VLOOKUP(C1257,list!G:I,3,FALSE),"")</f>
        <v/>
      </c>
      <c r="O1257" s="26" t="str">
        <f t="shared" si="97"/>
        <v/>
      </c>
      <c r="P1257" s="28" t="str">
        <f t="shared" si="101"/>
        <v/>
      </c>
      <c r="Q1257" s="24" t="str">
        <f t="shared" si="98"/>
        <v/>
      </c>
      <c r="R1257" s="24" t="str">
        <f t="shared" si="99"/>
        <v/>
      </c>
      <c r="S1257" s="27" t="str">
        <f t="shared" si="100"/>
        <v/>
      </c>
    </row>
    <row r="1258" spans="2:19" x14ac:dyDescent="0.3">
      <c r="B1258" s="24" t="str">
        <f>_xlfn.IFNA(VLOOKUP(A1258,list!B:C,2,FALSE),"")</f>
        <v/>
      </c>
      <c r="D1258" s="24" t="str">
        <f>_xlfn.IFNA(VLOOKUP(C1258,list!$G$2:$I$10,2,FALSE),"")</f>
        <v/>
      </c>
      <c r="E1258" s="24" t="str">
        <f>_xlfn.IFNA(VLOOKUP(C1258,list!G:I,3,FALSE),"")</f>
        <v/>
      </c>
      <c r="O1258" s="26" t="str">
        <f t="shared" si="97"/>
        <v/>
      </c>
      <c r="P1258" s="28" t="str">
        <f t="shared" si="101"/>
        <v/>
      </c>
      <c r="Q1258" s="24" t="str">
        <f t="shared" si="98"/>
        <v/>
      </c>
      <c r="R1258" s="24" t="str">
        <f t="shared" si="99"/>
        <v/>
      </c>
      <c r="S1258" s="27" t="str">
        <f t="shared" si="100"/>
        <v/>
      </c>
    </row>
    <row r="1259" spans="2:19" x14ac:dyDescent="0.3">
      <c r="B1259" s="24" t="str">
        <f>_xlfn.IFNA(VLOOKUP(A1259,list!B:C,2,FALSE),"")</f>
        <v/>
      </c>
      <c r="D1259" s="24" t="str">
        <f>_xlfn.IFNA(VLOOKUP(C1259,list!$G$2:$I$10,2,FALSE),"")</f>
        <v/>
      </c>
      <c r="E1259" s="24" t="str">
        <f>_xlfn.IFNA(VLOOKUP(C1259,list!G:I,3,FALSE),"")</f>
        <v/>
      </c>
      <c r="O1259" s="26" t="str">
        <f t="shared" si="97"/>
        <v/>
      </c>
      <c r="P1259" s="28" t="str">
        <f t="shared" si="101"/>
        <v/>
      </c>
      <c r="Q1259" s="24" t="str">
        <f t="shared" si="98"/>
        <v/>
      </c>
      <c r="R1259" s="24" t="str">
        <f t="shared" si="99"/>
        <v/>
      </c>
      <c r="S1259" s="27" t="str">
        <f t="shared" si="100"/>
        <v/>
      </c>
    </row>
    <row r="1260" spans="2:19" x14ac:dyDescent="0.3">
      <c r="B1260" s="24" t="str">
        <f>_xlfn.IFNA(VLOOKUP(A1260,list!B:C,2,FALSE),"")</f>
        <v/>
      </c>
      <c r="D1260" s="24" t="str">
        <f>_xlfn.IFNA(VLOOKUP(C1260,list!$G$2:$I$10,2,FALSE),"")</f>
        <v/>
      </c>
      <c r="E1260" s="24" t="str">
        <f>_xlfn.IFNA(VLOOKUP(C1260,list!G:I,3,FALSE),"")</f>
        <v/>
      </c>
      <c r="O1260" s="26" t="str">
        <f t="shared" si="97"/>
        <v/>
      </c>
      <c r="P1260" s="28" t="str">
        <f t="shared" si="101"/>
        <v/>
      </c>
      <c r="Q1260" s="24" t="str">
        <f t="shared" si="98"/>
        <v/>
      </c>
      <c r="R1260" s="24" t="str">
        <f t="shared" si="99"/>
        <v/>
      </c>
      <c r="S1260" s="27" t="str">
        <f t="shared" si="100"/>
        <v/>
      </c>
    </row>
    <row r="1261" spans="2:19" x14ac:dyDescent="0.3">
      <c r="B1261" s="24" t="str">
        <f>_xlfn.IFNA(VLOOKUP(A1261,list!B:C,2,FALSE),"")</f>
        <v/>
      </c>
      <c r="D1261" s="24" t="str">
        <f>_xlfn.IFNA(VLOOKUP(C1261,list!$G$2:$I$10,2,FALSE),"")</f>
        <v/>
      </c>
      <c r="E1261" s="24" t="str">
        <f>_xlfn.IFNA(VLOOKUP(C1261,list!G:I,3,FALSE),"")</f>
        <v/>
      </c>
      <c r="O1261" s="26" t="str">
        <f t="shared" si="97"/>
        <v/>
      </c>
      <c r="P1261" s="28" t="str">
        <f t="shared" si="101"/>
        <v/>
      </c>
      <c r="Q1261" s="24" t="str">
        <f t="shared" si="98"/>
        <v/>
      </c>
      <c r="R1261" s="24" t="str">
        <f t="shared" si="99"/>
        <v/>
      </c>
      <c r="S1261" s="27" t="str">
        <f t="shared" si="100"/>
        <v/>
      </c>
    </row>
    <row r="1262" spans="2:19" x14ac:dyDescent="0.3">
      <c r="B1262" s="24" t="str">
        <f>_xlfn.IFNA(VLOOKUP(A1262,list!B:C,2,FALSE),"")</f>
        <v/>
      </c>
      <c r="D1262" s="24" t="str">
        <f>_xlfn.IFNA(VLOOKUP(C1262,list!$G$2:$I$10,2,FALSE),"")</f>
        <v/>
      </c>
      <c r="E1262" s="24" t="str">
        <f>_xlfn.IFNA(VLOOKUP(C1262,list!G:I,3,FALSE),"")</f>
        <v/>
      </c>
      <c r="O1262" s="26" t="str">
        <f t="shared" si="97"/>
        <v/>
      </c>
      <c r="P1262" s="28" t="str">
        <f t="shared" si="101"/>
        <v/>
      </c>
      <c r="Q1262" s="24" t="str">
        <f t="shared" si="98"/>
        <v/>
      </c>
      <c r="R1262" s="24" t="str">
        <f t="shared" si="99"/>
        <v/>
      </c>
      <c r="S1262" s="27" t="str">
        <f t="shared" si="100"/>
        <v/>
      </c>
    </row>
    <row r="1263" spans="2:19" x14ac:dyDescent="0.3">
      <c r="B1263" s="24" t="str">
        <f>_xlfn.IFNA(VLOOKUP(A1263,list!B:C,2,FALSE),"")</f>
        <v/>
      </c>
      <c r="D1263" s="24" t="str">
        <f>_xlfn.IFNA(VLOOKUP(C1263,list!$G$2:$I$10,2,FALSE),"")</f>
        <v/>
      </c>
      <c r="E1263" s="24" t="str">
        <f>_xlfn.IFNA(VLOOKUP(C1263,list!G:I,3,FALSE),"")</f>
        <v/>
      </c>
      <c r="O1263" s="26" t="str">
        <f t="shared" si="97"/>
        <v/>
      </c>
      <c r="P1263" s="28" t="str">
        <f t="shared" si="101"/>
        <v/>
      </c>
      <c r="Q1263" s="24" t="str">
        <f t="shared" si="98"/>
        <v/>
      </c>
      <c r="R1263" s="24" t="str">
        <f t="shared" si="99"/>
        <v/>
      </c>
      <c r="S1263" s="27" t="str">
        <f t="shared" si="100"/>
        <v/>
      </c>
    </row>
    <row r="1264" spans="2:19" x14ac:dyDescent="0.3">
      <c r="B1264" s="24" t="str">
        <f>_xlfn.IFNA(VLOOKUP(A1264,list!B:C,2,FALSE),"")</f>
        <v/>
      </c>
      <c r="D1264" s="24" t="str">
        <f>_xlfn.IFNA(VLOOKUP(C1264,list!$G$2:$I$10,2,FALSE),"")</f>
        <v/>
      </c>
      <c r="E1264" s="24" t="str">
        <f>_xlfn.IFNA(VLOOKUP(C1264,list!G:I,3,FALSE),"")</f>
        <v/>
      </c>
      <c r="O1264" s="26" t="str">
        <f t="shared" si="97"/>
        <v/>
      </c>
      <c r="P1264" s="28" t="str">
        <f t="shared" si="101"/>
        <v/>
      </c>
      <c r="Q1264" s="24" t="str">
        <f t="shared" si="98"/>
        <v/>
      </c>
      <c r="R1264" s="24" t="str">
        <f t="shared" si="99"/>
        <v/>
      </c>
      <c r="S1264" s="27" t="str">
        <f t="shared" si="100"/>
        <v/>
      </c>
    </row>
    <row r="1265" spans="2:19" x14ac:dyDescent="0.3">
      <c r="B1265" s="24" t="str">
        <f>_xlfn.IFNA(VLOOKUP(A1265,list!B:C,2,FALSE),"")</f>
        <v/>
      </c>
      <c r="D1265" s="24" t="str">
        <f>_xlfn.IFNA(VLOOKUP(C1265,list!$G$2:$I$10,2,FALSE),"")</f>
        <v/>
      </c>
      <c r="E1265" s="24" t="str">
        <f>_xlfn.IFNA(VLOOKUP(C1265,list!G:I,3,FALSE),"")</f>
        <v/>
      </c>
      <c r="O1265" s="26" t="str">
        <f t="shared" si="97"/>
        <v/>
      </c>
      <c r="P1265" s="28" t="str">
        <f t="shared" si="101"/>
        <v/>
      </c>
      <c r="Q1265" s="24" t="str">
        <f t="shared" si="98"/>
        <v/>
      </c>
      <c r="R1265" s="24" t="str">
        <f t="shared" si="99"/>
        <v/>
      </c>
      <c r="S1265" s="27" t="str">
        <f t="shared" si="100"/>
        <v/>
      </c>
    </row>
    <row r="1266" spans="2:19" x14ac:dyDescent="0.3">
      <c r="B1266" s="24" t="str">
        <f>_xlfn.IFNA(VLOOKUP(A1266,list!B:C,2,FALSE),"")</f>
        <v/>
      </c>
      <c r="D1266" s="24" t="str">
        <f>_xlfn.IFNA(VLOOKUP(C1266,list!$G$2:$I$10,2,FALSE),"")</f>
        <v/>
      </c>
      <c r="E1266" s="24" t="str">
        <f>_xlfn.IFNA(VLOOKUP(C1266,list!G:I,3,FALSE),"")</f>
        <v/>
      </c>
      <c r="O1266" s="26" t="str">
        <f t="shared" si="97"/>
        <v/>
      </c>
      <c r="P1266" s="28" t="str">
        <f t="shared" si="101"/>
        <v/>
      </c>
      <c r="Q1266" s="24" t="str">
        <f t="shared" si="98"/>
        <v/>
      </c>
      <c r="R1266" s="24" t="str">
        <f t="shared" si="99"/>
        <v/>
      </c>
      <c r="S1266" s="27" t="str">
        <f t="shared" si="100"/>
        <v/>
      </c>
    </row>
    <row r="1267" spans="2:19" x14ac:dyDescent="0.3">
      <c r="B1267" s="24" t="str">
        <f>_xlfn.IFNA(VLOOKUP(A1267,list!B:C,2,FALSE),"")</f>
        <v/>
      </c>
      <c r="D1267" s="24" t="str">
        <f>_xlfn.IFNA(VLOOKUP(C1267,list!$G$2:$I$10,2,FALSE),"")</f>
        <v/>
      </c>
      <c r="E1267" s="24" t="str">
        <f>_xlfn.IFNA(VLOOKUP(C1267,list!G:I,3,FALSE),"")</f>
        <v/>
      </c>
      <c r="O1267" s="26" t="str">
        <f t="shared" si="97"/>
        <v/>
      </c>
      <c r="P1267" s="28" t="str">
        <f t="shared" si="101"/>
        <v/>
      </c>
      <c r="Q1267" s="24" t="str">
        <f t="shared" si="98"/>
        <v/>
      </c>
      <c r="R1267" s="24" t="str">
        <f t="shared" si="99"/>
        <v/>
      </c>
      <c r="S1267" s="27" t="str">
        <f t="shared" si="100"/>
        <v/>
      </c>
    </row>
    <row r="1268" spans="2:19" x14ac:dyDescent="0.3">
      <c r="B1268" s="24" t="str">
        <f>_xlfn.IFNA(VLOOKUP(A1268,list!B:C,2,FALSE),"")</f>
        <v/>
      </c>
      <c r="D1268" s="24" t="str">
        <f>_xlfn.IFNA(VLOOKUP(C1268,list!$G$2:$I$10,2,FALSE),"")</f>
        <v/>
      </c>
      <c r="E1268" s="24" t="str">
        <f>_xlfn.IFNA(VLOOKUP(C1268,list!G:I,3,FALSE),"")</f>
        <v/>
      </c>
      <c r="O1268" s="26" t="str">
        <f t="shared" si="97"/>
        <v/>
      </c>
      <c r="P1268" s="28" t="str">
        <f t="shared" si="101"/>
        <v/>
      </c>
      <c r="Q1268" s="24" t="str">
        <f t="shared" si="98"/>
        <v/>
      </c>
      <c r="R1268" s="24" t="str">
        <f t="shared" si="99"/>
        <v/>
      </c>
      <c r="S1268" s="27" t="str">
        <f t="shared" si="100"/>
        <v/>
      </c>
    </row>
    <row r="1269" spans="2:19" x14ac:dyDescent="0.3">
      <c r="B1269" s="24" t="str">
        <f>_xlfn.IFNA(VLOOKUP(A1269,list!B:C,2,FALSE),"")</f>
        <v/>
      </c>
      <c r="D1269" s="24" t="str">
        <f>_xlfn.IFNA(VLOOKUP(C1269,list!$G$2:$I$10,2,FALSE),"")</f>
        <v/>
      </c>
      <c r="E1269" s="24" t="str">
        <f>_xlfn.IFNA(VLOOKUP(C1269,list!G:I,3,FALSE),"")</f>
        <v/>
      </c>
      <c r="O1269" s="26" t="str">
        <f t="shared" si="97"/>
        <v/>
      </c>
      <c r="P1269" s="28" t="str">
        <f t="shared" si="101"/>
        <v/>
      </c>
      <c r="Q1269" s="24" t="str">
        <f t="shared" si="98"/>
        <v/>
      </c>
      <c r="R1269" s="24" t="str">
        <f t="shared" si="99"/>
        <v/>
      </c>
      <c r="S1269" s="27" t="str">
        <f t="shared" si="100"/>
        <v/>
      </c>
    </row>
    <row r="1270" spans="2:19" x14ac:dyDescent="0.3">
      <c r="B1270" s="24" t="str">
        <f>_xlfn.IFNA(VLOOKUP(A1270,list!B:C,2,FALSE),"")</f>
        <v/>
      </c>
      <c r="D1270" s="24" t="str">
        <f>_xlfn.IFNA(VLOOKUP(C1270,list!$G$2:$I$10,2,FALSE),"")</f>
        <v/>
      </c>
      <c r="E1270" s="24" t="str">
        <f>_xlfn.IFNA(VLOOKUP(C1270,list!G:I,3,FALSE),"")</f>
        <v/>
      </c>
      <c r="O1270" s="26" t="str">
        <f t="shared" si="97"/>
        <v/>
      </c>
      <c r="P1270" s="28" t="str">
        <f t="shared" si="101"/>
        <v/>
      </c>
      <c r="Q1270" s="24" t="str">
        <f t="shared" si="98"/>
        <v/>
      </c>
      <c r="R1270" s="24" t="str">
        <f t="shared" si="99"/>
        <v/>
      </c>
      <c r="S1270" s="27" t="str">
        <f t="shared" si="100"/>
        <v/>
      </c>
    </row>
    <row r="1271" spans="2:19" x14ac:dyDescent="0.3">
      <c r="B1271" s="24" t="str">
        <f>_xlfn.IFNA(VLOOKUP(A1271,list!B:C,2,FALSE),"")</f>
        <v/>
      </c>
      <c r="D1271" s="24" t="str">
        <f>_xlfn.IFNA(VLOOKUP(C1271,list!$G$2:$I$10,2,FALSE),"")</f>
        <v/>
      </c>
      <c r="E1271" s="24" t="str">
        <f>_xlfn.IFNA(VLOOKUP(C1271,list!G:I,3,FALSE),"")</f>
        <v/>
      </c>
      <c r="O1271" s="26" t="str">
        <f t="shared" si="97"/>
        <v/>
      </c>
      <c r="P1271" s="28" t="str">
        <f t="shared" si="101"/>
        <v/>
      </c>
      <c r="Q1271" s="24" t="str">
        <f t="shared" si="98"/>
        <v/>
      </c>
      <c r="R1271" s="24" t="str">
        <f t="shared" si="99"/>
        <v/>
      </c>
      <c r="S1271" s="27" t="str">
        <f t="shared" si="100"/>
        <v/>
      </c>
    </row>
    <row r="1272" spans="2:19" x14ac:dyDescent="0.3">
      <c r="B1272" s="24" t="str">
        <f>_xlfn.IFNA(VLOOKUP(A1272,list!B:C,2,FALSE),"")</f>
        <v/>
      </c>
      <c r="D1272" s="24" t="str">
        <f>_xlfn.IFNA(VLOOKUP(C1272,list!$G$2:$I$10,2,FALSE),"")</f>
        <v/>
      </c>
      <c r="E1272" s="24" t="str">
        <f>_xlfn.IFNA(VLOOKUP(C1272,list!G:I,3,FALSE),"")</f>
        <v/>
      </c>
      <c r="O1272" s="26" t="str">
        <f t="shared" si="97"/>
        <v/>
      </c>
      <c r="P1272" s="28" t="str">
        <f t="shared" si="101"/>
        <v/>
      </c>
      <c r="Q1272" s="24" t="str">
        <f t="shared" si="98"/>
        <v/>
      </c>
      <c r="R1272" s="24" t="str">
        <f t="shared" si="99"/>
        <v/>
      </c>
      <c r="S1272" s="27" t="str">
        <f t="shared" si="100"/>
        <v/>
      </c>
    </row>
    <row r="1273" spans="2:19" x14ac:dyDescent="0.3">
      <c r="B1273" s="24" t="str">
        <f>_xlfn.IFNA(VLOOKUP(A1273,list!B:C,2,FALSE),"")</f>
        <v/>
      </c>
      <c r="D1273" s="24" t="str">
        <f>_xlfn.IFNA(VLOOKUP(C1273,list!$G$2:$I$10,2,FALSE),"")</f>
        <v/>
      </c>
      <c r="E1273" s="24" t="str">
        <f>_xlfn.IFNA(VLOOKUP(C1273,list!G:I,3,FALSE),"")</f>
        <v/>
      </c>
      <c r="O1273" s="26" t="str">
        <f t="shared" si="97"/>
        <v/>
      </c>
      <c r="P1273" s="28" t="str">
        <f t="shared" si="101"/>
        <v/>
      </c>
      <c r="Q1273" s="24" t="str">
        <f t="shared" si="98"/>
        <v/>
      </c>
      <c r="R1273" s="24" t="str">
        <f t="shared" si="99"/>
        <v/>
      </c>
      <c r="S1273" s="27" t="str">
        <f t="shared" si="100"/>
        <v/>
      </c>
    </row>
    <row r="1274" spans="2:19" x14ac:dyDescent="0.3">
      <c r="B1274" s="24" t="str">
        <f>_xlfn.IFNA(VLOOKUP(A1274,list!B:C,2,FALSE),"")</f>
        <v/>
      </c>
      <c r="D1274" s="24" t="str">
        <f>_xlfn.IFNA(VLOOKUP(C1274,list!$G$2:$I$10,2,FALSE),"")</f>
        <v/>
      </c>
      <c r="E1274" s="24" t="str">
        <f>_xlfn.IFNA(VLOOKUP(C1274,list!G:I,3,FALSE),"")</f>
        <v/>
      </c>
      <c r="O1274" s="26" t="str">
        <f t="shared" si="97"/>
        <v/>
      </c>
      <c r="P1274" s="28" t="str">
        <f t="shared" si="101"/>
        <v/>
      </c>
      <c r="Q1274" s="24" t="str">
        <f t="shared" si="98"/>
        <v/>
      </c>
      <c r="R1274" s="24" t="str">
        <f t="shared" si="99"/>
        <v/>
      </c>
      <c r="S1274" s="27" t="str">
        <f t="shared" si="100"/>
        <v/>
      </c>
    </row>
    <row r="1275" spans="2:19" x14ac:dyDescent="0.3">
      <c r="B1275" s="24" t="str">
        <f>_xlfn.IFNA(VLOOKUP(A1275,list!B:C,2,FALSE),"")</f>
        <v/>
      </c>
      <c r="D1275" s="24" t="str">
        <f>_xlfn.IFNA(VLOOKUP(C1275,list!$G$2:$I$10,2,FALSE),"")</f>
        <v/>
      </c>
      <c r="E1275" s="24" t="str">
        <f>_xlfn.IFNA(VLOOKUP(C1275,list!G:I,3,FALSE),"")</f>
        <v/>
      </c>
      <c r="O1275" s="26" t="str">
        <f t="shared" si="97"/>
        <v/>
      </c>
      <c r="P1275" s="28" t="str">
        <f t="shared" si="101"/>
        <v/>
      </c>
      <c r="Q1275" s="24" t="str">
        <f t="shared" si="98"/>
        <v/>
      </c>
      <c r="R1275" s="24" t="str">
        <f t="shared" si="99"/>
        <v/>
      </c>
      <c r="S1275" s="27" t="str">
        <f t="shared" si="100"/>
        <v/>
      </c>
    </row>
    <row r="1276" spans="2:19" x14ac:dyDescent="0.3">
      <c r="B1276" s="24" t="str">
        <f>_xlfn.IFNA(VLOOKUP(A1276,list!B:C,2,FALSE),"")</f>
        <v/>
      </c>
      <c r="D1276" s="24" t="str">
        <f>_xlfn.IFNA(VLOOKUP(C1276,list!$G$2:$I$10,2,FALSE),"")</f>
        <v/>
      </c>
      <c r="E1276" s="24" t="str">
        <f>_xlfn.IFNA(VLOOKUP(C1276,list!G:I,3,FALSE),"")</f>
        <v/>
      </c>
      <c r="O1276" s="26" t="str">
        <f t="shared" si="97"/>
        <v/>
      </c>
      <c r="P1276" s="28" t="str">
        <f t="shared" si="101"/>
        <v/>
      </c>
      <c r="Q1276" s="24" t="str">
        <f t="shared" si="98"/>
        <v/>
      </c>
      <c r="R1276" s="24" t="str">
        <f t="shared" si="99"/>
        <v/>
      </c>
      <c r="S1276" s="27" t="str">
        <f t="shared" si="100"/>
        <v/>
      </c>
    </row>
    <row r="1277" spans="2:19" x14ac:dyDescent="0.3">
      <c r="B1277" s="24" t="str">
        <f>_xlfn.IFNA(VLOOKUP(A1277,list!B:C,2,FALSE),"")</f>
        <v/>
      </c>
      <c r="D1277" s="24" t="str">
        <f>_xlfn.IFNA(VLOOKUP(C1277,list!$G$2:$I$10,2,FALSE),"")</f>
        <v/>
      </c>
      <c r="E1277" s="24" t="str">
        <f>_xlfn.IFNA(VLOOKUP(C1277,list!G:I,3,FALSE),"")</f>
        <v/>
      </c>
      <c r="O1277" s="26" t="str">
        <f t="shared" si="97"/>
        <v/>
      </c>
      <c r="P1277" s="28" t="str">
        <f t="shared" si="101"/>
        <v/>
      </c>
      <c r="Q1277" s="24" t="str">
        <f t="shared" si="98"/>
        <v/>
      </c>
      <c r="R1277" s="24" t="str">
        <f t="shared" si="99"/>
        <v/>
      </c>
      <c r="S1277" s="27" t="str">
        <f t="shared" si="100"/>
        <v/>
      </c>
    </row>
    <row r="1278" spans="2:19" x14ac:dyDescent="0.3">
      <c r="B1278" s="24" t="str">
        <f>_xlfn.IFNA(VLOOKUP(A1278,list!B:C,2,FALSE),"")</f>
        <v/>
      </c>
      <c r="D1278" s="24" t="str">
        <f>_xlfn.IFNA(VLOOKUP(C1278,list!$G$2:$I$10,2,FALSE),"")</f>
        <v/>
      </c>
      <c r="E1278" s="24" t="str">
        <f>_xlfn.IFNA(VLOOKUP(C1278,list!G:I,3,FALSE),"")</f>
        <v/>
      </c>
      <c r="O1278" s="26" t="str">
        <f t="shared" si="97"/>
        <v/>
      </c>
      <c r="P1278" s="28" t="str">
        <f t="shared" si="101"/>
        <v/>
      </c>
      <c r="Q1278" s="24" t="str">
        <f t="shared" si="98"/>
        <v/>
      </c>
      <c r="R1278" s="24" t="str">
        <f t="shared" si="99"/>
        <v/>
      </c>
      <c r="S1278" s="27" t="str">
        <f t="shared" si="100"/>
        <v/>
      </c>
    </row>
    <row r="1279" spans="2:19" x14ac:dyDescent="0.3">
      <c r="B1279" s="24" t="str">
        <f>_xlfn.IFNA(VLOOKUP(A1279,list!B:C,2,FALSE),"")</f>
        <v/>
      </c>
      <c r="D1279" s="24" t="str">
        <f>_xlfn.IFNA(VLOOKUP(C1279,list!$G$2:$I$10,2,FALSE),"")</f>
        <v/>
      </c>
      <c r="E1279" s="24" t="str">
        <f>_xlfn.IFNA(VLOOKUP(C1279,list!G:I,3,FALSE),"")</f>
        <v/>
      </c>
      <c r="O1279" s="26" t="str">
        <f t="shared" si="97"/>
        <v/>
      </c>
      <c r="P1279" s="28" t="str">
        <f t="shared" si="101"/>
        <v/>
      </c>
      <c r="Q1279" s="24" t="str">
        <f t="shared" si="98"/>
        <v/>
      </c>
      <c r="R1279" s="24" t="str">
        <f t="shared" si="99"/>
        <v/>
      </c>
      <c r="S1279" s="27" t="str">
        <f t="shared" si="100"/>
        <v/>
      </c>
    </row>
    <row r="1280" spans="2:19" x14ac:dyDescent="0.3">
      <c r="B1280" s="24" t="str">
        <f>_xlfn.IFNA(VLOOKUP(A1280,list!B:C,2,FALSE),"")</f>
        <v/>
      </c>
      <c r="D1280" s="24" t="str">
        <f>_xlfn.IFNA(VLOOKUP(C1280,list!$G$2:$I$10,2,FALSE),"")</f>
        <v/>
      </c>
      <c r="E1280" s="24" t="str">
        <f>_xlfn.IFNA(VLOOKUP(C1280,list!G:I,3,FALSE),"")</f>
        <v/>
      </c>
      <c r="O1280" s="26" t="str">
        <f t="shared" si="97"/>
        <v/>
      </c>
      <c r="P1280" s="28" t="str">
        <f t="shared" si="101"/>
        <v/>
      </c>
      <c r="Q1280" s="24" t="str">
        <f t="shared" si="98"/>
        <v/>
      </c>
      <c r="R1280" s="24" t="str">
        <f t="shared" si="99"/>
        <v/>
      </c>
      <c r="S1280" s="27" t="str">
        <f t="shared" si="100"/>
        <v/>
      </c>
    </row>
    <row r="1281" spans="2:19" x14ac:dyDescent="0.3">
      <c r="B1281" s="24" t="str">
        <f>_xlfn.IFNA(VLOOKUP(A1281,list!B:C,2,FALSE),"")</f>
        <v/>
      </c>
      <c r="D1281" s="24" t="str">
        <f>_xlfn.IFNA(VLOOKUP(C1281,list!$G$2:$I$10,2,FALSE),"")</f>
        <v/>
      </c>
      <c r="E1281" s="24" t="str">
        <f>_xlfn.IFNA(VLOOKUP(C1281,list!G:I,3,FALSE),"")</f>
        <v/>
      </c>
      <c r="O1281" s="26" t="str">
        <f t="shared" si="97"/>
        <v/>
      </c>
      <c r="P1281" s="28" t="str">
        <f t="shared" si="101"/>
        <v/>
      </c>
      <c r="Q1281" s="24" t="str">
        <f t="shared" si="98"/>
        <v/>
      </c>
      <c r="R1281" s="24" t="str">
        <f t="shared" si="99"/>
        <v/>
      </c>
      <c r="S1281" s="27" t="str">
        <f t="shared" si="100"/>
        <v/>
      </c>
    </row>
    <row r="1282" spans="2:19" x14ac:dyDescent="0.3">
      <c r="B1282" s="24" t="str">
        <f>_xlfn.IFNA(VLOOKUP(A1282,list!B:C,2,FALSE),"")</f>
        <v/>
      </c>
      <c r="D1282" s="24" t="str">
        <f>_xlfn.IFNA(VLOOKUP(C1282,list!$G$2:$I$10,2,FALSE),"")</f>
        <v/>
      </c>
      <c r="E1282" s="24" t="str">
        <f>_xlfn.IFNA(VLOOKUP(C1282,list!G:I,3,FALSE),"")</f>
        <v/>
      </c>
      <c r="O1282" s="26" t="str">
        <f t="shared" ref="O1282:O1345" si="102">IFERROR(IF(H1282="","",DATE(YEAR(H1282),MONTH(H1282),1)),"")</f>
        <v/>
      </c>
      <c r="P1282" s="28" t="str">
        <f t="shared" si="101"/>
        <v/>
      </c>
      <c r="Q1282" s="24" t="str">
        <f t="shared" ref="Q1282:Q1345" si="103">IFERROR(IF(J1282="","",MONTH(EOMONTH(J1282,(DAY(J1282)&gt;15)+0))),"")</f>
        <v/>
      </c>
      <c r="R1282" s="24" t="str">
        <f t="shared" ref="R1282:R1345" si="104">IFERROR(IF(J1282="","",IF(AND(MONTH(J1282)=12,Q1282=1),YEAR(J1282)+1,YEAR(J1282))),"")</f>
        <v/>
      </c>
      <c r="S1282" s="27" t="str">
        <f t="shared" ref="S1282:S1345" si="105">IF(OR(Q1282="",R1282=""),"",DATE(R1282,Q1282,1))</f>
        <v/>
      </c>
    </row>
    <row r="1283" spans="2:19" x14ac:dyDescent="0.3">
      <c r="B1283" s="24" t="str">
        <f>_xlfn.IFNA(VLOOKUP(A1283,list!B:C,2,FALSE),"")</f>
        <v/>
      </c>
      <c r="D1283" s="24" t="str">
        <f>_xlfn.IFNA(VLOOKUP(C1283,list!$G$2:$I$10,2,FALSE),"")</f>
        <v/>
      </c>
      <c r="E1283" s="24" t="str">
        <f>_xlfn.IFNA(VLOOKUP(C1283,list!G:I,3,FALSE),"")</f>
        <v/>
      </c>
      <c r="O1283" s="26" t="str">
        <f t="shared" si="102"/>
        <v/>
      </c>
      <c r="P1283" s="28" t="str">
        <f t="shared" ref="P1283:P1346" si="106">IFERROR(IF(J1283&gt;0,((J1283-H1283)/7),""),"")</f>
        <v/>
      </c>
      <c r="Q1283" s="24" t="str">
        <f t="shared" si="103"/>
        <v/>
      </c>
      <c r="R1283" s="24" t="str">
        <f t="shared" si="104"/>
        <v/>
      </c>
      <c r="S1283" s="27" t="str">
        <f t="shared" si="105"/>
        <v/>
      </c>
    </row>
    <row r="1284" spans="2:19" x14ac:dyDescent="0.3">
      <c r="B1284" s="24" t="str">
        <f>_xlfn.IFNA(VLOOKUP(A1284,list!B:C,2,FALSE),"")</f>
        <v/>
      </c>
      <c r="D1284" s="24" t="str">
        <f>_xlfn.IFNA(VLOOKUP(C1284,list!$G$2:$I$10,2,FALSE),"")</f>
        <v/>
      </c>
      <c r="E1284" s="24" t="str">
        <f>_xlfn.IFNA(VLOOKUP(C1284,list!G:I,3,FALSE),"")</f>
        <v/>
      </c>
      <c r="O1284" s="26" t="str">
        <f t="shared" si="102"/>
        <v/>
      </c>
      <c r="P1284" s="28" t="str">
        <f t="shared" si="106"/>
        <v/>
      </c>
      <c r="Q1284" s="24" t="str">
        <f t="shared" si="103"/>
        <v/>
      </c>
      <c r="R1284" s="24" t="str">
        <f t="shared" si="104"/>
        <v/>
      </c>
      <c r="S1284" s="27" t="str">
        <f t="shared" si="105"/>
        <v/>
      </c>
    </row>
    <row r="1285" spans="2:19" x14ac:dyDescent="0.3">
      <c r="B1285" s="24" t="str">
        <f>_xlfn.IFNA(VLOOKUP(A1285,list!B:C,2,FALSE),"")</f>
        <v/>
      </c>
      <c r="D1285" s="24" t="str">
        <f>_xlfn.IFNA(VLOOKUP(C1285,list!$G$2:$I$10,2,FALSE),"")</f>
        <v/>
      </c>
      <c r="E1285" s="24" t="str">
        <f>_xlfn.IFNA(VLOOKUP(C1285,list!G:I,3,FALSE),"")</f>
        <v/>
      </c>
      <c r="O1285" s="26" t="str">
        <f t="shared" si="102"/>
        <v/>
      </c>
      <c r="P1285" s="28" t="str">
        <f t="shared" si="106"/>
        <v/>
      </c>
      <c r="Q1285" s="24" t="str">
        <f t="shared" si="103"/>
        <v/>
      </c>
      <c r="R1285" s="24" t="str">
        <f t="shared" si="104"/>
        <v/>
      </c>
      <c r="S1285" s="27" t="str">
        <f t="shared" si="105"/>
        <v/>
      </c>
    </row>
    <row r="1286" spans="2:19" x14ac:dyDescent="0.3">
      <c r="B1286" s="24" t="str">
        <f>_xlfn.IFNA(VLOOKUP(A1286,list!B:C,2,FALSE),"")</f>
        <v/>
      </c>
      <c r="D1286" s="24" t="str">
        <f>_xlfn.IFNA(VLOOKUP(C1286,list!$G$2:$I$10,2,FALSE),"")</f>
        <v/>
      </c>
      <c r="E1286" s="24" t="str">
        <f>_xlfn.IFNA(VLOOKUP(C1286,list!G:I,3,FALSE),"")</f>
        <v/>
      </c>
      <c r="O1286" s="26" t="str">
        <f t="shared" si="102"/>
        <v/>
      </c>
      <c r="P1286" s="28" t="str">
        <f t="shared" si="106"/>
        <v/>
      </c>
      <c r="Q1286" s="24" t="str">
        <f t="shared" si="103"/>
        <v/>
      </c>
      <c r="R1286" s="24" t="str">
        <f t="shared" si="104"/>
        <v/>
      </c>
      <c r="S1286" s="27" t="str">
        <f t="shared" si="105"/>
        <v/>
      </c>
    </row>
    <row r="1287" spans="2:19" x14ac:dyDescent="0.3">
      <c r="B1287" s="24" t="str">
        <f>_xlfn.IFNA(VLOOKUP(A1287,list!B:C,2,FALSE),"")</f>
        <v/>
      </c>
      <c r="D1287" s="24" t="str">
        <f>_xlfn.IFNA(VLOOKUP(C1287,list!$G$2:$I$10,2,FALSE),"")</f>
        <v/>
      </c>
      <c r="E1287" s="24" t="str">
        <f>_xlfn.IFNA(VLOOKUP(C1287,list!G:I,3,FALSE),"")</f>
        <v/>
      </c>
      <c r="O1287" s="26" t="str">
        <f t="shared" si="102"/>
        <v/>
      </c>
      <c r="P1287" s="28" t="str">
        <f t="shared" si="106"/>
        <v/>
      </c>
      <c r="Q1287" s="24" t="str">
        <f t="shared" si="103"/>
        <v/>
      </c>
      <c r="R1287" s="24" t="str">
        <f t="shared" si="104"/>
        <v/>
      </c>
      <c r="S1287" s="27" t="str">
        <f t="shared" si="105"/>
        <v/>
      </c>
    </row>
    <row r="1288" spans="2:19" x14ac:dyDescent="0.3">
      <c r="B1288" s="24" t="str">
        <f>_xlfn.IFNA(VLOOKUP(A1288,list!B:C,2,FALSE),"")</f>
        <v/>
      </c>
      <c r="D1288" s="24" t="str">
        <f>_xlfn.IFNA(VLOOKUP(C1288,list!$G$2:$I$10,2,FALSE),"")</f>
        <v/>
      </c>
      <c r="E1288" s="24" t="str">
        <f>_xlfn.IFNA(VLOOKUP(C1288,list!G:I,3,FALSE),"")</f>
        <v/>
      </c>
      <c r="O1288" s="26" t="str">
        <f t="shared" si="102"/>
        <v/>
      </c>
      <c r="P1288" s="28" t="str">
        <f t="shared" si="106"/>
        <v/>
      </c>
      <c r="Q1288" s="24" t="str">
        <f t="shared" si="103"/>
        <v/>
      </c>
      <c r="R1288" s="24" t="str">
        <f t="shared" si="104"/>
        <v/>
      </c>
      <c r="S1288" s="27" t="str">
        <f t="shared" si="105"/>
        <v/>
      </c>
    </row>
    <row r="1289" spans="2:19" x14ac:dyDescent="0.3">
      <c r="B1289" s="24" t="str">
        <f>_xlfn.IFNA(VLOOKUP(A1289,list!B:C,2,FALSE),"")</f>
        <v/>
      </c>
      <c r="D1289" s="24" t="str">
        <f>_xlfn.IFNA(VLOOKUP(C1289,list!$G$2:$I$10,2,FALSE),"")</f>
        <v/>
      </c>
      <c r="E1289" s="24" t="str">
        <f>_xlfn.IFNA(VLOOKUP(C1289,list!G:I,3,FALSE),"")</f>
        <v/>
      </c>
      <c r="O1289" s="26" t="str">
        <f t="shared" si="102"/>
        <v/>
      </c>
      <c r="P1289" s="28" t="str">
        <f t="shared" si="106"/>
        <v/>
      </c>
      <c r="Q1289" s="24" t="str">
        <f t="shared" si="103"/>
        <v/>
      </c>
      <c r="R1289" s="24" t="str">
        <f t="shared" si="104"/>
        <v/>
      </c>
      <c r="S1289" s="27" t="str">
        <f t="shared" si="105"/>
        <v/>
      </c>
    </row>
    <row r="1290" spans="2:19" x14ac:dyDescent="0.3">
      <c r="B1290" s="24" t="str">
        <f>_xlfn.IFNA(VLOOKUP(A1290,list!B:C,2,FALSE),"")</f>
        <v/>
      </c>
      <c r="D1290" s="24" t="str">
        <f>_xlfn.IFNA(VLOOKUP(C1290,list!$G$2:$I$10,2,FALSE),"")</f>
        <v/>
      </c>
      <c r="E1290" s="24" t="str">
        <f>_xlfn.IFNA(VLOOKUP(C1290,list!G:I,3,FALSE),"")</f>
        <v/>
      </c>
      <c r="O1290" s="26" t="str">
        <f t="shared" si="102"/>
        <v/>
      </c>
      <c r="P1290" s="28" t="str">
        <f t="shared" si="106"/>
        <v/>
      </c>
      <c r="Q1290" s="24" t="str">
        <f t="shared" si="103"/>
        <v/>
      </c>
      <c r="R1290" s="24" t="str">
        <f t="shared" si="104"/>
        <v/>
      </c>
      <c r="S1290" s="27" t="str">
        <f t="shared" si="105"/>
        <v/>
      </c>
    </row>
    <row r="1291" spans="2:19" x14ac:dyDescent="0.3">
      <c r="B1291" s="24" t="str">
        <f>_xlfn.IFNA(VLOOKUP(A1291,list!B:C,2,FALSE),"")</f>
        <v/>
      </c>
      <c r="D1291" s="24" t="str">
        <f>_xlfn.IFNA(VLOOKUP(C1291,list!$G$2:$I$10,2,FALSE),"")</f>
        <v/>
      </c>
      <c r="E1291" s="24" t="str">
        <f>_xlfn.IFNA(VLOOKUP(C1291,list!G:I,3,FALSE),"")</f>
        <v/>
      </c>
      <c r="O1291" s="26" t="str">
        <f t="shared" si="102"/>
        <v/>
      </c>
      <c r="P1291" s="28" t="str">
        <f t="shared" si="106"/>
        <v/>
      </c>
      <c r="Q1291" s="24" t="str">
        <f t="shared" si="103"/>
        <v/>
      </c>
      <c r="R1291" s="24" t="str">
        <f t="shared" si="104"/>
        <v/>
      </c>
      <c r="S1291" s="27" t="str">
        <f t="shared" si="105"/>
        <v/>
      </c>
    </row>
    <row r="1292" spans="2:19" x14ac:dyDescent="0.3">
      <c r="B1292" s="24" t="str">
        <f>_xlfn.IFNA(VLOOKUP(A1292,list!B:C,2,FALSE),"")</f>
        <v/>
      </c>
      <c r="D1292" s="24" t="str">
        <f>_xlfn.IFNA(VLOOKUP(C1292,list!$G$2:$I$10,2,FALSE),"")</f>
        <v/>
      </c>
      <c r="E1292" s="24" t="str">
        <f>_xlfn.IFNA(VLOOKUP(C1292,list!G:I,3,FALSE),"")</f>
        <v/>
      </c>
      <c r="O1292" s="26" t="str">
        <f t="shared" si="102"/>
        <v/>
      </c>
      <c r="P1292" s="28" t="str">
        <f t="shared" si="106"/>
        <v/>
      </c>
      <c r="Q1292" s="24" t="str">
        <f t="shared" si="103"/>
        <v/>
      </c>
      <c r="R1292" s="24" t="str">
        <f t="shared" si="104"/>
        <v/>
      </c>
      <c r="S1292" s="27" t="str">
        <f t="shared" si="105"/>
        <v/>
      </c>
    </row>
    <row r="1293" spans="2:19" x14ac:dyDescent="0.3">
      <c r="B1293" s="24" t="str">
        <f>_xlfn.IFNA(VLOOKUP(A1293,list!B:C,2,FALSE),"")</f>
        <v/>
      </c>
      <c r="D1293" s="24" t="str">
        <f>_xlfn.IFNA(VLOOKUP(C1293,list!$G$2:$I$10,2,FALSE),"")</f>
        <v/>
      </c>
      <c r="E1293" s="24" t="str">
        <f>_xlfn.IFNA(VLOOKUP(C1293,list!G:I,3,FALSE),"")</f>
        <v/>
      </c>
      <c r="O1293" s="26" t="str">
        <f t="shared" si="102"/>
        <v/>
      </c>
      <c r="P1293" s="28" t="str">
        <f t="shared" si="106"/>
        <v/>
      </c>
      <c r="Q1293" s="24" t="str">
        <f t="shared" si="103"/>
        <v/>
      </c>
      <c r="R1293" s="24" t="str">
        <f t="shared" si="104"/>
        <v/>
      </c>
      <c r="S1293" s="27" t="str">
        <f t="shared" si="105"/>
        <v/>
      </c>
    </row>
    <row r="1294" spans="2:19" x14ac:dyDescent="0.3">
      <c r="B1294" s="24" t="str">
        <f>_xlfn.IFNA(VLOOKUP(A1294,list!B:C,2,FALSE),"")</f>
        <v/>
      </c>
      <c r="D1294" s="24" t="str">
        <f>_xlfn.IFNA(VLOOKUP(C1294,list!$G$2:$I$10,2,FALSE),"")</f>
        <v/>
      </c>
      <c r="E1294" s="24" t="str">
        <f>_xlfn.IFNA(VLOOKUP(C1294,list!G:I,3,FALSE),"")</f>
        <v/>
      </c>
      <c r="O1294" s="26" t="str">
        <f t="shared" si="102"/>
        <v/>
      </c>
      <c r="P1294" s="28" t="str">
        <f t="shared" si="106"/>
        <v/>
      </c>
      <c r="Q1294" s="24" t="str">
        <f t="shared" si="103"/>
        <v/>
      </c>
      <c r="R1294" s="24" t="str">
        <f t="shared" si="104"/>
        <v/>
      </c>
      <c r="S1294" s="27" t="str">
        <f t="shared" si="105"/>
        <v/>
      </c>
    </row>
    <row r="1295" spans="2:19" x14ac:dyDescent="0.3">
      <c r="B1295" s="24" t="str">
        <f>_xlfn.IFNA(VLOOKUP(A1295,list!B:C,2,FALSE),"")</f>
        <v/>
      </c>
      <c r="D1295" s="24" t="str">
        <f>_xlfn.IFNA(VLOOKUP(C1295,list!$G$2:$I$10,2,FALSE),"")</f>
        <v/>
      </c>
      <c r="E1295" s="24" t="str">
        <f>_xlfn.IFNA(VLOOKUP(C1295,list!G:I,3,FALSE),"")</f>
        <v/>
      </c>
      <c r="O1295" s="26" t="str">
        <f t="shared" si="102"/>
        <v/>
      </c>
      <c r="P1295" s="28" t="str">
        <f t="shared" si="106"/>
        <v/>
      </c>
      <c r="Q1295" s="24" t="str">
        <f t="shared" si="103"/>
        <v/>
      </c>
      <c r="R1295" s="24" t="str">
        <f t="shared" si="104"/>
        <v/>
      </c>
      <c r="S1295" s="27" t="str">
        <f t="shared" si="105"/>
        <v/>
      </c>
    </row>
    <row r="1296" spans="2:19" x14ac:dyDescent="0.3">
      <c r="B1296" s="24" t="str">
        <f>_xlfn.IFNA(VLOOKUP(A1296,list!B:C,2,FALSE),"")</f>
        <v/>
      </c>
      <c r="D1296" s="24" t="str">
        <f>_xlfn.IFNA(VLOOKUP(C1296,list!$G$2:$I$10,2,FALSE),"")</f>
        <v/>
      </c>
      <c r="E1296" s="24" t="str">
        <f>_xlfn.IFNA(VLOOKUP(C1296,list!G:I,3,FALSE),"")</f>
        <v/>
      </c>
      <c r="O1296" s="26" t="str">
        <f t="shared" si="102"/>
        <v/>
      </c>
      <c r="P1296" s="28" t="str">
        <f t="shared" si="106"/>
        <v/>
      </c>
      <c r="Q1296" s="24" t="str">
        <f t="shared" si="103"/>
        <v/>
      </c>
      <c r="R1296" s="24" t="str">
        <f t="shared" si="104"/>
        <v/>
      </c>
      <c r="S1296" s="27" t="str">
        <f t="shared" si="105"/>
        <v/>
      </c>
    </row>
    <row r="1297" spans="2:19" x14ac:dyDescent="0.3">
      <c r="B1297" s="24" t="str">
        <f>_xlfn.IFNA(VLOOKUP(A1297,list!B:C,2,FALSE),"")</f>
        <v/>
      </c>
      <c r="D1297" s="24" t="str">
        <f>_xlfn.IFNA(VLOOKUP(C1297,list!$G$2:$I$10,2,FALSE),"")</f>
        <v/>
      </c>
      <c r="E1297" s="24" t="str">
        <f>_xlfn.IFNA(VLOOKUP(C1297,list!G:I,3,FALSE),"")</f>
        <v/>
      </c>
      <c r="O1297" s="26" t="str">
        <f t="shared" si="102"/>
        <v/>
      </c>
      <c r="P1297" s="28" t="str">
        <f t="shared" si="106"/>
        <v/>
      </c>
      <c r="Q1297" s="24" t="str">
        <f t="shared" si="103"/>
        <v/>
      </c>
      <c r="R1297" s="24" t="str">
        <f t="shared" si="104"/>
        <v/>
      </c>
      <c r="S1297" s="27" t="str">
        <f t="shared" si="105"/>
        <v/>
      </c>
    </row>
    <row r="1298" spans="2:19" x14ac:dyDescent="0.3">
      <c r="B1298" s="24" t="str">
        <f>_xlfn.IFNA(VLOOKUP(A1298,list!B:C,2,FALSE),"")</f>
        <v/>
      </c>
      <c r="D1298" s="24" t="str">
        <f>_xlfn.IFNA(VLOOKUP(C1298,list!$G$2:$I$10,2,FALSE),"")</f>
        <v/>
      </c>
      <c r="E1298" s="24" t="str">
        <f>_xlfn.IFNA(VLOOKUP(C1298,list!G:I,3,FALSE),"")</f>
        <v/>
      </c>
      <c r="O1298" s="26" t="str">
        <f t="shared" si="102"/>
        <v/>
      </c>
      <c r="P1298" s="28" t="str">
        <f t="shared" si="106"/>
        <v/>
      </c>
      <c r="Q1298" s="24" t="str">
        <f t="shared" si="103"/>
        <v/>
      </c>
      <c r="R1298" s="24" t="str">
        <f t="shared" si="104"/>
        <v/>
      </c>
      <c r="S1298" s="27" t="str">
        <f t="shared" si="105"/>
        <v/>
      </c>
    </row>
    <row r="1299" spans="2:19" x14ac:dyDescent="0.3">
      <c r="B1299" s="24" t="str">
        <f>_xlfn.IFNA(VLOOKUP(A1299,list!B:C,2,FALSE),"")</f>
        <v/>
      </c>
      <c r="D1299" s="24" t="str">
        <f>_xlfn.IFNA(VLOOKUP(C1299,list!$G$2:$I$10,2,FALSE),"")</f>
        <v/>
      </c>
      <c r="E1299" s="24" t="str">
        <f>_xlfn.IFNA(VLOOKUP(C1299,list!G:I,3,FALSE),"")</f>
        <v/>
      </c>
      <c r="O1299" s="26" t="str">
        <f t="shared" si="102"/>
        <v/>
      </c>
      <c r="P1299" s="28" t="str">
        <f t="shared" si="106"/>
        <v/>
      </c>
      <c r="Q1299" s="24" t="str">
        <f t="shared" si="103"/>
        <v/>
      </c>
      <c r="R1299" s="24" t="str">
        <f t="shared" si="104"/>
        <v/>
      </c>
      <c r="S1299" s="27" t="str">
        <f t="shared" si="105"/>
        <v/>
      </c>
    </row>
    <row r="1300" spans="2:19" x14ac:dyDescent="0.3">
      <c r="B1300" s="24" t="str">
        <f>_xlfn.IFNA(VLOOKUP(A1300,list!B:C,2,FALSE),"")</f>
        <v/>
      </c>
      <c r="D1300" s="24" t="str">
        <f>_xlfn.IFNA(VLOOKUP(C1300,list!$G$2:$I$10,2,FALSE),"")</f>
        <v/>
      </c>
      <c r="E1300" s="24" t="str">
        <f>_xlfn.IFNA(VLOOKUP(C1300,list!G:I,3,FALSE),"")</f>
        <v/>
      </c>
      <c r="O1300" s="26" t="str">
        <f t="shared" si="102"/>
        <v/>
      </c>
      <c r="P1300" s="28" t="str">
        <f t="shared" si="106"/>
        <v/>
      </c>
      <c r="Q1300" s="24" t="str">
        <f t="shared" si="103"/>
        <v/>
      </c>
      <c r="R1300" s="24" t="str">
        <f t="shared" si="104"/>
        <v/>
      </c>
      <c r="S1300" s="27" t="str">
        <f t="shared" si="105"/>
        <v/>
      </c>
    </row>
    <row r="1301" spans="2:19" x14ac:dyDescent="0.3">
      <c r="B1301" s="24" t="str">
        <f>_xlfn.IFNA(VLOOKUP(A1301,list!B:C,2,FALSE),"")</f>
        <v/>
      </c>
      <c r="D1301" s="24" t="str">
        <f>_xlfn.IFNA(VLOOKUP(C1301,list!$G$2:$I$10,2,FALSE),"")</f>
        <v/>
      </c>
      <c r="E1301" s="24" t="str">
        <f>_xlfn.IFNA(VLOOKUP(C1301,list!G:I,3,FALSE),"")</f>
        <v/>
      </c>
      <c r="O1301" s="26" t="str">
        <f t="shared" si="102"/>
        <v/>
      </c>
      <c r="P1301" s="28" t="str">
        <f t="shared" si="106"/>
        <v/>
      </c>
      <c r="Q1301" s="24" t="str">
        <f t="shared" si="103"/>
        <v/>
      </c>
      <c r="R1301" s="24" t="str">
        <f t="shared" si="104"/>
        <v/>
      </c>
      <c r="S1301" s="27" t="str">
        <f t="shared" si="105"/>
        <v/>
      </c>
    </row>
    <row r="1302" spans="2:19" x14ac:dyDescent="0.3">
      <c r="B1302" s="24" t="str">
        <f>_xlfn.IFNA(VLOOKUP(A1302,list!B:C,2,FALSE),"")</f>
        <v/>
      </c>
      <c r="D1302" s="24" t="str">
        <f>_xlfn.IFNA(VLOOKUP(C1302,list!$G$2:$I$10,2,FALSE),"")</f>
        <v/>
      </c>
      <c r="E1302" s="24" t="str">
        <f>_xlfn.IFNA(VLOOKUP(C1302,list!G:I,3,FALSE),"")</f>
        <v/>
      </c>
      <c r="O1302" s="26" t="str">
        <f t="shared" si="102"/>
        <v/>
      </c>
      <c r="P1302" s="28" t="str">
        <f t="shared" si="106"/>
        <v/>
      </c>
      <c r="Q1302" s="24" t="str">
        <f t="shared" si="103"/>
        <v/>
      </c>
      <c r="R1302" s="24" t="str">
        <f t="shared" si="104"/>
        <v/>
      </c>
      <c r="S1302" s="27" t="str">
        <f t="shared" si="105"/>
        <v/>
      </c>
    </row>
    <row r="1303" spans="2:19" x14ac:dyDescent="0.3">
      <c r="B1303" s="24" t="str">
        <f>_xlfn.IFNA(VLOOKUP(A1303,list!B:C,2,FALSE),"")</f>
        <v/>
      </c>
      <c r="D1303" s="24" t="str">
        <f>_xlfn.IFNA(VLOOKUP(C1303,list!$G$2:$I$10,2,FALSE),"")</f>
        <v/>
      </c>
      <c r="E1303" s="24" t="str">
        <f>_xlfn.IFNA(VLOOKUP(C1303,list!G:I,3,FALSE),"")</f>
        <v/>
      </c>
      <c r="O1303" s="26" t="str">
        <f t="shared" si="102"/>
        <v/>
      </c>
      <c r="P1303" s="28" t="str">
        <f t="shared" si="106"/>
        <v/>
      </c>
      <c r="Q1303" s="24" t="str">
        <f t="shared" si="103"/>
        <v/>
      </c>
      <c r="R1303" s="24" t="str">
        <f t="shared" si="104"/>
        <v/>
      </c>
      <c r="S1303" s="27" t="str">
        <f t="shared" si="105"/>
        <v/>
      </c>
    </row>
    <row r="1304" spans="2:19" x14ac:dyDescent="0.3">
      <c r="B1304" s="24" t="str">
        <f>_xlfn.IFNA(VLOOKUP(A1304,list!B:C,2,FALSE),"")</f>
        <v/>
      </c>
      <c r="D1304" s="24" t="str">
        <f>_xlfn.IFNA(VLOOKUP(C1304,list!$G$2:$I$10,2,FALSE),"")</f>
        <v/>
      </c>
      <c r="E1304" s="24" t="str">
        <f>_xlfn.IFNA(VLOOKUP(C1304,list!G:I,3,FALSE),"")</f>
        <v/>
      </c>
      <c r="O1304" s="26" t="str">
        <f t="shared" si="102"/>
        <v/>
      </c>
      <c r="P1304" s="28" t="str">
        <f t="shared" si="106"/>
        <v/>
      </c>
      <c r="Q1304" s="24" t="str">
        <f t="shared" si="103"/>
        <v/>
      </c>
      <c r="R1304" s="24" t="str">
        <f t="shared" si="104"/>
        <v/>
      </c>
      <c r="S1304" s="27" t="str">
        <f t="shared" si="105"/>
        <v/>
      </c>
    </row>
    <row r="1305" spans="2:19" x14ac:dyDescent="0.3">
      <c r="B1305" s="24" t="str">
        <f>_xlfn.IFNA(VLOOKUP(A1305,list!B:C,2,FALSE),"")</f>
        <v/>
      </c>
      <c r="D1305" s="24" t="str">
        <f>_xlfn.IFNA(VLOOKUP(C1305,list!$G$2:$I$10,2,FALSE),"")</f>
        <v/>
      </c>
      <c r="E1305" s="24" t="str">
        <f>_xlfn.IFNA(VLOOKUP(C1305,list!G:I,3,FALSE),"")</f>
        <v/>
      </c>
      <c r="O1305" s="26" t="str">
        <f t="shared" si="102"/>
        <v/>
      </c>
      <c r="P1305" s="28" t="str">
        <f t="shared" si="106"/>
        <v/>
      </c>
      <c r="Q1305" s="24" t="str">
        <f t="shared" si="103"/>
        <v/>
      </c>
      <c r="R1305" s="24" t="str">
        <f t="shared" si="104"/>
        <v/>
      </c>
      <c r="S1305" s="27" t="str">
        <f t="shared" si="105"/>
        <v/>
      </c>
    </row>
    <row r="1306" spans="2:19" x14ac:dyDescent="0.3">
      <c r="B1306" s="24" t="str">
        <f>_xlfn.IFNA(VLOOKUP(A1306,list!B:C,2,FALSE),"")</f>
        <v/>
      </c>
      <c r="D1306" s="24" t="str">
        <f>_xlfn.IFNA(VLOOKUP(C1306,list!$G$2:$I$10,2,FALSE),"")</f>
        <v/>
      </c>
      <c r="E1306" s="24" t="str">
        <f>_xlfn.IFNA(VLOOKUP(C1306,list!G:I,3,FALSE),"")</f>
        <v/>
      </c>
      <c r="O1306" s="26" t="str">
        <f t="shared" si="102"/>
        <v/>
      </c>
      <c r="P1306" s="28" t="str">
        <f t="shared" si="106"/>
        <v/>
      </c>
      <c r="Q1306" s="24" t="str">
        <f t="shared" si="103"/>
        <v/>
      </c>
      <c r="R1306" s="24" t="str">
        <f t="shared" si="104"/>
        <v/>
      </c>
      <c r="S1306" s="27" t="str">
        <f t="shared" si="105"/>
        <v/>
      </c>
    </row>
    <row r="1307" spans="2:19" x14ac:dyDescent="0.3">
      <c r="B1307" s="24" t="str">
        <f>_xlfn.IFNA(VLOOKUP(A1307,list!B:C,2,FALSE),"")</f>
        <v/>
      </c>
      <c r="D1307" s="24" t="str">
        <f>_xlfn.IFNA(VLOOKUP(C1307,list!$G$2:$I$10,2,FALSE),"")</f>
        <v/>
      </c>
      <c r="E1307" s="24" t="str">
        <f>_xlfn.IFNA(VLOOKUP(C1307,list!G:I,3,FALSE),"")</f>
        <v/>
      </c>
      <c r="O1307" s="26" t="str">
        <f t="shared" si="102"/>
        <v/>
      </c>
      <c r="P1307" s="28" t="str">
        <f t="shared" si="106"/>
        <v/>
      </c>
      <c r="Q1307" s="24" t="str">
        <f t="shared" si="103"/>
        <v/>
      </c>
      <c r="R1307" s="24" t="str">
        <f t="shared" si="104"/>
        <v/>
      </c>
      <c r="S1307" s="27" t="str">
        <f t="shared" si="105"/>
        <v/>
      </c>
    </row>
    <row r="1308" spans="2:19" x14ac:dyDescent="0.3">
      <c r="B1308" s="24" t="str">
        <f>_xlfn.IFNA(VLOOKUP(A1308,list!B:C,2,FALSE),"")</f>
        <v/>
      </c>
      <c r="D1308" s="24" t="str">
        <f>_xlfn.IFNA(VLOOKUP(C1308,list!$G$2:$I$10,2,FALSE),"")</f>
        <v/>
      </c>
      <c r="E1308" s="24" t="str">
        <f>_xlfn.IFNA(VLOOKUP(C1308,list!G:I,3,FALSE),"")</f>
        <v/>
      </c>
      <c r="O1308" s="26" t="str">
        <f t="shared" si="102"/>
        <v/>
      </c>
      <c r="P1308" s="28" t="str">
        <f t="shared" si="106"/>
        <v/>
      </c>
      <c r="Q1308" s="24" t="str">
        <f t="shared" si="103"/>
        <v/>
      </c>
      <c r="R1308" s="24" t="str">
        <f t="shared" si="104"/>
        <v/>
      </c>
      <c r="S1308" s="27" t="str">
        <f t="shared" si="105"/>
        <v/>
      </c>
    </row>
    <row r="1309" spans="2:19" x14ac:dyDescent="0.3">
      <c r="B1309" s="24" t="str">
        <f>_xlfn.IFNA(VLOOKUP(A1309,list!B:C,2,FALSE),"")</f>
        <v/>
      </c>
      <c r="D1309" s="24" t="str">
        <f>_xlfn.IFNA(VLOOKUP(C1309,list!$G$2:$I$10,2,FALSE),"")</f>
        <v/>
      </c>
      <c r="E1309" s="24" t="str">
        <f>_xlfn.IFNA(VLOOKUP(C1309,list!G:I,3,FALSE),"")</f>
        <v/>
      </c>
      <c r="O1309" s="26" t="str">
        <f t="shared" si="102"/>
        <v/>
      </c>
      <c r="P1309" s="28" t="str">
        <f t="shared" si="106"/>
        <v/>
      </c>
      <c r="Q1309" s="24" t="str">
        <f t="shared" si="103"/>
        <v/>
      </c>
      <c r="R1309" s="24" t="str">
        <f t="shared" si="104"/>
        <v/>
      </c>
      <c r="S1309" s="27" t="str">
        <f t="shared" si="105"/>
        <v/>
      </c>
    </row>
    <row r="1310" spans="2:19" x14ac:dyDescent="0.3">
      <c r="B1310" s="24" t="str">
        <f>_xlfn.IFNA(VLOOKUP(A1310,list!B:C,2,FALSE),"")</f>
        <v/>
      </c>
      <c r="D1310" s="24" t="str">
        <f>_xlfn.IFNA(VLOOKUP(C1310,list!$G$2:$I$10,2,FALSE),"")</f>
        <v/>
      </c>
      <c r="E1310" s="24" t="str">
        <f>_xlfn.IFNA(VLOOKUP(C1310,list!G:I,3,FALSE),"")</f>
        <v/>
      </c>
      <c r="O1310" s="26" t="str">
        <f t="shared" si="102"/>
        <v/>
      </c>
      <c r="P1310" s="28" t="str">
        <f t="shared" si="106"/>
        <v/>
      </c>
      <c r="Q1310" s="24" t="str">
        <f t="shared" si="103"/>
        <v/>
      </c>
      <c r="R1310" s="24" t="str">
        <f t="shared" si="104"/>
        <v/>
      </c>
      <c r="S1310" s="27" t="str">
        <f t="shared" si="105"/>
        <v/>
      </c>
    </row>
    <row r="1311" spans="2:19" x14ac:dyDescent="0.3">
      <c r="B1311" s="24" t="str">
        <f>_xlfn.IFNA(VLOOKUP(A1311,list!B:C,2,FALSE),"")</f>
        <v/>
      </c>
      <c r="D1311" s="24" t="str">
        <f>_xlfn.IFNA(VLOOKUP(C1311,list!$G$2:$I$10,2,FALSE),"")</f>
        <v/>
      </c>
      <c r="E1311" s="24" t="str">
        <f>_xlfn.IFNA(VLOOKUP(C1311,list!G:I,3,FALSE),"")</f>
        <v/>
      </c>
      <c r="O1311" s="26" t="str">
        <f t="shared" si="102"/>
        <v/>
      </c>
      <c r="P1311" s="28" t="str">
        <f t="shared" si="106"/>
        <v/>
      </c>
      <c r="Q1311" s="24" t="str">
        <f t="shared" si="103"/>
        <v/>
      </c>
      <c r="R1311" s="24" t="str">
        <f t="shared" si="104"/>
        <v/>
      </c>
      <c r="S1311" s="27" t="str">
        <f t="shared" si="105"/>
        <v/>
      </c>
    </row>
    <row r="1312" spans="2:19" x14ac:dyDescent="0.3">
      <c r="B1312" s="24" t="str">
        <f>_xlfn.IFNA(VLOOKUP(A1312,list!B:C,2,FALSE),"")</f>
        <v/>
      </c>
      <c r="D1312" s="24" t="str">
        <f>_xlfn.IFNA(VLOOKUP(C1312,list!$G$2:$I$10,2,FALSE),"")</f>
        <v/>
      </c>
      <c r="E1312" s="24" t="str">
        <f>_xlfn.IFNA(VLOOKUP(C1312,list!G:I,3,FALSE),"")</f>
        <v/>
      </c>
      <c r="O1312" s="26" t="str">
        <f t="shared" si="102"/>
        <v/>
      </c>
      <c r="P1312" s="28" t="str">
        <f t="shared" si="106"/>
        <v/>
      </c>
      <c r="Q1312" s="24" t="str">
        <f t="shared" si="103"/>
        <v/>
      </c>
      <c r="R1312" s="24" t="str">
        <f t="shared" si="104"/>
        <v/>
      </c>
      <c r="S1312" s="27" t="str">
        <f t="shared" si="105"/>
        <v/>
      </c>
    </row>
    <row r="1313" spans="2:19" x14ac:dyDescent="0.3">
      <c r="B1313" s="24" t="str">
        <f>_xlfn.IFNA(VLOOKUP(A1313,list!B:C,2,FALSE),"")</f>
        <v/>
      </c>
      <c r="D1313" s="24" t="str">
        <f>_xlfn.IFNA(VLOOKUP(C1313,list!$G$2:$I$10,2,FALSE),"")</f>
        <v/>
      </c>
      <c r="E1313" s="24" t="str">
        <f>_xlfn.IFNA(VLOOKUP(C1313,list!G:I,3,FALSE),"")</f>
        <v/>
      </c>
      <c r="O1313" s="26" t="str">
        <f t="shared" si="102"/>
        <v/>
      </c>
      <c r="P1313" s="28" t="str">
        <f t="shared" si="106"/>
        <v/>
      </c>
      <c r="Q1313" s="24" t="str">
        <f t="shared" si="103"/>
        <v/>
      </c>
      <c r="R1313" s="24" t="str">
        <f t="shared" si="104"/>
        <v/>
      </c>
      <c r="S1313" s="27" t="str">
        <f t="shared" si="105"/>
        <v/>
      </c>
    </row>
    <row r="1314" spans="2:19" x14ac:dyDescent="0.3">
      <c r="B1314" s="24" t="str">
        <f>_xlfn.IFNA(VLOOKUP(A1314,list!B:C,2,FALSE),"")</f>
        <v/>
      </c>
      <c r="D1314" s="24" t="str">
        <f>_xlfn.IFNA(VLOOKUP(C1314,list!$G$2:$I$10,2,FALSE),"")</f>
        <v/>
      </c>
      <c r="E1314" s="24" t="str">
        <f>_xlfn.IFNA(VLOOKUP(C1314,list!G:I,3,FALSE),"")</f>
        <v/>
      </c>
      <c r="O1314" s="26" t="str">
        <f t="shared" si="102"/>
        <v/>
      </c>
      <c r="P1314" s="28" t="str">
        <f t="shared" si="106"/>
        <v/>
      </c>
      <c r="Q1314" s="24" t="str">
        <f t="shared" si="103"/>
        <v/>
      </c>
      <c r="R1314" s="24" t="str">
        <f t="shared" si="104"/>
        <v/>
      </c>
      <c r="S1314" s="27" t="str">
        <f t="shared" si="105"/>
        <v/>
      </c>
    </row>
    <row r="1315" spans="2:19" x14ac:dyDescent="0.3">
      <c r="B1315" s="24" t="str">
        <f>_xlfn.IFNA(VLOOKUP(A1315,list!B:C,2,FALSE),"")</f>
        <v/>
      </c>
      <c r="D1315" s="24" t="str">
        <f>_xlfn.IFNA(VLOOKUP(C1315,list!$G$2:$I$10,2,FALSE),"")</f>
        <v/>
      </c>
      <c r="E1315" s="24" t="str">
        <f>_xlfn.IFNA(VLOOKUP(C1315,list!G:I,3,FALSE),"")</f>
        <v/>
      </c>
      <c r="O1315" s="26" t="str">
        <f t="shared" si="102"/>
        <v/>
      </c>
      <c r="P1315" s="28" t="str">
        <f t="shared" si="106"/>
        <v/>
      </c>
      <c r="Q1315" s="24" t="str">
        <f t="shared" si="103"/>
        <v/>
      </c>
      <c r="R1315" s="24" t="str">
        <f t="shared" si="104"/>
        <v/>
      </c>
      <c r="S1315" s="27" t="str">
        <f t="shared" si="105"/>
        <v/>
      </c>
    </row>
    <row r="1316" spans="2:19" x14ac:dyDescent="0.3">
      <c r="B1316" s="24" t="str">
        <f>_xlfn.IFNA(VLOOKUP(A1316,list!B:C,2,FALSE),"")</f>
        <v/>
      </c>
      <c r="D1316" s="24" t="str">
        <f>_xlfn.IFNA(VLOOKUP(C1316,list!$G$2:$I$10,2,FALSE),"")</f>
        <v/>
      </c>
      <c r="E1316" s="24" t="str">
        <f>_xlfn.IFNA(VLOOKUP(C1316,list!G:I,3,FALSE),"")</f>
        <v/>
      </c>
      <c r="O1316" s="26" t="str">
        <f t="shared" si="102"/>
        <v/>
      </c>
      <c r="P1316" s="28" t="str">
        <f t="shared" si="106"/>
        <v/>
      </c>
      <c r="Q1316" s="24" t="str">
        <f t="shared" si="103"/>
        <v/>
      </c>
      <c r="R1316" s="24" t="str">
        <f t="shared" si="104"/>
        <v/>
      </c>
      <c r="S1316" s="27" t="str">
        <f t="shared" si="105"/>
        <v/>
      </c>
    </row>
    <row r="1317" spans="2:19" x14ac:dyDescent="0.3">
      <c r="B1317" s="24" t="str">
        <f>_xlfn.IFNA(VLOOKUP(A1317,list!B:C,2,FALSE),"")</f>
        <v/>
      </c>
      <c r="D1317" s="24" t="str">
        <f>_xlfn.IFNA(VLOOKUP(C1317,list!$G$2:$I$10,2,FALSE),"")</f>
        <v/>
      </c>
      <c r="E1317" s="24" t="str">
        <f>_xlfn.IFNA(VLOOKUP(C1317,list!G:I,3,FALSE),"")</f>
        <v/>
      </c>
      <c r="O1317" s="26" t="str">
        <f t="shared" si="102"/>
        <v/>
      </c>
      <c r="P1317" s="28" t="str">
        <f t="shared" si="106"/>
        <v/>
      </c>
      <c r="Q1317" s="24" t="str">
        <f t="shared" si="103"/>
        <v/>
      </c>
      <c r="R1317" s="24" t="str">
        <f t="shared" si="104"/>
        <v/>
      </c>
      <c r="S1317" s="27" t="str">
        <f t="shared" si="105"/>
        <v/>
      </c>
    </row>
    <row r="1318" spans="2:19" x14ac:dyDescent="0.3">
      <c r="B1318" s="24" t="str">
        <f>_xlfn.IFNA(VLOOKUP(A1318,list!B:C,2,FALSE),"")</f>
        <v/>
      </c>
      <c r="D1318" s="24" t="str">
        <f>_xlfn.IFNA(VLOOKUP(C1318,list!$G$2:$I$10,2,FALSE),"")</f>
        <v/>
      </c>
      <c r="E1318" s="24" t="str">
        <f>_xlfn.IFNA(VLOOKUP(C1318,list!G:I,3,FALSE),"")</f>
        <v/>
      </c>
      <c r="O1318" s="26" t="str">
        <f t="shared" si="102"/>
        <v/>
      </c>
      <c r="P1318" s="28" t="str">
        <f t="shared" si="106"/>
        <v/>
      </c>
      <c r="Q1318" s="24" t="str">
        <f t="shared" si="103"/>
        <v/>
      </c>
      <c r="R1318" s="24" t="str">
        <f t="shared" si="104"/>
        <v/>
      </c>
      <c r="S1318" s="27" t="str">
        <f t="shared" si="105"/>
        <v/>
      </c>
    </row>
    <row r="1319" spans="2:19" x14ac:dyDescent="0.3">
      <c r="B1319" s="24" t="str">
        <f>_xlfn.IFNA(VLOOKUP(A1319,list!B:C,2,FALSE),"")</f>
        <v/>
      </c>
      <c r="D1319" s="24" t="str">
        <f>_xlfn.IFNA(VLOOKUP(C1319,list!$G$2:$I$10,2,FALSE),"")</f>
        <v/>
      </c>
      <c r="E1319" s="24" t="str">
        <f>_xlfn.IFNA(VLOOKUP(C1319,list!G:I,3,FALSE),"")</f>
        <v/>
      </c>
      <c r="O1319" s="26" t="str">
        <f t="shared" si="102"/>
        <v/>
      </c>
      <c r="P1319" s="28" t="str">
        <f t="shared" si="106"/>
        <v/>
      </c>
      <c r="Q1319" s="24" t="str">
        <f t="shared" si="103"/>
        <v/>
      </c>
      <c r="R1319" s="24" t="str">
        <f t="shared" si="104"/>
        <v/>
      </c>
      <c r="S1319" s="27" t="str">
        <f t="shared" si="105"/>
        <v/>
      </c>
    </row>
    <row r="1320" spans="2:19" x14ac:dyDescent="0.3">
      <c r="B1320" s="24" t="str">
        <f>_xlfn.IFNA(VLOOKUP(A1320,list!B:C,2,FALSE),"")</f>
        <v/>
      </c>
      <c r="D1320" s="24" t="str">
        <f>_xlfn.IFNA(VLOOKUP(C1320,list!$G$2:$I$10,2,FALSE),"")</f>
        <v/>
      </c>
      <c r="E1320" s="24" t="str">
        <f>_xlfn.IFNA(VLOOKUP(C1320,list!G:I,3,FALSE),"")</f>
        <v/>
      </c>
      <c r="O1320" s="26" t="str">
        <f t="shared" si="102"/>
        <v/>
      </c>
      <c r="P1320" s="28" t="str">
        <f t="shared" si="106"/>
        <v/>
      </c>
      <c r="Q1320" s="24" t="str">
        <f t="shared" si="103"/>
        <v/>
      </c>
      <c r="R1320" s="24" t="str">
        <f t="shared" si="104"/>
        <v/>
      </c>
      <c r="S1320" s="27" t="str">
        <f t="shared" si="105"/>
        <v/>
      </c>
    </row>
    <row r="1321" spans="2:19" x14ac:dyDescent="0.3">
      <c r="B1321" s="24" t="str">
        <f>_xlfn.IFNA(VLOOKUP(A1321,list!B:C,2,FALSE),"")</f>
        <v/>
      </c>
      <c r="D1321" s="24" t="str">
        <f>_xlfn.IFNA(VLOOKUP(C1321,list!$G$2:$I$10,2,FALSE),"")</f>
        <v/>
      </c>
      <c r="E1321" s="24" t="str">
        <f>_xlfn.IFNA(VLOOKUP(C1321,list!G:I,3,FALSE),"")</f>
        <v/>
      </c>
      <c r="O1321" s="26" t="str">
        <f t="shared" si="102"/>
        <v/>
      </c>
      <c r="P1321" s="28" t="str">
        <f t="shared" si="106"/>
        <v/>
      </c>
      <c r="Q1321" s="24" t="str">
        <f t="shared" si="103"/>
        <v/>
      </c>
      <c r="R1321" s="24" t="str">
        <f t="shared" si="104"/>
        <v/>
      </c>
      <c r="S1321" s="27" t="str">
        <f t="shared" si="105"/>
        <v/>
      </c>
    </row>
    <row r="1322" spans="2:19" x14ac:dyDescent="0.3">
      <c r="B1322" s="24" t="str">
        <f>_xlfn.IFNA(VLOOKUP(A1322,list!B:C,2,FALSE),"")</f>
        <v/>
      </c>
      <c r="D1322" s="24" t="str">
        <f>_xlfn.IFNA(VLOOKUP(C1322,list!$G$2:$I$10,2,FALSE),"")</f>
        <v/>
      </c>
      <c r="E1322" s="24" t="str">
        <f>_xlfn.IFNA(VLOOKUP(C1322,list!G:I,3,FALSE),"")</f>
        <v/>
      </c>
      <c r="O1322" s="26" t="str">
        <f t="shared" si="102"/>
        <v/>
      </c>
      <c r="P1322" s="28" t="str">
        <f t="shared" si="106"/>
        <v/>
      </c>
      <c r="Q1322" s="24" t="str">
        <f t="shared" si="103"/>
        <v/>
      </c>
      <c r="R1322" s="24" t="str">
        <f t="shared" si="104"/>
        <v/>
      </c>
      <c r="S1322" s="27" t="str">
        <f t="shared" si="105"/>
        <v/>
      </c>
    </row>
    <row r="1323" spans="2:19" x14ac:dyDescent="0.3">
      <c r="B1323" s="24" t="str">
        <f>_xlfn.IFNA(VLOOKUP(A1323,list!B:C,2,FALSE),"")</f>
        <v/>
      </c>
      <c r="D1323" s="24" t="str">
        <f>_xlfn.IFNA(VLOOKUP(C1323,list!$G$2:$I$10,2,FALSE),"")</f>
        <v/>
      </c>
      <c r="E1323" s="24" t="str">
        <f>_xlfn.IFNA(VLOOKUP(C1323,list!G:I,3,FALSE),"")</f>
        <v/>
      </c>
      <c r="O1323" s="26" t="str">
        <f t="shared" si="102"/>
        <v/>
      </c>
      <c r="P1323" s="28" t="str">
        <f t="shared" si="106"/>
        <v/>
      </c>
      <c r="Q1323" s="24" t="str">
        <f t="shared" si="103"/>
        <v/>
      </c>
      <c r="R1323" s="24" t="str">
        <f t="shared" si="104"/>
        <v/>
      </c>
      <c r="S1323" s="27" t="str">
        <f t="shared" si="105"/>
        <v/>
      </c>
    </row>
    <row r="1324" spans="2:19" x14ac:dyDescent="0.3">
      <c r="B1324" s="24" t="str">
        <f>_xlfn.IFNA(VLOOKUP(A1324,list!B:C,2,FALSE),"")</f>
        <v/>
      </c>
      <c r="D1324" s="24" t="str">
        <f>_xlfn.IFNA(VLOOKUP(C1324,list!$G$2:$I$10,2,FALSE),"")</f>
        <v/>
      </c>
      <c r="E1324" s="24" t="str">
        <f>_xlfn.IFNA(VLOOKUP(C1324,list!G:I,3,FALSE),"")</f>
        <v/>
      </c>
      <c r="O1324" s="26" t="str">
        <f t="shared" si="102"/>
        <v/>
      </c>
      <c r="P1324" s="28" t="str">
        <f t="shared" si="106"/>
        <v/>
      </c>
      <c r="Q1324" s="24" t="str">
        <f t="shared" si="103"/>
        <v/>
      </c>
      <c r="R1324" s="24" t="str">
        <f t="shared" si="104"/>
        <v/>
      </c>
      <c r="S1324" s="27" t="str">
        <f t="shared" si="105"/>
        <v/>
      </c>
    </row>
    <row r="1325" spans="2:19" x14ac:dyDescent="0.3">
      <c r="B1325" s="24" t="str">
        <f>_xlfn.IFNA(VLOOKUP(A1325,list!B:C,2,FALSE),"")</f>
        <v/>
      </c>
      <c r="D1325" s="24" t="str">
        <f>_xlfn.IFNA(VLOOKUP(C1325,list!$G$2:$I$10,2,FALSE),"")</f>
        <v/>
      </c>
      <c r="E1325" s="24" t="str">
        <f>_xlfn.IFNA(VLOOKUP(C1325,list!G:I,3,FALSE),"")</f>
        <v/>
      </c>
      <c r="O1325" s="26" t="str">
        <f t="shared" si="102"/>
        <v/>
      </c>
      <c r="P1325" s="28" t="str">
        <f t="shared" si="106"/>
        <v/>
      </c>
      <c r="Q1325" s="24" t="str">
        <f t="shared" si="103"/>
        <v/>
      </c>
      <c r="R1325" s="24" t="str">
        <f t="shared" si="104"/>
        <v/>
      </c>
      <c r="S1325" s="27" t="str">
        <f t="shared" si="105"/>
        <v/>
      </c>
    </row>
    <row r="1326" spans="2:19" x14ac:dyDescent="0.3">
      <c r="B1326" s="24" t="str">
        <f>_xlfn.IFNA(VLOOKUP(A1326,list!B:C,2,FALSE),"")</f>
        <v/>
      </c>
      <c r="D1326" s="24" t="str">
        <f>_xlfn.IFNA(VLOOKUP(C1326,list!$G$2:$I$10,2,FALSE),"")</f>
        <v/>
      </c>
      <c r="E1326" s="24" t="str">
        <f>_xlfn.IFNA(VLOOKUP(C1326,list!G:I,3,FALSE),"")</f>
        <v/>
      </c>
      <c r="O1326" s="26" t="str">
        <f t="shared" si="102"/>
        <v/>
      </c>
      <c r="P1326" s="28" t="str">
        <f t="shared" si="106"/>
        <v/>
      </c>
      <c r="Q1326" s="24" t="str">
        <f t="shared" si="103"/>
        <v/>
      </c>
      <c r="R1326" s="24" t="str">
        <f t="shared" si="104"/>
        <v/>
      </c>
      <c r="S1326" s="27" t="str">
        <f t="shared" si="105"/>
        <v/>
      </c>
    </row>
    <row r="1327" spans="2:19" x14ac:dyDescent="0.3">
      <c r="B1327" s="24" t="str">
        <f>_xlfn.IFNA(VLOOKUP(A1327,list!B:C,2,FALSE),"")</f>
        <v/>
      </c>
      <c r="D1327" s="24" t="str">
        <f>_xlfn.IFNA(VLOOKUP(C1327,list!$G$2:$I$10,2,FALSE),"")</f>
        <v/>
      </c>
      <c r="E1327" s="24" t="str">
        <f>_xlfn.IFNA(VLOOKUP(C1327,list!G:I,3,FALSE),"")</f>
        <v/>
      </c>
      <c r="O1327" s="26" t="str">
        <f t="shared" si="102"/>
        <v/>
      </c>
      <c r="P1327" s="28" t="str">
        <f t="shared" si="106"/>
        <v/>
      </c>
      <c r="Q1327" s="24" t="str">
        <f t="shared" si="103"/>
        <v/>
      </c>
      <c r="R1327" s="24" t="str">
        <f t="shared" si="104"/>
        <v/>
      </c>
      <c r="S1327" s="27" t="str">
        <f t="shared" si="105"/>
        <v/>
      </c>
    </row>
    <row r="1328" spans="2:19" x14ac:dyDescent="0.3">
      <c r="B1328" s="24" t="str">
        <f>_xlfn.IFNA(VLOOKUP(A1328,list!B:C,2,FALSE),"")</f>
        <v/>
      </c>
      <c r="D1328" s="24" t="str">
        <f>_xlfn.IFNA(VLOOKUP(C1328,list!$G$2:$I$10,2,FALSE),"")</f>
        <v/>
      </c>
      <c r="E1328" s="24" t="str">
        <f>_xlfn.IFNA(VLOOKUP(C1328,list!G:I,3,FALSE),"")</f>
        <v/>
      </c>
      <c r="O1328" s="26" t="str">
        <f t="shared" si="102"/>
        <v/>
      </c>
      <c r="P1328" s="28" t="str">
        <f t="shared" si="106"/>
        <v/>
      </c>
      <c r="Q1328" s="24" t="str">
        <f t="shared" si="103"/>
        <v/>
      </c>
      <c r="R1328" s="24" t="str">
        <f t="shared" si="104"/>
        <v/>
      </c>
      <c r="S1328" s="27" t="str">
        <f t="shared" si="105"/>
        <v/>
      </c>
    </row>
    <row r="1329" spans="2:19" x14ac:dyDescent="0.3">
      <c r="B1329" s="24" t="str">
        <f>_xlfn.IFNA(VLOOKUP(A1329,list!B:C,2,FALSE),"")</f>
        <v/>
      </c>
      <c r="D1329" s="24" t="str">
        <f>_xlfn.IFNA(VLOOKUP(C1329,list!$G$2:$I$10,2,FALSE),"")</f>
        <v/>
      </c>
      <c r="E1329" s="24" t="str">
        <f>_xlfn.IFNA(VLOOKUP(C1329,list!G:I,3,FALSE),"")</f>
        <v/>
      </c>
      <c r="O1329" s="26" t="str">
        <f t="shared" si="102"/>
        <v/>
      </c>
      <c r="P1329" s="28" t="str">
        <f t="shared" si="106"/>
        <v/>
      </c>
      <c r="Q1329" s="24" t="str">
        <f t="shared" si="103"/>
        <v/>
      </c>
      <c r="R1329" s="24" t="str">
        <f t="shared" si="104"/>
        <v/>
      </c>
      <c r="S1329" s="27" t="str">
        <f t="shared" si="105"/>
        <v/>
      </c>
    </row>
    <row r="1330" spans="2:19" x14ac:dyDescent="0.3">
      <c r="B1330" s="24" t="str">
        <f>_xlfn.IFNA(VLOOKUP(A1330,list!B:C,2,FALSE),"")</f>
        <v/>
      </c>
      <c r="D1330" s="24" t="str">
        <f>_xlfn.IFNA(VLOOKUP(C1330,list!$G$2:$I$10,2,FALSE),"")</f>
        <v/>
      </c>
      <c r="E1330" s="24" t="str">
        <f>_xlfn.IFNA(VLOOKUP(C1330,list!G:I,3,FALSE),"")</f>
        <v/>
      </c>
      <c r="O1330" s="26" t="str">
        <f t="shared" si="102"/>
        <v/>
      </c>
      <c r="P1330" s="28" t="str">
        <f t="shared" si="106"/>
        <v/>
      </c>
      <c r="Q1330" s="24" t="str">
        <f t="shared" si="103"/>
        <v/>
      </c>
      <c r="R1330" s="24" t="str">
        <f t="shared" si="104"/>
        <v/>
      </c>
      <c r="S1330" s="27" t="str">
        <f t="shared" si="105"/>
        <v/>
      </c>
    </row>
    <row r="1331" spans="2:19" x14ac:dyDescent="0.3">
      <c r="B1331" s="24" t="str">
        <f>_xlfn.IFNA(VLOOKUP(A1331,list!B:C,2,FALSE),"")</f>
        <v/>
      </c>
      <c r="D1331" s="24" t="str">
        <f>_xlfn.IFNA(VLOOKUP(C1331,list!$G$2:$I$10,2,FALSE),"")</f>
        <v/>
      </c>
      <c r="E1331" s="24" t="str">
        <f>_xlfn.IFNA(VLOOKUP(C1331,list!G:I,3,FALSE),"")</f>
        <v/>
      </c>
      <c r="O1331" s="26" t="str">
        <f t="shared" si="102"/>
        <v/>
      </c>
      <c r="P1331" s="28" t="str">
        <f t="shared" si="106"/>
        <v/>
      </c>
      <c r="Q1331" s="24" t="str">
        <f t="shared" si="103"/>
        <v/>
      </c>
      <c r="R1331" s="24" t="str">
        <f t="shared" si="104"/>
        <v/>
      </c>
      <c r="S1331" s="27" t="str">
        <f t="shared" si="105"/>
        <v/>
      </c>
    </row>
    <row r="1332" spans="2:19" x14ac:dyDescent="0.3">
      <c r="B1332" s="24" t="str">
        <f>_xlfn.IFNA(VLOOKUP(A1332,list!B:C,2,FALSE),"")</f>
        <v/>
      </c>
      <c r="D1332" s="24" t="str">
        <f>_xlfn.IFNA(VLOOKUP(C1332,list!$G$2:$I$10,2,FALSE),"")</f>
        <v/>
      </c>
      <c r="E1332" s="24" t="str">
        <f>_xlfn.IFNA(VLOOKUP(C1332,list!G:I,3,FALSE),"")</f>
        <v/>
      </c>
      <c r="O1332" s="26" t="str">
        <f t="shared" si="102"/>
        <v/>
      </c>
      <c r="P1332" s="28" t="str">
        <f t="shared" si="106"/>
        <v/>
      </c>
      <c r="Q1332" s="24" t="str">
        <f t="shared" si="103"/>
        <v/>
      </c>
      <c r="R1332" s="24" t="str">
        <f t="shared" si="104"/>
        <v/>
      </c>
      <c r="S1332" s="27" t="str">
        <f t="shared" si="105"/>
        <v/>
      </c>
    </row>
    <row r="1333" spans="2:19" x14ac:dyDescent="0.3">
      <c r="B1333" s="24" t="str">
        <f>_xlfn.IFNA(VLOOKUP(A1333,list!B:C,2,FALSE),"")</f>
        <v/>
      </c>
      <c r="D1333" s="24" t="str">
        <f>_xlfn.IFNA(VLOOKUP(C1333,list!$G$2:$I$10,2,FALSE),"")</f>
        <v/>
      </c>
      <c r="E1333" s="24" t="str">
        <f>_xlfn.IFNA(VLOOKUP(C1333,list!G:I,3,FALSE),"")</f>
        <v/>
      </c>
      <c r="O1333" s="26" t="str">
        <f t="shared" si="102"/>
        <v/>
      </c>
      <c r="P1333" s="28" t="str">
        <f t="shared" si="106"/>
        <v/>
      </c>
      <c r="Q1333" s="24" t="str">
        <f t="shared" si="103"/>
        <v/>
      </c>
      <c r="R1333" s="24" t="str">
        <f t="shared" si="104"/>
        <v/>
      </c>
      <c r="S1333" s="27" t="str">
        <f t="shared" si="105"/>
        <v/>
      </c>
    </row>
    <row r="1334" spans="2:19" x14ac:dyDescent="0.3">
      <c r="B1334" s="24" t="str">
        <f>_xlfn.IFNA(VLOOKUP(A1334,list!B:C,2,FALSE),"")</f>
        <v/>
      </c>
      <c r="D1334" s="24" t="str">
        <f>_xlfn.IFNA(VLOOKUP(C1334,list!$G$2:$I$10,2,FALSE),"")</f>
        <v/>
      </c>
      <c r="E1334" s="24" t="str">
        <f>_xlfn.IFNA(VLOOKUP(C1334,list!G:I,3,FALSE),"")</f>
        <v/>
      </c>
      <c r="O1334" s="26" t="str">
        <f t="shared" si="102"/>
        <v/>
      </c>
      <c r="P1334" s="28" t="str">
        <f t="shared" si="106"/>
        <v/>
      </c>
      <c r="Q1334" s="24" t="str">
        <f t="shared" si="103"/>
        <v/>
      </c>
      <c r="R1334" s="24" t="str">
        <f t="shared" si="104"/>
        <v/>
      </c>
      <c r="S1334" s="27" t="str">
        <f t="shared" si="105"/>
        <v/>
      </c>
    </row>
    <row r="1335" spans="2:19" x14ac:dyDescent="0.3">
      <c r="B1335" s="24" t="str">
        <f>_xlfn.IFNA(VLOOKUP(A1335,list!B:C,2,FALSE),"")</f>
        <v/>
      </c>
      <c r="D1335" s="24" t="str">
        <f>_xlfn.IFNA(VLOOKUP(C1335,list!$G$2:$I$10,2,FALSE),"")</f>
        <v/>
      </c>
      <c r="E1335" s="24" t="str">
        <f>_xlfn.IFNA(VLOOKUP(C1335,list!G:I,3,FALSE),"")</f>
        <v/>
      </c>
      <c r="O1335" s="26" t="str">
        <f t="shared" si="102"/>
        <v/>
      </c>
      <c r="P1335" s="28" t="str">
        <f t="shared" si="106"/>
        <v/>
      </c>
      <c r="Q1335" s="24" t="str">
        <f t="shared" si="103"/>
        <v/>
      </c>
      <c r="R1335" s="24" t="str">
        <f t="shared" si="104"/>
        <v/>
      </c>
      <c r="S1335" s="27" t="str">
        <f t="shared" si="105"/>
        <v/>
      </c>
    </row>
    <row r="1336" spans="2:19" x14ac:dyDescent="0.3">
      <c r="B1336" s="24" t="str">
        <f>_xlfn.IFNA(VLOOKUP(A1336,list!B:C,2,FALSE),"")</f>
        <v/>
      </c>
      <c r="D1336" s="24" t="str">
        <f>_xlfn.IFNA(VLOOKUP(C1336,list!$G$2:$I$10,2,FALSE),"")</f>
        <v/>
      </c>
      <c r="E1336" s="24" t="str">
        <f>_xlfn.IFNA(VLOOKUP(C1336,list!G:I,3,FALSE),"")</f>
        <v/>
      </c>
      <c r="O1336" s="26" t="str">
        <f t="shared" si="102"/>
        <v/>
      </c>
      <c r="P1336" s="28" t="str">
        <f t="shared" si="106"/>
        <v/>
      </c>
      <c r="Q1336" s="24" t="str">
        <f t="shared" si="103"/>
        <v/>
      </c>
      <c r="R1336" s="24" t="str">
        <f t="shared" si="104"/>
        <v/>
      </c>
      <c r="S1336" s="27" t="str">
        <f t="shared" si="105"/>
        <v/>
      </c>
    </row>
    <row r="1337" spans="2:19" x14ac:dyDescent="0.3">
      <c r="B1337" s="24" t="str">
        <f>_xlfn.IFNA(VLOOKUP(A1337,list!B:C,2,FALSE),"")</f>
        <v/>
      </c>
      <c r="D1337" s="24" t="str">
        <f>_xlfn.IFNA(VLOOKUP(C1337,list!$G$2:$I$10,2,FALSE),"")</f>
        <v/>
      </c>
      <c r="E1337" s="24" t="str">
        <f>_xlfn.IFNA(VLOOKUP(C1337,list!G:I,3,FALSE),"")</f>
        <v/>
      </c>
      <c r="O1337" s="26" t="str">
        <f t="shared" si="102"/>
        <v/>
      </c>
      <c r="P1337" s="28" t="str">
        <f t="shared" si="106"/>
        <v/>
      </c>
      <c r="Q1337" s="24" t="str">
        <f t="shared" si="103"/>
        <v/>
      </c>
      <c r="R1337" s="24" t="str">
        <f t="shared" si="104"/>
        <v/>
      </c>
      <c r="S1337" s="27" t="str">
        <f t="shared" si="105"/>
        <v/>
      </c>
    </row>
    <row r="1338" spans="2:19" x14ac:dyDescent="0.3">
      <c r="B1338" s="24" t="str">
        <f>_xlfn.IFNA(VLOOKUP(A1338,list!B:C,2,FALSE),"")</f>
        <v/>
      </c>
      <c r="D1338" s="24" t="str">
        <f>_xlfn.IFNA(VLOOKUP(C1338,list!$G$2:$I$10,2,FALSE),"")</f>
        <v/>
      </c>
      <c r="E1338" s="24" t="str">
        <f>_xlfn.IFNA(VLOOKUP(C1338,list!G:I,3,FALSE),"")</f>
        <v/>
      </c>
      <c r="O1338" s="26" t="str">
        <f t="shared" si="102"/>
        <v/>
      </c>
      <c r="P1338" s="28" t="str">
        <f t="shared" si="106"/>
        <v/>
      </c>
      <c r="Q1338" s="24" t="str">
        <f t="shared" si="103"/>
        <v/>
      </c>
      <c r="R1338" s="24" t="str">
        <f t="shared" si="104"/>
        <v/>
      </c>
      <c r="S1338" s="27" t="str">
        <f t="shared" si="105"/>
        <v/>
      </c>
    </row>
    <row r="1339" spans="2:19" x14ac:dyDescent="0.3">
      <c r="B1339" s="24" t="str">
        <f>_xlfn.IFNA(VLOOKUP(A1339,list!B:C,2,FALSE),"")</f>
        <v/>
      </c>
      <c r="D1339" s="24" t="str">
        <f>_xlfn.IFNA(VLOOKUP(C1339,list!$G$2:$I$10,2,FALSE),"")</f>
        <v/>
      </c>
      <c r="E1339" s="24" t="str">
        <f>_xlfn.IFNA(VLOOKUP(C1339,list!G:I,3,FALSE),"")</f>
        <v/>
      </c>
      <c r="O1339" s="26" t="str">
        <f t="shared" si="102"/>
        <v/>
      </c>
      <c r="P1339" s="28" t="str">
        <f t="shared" si="106"/>
        <v/>
      </c>
      <c r="Q1339" s="24" t="str">
        <f t="shared" si="103"/>
        <v/>
      </c>
      <c r="R1339" s="24" t="str">
        <f t="shared" si="104"/>
        <v/>
      </c>
      <c r="S1339" s="27" t="str">
        <f t="shared" si="105"/>
        <v/>
      </c>
    </row>
    <row r="1340" spans="2:19" x14ac:dyDescent="0.3">
      <c r="B1340" s="24" t="str">
        <f>_xlfn.IFNA(VLOOKUP(A1340,list!B:C,2,FALSE),"")</f>
        <v/>
      </c>
      <c r="D1340" s="24" t="str">
        <f>_xlfn.IFNA(VLOOKUP(C1340,list!$G$2:$I$10,2,FALSE),"")</f>
        <v/>
      </c>
      <c r="E1340" s="24" t="str">
        <f>_xlfn.IFNA(VLOOKUP(C1340,list!G:I,3,FALSE),"")</f>
        <v/>
      </c>
      <c r="O1340" s="26" t="str">
        <f t="shared" si="102"/>
        <v/>
      </c>
      <c r="P1340" s="28" t="str">
        <f t="shared" si="106"/>
        <v/>
      </c>
      <c r="Q1340" s="24" t="str">
        <f t="shared" si="103"/>
        <v/>
      </c>
      <c r="R1340" s="24" t="str">
        <f t="shared" si="104"/>
        <v/>
      </c>
      <c r="S1340" s="27" t="str">
        <f t="shared" si="105"/>
        <v/>
      </c>
    </row>
    <row r="1341" spans="2:19" x14ac:dyDescent="0.3">
      <c r="B1341" s="24" t="str">
        <f>_xlfn.IFNA(VLOOKUP(A1341,list!B:C,2,FALSE),"")</f>
        <v/>
      </c>
      <c r="D1341" s="24" t="str">
        <f>_xlfn.IFNA(VLOOKUP(C1341,list!$G$2:$I$10,2,FALSE),"")</f>
        <v/>
      </c>
      <c r="E1341" s="24" t="str">
        <f>_xlfn.IFNA(VLOOKUP(C1341,list!G:I,3,FALSE),"")</f>
        <v/>
      </c>
      <c r="O1341" s="26" t="str">
        <f t="shared" si="102"/>
        <v/>
      </c>
      <c r="P1341" s="28" t="str">
        <f t="shared" si="106"/>
        <v/>
      </c>
      <c r="Q1341" s="24" t="str">
        <f t="shared" si="103"/>
        <v/>
      </c>
      <c r="R1341" s="24" t="str">
        <f t="shared" si="104"/>
        <v/>
      </c>
      <c r="S1341" s="27" t="str">
        <f t="shared" si="105"/>
        <v/>
      </c>
    </row>
    <row r="1342" spans="2:19" x14ac:dyDescent="0.3">
      <c r="B1342" s="24" t="str">
        <f>_xlfn.IFNA(VLOOKUP(A1342,list!B:C,2,FALSE),"")</f>
        <v/>
      </c>
      <c r="D1342" s="24" t="str">
        <f>_xlfn.IFNA(VLOOKUP(C1342,list!$G$2:$I$10,2,FALSE),"")</f>
        <v/>
      </c>
      <c r="E1342" s="24" t="str">
        <f>_xlfn.IFNA(VLOOKUP(C1342,list!G:I,3,FALSE),"")</f>
        <v/>
      </c>
      <c r="O1342" s="26" t="str">
        <f t="shared" si="102"/>
        <v/>
      </c>
      <c r="P1342" s="28" t="str">
        <f t="shared" si="106"/>
        <v/>
      </c>
      <c r="Q1342" s="24" t="str">
        <f t="shared" si="103"/>
        <v/>
      </c>
      <c r="R1342" s="24" t="str">
        <f t="shared" si="104"/>
        <v/>
      </c>
      <c r="S1342" s="27" t="str">
        <f t="shared" si="105"/>
        <v/>
      </c>
    </row>
    <row r="1343" spans="2:19" x14ac:dyDescent="0.3">
      <c r="B1343" s="24" t="str">
        <f>_xlfn.IFNA(VLOOKUP(A1343,list!B:C,2,FALSE),"")</f>
        <v/>
      </c>
      <c r="D1343" s="24" t="str">
        <f>_xlfn.IFNA(VLOOKUP(C1343,list!$G$2:$I$10,2,FALSE),"")</f>
        <v/>
      </c>
      <c r="E1343" s="24" t="str">
        <f>_xlfn.IFNA(VLOOKUP(C1343,list!G:I,3,FALSE),"")</f>
        <v/>
      </c>
      <c r="O1343" s="26" t="str">
        <f t="shared" si="102"/>
        <v/>
      </c>
      <c r="P1343" s="28" t="str">
        <f t="shared" si="106"/>
        <v/>
      </c>
      <c r="Q1343" s="24" t="str">
        <f t="shared" si="103"/>
        <v/>
      </c>
      <c r="R1343" s="24" t="str">
        <f t="shared" si="104"/>
        <v/>
      </c>
      <c r="S1343" s="27" t="str">
        <f t="shared" si="105"/>
        <v/>
      </c>
    </row>
    <row r="1344" spans="2:19" x14ac:dyDescent="0.3">
      <c r="B1344" s="24" t="str">
        <f>_xlfn.IFNA(VLOOKUP(A1344,list!B:C,2,FALSE),"")</f>
        <v/>
      </c>
      <c r="D1344" s="24" t="str">
        <f>_xlfn.IFNA(VLOOKUP(C1344,list!$G$2:$I$10,2,FALSE),"")</f>
        <v/>
      </c>
      <c r="E1344" s="24" t="str">
        <f>_xlfn.IFNA(VLOOKUP(C1344,list!G:I,3,FALSE),"")</f>
        <v/>
      </c>
      <c r="O1344" s="26" t="str">
        <f t="shared" si="102"/>
        <v/>
      </c>
      <c r="P1344" s="28" t="str">
        <f t="shared" si="106"/>
        <v/>
      </c>
      <c r="Q1344" s="24" t="str">
        <f t="shared" si="103"/>
        <v/>
      </c>
      <c r="R1344" s="24" t="str">
        <f t="shared" si="104"/>
        <v/>
      </c>
      <c r="S1344" s="27" t="str">
        <f t="shared" si="105"/>
        <v/>
      </c>
    </row>
    <row r="1345" spans="2:19" x14ac:dyDescent="0.3">
      <c r="B1345" s="24" t="str">
        <f>_xlfn.IFNA(VLOOKUP(A1345,list!B:C,2,FALSE),"")</f>
        <v/>
      </c>
      <c r="D1345" s="24" t="str">
        <f>_xlfn.IFNA(VLOOKUP(C1345,list!$G$2:$I$10,2,FALSE),"")</f>
        <v/>
      </c>
      <c r="E1345" s="24" t="str">
        <f>_xlfn.IFNA(VLOOKUP(C1345,list!G:I,3,FALSE),"")</f>
        <v/>
      </c>
      <c r="O1345" s="26" t="str">
        <f t="shared" si="102"/>
        <v/>
      </c>
      <c r="P1345" s="28" t="str">
        <f t="shared" si="106"/>
        <v/>
      </c>
      <c r="Q1345" s="24" t="str">
        <f t="shared" si="103"/>
        <v/>
      </c>
      <c r="R1345" s="24" t="str">
        <f t="shared" si="104"/>
        <v/>
      </c>
      <c r="S1345" s="27" t="str">
        <f t="shared" si="105"/>
        <v/>
      </c>
    </row>
    <row r="1346" spans="2:19" x14ac:dyDescent="0.3">
      <c r="B1346" s="24" t="str">
        <f>_xlfn.IFNA(VLOOKUP(A1346,list!B:C,2,FALSE),"")</f>
        <v/>
      </c>
      <c r="D1346" s="24" t="str">
        <f>_xlfn.IFNA(VLOOKUP(C1346,list!$G$2:$I$10,2,FALSE),"")</f>
        <v/>
      </c>
      <c r="E1346" s="24" t="str">
        <f>_xlfn.IFNA(VLOOKUP(C1346,list!G:I,3,FALSE),"")</f>
        <v/>
      </c>
      <c r="O1346" s="26" t="str">
        <f t="shared" ref="O1346:O1409" si="107">IFERROR(IF(H1346="","",DATE(YEAR(H1346),MONTH(H1346),1)),"")</f>
        <v/>
      </c>
      <c r="P1346" s="28" t="str">
        <f t="shared" si="106"/>
        <v/>
      </c>
      <c r="Q1346" s="24" t="str">
        <f t="shared" ref="Q1346:Q1409" si="108">IFERROR(IF(J1346="","",MONTH(EOMONTH(J1346,(DAY(J1346)&gt;15)+0))),"")</f>
        <v/>
      </c>
      <c r="R1346" s="24" t="str">
        <f t="shared" ref="R1346:R1409" si="109">IFERROR(IF(J1346="","",IF(AND(MONTH(J1346)=12,Q1346=1),YEAR(J1346)+1,YEAR(J1346))),"")</f>
        <v/>
      </c>
      <c r="S1346" s="27" t="str">
        <f t="shared" ref="S1346:S1409" si="110">IF(OR(Q1346="",R1346=""),"",DATE(R1346,Q1346,1))</f>
        <v/>
      </c>
    </row>
    <row r="1347" spans="2:19" x14ac:dyDescent="0.3">
      <c r="B1347" s="24" t="str">
        <f>_xlfn.IFNA(VLOOKUP(A1347,list!B:C,2,FALSE),"")</f>
        <v/>
      </c>
      <c r="D1347" s="24" t="str">
        <f>_xlfn.IFNA(VLOOKUP(C1347,list!$G$2:$I$10,2,FALSE),"")</f>
        <v/>
      </c>
      <c r="E1347" s="24" t="str">
        <f>_xlfn.IFNA(VLOOKUP(C1347,list!G:I,3,FALSE),"")</f>
        <v/>
      </c>
      <c r="O1347" s="26" t="str">
        <f t="shared" si="107"/>
        <v/>
      </c>
      <c r="P1347" s="28" t="str">
        <f t="shared" ref="P1347:P1410" si="111">IFERROR(IF(J1347&gt;0,((J1347-H1347)/7),""),"")</f>
        <v/>
      </c>
      <c r="Q1347" s="24" t="str">
        <f t="shared" si="108"/>
        <v/>
      </c>
      <c r="R1347" s="24" t="str">
        <f t="shared" si="109"/>
        <v/>
      </c>
      <c r="S1347" s="27" t="str">
        <f t="shared" si="110"/>
        <v/>
      </c>
    </row>
    <row r="1348" spans="2:19" x14ac:dyDescent="0.3">
      <c r="B1348" s="24" t="str">
        <f>_xlfn.IFNA(VLOOKUP(A1348,list!B:C,2,FALSE),"")</f>
        <v/>
      </c>
      <c r="D1348" s="24" t="str">
        <f>_xlfn.IFNA(VLOOKUP(C1348,list!$G$2:$I$10,2,FALSE),"")</f>
        <v/>
      </c>
      <c r="E1348" s="24" t="str">
        <f>_xlfn.IFNA(VLOOKUP(C1348,list!G:I,3,FALSE),"")</f>
        <v/>
      </c>
      <c r="O1348" s="26" t="str">
        <f t="shared" si="107"/>
        <v/>
      </c>
      <c r="P1348" s="28" t="str">
        <f t="shared" si="111"/>
        <v/>
      </c>
      <c r="Q1348" s="24" t="str">
        <f t="shared" si="108"/>
        <v/>
      </c>
      <c r="R1348" s="24" t="str">
        <f t="shared" si="109"/>
        <v/>
      </c>
      <c r="S1348" s="27" t="str">
        <f t="shared" si="110"/>
        <v/>
      </c>
    </row>
    <row r="1349" spans="2:19" x14ac:dyDescent="0.3">
      <c r="B1349" s="24" t="str">
        <f>_xlfn.IFNA(VLOOKUP(A1349,list!B:C,2,FALSE),"")</f>
        <v/>
      </c>
      <c r="D1349" s="24" t="str">
        <f>_xlfn.IFNA(VLOOKUP(C1349,list!$G$2:$I$10,2,FALSE),"")</f>
        <v/>
      </c>
      <c r="E1349" s="24" t="str">
        <f>_xlfn.IFNA(VLOOKUP(C1349,list!G:I,3,FALSE),"")</f>
        <v/>
      </c>
      <c r="O1349" s="26" t="str">
        <f t="shared" si="107"/>
        <v/>
      </c>
      <c r="P1349" s="28" t="str">
        <f t="shared" si="111"/>
        <v/>
      </c>
      <c r="Q1349" s="24" t="str">
        <f t="shared" si="108"/>
        <v/>
      </c>
      <c r="R1349" s="24" t="str">
        <f t="shared" si="109"/>
        <v/>
      </c>
      <c r="S1349" s="27" t="str">
        <f t="shared" si="110"/>
        <v/>
      </c>
    </row>
    <row r="1350" spans="2:19" x14ac:dyDescent="0.3">
      <c r="B1350" s="24" t="str">
        <f>_xlfn.IFNA(VLOOKUP(A1350,list!B:C,2,FALSE),"")</f>
        <v/>
      </c>
      <c r="D1350" s="24" t="str">
        <f>_xlfn.IFNA(VLOOKUP(C1350,list!$G$2:$I$10,2,FALSE),"")</f>
        <v/>
      </c>
      <c r="E1350" s="24" t="str">
        <f>_xlfn.IFNA(VLOOKUP(C1350,list!G:I,3,FALSE),"")</f>
        <v/>
      </c>
      <c r="O1350" s="26" t="str">
        <f t="shared" si="107"/>
        <v/>
      </c>
      <c r="P1350" s="28" t="str">
        <f t="shared" si="111"/>
        <v/>
      </c>
      <c r="Q1350" s="24" t="str">
        <f t="shared" si="108"/>
        <v/>
      </c>
      <c r="R1350" s="24" t="str">
        <f t="shared" si="109"/>
        <v/>
      </c>
      <c r="S1350" s="27" t="str">
        <f t="shared" si="110"/>
        <v/>
      </c>
    </row>
    <row r="1351" spans="2:19" x14ac:dyDescent="0.3">
      <c r="B1351" s="24" t="str">
        <f>_xlfn.IFNA(VLOOKUP(A1351,list!B:C,2,FALSE),"")</f>
        <v/>
      </c>
      <c r="D1351" s="24" t="str">
        <f>_xlfn.IFNA(VLOOKUP(C1351,list!$G$2:$I$10,2,FALSE),"")</f>
        <v/>
      </c>
      <c r="E1351" s="24" t="str">
        <f>_xlfn.IFNA(VLOOKUP(C1351,list!G:I,3,FALSE),"")</f>
        <v/>
      </c>
      <c r="O1351" s="26" t="str">
        <f t="shared" si="107"/>
        <v/>
      </c>
      <c r="P1351" s="28" t="str">
        <f t="shared" si="111"/>
        <v/>
      </c>
      <c r="Q1351" s="24" t="str">
        <f t="shared" si="108"/>
        <v/>
      </c>
      <c r="R1351" s="24" t="str">
        <f t="shared" si="109"/>
        <v/>
      </c>
      <c r="S1351" s="27" t="str">
        <f t="shared" si="110"/>
        <v/>
      </c>
    </row>
    <row r="1352" spans="2:19" x14ac:dyDescent="0.3">
      <c r="B1352" s="24" t="str">
        <f>_xlfn.IFNA(VLOOKUP(A1352,list!B:C,2,FALSE),"")</f>
        <v/>
      </c>
      <c r="D1352" s="24" t="str">
        <f>_xlfn.IFNA(VLOOKUP(C1352,list!$G$2:$I$10,2,FALSE),"")</f>
        <v/>
      </c>
      <c r="E1352" s="24" t="str">
        <f>_xlfn.IFNA(VLOOKUP(C1352,list!G:I,3,FALSE),"")</f>
        <v/>
      </c>
      <c r="O1352" s="26" t="str">
        <f t="shared" si="107"/>
        <v/>
      </c>
      <c r="P1352" s="28" t="str">
        <f t="shared" si="111"/>
        <v/>
      </c>
      <c r="Q1352" s="24" t="str">
        <f t="shared" si="108"/>
        <v/>
      </c>
      <c r="R1352" s="24" t="str">
        <f t="shared" si="109"/>
        <v/>
      </c>
      <c r="S1352" s="27" t="str">
        <f t="shared" si="110"/>
        <v/>
      </c>
    </row>
    <row r="1353" spans="2:19" x14ac:dyDescent="0.3">
      <c r="B1353" s="24" t="str">
        <f>_xlfn.IFNA(VLOOKUP(A1353,list!B:C,2,FALSE),"")</f>
        <v/>
      </c>
      <c r="D1353" s="24" t="str">
        <f>_xlfn.IFNA(VLOOKUP(C1353,list!$G$2:$I$10,2,FALSE),"")</f>
        <v/>
      </c>
      <c r="E1353" s="24" t="str">
        <f>_xlfn.IFNA(VLOOKUP(C1353,list!G:I,3,FALSE),"")</f>
        <v/>
      </c>
      <c r="O1353" s="26" t="str">
        <f t="shared" si="107"/>
        <v/>
      </c>
      <c r="P1353" s="28" t="str">
        <f t="shared" si="111"/>
        <v/>
      </c>
      <c r="Q1353" s="24" t="str">
        <f t="shared" si="108"/>
        <v/>
      </c>
      <c r="R1353" s="24" t="str">
        <f t="shared" si="109"/>
        <v/>
      </c>
      <c r="S1353" s="27" t="str">
        <f t="shared" si="110"/>
        <v/>
      </c>
    </row>
    <row r="1354" spans="2:19" x14ac:dyDescent="0.3">
      <c r="B1354" s="24" t="str">
        <f>_xlfn.IFNA(VLOOKUP(A1354,list!B:C,2,FALSE),"")</f>
        <v/>
      </c>
      <c r="D1354" s="24" t="str">
        <f>_xlfn.IFNA(VLOOKUP(C1354,list!$G$2:$I$10,2,FALSE),"")</f>
        <v/>
      </c>
      <c r="E1354" s="24" t="str">
        <f>_xlfn.IFNA(VLOOKUP(C1354,list!G:I,3,FALSE),"")</f>
        <v/>
      </c>
      <c r="O1354" s="26" t="str">
        <f t="shared" si="107"/>
        <v/>
      </c>
      <c r="P1354" s="28" t="str">
        <f t="shared" si="111"/>
        <v/>
      </c>
      <c r="Q1354" s="24" t="str">
        <f t="shared" si="108"/>
        <v/>
      </c>
      <c r="R1354" s="24" t="str">
        <f t="shared" si="109"/>
        <v/>
      </c>
      <c r="S1354" s="27" t="str">
        <f t="shared" si="110"/>
        <v/>
      </c>
    </row>
    <row r="1355" spans="2:19" x14ac:dyDescent="0.3">
      <c r="B1355" s="24" t="str">
        <f>_xlfn.IFNA(VLOOKUP(A1355,list!B:C,2,FALSE),"")</f>
        <v/>
      </c>
      <c r="D1355" s="24" t="str">
        <f>_xlfn.IFNA(VLOOKUP(C1355,list!$G$2:$I$10,2,FALSE),"")</f>
        <v/>
      </c>
      <c r="E1355" s="24" t="str">
        <f>_xlfn.IFNA(VLOOKUP(C1355,list!G:I,3,FALSE),"")</f>
        <v/>
      </c>
      <c r="O1355" s="26" t="str">
        <f t="shared" si="107"/>
        <v/>
      </c>
      <c r="P1355" s="28" t="str">
        <f t="shared" si="111"/>
        <v/>
      </c>
      <c r="Q1355" s="24" t="str">
        <f t="shared" si="108"/>
        <v/>
      </c>
      <c r="R1355" s="24" t="str">
        <f t="shared" si="109"/>
        <v/>
      </c>
      <c r="S1355" s="27" t="str">
        <f t="shared" si="110"/>
        <v/>
      </c>
    </row>
    <row r="1356" spans="2:19" x14ac:dyDescent="0.3">
      <c r="B1356" s="24" t="str">
        <f>_xlfn.IFNA(VLOOKUP(A1356,list!B:C,2,FALSE),"")</f>
        <v/>
      </c>
      <c r="D1356" s="24" t="str">
        <f>_xlfn.IFNA(VLOOKUP(C1356,list!$G$2:$I$10,2,FALSE),"")</f>
        <v/>
      </c>
      <c r="E1356" s="24" t="str">
        <f>_xlfn.IFNA(VLOOKUP(C1356,list!G:I,3,FALSE),"")</f>
        <v/>
      </c>
      <c r="O1356" s="26" t="str">
        <f t="shared" si="107"/>
        <v/>
      </c>
      <c r="P1356" s="28" t="str">
        <f t="shared" si="111"/>
        <v/>
      </c>
      <c r="Q1356" s="24" t="str">
        <f t="shared" si="108"/>
        <v/>
      </c>
      <c r="R1356" s="24" t="str">
        <f t="shared" si="109"/>
        <v/>
      </c>
      <c r="S1356" s="27" t="str">
        <f t="shared" si="110"/>
        <v/>
      </c>
    </row>
    <row r="1357" spans="2:19" x14ac:dyDescent="0.3">
      <c r="B1357" s="24" t="str">
        <f>_xlfn.IFNA(VLOOKUP(A1357,list!B:C,2,FALSE),"")</f>
        <v/>
      </c>
      <c r="D1357" s="24" t="str">
        <f>_xlfn.IFNA(VLOOKUP(C1357,list!$G$2:$I$10,2,FALSE),"")</f>
        <v/>
      </c>
      <c r="E1357" s="24" t="str">
        <f>_xlfn.IFNA(VLOOKUP(C1357,list!G:I,3,FALSE),"")</f>
        <v/>
      </c>
      <c r="O1357" s="26" t="str">
        <f t="shared" si="107"/>
        <v/>
      </c>
      <c r="P1357" s="28" t="str">
        <f t="shared" si="111"/>
        <v/>
      </c>
      <c r="Q1357" s="24" t="str">
        <f t="shared" si="108"/>
        <v/>
      </c>
      <c r="R1357" s="24" t="str">
        <f t="shared" si="109"/>
        <v/>
      </c>
      <c r="S1357" s="27" t="str">
        <f t="shared" si="110"/>
        <v/>
      </c>
    </row>
    <row r="1358" spans="2:19" x14ac:dyDescent="0.3">
      <c r="B1358" s="24" t="str">
        <f>_xlfn.IFNA(VLOOKUP(A1358,list!B:C,2,FALSE),"")</f>
        <v/>
      </c>
      <c r="D1358" s="24" t="str">
        <f>_xlfn.IFNA(VLOOKUP(C1358,list!$G$2:$I$10,2,FALSE),"")</f>
        <v/>
      </c>
      <c r="E1358" s="24" t="str">
        <f>_xlfn.IFNA(VLOOKUP(C1358,list!G:I,3,FALSE),"")</f>
        <v/>
      </c>
      <c r="O1358" s="26" t="str">
        <f t="shared" si="107"/>
        <v/>
      </c>
      <c r="P1358" s="28" t="str">
        <f t="shared" si="111"/>
        <v/>
      </c>
      <c r="Q1358" s="24" t="str">
        <f t="shared" si="108"/>
        <v/>
      </c>
      <c r="R1358" s="24" t="str">
        <f t="shared" si="109"/>
        <v/>
      </c>
      <c r="S1358" s="27" t="str">
        <f t="shared" si="110"/>
        <v/>
      </c>
    </row>
    <row r="1359" spans="2:19" x14ac:dyDescent="0.3">
      <c r="B1359" s="24" t="str">
        <f>_xlfn.IFNA(VLOOKUP(A1359,list!B:C,2,FALSE),"")</f>
        <v/>
      </c>
      <c r="D1359" s="24" t="str">
        <f>_xlfn.IFNA(VLOOKUP(C1359,list!$G$2:$I$10,2,FALSE),"")</f>
        <v/>
      </c>
      <c r="E1359" s="24" t="str">
        <f>_xlfn.IFNA(VLOOKUP(C1359,list!G:I,3,FALSE),"")</f>
        <v/>
      </c>
      <c r="O1359" s="26" t="str">
        <f t="shared" si="107"/>
        <v/>
      </c>
      <c r="P1359" s="28" t="str">
        <f t="shared" si="111"/>
        <v/>
      </c>
      <c r="Q1359" s="24" t="str">
        <f t="shared" si="108"/>
        <v/>
      </c>
      <c r="R1359" s="24" t="str">
        <f t="shared" si="109"/>
        <v/>
      </c>
      <c r="S1359" s="27" t="str">
        <f t="shared" si="110"/>
        <v/>
      </c>
    </row>
    <row r="1360" spans="2:19" x14ac:dyDescent="0.3">
      <c r="B1360" s="24" t="str">
        <f>_xlfn.IFNA(VLOOKUP(A1360,list!B:C,2,FALSE),"")</f>
        <v/>
      </c>
      <c r="D1360" s="24" t="str">
        <f>_xlfn.IFNA(VLOOKUP(C1360,list!$G$2:$I$10,2,FALSE),"")</f>
        <v/>
      </c>
      <c r="E1360" s="24" t="str">
        <f>_xlfn.IFNA(VLOOKUP(C1360,list!G:I,3,FALSE),"")</f>
        <v/>
      </c>
      <c r="O1360" s="26" t="str">
        <f t="shared" si="107"/>
        <v/>
      </c>
      <c r="P1360" s="28" t="str">
        <f t="shared" si="111"/>
        <v/>
      </c>
      <c r="Q1360" s="24" t="str">
        <f t="shared" si="108"/>
        <v/>
      </c>
      <c r="R1360" s="24" t="str">
        <f t="shared" si="109"/>
        <v/>
      </c>
      <c r="S1360" s="27" t="str">
        <f t="shared" si="110"/>
        <v/>
      </c>
    </row>
    <row r="1361" spans="2:19" x14ac:dyDescent="0.3">
      <c r="B1361" s="24" t="str">
        <f>_xlfn.IFNA(VLOOKUP(A1361,list!B:C,2,FALSE),"")</f>
        <v/>
      </c>
      <c r="D1361" s="24" t="str">
        <f>_xlfn.IFNA(VLOOKUP(C1361,list!$G$2:$I$10,2,FALSE),"")</f>
        <v/>
      </c>
      <c r="E1361" s="24" t="str">
        <f>_xlfn.IFNA(VLOOKUP(C1361,list!G:I,3,FALSE),"")</f>
        <v/>
      </c>
      <c r="O1361" s="26" t="str">
        <f t="shared" si="107"/>
        <v/>
      </c>
      <c r="P1361" s="28" t="str">
        <f t="shared" si="111"/>
        <v/>
      </c>
      <c r="Q1361" s="24" t="str">
        <f t="shared" si="108"/>
        <v/>
      </c>
      <c r="R1361" s="24" t="str">
        <f t="shared" si="109"/>
        <v/>
      </c>
      <c r="S1361" s="27" t="str">
        <f t="shared" si="110"/>
        <v/>
      </c>
    </row>
    <row r="1362" spans="2:19" x14ac:dyDescent="0.3">
      <c r="B1362" s="24" t="str">
        <f>_xlfn.IFNA(VLOOKUP(A1362,list!B:C,2,FALSE),"")</f>
        <v/>
      </c>
      <c r="D1362" s="24" t="str">
        <f>_xlfn.IFNA(VLOOKUP(C1362,list!$G$2:$I$10,2,FALSE),"")</f>
        <v/>
      </c>
      <c r="E1362" s="24" t="str">
        <f>_xlfn.IFNA(VLOOKUP(C1362,list!G:I,3,FALSE),"")</f>
        <v/>
      </c>
      <c r="O1362" s="26" t="str">
        <f t="shared" si="107"/>
        <v/>
      </c>
      <c r="P1362" s="28" t="str">
        <f t="shared" si="111"/>
        <v/>
      </c>
      <c r="Q1362" s="24" t="str">
        <f t="shared" si="108"/>
        <v/>
      </c>
      <c r="R1362" s="24" t="str">
        <f t="shared" si="109"/>
        <v/>
      </c>
      <c r="S1362" s="27" t="str">
        <f t="shared" si="110"/>
        <v/>
      </c>
    </row>
    <row r="1363" spans="2:19" x14ac:dyDescent="0.3">
      <c r="B1363" s="24" t="str">
        <f>_xlfn.IFNA(VLOOKUP(A1363,list!B:C,2,FALSE),"")</f>
        <v/>
      </c>
      <c r="D1363" s="24" t="str">
        <f>_xlfn.IFNA(VLOOKUP(C1363,list!$G$2:$I$10,2,FALSE),"")</f>
        <v/>
      </c>
      <c r="E1363" s="24" t="str">
        <f>_xlfn.IFNA(VLOOKUP(C1363,list!G:I,3,FALSE),"")</f>
        <v/>
      </c>
      <c r="O1363" s="26" t="str">
        <f t="shared" si="107"/>
        <v/>
      </c>
      <c r="P1363" s="28" t="str">
        <f t="shared" si="111"/>
        <v/>
      </c>
      <c r="Q1363" s="24" t="str">
        <f t="shared" si="108"/>
        <v/>
      </c>
      <c r="R1363" s="24" t="str">
        <f t="shared" si="109"/>
        <v/>
      </c>
      <c r="S1363" s="27" t="str">
        <f t="shared" si="110"/>
        <v/>
      </c>
    </row>
    <row r="1364" spans="2:19" x14ac:dyDescent="0.3">
      <c r="B1364" s="24" t="str">
        <f>_xlfn.IFNA(VLOOKUP(A1364,list!B:C,2,FALSE),"")</f>
        <v/>
      </c>
      <c r="D1364" s="24" t="str">
        <f>_xlfn.IFNA(VLOOKUP(C1364,list!$G$2:$I$10,2,FALSE),"")</f>
        <v/>
      </c>
      <c r="E1364" s="24" t="str">
        <f>_xlfn.IFNA(VLOOKUP(C1364,list!G:I,3,FALSE),"")</f>
        <v/>
      </c>
      <c r="O1364" s="26" t="str">
        <f t="shared" si="107"/>
        <v/>
      </c>
      <c r="P1364" s="28" t="str">
        <f t="shared" si="111"/>
        <v/>
      </c>
      <c r="Q1364" s="24" t="str">
        <f t="shared" si="108"/>
        <v/>
      </c>
      <c r="R1364" s="24" t="str">
        <f t="shared" si="109"/>
        <v/>
      </c>
      <c r="S1364" s="27" t="str">
        <f t="shared" si="110"/>
        <v/>
      </c>
    </row>
    <row r="1365" spans="2:19" x14ac:dyDescent="0.3">
      <c r="B1365" s="24" t="str">
        <f>_xlfn.IFNA(VLOOKUP(A1365,list!B:C,2,FALSE),"")</f>
        <v/>
      </c>
      <c r="D1365" s="24" t="str">
        <f>_xlfn.IFNA(VLOOKUP(C1365,list!$G$2:$I$10,2,FALSE),"")</f>
        <v/>
      </c>
      <c r="E1365" s="24" t="str">
        <f>_xlfn.IFNA(VLOOKUP(C1365,list!G:I,3,FALSE),"")</f>
        <v/>
      </c>
      <c r="O1365" s="26" t="str">
        <f t="shared" si="107"/>
        <v/>
      </c>
      <c r="P1365" s="28" t="str">
        <f t="shared" si="111"/>
        <v/>
      </c>
      <c r="Q1365" s="24" t="str">
        <f t="shared" si="108"/>
        <v/>
      </c>
      <c r="R1365" s="24" t="str">
        <f t="shared" si="109"/>
        <v/>
      </c>
      <c r="S1365" s="27" t="str">
        <f t="shared" si="110"/>
        <v/>
      </c>
    </row>
    <row r="1366" spans="2:19" x14ac:dyDescent="0.3">
      <c r="B1366" s="24" t="str">
        <f>_xlfn.IFNA(VLOOKUP(A1366,list!B:C,2,FALSE),"")</f>
        <v/>
      </c>
      <c r="D1366" s="24" t="str">
        <f>_xlfn.IFNA(VLOOKUP(C1366,list!$G$2:$I$10,2,FALSE),"")</f>
        <v/>
      </c>
      <c r="E1366" s="24" t="str">
        <f>_xlfn.IFNA(VLOOKUP(C1366,list!G:I,3,FALSE),"")</f>
        <v/>
      </c>
      <c r="O1366" s="26" t="str">
        <f t="shared" si="107"/>
        <v/>
      </c>
      <c r="P1366" s="28" t="str">
        <f t="shared" si="111"/>
        <v/>
      </c>
      <c r="Q1366" s="24" t="str">
        <f t="shared" si="108"/>
        <v/>
      </c>
      <c r="R1366" s="24" t="str">
        <f t="shared" si="109"/>
        <v/>
      </c>
      <c r="S1366" s="27" t="str">
        <f t="shared" si="110"/>
        <v/>
      </c>
    </row>
    <row r="1367" spans="2:19" x14ac:dyDescent="0.3">
      <c r="B1367" s="24" t="str">
        <f>_xlfn.IFNA(VLOOKUP(A1367,list!B:C,2,FALSE),"")</f>
        <v/>
      </c>
      <c r="D1367" s="24" t="str">
        <f>_xlfn.IFNA(VLOOKUP(C1367,list!$G$2:$I$10,2,FALSE),"")</f>
        <v/>
      </c>
      <c r="E1367" s="24" t="str">
        <f>_xlfn.IFNA(VLOOKUP(C1367,list!G:I,3,FALSE),"")</f>
        <v/>
      </c>
      <c r="O1367" s="26" t="str">
        <f t="shared" si="107"/>
        <v/>
      </c>
      <c r="P1367" s="28" t="str">
        <f t="shared" si="111"/>
        <v/>
      </c>
      <c r="Q1367" s="24" t="str">
        <f t="shared" si="108"/>
        <v/>
      </c>
      <c r="R1367" s="24" t="str">
        <f t="shared" si="109"/>
        <v/>
      </c>
      <c r="S1367" s="27" t="str">
        <f t="shared" si="110"/>
        <v/>
      </c>
    </row>
    <row r="1368" spans="2:19" x14ac:dyDescent="0.3">
      <c r="B1368" s="24" t="str">
        <f>_xlfn.IFNA(VLOOKUP(A1368,list!B:C,2,FALSE),"")</f>
        <v/>
      </c>
      <c r="D1368" s="24" t="str">
        <f>_xlfn.IFNA(VLOOKUP(C1368,list!$G$2:$I$10,2,FALSE),"")</f>
        <v/>
      </c>
      <c r="E1368" s="24" t="str">
        <f>_xlfn.IFNA(VLOOKUP(C1368,list!G:I,3,FALSE),"")</f>
        <v/>
      </c>
      <c r="O1368" s="26" t="str">
        <f t="shared" si="107"/>
        <v/>
      </c>
      <c r="P1368" s="28" t="str">
        <f t="shared" si="111"/>
        <v/>
      </c>
      <c r="Q1368" s="24" t="str">
        <f t="shared" si="108"/>
        <v/>
      </c>
      <c r="R1368" s="24" t="str">
        <f t="shared" si="109"/>
        <v/>
      </c>
      <c r="S1368" s="27" t="str">
        <f t="shared" si="110"/>
        <v/>
      </c>
    </row>
    <row r="1369" spans="2:19" x14ac:dyDescent="0.3">
      <c r="B1369" s="24" t="str">
        <f>_xlfn.IFNA(VLOOKUP(A1369,list!B:C,2,FALSE),"")</f>
        <v/>
      </c>
      <c r="D1369" s="24" t="str">
        <f>_xlfn.IFNA(VLOOKUP(C1369,list!$G$2:$I$10,2,FALSE),"")</f>
        <v/>
      </c>
      <c r="E1369" s="24" t="str">
        <f>_xlfn.IFNA(VLOOKUP(C1369,list!G:I,3,FALSE),"")</f>
        <v/>
      </c>
      <c r="O1369" s="26" t="str">
        <f t="shared" si="107"/>
        <v/>
      </c>
      <c r="P1369" s="28" t="str">
        <f t="shared" si="111"/>
        <v/>
      </c>
      <c r="Q1369" s="24" t="str">
        <f t="shared" si="108"/>
        <v/>
      </c>
      <c r="R1369" s="24" t="str">
        <f t="shared" si="109"/>
        <v/>
      </c>
      <c r="S1369" s="27" t="str">
        <f t="shared" si="110"/>
        <v/>
      </c>
    </row>
    <row r="1370" spans="2:19" x14ac:dyDescent="0.3">
      <c r="B1370" s="24" t="str">
        <f>_xlfn.IFNA(VLOOKUP(A1370,list!B:C,2,FALSE),"")</f>
        <v/>
      </c>
      <c r="D1370" s="24" t="str">
        <f>_xlfn.IFNA(VLOOKUP(C1370,list!$G$2:$I$10,2,FALSE),"")</f>
        <v/>
      </c>
      <c r="E1370" s="24" t="str">
        <f>_xlfn.IFNA(VLOOKUP(C1370,list!G:I,3,FALSE),"")</f>
        <v/>
      </c>
      <c r="O1370" s="26" t="str">
        <f t="shared" si="107"/>
        <v/>
      </c>
      <c r="P1370" s="28" t="str">
        <f t="shared" si="111"/>
        <v/>
      </c>
      <c r="Q1370" s="24" t="str">
        <f t="shared" si="108"/>
        <v/>
      </c>
      <c r="R1370" s="24" t="str">
        <f t="shared" si="109"/>
        <v/>
      </c>
      <c r="S1370" s="27" t="str">
        <f t="shared" si="110"/>
        <v/>
      </c>
    </row>
    <row r="1371" spans="2:19" x14ac:dyDescent="0.3">
      <c r="B1371" s="24" t="str">
        <f>_xlfn.IFNA(VLOOKUP(A1371,list!B:C,2,FALSE),"")</f>
        <v/>
      </c>
      <c r="D1371" s="24" t="str">
        <f>_xlfn.IFNA(VLOOKUP(C1371,list!$G$2:$I$10,2,FALSE),"")</f>
        <v/>
      </c>
      <c r="E1371" s="24" t="str">
        <f>_xlfn.IFNA(VLOOKUP(C1371,list!G:I,3,FALSE),"")</f>
        <v/>
      </c>
      <c r="O1371" s="26" t="str">
        <f t="shared" si="107"/>
        <v/>
      </c>
      <c r="P1371" s="28" t="str">
        <f t="shared" si="111"/>
        <v/>
      </c>
      <c r="Q1371" s="24" t="str">
        <f t="shared" si="108"/>
        <v/>
      </c>
      <c r="R1371" s="24" t="str">
        <f t="shared" si="109"/>
        <v/>
      </c>
      <c r="S1371" s="27" t="str">
        <f t="shared" si="110"/>
        <v/>
      </c>
    </row>
    <row r="1372" spans="2:19" x14ac:dyDescent="0.3">
      <c r="B1372" s="24" t="str">
        <f>_xlfn.IFNA(VLOOKUP(A1372,list!B:C,2,FALSE),"")</f>
        <v/>
      </c>
      <c r="D1372" s="24" t="str">
        <f>_xlfn.IFNA(VLOOKUP(C1372,list!$G$2:$I$10,2,FALSE),"")</f>
        <v/>
      </c>
      <c r="E1372" s="24" t="str">
        <f>_xlfn.IFNA(VLOOKUP(C1372,list!G:I,3,FALSE),"")</f>
        <v/>
      </c>
      <c r="O1372" s="26" t="str">
        <f t="shared" si="107"/>
        <v/>
      </c>
      <c r="P1372" s="28" t="str">
        <f t="shared" si="111"/>
        <v/>
      </c>
      <c r="Q1372" s="24" t="str">
        <f t="shared" si="108"/>
        <v/>
      </c>
      <c r="R1372" s="24" t="str">
        <f t="shared" si="109"/>
        <v/>
      </c>
      <c r="S1372" s="27" t="str">
        <f t="shared" si="110"/>
        <v/>
      </c>
    </row>
    <row r="1373" spans="2:19" x14ac:dyDescent="0.3">
      <c r="B1373" s="24" t="str">
        <f>_xlfn.IFNA(VLOOKUP(A1373,list!B:C,2,FALSE),"")</f>
        <v/>
      </c>
      <c r="D1373" s="24" t="str">
        <f>_xlfn.IFNA(VLOOKUP(C1373,list!$G$2:$I$10,2,FALSE),"")</f>
        <v/>
      </c>
      <c r="E1373" s="24" t="str">
        <f>_xlfn.IFNA(VLOOKUP(C1373,list!G:I,3,FALSE),"")</f>
        <v/>
      </c>
      <c r="O1373" s="26" t="str">
        <f t="shared" si="107"/>
        <v/>
      </c>
      <c r="P1373" s="28" t="str">
        <f t="shared" si="111"/>
        <v/>
      </c>
      <c r="Q1373" s="24" t="str">
        <f t="shared" si="108"/>
        <v/>
      </c>
      <c r="R1373" s="24" t="str">
        <f t="shared" si="109"/>
        <v/>
      </c>
      <c r="S1373" s="27" t="str">
        <f t="shared" si="110"/>
        <v/>
      </c>
    </row>
    <row r="1374" spans="2:19" x14ac:dyDescent="0.3">
      <c r="B1374" s="24" t="str">
        <f>_xlfn.IFNA(VLOOKUP(A1374,list!B:C,2,FALSE),"")</f>
        <v/>
      </c>
      <c r="D1374" s="24" t="str">
        <f>_xlfn.IFNA(VLOOKUP(C1374,list!$G$2:$I$10,2,FALSE),"")</f>
        <v/>
      </c>
      <c r="E1374" s="24" t="str">
        <f>_xlfn.IFNA(VLOOKUP(C1374,list!G:I,3,FALSE),"")</f>
        <v/>
      </c>
      <c r="O1374" s="26" t="str">
        <f t="shared" si="107"/>
        <v/>
      </c>
      <c r="P1374" s="28" t="str">
        <f t="shared" si="111"/>
        <v/>
      </c>
      <c r="Q1374" s="24" t="str">
        <f t="shared" si="108"/>
        <v/>
      </c>
      <c r="R1374" s="24" t="str">
        <f t="shared" si="109"/>
        <v/>
      </c>
      <c r="S1374" s="27" t="str">
        <f t="shared" si="110"/>
        <v/>
      </c>
    </row>
    <row r="1375" spans="2:19" x14ac:dyDescent="0.3">
      <c r="B1375" s="24" t="str">
        <f>_xlfn.IFNA(VLOOKUP(A1375,list!B:C,2,FALSE),"")</f>
        <v/>
      </c>
      <c r="D1375" s="24" t="str">
        <f>_xlfn.IFNA(VLOOKUP(C1375,list!$G$2:$I$10,2,FALSE),"")</f>
        <v/>
      </c>
      <c r="E1375" s="24" t="str">
        <f>_xlfn.IFNA(VLOOKUP(C1375,list!G:I,3,FALSE),"")</f>
        <v/>
      </c>
      <c r="O1375" s="26" t="str">
        <f t="shared" si="107"/>
        <v/>
      </c>
      <c r="P1375" s="28" t="str">
        <f t="shared" si="111"/>
        <v/>
      </c>
      <c r="Q1375" s="24" t="str">
        <f t="shared" si="108"/>
        <v/>
      </c>
      <c r="R1375" s="24" t="str">
        <f t="shared" si="109"/>
        <v/>
      </c>
      <c r="S1375" s="27" t="str">
        <f t="shared" si="110"/>
        <v/>
      </c>
    </row>
    <row r="1376" spans="2:19" x14ac:dyDescent="0.3">
      <c r="B1376" s="24" t="str">
        <f>_xlfn.IFNA(VLOOKUP(A1376,list!B:C,2,FALSE),"")</f>
        <v/>
      </c>
      <c r="D1376" s="24" t="str">
        <f>_xlfn.IFNA(VLOOKUP(C1376,list!$G$2:$I$10,2,FALSE),"")</f>
        <v/>
      </c>
      <c r="E1376" s="24" t="str">
        <f>_xlfn.IFNA(VLOOKUP(C1376,list!G:I,3,FALSE),"")</f>
        <v/>
      </c>
      <c r="O1376" s="26" t="str">
        <f t="shared" si="107"/>
        <v/>
      </c>
      <c r="P1376" s="28" t="str">
        <f t="shared" si="111"/>
        <v/>
      </c>
      <c r="Q1376" s="24" t="str">
        <f t="shared" si="108"/>
        <v/>
      </c>
      <c r="R1376" s="24" t="str">
        <f t="shared" si="109"/>
        <v/>
      </c>
      <c r="S1376" s="27" t="str">
        <f t="shared" si="110"/>
        <v/>
      </c>
    </row>
    <row r="1377" spans="2:19" x14ac:dyDescent="0.3">
      <c r="B1377" s="24" t="str">
        <f>_xlfn.IFNA(VLOOKUP(A1377,list!B:C,2,FALSE),"")</f>
        <v/>
      </c>
      <c r="D1377" s="24" t="str">
        <f>_xlfn.IFNA(VLOOKUP(C1377,list!$G$2:$I$10,2,FALSE),"")</f>
        <v/>
      </c>
      <c r="E1377" s="24" t="str">
        <f>_xlfn.IFNA(VLOOKUP(C1377,list!G:I,3,FALSE),"")</f>
        <v/>
      </c>
      <c r="O1377" s="26" t="str">
        <f t="shared" si="107"/>
        <v/>
      </c>
      <c r="P1377" s="28" t="str">
        <f t="shared" si="111"/>
        <v/>
      </c>
      <c r="Q1377" s="24" t="str">
        <f t="shared" si="108"/>
        <v/>
      </c>
      <c r="R1377" s="24" t="str">
        <f t="shared" si="109"/>
        <v/>
      </c>
      <c r="S1377" s="27" t="str">
        <f t="shared" si="110"/>
        <v/>
      </c>
    </row>
    <row r="1378" spans="2:19" x14ac:dyDescent="0.3">
      <c r="B1378" s="24" t="str">
        <f>_xlfn.IFNA(VLOOKUP(A1378,list!B:C,2,FALSE),"")</f>
        <v/>
      </c>
      <c r="D1378" s="24" t="str">
        <f>_xlfn.IFNA(VLOOKUP(C1378,list!$G$2:$I$10,2,FALSE),"")</f>
        <v/>
      </c>
      <c r="E1378" s="24" t="str">
        <f>_xlfn.IFNA(VLOOKUP(C1378,list!G:I,3,FALSE),"")</f>
        <v/>
      </c>
      <c r="O1378" s="26" t="str">
        <f t="shared" si="107"/>
        <v/>
      </c>
      <c r="P1378" s="28" t="str">
        <f t="shared" si="111"/>
        <v/>
      </c>
      <c r="Q1378" s="24" t="str">
        <f t="shared" si="108"/>
        <v/>
      </c>
      <c r="R1378" s="24" t="str">
        <f t="shared" si="109"/>
        <v/>
      </c>
      <c r="S1378" s="27" t="str">
        <f t="shared" si="110"/>
        <v/>
      </c>
    </row>
    <row r="1379" spans="2:19" x14ac:dyDescent="0.3">
      <c r="B1379" s="24" t="str">
        <f>_xlfn.IFNA(VLOOKUP(A1379,list!B:C,2,FALSE),"")</f>
        <v/>
      </c>
      <c r="D1379" s="24" t="str">
        <f>_xlfn.IFNA(VLOOKUP(C1379,list!$G$2:$I$10,2,FALSE),"")</f>
        <v/>
      </c>
      <c r="E1379" s="24" t="str">
        <f>_xlfn.IFNA(VLOOKUP(C1379,list!G:I,3,FALSE),"")</f>
        <v/>
      </c>
      <c r="O1379" s="26" t="str">
        <f t="shared" si="107"/>
        <v/>
      </c>
      <c r="P1379" s="28" t="str">
        <f t="shared" si="111"/>
        <v/>
      </c>
      <c r="Q1379" s="24" t="str">
        <f t="shared" si="108"/>
        <v/>
      </c>
      <c r="R1379" s="24" t="str">
        <f t="shared" si="109"/>
        <v/>
      </c>
      <c r="S1379" s="27" t="str">
        <f t="shared" si="110"/>
        <v/>
      </c>
    </row>
    <row r="1380" spans="2:19" x14ac:dyDescent="0.3">
      <c r="B1380" s="24" t="str">
        <f>_xlfn.IFNA(VLOOKUP(A1380,list!B:C,2,FALSE),"")</f>
        <v/>
      </c>
      <c r="D1380" s="24" t="str">
        <f>_xlfn.IFNA(VLOOKUP(C1380,list!$G$2:$I$10,2,FALSE),"")</f>
        <v/>
      </c>
      <c r="E1380" s="24" t="str">
        <f>_xlfn.IFNA(VLOOKUP(C1380,list!G:I,3,FALSE),"")</f>
        <v/>
      </c>
      <c r="O1380" s="26" t="str">
        <f t="shared" si="107"/>
        <v/>
      </c>
      <c r="P1380" s="28" t="str">
        <f t="shared" si="111"/>
        <v/>
      </c>
      <c r="Q1380" s="24" t="str">
        <f t="shared" si="108"/>
        <v/>
      </c>
      <c r="R1380" s="24" t="str">
        <f t="shared" si="109"/>
        <v/>
      </c>
      <c r="S1380" s="27" t="str">
        <f t="shared" si="110"/>
        <v/>
      </c>
    </row>
    <row r="1381" spans="2:19" x14ac:dyDescent="0.3">
      <c r="B1381" s="24" t="str">
        <f>_xlfn.IFNA(VLOOKUP(A1381,list!B:C,2,FALSE),"")</f>
        <v/>
      </c>
      <c r="D1381" s="24" t="str">
        <f>_xlfn.IFNA(VLOOKUP(C1381,list!$G$2:$I$10,2,FALSE),"")</f>
        <v/>
      </c>
      <c r="E1381" s="24" t="str">
        <f>_xlfn.IFNA(VLOOKUP(C1381,list!G:I,3,FALSE),"")</f>
        <v/>
      </c>
      <c r="O1381" s="26" t="str">
        <f t="shared" si="107"/>
        <v/>
      </c>
      <c r="P1381" s="28" t="str">
        <f t="shared" si="111"/>
        <v/>
      </c>
      <c r="Q1381" s="24" t="str">
        <f t="shared" si="108"/>
        <v/>
      </c>
      <c r="R1381" s="24" t="str">
        <f t="shared" si="109"/>
        <v/>
      </c>
      <c r="S1381" s="27" t="str">
        <f t="shared" si="110"/>
        <v/>
      </c>
    </row>
    <row r="1382" spans="2:19" x14ac:dyDescent="0.3">
      <c r="B1382" s="24" t="str">
        <f>_xlfn.IFNA(VLOOKUP(A1382,list!B:C,2,FALSE),"")</f>
        <v/>
      </c>
      <c r="D1382" s="24" t="str">
        <f>_xlfn.IFNA(VLOOKUP(C1382,list!$G$2:$I$10,2,FALSE),"")</f>
        <v/>
      </c>
      <c r="E1382" s="24" t="str">
        <f>_xlfn.IFNA(VLOOKUP(C1382,list!G:I,3,FALSE),"")</f>
        <v/>
      </c>
      <c r="O1382" s="26" t="str">
        <f t="shared" si="107"/>
        <v/>
      </c>
      <c r="P1382" s="28" t="str">
        <f t="shared" si="111"/>
        <v/>
      </c>
      <c r="Q1382" s="24" t="str">
        <f t="shared" si="108"/>
        <v/>
      </c>
      <c r="R1382" s="24" t="str">
        <f t="shared" si="109"/>
        <v/>
      </c>
      <c r="S1382" s="27" t="str">
        <f t="shared" si="110"/>
        <v/>
      </c>
    </row>
    <row r="1383" spans="2:19" x14ac:dyDescent="0.3">
      <c r="B1383" s="24" t="str">
        <f>_xlfn.IFNA(VLOOKUP(A1383,list!B:C,2,FALSE),"")</f>
        <v/>
      </c>
      <c r="D1383" s="24" t="str">
        <f>_xlfn.IFNA(VLOOKUP(C1383,list!$G$2:$I$10,2,FALSE),"")</f>
        <v/>
      </c>
      <c r="E1383" s="24" t="str">
        <f>_xlfn.IFNA(VLOOKUP(C1383,list!G:I,3,FALSE),"")</f>
        <v/>
      </c>
      <c r="O1383" s="26" t="str">
        <f t="shared" si="107"/>
        <v/>
      </c>
      <c r="P1383" s="28" t="str">
        <f t="shared" si="111"/>
        <v/>
      </c>
      <c r="Q1383" s="24" t="str">
        <f t="shared" si="108"/>
        <v/>
      </c>
      <c r="R1383" s="24" t="str">
        <f t="shared" si="109"/>
        <v/>
      </c>
      <c r="S1383" s="27" t="str">
        <f t="shared" si="110"/>
        <v/>
      </c>
    </row>
    <row r="1384" spans="2:19" x14ac:dyDescent="0.3">
      <c r="B1384" s="24" t="str">
        <f>_xlfn.IFNA(VLOOKUP(A1384,list!B:C,2,FALSE),"")</f>
        <v/>
      </c>
      <c r="D1384" s="24" t="str">
        <f>_xlfn.IFNA(VLOOKUP(C1384,list!$G$2:$I$10,2,FALSE),"")</f>
        <v/>
      </c>
      <c r="E1384" s="24" t="str">
        <f>_xlfn.IFNA(VLOOKUP(C1384,list!G:I,3,FALSE),"")</f>
        <v/>
      </c>
      <c r="O1384" s="26" t="str">
        <f t="shared" si="107"/>
        <v/>
      </c>
      <c r="P1384" s="28" t="str">
        <f t="shared" si="111"/>
        <v/>
      </c>
      <c r="Q1384" s="24" t="str">
        <f t="shared" si="108"/>
        <v/>
      </c>
      <c r="R1384" s="24" t="str">
        <f t="shared" si="109"/>
        <v/>
      </c>
      <c r="S1384" s="27" t="str">
        <f t="shared" si="110"/>
        <v/>
      </c>
    </row>
    <row r="1385" spans="2:19" x14ac:dyDescent="0.3">
      <c r="B1385" s="24" t="str">
        <f>_xlfn.IFNA(VLOOKUP(A1385,list!B:C,2,FALSE),"")</f>
        <v/>
      </c>
      <c r="D1385" s="24" t="str">
        <f>_xlfn.IFNA(VLOOKUP(C1385,list!$G$2:$I$10,2,FALSE),"")</f>
        <v/>
      </c>
      <c r="E1385" s="24" t="str">
        <f>_xlfn.IFNA(VLOOKUP(C1385,list!G:I,3,FALSE),"")</f>
        <v/>
      </c>
      <c r="O1385" s="26" t="str">
        <f t="shared" si="107"/>
        <v/>
      </c>
      <c r="P1385" s="28" t="str">
        <f t="shared" si="111"/>
        <v/>
      </c>
      <c r="Q1385" s="24" t="str">
        <f t="shared" si="108"/>
        <v/>
      </c>
      <c r="R1385" s="24" t="str">
        <f t="shared" si="109"/>
        <v/>
      </c>
      <c r="S1385" s="27" t="str">
        <f t="shared" si="110"/>
        <v/>
      </c>
    </row>
    <row r="1386" spans="2:19" x14ac:dyDescent="0.3">
      <c r="B1386" s="24" t="str">
        <f>_xlfn.IFNA(VLOOKUP(A1386,list!B:C,2,FALSE),"")</f>
        <v/>
      </c>
      <c r="D1386" s="24" t="str">
        <f>_xlfn.IFNA(VLOOKUP(C1386,list!$G$2:$I$10,2,FALSE),"")</f>
        <v/>
      </c>
      <c r="E1386" s="24" t="str">
        <f>_xlfn.IFNA(VLOOKUP(C1386,list!G:I,3,FALSE),"")</f>
        <v/>
      </c>
      <c r="O1386" s="26" t="str">
        <f t="shared" si="107"/>
        <v/>
      </c>
      <c r="P1386" s="28" t="str">
        <f t="shared" si="111"/>
        <v/>
      </c>
      <c r="Q1386" s="24" t="str">
        <f t="shared" si="108"/>
        <v/>
      </c>
      <c r="R1386" s="24" t="str">
        <f t="shared" si="109"/>
        <v/>
      </c>
      <c r="S1386" s="27" t="str">
        <f t="shared" si="110"/>
        <v/>
      </c>
    </row>
    <row r="1387" spans="2:19" x14ac:dyDescent="0.3">
      <c r="B1387" s="24" t="str">
        <f>_xlfn.IFNA(VLOOKUP(A1387,list!B:C,2,FALSE),"")</f>
        <v/>
      </c>
      <c r="D1387" s="24" t="str">
        <f>_xlfn.IFNA(VLOOKUP(C1387,list!$G$2:$I$10,2,FALSE),"")</f>
        <v/>
      </c>
      <c r="E1387" s="24" t="str">
        <f>_xlfn.IFNA(VLOOKUP(C1387,list!G:I,3,FALSE),"")</f>
        <v/>
      </c>
      <c r="O1387" s="26" t="str">
        <f t="shared" si="107"/>
        <v/>
      </c>
      <c r="P1387" s="28" t="str">
        <f t="shared" si="111"/>
        <v/>
      </c>
      <c r="Q1387" s="24" t="str">
        <f t="shared" si="108"/>
        <v/>
      </c>
      <c r="R1387" s="24" t="str">
        <f t="shared" si="109"/>
        <v/>
      </c>
      <c r="S1387" s="27" t="str">
        <f t="shared" si="110"/>
        <v/>
      </c>
    </row>
    <row r="1388" spans="2:19" x14ac:dyDescent="0.3">
      <c r="B1388" s="24" t="str">
        <f>_xlfn.IFNA(VLOOKUP(A1388,list!B:C,2,FALSE),"")</f>
        <v/>
      </c>
      <c r="D1388" s="24" t="str">
        <f>_xlfn.IFNA(VLOOKUP(C1388,list!$G$2:$I$10,2,FALSE),"")</f>
        <v/>
      </c>
      <c r="E1388" s="24" t="str">
        <f>_xlfn.IFNA(VLOOKUP(C1388,list!G:I,3,FALSE),"")</f>
        <v/>
      </c>
      <c r="O1388" s="26" t="str">
        <f t="shared" si="107"/>
        <v/>
      </c>
      <c r="P1388" s="28" t="str">
        <f t="shared" si="111"/>
        <v/>
      </c>
      <c r="Q1388" s="24" t="str">
        <f t="shared" si="108"/>
        <v/>
      </c>
      <c r="R1388" s="24" t="str">
        <f t="shared" si="109"/>
        <v/>
      </c>
      <c r="S1388" s="27" t="str">
        <f t="shared" si="110"/>
        <v/>
      </c>
    </row>
    <row r="1389" spans="2:19" x14ac:dyDescent="0.3">
      <c r="B1389" s="24" t="str">
        <f>_xlfn.IFNA(VLOOKUP(A1389,list!B:C,2,FALSE),"")</f>
        <v/>
      </c>
      <c r="D1389" s="24" t="str">
        <f>_xlfn.IFNA(VLOOKUP(C1389,list!$G$2:$I$10,2,FALSE),"")</f>
        <v/>
      </c>
      <c r="E1389" s="24" t="str">
        <f>_xlfn.IFNA(VLOOKUP(C1389,list!G:I,3,FALSE),"")</f>
        <v/>
      </c>
      <c r="O1389" s="26" t="str">
        <f t="shared" si="107"/>
        <v/>
      </c>
      <c r="P1389" s="28" t="str">
        <f t="shared" si="111"/>
        <v/>
      </c>
      <c r="Q1389" s="24" t="str">
        <f t="shared" si="108"/>
        <v/>
      </c>
      <c r="R1389" s="24" t="str">
        <f t="shared" si="109"/>
        <v/>
      </c>
      <c r="S1389" s="27" t="str">
        <f t="shared" si="110"/>
        <v/>
      </c>
    </row>
    <row r="1390" spans="2:19" x14ac:dyDescent="0.3">
      <c r="B1390" s="24" t="str">
        <f>_xlfn.IFNA(VLOOKUP(A1390,list!B:C,2,FALSE),"")</f>
        <v/>
      </c>
      <c r="D1390" s="24" t="str">
        <f>_xlfn.IFNA(VLOOKUP(C1390,list!$G$2:$I$10,2,FALSE),"")</f>
        <v/>
      </c>
      <c r="E1390" s="24" t="str">
        <f>_xlfn.IFNA(VLOOKUP(C1390,list!G:I,3,FALSE),"")</f>
        <v/>
      </c>
      <c r="O1390" s="26" t="str">
        <f t="shared" si="107"/>
        <v/>
      </c>
      <c r="P1390" s="28" t="str">
        <f t="shared" si="111"/>
        <v/>
      </c>
      <c r="Q1390" s="24" t="str">
        <f t="shared" si="108"/>
        <v/>
      </c>
      <c r="R1390" s="24" t="str">
        <f t="shared" si="109"/>
        <v/>
      </c>
      <c r="S1390" s="27" t="str">
        <f t="shared" si="110"/>
        <v/>
      </c>
    </row>
    <row r="1391" spans="2:19" x14ac:dyDescent="0.3">
      <c r="B1391" s="24" t="str">
        <f>_xlfn.IFNA(VLOOKUP(A1391,list!B:C,2,FALSE),"")</f>
        <v/>
      </c>
      <c r="D1391" s="24" t="str">
        <f>_xlfn.IFNA(VLOOKUP(C1391,list!$G$2:$I$10,2,FALSE),"")</f>
        <v/>
      </c>
      <c r="E1391" s="24" t="str">
        <f>_xlfn.IFNA(VLOOKUP(C1391,list!G:I,3,FALSE),"")</f>
        <v/>
      </c>
      <c r="O1391" s="26" t="str">
        <f t="shared" si="107"/>
        <v/>
      </c>
      <c r="P1391" s="28" t="str">
        <f t="shared" si="111"/>
        <v/>
      </c>
      <c r="Q1391" s="24" t="str">
        <f t="shared" si="108"/>
        <v/>
      </c>
      <c r="R1391" s="24" t="str">
        <f t="shared" si="109"/>
        <v/>
      </c>
      <c r="S1391" s="27" t="str">
        <f t="shared" si="110"/>
        <v/>
      </c>
    </row>
    <row r="1392" spans="2:19" x14ac:dyDescent="0.3">
      <c r="B1392" s="24" t="str">
        <f>_xlfn.IFNA(VLOOKUP(A1392,list!B:C,2,FALSE),"")</f>
        <v/>
      </c>
      <c r="D1392" s="24" t="str">
        <f>_xlfn.IFNA(VLOOKUP(C1392,list!$G$2:$I$10,2,FALSE),"")</f>
        <v/>
      </c>
      <c r="E1392" s="24" t="str">
        <f>_xlfn.IFNA(VLOOKUP(C1392,list!G:I,3,FALSE),"")</f>
        <v/>
      </c>
      <c r="O1392" s="26" t="str">
        <f t="shared" si="107"/>
        <v/>
      </c>
      <c r="P1392" s="28" t="str">
        <f t="shared" si="111"/>
        <v/>
      </c>
      <c r="Q1392" s="24" t="str">
        <f t="shared" si="108"/>
        <v/>
      </c>
      <c r="R1392" s="24" t="str">
        <f t="shared" si="109"/>
        <v/>
      </c>
      <c r="S1392" s="27" t="str">
        <f t="shared" si="110"/>
        <v/>
      </c>
    </row>
    <row r="1393" spans="2:19" x14ac:dyDescent="0.3">
      <c r="B1393" s="24" t="str">
        <f>_xlfn.IFNA(VLOOKUP(A1393,list!B:C,2,FALSE),"")</f>
        <v/>
      </c>
      <c r="D1393" s="24" t="str">
        <f>_xlfn.IFNA(VLOOKUP(C1393,list!$G$2:$I$10,2,FALSE),"")</f>
        <v/>
      </c>
      <c r="E1393" s="24" t="str">
        <f>_xlfn.IFNA(VLOOKUP(C1393,list!G:I,3,FALSE),"")</f>
        <v/>
      </c>
      <c r="O1393" s="26" t="str">
        <f t="shared" si="107"/>
        <v/>
      </c>
      <c r="P1393" s="28" t="str">
        <f t="shared" si="111"/>
        <v/>
      </c>
      <c r="Q1393" s="24" t="str">
        <f t="shared" si="108"/>
        <v/>
      </c>
      <c r="R1393" s="24" t="str">
        <f t="shared" si="109"/>
        <v/>
      </c>
      <c r="S1393" s="27" t="str">
        <f t="shared" si="110"/>
        <v/>
      </c>
    </row>
    <row r="1394" spans="2:19" x14ac:dyDescent="0.3">
      <c r="B1394" s="24" t="str">
        <f>_xlfn.IFNA(VLOOKUP(A1394,list!B:C,2,FALSE),"")</f>
        <v/>
      </c>
      <c r="D1394" s="24" t="str">
        <f>_xlfn.IFNA(VLOOKUP(C1394,list!$G$2:$I$10,2,FALSE),"")</f>
        <v/>
      </c>
      <c r="E1394" s="24" t="str">
        <f>_xlfn.IFNA(VLOOKUP(C1394,list!G:I,3,FALSE),"")</f>
        <v/>
      </c>
      <c r="O1394" s="26" t="str">
        <f t="shared" si="107"/>
        <v/>
      </c>
      <c r="P1394" s="28" t="str">
        <f t="shared" si="111"/>
        <v/>
      </c>
      <c r="Q1394" s="24" t="str">
        <f t="shared" si="108"/>
        <v/>
      </c>
      <c r="R1394" s="24" t="str">
        <f t="shared" si="109"/>
        <v/>
      </c>
      <c r="S1394" s="27" t="str">
        <f t="shared" si="110"/>
        <v/>
      </c>
    </row>
    <row r="1395" spans="2:19" x14ac:dyDescent="0.3">
      <c r="B1395" s="24" t="str">
        <f>_xlfn.IFNA(VLOOKUP(A1395,list!B:C,2,FALSE),"")</f>
        <v/>
      </c>
      <c r="D1395" s="24" t="str">
        <f>_xlfn.IFNA(VLOOKUP(C1395,list!$G$2:$I$10,2,FALSE),"")</f>
        <v/>
      </c>
      <c r="E1395" s="24" t="str">
        <f>_xlfn.IFNA(VLOOKUP(C1395,list!G:I,3,FALSE),"")</f>
        <v/>
      </c>
      <c r="O1395" s="26" t="str">
        <f t="shared" si="107"/>
        <v/>
      </c>
      <c r="P1395" s="28" t="str">
        <f t="shared" si="111"/>
        <v/>
      </c>
      <c r="Q1395" s="24" t="str">
        <f t="shared" si="108"/>
        <v/>
      </c>
      <c r="R1395" s="24" t="str">
        <f t="shared" si="109"/>
        <v/>
      </c>
      <c r="S1395" s="27" t="str">
        <f t="shared" si="110"/>
        <v/>
      </c>
    </row>
    <row r="1396" spans="2:19" x14ac:dyDescent="0.3">
      <c r="B1396" s="24" t="str">
        <f>_xlfn.IFNA(VLOOKUP(A1396,list!B:C,2,FALSE),"")</f>
        <v/>
      </c>
      <c r="D1396" s="24" t="str">
        <f>_xlfn.IFNA(VLOOKUP(C1396,list!$G$2:$I$10,2,FALSE),"")</f>
        <v/>
      </c>
      <c r="E1396" s="24" t="str">
        <f>_xlfn.IFNA(VLOOKUP(C1396,list!G:I,3,FALSE),"")</f>
        <v/>
      </c>
      <c r="O1396" s="26" t="str">
        <f t="shared" si="107"/>
        <v/>
      </c>
      <c r="P1396" s="28" t="str">
        <f t="shared" si="111"/>
        <v/>
      </c>
      <c r="Q1396" s="24" t="str">
        <f t="shared" si="108"/>
        <v/>
      </c>
      <c r="R1396" s="24" t="str">
        <f t="shared" si="109"/>
        <v/>
      </c>
      <c r="S1396" s="27" t="str">
        <f t="shared" si="110"/>
        <v/>
      </c>
    </row>
    <row r="1397" spans="2:19" x14ac:dyDescent="0.3">
      <c r="B1397" s="24" t="str">
        <f>_xlfn.IFNA(VLOOKUP(A1397,list!B:C,2,FALSE),"")</f>
        <v/>
      </c>
      <c r="D1397" s="24" t="str">
        <f>_xlfn.IFNA(VLOOKUP(C1397,list!$G$2:$I$10,2,FALSE),"")</f>
        <v/>
      </c>
      <c r="E1397" s="24" t="str">
        <f>_xlfn.IFNA(VLOOKUP(C1397,list!G:I,3,FALSE),"")</f>
        <v/>
      </c>
      <c r="O1397" s="26" t="str">
        <f t="shared" si="107"/>
        <v/>
      </c>
      <c r="P1397" s="28" t="str">
        <f t="shared" si="111"/>
        <v/>
      </c>
      <c r="Q1397" s="24" t="str">
        <f t="shared" si="108"/>
        <v/>
      </c>
      <c r="R1397" s="24" t="str">
        <f t="shared" si="109"/>
        <v/>
      </c>
      <c r="S1397" s="27" t="str">
        <f t="shared" si="110"/>
        <v/>
      </c>
    </row>
    <row r="1398" spans="2:19" x14ac:dyDescent="0.3">
      <c r="B1398" s="24" t="str">
        <f>_xlfn.IFNA(VLOOKUP(A1398,list!B:C,2,FALSE),"")</f>
        <v/>
      </c>
      <c r="D1398" s="24" t="str">
        <f>_xlfn.IFNA(VLOOKUP(C1398,list!$G$2:$I$10,2,FALSE),"")</f>
        <v/>
      </c>
      <c r="E1398" s="24" t="str">
        <f>_xlfn.IFNA(VLOOKUP(C1398,list!G:I,3,FALSE),"")</f>
        <v/>
      </c>
      <c r="O1398" s="26" t="str">
        <f t="shared" si="107"/>
        <v/>
      </c>
      <c r="P1398" s="28" t="str">
        <f t="shared" si="111"/>
        <v/>
      </c>
      <c r="Q1398" s="24" t="str">
        <f t="shared" si="108"/>
        <v/>
      </c>
      <c r="R1398" s="24" t="str">
        <f t="shared" si="109"/>
        <v/>
      </c>
      <c r="S1398" s="27" t="str">
        <f t="shared" si="110"/>
        <v/>
      </c>
    </row>
    <row r="1399" spans="2:19" x14ac:dyDescent="0.3">
      <c r="B1399" s="24" t="str">
        <f>_xlfn.IFNA(VLOOKUP(A1399,list!B:C,2,FALSE),"")</f>
        <v/>
      </c>
      <c r="D1399" s="24" t="str">
        <f>_xlfn.IFNA(VLOOKUP(C1399,list!$G$2:$I$10,2,FALSE),"")</f>
        <v/>
      </c>
      <c r="E1399" s="24" t="str">
        <f>_xlfn.IFNA(VLOOKUP(C1399,list!G:I,3,FALSE),"")</f>
        <v/>
      </c>
      <c r="O1399" s="26" t="str">
        <f t="shared" si="107"/>
        <v/>
      </c>
      <c r="P1399" s="28" t="str">
        <f t="shared" si="111"/>
        <v/>
      </c>
      <c r="Q1399" s="24" t="str">
        <f t="shared" si="108"/>
        <v/>
      </c>
      <c r="R1399" s="24" t="str">
        <f t="shared" si="109"/>
        <v/>
      </c>
      <c r="S1399" s="27" t="str">
        <f t="shared" si="110"/>
        <v/>
      </c>
    </row>
    <row r="1400" spans="2:19" x14ac:dyDescent="0.3">
      <c r="B1400" s="24" t="str">
        <f>_xlfn.IFNA(VLOOKUP(A1400,list!B:C,2,FALSE),"")</f>
        <v/>
      </c>
      <c r="D1400" s="24" t="str">
        <f>_xlfn.IFNA(VLOOKUP(C1400,list!$G$2:$I$10,2,FALSE),"")</f>
        <v/>
      </c>
      <c r="E1400" s="24" t="str">
        <f>_xlfn.IFNA(VLOOKUP(C1400,list!G:I,3,FALSE),"")</f>
        <v/>
      </c>
      <c r="O1400" s="26" t="str">
        <f t="shared" si="107"/>
        <v/>
      </c>
      <c r="P1400" s="28" t="str">
        <f t="shared" si="111"/>
        <v/>
      </c>
      <c r="Q1400" s="24" t="str">
        <f t="shared" si="108"/>
        <v/>
      </c>
      <c r="R1400" s="24" t="str">
        <f t="shared" si="109"/>
        <v/>
      </c>
      <c r="S1400" s="27" t="str">
        <f t="shared" si="110"/>
        <v/>
      </c>
    </row>
    <row r="1401" spans="2:19" x14ac:dyDescent="0.3">
      <c r="B1401" s="24" t="str">
        <f>_xlfn.IFNA(VLOOKUP(A1401,list!B:C,2,FALSE),"")</f>
        <v/>
      </c>
      <c r="D1401" s="24" t="str">
        <f>_xlfn.IFNA(VLOOKUP(C1401,list!$G$2:$I$10,2,FALSE),"")</f>
        <v/>
      </c>
      <c r="E1401" s="24" t="str">
        <f>_xlfn.IFNA(VLOOKUP(C1401,list!G:I,3,FALSE),"")</f>
        <v/>
      </c>
      <c r="O1401" s="26" t="str">
        <f t="shared" si="107"/>
        <v/>
      </c>
      <c r="P1401" s="28" t="str">
        <f t="shared" si="111"/>
        <v/>
      </c>
      <c r="Q1401" s="24" t="str">
        <f t="shared" si="108"/>
        <v/>
      </c>
      <c r="R1401" s="24" t="str">
        <f t="shared" si="109"/>
        <v/>
      </c>
      <c r="S1401" s="27" t="str">
        <f t="shared" si="110"/>
        <v/>
      </c>
    </row>
    <row r="1402" spans="2:19" x14ac:dyDescent="0.3">
      <c r="B1402" s="24" t="str">
        <f>_xlfn.IFNA(VLOOKUP(A1402,list!B:C,2,FALSE),"")</f>
        <v/>
      </c>
      <c r="D1402" s="24" t="str">
        <f>_xlfn.IFNA(VLOOKUP(C1402,list!$G$2:$I$10,2,FALSE),"")</f>
        <v/>
      </c>
      <c r="E1402" s="24" t="str">
        <f>_xlfn.IFNA(VLOOKUP(C1402,list!G:I,3,FALSE),"")</f>
        <v/>
      </c>
      <c r="O1402" s="26" t="str">
        <f t="shared" si="107"/>
        <v/>
      </c>
      <c r="P1402" s="28" t="str">
        <f t="shared" si="111"/>
        <v/>
      </c>
      <c r="Q1402" s="24" t="str">
        <f t="shared" si="108"/>
        <v/>
      </c>
      <c r="R1402" s="24" t="str">
        <f t="shared" si="109"/>
        <v/>
      </c>
      <c r="S1402" s="27" t="str">
        <f t="shared" si="110"/>
        <v/>
      </c>
    </row>
    <row r="1403" spans="2:19" x14ac:dyDescent="0.3">
      <c r="B1403" s="24" t="str">
        <f>_xlfn.IFNA(VLOOKUP(A1403,list!B:C,2,FALSE),"")</f>
        <v/>
      </c>
      <c r="D1403" s="24" t="str">
        <f>_xlfn.IFNA(VLOOKUP(C1403,list!$G$2:$I$10,2,FALSE),"")</f>
        <v/>
      </c>
      <c r="E1403" s="24" t="str">
        <f>_xlfn.IFNA(VLOOKUP(C1403,list!G:I,3,FALSE),"")</f>
        <v/>
      </c>
      <c r="O1403" s="26" t="str">
        <f t="shared" si="107"/>
        <v/>
      </c>
      <c r="P1403" s="28" t="str">
        <f t="shared" si="111"/>
        <v/>
      </c>
      <c r="Q1403" s="24" t="str">
        <f t="shared" si="108"/>
        <v/>
      </c>
      <c r="R1403" s="24" t="str">
        <f t="shared" si="109"/>
        <v/>
      </c>
      <c r="S1403" s="27" t="str">
        <f t="shared" si="110"/>
        <v/>
      </c>
    </row>
    <row r="1404" spans="2:19" x14ac:dyDescent="0.3">
      <c r="B1404" s="24" t="str">
        <f>_xlfn.IFNA(VLOOKUP(A1404,list!B:C,2,FALSE),"")</f>
        <v/>
      </c>
      <c r="D1404" s="24" t="str">
        <f>_xlfn.IFNA(VLOOKUP(C1404,list!$G$2:$I$10,2,FALSE),"")</f>
        <v/>
      </c>
      <c r="E1404" s="24" t="str">
        <f>_xlfn.IFNA(VLOOKUP(C1404,list!G:I,3,FALSE),"")</f>
        <v/>
      </c>
      <c r="O1404" s="26" t="str">
        <f t="shared" si="107"/>
        <v/>
      </c>
      <c r="P1404" s="28" t="str">
        <f t="shared" si="111"/>
        <v/>
      </c>
      <c r="Q1404" s="24" t="str">
        <f t="shared" si="108"/>
        <v/>
      </c>
      <c r="R1404" s="24" t="str">
        <f t="shared" si="109"/>
        <v/>
      </c>
      <c r="S1404" s="27" t="str">
        <f t="shared" si="110"/>
        <v/>
      </c>
    </row>
    <row r="1405" spans="2:19" x14ac:dyDescent="0.3">
      <c r="B1405" s="24" t="str">
        <f>_xlfn.IFNA(VLOOKUP(A1405,list!B:C,2,FALSE),"")</f>
        <v/>
      </c>
      <c r="D1405" s="24" t="str">
        <f>_xlfn.IFNA(VLOOKUP(C1405,list!$G$2:$I$10,2,FALSE),"")</f>
        <v/>
      </c>
      <c r="E1405" s="24" t="str">
        <f>_xlfn.IFNA(VLOOKUP(C1405,list!G:I,3,FALSE),"")</f>
        <v/>
      </c>
      <c r="O1405" s="26" t="str">
        <f t="shared" si="107"/>
        <v/>
      </c>
      <c r="P1405" s="28" t="str">
        <f t="shared" si="111"/>
        <v/>
      </c>
      <c r="Q1405" s="24" t="str">
        <f t="shared" si="108"/>
        <v/>
      </c>
      <c r="R1405" s="24" t="str">
        <f t="shared" si="109"/>
        <v/>
      </c>
      <c r="S1405" s="27" t="str">
        <f t="shared" si="110"/>
        <v/>
      </c>
    </row>
    <row r="1406" spans="2:19" x14ac:dyDescent="0.3">
      <c r="B1406" s="24" t="str">
        <f>_xlfn.IFNA(VLOOKUP(A1406,list!B:C,2,FALSE),"")</f>
        <v/>
      </c>
      <c r="D1406" s="24" t="str">
        <f>_xlfn.IFNA(VLOOKUP(C1406,list!$G$2:$I$10,2,FALSE),"")</f>
        <v/>
      </c>
      <c r="E1406" s="24" t="str">
        <f>_xlfn.IFNA(VLOOKUP(C1406,list!G:I,3,FALSE),"")</f>
        <v/>
      </c>
      <c r="O1406" s="26" t="str">
        <f t="shared" si="107"/>
        <v/>
      </c>
      <c r="P1406" s="28" t="str">
        <f t="shared" si="111"/>
        <v/>
      </c>
      <c r="Q1406" s="24" t="str">
        <f t="shared" si="108"/>
        <v/>
      </c>
      <c r="R1406" s="24" t="str">
        <f t="shared" si="109"/>
        <v/>
      </c>
      <c r="S1406" s="27" t="str">
        <f t="shared" si="110"/>
        <v/>
      </c>
    </row>
    <row r="1407" spans="2:19" x14ac:dyDescent="0.3">
      <c r="B1407" s="24" t="str">
        <f>_xlfn.IFNA(VLOOKUP(A1407,list!B:C,2,FALSE),"")</f>
        <v/>
      </c>
      <c r="D1407" s="24" t="str">
        <f>_xlfn.IFNA(VLOOKUP(C1407,list!$G$2:$I$10,2,FALSE),"")</f>
        <v/>
      </c>
      <c r="E1407" s="24" t="str">
        <f>_xlfn.IFNA(VLOOKUP(C1407,list!G:I,3,FALSE),"")</f>
        <v/>
      </c>
      <c r="O1407" s="26" t="str">
        <f t="shared" si="107"/>
        <v/>
      </c>
      <c r="P1407" s="28" t="str">
        <f t="shared" si="111"/>
        <v/>
      </c>
      <c r="Q1407" s="24" t="str">
        <f t="shared" si="108"/>
        <v/>
      </c>
      <c r="R1407" s="24" t="str">
        <f t="shared" si="109"/>
        <v/>
      </c>
      <c r="S1407" s="27" t="str">
        <f t="shared" si="110"/>
        <v/>
      </c>
    </row>
    <row r="1408" spans="2:19" x14ac:dyDescent="0.3">
      <c r="B1408" s="24" t="str">
        <f>_xlfn.IFNA(VLOOKUP(A1408,list!B:C,2,FALSE),"")</f>
        <v/>
      </c>
      <c r="D1408" s="24" t="str">
        <f>_xlfn.IFNA(VLOOKUP(C1408,list!$G$2:$I$10,2,FALSE),"")</f>
        <v/>
      </c>
      <c r="E1408" s="24" t="str">
        <f>_xlfn.IFNA(VLOOKUP(C1408,list!G:I,3,FALSE),"")</f>
        <v/>
      </c>
      <c r="O1408" s="26" t="str">
        <f t="shared" si="107"/>
        <v/>
      </c>
      <c r="P1408" s="28" t="str">
        <f t="shared" si="111"/>
        <v/>
      </c>
      <c r="Q1408" s="24" t="str">
        <f t="shared" si="108"/>
        <v/>
      </c>
      <c r="R1408" s="24" t="str">
        <f t="shared" si="109"/>
        <v/>
      </c>
      <c r="S1408" s="27" t="str">
        <f t="shared" si="110"/>
        <v/>
      </c>
    </row>
    <row r="1409" spans="2:19" x14ac:dyDescent="0.3">
      <c r="B1409" s="24" t="str">
        <f>_xlfn.IFNA(VLOOKUP(A1409,list!B:C,2,FALSE),"")</f>
        <v/>
      </c>
      <c r="D1409" s="24" t="str">
        <f>_xlfn.IFNA(VLOOKUP(C1409,list!$G$2:$I$10,2,FALSE),"")</f>
        <v/>
      </c>
      <c r="E1409" s="24" t="str">
        <f>_xlfn.IFNA(VLOOKUP(C1409,list!G:I,3,FALSE),"")</f>
        <v/>
      </c>
      <c r="O1409" s="26" t="str">
        <f t="shared" si="107"/>
        <v/>
      </c>
      <c r="P1409" s="28" t="str">
        <f t="shared" si="111"/>
        <v/>
      </c>
      <c r="Q1409" s="24" t="str">
        <f t="shared" si="108"/>
        <v/>
      </c>
      <c r="R1409" s="24" t="str">
        <f t="shared" si="109"/>
        <v/>
      </c>
      <c r="S1409" s="27" t="str">
        <f t="shared" si="110"/>
        <v/>
      </c>
    </row>
    <row r="1410" spans="2:19" x14ac:dyDescent="0.3">
      <c r="B1410" s="24" t="str">
        <f>_xlfn.IFNA(VLOOKUP(A1410,list!B:C,2,FALSE),"")</f>
        <v/>
      </c>
      <c r="D1410" s="24" t="str">
        <f>_xlfn.IFNA(VLOOKUP(C1410,list!$G$2:$I$10,2,FALSE),"")</f>
        <v/>
      </c>
      <c r="E1410" s="24" t="str">
        <f>_xlfn.IFNA(VLOOKUP(C1410,list!G:I,3,FALSE),"")</f>
        <v/>
      </c>
      <c r="O1410" s="26" t="str">
        <f t="shared" ref="O1410:O1473" si="112">IFERROR(IF(H1410="","",DATE(YEAR(H1410),MONTH(H1410),1)),"")</f>
        <v/>
      </c>
      <c r="P1410" s="28" t="str">
        <f t="shared" si="111"/>
        <v/>
      </c>
      <c r="Q1410" s="24" t="str">
        <f t="shared" ref="Q1410:Q1473" si="113">IFERROR(IF(J1410="","",MONTH(EOMONTH(J1410,(DAY(J1410)&gt;15)+0))),"")</f>
        <v/>
      </c>
      <c r="R1410" s="24" t="str">
        <f t="shared" ref="R1410:R1473" si="114">IFERROR(IF(J1410="","",IF(AND(MONTH(J1410)=12,Q1410=1),YEAR(J1410)+1,YEAR(J1410))),"")</f>
        <v/>
      </c>
      <c r="S1410" s="27" t="str">
        <f t="shared" ref="S1410:S1473" si="115">IF(OR(Q1410="",R1410=""),"",DATE(R1410,Q1410,1))</f>
        <v/>
      </c>
    </row>
    <row r="1411" spans="2:19" x14ac:dyDescent="0.3">
      <c r="B1411" s="24" t="str">
        <f>_xlfn.IFNA(VLOOKUP(A1411,list!B:C,2,FALSE),"")</f>
        <v/>
      </c>
      <c r="D1411" s="24" t="str">
        <f>_xlfn.IFNA(VLOOKUP(C1411,list!$G$2:$I$10,2,FALSE),"")</f>
        <v/>
      </c>
      <c r="E1411" s="24" t="str">
        <f>_xlfn.IFNA(VLOOKUP(C1411,list!G:I,3,FALSE),"")</f>
        <v/>
      </c>
      <c r="O1411" s="26" t="str">
        <f t="shared" si="112"/>
        <v/>
      </c>
      <c r="P1411" s="28" t="str">
        <f t="shared" ref="P1411:P1474" si="116">IFERROR(IF(J1411&gt;0,((J1411-H1411)/7),""),"")</f>
        <v/>
      </c>
      <c r="Q1411" s="24" t="str">
        <f t="shared" si="113"/>
        <v/>
      </c>
      <c r="R1411" s="24" t="str">
        <f t="shared" si="114"/>
        <v/>
      </c>
      <c r="S1411" s="27" t="str">
        <f t="shared" si="115"/>
        <v/>
      </c>
    </row>
    <row r="1412" spans="2:19" x14ac:dyDescent="0.3">
      <c r="B1412" s="24" t="str">
        <f>_xlfn.IFNA(VLOOKUP(A1412,list!B:C,2,FALSE),"")</f>
        <v/>
      </c>
      <c r="D1412" s="24" t="str">
        <f>_xlfn.IFNA(VLOOKUP(C1412,list!$G$2:$I$10,2,FALSE),"")</f>
        <v/>
      </c>
      <c r="E1412" s="24" t="str">
        <f>_xlfn.IFNA(VLOOKUP(C1412,list!G:I,3,FALSE),"")</f>
        <v/>
      </c>
      <c r="O1412" s="26" t="str">
        <f t="shared" si="112"/>
        <v/>
      </c>
      <c r="P1412" s="28" t="str">
        <f t="shared" si="116"/>
        <v/>
      </c>
      <c r="Q1412" s="24" t="str">
        <f t="shared" si="113"/>
        <v/>
      </c>
      <c r="R1412" s="24" t="str">
        <f t="shared" si="114"/>
        <v/>
      </c>
      <c r="S1412" s="27" t="str">
        <f t="shared" si="115"/>
        <v/>
      </c>
    </row>
    <row r="1413" spans="2:19" x14ac:dyDescent="0.3">
      <c r="B1413" s="24" t="str">
        <f>_xlfn.IFNA(VLOOKUP(A1413,list!B:C,2,FALSE),"")</f>
        <v/>
      </c>
      <c r="D1413" s="24" t="str">
        <f>_xlfn.IFNA(VLOOKUP(C1413,list!$G$2:$I$10,2,FALSE),"")</f>
        <v/>
      </c>
      <c r="E1413" s="24" t="str">
        <f>_xlfn.IFNA(VLOOKUP(C1413,list!G:I,3,FALSE),"")</f>
        <v/>
      </c>
      <c r="O1413" s="26" t="str">
        <f t="shared" si="112"/>
        <v/>
      </c>
      <c r="P1413" s="28" t="str">
        <f t="shared" si="116"/>
        <v/>
      </c>
      <c r="Q1413" s="24" t="str">
        <f t="shared" si="113"/>
        <v/>
      </c>
      <c r="R1413" s="24" t="str">
        <f t="shared" si="114"/>
        <v/>
      </c>
      <c r="S1413" s="27" t="str">
        <f t="shared" si="115"/>
        <v/>
      </c>
    </row>
    <row r="1414" spans="2:19" x14ac:dyDescent="0.3">
      <c r="B1414" s="24" t="str">
        <f>_xlfn.IFNA(VLOOKUP(A1414,list!B:C,2,FALSE),"")</f>
        <v/>
      </c>
      <c r="D1414" s="24" t="str">
        <f>_xlfn.IFNA(VLOOKUP(C1414,list!$G$2:$I$10,2,FALSE),"")</f>
        <v/>
      </c>
      <c r="E1414" s="24" t="str">
        <f>_xlfn.IFNA(VLOOKUP(C1414,list!G:I,3,FALSE),"")</f>
        <v/>
      </c>
      <c r="O1414" s="26" t="str">
        <f t="shared" si="112"/>
        <v/>
      </c>
      <c r="P1414" s="28" t="str">
        <f t="shared" si="116"/>
        <v/>
      </c>
      <c r="Q1414" s="24" t="str">
        <f t="shared" si="113"/>
        <v/>
      </c>
      <c r="R1414" s="24" t="str">
        <f t="shared" si="114"/>
        <v/>
      </c>
      <c r="S1414" s="27" t="str">
        <f t="shared" si="115"/>
        <v/>
      </c>
    </row>
    <row r="1415" spans="2:19" x14ac:dyDescent="0.3">
      <c r="B1415" s="24" t="str">
        <f>_xlfn.IFNA(VLOOKUP(A1415,list!B:C,2,FALSE),"")</f>
        <v/>
      </c>
      <c r="D1415" s="24" t="str">
        <f>_xlfn.IFNA(VLOOKUP(C1415,list!$G$2:$I$10,2,FALSE),"")</f>
        <v/>
      </c>
      <c r="E1415" s="24" t="str">
        <f>_xlfn.IFNA(VLOOKUP(C1415,list!G:I,3,FALSE),"")</f>
        <v/>
      </c>
      <c r="O1415" s="26" t="str">
        <f t="shared" si="112"/>
        <v/>
      </c>
      <c r="P1415" s="28" t="str">
        <f t="shared" si="116"/>
        <v/>
      </c>
      <c r="Q1415" s="24" t="str">
        <f t="shared" si="113"/>
        <v/>
      </c>
      <c r="R1415" s="24" t="str">
        <f t="shared" si="114"/>
        <v/>
      </c>
      <c r="S1415" s="27" t="str">
        <f t="shared" si="115"/>
        <v/>
      </c>
    </row>
    <row r="1416" spans="2:19" x14ac:dyDescent="0.3">
      <c r="B1416" s="24" t="str">
        <f>_xlfn.IFNA(VLOOKUP(A1416,list!B:C,2,FALSE),"")</f>
        <v/>
      </c>
      <c r="D1416" s="24" t="str">
        <f>_xlfn.IFNA(VLOOKUP(C1416,list!$G$2:$I$10,2,FALSE),"")</f>
        <v/>
      </c>
      <c r="E1416" s="24" t="str">
        <f>_xlfn.IFNA(VLOOKUP(C1416,list!G:I,3,FALSE),"")</f>
        <v/>
      </c>
      <c r="O1416" s="26" t="str">
        <f t="shared" si="112"/>
        <v/>
      </c>
      <c r="P1416" s="28" t="str">
        <f t="shared" si="116"/>
        <v/>
      </c>
      <c r="Q1416" s="24" t="str">
        <f t="shared" si="113"/>
        <v/>
      </c>
      <c r="R1416" s="24" t="str">
        <f t="shared" si="114"/>
        <v/>
      </c>
      <c r="S1416" s="27" t="str">
        <f t="shared" si="115"/>
        <v/>
      </c>
    </row>
    <row r="1417" spans="2:19" x14ac:dyDescent="0.3">
      <c r="B1417" s="24" t="str">
        <f>_xlfn.IFNA(VLOOKUP(A1417,list!B:C,2,FALSE),"")</f>
        <v/>
      </c>
      <c r="D1417" s="24" t="str">
        <f>_xlfn.IFNA(VLOOKUP(C1417,list!$G$2:$I$10,2,FALSE),"")</f>
        <v/>
      </c>
      <c r="E1417" s="24" t="str">
        <f>_xlfn.IFNA(VLOOKUP(C1417,list!G:I,3,FALSE),"")</f>
        <v/>
      </c>
      <c r="O1417" s="26" t="str">
        <f t="shared" si="112"/>
        <v/>
      </c>
      <c r="P1417" s="28" t="str">
        <f t="shared" si="116"/>
        <v/>
      </c>
      <c r="Q1417" s="24" t="str">
        <f t="shared" si="113"/>
        <v/>
      </c>
      <c r="R1417" s="24" t="str">
        <f t="shared" si="114"/>
        <v/>
      </c>
      <c r="S1417" s="27" t="str">
        <f t="shared" si="115"/>
        <v/>
      </c>
    </row>
    <row r="1418" spans="2:19" x14ac:dyDescent="0.3">
      <c r="B1418" s="24" t="str">
        <f>_xlfn.IFNA(VLOOKUP(A1418,list!B:C,2,FALSE),"")</f>
        <v/>
      </c>
      <c r="D1418" s="24" t="str">
        <f>_xlfn.IFNA(VLOOKUP(C1418,list!$G$2:$I$10,2,FALSE),"")</f>
        <v/>
      </c>
      <c r="E1418" s="24" t="str">
        <f>_xlfn.IFNA(VLOOKUP(C1418,list!G:I,3,FALSE),"")</f>
        <v/>
      </c>
      <c r="O1418" s="26" t="str">
        <f t="shared" si="112"/>
        <v/>
      </c>
      <c r="P1418" s="28" t="str">
        <f t="shared" si="116"/>
        <v/>
      </c>
      <c r="Q1418" s="24" t="str">
        <f t="shared" si="113"/>
        <v/>
      </c>
      <c r="R1418" s="24" t="str">
        <f t="shared" si="114"/>
        <v/>
      </c>
      <c r="S1418" s="27" t="str">
        <f t="shared" si="115"/>
        <v/>
      </c>
    </row>
    <row r="1419" spans="2:19" x14ac:dyDescent="0.3">
      <c r="B1419" s="24" t="str">
        <f>_xlfn.IFNA(VLOOKUP(A1419,list!B:C,2,FALSE),"")</f>
        <v/>
      </c>
      <c r="D1419" s="24" t="str">
        <f>_xlfn.IFNA(VLOOKUP(C1419,list!$G$2:$I$10,2,FALSE),"")</f>
        <v/>
      </c>
      <c r="E1419" s="24" t="str">
        <f>_xlfn.IFNA(VLOOKUP(C1419,list!G:I,3,FALSE),"")</f>
        <v/>
      </c>
      <c r="O1419" s="26" t="str">
        <f t="shared" si="112"/>
        <v/>
      </c>
      <c r="P1419" s="28" t="str">
        <f t="shared" si="116"/>
        <v/>
      </c>
      <c r="Q1419" s="24" t="str">
        <f t="shared" si="113"/>
        <v/>
      </c>
      <c r="R1419" s="24" t="str">
        <f t="shared" si="114"/>
        <v/>
      </c>
      <c r="S1419" s="27" t="str">
        <f t="shared" si="115"/>
        <v/>
      </c>
    </row>
    <row r="1420" spans="2:19" x14ac:dyDescent="0.3">
      <c r="B1420" s="24" t="str">
        <f>_xlfn.IFNA(VLOOKUP(A1420,list!B:C,2,FALSE),"")</f>
        <v/>
      </c>
      <c r="D1420" s="24" t="str">
        <f>_xlfn.IFNA(VLOOKUP(C1420,list!$G$2:$I$10,2,FALSE),"")</f>
        <v/>
      </c>
      <c r="E1420" s="24" t="str">
        <f>_xlfn.IFNA(VLOOKUP(C1420,list!G:I,3,FALSE),"")</f>
        <v/>
      </c>
      <c r="O1420" s="26" t="str">
        <f t="shared" si="112"/>
        <v/>
      </c>
      <c r="P1420" s="28" t="str">
        <f t="shared" si="116"/>
        <v/>
      </c>
      <c r="Q1420" s="24" t="str">
        <f t="shared" si="113"/>
        <v/>
      </c>
      <c r="R1420" s="24" t="str">
        <f t="shared" si="114"/>
        <v/>
      </c>
      <c r="S1420" s="27" t="str">
        <f t="shared" si="115"/>
        <v/>
      </c>
    </row>
    <row r="1421" spans="2:19" x14ac:dyDescent="0.3">
      <c r="B1421" s="24" t="str">
        <f>_xlfn.IFNA(VLOOKUP(A1421,list!B:C,2,FALSE),"")</f>
        <v/>
      </c>
      <c r="D1421" s="24" t="str">
        <f>_xlfn.IFNA(VLOOKUP(C1421,list!$G$2:$I$10,2,FALSE),"")</f>
        <v/>
      </c>
      <c r="E1421" s="24" t="str">
        <f>_xlfn.IFNA(VLOOKUP(C1421,list!G:I,3,FALSE),"")</f>
        <v/>
      </c>
      <c r="O1421" s="26" t="str">
        <f t="shared" si="112"/>
        <v/>
      </c>
      <c r="P1421" s="28" t="str">
        <f t="shared" si="116"/>
        <v/>
      </c>
      <c r="Q1421" s="24" t="str">
        <f t="shared" si="113"/>
        <v/>
      </c>
      <c r="R1421" s="24" t="str">
        <f t="shared" si="114"/>
        <v/>
      </c>
      <c r="S1421" s="27" t="str">
        <f t="shared" si="115"/>
        <v/>
      </c>
    </row>
    <row r="1422" spans="2:19" x14ac:dyDescent="0.3">
      <c r="B1422" s="24" t="str">
        <f>_xlfn.IFNA(VLOOKUP(A1422,list!B:C,2,FALSE),"")</f>
        <v/>
      </c>
      <c r="D1422" s="24" t="str">
        <f>_xlfn.IFNA(VLOOKUP(C1422,list!$G$2:$I$10,2,FALSE),"")</f>
        <v/>
      </c>
      <c r="E1422" s="24" t="str">
        <f>_xlfn.IFNA(VLOOKUP(C1422,list!G:I,3,FALSE),"")</f>
        <v/>
      </c>
      <c r="O1422" s="26" t="str">
        <f t="shared" si="112"/>
        <v/>
      </c>
      <c r="P1422" s="28" t="str">
        <f t="shared" si="116"/>
        <v/>
      </c>
      <c r="Q1422" s="24" t="str">
        <f t="shared" si="113"/>
        <v/>
      </c>
      <c r="R1422" s="24" t="str">
        <f t="shared" si="114"/>
        <v/>
      </c>
      <c r="S1422" s="27" t="str">
        <f t="shared" si="115"/>
        <v/>
      </c>
    </row>
    <row r="1423" spans="2:19" x14ac:dyDescent="0.3">
      <c r="B1423" s="24" t="str">
        <f>_xlfn.IFNA(VLOOKUP(A1423,list!B:C,2,FALSE),"")</f>
        <v/>
      </c>
      <c r="D1423" s="24" t="str">
        <f>_xlfn.IFNA(VLOOKUP(C1423,list!$G$2:$I$10,2,FALSE),"")</f>
        <v/>
      </c>
      <c r="E1423" s="24" t="str">
        <f>_xlfn.IFNA(VLOOKUP(C1423,list!G:I,3,FALSE),"")</f>
        <v/>
      </c>
      <c r="O1423" s="26" t="str">
        <f t="shared" si="112"/>
        <v/>
      </c>
      <c r="P1423" s="28" t="str">
        <f t="shared" si="116"/>
        <v/>
      </c>
      <c r="Q1423" s="24" t="str">
        <f t="shared" si="113"/>
        <v/>
      </c>
      <c r="R1423" s="24" t="str">
        <f t="shared" si="114"/>
        <v/>
      </c>
      <c r="S1423" s="27" t="str">
        <f t="shared" si="115"/>
        <v/>
      </c>
    </row>
    <row r="1424" spans="2:19" x14ac:dyDescent="0.3">
      <c r="B1424" s="24" t="str">
        <f>_xlfn.IFNA(VLOOKUP(A1424,list!B:C,2,FALSE),"")</f>
        <v/>
      </c>
      <c r="D1424" s="24" t="str">
        <f>_xlfn.IFNA(VLOOKUP(C1424,list!$G$2:$I$10,2,FALSE),"")</f>
        <v/>
      </c>
      <c r="E1424" s="24" t="str">
        <f>_xlfn.IFNA(VLOOKUP(C1424,list!G:I,3,FALSE),"")</f>
        <v/>
      </c>
      <c r="O1424" s="26" t="str">
        <f t="shared" si="112"/>
        <v/>
      </c>
      <c r="P1424" s="28" t="str">
        <f t="shared" si="116"/>
        <v/>
      </c>
      <c r="Q1424" s="24" t="str">
        <f t="shared" si="113"/>
        <v/>
      </c>
      <c r="R1424" s="24" t="str">
        <f t="shared" si="114"/>
        <v/>
      </c>
      <c r="S1424" s="27" t="str">
        <f t="shared" si="115"/>
        <v/>
      </c>
    </row>
    <row r="1425" spans="2:19" x14ac:dyDescent="0.3">
      <c r="B1425" s="24" t="str">
        <f>_xlfn.IFNA(VLOOKUP(A1425,list!B:C,2,FALSE),"")</f>
        <v/>
      </c>
      <c r="D1425" s="24" t="str">
        <f>_xlfn.IFNA(VLOOKUP(C1425,list!$G$2:$I$10,2,FALSE),"")</f>
        <v/>
      </c>
      <c r="E1425" s="24" t="str">
        <f>_xlfn.IFNA(VLOOKUP(C1425,list!G:I,3,FALSE),"")</f>
        <v/>
      </c>
      <c r="O1425" s="26" t="str">
        <f t="shared" si="112"/>
        <v/>
      </c>
      <c r="P1425" s="28" t="str">
        <f t="shared" si="116"/>
        <v/>
      </c>
      <c r="Q1425" s="24" t="str">
        <f t="shared" si="113"/>
        <v/>
      </c>
      <c r="R1425" s="24" t="str">
        <f t="shared" si="114"/>
        <v/>
      </c>
      <c r="S1425" s="27" t="str">
        <f t="shared" si="115"/>
        <v/>
      </c>
    </row>
    <row r="1426" spans="2:19" x14ac:dyDescent="0.3">
      <c r="B1426" s="24" t="str">
        <f>_xlfn.IFNA(VLOOKUP(A1426,list!B:C,2,FALSE),"")</f>
        <v/>
      </c>
      <c r="D1426" s="24" t="str">
        <f>_xlfn.IFNA(VLOOKUP(C1426,list!$G$2:$I$10,2,FALSE),"")</f>
        <v/>
      </c>
      <c r="E1426" s="24" t="str">
        <f>_xlfn.IFNA(VLOOKUP(C1426,list!G:I,3,FALSE),"")</f>
        <v/>
      </c>
      <c r="O1426" s="26" t="str">
        <f t="shared" si="112"/>
        <v/>
      </c>
      <c r="P1426" s="28" t="str">
        <f t="shared" si="116"/>
        <v/>
      </c>
      <c r="Q1426" s="24" t="str">
        <f t="shared" si="113"/>
        <v/>
      </c>
      <c r="R1426" s="24" t="str">
        <f t="shared" si="114"/>
        <v/>
      </c>
      <c r="S1426" s="27" t="str">
        <f t="shared" si="115"/>
        <v/>
      </c>
    </row>
    <row r="1427" spans="2:19" x14ac:dyDescent="0.3">
      <c r="B1427" s="24" t="str">
        <f>_xlfn.IFNA(VLOOKUP(A1427,list!B:C,2,FALSE),"")</f>
        <v/>
      </c>
      <c r="D1427" s="24" t="str">
        <f>_xlfn.IFNA(VLOOKUP(C1427,list!$G$2:$I$10,2,FALSE),"")</f>
        <v/>
      </c>
      <c r="E1427" s="24" t="str">
        <f>_xlfn.IFNA(VLOOKUP(C1427,list!G:I,3,FALSE),"")</f>
        <v/>
      </c>
      <c r="O1427" s="26" t="str">
        <f t="shared" si="112"/>
        <v/>
      </c>
      <c r="P1427" s="28" t="str">
        <f t="shared" si="116"/>
        <v/>
      </c>
      <c r="Q1427" s="24" t="str">
        <f t="shared" si="113"/>
        <v/>
      </c>
      <c r="R1427" s="24" t="str">
        <f t="shared" si="114"/>
        <v/>
      </c>
      <c r="S1427" s="27" t="str">
        <f t="shared" si="115"/>
        <v/>
      </c>
    </row>
    <row r="1428" spans="2:19" x14ac:dyDescent="0.3">
      <c r="B1428" s="24" t="str">
        <f>_xlfn.IFNA(VLOOKUP(A1428,list!B:C,2,FALSE),"")</f>
        <v/>
      </c>
      <c r="D1428" s="24" t="str">
        <f>_xlfn.IFNA(VLOOKUP(C1428,list!$G$2:$I$10,2,FALSE),"")</f>
        <v/>
      </c>
      <c r="E1428" s="24" t="str">
        <f>_xlfn.IFNA(VLOOKUP(C1428,list!G:I,3,FALSE),"")</f>
        <v/>
      </c>
      <c r="O1428" s="26" t="str">
        <f t="shared" si="112"/>
        <v/>
      </c>
      <c r="P1428" s="28" t="str">
        <f t="shared" si="116"/>
        <v/>
      </c>
      <c r="Q1428" s="24" t="str">
        <f t="shared" si="113"/>
        <v/>
      </c>
      <c r="R1428" s="24" t="str">
        <f t="shared" si="114"/>
        <v/>
      </c>
      <c r="S1428" s="27" t="str">
        <f t="shared" si="115"/>
        <v/>
      </c>
    </row>
    <row r="1429" spans="2:19" x14ac:dyDescent="0.3">
      <c r="B1429" s="24" t="str">
        <f>_xlfn.IFNA(VLOOKUP(A1429,list!B:C,2,FALSE),"")</f>
        <v/>
      </c>
      <c r="D1429" s="24" t="str">
        <f>_xlfn.IFNA(VLOOKUP(C1429,list!$G$2:$I$10,2,FALSE),"")</f>
        <v/>
      </c>
      <c r="E1429" s="24" t="str">
        <f>_xlfn.IFNA(VLOOKUP(C1429,list!G:I,3,FALSE),"")</f>
        <v/>
      </c>
      <c r="O1429" s="26" t="str">
        <f t="shared" si="112"/>
        <v/>
      </c>
      <c r="P1429" s="28" t="str">
        <f t="shared" si="116"/>
        <v/>
      </c>
      <c r="Q1429" s="24" t="str">
        <f t="shared" si="113"/>
        <v/>
      </c>
      <c r="R1429" s="24" t="str">
        <f t="shared" si="114"/>
        <v/>
      </c>
      <c r="S1429" s="27" t="str">
        <f t="shared" si="115"/>
        <v/>
      </c>
    </row>
    <row r="1430" spans="2:19" x14ac:dyDescent="0.3">
      <c r="B1430" s="24" t="str">
        <f>_xlfn.IFNA(VLOOKUP(A1430,list!B:C,2,FALSE),"")</f>
        <v/>
      </c>
      <c r="D1430" s="24" t="str">
        <f>_xlfn.IFNA(VLOOKUP(C1430,list!$G$2:$I$10,2,FALSE),"")</f>
        <v/>
      </c>
      <c r="E1430" s="24" t="str">
        <f>_xlfn.IFNA(VLOOKUP(C1430,list!G:I,3,FALSE),"")</f>
        <v/>
      </c>
      <c r="O1430" s="26" t="str">
        <f t="shared" si="112"/>
        <v/>
      </c>
      <c r="P1430" s="28" t="str">
        <f t="shared" si="116"/>
        <v/>
      </c>
      <c r="Q1430" s="24" t="str">
        <f t="shared" si="113"/>
        <v/>
      </c>
      <c r="R1430" s="24" t="str">
        <f t="shared" si="114"/>
        <v/>
      </c>
      <c r="S1430" s="27" t="str">
        <f t="shared" si="115"/>
        <v/>
      </c>
    </row>
    <row r="1431" spans="2:19" x14ac:dyDescent="0.3">
      <c r="B1431" s="24" t="str">
        <f>_xlfn.IFNA(VLOOKUP(A1431,list!B:C,2,FALSE),"")</f>
        <v/>
      </c>
      <c r="D1431" s="24" t="str">
        <f>_xlfn.IFNA(VLOOKUP(C1431,list!$G$2:$I$10,2,FALSE),"")</f>
        <v/>
      </c>
      <c r="E1431" s="24" t="str">
        <f>_xlfn.IFNA(VLOOKUP(C1431,list!G:I,3,FALSE),"")</f>
        <v/>
      </c>
      <c r="O1431" s="26" t="str">
        <f t="shared" si="112"/>
        <v/>
      </c>
      <c r="P1431" s="28" t="str">
        <f t="shared" si="116"/>
        <v/>
      </c>
      <c r="Q1431" s="24" t="str">
        <f t="shared" si="113"/>
        <v/>
      </c>
      <c r="R1431" s="24" t="str">
        <f t="shared" si="114"/>
        <v/>
      </c>
      <c r="S1431" s="27" t="str">
        <f t="shared" si="115"/>
        <v/>
      </c>
    </row>
    <row r="1432" spans="2:19" x14ac:dyDescent="0.3">
      <c r="B1432" s="24" t="str">
        <f>_xlfn.IFNA(VLOOKUP(A1432,list!B:C,2,FALSE),"")</f>
        <v/>
      </c>
      <c r="D1432" s="24" t="str">
        <f>_xlfn.IFNA(VLOOKUP(C1432,list!$G$2:$I$10,2,FALSE),"")</f>
        <v/>
      </c>
      <c r="E1432" s="24" t="str">
        <f>_xlfn.IFNA(VLOOKUP(C1432,list!G:I,3,FALSE),"")</f>
        <v/>
      </c>
      <c r="O1432" s="26" t="str">
        <f t="shared" si="112"/>
        <v/>
      </c>
      <c r="P1432" s="28" t="str">
        <f t="shared" si="116"/>
        <v/>
      </c>
      <c r="Q1432" s="24" t="str">
        <f t="shared" si="113"/>
        <v/>
      </c>
      <c r="R1432" s="24" t="str">
        <f t="shared" si="114"/>
        <v/>
      </c>
      <c r="S1432" s="27" t="str">
        <f t="shared" si="115"/>
        <v/>
      </c>
    </row>
    <row r="1433" spans="2:19" x14ac:dyDescent="0.3">
      <c r="B1433" s="24" t="str">
        <f>_xlfn.IFNA(VLOOKUP(A1433,list!B:C,2,FALSE),"")</f>
        <v/>
      </c>
      <c r="D1433" s="24" t="str">
        <f>_xlfn.IFNA(VLOOKUP(C1433,list!$G$2:$I$10,2,FALSE),"")</f>
        <v/>
      </c>
      <c r="E1433" s="24" t="str">
        <f>_xlfn.IFNA(VLOOKUP(C1433,list!G:I,3,FALSE),"")</f>
        <v/>
      </c>
      <c r="O1433" s="26" t="str">
        <f t="shared" si="112"/>
        <v/>
      </c>
      <c r="P1433" s="28" t="str">
        <f t="shared" si="116"/>
        <v/>
      </c>
      <c r="Q1433" s="24" t="str">
        <f t="shared" si="113"/>
        <v/>
      </c>
      <c r="R1433" s="24" t="str">
        <f t="shared" si="114"/>
        <v/>
      </c>
      <c r="S1433" s="27" t="str">
        <f t="shared" si="115"/>
        <v/>
      </c>
    </row>
    <row r="1434" spans="2:19" x14ac:dyDescent="0.3">
      <c r="B1434" s="24" t="str">
        <f>_xlfn.IFNA(VLOOKUP(A1434,list!B:C,2,FALSE),"")</f>
        <v/>
      </c>
      <c r="D1434" s="24" t="str">
        <f>_xlfn.IFNA(VLOOKUP(C1434,list!$G$2:$I$10,2,FALSE),"")</f>
        <v/>
      </c>
      <c r="E1434" s="24" t="str">
        <f>_xlfn.IFNA(VLOOKUP(C1434,list!G:I,3,FALSE),"")</f>
        <v/>
      </c>
      <c r="O1434" s="26" t="str">
        <f t="shared" si="112"/>
        <v/>
      </c>
      <c r="P1434" s="28" t="str">
        <f t="shared" si="116"/>
        <v/>
      </c>
      <c r="Q1434" s="24" t="str">
        <f t="shared" si="113"/>
        <v/>
      </c>
      <c r="R1434" s="24" t="str">
        <f t="shared" si="114"/>
        <v/>
      </c>
      <c r="S1434" s="27" t="str">
        <f t="shared" si="115"/>
        <v/>
      </c>
    </row>
    <row r="1435" spans="2:19" x14ac:dyDescent="0.3">
      <c r="B1435" s="24" t="str">
        <f>_xlfn.IFNA(VLOOKUP(A1435,list!B:C,2,FALSE),"")</f>
        <v/>
      </c>
      <c r="D1435" s="24" t="str">
        <f>_xlfn.IFNA(VLOOKUP(C1435,list!$G$2:$I$10,2,FALSE),"")</f>
        <v/>
      </c>
      <c r="E1435" s="24" t="str">
        <f>_xlfn.IFNA(VLOOKUP(C1435,list!G:I,3,FALSE),"")</f>
        <v/>
      </c>
      <c r="O1435" s="26" t="str">
        <f t="shared" si="112"/>
        <v/>
      </c>
      <c r="P1435" s="28" t="str">
        <f t="shared" si="116"/>
        <v/>
      </c>
      <c r="Q1435" s="24" t="str">
        <f t="shared" si="113"/>
        <v/>
      </c>
      <c r="R1435" s="24" t="str">
        <f t="shared" si="114"/>
        <v/>
      </c>
      <c r="S1435" s="27" t="str">
        <f t="shared" si="115"/>
        <v/>
      </c>
    </row>
    <row r="1436" spans="2:19" x14ac:dyDescent="0.3">
      <c r="B1436" s="24" t="str">
        <f>_xlfn.IFNA(VLOOKUP(A1436,list!B:C,2,FALSE),"")</f>
        <v/>
      </c>
      <c r="D1436" s="24" t="str">
        <f>_xlfn.IFNA(VLOOKUP(C1436,list!$G$2:$I$10,2,FALSE),"")</f>
        <v/>
      </c>
      <c r="E1436" s="24" t="str">
        <f>_xlfn.IFNA(VLOOKUP(C1436,list!G:I,3,FALSE),"")</f>
        <v/>
      </c>
      <c r="O1436" s="26" t="str">
        <f t="shared" si="112"/>
        <v/>
      </c>
      <c r="P1436" s="28" t="str">
        <f t="shared" si="116"/>
        <v/>
      </c>
      <c r="Q1436" s="24" t="str">
        <f t="shared" si="113"/>
        <v/>
      </c>
      <c r="R1436" s="24" t="str">
        <f t="shared" si="114"/>
        <v/>
      </c>
      <c r="S1436" s="27" t="str">
        <f t="shared" si="115"/>
        <v/>
      </c>
    </row>
    <row r="1437" spans="2:19" x14ac:dyDescent="0.3">
      <c r="B1437" s="24" t="str">
        <f>_xlfn.IFNA(VLOOKUP(A1437,list!B:C,2,FALSE),"")</f>
        <v/>
      </c>
      <c r="D1437" s="24" t="str">
        <f>_xlfn.IFNA(VLOOKUP(C1437,list!$G$2:$I$10,2,FALSE),"")</f>
        <v/>
      </c>
      <c r="E1437" s="24" t="str">
        <f>_xlfn.IFNA(VLOOKUP(C1437,list!G:I,3,FALSE),"")</f>
        <v/>
      </c>
      <c r="O1437" s="26" t="str">
        <f t="shared" si="112"/>
        <v/>
      </c>
      <c r="P1437" s="28" t="str">
        <f t="shared" si="116"/>
        <v/>
      </c>
      <c r="Q1437" s="24" t="str">
        <f t="shared" si="113"/>
        <v/>
      </c>
      <c r="R1437" s="24" t="str">
        <f t="shared" si="114"/>
        <v/>
      </c>
      <c r="S1437" s="27" t="str">
        <f t="shared" si="115"/>
        <v/>
      </c>
    </row>
    <row r="1438" spans="2:19" x14ac:dyDescent="0.3">
      <c r="B1438" s="24" t="str">
        <f>_xlfn.IFNA(VLOOKUP(A1438,list!B:C,2,FALSE),"")</f>
        <v/>
      </c>
      <c r="D1438" s="24" t="str">
        <f>_xlfn.IFNA(VLOOKUP(C1438,list!$G$2:$I$10,2,FALSE),"")</f>
        <v/>
      </c>
      <c r="E1438" s="24" t="str">
        <f>_xlfn.IFNA(VLOOKUP(C1438,list!G:I,3,FALSE),"")</f>
        <v/>
      </c>
      <c r="O1438" s="26" t="str">
        <f t="shared" si="112"/>
        <v/>
      </c>
      <c r="P1438" s="28" t="str">
        <f t="shared" si="116"/>
        <v/>
      </c>
      <c r="Q1438" s="24" t="str">
        <f t="shared" si="113"/>
        <v/>
      </c>
      <c r="R1438" s="24" t="str">
        <f t="shared" si="114"/>
        <v/>
      </c>
      <c r="S1438" s="27" t="str">
        <f t="shared" si="115"/>
        <v/>
      </c>
    </row>
    <row r="1439" spans="2:19" x14ac:dyDescent="0.3">
      <c r="B1439" s="24" t="str">
        <f>_xlfn.IFNA(VLOOKUP(A1439,list!B:C,2,FALSE),"")</f>
        <v/>
      </c>
      <c r="D1439" s="24" t="str">
        <f>_xlfn.IFNA(VLOOKUP(C1439,list!$G$2:$I$10,2,FALSE),"")</f>
        <v/>
      </c>
      <c r="E1439" s="24" t="str">
        <f>_xlfn.IFNA(VLOOKUP(C1439,list!G:I,3,FALSE),"")</f>
        <v/>
      </c>
      <c r="O1439" s="26" t="str">
        <f t="shared" si="112"/>
        <v/>
      </c>
      <c r="P1439" s="28" t="str">
        <f t="shared" si="116"/>
        <v/>
      </c>
      <c r="Q1439" s="24" t="str">
        <f t="shared" si="113"/>
        <v/>
      </c>
      <c r="R1439" s="24" t="str">
        <f t="shared" si="114"/>
        <v/>
      </c>
      <c r="S1439" s="27" t="str">
        <f t="shared" si="115"/>
        <v/>
      </c>
    </row>
    <row r="1440" spans="2:19" x14ac:dyDescent="0.3">
      <c r="B1440" s="24" t="str">
        <f>_xlfn.IFNA(VLOOKUP(A1440,list!B:C,2,FALSE),"")</f>
        <v/>
      </c>
      <c r="D1440" s="24" t="str">
        <f>_xlfn.IFNA(VLOOKUP(C1440,list!$G$2:$I$10,2,FALSE),"")</f>
        <v/>
      </c>
      <c r="E1440" s="24" t="str">
        <f>_xlfn.IFNA(VLOOKUP(C1440,list!G:I,3,FALSE),"")</f>
        <v/>
      </c>
      <c r="O1440" s="26" t="str">
        <f t="shared" si="112"/>
        <v/>
      </c>
      <c r="P1440" s="28" t="str">
        <f t="shared" si="116"/>
        <v/>
      </c>
      <c r="Q1440" s="24" t="str">
        <f t="shared" si="113"/>
        <v/>
      </c>
      <c r="R1440" s="24" t="str">
        <f t="shared" si="114"/>
        <v/>
      </c>
      <c r="S1440" s="27" t="str">
        <f t="shared" si="115"/>
        <v/>
      </c>
    </row>
    <row r="1441" spans="2:19" x14ac:dyDescent="0.3">
      <c r="B1441" s="24" t="str">
        <f>_xlfn.IFNA(VLOOKUP(A1441,list!B:C,2,FALSE),"")</f>
        <v/>
      </c>
      <c r="D1441" s="24" t="str">
        <f>_xlfn.IFNA(VLOOKUP(C1441,list!$G$2:$I$10,2,FALSE),"")</f>
        <v/>
      </c>
      <c r="E1441" s="24" t="str">
        <f>_xlfn.IFNA(VLOOKUP(C1441,list!G:I,3,FALSE),"")</f>
        <v/>
      </c>
      <c r="O1441" s="26" t="str">
        <f t="shared" si="112"/>
        <v/>
      </c>
      <c r="P1441" s="28" t="str">
        <f t="shared" si="116"/>
        <v/>
      </c>
      <c r="Q1441" s="24" t="str">
        <f t="shared" si="113"/>
        <v/>
      </c>
      <c r="R1441" s="24" t="str">
        <f t="shared" si="114"/>
        <v/>
      </c>
      <c r="S1441" s="27" t="str">
        <f t="shared" si="115"/>
        <v/>
      </c>
    </row>
    <row r="1442" spans="2:19" x14ac:dyDescent="0.3">
      <c r="B1442" s="24" t="str">
        <f>_xlfn.IFNA(VLOOKUP(A1442,list!B:C,2,FALSE),"")</f>
        <v/>
      </c>
      <c r="D1442" s="24" t="str">
        <f>_xlfn.IFNA(VLOOKUP(C1442,list!$G$2:$I$10,2,FALSE),"")</f>
        <v/>
      </c>
      <c r="E1442" s="24" t="str">
        <f>_xlfn.IFNA(VLOOKUP(C1442,list!G:I,3,FALSE),"")</f>
        <v/>
      </c>
      <c r="O1442" s="26" t="str">
        <f t="shared" si="112"/>
        <v/>
      </c>
      <c r="P1442" s="28" t="str">
        <f t="shared" si="116"/>
        <v/>
      </c>
      <c r="Q1442" s="24" t="str">
        <f t="shared" si="113"/>
        <v/>
      </c>
      <c r="R1442" s="24" t="str">
        <f t="shared" si="114"/>
        <v/>
      </c>
      <c r="S1442" s="27" t="str">
        <f t="shared" si="115"/>
        <v/>
      </c>
    </row>
    <row r="1443" spans="2:19" x14ac:dyDescent="0.3">
      <c r="B1443" s="24" t="str">
        <f>_xlfn.IFNA(VLOOKUP(A1443,list!B:C,2,FALSE),"")</f>
        <v/>
      </c>
      <c r="D1443" s="24" t="str">
        <f>_xlfn.IFNA(VLOOKUP(C1443,list!$G$2:$I$10,2,FALSE),"")</f>
        <v/>
      </c>
      <c r="E1443" s="24" t="str">
        <f>_xlfn.IFNA(VLOOKUP(C1443,list!G:I,3,FALSE),"")</f>
        <v/>
      </c>
      <c r="O1443" s="26" t="str">
        <f t="shared" si="112"/>
        <v/>
      </c>
      <c r="P1443" s="28" t="str">
        <f t="shared" si="116"/>
        <v/>
      </c>
      <c r="Q1443" s="24" t="str">
        <f t="shared" si="113"/>
        <v/>
      </c>
      <c r="R1443" s="24" t="str">
        <f t="shared" si="114"/>
        <v/>
      </c>
      <c r="S1443" s="27" t="str">
        <f t="shared" si="115"/>
        <v/>
      </c>
    </row>
    <row r="1444" spans="2:19" x14ac:dyDescent="0.3">
      <c r="B1444" s="24" t="str">
        <f>_xlfn.IFNA(VLOOKUP(A1444,list!B:C,2,FALSE),"")</f>
        <v/>
      </c>
      <c r="D1444" s="24" t="str">
        <f>_xlfn.IFNA(VLOOKUP(C1444,list!$G$2:$I$10,2,FALSE),"")</f>
        <v/>
      </c>
      <c r="E1444" s="24" t="str">
        <f>_xlfn.IFNA(VLOOKUP(C1444,list!G:I,3,FALSE),"")</f>
        <v/>
      </c>
      <c r="O1444" s="26" t="str">
        <f t="shared" si="112"/>
        <v/>
      </c>
      <c r="P1444" s="28" t="str">
        <f t="shared" si="116"/>
        <v/>
      </c>
      <c r="Q1444" s="24" t="str">
        <f t="shared" si="113"/>
        <v/>
      </c>
      <c r="R1444" s="24" t="str">
        <f t="shared" si="114"/>
        <v/>
      </c>
      <c r="S1444" s="27" t="str">
        <f t="shared" si="115"/>
        <v/>
      </c>
    </row>
    <row r="1445" spans="2:19" x14ac:dyDescent="0.3">
      <c r="B1445" s="24" t="str">
        <f>_xlfn.IFNA(VLOOKUP(A1445,list!B:C,2,FALSE),"")</f>
        <v/>
      </c>
      <c r="D1445" s="24" t="str">
        <f>_xlfn.IFNA(VLOOKUP(C1445,list!$G$2:$I$10,2,FALSE),"")</f>
        <v/>
      </c>
      <c r="E1445" s="24" t="str">
        <f>_xlfn.IFNA(VLOOKUP(C1445,list!G:I,3,FALSE),"")</f>
        <v/>
      </c>
      <c r="O1445" s="26" t="str">
        <f t="shared" si="112"/>
        <v/>
      </c>
      <c r="P1445" s="28" t="str">
        <f t="shared" si="116"/>
        <v/>
      </c>
      <c r="Q1445" s="24" t="str">
        <f t="shared" si="113"/>
        <v/>
      </c>
      <c r="R1445" s="24" t="str">
        <f t="shared" si="114"/>
        <v/>
      </c>
      <c r="S1445" s="27" t="str">
        <f t="shared" si="115"/>
        <v/>
      </c>
    </row>
    <row r="1446" spans="2:19" x14ac:dyDescent="0.3">
      <c r="B1446" s="24" t="str">
        <f>_xlfn.IFNA(VLOOKUP(A1446,list!B:C,2,FALSE),"")</f>
        <v/>
      </c>
      <c r="D1446" s="24" t="str">
        <f>_xlfn.IFNA(VLOOKUP(C1446,list!$G$2:$I$10,2,FALSE),"")</f>
        <v/>
      </c>
      <c r="E1446" s="24" t="str">
        <f>_xlfn.IFNA(VLOOKUP(C1446,list!G:I,3,FALSE),"")</f>
        <v/>
      </c>
      <c r="O1446" s="26" t="str">
        <f t="shared" si="112"/>
        <v/>
      </c>
      <c r="P1446" s="28" t="str">
        <f t="shared" si="116"/>
        <v/>
      </c>
      <c r="Q1446" s="24" t="str">
        <f t="shared" si="113"/>
        <v/>
      </c>
      <c r="R1446" s="24" t="str">
        <f t="shared" si="114"/>
        <v/>
      </c>
      <c r="S1446" s="27" t="str">
        <f t="shared" si="115"/>
        <v/>
      </c>
    </row>
    <row r="1447" spans="2:19" x14ac:dyDescent="0.3">
      <c r="B1447" s="24" t="str">
        <f>_xlfn.IFNA(VLOOKUP(A1447,list!B:C,2,FALSE),"")</f>
        <v/>
      </c>
      <c r="D1447" s="24" t="str">
        <f>_xlfn.IFNA(VLOOKUP(C1447,list!$G$2:$I$10,2,FALSE),"")</f>
        <v/>
      </c>
      <c r="E1447" s="24" t="str">
        <f>_xlfn.IFNA(VLOOKUP(C1447,list!G:I,3,FALSE),"")</f>
        <v/>
      </c>
      <c r="O1447" s="26" t="str">
        <f t="shared" si="112"/>
        <v/>
      </c>
      <c r="P1447" s="28" t="str">
        <f t="shared" si="116"/>
        <v/>
      </c>
      <c r="Q1447" s="24" t="str">
        <f t="shared" si="113"/>
        <v/>
      </c>
      <c r="R1447" s="24" t="str">
        <f t="shared" si="114"/>
        <v/>
      </c>
      <c r="S1447" s="27" t="str">
        <f t="shared" si="115"/>
        <v/>
      </c>
    </row>
    <row r="1448" spans="2:19" x14ac:dyDescent="0.3">
      <c r="B1448" s="24" t="str">
        <f>_xlfn.IFNA(VLOOKUP(A1448,list!B:C,2,FALSE),"")</f>
        <v/>
      </c>
      <c r="D1448" s="24" t="str">
        <f>_xlfn.IFNA(VLOOKUP(C1448,list!$G$2:$I$10,2,FALSE),"")</f>
        <v/>
      </c>
      <c r="E1448" s="24" t="str">
        <f>_xlfn.IFNA(VLOOKUP(C1448,list!G:I,3,FALSE),"")</f>
        <v/>
      </c>
      <c r="O1448" s="26" t="str">
        <f t="shared" si="112"/>
        <v/>
      </c>
      <c r="P1448" s="28" t="str">
        <f t="shared" si="116"/>
        <v/>
      </c>
      <c r="Q1448" s="24" t="str">
        <f t="shared" si="113"/>
        <v/>
      </c>
      <c r="R1448" s="24" t="str">
        <f t="shared" si="114"/>
        <v/>
      </c>
      <c r="S1448" s="27" t="str">
        <f t="shared" si="115"/>
        <v/>
      </c>
    </row>
    <row r="1449" spans="2:19" x14ac:dyDescent="0.3">
      <c r="B1449" s="24" t="str">
        <f>_xlfn.IFNA(VLOOKUP(A1449,list!B:C,2,FALSE),"")</f>
        <v/>
      </c>
      <c r="D1449" s="24" t="str">
        <f>_xlfn.IFNA(VLOOKUP(C1449,list!$G$2:$I$10,2,FALSE),"")</f>
        <v/>
      </c>
      <c r="E1449" s="24" t="str">
        <f>_xlfn.IFNA(VLOOKUP(C1449,list!G:I,3,FALSE),"")</f>
        <v/>
      </c>
      <c r="O1449" s="26" t="str">
        <f t="shared" si="112"/>
        <v/>
      </c>
      <c r="P1449" s="28" t="str">
        <f t="shared" si="116"/>
        <v/>
      </c>
      <c r="Q1449" s="24" t="str">
        <f t="shared" si="113"/>
        <v/>
      </c>
      <c r="R1449" s="24" t="str">
        <f t="shared" si="114"/>
        <v/>
      </c>
      <c r="S1449" s="27" t="str">
        <f t="shared" si="115"/>
        <v/>
      </c>
    </row>
    <row r="1450" spans="2:19" x14ac:dyDescent="0.3">
      <c r="B1450" s="24" t="str">
        <f>_xlfn.IFNA(VLOOKUP(A1450,list!B:C,2,FALSE),"")</f>
        <v/>
      </c>
      <c r="D1450" s="24" t="str">
        <f>_xlfn.IFNA(VLOOKUP(C1450,list!$G$2:$I$10,2,FALSE),"")</f>
        <v/>
      </c>
      <c r="E1450" s="24" t="str">
        <f>_xlfn.IFNA(VLOOKUP(C1450,list!G:I,3,FALSE),"")</f>
        <v/>
      </c>
      <c r="O1450" s="26" t="str">
        <f t="shared" si="112"/>
        <v/>
      </c>
      <c r="P1450" s="28" t="str">
        <f t="shared" si="116"/>
        <v/>
      </c>
      <c r="Q1450" s="24" t="str">
        <f t="shared" si="113"/>
        <v/>
      </c>
      <c r="R1450" s="24" t="str">
        <f t="shared" si="114"/>
        <v/>
      </c>
      <c r="S1450" s="27" t="str">
        <f t="shared" si="115"/>
        <v/>
      </c>
    </row>
    <row r="1451" spans="2:19" x14ac:dyDescent="0.3">
      <c r="B1451" s="24" t="str">
        <f>_xlfn.IFNA(VLOOKUP(A1451,list!B:C,2,FALSE),"")</f>
        <v/>
      </c>
      <c r="D1451" s="24" t="str">
        <f>_xlfn.IFNA(VLOOKUP(C1451,list!$G$2:$I$10,2,FALSE),"")</f>
        <v/>
      </c>
      <c r="E1451" s="24" t="str">
        <f>_xlfn.IFNA(VLOOKUP(C1451,list!G:I,3,FALSE),"")</f>
        <v/>
      </c>
      <c r="O1451" s="26" t="str">
        <f t="shared" si="112"/>
        <v/>
      </c>
      <c r="P1451" s="28" t="str">
        <f t="shared" si="116"/>
        <v/>
      </c>
      <c r="Q1451" s="24" t="str">
        <f t="shared" si="113"/>
        <v/>
      </c>
      <c r="R1451" s="24" t="str">
        <f t="shared" si="114"/>
        <v/>
      </c>
      <c r="S1451" s="27" t="str">
        <f t="shared" si="115"/>
        <v/>
      </c>
    </row>
    <row r="1452" spans="2:19" x14ac:dyDescent="0.3">
      <c r="B1452" s="24" t="str">
        <f>_xlfn.IFNA(VLOOKUP(A1452,list!B:C,2,FALSE),"")</f>
        <v/>
      </c>
      <c r="D1452" s="24" t="str">
        <f>_xlfn.IFNA(VLOOKUP(C1452,list!$G$2:$I$10,2,FALSE),"")</f>
        <v/>
      </c>
      <c r="E1452" s="24" t="str">
        <f>_xlfn.IFNA(VLOOKUP(C1452,list!G:I,3,FALSE),"")</f>
        <v/>
      </c>
      <c r="O1452" s="26" t="str">
        <f t="shared" si="112"/>
        <v/>
      </c>
      <c r="P1452" s="28" t="str">
        <f t="shared" si="116"/>
        <v/>
      </c>
      <c r="Q1452" s="24" t="str">
        <f t="shared" si="113"/>
        <v/>
      </c>
      <c r="R1452" s="24" t="str">
        <f t="shared" si="114"/>
        <v/>
      </c>
      <c r="S1452" s="27" t="str">
        <f t="shared" si="115"/>
        <v/>
      </c>
    </row>
    <row r="1453" spans="2:19" x14ac:dyDescent="0.3">
      <c r="B1453" s="24" t="str">
        <f>_xlfn.IFNA(VLOOKUP(A1453,list!B:C,2,FALSE),"")</f>
        <v/>
      </c>
      <c r="D1453" s="24" t="str">
        <f>_xlfn.IFNA(VLOOKUP(C1453,list!$G$2:$I$10,2,FALSE),"")</f>
        <v/>
      </c>
      <c r="E1453" s="24" t="str">
        <f>_xlfn.IFNA(VLOOKUP(C1453,list!G:I,3,FALSE),"")</f>
        <v/>
      </c>
      <c r="O1453" s="26" t="str">
        <f t="shared" si="112"/>
        <v/>
      </c>
      <c r="P1453" s="28" t="str">
        <f t="shared" si="116"/>
        <v/>
      </c>
      <c r="Q1453" s="24" t="str">
        <f t="shared" si="113"/>
        <v/>
      </c>
      <c r="R1453" s="24" t="str">
        <f t="shared" si="114"/>
        <v/>
      </c>
      <c r="S1453" s="27" t="str">
        <f t="shared" si="115"/>
        <v/>
      </c>
    </row>
    <row r="1454" spans="2:19" x14ac:dyDescent="0.3">
      <c r="B1454" s="24" t="str">
        <f>_xlfn.IFNA(VLOOKUP(A1454,list!B:C,2,FALSE),"")</f>
        <v/>
      </c>
      <c r="D1454" s="24" t="str">
        <f>_xlfn.IFNA(VLOOKUP(C1454,list!$G$2:$I$10,2,FALSE),"")</f>
        <v/>
      </c>
      <c r="E1454" s="24" t="str">
        <f>_xlfn.IFNA(VLOOKUP(C1454,list!G:I,3,FALSE),"")</f>
        <v/>
      </c>
      <c r="O1454" s="26" t="str">
        <f t="shared" si="112"/>
        <v/>
      </c>
      <c r="P1454" s="28" t="str">
        <f t="shared" si="116"/>
        <v/>
      </c>
      <c r="Q1454" s="24" t="str">
        <f t="shared" si="113"/>
        <v/>
      </c>
      <c r="R1454" s="24" t="str">
        <f t="shared" si="114"/>
        <v/>
      </c>
      <c r="S1454" s="27" t="str">
        <f t="shared" si="115"/>
        <v/>
      </c>
    </row>
    <row r="1455" spans="2:19" x14ac:dyDescent="0.3">
      <c r="B1455" s="24" t="str">
        <f>_xlfn.IFNA(VLOOKUP(A1455,list!B:C,2,FALSE),"")</f>
        <v/>
      </c>
      <c r="D1455" s="24" t="str">
        <f>_xlfn.IFNA(VLOOKUP(C1455,list!$G$2:$I$10,2,FALSE),"")</f>
        <v/>
      </c>
      <c r="E1455" s="24" t="str">
        <f>_xlfn.IFNA(VLOOKUP(C1455,list!G:I,3,FALSE),"")</f>
        <v/>
      </c>
      <c r="O1455" s="26" t="str">
        <f t="shared" si="112"/>
        <v/>
      </c>
      <c r="P1455" s="28" t="str">
        <f t="shared" si="116"/>
        <v/>
      </c>
      <c r="Q1455" s="24" t="str">
        <f t="shared" si="113"/>
        <v/>
      </c>
      <c r="R1455" s="24" t="str">
        <f t="shared" si="114"/>
        <v/>
      </c>
      <c r="S1455" s="27" t="str">
        <f t="shared" si="115"/>
        <v/>
      </c>
    </row>
    <row r="1456" spans="2:19" x14ac:dyDescent="0.3">
      <c r="B1456" s="24" t="str">
        <f>_xlfn.IFNA(VLOOKUP(A1456,list!B:C,2,FALSE),"")</f>
        <v/>
      </c>
      <c r="D1456" s="24" t="str">
        <f>_xlfn.IFNA(VLOOKUP(C1456,list!$G$2:$I$10,2,FALSE),"")</f>
        <v/>
      </c>
      <c r="E1456" s="24" t="str">
        <f>_xlfn.IFNA(VLOOKUP(C1456,list!G:I,3,FALSE),"")</f>
        <v/>
      </c>
      <c r="O1456" s="26" t="str">
        <f t="shared" si="112"/>
        <v/>
      </c>
      <c r="P1456" s="28" t="str">
        <f t="shared" si="116"/>
        <v/>
      </c>
      <c r="Q1456" s="24" t="str">
        <f t="shared" si="113"/>
        <v/>
      </c>
      <c r="R1456" s="24" t="str">
        <f t="shared" si="114"/>
        <v/>
      </c>
      <c r="S1456" s="27" t="str">
        <f t="shared" si="115"/>
        <v/>
      </c>
    </row>
    <row r="1457" spans="2:19" x14ac:dyDescent="0.3">
      <c r="B1457" s="24" t="str">
        <f>_xlfn.IFNA(VLOOKUP(A1457,list!B:C,2,FALSE),"")</f>
        <v/>
      </c>
      <c r="D1457" s="24" t="str">
        <f>_xlfn.IFNA(VLOOKUP(C1457,list!$G$2:$I$10,2,FALSE),"")</f>
        <v/>
      </c>
      <c r="E1457" s="24" t="str">
        <f>_xlfn.IFNA(VLOOKUP(C1457,list!G:I,3,FALSE),"")</f>
        <v/>
      </c>
      <c r="O1457" s="26" t="str">
        <f t="shared" si="112"/>
        <v/>
      </c>
      <c r="P1457" s="28" t="str">
        <f t="shared" si="116"/>
        <v/>
      </c>
      <c r="Q1457" s="24" t="str">
        <f t="shared" si="113"/>
        <v/>
      </c>
      <c r="R1457" s="24" t="str">
        <f t="shared" si="114"/>
        <v/>
      </c>
      <c r="S1457" s="27" t="str">
        <f t="shared" si="115"/>
        <v/>
      </c>
    </row>
    <row r="1458" spans="2:19" x14ac:dyDescent="0.3">
      <c r="B1458" s="24" t="str">
        <f>_xlfn.IFNA(VLOOKUP(A1458,list!B:C,2,FALSE),"")</f>
        <v/>
      </c>
      <c r="D1458" s="24" t="str">
        <f>_xlfn.IFNA(VLOOKUP(C1458,list!$G$2:$I$10,2,FALSE),"")</f>
        <v/>
      </c>
      <c r="E1458" s="24" t="str">
        <f>_xlfn.IFNA(VLOOKUP(C1458,list!G:I,3,FALSE),"")</f>
        <v/>
      </c>
      <c r="O1458" s="26" t="str">
        <f t="shared" si="112"/>
        <v/>
      </c>
      <c r="P1458" s="28" t="str">
        <f t="shared" si="116"/>
        <v/>
      </c>
      <c r="Q1458" s="24" t="str">
        <f t="shared" si="113"/>
        <v/>
      </c>
      <c r="R1458" s="24" t="str">
        <f t="shared" si="114"/>
        <v/>
      </c>
      <c r="S1458" s="27" t="str">
        <f t="shared" si="115"/>
        <v/>
      </c>
    </row>
    <row r="1459" spans="2:19" x14ac:dyDescent="0.3">
      <c r="B1459" s="24" t="str">
        <f>_xlfn.IFNA(VLOOKUP(A1459,list!B:C,2,FALSE),"")</f>
        <v/>
      </c>
      <c r="D1459" s="24" t="str">
        <f>_xlfn.IFNA(VLOOKUP(C1459,list!$G$2:$I$10,2,FALSE),"")</f>
        <v/>
      </c>
      <c r="E1459" s="24" t="str">
        <f>_xlfn.IFNA(VLOOKUP(C1459,list!G:I,3,FALSE),"")</f>
        <v/>
      </c>
      <c r="O1459" s="26" t="str">
        <f t="shared" si="112"/>
        <v/>
      </c>
      <c r="P1459" s="28" t="str">
        <f t="shared" si="116"/>
        <v/>
      </c>
      <c r="Q1459" s="24" t="str">
        <f t="shared" si="113"/>
        <v/>
      </c>
      <c r="R1459" s="24" t="str">
        <f t="shared" si="114"/>
        <v/>
      </c>
      <c r="S1459" s="27" t="str">
        <f t="shared" si="115"/>
        <v/>
      </c>
    </row>
    <row r="1460" spans="2:19" x14ac:dyDescent="0.3">
      <c r="B1460" s="24" t="str">
        <f>_xlfn.IFNA(VLOOKUP(A1460,list!B:C,2,FALSE),"")</f>
        <v/>
      </c>
      <c r="D1460" s="24" t="str">
        <f>_xlfn.IFNA(VLOOKUP(C1460,list!$G$2:$I$10,2,FALSE),"")</f>
        <v/>
      </c>
      <c r="E1460" s="24" t="str">
        <f>_xlfn.IFNA(VLOOKUP(C1460,list!G:I,3,FALSE),"")</f>
        <v/>
      </c>
      <c r="O1460" s="26" t="str">
        <f t="shared" si="112"/>
        <v/>
      </c>
      <c r="P1460" s="28" t="str">
        <f t="shared" si="116"/>
        <v/>
      </c>
      <c r="Q1460" s="24" t="str">
        <f t="shared" si="113"/>
        <v/>
      </c>
      <c r="R1460" s="24" t="str">
        <f t="shared" si="114"/>
        <v/>
      </c>
      <c r="S1460" s="27" t="str">
        <f t="shared" si="115"/>
        <v/>
      </c>
    </row>
    <row r="1461" spans="2:19" x14ac:dyDescent="0.3">
      <c r="B1461" s="24" t="str">
        <f>_xlfn.IFNA(VLOOKUP(A1461,list!B:C,2,FALSE),"")</f>
        <v/>
      </c>
      <c r="D1461" s="24" t="str">
        <f>_xlfn.IFNA(VLOOKUP(C1461,list!$G$2:$I$10,2,FALSE),"")</f>
        <v/>
      </c>
      <c r="E1461" s="24" t="str">
        <f>_xlfn.IFNA(VLOOKUP(C1461,list!G:I,3,FALSE),"")</f>
        <v/>
      </c>
      <c r="O1461" s="26" t="str">
        <f t="shared" si="112"/>
        <v/>
      </c>
      <c r="P1461" s="28" t="str">
        <f t="shared" si="116"/>
        <v/>
      </c>
      <c r="Q1461" s="24" t="str">
        <f t="shared" si="113"/>
        <v/>
      </c>
      <c r="R1461" s="24" t="str">
        <f t="shared" si="114"/>
        <v/>
      </c>
      <c r="S1461" s="27" t="str">
        <f t="shared" si="115"/>
        <v/>
      </c>
    </row>
    <row r="1462" spans="2:19" x14ac:dyDescent="0.3">
      <c r="B1462" s="24" t="str">
        <f>_xlfn.IFNA(VLOOKUP(A1462,list!B:C,2,FALSE),"")</f>
        <v/>
      </c>
      <c r="D1462" s="24" t="str">
        <f>_xlfn.IFNA(VLOOKUP(C1462,list!$G$2:$I$10,2,FALSE),"")</f>
        <v/>
      </c>
      <c r="E1462" s="24" t="str">
        <f>_xlfn.IFNA(VLOOKUP(C1462,list!G:I,3,FALSE),"")</f>
        <v/>
      </c>
      <c r="O1462" s="26" t="str">
        <f t="shared" si="112"/>
        <v/>
      </c>
      <c r="P1462" s="28" t="str">
        <f t="shared" si="116"/>
        <v/>
      </c>
      <c r="Q1462" s="24" t="str">
        <f t="shared" si="113"/>
        <v/>
      </c>
      <c r="R1462" s="24" t="str">
        <f t="shared" si="114"/>
        <v/>
      </c>
      <c r="S1462" s="27" t="str">
        <f t="shared" si="115"/>
        <v/>
      </c>
    </row>
    <row r="1463" spans="2:19" x14ac:dyDescent="0.3">
      <c r="B1463" s="24" t="str">
        <f>_xlfn.IFNA(VLOOKUP(A1463,list!B:C,2,FALSE),"")</f>
        <v/>
      </c>
      <c r="D1463" s="24" t="str">
        <f>_xlfn.IFNA(VLOOKUP(C1463,list!$G$2:$I$10,2,FALSE),"")</f>
        <v/>
      </c>
      <c r="E1463" s="24" t="str">
        <f>_xlfn.IFNA(VLOOKUP(C1463,list!G:I,3,FALSE),"")</f>
        <v/>
      </c>
      <c r="O1463" s="26" t="str">
        <f t="shared" si="112"/>
        <v/>
      </c>
      <c r="P1463" s="28" t="str">
        <f t="shared" si="116"/>
        <v/>
      </c>
      <c r="Q1463" s="24" t="str">
        <f t="shared" si="113"/>
        <v/>
      </c>
      <c r="R1463" s="24" t="str">
        <f t="shared" si="114"/>
        <v/>
      </c>
      <c r="S1463" s="27" t="str">
        <f t="shared" si="115"/>
        <v/>
      </c>
    </row>
    <row r="1464" spans="2:19" x14ac:dyDescent="0.3">
      <c r="B1464" s="24" t="str">
        <f>_xlfn.IFNA(VLOOKUP(A1464,list!B:C,2,FALSE),"")</f>
        <v/>
      </c>
      <c r="D1464" s="24" t="str">
        <f>_xlfn.IFNA(VLOOKUP(C1464,list!$G$2:$I$10,2,FALSE),"")</f>
        <v/>
      </c>
      <c r="E1464" s="24" t="str">
        <f>_xlfn.IFNA(VLOOKUP(C1464,list!G:I,3,FALSE),"")</f>
        <v/>
      </c>
      <c r="O1464" s="26" t="str">
        <f t="shared" si="112"/>
        <v/>
      </c>
      <c r="P1464" s="28" t="str">
        <f t="shared" si="116"/>
        <v/>
      </c>
      <c r="Q1464" s="24" t="str">
        <f t="shared" si="113"/>
        <v/>
      </c>
      <c r="R1464" s="24" t="str">
        <f t="shared" si="114"/>
        <v/>
      </c>
      <c r="S1464" s="27" t="str">
        <f t="shared" si="115"/>
        <v/>
      </c>
    </row>
    <row r="1465" spans="2:19" x14ac:dyDescent="0.3">
      <c r="B1465" s="24" t="str">
        <f>_xlfn.IFNA(VLOOKUP(A1465,list!B:C,2,FALSE),"")</f>
        <v/>
      </c>
      <c r="D1465" s="24" t="str">
        <f>_xlfn.IFNA(VLOOKUP(C1465,list!$G$2:$I$10,2,FALSE),"")</f>
        <v/>
      </c>
      <c r="E1465" s="24" t="str">
        <f>_xlfn.IFNA(VLOOKUP(C1465,list!G:I,3,FALSE),"")</f>
        <v/>
      </c>
      <c r="O1465" s="26" t="str">
        <f t="shared" si="112"/>
        <v/>
      </c>
      <c r="P1465" s="28" t="str">
        <f t="shared" si="116"/>
        <v/>
      </c>
      <c r="Q1465" s="24" t="str">
        <f t="shared" si="113"/>
        <v/>
      </c>
      <c r="R1465" s="24" t="str">
        <f t="shared" si="114"/>
        <v/>
      </c>
      <c r="S1465" s="27" t="str">
        <f t="shared" si="115"/>
        <v/>
      </c>
    </row>
    <row r="1466" spans="2:19" x14ac:dyDescent="0.3">
      <c r="B1466" s="24" t="str">
        <f>_xlfn.IFNA(VLOOKUP(A1466,list!B:C,2,FALSE),"")</f>
        <v/>
      </c>
      <c r="D1466" s="24" t="str">
        <f>_xlfn.IFNA(VLOOKUP(C1466,list!$G$2:$I$10,2,FALSE),"")</f>
        <v/>
      </c>
      <c r="E1466" s="24" t="str">
        <f>_xlfn.IFNA(VLOOKUP(C1466,list!G:I,3,FALSE),"")</f>
        <v/>
      </c>
      <c r="O1466" s="26" t="str">
        <f t="shared" si="112"/>
        <v/>
      </c>
      <c r="P1466" s="28" t="str">
        <f t="shared" si="116"/>
        <v/>
      </c>
      <c r="Q1466" s="24" t="str">
        <f t="shared" si="113"/>
        <v/>
      </c>
      <c r="R1466" s="24" t="str">
        <f t="shared" si="114"/>
        <v/>
      </c>
      <c r="S1466" s="27" t="str">
        <f t="shared" si="115"/>
        <v/>
      </c>
    </row>
    <row r="1467" spans="2:19" x14ac:dyDescent="0.3">
      <c r="B1467" s="24" t="str">
        <f>_xlfn.IFNA(VLOOKUP(A1467,list!B:C,2,FALSE),"")</f>
        <v/>
      </c>
      <c r="D1467" s="24" t="str">
        <f>_xlfn.IFNA(VLOOKUP(C1467,list!$G$2:$I$10,2,FALSE),"")</f>
        <v/>
      </c>
      <c r="E1467" s="24" t="str">
        <f>_xlfn.IFNA(VLOOKUP(C1467,list!G:I,3,FALSE),"")</f>
        <v/>
      </c>
      <c r="O1467" s="26" t="str">
        <f t="shared" si="112"/>
        <v/>
      </c>
      <c r="P1467" s="28" t="str">
        <f t="shared" si="116"/>
        <v/>
      </c>
      <c r="Q1467" s="24" t="str">
        <f t="shared" si="113"/>
        <v/>
      </c>
      <c r="R1467" s="24" t="str">
        <f t="shared" si="114"/>
        <v/>
      </c>
      <c r="S1467" s="27" t="str">
        <f t="shared" si="115"/>
        <v/>
      </c>
    </row>
    <row r="1468" spans="2:19" x14ac:dyDescent="0.3">
      <c r="B1468" s="24" t="str">
        <f>_xlfn.IFNA(VLOOKUP(A1468,list!B:C,2,FALSE),"")</f>
        <v/>
      </c>
      <c r="D1468" s="24" t="str">
        <f>_xlfn.IFNA(VLOOKUP(C1468,list!$G$2:$I$10,2,FALSE),"")</f>
        <v/>
      </c>
      <c r="E1468" s="24" t="str">
        <f>_xlfn.IFNA(VLOOKUP(C1468,list!G:I,3,FALSE),"")</f>
        <v/>
      </c>
      <c r="O1468" s="26" t="str">
        <f t="shared" si="112"/>
        <v/>
      </c>
      <c r="P1468" s="28" t="str">
        <f t="shared" si="116"/>
        <v/>
      </c>
      <c r="Q1468" s="24" t="str">
        <f t="shared" si="113"/>
        <v/>
      </c>
      <c r="R1468" s="24" t="str">
        <f t="shared" si="114"/>
        <v/>
      </c>
      <c r="S1468" s="27" t="str">
        <f t="shared" si="115"/>
        <v/>
      </c>
    </row>
    <row r="1469" spans="2:19" x14ac:dyDescent="0.3">
      <c r="B1469" s="24" t="str">
        <f>_xlfn.IFNA(VLOOKUP(A1469,list!B:C,2,FALSE),"")</f>
        <v/>
      </c>
      <c r="D1469" s="24" t="str">
        <f>_xlfn.IFNA(VLOOKUP(C1469,list!$G$2:$I$10,2,FALSE),"")</f>
        <v/>
      </c>
      <c r="E1469" s="24" t="str">
        <f>_xlfn.IFNA(VLOOKUP(C1469,list!G:I,3,FALSE),"")</f>
        <v/>
      </c>
      <c r="O1469" s="26" t="str">
        <f t="shared" si="112"/>
        <v/>
      </c>
      <c r="P1469" s="28" t="str">
        <f t="shared" si="116"/>
        <v/>
      </c>
      <c r="Q1469" s="24" t="str">
        <f t="shared" si="113"/>
        <v/>
      </c>
      <c r="R1469" s="24" t="str">
        <f t="shared" si="114"/>
        <v/>
      </c>
      <c r="S1469" s="27" t="str">
        <f t="shared" si="115"/>
        <v/>
      </c>
    </row>
    <row r="1470" spans="2:19" x14ac:dyDescent="0.3">
      <c r="B1470" s="24" t="str">
        <f>_xlfn.IFNA(VLOOKUP(A1470,list!B:C,2,FALSE),"")</f>
        <v/>
      </c>
      <c r="D1470" s="24" t="str">
        <f>_xlfn.IFNA(VLOOKUP(C1470,list!$G$2:$I$10,2,FALSE),"")</f>
        <v/>
      </c>
      <c r="E1470" s="24" t="str">
        <f>_xlfn.IFNA(VLOOKUP(C1470,list!G:I,3,FALSE),"")</f>
        <v/>
      </c>
      <c r="O1470" s="26" t="str">
        <f t="shared" si="112"/>
        <v/>
      </c>
      <c r="P1470" s="28" t="str">
        <f t="shared" si="116"/>
        <v/>
      </c>
      <c r="Q1470" s="24" t="str">
        <f t="shared" si="113"/>
        <v/>
      </c>
      <c r="R1470" s="24" t="str">
        <f t="shared" si="114"/>
        <v/>
      </c>
      <c r="S1470" s="27" t="str">
        <f t="shared" si="115"/>
        <v/>
      </c>
    </row>
    <row r="1471" spans="2:19" x14ac:dyDescent="0.3">
      <c r="B1471" s="24" t="str">
        <f>_xlfn.IFNA(VLOOKUP(A1471,list!B:C,2,FALSE),"")</f>
        <v/>
      </c>
      <c r="D1471" s="24" t="str">
        <f>_xlfn.IFNA(VLOOKUP(C1471,list!$G$2:$I$10,2,FALSE),"")</f>
        <v/>
      </c>
      <c r="E1471" s="24" t="str">
        <f>_xlfn.IFNA(VLOOKUP(C1471,list!G:I,3,FALSE),"")</f>
        <v/>
      </c>
      <c r="O1471" s="26" t="str">
        <f t="shared" si="112"/>
        <v/>
      </c>
      <c r="P1471" s="28" t="str">
        <f t="shared" si="116"/>
        <v/>
      </c>
      <c r="Q1471" s="24" t="str">
        <f t="shared" si="113"/>
        <v/>
      </c>
      <c r="R1471" s="24" t="str">
        <f t="shared" si="114"/>
        <v/>
      </c>
      <c r="S1471" s="27" t="str">
        <f t="shared" si="115"/>
        <v/>
      </c>
    </row>
    <row r="1472" spans="2:19" x14ac:dyDescent="0.3">
      <c r="B1472" s="24" t="str">
        <f>_xlfn.IFNA(VLOOKUP(A1472,list!B:C,2,FALSE),"")</f>
        <v/>
      </c>
      <c r="D1472" s="24" t="str">
        <f>_xlfn.IFNA(VLOOKUP(C1472,list!$G$2:$I$10,2,FALSE),"")</f>
        <v/>
      </c>
      <c r="E1472" s="24" t="str">
        <f>_xlfn.IFNA(VLOOKUP(C1472,list!G:I,3,FALSE),"")</f>
        <v/>
      </c>
      <c r="O1472" s="26" t="str">
        <f t="shared" si="112"/>
        <v/>
      </c>
      <c r="P1472" s="28" t="str">
        <f t="shared" si="116"/>
        <v/>
      </c>
      <c r="Q1472" s="24" t="str">
        <f t="shared" si="113"/>
        <v/>
      </c>
      <c r="R1472" s="24" t="str">
        <f t="shared" si="114"/>
        <v/>
      </c>
      <c r="S1472" s="27" t="str">
        <f t="shared" si="115"/>
        <v/>
      </c>
    </row>
    <row r="1473" spans="2:19" x14ac:dyDescent="0.3">
      <c r="B1473" s="24" t="str">
        <f>_xlfn.IFNA(VLOOKUP(A1473,list!B:C,2,FALSE),"")</f>
        <v/>
      </c>
      <c r="D1473" s="24" t="str">
        <f>_xlfn.IFNA(VLOOKUP(C1473,list!$G$2:$I$10,2,FALSE),"")</f>
        <v/>
      </c>
      <c r="E1473" s="24" t="str">
        <f>_xlfn.IFNA(VLOOKUP(C1473,list!G:I,3,FALSE),"")</f>
        <v/>
      </c>
      <c r="O1473" s="26" t="str">
        <f t="shared" si="112"/>
        <v/>
      </c>
      <c r="P1473" s="28" t="str">
        <f t="shared" si="116"/>
        <v/>
      </c>
      <c r="Q1473" s="24" t="str">
        <f t="shared" si="113"/>
        <v/>
      </c>
      <c r="R1473" s="24" t="str">
        <f t="shared" si="114"/>
        <v/>
      </c>
      <c r="S1473" s="27" t="str">
        <f t="shared" si="115"/>
        <v/>
      </c>
    </row>
    <row r="1474" spans="2:19" x14ac:dyDescent="0.3">
      <c r="B1474" s="24" t="str">
        <f>_xlfn.IFNA(VLOOKUP(A1474,list!B:C,2,FALSE),"")</f>
        <v/>
      </c>
      <c r="D1474" s="24" t="str">
        <f>_xlfn.IFNA(VLOOKUP(C1474,list!$G$2:$I$10,2,FALSE),"")</f>
        <v/>
      </c>
      <c r="E1474" s="24" t="str">
        <f>_xlfn.IFNA(VLOOKUP(C1474,list!G:I,3,FALSE),"")</f>
        <v/>
      </c>
      <c r="O1474" s="26" t="str">
        <f t="shared" ref="O1474:O1537" si="117">IFERROR(IF(H1474="","",DATE(YEAR(H1474),MONTH(H1474),1)),"")</f>
        <v/>
      </c>
      <c r="P1474" s="28" t="str">
        <f t="shared" si="116"/>
        <v/>
      </c>
      <c r="Q1474" s="24" t="str">
        <f t="shared" ref="Q1474:Q1537" si="118">IFERROR(IF(J1474="","",MONTH(EOMONTH(J1474,(DAY(J1474)&gt;15)+0))),"")</f>
        <v/>
      </c>
      <c r="R1474" s="24" t="str">
        <f t="shared" ref="R1474:R1537" si="119">IFERROR(IF(J1474="","",IF(AND(MONTH(J1474)=12,Q1474=1),YEAR(J1474)+1,YEAR(J1474))),"")</f>
        <v/>
      </c>
      <c r="S1474" s="27" t="str">
        <f t="shared" ref="S1474:S1537" si="120">IF(OR(Q1474="",R1474=""),"",DATE(R1474,Q1474,1))</f>
        <v/>
      </c>
    </row>
    <row r="1475" spans="2:19" x14ac:dyDescent="0.3">
      <c r="B1475" s="24" t="str">
        <f>_xlfn.IFNA(VLOOKUP(A1475,list!B:C,2,FALSE),"")</f>
        <v/>
      </c>
      <c r="D1475" s="24" t="str">
        <f>_xlfn.IFNA(VLOOKUP(C1475,list!$G$2:$I$10,2,FALSE),"")</f>
        <v/>
      </c>
      <c r="E1475" s="24" t="str">
        <f>_xlfn.IFNA(VLOOKUP(C1475,list!G:I,3,FALSE),"")</f>
        <v/>
      </c>
      <c r="O1475" s="26" t="str">
        <f t="shared" si="117"/>
        <v/>
      </c>
      <c r="P1475" s="28" t="str">
        <f t="shared" ref="P1475:P1538" si="121">IFERROR(IF(J1475&gt;0,((J1475-H1475)/7),""),"")</f>
        <v/>
      </c>
      <c r="Q1475" s="24" t="str">
        <f t="shared" si="118"/>
        <v/>
      </c>
      <c r="R1475" s="24" t="str">
        <f t="shared" si="119"/>
        <v/>
      </c>
      <c r="S1475" s="27" t="str">
        <f t="shared" si="120"/>
        <v/>
      </c>
    </row>
    <row r="1476" spans="2:19" x14ac:dyDescent="0.3">
      <c r="B1476" s="24" t="str">
        <f>_xlfn.IFNA(VLOOKUP(A1476,list!B:C,2,FALSE),"")</f>
        <v/>
      </c>
      <c r="D1476" s="24" t="str">
        <f>_xlfn.IFNA(VLOOKUP(C1476,list!$G$2:$I$10,2,FALSE),"")</f>
        <v/>
      </c>
      <c r="E1476" s="24" t="str">
        <f>_xlfn.IFNA(VLOOKUP(C1476,list!G:I,3,FALSE),"")</f>
        <v/>
      </c>
      <c r="O1476" s="26" t="str">
        <f t="shared" si="117"/>
        <v/>
      </c>
      <c r="P1476" s="28" t="str">
        <f t="shared" si="121"/>
        <v/>
      </c>
      <c r="Q1476" s="24" t="str">
        <f t="shared" si="118"/>
        <v/>
      </c>
      <c r="R1476" s="24" t="str">
        <f t="shared" si="119"/>
        <v/>
      </c>
      <c r="S1476" s="27" t="str">
        <f t="shared" si="120"/>
        <v/>
      </c>
    </row>
    <row r="1477" spans="2:19" x14ac:dyDescent="0.3">
      <c r="B1477" s="24" t="str">
        <f>_xlfn.IFNA(VLOOKUP(A1477,list!B:C,2,FALSE),"")</f>
        <v/>
      </c>
      <c r="D1477" s="24" t="str">
        <f>_xlfn.IFNA(VLOOKUP(C1477,list!$G$2:$I$10,2,FALSE),"")</f>
        <v/>
      </c>
      <c r="E1477" s="24" t="str">
        <f>_xlfn.IFNA(VLOOKUP(C1477,list!G:I,3,FALSE),"")</f>
        <v/>
      </c>
      <c r="O1477" s="26" t="str">
        <f t="shared" si="117"/>
        <v/>
      </c>
      <c r="P1477" s="28" t="str">
        <f t="shared" si="121"/>
        <v/>
      </c>
      <c r="Q1477" s="24" t="str">
        <f t="shared" si="118"/>
        <v/>
      </c>
      <c r="R1477" s="24" t="str">
        <f t="shared" si="119"/>
        <v/>
      </c>
      <c r="S1477" s="27" t="str">
        <f t="shared" si="120"/>
        <v/>
      </c>
    </row>
    <row r="1478" spans="2:19" x14ac:dyDescent="0.3">
      <c r="B1478" s="24" t="str">
        <f>_xlfn.IFNA(VLOOKUP(A1478,list!B:C,2,FALSE),"")</f>
        <v/>
      </c>
      <c r="D1478" s="24" t="str">
        <f>_xlfn.IFNA(VLOOKUP(C1478,list!$G$2:$I$10,2,FALSE),"")</f>
        <v/>
      </c>
      <c r="E1478" s="24" t="str">
        <f>_xlfn.IFNA(VLOOKUP(C1478,list!G:I,3,FALSE),"")</f>
        <v/>
      </c>
      <c r="O1478" s="26" t="str">
        <f t="shared" si="117"/>
        <v/>
      </c>
      <c r="P1478" s="28" t="str">
        <f t="shared" si="121"/>
        <v/>
      </c>
      <c r="Q1478" s="24" t="str">
        <f t="shared" si="118"/>
        <v/>
      </c>
      <c r="R1478" s="24" t="str">
        <f t="shared" si="119"/>
        <v/>
      </c>
      <c r="S1478" s="27" t="str">
        <f t="shared" si="120"/>
        <v/>
      </c>
    </row>
    <row r="1479" spans="2:19" x14ac:dyDescent="0.3">
      <c r="B1479" s="24" t="str">
        <f>_xlfn.IFNA(VLOOKUP(A1479,list!B:C,2,FALSE),"")</f>
        <v/>
      </c>
      <c r="D1479" s="24" t="str">
        <f>_xlfn.IFNA(VLOOKUP(C1479,list!$G$2:$I$10,2,FALSE),"")</f>
        <v/>
      </c>
      <c r="E1479" s="24" t="str">
        <f>_xlfn.IFNA(VLOOKUP(C1479,list!G:I,3,FALSE),"")</f>
        <v/>
      </c>
      <c r="O1479" s="26" t="str">
        <f t="shared" si="117"/>
        <v/>
      </c>
      <c r="P1479" s="28" t="str">
        <f t="shared" si="121"/>
        <v/>
      </c>
      <c r="Q1479" s="24" t="str">
        <f t="shared" si="118"/>
        <v/>
      </c>
      <c r="R1479" s="24" t="str">
        <f t="shared" si="119"/>
        <v/>
      </c>
      <c r="S1479" s="27" t="str">
        <f t="shared" si="120"/>
        <v/>
      </c>
    </row>
    <row r="1480" spans="2:19" x14ac:dyDescent="0.3">
      <c r="B1480" s="24" t="str">
        <f>_xlfn.IFNA(VLOOKUP(A1480,list!B:C,2,FALSE),"")</f>
        <v/>
      </c>
      <c r="D1480" s="24" t="str">
        <f>_xlfn.IFNA(VLOOKUP(C1480,list!$G$2:$I$10,2,FALSE),"")</f>
        <v/>
      </c>
      <c r="E1480" s="24" t="str">
        <f>_xlfn.IFNA(VLOOKUP(C1480,list!G:I,3,FALSE),"")</f>
        <v/>
      </c>
      <c r="O1480" s="26" t="str">
        <f t="shared" si="117"/>
        <v/>
      </c>
      <c r="P1480" s="28" t="str">
        <f t="shared" si="121"/>
        <v/>
      </c>
      <c r="Q1480" s="24" t="str">
        <f t="shared" si="118"/>
        <v/>
      </c>
      <c r="R1480" s="24" t="str">
        <f t="shared" si="119"/>
        <v/>
      </c>
      <c r="S1480" s="27" t="str">
        <f t="shared" si="120"/>
        <v/>
      </c>
    </row>
    <row r="1481" spans="2:19" x14ac:dyDescent="0.3">
      <c r="B1481" s="24" t="str">
        <f>_xlfn.IFNA(VLOOKUP(A1481,list!B:C,2,FALSE),"")</f>
        <v/>
      </c>
      <c r="D1481" s="24" t="str">
        <f>_xlfn.IFNA(VLOOKUP(C1481,list!$G$2:$I$10,2,FALSE),"")</f>
        <v/>
      </c>
      <c r="E1481" s="24" t="str">
        <f>_xlfn.IFNA(VLOOKUP(C1481,list!G:I,3,FALSE),"")</f>
        <v/>
      </c>
      <c r="O1481" s="26" t="str">
        <f t="shared" si="117"/>
        <v/>
      </c>
      <c r="P1481" s="28" t="str">
        <f t="shared" si="121"/>
        <v/>
      </c>
      <c r="Q1481" s="24" t="str">
        <f t="shared" si="118"/>
        <v/>
      </c>
      <c r="R1481" s="24" t="str">
        <f t="shared" si="119"/>
        <v/>
      </c>
      <c r="S1481" s="27" t="str">
        <f t="shared" si="120"/>
        <v/>
      </c>
    </row>
    <row r="1482" spans="2:19" x14ac:dyDescent="0.3">
      <c r="B1482" s="24" t="str">
        <f>_xlfn.IFNA(VLOOKUP(A1482,list!B:C,2,FALSE),"")</f>
        <v/>
      </c>
      <c r="D1482" s="24" t="str">
        <f>_xlfn.IFNA(VLOOKUP(C1482,list!$G$2:$I$10,2,FALSE),"")</f>
        <v/>
      </c>
      <c r="E1482" s="24" t="str">
        <f>_xlfn.IFNA(VLOOKUP(C1482,list!G:I,3,FALSE),"")</f>
        <v/>
      </c>
      <c r="O1482" s="26" t="str">
        <f t="shared" si="117"/>
        <v/>
      </c>
      <c r="P1482" s="28" t="str">
        <f t="shared" si="121"/>
        <v/>
      </c>
      <c r="Q1482" s="24" t="str">
        <f t="shared" si="118"/>
        <v/>
      </c>
      <c r="R1482" s="24" t="str">
        <f t="shared" si="119"/>
        <v/>
      </c>
      <c r="S1482" s="27" t="str">
        <f t="shared" si="120"/>
        <v/>
      </c>
    </row>
    <row r="1483" spans="2:19" x14ac:dyDescent="0.3">
      <c r="B1483" s="24" t="str">
        <f>_xlfn.IFNA(VLOOKUP(A1483,list!B:C,2,FALSE),"")</f>
        <v/>
      </c>
      <c r="D1483" s="24" t="str">
        <f>_xlfn.IFNA(VLOOKUP(C1483,list!$G$2:$I$10,2,FALSE),"")</f>
        <v/>
      </c>
      <c r="E1483" s="24" t="str">
        <f>_xlfn.IFNA(VLOOKUP(C1483,list!G:I,3,FALSE),"")</f>
        <v/>
      </c>
      <c r="O1483" s="26" t="str">
        <f t="shared" si="117"/>
        <v/>
      </c>
      <c r="P1483" s="28" t="str">
        <f t="shared" si="121"/>
        <v/>
      </c>
      <c r="Q1483" s="24" t="str">
        <f t="shared" si="118"/>
        <v/>
      </c>
      <c r="R1483" s="24" t="str">
        <f t="shared" si="119"/>
        <v/>
      </c>
      <c r="S1483" s="27" t="str">
        <f t="shared" si="120"/>
        <v/>
      </c>
    </row>
    <row r="1484" spans="2:19" x14ac:dyDescent="0.3">
      <c r="B1484" s="24" t="str">
        <f>_xlfn.IFNA(VLOOKUP(A1484,list!B:C,2,FALSE),"")</f>
        <v/>
      </c>
      <c r="D1484" s="24" t="str">
        <f>_xlfn.IFNA(VLOOKUP(C1484,list!$G$2:$I$10,2,FALSE),"")</f>
        <v/>
      </c>
      <c r="E1484" s="24" t="str">
        <f>_xlfn.IFNA(VLOOKUP(C1484,list!G:I,3,FALSE),"")</f>
        <v/>
      </c>
      <c r="O1484" s="26" t="str">
        <f t="shared" si="117"/>
        <v/>
      </c>
      <c r="P1484" s="28" t="str">
        <f t="shared" si="121"/>
        <v/>
      </c>
      <c r="Q1484" s="24" t="str">
        <f t="shared" si="118"/>
        <v/>
      </c>
      <c r="R1484" s="24" t="str">
        <f t="shared" si="119"/>
        <v/>
      </c>
      <c r="S1484" s="27" t="str">
        <f t="shared" si="120"/>
        <v/>
      </c>
    </row>
    <row r="1485" spans="2:19" x14ac:dyDescent="0.3">
      <c r="B1485" s="24" t="str">
        <f>_xlfn.IFNA(VLOOKUP(A1485,list!B:C,2,FALSE),"")</f>
        <v/>
      </c>
      <c r="D1485" s="24" t="str">
        <f>_xlfn.IFNA(VLOOKUP(C1485,list!$G$2:$I$10,2,FALSE),"")</f>
        <v/>
      </c>
      <c r="E1485" s="24" t="str">
        <f>_xlfn.IFNA(VLOOKUP(C1485,list!G:I,3,FALSE),"")</f>
        <v/>
      </c>
      <c r="O1485" s="26" t="str">
        <f t="shared" si="117"/>
        <v/>
      </c>
      <c r="P1485" s="28" t="str">
        <f t="shared" si="121"/>
        <v/>
      </c>
      <c r="Q1485" s="24" t="str">
        <f t="shared" si="118"/>
        <v/>
      </c>
      <c r="R1485" s="24" t="str">
        <f t="shared" si="119"/>
        <v/>
      </c>
      <c r="S1485" s="27" t="str">
        <f t="shared" si="120"/>
        <v/>
      </c>
    </row>
    <row r="1486" spans="2:19" x14ac:dyDescent="0.3">
      <c r="B1486" s="24" t="str">
        <f>_xlfn.IFNA(VLOOKUP(A1486,list!B:C,2,FALSE),"")</f>
        <v/>
      </c>
      <c r="D1486" s="24" t="str">
        <f>_xlfn.IFNA(VLOOKUP(C1486,list!$G$2:$I$10,2,FALSE),"")</f>
        <v/>
      </c>
      <c r="E1486" s="24" t="str">
        <f>_xlfn.IFNA(VLOOKUP(C1486,list!G:I,3,FALSE),"")</f>
        <v/>
      </c>
      <c r="O1486" s="26" t="str">
        <f t="shared" si="117"/>
        <v/>
      </c>
      <c r="P1486" s="28" t="str">
        <f t="shared" si="121"/>
        <v/>
      </c>
      <c r="Q1486" s="24" t="str">
        <f t="shared" si="118"/>
        <v/>
      </c>
      <c r="R1486" s="24" t="str">
        <f t="shared" si="119"/>
        <v/>
      </c>
      <c r="S1486" s="27" t="str">
        <f t="shared" si="120"/>
        <v/>
      </c>
    </row>
    <row r="1487" spans="2:19" x14ac:dyDescent="0.3">
      <c r="B1487" s="24" t="str">
        <f>_xlfn.IFNA(VLOOKUP(A1487,list!B:C,2,FALSE),"")</f>
        <v/>
      </c>
      <c r="D1487" s="24" t="str">
        <f>_xlfn.IFNA(VLOOKUP(C1487,list!$G$2:$I$10,2,FALSE),"")</f>
        <v/>
      </c>
      <c r="E1487" s="24" t="str">
        <f>_xlfn.IFNA(VLOOKUP(C1487,list!G:I,3,FALSE),"")</f>
        <v/>
      </c>
      <c r="O1487" s="26" t="str">
        <f t="shared" si="117"/>
        <v/>
      </c>
      <c r="P1487" s="28" t="str">
        <f t="shared" si="121"/>
        <v/>
      </c>
      <c r="Q1487" s="24" t="str">
        <f t="shared" si="118"/>
        <v/>
      </c>
      <c r="R1487" s="24" t="str">
        <f t="shared" si="119"/>
        <v/>
      </c>
      <c r="S1487" s="27" t="str">
        <f t="shared" si="120"/>
        <v/>
      </c>
    </row>
    <row r="1488" spans="2:19" x14ac:dyDescent="0.3">
      <c r="B1488" s="24" t="str">
        <f>_xlfn.IFNA(VLOOKUP(A1488,list!B:C,2,FALSE),"")</f>
        <v/>
      </c>
      <c r="D1488" s="24" t="str">
        <f>_xlfn.IFNA(VLOOKUP(C1488,list!$G$2:$I$10,2,FALSE),"")</f>
        <v/>
      </c>
      <c r="E1488" s="24" t="str">
        <f>_xlfn.IFNA(VLOOKUP(C1488,list!G:I,3,FALSE),"")</f>
        <v/>
      </c>
      <c r="O1488" s="26" t="str">
        <f t="shared" si="117"/>
        <v/>
      </c>
      <c r="P1488" s="28" t="str">
        <f t="shared" si="121"/>
        <v/>
      </c>
      <c r="Q1488" s="24" t="str">
        <f t="shared" si="118"/>
        <v/>
      </c>
      <c r="R1488" s="24" t="str">
        <f t="shared" si="119"/>
        <v/>
      </c>
      <c r="S1488" s="27" t="str">
        <f t="shared" si="120"/>
        <v/>
      </c>
    </row>
    <row r="1489" spans="2:19" x14ac:dyDescent="0.3">
      <c r="B1489" s="24" t="str">
        <f>_xlfn.IFNA(VLOOKUP(A1489,list!B:C,2,FALSE),"")</f>
        <v/>
      </c>
      <c r="D1489" s="24" t="str">
        <f>_xlfn.IFNA(VLOOKUP(C1489,list!$G$2:$I$10,2,FALSE),"")</f>
        <v/>
      </c>
      <c r="E1489" s="24" t="str">
        <f>_xlfn.IFNA(VLOOKUP(C1489,list!G:I,3,FALSE),"")</f>
        <v/>
      </c>
      <c r="O1489" s="26" t="str">
        <f t="shared" si="117"/>
        <v/>
      </c>
      <c r="P1489" s="28" t="str">
        <f t="shared" si="121"/>
        <v/>
      </c>
      <c r="Q1489" s="24" t="str">
        <f t="shared" si="118"/>
        <v/>
      </c>
      <c r="R1489" s="24" t="str">
        <f t="shared" si="119"/>
        <v/>
      </c>
      <c r="S1489" s="27" t="str">
        <f t="shared" si="120"/>
        <v/>
      </c>
    </row>
    <row r="1490" spans="2:19" x14ac:dyDescent="0.3">
      <c r="B1490" s="24" t="str">
        <f>_xlfn.IFNA(VLOOKUP(A1490,list!B:C,2,FALSE),"")</f>
        <v/>
      </c>
      <c r="D1490" s="24" t="str">
        <f>_xlfn.IFNA(VLOOKUP(C1490,list!$G$2:$I$10,2,FALSE),"")</f>
        <v/>
      </c>
      <c r="E1490" s="24" t="str">
        <f>_xlfn.IFNA(VLOOKUP(C1490,list!G:I,3,FALSE),"")</f>
        <v/>
      </c>
      <c r="O1490" s="26" t="str">
        <f t="shared" si="117"/>
        <v/>
      </c>
      <c r="P1490" s="28" t="str">
        <f t="shared" si="121"/>
        <v/>
      </c>
      <c r="Q1490" s="24" t="str">
        <f t="shared" si="118"/>
        <v/>
      </c>
      <c r="R1490" s="24" t="str">
        <f t="shared" si="119"/>
        <v/>
      </c>
      <c r="S1490" s="27" t="str">
        <f t="shared" si="120"/>
        <v/>
      </c>
    </row>
    <row r="1491" spans="2:19" x14ac:dyDescent="0.3">
      <c r="B1491" s="24" t="str">
        <f>_xlfn.IFNA(VLOOKUP(A1491,list!B:C,2,FALSE),"")</f>
        <v/>
      </c>
      <c r="D1491" s="24" t="str">
        <f>_xlfn.IFNA(VLOOKUP(C1491,list!$G$2:$I$10,2,FALSE),"")</f>
        <v/>
      </c>
      <c r="E1491" s="24" t="str">
        <f>_xlfn.IFNA(VLOOKUP(C1491,list!G:I,3,FALSE),"")</f>
        <v/>
      </c>
      <c r="O1491" s="26" t="str">
        <f t="shared" si="117"/>
        <v/>
      </c>
      <c r="P1491" s="28" t="str">
        <f t="shared" si="121"/>
        <v/>
      </c>
      <c r="Q1491" s="24" t="str">
        <f t="shared" si="118"/>
        <v/>
      </c>
      <c r="R1491" s="24" t="str">
        <f t="shared" si="119"/>
        <v/>
      </c>
      <c r="S1491" s="27" t="str">
        <f t="shared" si="120"/>
        <v/>
      </c>
    </row>
    <row r="1492" spans="2:19" x14ac:dyDescent="0.3">
      <c r="B1492" s="24" t="str">
        <f>_xlfn.IFNA(VLOOKUP(A1492,list!B:C,2,FALSE),"")</f>
        <v/>
      </c>
      <c r="D1492" s="24" t="str">
        <f>_xlfn.IFNA(VLOOKUP(C1492,list!$G$2:$I$10,2,FALSE),"")</f>
        <v/>
      </c>
      <c r="E1492" s="24" t="str">
        <f>_xlfn.IFNA(VLOOKUP(C1492,list!G:I,3,FALSE),"")</f>
        <v/>
      </c>
      <c r="O1492" s="26" t="str">
        <f t="shared" si="117"/>
        <v/>
      </c>
      <c r="P1492" s="28" t="str">
        <f t="shared" si="121"/>
        <v/>
      </c>
      <c r="Q1492" s="24" t="str">
        <f t="shared" si="118"/>
        <v/>
      </c>
      <c r="R1492" s="24" t="str">
        <f t="shared" si="119"/>
        <v/>
      </c>
      <c r="S1492" s="27" t="str">
        <f t="shared" si="120"/>
        <v/>
      </c>
    </row>
    <row r="1493" spans="2:19" x14ac:dyDescent="0.3">
      <c r="B1493" s="24" t="str">
        <f>_xlfn.IFNA(VLOOKUP(A1493,list!B:C,2,FALSE),"")</f>
        <v/>
      </c>
      <c r="D1493" s="24" t="str">
        <f>_xlfn.IFNA(VLOOKUP(C1493,list!$G$2:$I$10,2,FALSE),"")</f>
        <v/>
      </c>
      <c r="E1493" s="24" t="str">
        <f>_xlfn.IFNA(VLOOKUP(C1493,list!G:I,3,FALSE),"")</f>
        <v/>
      </c>
      <c r="O1493" s="26" t="str">
        <f t="shared" si="117"/>
        <v/>
      </c>
      <c r="P1493" s="28" t="str">
        <f t="shared" si="121"/>
        <v/>
      </c>
      <c r="Q1493" s="24" t="str">
        <f t="shared" si="118"/>
        <v/>
      </c>
      <c r="R1493" s="24" t="str">
        <f t="shared" si="119"/>
        <v/>
      </c>
      <c r="S1493" s="27" t="str">
        <f t="shared" si="120"/>
        <v/>
      </c>
    </row>
    <row r="1494" spans="2:19" x14ac:dyDescent="0.3">
      <c r="B1494" s="24" t="str">
        <f>_xlfn.IFNA(VLOOKUP(A1494,list!B:C,2,FALSE),"")</f>
        <v/>
      </c>
      <c r="D1494" s="24" t="str">
        <f>_xlfn.IFNA(VLOOKUP(C1494,list!$G$2:$I$10,2,FALSE),"")</f>
        <v/>
      </c>
      <c r="E1494" s="24" t="str">
        <f>_xlfn.IFNA(VLOOKUP(C1494,list!G:I,3,FALSE),"")</f>
        <v/>
      </c>
      <c r="O1494" s="26" t="str">
        <f t="shared" si="117"/>
        <v/>
      </c>
      <c r="P1494" s="28" t="str">
        <f t="shared" si="121"/>
        <v/>
      </c>
      <c r="Q1494" s="24" t="str">
        <f t="shared" si="118"/>
        <v/>
      </c>
      <c r="R1494" s="24" t="str">
        <f t="shared" si="119"/>
        <v/>
      </c>
      <c r="S1494" s="27" t="str">
        <f t="shared" si="120"/>
        <v/>
      </c>
    </row>
    <row r="1495" spans="2:19" x14ac:dyDescent="0.3">
      <c r="B1495" s="24" t="str">
        <f>_xlfn.IFNA(VLOOKUP(A1495,list!B:C,2,FALSE),"")</f>
        <v/>
      </c>
      <c r="D1495" s="24" t="str">
        <f>_xlfn.IFNA(VLOOKUP(C1495,list!$G$2:$I$10,2,FALSE),"")</f>
        <v/>
      </c>
      <c r="E1495" s="24" t="str">
        <f>_xlfn.IFNA(VLOOKUP(C1495,list!G:I,3,FALSE),"")</f>
        <v/>
      </c>
      <c r="O1495" s="26" t="str">
        <f t="shared" si="117"/>
        <v/>
      </c>
      <c r="P1495" s="28" t="str">
        <f t="shared" si="121"/>
        <v/>
      </c>
      <c r="Q1495" s="24" t="str">
        <f t="shared" si="118"/>
        <v/>
      </c>
      <c r="R1495" s="24" t="str">
        <f t="shared" si="119"/>
        <v/>
      </c>
      <c r="S1495" s="27" t="str">
        <f t="shared" si="120"/>
        <v/>
      </c>
    </row>
    <row r="1496" spans="2:19" x14ac:dyDescent="0.3">
      <c r="B1496" s="24" t="str">
        <f>_xlfn.IFNA(VLOOKUP(A1496,list!B:C,2,FALSE),"")</f>
        <v/>
      </c>
      <c r="D1496" s="24" t="str">
        <f>_xlfn.IFNA(VLOOKUP(C1496,list!$G$2:$I$10,2,FALSE),"")</f>
        <v/>
      </c>
      <c r="E1496" s="24" t="str">
        <f>_xlfn.IFNA(VLOOKUP(C1496,list!G:I,3,FALSE),"")</f>
        <v/>
      </c>
      <c r="O1496" s="26" t="str">
        <f t="shared" si="117"/>
        <v/>
      </c>
      <c r="P1496" s="28" t="str">
        <f t="shared" si="121"/>
        <v/>
      </c>
      <c r="Q1496" s="24" t="str">
        <f t="shared" si="118"/>
        <v/>
      </c>
      <c r="R1496" s="24" t="str">
        <f t="shared" si="119"/>
        <v/>
      </c>
      <c r="S1496" s="27" t="str">
        <f t="shared" si="120"/>
        <v/>
      </c>
    </row>
    <row r="1497" spans="2:19" x14ac:dyDescent="0.3">
      <c r="B1497" s="24" t="str">
        <f>_xlfn.IFNA(VLOOKUP(A1497,list!B:C,2,FALSE),"")</f>
        <v/>
      </c>
      <c r="D1497" s="24" t="str">
        <f>_xlfn.IFNA(VLOOKUP(C1497,list!$G$2:$I$10,2,FALSE),"")</f>
        <v/>
      </c>
      <c r="E1497" s="24" t="str">
        <f>_xlfn.IFNA(VLOOKUP(C1497,list!G:I,3,FALSE),"")</f>
        <v/>
      </c>
      <c r="O1497" s="26" t="str">
        <f t="shared" si="117"/>
        <v/>
      </c>
      <c r="P1497" s="28" t="str">
        <f t="shared" si="121"/>
        <v/>
      </c>
      <c r="Q1497" s="24" t="str">
        <f t="shared" si="118"/>
        <v/>
      </c>
      <c r="R1497" s="24" t="str">
        <f t="shared" si="119"/>
        <v/>
      </c>
      <c r="S1497" s="27" t="str">
        <f t="shared" si="120"/>
        <v/>
      </c>
    </row>
    <row r="1498" spans="2:19" x14ac:dyDescent="0.3">
      <c r="B1498" s="24" t="str">
        <f>_xlfn.IFNA(VLOOKUP(A1498,list!B:C,2,FALSE),"")</f>
        <v/>
      </c>
      <c r="D1498" s="24" t="str">
        <f>_xlfn.IFNA(VLOOKUP(C1498,list!$G$2:$I$10,2,FALSE),"")</f>
        <v/>
      </c>
      <c r="E1498" s="24" t="str">
        <f>_xlfn.IFNA(VLOOKUP(C1498,list!G:I,3,FALSE),"")</f>
        <v/>
      </c>
      <c r="O1498" s="26" t="str">
        <f t="shared" si="117"/>
        <v/>
      </c>
      <c r="P1498" s="28" t="str">
        <f t="shared" si="121"/>
        <v/>
      </c>
      <c r="Q1498" s="24" t="str">
        <f t="shared" si="118"/>
        <v/>
      </c>
      <c r="R1498" s="24" t="str">
        <f t="shared" si="119"/>
        <v/>
      </c>
      <c r="S1498" s="27" t="str">
        <f t="shared" si="120"/>
        <v/>
      </c>
    </row>
    <row r="1499" spans="2:19" x14ac:dyDescent="0.3">
      <c r="B1499" s="24" t="str">
        <f>_xlfn.IFNA(VLOOKUP(A1499,list!B:C,2,FALSE),"")</f>
        <v/>
      </c>
      <c r="D1499" s="24" t="str">
        <f>_xlfn.IFNA(VLOOKUP(C1499,list!$G$2:$I$10,2,FALSE),"")</f>
        <v/>
      </c>
      <c r="E1499" s="24" t="str">
        <f>_xlfn.IFNA(VLOOKUP(C1499,list!G:I,3,FALSE),"")</f>
        <v/>
      </c>
      <c r="O1499" s="26" t="str">
        <f t="shared" si="117"/>
        <v/>
      </c>
      <c r="P1499" s="28" t="str">
        <f t="shared" si="121"/>
        <v/>
      </c>
      <c r="Q1499" s="24" t="str">
        <f t="shared" si="118"/>
        <v/>
      </c>
      <c r="R1499" s="24" t="str">
        <f t="shared" si="119"/>
        <v/>
      </c>
      <c r="S1499" s="27" t="str">
        <f t="shared" si="120"/>
        <v/>
      </c>
    </row>
    <row r="1500" spans="2:19" x14ac:dyDescent="0.3">
      <c r="B1500" s="24" t="str">
        <f>_xlfn.IFNA(VLOOKUP(A1500,list!B:C,2,FALSE),"")</f>
        <v/>
      </c>
      <c r="D1500" s="24" t="str">
        <f>_xlfn.IFNA(VLOOKUP(C1500,list!$G$2:$I$10,2,FALSE),"")</f>
        <v/>
      </c>
      <c r="E1500" s="24" t="str">
        <f>_xlfn.IFNA(VLOOKUP(C1500,list!G:I,3,FALSE),"")</f>
        <v/>
      </c>
      <c r="O1500" s="26" t="str">
        <f t="shared" si="117"/>
        <v/>
      </c>
      <c r="P1500" s="28" t="str">
        <f t="shared" si="121"/>
        <v/>
      </c>
      <c r="Q1500" s="24" t="str">
        <f t="shared" si="118"/>
        <v/>
      </c>
      <c r="R1500" s="24" t="str">
        <f t="shared" si="119"/>
        <v/>
      </c>
      <c r="S1500" s="27" t="str">
        <f t="shared" si="120"/>
        <v/>
      </c>
    </row>
    <row r="1501" spans="2:19" x14ac:dyDescent="0.3">
      <c r="B1501" s="24" t="str">
        <f>_xlfn.IFNA(VLOOKUP(A1501,list!B:C,2,FALSE),"")</f>
        <v/>
      </c>
      <c r="D1501" s="24" t="str">
        <f>_xlfn.IFNA(VLOOKUP(C1501,list!$G$2:$I$10,2,FALSE),"")</f>
        <v/>
      </c>
      <c r="E1501" s="24" t="str">
        <f>_xlfn.IFNA(VLOOKUP(C1501,list!G:I,3,FALSE),"")</f>
        <v/>
      </c>
      <c r="O1501" s="26" t="str">
        <f t="shared" si="117"/>
        <v/>
      </c>
      <c r="P1501" s="28" t="str">
        <f t="shared" si="121"/>
        <v/>
      </c>
      <c r="Q1501" s="24" t="str">
        <f t="shared" si="118"/>
        <v/>
      </c>
      <c r="R1501" s="24" t="str">
        <f t="shared" si="119"/>
        <v/>
      </c>
      <c r="S1501" s="27" t="str">
        <f t="shared" si="120"/>
        <v/>
      </c>
    </row>
    <row r="1502" spans="2:19" x14ac:dyDescent="0.3">
      <c r="B1502" s="24" t="str">
        <f>_xlfn.IFNA(VLOOKUP(A1502,list!B:C,2,FALSE),"")</f>
        <v/>
      </c>
      <c r="D1502" s="24" t="str">
        <f>_xlfn.IFNA(VLOOKUP(C1502,list!$G$2:$I$10,2,FALSE),"")</f>
        <v/>
      </c>
      <c r="E1502" s="24" t="str">
        <f>_xlfn.IFNA(VLOOKUP(C1502,list!G:I,3,FALSE),"")</f>
        <v/>
      </c>
      <c r="O1502" s="26" t="str">
        <f t="shared" si="117"/>
        <v/>
      </c>
      <c r="P1502" s="28" t="str">
        <f t="shared" si="121"/>
        <v/>
      </c>
      <c r="Q1502" s="24" t="str">
        <f t="shared" si="118"/>
        <v/>
      </c>
      <c r="R1502" s="24" t="str">
        <f t="shared" si="119"/>
        <v/>
      </c>
      <c r="S1502" s="27" t="str">
        <f t="shared" si="120"/>
        <v/>
      </c>
    </row>
    <row r="1503" spans="2:19" x14ac:dyDescent="0.3">
      <c r="B1503" s="24" t="str">
        <f>_xlfn.IFNA(VLOOKUP(A1503,list!B:C,2,FALSE),"")</f>
        <v/>
      </c>
      <c r="D1503" s="24" t="str">
        <f>_xlfn.IFNA(VLOOKUP(C1503,list!$G$2:$I$10,2,FALSE),"")</f>
        <v/>
      </c>
      <c r="E1503" s="24" t="str">
        <f>_xlfn.IFNA(VLOOKUP(C1503,list!G:I,3,FALSE),"")</f>
        <v/>
      </c>
      <c r="O1503" s="26" t="str">
        <f t="shared" si="117"/>
        <v/>
      </c>
      <c r="P1503" s="28" t="str">
        <f t="shared" si="121"/>
        <v/>
      </c>
      <c r="Q1503" s="24" t="str">
        <f t="shared" si="118"/>
        <v/>
      </c>
      <c r="R1503" s="24" t="str">
        <f t="shared" si="119"/>
        <v/>
      </c>
      <c r="S1503" s="27" t="str">
        <f t="shared" si="120"/>
        <v/>
      </c>
    </row>
    <row r="1504" spans="2:19" x14ac:dyDescent="0.3">
      <c r="B1504" s="24" t="str">
        <f>_xlfn.IFNA(VLOOKUP(A1504,list!B:C,2,FALSE),"")</f>
        <v/>
      </c>
      <c r="D1504" s="24" t="str">
        <f>_xlfn.IFNA(VLOOKUP(C1504,list!$G$2:$I$10,2,FALSE),"")</f>
        <v/>
      </c>
      <c r="E1504" s="24" t="str">
        <f>_xlfn.IFNA(VLOOKUP(C1504,list!G:I,3,FALSE),"")</f>
        <v/>
      </c>
      <c r="O1504" s="26" t="str">
        <f t="shared" si="117"/>
        <v/>
      </c>
      <c r="P1504" s="28" t="str">
        <f t="shared" si="121"/>
        <v/>
      </c>
      <c r="Q1504" s="24" t="str">
        <f t="shared" si="118"/>
        <v/>
      </c>
      <c r="R1504" s="24" t="str">
        <f t="shared" si="119"/>
        <v/>
      </c>
      <c r="S1504" s="27" t="str">
        <f t="shared" si="120"/>
        <v/>
      </c>
    </row>
    <row r="1505" spans="2:19" x14ac:dyDescent="0.3">
      <c r="B1505" s="24" t="str">
        <f>_xlfn.IFNA(VLOOKUP(A1505,list!B:C,2,FALSE),"")</f>
        <v/>
      </c>
      <c r="D1505" s="24" t="str">
        <f>_xlfn.IFNA(VLOOKUP(C1505,list!$G$2:$I$10,2,FALSE),"")</f>
        <v/>
      </c>
      <c r="E1505" s="24" t="str">
        <f>_xlfn.IFNA(VLOOKUP(C1505,list!G:I,3,FALSE),"")</f>
        <v/>
      </c>
      <c r="O1505" s="26" t="str">
        <f t="shared" si="117"/>
        <v/>
      </c>
      <c r="P1505" s="28" t="str">
        <f t="shared" si="121"/>
        <v/>
      </c>
      <c r="Q1505" s="24" t="str">
        <f t="shared" si="118"/>
        <v/>
      </c>
      <c r="R1505" s="24" t="str">
        <f t="shared" si="119"/>
        <v/>
      </c>
      <c r="S1505" s="27" t="str">
        <f t="shared" si="120"/>
        <v/>
      </c>
    </row>
    <row r="1506" spans="2:19" x14ac:dyDescent="0.3">
      <c r="B1506" s="24" t="str">
        <f>_xlfn.IFNA(VLOOKUP(A1506,list!B:C,2,FALSE),"")</f>
        <v/>
      </c>
      <c r="D1506" s="24" t="str">
        <f>_xlfn.IFNA(VLOOKUP(C1506,list!$G$2:$I$10,2,FALSE),"")</f>
        <v/>
      </c>
      <c r="E1506" s="24" t="str">
        <f>_xlfn.IFNA(VLOOKUP(C1506,list!G:I,3,FALSE),"")</f>
        <v/>
      </c>
      <c r="O1506" s="26" t="str">
        <f t="shared" si="117"/>
        <v/>
      </c>
      <c r="P1506" s="28" t="str">
        <f t="shared" si="121"/>
        <v/>
      </c>
      <c r="Q1506" s="24" t="str">
        <f t="shared" si="118"/>
        <v/>
      </c>
      <c r="R1506" s="24" t="str">
        <f t="shared" si="119"/>
        <v/>
      </c>
      <c r="S1506" s="27" t="str">
        <f t="shared" si="120"/>
        <v/>
      </c>
    </row>
    <row r="1507" spans="2:19" x14ac:dyDescent="0.3">
      <c r="B1507" s="24" t="str">
        <f>_xlfn.IFNA(VLOOKUP(A1507,list!B:C,2,FALSE),"")</f>
        <v/>
      </c>
      <c r="D1507" s="24" t="str">
        <f>_xlfn.IFNA(VLOOKUP(C1507,list!$G$2:$I$10,2,FALSE),"")</f>
        <v/>
      </c>
      <c r="E1507" s="24" t="str">
        <f>_xlfn.IFNA(VLOOKUP(C1507,list!G:I,3,FALSE),"")</f>
        <v/>
      </c>
      <c r="O1507" s="26" t="str">
        <f t="shared" si="117"/>
        <v/>
      </c>
      <c r="P1507" s="28" t="str">
        <f t="shared" si="121"/>
        <v/>
      </c>
      <c r="Q1507" s="24" t="str">
        <f t="shared" si="118"/>
        <v/>
      </c>
      <c r="R1507" s="24" t="str">
        <f t="shared" si="119"/>
        <v/>
      </c>
      <c r="S1507" s="27" t="str">
        <f t="shared" si="120"/>
        <v/>
      </c>
    </row>
    <row r="1508" spans="2:19" x14ac:dyDescent="0.3">
      <c r="B1508" s="24" t="str">
        <f>_xlfn.IFNA(VLOOKUP(A1508,list!B:C,2,FALSE),"")</f>
        <v/>
      </c>
      <c r="D1508" s="24" t="str">
        <f>_xlfn.IFNA(VLOOKUP(C1508,list!$G$2:$I$10,2,FALSE),"")</f>
        <v/>
      </c>
      <c r="E1508" s="24" t="str">
        <f>_xlfn.IFNA(VLOOKUP(C1508,list!G:I,3,FALSE),"")</f>
        <v/>
      </c>
      <c r="O1508" s="26" t="str">
        <f t="shared" si="117"/>
        <v/>
      </c>
      <c r="P1508" s="28" t="str">
        <f t="shared" si="121"/>
        <v/>
      </c>
      <c r="Q1508" s="24" t="str">
        <f t="shared" si="118"/>
        <v/>
      </c>
      <c r="R1508" s="24" t="str">
        <f t="shared" si="119"/>
        <v/>
      </c>
      <c r="S1508" s="27" t="str">
        <f t="shared" si="120"/>
        <v/>
      </c>
    </row>
    <row r="1509" spans="2:19" x14ac:dyDescent="0.3">
      <c r="B1509" s="24" t="str">
        <f>_xlfn.IFNA(VLOOKUP(A1509,list!B:C,2,FALSE),"")</f>
        <v/>
      </c>
      <c r="D1509" s="24" t="str">
        <f>_xlfn.IFNA(VLOOKUP(C1509,list!$G$2:$I$10,2,FALSE),"")</f>
        <v/>
      </c>
      <c r="E1509" s="24" t="str">
        <f>_xlfn.IFNA(VLOOKUP(C1509,list!G:I,3,FALSE),"")</f>
        <v/>
      </c>
      <c r="O1509" s="26" t="str">
        <f t="shared" si="117"/>
        <v/>
      </c>
      <c r="P1509" s="28" t="str">
        <f t="shared" si="121"/>
        <v/>
      </c>
      <c r="Q1509" s="24" t="str">
        <f t="shared" si="118"/>
        <v/>
      </c>
      <c r="R1509" s="24" t="str">
        <f t="shared" si="119"/>
        <v/>
      </c>
      <c r="S1509" s="27" t="str">
        <f t="shared" si="120"/>
        <v/>
      </c>
    </row>
    <row r="1510" spans="2:19" x14ac:dyDescent="0.3">
      <c r="B1510" s="24" t="str">
        <f>_xlfn.IFNA(VLOOKUP(A1510,list!B:C,2,FALSE),"")</f>
        <v/>
      </c>
      <c r="D1510" s="24" t="str">
        <f>_xlfn.IFNA(VLOOKUP(C1510,list!$G$2:$I$10,2,FALSE),"")</f>
        <v/>
      </c>
      <c r="E1510" s="24" t="str">
        <f>_xlfn.IFNA(VLOOKUP(C1510,list!G:I,3,FALSE),"")</f>
        <v/>
      </c>
      <c r="O1510" s="26" t="str">
        <f t="shared" si="117"/>
        <v/>
      </c>
      <c r="P1510" s="28" t="str">
        <f t="shared" si="121"/>
        <v/>
      </c>
      <c r="Q1510" s="24" t="str">
        <f t="shared" si="118"/>
        <v/>
      </c>
      <c r="R1510" s="24" t="str">
        <f t="shared" si="119"/>
        <v/>
      </c>
      <c r="S1510" s="27" t="str">
        <f t="shared" si="120"/>
        <v/>
      </c>
    </row>
    <row r="1511" spans="2:19" x14ac:dyDescent="0.3">
      <c r="B1511" s="24" t="str">
        <f>_xlfn.IFNA(VLOOKUP(A1511,list!B:C,2,FALSE),"")</f>
        <v/>
      </c>
      <c r="D1511" s="24" t="str">
        <f>_xlfn.IFNA(VLOOKUP(C1511,list!$G$2:$I$10,2,FALSE),"")</f>
        <v/>
      </c>
      <c r="E1511" s="24" t="str">
        <f>_xlfn.IFNA(VLOOKUP(C1511,list!G:I,3,FALSE),"")</f>
        <v/>
      </c>
      <c r="O1511" s="26" t="str">
        <f t="shared" si="117"/>
        <v/>
      </c>
      <c r="P1511" s="28" t="str">
        <f t="shared" si="121"/>
        <v/>
      </c>
      <c r="Q1511" s="24" t="str">
        <f t="shared" si="118"/>
        <v/>
      </c>
      <c r="R1511" s="24" t="str">
        <f t="shared" si="119"/>
        <v/>
      </c>
      <c r="S1511" s="27" t="str">
        <f t="shared" si="120"/>
        <v/>
      </c>
    </row>
    <row r="1512" spans="2:19" x14ac:dyDescent="0.3">
      <c r="B1512" s="24" t="str">
        <f>_xlfn.IFNA(VLOOKUP(A1512,list!B:C,2,FALSE),"")</f>
        <v/>
      </c>
      <c r="D1512" s="24" t="str">
        <f>_xlfn.IFNA(VLOOKUP(C1512,list!$G$2:$I$10,2,FALSE),"")</f>
        <v/>
      </c>
      <c r="E1512" s="24" t="str">
        <f>_xlfn.IFNA(VLOOKUP(C1512,list!G:I,3,FALSE),"")</f>
        <v/>
      </c>
      <c r="O1512" s="26" t="str">
        <f t="shared" si="117"/>
        <v/>
      </c>
      <c r="P1512" s="28" t="str">
        <f t="shared" si="121"/>
        <v/>
      </c>
      <c r="Q1512" s="24" t="str">
        <f t="shared" si="118"/>
        <v/>
      </c>
      <c r="R1512" s="24" t="str">
        <f t="shared" si="119"/>
        <v/>
      </c>
      <c r="S1512" s="27" t="str">
        <f t="shared" si="120"/>
        <v/>
      </c>
    </row>
    <row r="1513" spans="2:19" x14ac:dyDescent="0.3">
      <c r="B1513" s="24" t="str">
        <f>_xlfn.IFNA(VLOOKUP(A1513,list!B:C,2,FALSE),"")</f>
        <v/>
      </c>
      <c r="D1513" s="24" t="str">
        <f>_xlfn.IFNA(VLOOKUP(C1513,list!$G$2:$I$10,2,FALSE),"")</f>
        <v/>
      </c>
      <c r="E1513" s="24" t="str">
        <f>_xlfn.IFNA(VLOOKUP(C1513,list!G:I,3,FALSE),"")</f>
        <v/>
      </c>
      <c r="O1513" s="26" t="str">
        <f t="shared" si="117"/>
        <v/>
      </c>
      <c r="P1513" s="28" t="str">
        <f t="shared" si="121"/>
        <v/>
      </c>
      <c r="Q1513" s="24" t="str">
        <f t="shared" si="118"/>
        <v/>
      </c>
      <c r="R1513" s="24" t="str">
        <f t="shared" si="119"/>
        <v/>
      </c>
      <c r="S1513" s="27" t="str">
        <f t="shared" si="120"/>
        <v/>
      </c>
    </row>
    <row r="1514" spans="2:19" x14ac:dyDescent="0.3">
      <c r="B1514" s="24" t="str">
        <f>_xlfn.IFNA(VLOOKUP(A1514,list!B:C,2,FALSE),"")</f>
        <v/>
      </c>
      <c r="D1514" s="24" t="str">
        <f>_xlfn.IFNA(VLOOKUP(C1514,list!$G$2:$I$10,2,FALSE),"")</f>
        <v/>
      </c>
      <c r="E1514" s="24" t="str">
        <f>_xlfn.IFNA(VLOOKUP(C1514,list!G:I,3,FALSE),"")</f>
        <v/>
      </c>
      <c r="O1514" s="26" t="str">
        <f t="shared" si="117"/>
        <v/>
      </c>
      <c r="P1514" s="28" t="str">
        <f t="shared" si="121"/>
        <v/>
      </c>
      <c r="Q1514" s="24" t="str">
        <f t="shared" si="118"/>
        <v/>
      </c>
      <c r="R1514" s="24" t="str">
        <f t="shared" si="119"/>
        <v/>
      </c>
      <c r="S1514" s="27" t="str">
        <f t="shared" si="120"/>
        <v/>
      </c>
    </row>
    <row r="1515" spans="2:19" x14ac:dyDescent="0.3">
      <c r="B1515" s="24" t="str">
        <f>_xlfn.IFNA(VLOOKUP(A1515,list!B:C,2,FALSE),"")</f>
        <v/>
      </c>
      <c r="D1515" s="24" t="str">
        <f>_xlfn.IFNA(VLOOKUP(C1515,list!$G$2:$I$10,2,FALSE),"")</f>
        <v/>
      </c>
      <c r="E1515" s="24" t="str">
        <f>_xlfn.IFNA(VLOOKUP(C1515,list!G:I,3,FALSE),"")</f>
        <v/>
      </c>
      <c r="O1515" s="26" t="str">
        <f t="shared" si="117"/>
        <v/>
      </c>
      <c r="P1515" s="28" t="str">
        <f t="shared" si="121"/>
        <v/>
      </c>
      <c r="Q1515" s="24" t="str">
        <f t="shared" si="118"/>
        <v/>
      </c>
      <c r="R1515" s="24" t="str">
        <f t="shared" si="119"/>
        <v/>
      </c>
      <c r="S1515" s="27" t="str">
        <f t="shared" si="120"/>
        <v/>
      </c>
    </row>
    <row r="1516" spans="2:19" x14ac:dyDescent="0.3">
      <c r="B1516" s="24" t="str">
        <f>_xlfn.IFNA(VLOOKUP(A1516,list!B:C,2,FALSE),"")</f>
        <v/>
      </c>
      <c r="D1516" s="24" t="str">
        <f>_xlfn.IFNA(VLOOKUP(C1516,list!$G$2:$I$10,2,FALSE),"")</f>
        <v/>
      </c>
      <c r="E1516" s="24" t="str">
        <f>_xlfn.IFNA(VLOOKUP(C1516,list!G:I,3,FALSE),"")</f>
        <v/>
      </c>
      <c r="O1516" s="26" t="str">
        <f t="shared" si="117"/>
        <v/>
      </c>
      <c r="P1516" s="28" t="str">
        <f t="shared" si="121"/>
        <v/>
      </c>
      <c r="Q1516" s="24" t="str">
        <f t="shared" si="118"/>
        <v/>
      </c>
      <c r="R1516" s="24" t="str">
        <f t="shared" si="119"/>
        <v/>
      </c>
      <c r="S1516" s="27" t="str">
        <f t="shared" si="120"/>
        <v/>
      </c>
    </row>
    <row r="1517" spans="2:19" x14ac:dyDescent="0.3">
      <c r="B1517" s="24" t="str">
        <f>_xlfn.IFNA(VLOOKUP(A1517,list!B:C,2,FALSE),"")</f>
        <v/>
      </c>
      <c r="D1517" s="24" t="str">
        <f>_xlfn.IFNA(VLOOKUP(C1517,list!$G$2:$I$10,2,FALSE),"")</f>
        <v/>
      </c>
      <c r="E1517" s="24" t="str">
        <f>_xlfn.IFNA(VLOOKUP(C1517,list!G:I,3,FALSE),"")</f>
        <v/>
      </c>
      <c r="O1517" s="26" t="str">
        <f t="shared" si="117"/>
        <v/>
      </c>
      <c r="P1517" s="28" t="str">
        <f t="shared" si="121"/>
        <v/>
      </c>
      <c r="Q1517" s="24" t="str">
        <f t="shared" si="118"/>
        <v/>
      </c>
      <c r="R1517" s="24" t="str">
        <f t="shared" si="119"/>
        <v/>
      </c>
      <c r="S1517" s="27" t="str">
        <f t="shared" si="120"/>
        <v/>
      </c>
    </row>
    <row r="1518" spans="2:19" x14ac:dyDescent="0.3">
      <c r="B1518" s="24" t="str">
        <f>_xlfn.IFNA(VLOOKUP(A1518,list!B:C,2,FALSE),"")</f>
        <v/>
      </c>
      <c r="D1518" s="24" t="str">
        <f>_xlfn.IFNA(VLOOKUP(C1518,list!$G$2:$I$10,2,FALSE),"")</f>
        <v/>
      </c>
      <c r="E1518" s="24" t="str">
        <f>_xlfn.IFNA(VLOOKUP(C1518,list!G:I,3,FALSE),"")</f>
        <v/>
      </c>
      <c r="O1518" s="26" t="str">
        <f t="shared" si="117"/>
        <v/>
      </c>
      <c r="P1518" s="28" t="str">
        <f t="shared" si="121"/>
        <v/>
      </c>
      <c r="Q1518" s="24" t="str">
        <f t="shared" si="118"/>
        <v/>
      </c>
      <c r="R1518" s="24" t="str">
        <f t="shared" si="119"/>
        <v/>
      </c>
      <c r="S1518" s="27" t="str">
        <f t="shared" si="120"/>
        <v/>
      </c>
    </row>
    <row r="1519" spans="2:19" x14ac:dyDescent="0.3">
      <c r="B1519" s="24" t="str">
        <f>_xlfn.IFNA(VLOOKUP(A1519,list!B:C,2,FALSE),"")</f>
        <v/>
      </c>
      <c r="D1519" s="24" t="str">
        <f>_xlfn.IFNA(VLOOKUP(C1519,list!$G$2:$I$10,2,FALSE),"")</f>
        <v/>
      </c>
      <c r="E1519" s="24" t="str">
        <f>_xlfn.IFNA(VLOOKUP(C1519,list!G:I,3,FALSE),"")</f>
        <v/>
      </c>
      <c r="O1519" s="26" t="str">
        <f t="shared" si="117"/>
        <v/>
      </c>
      <c r="P1519" s="28" t="str">
        <f t="shared" si="121"/>
        <v/>
      </c>
      <c r="Q1519" s="24" t="str">
        <f t="shared" si="118"/>
        <v/>
      </c>
      <c r="R1519" s="24" t="str">
        <f t="shared" si="119"/>
        <v/>
      </c>
      <c r="S1519" s="27" t="str">
        <f t="shared" si="120"/>
        <v/>
      </c>
    </row>
    <row r="1520" spans="2:19" x14ac:dyDescent="0.3">
      <c r="B1520" s="24" t="str">
        <f>_xlfn.IFNA(VLOOKUP(A1520,list!B:C,2,FALSE),"")</f>
        <v/>
      </c>
      <c r="D1520" s="24" t="str">
        <f>_xlfn.IFNA(VLOOKUP(C1520,list!$G$2:$I$10,2,FALSE),"")</f>
        <v/>
      </c>
      <c r="E1520" s="24" t="str">
        <f>_xlfn.IFNA(VLOOKUP(C1520,list!G:I,3,FALSE),"")</f>
        <v/>
      </c>
      <c r="O1520" s="26" t="str">
        <f t="shared" si="117"/>
        <v/>
      </c>
      <c r="P1520" s="28" t="str">
        <f t="shared" si="121"/>
        <v/>
      </c>
      <c r="Q1520" s="24" t="str">
        <f t="shared" si="118"/>
        <v/>
      </c>
      <c r="R1520" s="24" t="str">
        <f t="shared" si="119"/>
        <v/>
      </c>
      <c r="S1520" s="27" t="str">
        <f t="shared" si="120"/>
        <v/>
      </c>
    </row>
    <row r="1521" spans="2:19" x14ac:dyDescent="0.3">
      <c r="B1521" s="24" t="str">
        <f>_xlfn.IFNA(VLOOKUP(A1521,list!B:C,2,FALSE),"")</f>
        <v/>
      </c>
      <c r="D1521" s="24" t="str">
        <f>_xlfn.IFNA(VLOOKUP(C1521,list!$G$2:$I$10,2,FALSE),"")</f>
        <v/>
      </c>
      <c r="E1521" s="24" t="str">
        <f>_xlfn.IFNA(VLOOKUP(C1521,list!G:I,3,FALSE),"")</f>
        <v/>
      </c>
      <c r="O1521" s="26" t="str">
        <f t="shared" si="117"/>
        <v/>
      </c>
      <c r="P1521" s="28" t="str">
        <f t="shared" si="121"/>
        <v/>
      </c>
      <c r="Q1521" s="24" t="str">
        <f t="shared" si="118"/>
        <v/>
      </c>
      <c r="R1521" s="24" t="str">
        <f t="shared" si="119"/>
        <v/>
      </c>
      <c r="S1521" s="27" t="str">
        <f t="shared" si="120"/>
        <v/>
      </c>
    </row>
    <row r="1522" spans="2:19" x14ac:dyDescent="0.3">
      <c r="B1522" s="24" t="str">
        <f>_xlfn.IFNA(VLOOKUP(A1522,list!B:C,2,FALSE),"")</f>
        <v/>
      </c>
      <c r="D1522" s="24" t="str">
        <f>_xlfn.IFNA(VLOOKUP(C1522,list!$G$2:$I$10,2,FALSE),"")</f>
        <v/>
      </c>
      <c r="E1522" s="24" t="str">
        <f>_xlfn.IFNA(VLOOKUP(C1522,list!G:I,3,FALSE),"")</f>
        <v/>
      </c>
      <c r="O1522" s="26" t="str">
        <f t="shared" si="117"/>
        <v/>
      </c>
      <c r="P1522" s="28" t="str">
        <f t="shared" si="121"/>
        <v/>
      </c>
      <c r="Q1522" s="24" t="str">
        <f t="shared" si="118"/>
        <v/>
      </c>
      <c r="R1522" s="24" t="str">
        <f t="shared" si="119"/>
        <v/>
      </c>
      <c r="S1522" s="27" t="str">
        <f t="shared" si="120"/>
        <v/>
      </c>
    </row>
    <row r="1523" spans="2:19" x14ac:dyDescent="0.3">
      <c r="B1523" s="24" t="str">
        <f>_xlfn.IFNA(VLOOKUP(A1523,list!B:C,2,FALSE),"")</f>
        <v/>
      </c>
      <c r="D1523" s="24" t="str">
        <f>_xlfn.IFNA(VLOOKUP(C1523,list!$G$2:$I$10,2,FALSE),"")</f>
        <v/>
      </c>
      <c r="E1523" s="24" t="str">
        <f>_xlfn.IFNA(VLOOKUP(C1523,list!G:I,3,FALSE),"")</f>
        <v/>
      </c>
      <c r="O1523" s="26" t="str">
        <f t="shared" si="117"/>
        <v/>
      </c>
      <c r="P1523" s="28" t="str">
        <f t="shared" si="121"/>
        <v/>
      </c>
      <c r="Q1523" s="24" t="str">
        <f t="shared" si="118"/>
        <v/>
      </c>
      <c r="R1523" s="24" t="str">
        <f t="shared" si="119"/>
        <v/>
      </c>
      <c r="S1523" s="27" t="str">
        <f t="shared" si="120"/>
        <v/>
      </c>
    </row>
    <row r="1524" spans="2:19" x14ac:dyDescent="0.3">
      <c r="B1524" s="24" t="str">
        <f>_xlfn.IFNA(VLOOKUP(A1524,list!B:C,2,FALSE),"")</f>
        <v/>
      </c>
      <c r="D1524" s="24" t="str">
        <f>_xlfn.IFNA(VLOOKUP(C1524,list!$G$2:$I$10,2,FALSE),"")</f>
        <v/>
      </c>
      <c r="E1524" s="24" t="str">
        <f>_xlfn.IFNA(VLOOKUP(C1524,list!G:I,3,FALSE),"")</f>
        <v/>
      </c>
      <c r="O1524" s="26" t="str">
        <f t="shared" si="117"/>
        <v/>
      </c>
      <c r="P1524" s="28" t="str">
        <f t="shared" si="121"/>
        <v/>
      </c>
      <c r="Q1524" s="24" t="str">
        <f t="shared" si="118"/>
        <v/>
      </c>
      <c r="R1524" s="24" t="str">
        <f t="shared" si="119"/>
        <v/>
      </c>
      <c r="S1524" s="27" t="str">
        <f t="shared" si="120"/>
        <v/>
      </c>
    </row>
    <row r="1525" spans="2:19" x14ac:dyDescent="0.3">
      <c r="B1525" s="24" t="str">
        <f>_xlfn.IFNA(VLOOKUP(A1525,list!B:C,2,FALSE),"")</f>
        <v/>
      </c>
      <c r="D1525" s="24" t="str">
        <f>_xlfn.IFNA(VLOOKUP(C1525,list!$G$2:$I$10,2,FALSE),"")</f>
        <v/>
      </c>
      <c r="E1525" s="24" t="str">
        <f>_xlfn.IFNA(VLOOKUP(C1525,list!G:I,3,FALSE),"")</f>
        <v/>
      </c>
      <c r="O1525" s="26" t="str">
        <f t="shared" si="117"/>
        <v/>
      </c>
      <c r="P1525" s="28" t="str">
        <f t="shared" si="121"/>
        <v/>
      </c>
      <c r="Q1525" s="24" t="str">
        <f t="shared" si="118"/>
        <v/>
      </c>
      <c r="R1525" s="24" t="str">
        <f t="shared" si="119"/>
        <v/>
      </c>
      <c r="S1525" s="27" t="str">
        <f t="shared" si="120"/>
        <v/>
      </c>
    </row>
    <row r="1526" spans="2:19" x14ac:dyDescent="0.3">
      <c r="B1526" s="24" t="str">
        <f>_xlfn.IFNA(VLOOKUP(A1526,list!B:C,2,FALSE),"")</f>
        <v/>
      </c>
      <c r="D1526" s="24" t="str">
        <f>_xlfn.IFNA(VLOOKUP(C1526,list!$G$2:$I$10,2,FALSE),"")</f>
        <v/>
      </c>
      <c r="E1526" s="24" t="str">
        <f>_xlfn.IFNA(VLOOKUP(C1526,list!G:I,3,FALSE),"")</f>
        <v/>
      </c>
      <c r="O1526" s="26" t="str">
        <f t="shared" si="117"/>
        <v/>
      </c>
      <c r="P1526" s="28" t="str">
        <f t="shared" si="121"/>
        <v/>
      </c>
      <c r="Q1526" s="24" t="str">
        <f t="shared" si="118"/>
        <v/>
      </c>
      <c r="R1526" s="24" t="str">
        <f t="shared" si="119"/>
        <v/>
      </c>
      <c r="S1526" s="27" t="str">
        <f t="shared" si="120"/>
        <v/>
      </c>
    </row>
    <row r="1527" spans="2:19" x14ac:dyDescent="0.3">
      <c r="B1527" s="24" t="str">
        <f>_xlfn.IFNA(VLOOKUP(A1527,list!B:C,2,FALSE),"")</f>
        <v/>
      </c>
      <c r="D1527" s="24" t="str">
        <f>_xlfn.IFNA(VLOOKUP(C1527,list!$G$2:$I$10,2,FALSE),"")</f>
        <v/>
      </c>
      <c r="E1527" s="24" t="str">
        <f>_xlfn.IFNA(VLOOKUP(C1527,list!G:I,3,FALSE),"")</f>
        <v/>
      </c>
      <c r="O1527" s="26" t="str">
        <f t="shared" si="117"/>
        <v/>
      </c>
      <c r="P1527" s="28" t="str">
        <f t="shared" si="121"/>
        <v/>
      </c>
      <c r="Q1527" s="24" t="str">
        <f t="shared" si="118"/>
        <v/>
      </c>
      <c r="R1527" s="24" t="str">
        <f t="shared" si="119"/>
        <v/>
      </c>
      <c r="S1527" s="27" t="str">
        <f t="shared" si="120"/>
        <v/>
      </c>
    </row>
    <row r="1528" spans="2:19" x14ac:dyDescent="0.3">
      <c r="B1528" s="24" t="str">
        <f>_xlfn.IFNA(VLOOKUP(A1528,list!B:C,2,FALSE),"")</f>
        <v/>
      </c>
      <c r="D1528" s="24" t="str">
        <f>_xlfn.IFNA(VLOOKUP(C1528,list!$G$2:$I$10,2,FALSE),"")</f>
        <v/>
      </c>
      <c r="E1528" s="24" t="str">
        <f>_xlfn.IFNA(VLOOKUP(C1528,list!G:I,3,FALSE),"")</f>
        <v/>
      </c>
      <c r="O1528" s="26" t="str">
        <f t="shared" si="117"/>
        <v/>
      </c>
      <c r="P1528" s="28" t="str">
        <f t="shared" si="121"/>
        <v/>
      </c>
      <c r="Q1528" s="24" t="str">
        <f t="shared" si="118"/>
        <v/>
      </c>
      <c r="R1528" s="24" t="str">
        <f t="shared" si="119"/>
        <v/>
      </c>
      <c r="S1528" s="27" t="str">
        <f t="shared" si="120"/>
        <v/>
      </c>
    </row>
    <row r="1529" spans="2:19" x14ac:dyDescent="0.3">
      <c r="B1529" s="24" t="str">
        <f>_xlfn.IFNA(VLOOKUP(A1529,list!B:C,2,FALSE),"")</f>
        <v/>
      </c>
      <c r="D1529" s="24" t="str">
        <f>_xlfn.IFNA(VLOOKUP(C1529,list!$G$2:$I$10,2,FALSE),"")</f>
        <v/>
      </c>
      <c r="E1529" s="24" t="str">
        <f>_xlfn.IFNA(VLOOKUP(C1529,list!G:I,3,FALSE),"")</f>
        <v/>
      </c>
      <c r="O1529" s="26" t="str">
        <f t="shared" si="117"/>
        <v/>
      </c>
      <c r="P1529" s="28" t="str">
        <f t="shared" si="121"/>
        <v/>
      </c>
      <c r="Q1529" s="24" t="str">
        <f t="shared" si="118"/>
        <v/>
      </c>
      <c r="R1529" s="24" t="str">
        <f t="shared" si="119"/>
        <v/>
      </c>
      <c r="S1529" s="27" t="str">
        <f t="shared" si="120"/>
        <v/>
      </c>
    </row>
    <row r="1530" spans="2:19" x14ac:dyDescent="0.3">
      <c r="B1530" s="24" t="str">
        <f>_xlfn.IFNA(VLOOKUP(A1530,list!B:C,2,FALSE),"")</f>
        <v/>
      </c>
      <c r="D1530" s="24" t="str">
        <f>_xlfn.IFNA(VLOOKUP(C1530,list!$G$2:$I$10,2,FALSE),"")</f>
        <v/>
      </c>
      <c r="E1530" s="24" t="str">
        <f>_xlfn.IFNA(VLOOKUP(C1530,list!G:I,3,FALSE),"")</f>
        <v/>
      </c>
      <c r="O1530" s="26" t="str">
        <f t="shared" si="117"/>
        <v/>
      </c>
      <c r="P1530" s="28" t="str">
        <f t="shared" si="121"/>
        <v/>
      </c>
      <c r="Q1530" s="24" t="str">
        <f t="shared" si="118"/>
        <v/>
      </c>
      <c r="R1530" s="24" t="str">
        <f t="shared" si="119"/>
        <v/>
      </c>
      <c r="S1530" s="27" t="str">
        <f t="shared" si="120"/>
        <v/>
      </c>
    </row>
    <row r="1531" spans="2:19" x14ac:dyDescent="0.3">
      <c r="B1531" s="24" t="str">
        <f>_xlfn.IFNA(VLOOKUP(A1531,list!B:C,2,FALSE),"")</f>
        <v/>
      </c>
      <c r="D1531" s="24" t="str">
        <f>_xlfn.IFNA(VLOOKUP(C1531,list!$G$2:$I$10,2,FALSE),"")</f>
        <v/>
      </c>
      <c r="E1531" s="24" t="str">
        <f>_xlfn.IFNA(VLOOKUP(C1531,list!G:I,3,FALSE),"")</f>
        <v/>
      </c>
      <c r="O1531" s="26" t="str">
        <f t="shared" si="117"/>
        <v/>
      </c>
      <c r="P1531" s="28" t="str">
        <f t="shared" si="121"/>
        <v/>
      </c>
      <c r="Q1531" s="24" t="str">
        <f t="shared" si="118"/>
        <v/>
      </c>
      <c r="R1531" s="24" t="str">
        <f t="shared" si="119"/>
        <v/>
      </c>
      <c r="S1531" s="27" t="str">
        <f t="shared" si="120"/>
        <v/>
      </c>
    </row>
    <row r="1532" spans="2:19" x14ac:dyDescent="0.3">
      <c r="B1532" s="24" t="str">
        <f>_xlfn.IFNA(VLOOKUP(A1532,list!B:C,2,FALSE),"")</f>
        <v/>
      </c>
      <c r="D1532" s="24" t="str">
        <f>_xlfn.IFNA(VLOOKUP(C1532,list!$G$2:$I$10,2,FALSE),"")</f>
        <v/>
      </c>
      <c r="E1532" s="24" t="str">
        <f>_xlfn.IFNA(VLOOKUP(C1532,list!G:I,3,FALSE),"")</f>
        <v/>
      </c>
      <c r="O1532" s="26" t="str">
        <f t="shared" si="117"/>
        <v/>
      </c>
      <c r="P1532" s="28" t="str">
        <f t="shared" si="121"/>
        <v/>
      </c>
      <c r="Q1532" s="24" t="str">
        <f t="shared" si="118"/>
        <v/>
      </c>
      <c r="R1532" s="24" t="str">
        <f t="shared" si="119"/>
        <v/>
      </c>
      <c r="S1532" s="27" t="str">
        <f t="shared" si="120"/>
        <v/>
      </c>
    </row>
    <row r="1533" spans="2:19" x14ac:dyDescent="0.3">
      <c r="B1533" s="24" t="str">
        <f>_xlfn.IFNA(VLOOKUP(A1533,list!B:C,2,FALSE),"")</f>
        <v/>
      </c>
      <c r="D1533" s="24" t="str">
        <f>_xlfn.IFNA(VLOOKUP(C1533,list!$G$2:$I$10,2,FALSE),"")</f>
        <v/>
      </c>
      <c r="E1533" s="24" t="str">
        <f>_xlfn.IFNA(VLOOKUP(C1533,list!G:I,3,FALSE),"")</f>
        <v/>
      </c>
      <c r="O1533" s="26" t="str">
        <f t="shared" si="117"/>
        <v/>
      </c>
      <c r="P1533" s="28" t="str">
        <f t="shared" si="121"/>
        <v/>
      </c>
      <c r="Q1533" s="24" t="str">
        <f t="shared" si="118"/>
        <v/>
      </c>
      <c r="R1533" s="24" t="str">
        <f t="shared" si="119"/>
        <v/>
      </c>
      <c r="S1533" s="27" t="str">
        <f t="shared" si="120"/>
        <v/>
      </c>
    </row>
    <row r="1534" spans="2:19" x14ac:dyDescent="0.3">
      <c r="B1534" s="24" t="str">
        <f>_xlfn.IFNA(VLOOKUP(A1534,list!B:C,2,FALSE),"")</f>
        <v/>
      </c>
      <c r="D1534" s="24" t="str">
        <f>_xlfn.IFNA(VLOOKUP(C1534,list!$G$2:$I$10,2,FALSE),"")</f>
        <v/>
      </c>
      <c r="E1534" s="24" t="str">
        <f>_xlfn.IFNA(VLOOKUP(C1534,list!G:I,3,FALSE),"")</f>
        <v/>
      </c>
      <c r="O1534" s="26" t="str">
        <f t="shared" si="117"/>
        <v/>
      </c>
      <c r="P1534" s="28" t="str">
        <f t="shared" si="121"/>
        <v/>
      </c>
      <c r="Q1534" s="24" t="str">
        <f t="shared" si="118"/>
        <v/>
      </c>
      <c r="R1534" s="24" t="str">
        <f t="shared" si="119"/>
        <v/>
      </c>
      <c r="S1534" s="27" t="str">
        <f t="shared" si="120"/>
        <v/>
      </c>
    </row>
    <row r="1535" spans="2:19" x14ac:dyDescent="0.3">
      <c r="B1535" s="24" t="str">
        <f>_xlfn.IFNA(VLOOKUP(A1535,list!B:C,2,FALSE),"")</f>
        <v/>
      </c>
      <c r="D1535" s="24" t="str">
        <f>_xlfn.IFNA(VLOOKUP(C1535,list!$G$2:$I$10,2,FALSE),"")</f>
        <v/>
      </c>
      <c r="E1535" s="24" t="str">
        <f>_xlfn.IFNA(VLOOKUP(C1535,list!G:I,3,FALSE),"")</f>
        <v/>
      </c>
      <c r="O1535" s="26" t="str">
        <f t="shared" si="117"/>
        <v/>
      </c>
      <c r="P1535" s="28" t="str">
        <f t="shared" si="121"/>
        <v/>
      </c>
      <c r="Q1535" s="24" t="str">
        <f t="shared" si="118"/>
        <v/>
      </c>
      <c r="R1535" s="24" t="str">
        <f t="shared" si="119"/>
        <v/>
      </c>
      <c r="S1535" s="27" t="str">
        <f t="shared" si="120"/>
        <v/>
      </c>
    </row>
    <row r="1536" spans="2:19" x14ac:dyDescent="0.3">
      <c r="B1536" s="24" t="str">
        <f>_xlfn.IFNA(VLOOKUP(A1536,list!B:C,2,FALSE),"")</f>
        <v/>
      </c>
      <c r="D1536" s="24" t="str">
        <f>_xlfn.IFNA(VLOOKUP(C1536,list!$G$2:$I$10,2,FALSE),"")</f>
        <v/>
      </c>
      <c r="E1536" s="24" t="str">
        <f>_xlfn.IFNA(VLOOKUP(C1536,list!G:I,3,FALSE),"")</f>
        <v/>
      </c>
      <c r="O1536" s="26" t="str">
        <f t="shared" si="117"/>
        <v/>
      </c>
      <c r="P1536" s="28" t="str">
        <f t="shared" si="121"/>
        <v/>
      </c>
      <c r="Q1536" s="24" t="str">
        <f t="shared" si="118"/>
        <v/>
      </c>
      <c r="R1536" s="24" t="str">
        <f t="shared" si="119"/>
        <v/>
      </c>
      <c r="S1536" s="27" t="str">
        <f t="shared" si="120"/>
        <v/>
      </c>
    </row>
    <row r="1537" spans="2:19" x14ac:dyDescent="0.3">
      <c r="B1537" s="24" t="str">
        <f>_xlfn.IFNA(VLOOKUP(A1537,list!B:C,2,FALSE),"")</f>
        <v/>
      </c>
      <c r="D1537" s="24" t="str">
        <f>_xlfn.IFNA(VLOOKUP(C1537,list!$G$2:$I$10,2,FALSE),"")</f>
        <v/>
      </c>
      <c r="E1537" s="24" t="str">
        <f>_xlfn.IFNA(VLOOKUP(C1537,list!G:I,3,FALSE),"")</f>
        <v/>
      </c>
      <c r="O1537" s="26" t="str">
        <f t="shared" si="117"/>
        <v/>
      </c>
      <c r="P1537" s="28" t="str">
        <f t="shared" si="121"/>
        <v/>
      </c>
      <c r="Q1537" s="24" t="str">
        <f t="shared" si="118"/>
        <v/>
      </c>
      <c r="R1537" s="24" t="str">
        <f t="shared" si="119"/>
        <v/>
      </c>
      <c r="S1537" s="27" t="str">
        <f t="shared" si="120"/>
        <v/>
      </c>
    </row>
    <row r="1538" spans="2:19" x14ac:dyDescent="0.3">
      <c r="B1538" s="24" t="str">
        <f>_xlfn.IFNA(VLOOKUP(A1538,list!B:C,2,FALSE),"")</f>
        <v/>
      </c>
      <c r="D1538" s="24" t="str">
        <f>_xlfn.IFNA(VLOOKUP(C1538,list!$G$2:$I$10,2,FALSE),"")</f>
        <v/>
      </c>
      <c r="E1538" s="24" t="str">
        <f>_xlfn.IFNA(VLOOKUP(C1538,list!G:I,3,FALSE),"")</f>
        <v/>
      </c>
      <c r="O1538" s="26" t="str">
        <f t="shared" ref="O1538:O1601" si="122">IFERROR(IF(H1538="","",DATE(YEAR(H1538),MONTH(H1538),1)),"")</f>
        <v/>
      </c>
      <c r="P1538" s="28" t="str">
        <f t="shared" si="121"/>
        <v/>
      </c>
      <c r="Q1538" s="24" t="str">
        <f t="shared" ref="Q1538:Q1601" si="123">IFERROR(IF(J1538="","",MONTH(EOMONTH(J1538,(DAY(J1538)&gt;15)+0))),"")</f>
        <v/>
      </c>
      <c r="R1538" s="24" t="str">
        <f t="shared" ref="R1538:R1601" si="124">IFERROR(IF(J1538="","",IF(AND(MONTH(J1538)=12,Q1538=1),YEAR(J1538)+1,YEAR(J1538))),"")</f>
        <v/>
      </c>
      <c r="S1538" s="27" t="str">
        <f t="shared" ref="S1538:S1601" si="125">IF(OR(Q1538="",R1538=""),"",DATE(R1538,Q1538,1))</f>
        <v/>
      </c>
    </row>
    <row r="1539" spans="2:19" x14ac:dyDescent="0.3">
      <c r="B1539" s="24" t="str">
        <f>_xlfn.IFNA(VLOOKUP(A1539,list!B:C,2,FALSE),"")</f>
        <v/>
      </c>
      <c r="D1539" s="24" t="str">
        <f>_xlfn.IFNA(VLOOKUP(C1539,list!$G$2:$I$10,2,FALSE),"")</f>
        <v/>
      </c>
      <c r="E1539" s="24" t="str">
        <f>_xlfn.IFNA(VLOOKUP(C1539,list!G:I,3,FALSE),"")</f>
        <v/>
      </c>
      <c r="O1539" s="26" t="str">
        <f t="shared" si="122"/>
        <v/>
      </c>
      <c r="P1539" s="28" t="str">
        <f t="shared" ref="P1539:P1602" si="126">IFERROR(IF(J1539&gt;0,((J1539-H1539)/7),""),"")</f>
        <v/>
      </c>
      <c r="Q1539" s="24" t="str">
        <f t="shared" si="123"/>
        <v/>
      </c>
      <c r="R1539" s="24" t="str">
        <f t="shared" si="124"/>
        <v/>
      </c>
      <c r="S1539" s="27" t="str">
        <f t="shared" si="125"/>
        <v/>
      </c>
    </row>
    <row r="1540" spans="2:19" x14ac:dyDescent="0.3">
      <c r="B1540" s="24" t="str">
        <f>_xlfn.IFNA(VLOOKUP(A1540,list!B:C,2,FALSE),"")</f>
        <v/>
      </c>
      <c r="D1540" s="24" t="str">
        <f>_xlfn.IFNA(VLOOKUP(C1540,list!$G$2:$I$10,2,FALSE),"")</f>
        <v/>
      </c>
      <c r="E1540" s="24" t="str">
        <f>_xlfn.IFNA(VLOOKUP(C1540,list!G:I,3,FALSE),"")</f>
        <v/>
      </c>
      <c r="O1540" s="26" t="str">
        <f t="shared" si="122"/>
        <v/>
      </c>
      <c r="P1540" s="28" t="str">
        <f t="shared" si="126"/>
        <v/>
      </c>
      <c r="Q1540" s="24" t="str">
        <f t="shared" si="123"/>
        <v/>
      </c>
      <c r="R1540" s="24" t="str">
        <f t="shared" si="124"/>
        <v/>
      </c>
      <c r="S1540" s="27" t="str">
        <f t="shared" si="125"/>
        <v/>
      </c>
    </row>
    <row r="1541" spans="2:19" x14ac:dyDescent="0.3">
      <c r="B1541" s="24" t="str">
        <f>_xlfn.IFNA(VLOOKUP(A1541,list!B:C,2,FALSE),"")</f>
        <v/>
      </c>
      <c r="D1541" s="24" t="str">
        <f>_xlfn.IFNA(VLOOKUP(C1541,list!$G$2:$I$10,2,FALSE),"")</f>
        <v/>
      </c>
      <c r="E1541" s="24" t="str">
        <f>_xlfn.IFNA(VLOOKUP(C1541,list!G:I,3,FALSE),"")</f>
        <v/>
      </c>
      <c r="O1541" s="26" t="str">
        <f t="shared" si="122"/>
        <v/>
      </c>
      <c r="P1541" s="28" t="str">
        <f t="shared" si="126"/>
        <v/>
      </c>
      <c r="Q1541" s="24" t="str">
        <f t="shared" si="123"/>
        <v/>
      </c>
      <c r="R1541" s="24" t="str">
        <f t="shared" si="124"/>
        <v/>
      </c>
      <c r="S1541" s="27" t="str">
        <f t="shared" si="125"/>
        <v/>
      </c>
    </row>
    <row r="1542" spans="2:19" x14ac:dyDescent="0.3">
      <c r="B1542" s="24" t="str">
        <f>_xlfn.IFNA(VLOOKUP(A1542,list!B:C,2,FALSE),"")</f>
        <v/>
      </c>
      <c r="D1542" s="24" t="str">
        <f>_xlfn.IFNA(VLOOKUP(C1542,list!$G$2:$I$10,2,FALSE),"")</f>
        <v/>
      </c>
      <c r="E1542" s="24" t="str">
        <f>_xlfn.IFNA(VLOOKUP(C1542,list!G:I,3,FALSE),"")</f>
        <v/>
      </c>
      <c r="O1542" s="26" t="str">
        <f t="shared" si="122"/>
        <v/>
      </c>
      <c r="P1542" s="28" t="str">
        <f t="shared" si="126"/>
        <v/>
      </c>
      <c r="Q1542" s="24" t="str">
        <f t="shared" si="123"/>
        <v/>
      </c>
      <c r="R1542" s="24" t="str">
        <f t="shared" si="124"/>
        <v/>
      </c>
      <c r="S1542" s="27" t="str">
        <f t="shared" si="125"/>
        <v/>
      </c>
    </row>
    <row r="1543" spans="2:19" x14ac:dyDescent="0.3">
      <c r="B1543" s="24" t="str">
        <f>_xlfn.IFNA(VLOOKUP(A1543,list!B:C,2,FALSE),"")</f>
        <v/>
      </c>
      <c r="D1543" s="24" t="str">
        <f>_xlfn.IFNA(VLOOKUP(C1543,list!$G$2:$I$10,2,FALSE),"")</f>
        <v/>
      </c>
      <c r="E1543" s="24" t="str">
        <f>_xlfn.IFNA(VLOOKUP(C1543,list!G:I,3,FALSE),"")</f>
        <v/>
      </c>
      <c r="O1543" s="26" t="str">
        <f t="shared" si="122"/>
        <v/>
      </c>
      <c r="P1543" s="28" t="str">
        <f t="shared" si="126"/>
        <v/>
      </c>
      <c r="Q1543" s="24" t="str">
        <f t="shared" si="123"/>
        <v/>
      </c>
      <c r="R1543" s="24" t="str">
        <f t="shared" si="124"/>
        <v/>
      </c>
      <c r="S1543" s="27" t="str">
        <f t="shared" si="125"/>
        <v/>
      </c>
    </row>
    <row r="1544" spans="2:19" x14ac:dyDescent="0.3">
      <c r="B1544" s="24" t="str">
        <f>_xlfn.IFNA(VLOOKUP(A1544,list!B:C,2,FALSE),"")</f>
        <v/>
      </c>
      <c r="D1544" s="24" t="str">
        <f>_xlfn.IFNA(VLOOKUP(C1544,list!$G$2:$I$10,2,FALSE),"")</f>
        <v/>
      </c>
      <c r="E1544" s="24" t="str">
        <f>_xlfn.IFNA(VLOOKUP(C1544,list!G:I,3,FALSE),"")</f>
        <v/>
      </c>
      <c r="O1544" s="26" t="str">
        <f t="shared" si="122"/>
        <v/>
      </c>
      <c r="P1544" s="28" t="str">
        <f t="shared" si="126"/>
        <v/>
      </c>
      <c r="Q1544" s="24" t="str">
        <f t="shared" si="123"/>
        <v/>
      </c>
      <c r="R1544" s="24" t="str">
        <f t="shared" si="124"/>
        <v/>
      </c>
      <c r="S1544" s="27" t="str">
        <f t="shared" si="125"/>
        <v/>
      </c>
    </row>
    <row r="1545" spans="2:19" x14ac:dyDescent="0.3">
      <c r="B1545" s="24" t="str">
        <f>_xlfn.IFNA(VLOOKUP(A1545,list!B:C,2,FALSE),"")</f>
        <v/>
      </c>
      <c r="D1545" s="24" t="str">
        <f>_xlfn.IFNA(VLOOKUP(C1545,list!$G$2:$I$10,2,FALSE),"")</f>
        <v/>
      </c>
      <c r="E1545" s="24" t="str">
        <f>_xlfn.IFNA(VLOOKUP(C1545,list!G:I,3,FALSE),"")</f>
        <v/>
      </c>
      <c r="O1545" s="26" t="str">
        <f t="shared" si="122"/>
        <v/>
      </c>
      <c r="P1545" s="28" t="str">
        <f t="shared" si="126"/>
        <v/>
      </c>
      <c r="Q1545" s="24" t="str">
        <f t="shared" si="123"/>
        <v/>
      </c>
      <c r="R1545" s="24" t="str">
        <f t="shared" si="124"/>
        <v/>
      </c>
      <c r="S1545" s="27" t="str">
        <f t="shared" si="125"/>
        <v/>
      </c>
    </row>
    <row r="1546" spans="2:19" x14ac:dyDescent="0.3">
      <c r="B1546" s="24" t="str">
        <f>_xlfn.IFNA(VLOOKUP(A1546,list!B:C,2,FALSE),"")</f>
        <v/>
      </c>
      <c r="D1546" s="24" t="str">
        <f>_xlfn.IFNA(VLOOKUP(C1546,list!$G$2:$I$10,2,FALSE),"")</f>
        <v/>
      </c>
      <c r="E1546" s="24" t="str">
        <f>_xlfn.IFNA(VLOOKUP(C1546,list!G:I,3,FALSE),"")</f>
        <v/>
      </c>
      <c r="O1546" s="26" t="str">
        <f t="shared" si="122"/>
        <v/>
      </c>
      <c r="P1546" s="28" t="str">
        <f t="shared" si="126"/>
        <v/>
      </c>
      <c r="Q1546" s="24" t="str">
        <f t="shared" si="123"/>
        <v/>
      </c>
      <c r="R1546" s="24" t="str">
        <f t="shared" si="124"/>
        <v/>
      </c>
      <c r="S1546" s="27" t="str">
        <f t="shared" si="125"/>
        <v/>
      </c>
    </row>
    <row r="1547" spans="2:19" x14ac:dyDescent="0.3">
      <c r="B1547" s="24" t="str">
        <f>_xlfn.IFNA(VLOOKUP(A1547,list!B:C,2,FALSE),"")</f>
        <v/>
      </c>
      <c r="D1547" s="24" t="str">
        <f>_xlfn.IFNA(VLOOKUP(C1547,list!$G$2:$I$10,2,FALSE),"")</f>
        <v/>
      </c>
      <c r="E1547" s="24" t="str">
        <f>_xlfn.IFNA(VLOOKUP(C1547,list!G:I,3,FALSE),"")</f>
        <v/>
      </c>
      <c r="O1547" s="26" t="str">
        <f t="shared" si="122"/>
        <v/>
      </c>
      <c r="P1547" s="28" t="str">
        <f t="shared" si="126"/>
        <v/>
      </c>
      <c r="Q1547" s="24" t="str">
        <f t="shared" si="123"/>
        <v/>
      </c>
      <c r="R1547" s="24" t="str">
        <f t="shared" si="124"/>
        <v/>
      </c>
      <c r="S1547" s="27" t="str">
        <f t="shared" si="125"/>
        <v/>
      </c>
    </row>
    <row r="1548" spans="2:19" x14ac:dyDescent="0.3">
      <c r="B1548" s="24" t="str">
        <f>_xlfn.IFNA(VLOOKUP(A1548,list!B:C,2,FALSE),"")</f>
        <v/>
      </c>
      <c r="D1548" s="24" t="str">
        <f>_xlfn.IFNA(VLOOKUP(C1548,list!$G$2:$I$10,2,FALSE),"")</f>
        <v/>
      </c>
      <c r="E1548" s="24" t="str">
        <f>_xlfn.IFNA(VLOOKUP(C1548,list!G:I,3,FALSE),"")</f>
        <v/>
      </c>
      <c r="O1548" s="26" t="str">
        <f t="shared" si="122"/>
        <v/>
      </c>
      <c r="P1548" s="28" t="str">
        <f t="shared" si="126"/>
        <v/>
      </c>
      <c r="Q1548" s="24" t="str">
        <f t="shared" si="123"/>
        <v/>
      </c>
      <c r="R1548" s="24" t="str">
        <f t="shared" si="124"/>
        <v/>
      </c>
      <c r="S1548" s="27" t="str">
        <f t="shared" si="125"/>
        <v/>
      </c>
    </row>
    <row r="1549" spans="2:19" x14ac:dyDescent="0.3">
      <c r="B1549" s="24" t="str">
        <f>_xlfn.IFNA(VLOOKUP(A1549,list!B:C,2,FALSE),"")</f>
        <v/>
      </c>
      <c r="D1549" s="24" t="str">
        <f>_xlfn.IFNA(VLOOKUP(C1549,list!$G$2:$I$10,2,FALSE),"")</f>
        <v/>
      </c>
      <c r="E1549" s="24" t="str">
        <f>_xlfn.IFNA(VLOOKUP(C1549,list!G:I,3,FALSE),"")</f>
        <v/>
      </c>
      <c r="O1549" s="26" t="str">
        <f t="shared" si="122"/>
        <v/>
      </c>
      <c r="P1549" s="28" t="str">
        <f t="shared" si="126"/>
        <v/>
      </c>
      <c r="Q1549" s="24" t="str">
        <f t="shared" si="123"/>
        <v/>
      </c>
      <c r="R1549" s="24" t="str">
        <f t="shared" si="124"/>
        <v/>
      </c>
      <c r="S1549" s="27" t="str">
        <f t="shared" si="125"/>
        <v/>
      </c>
    </row>
    <row r="1550" spans="2:19" x14ac:dyDescent="0.3">
      <c r="B1550" s="24" t="str">
        <f>_xlfn.IFNA(VLOOKUP(A1550,list!B:C,2,FALSE),"")</f>
        <v/>
      </c>
      <c r="D1550" s="24" t="str">
        <f>_xlfn.IFNA(VLOOKUP(C1550,list!$G$2:$I$10,2,FALSE),"")</f>
        <v/>
      </c>
      <c r="E1550" s="24" t="str">
        <f>_xlfn.IFNA(VLOOKUP(C1550,list!G:I,3,FALSE),"")</f>
        <v/>
      </c>
      <c r="O1550" s="26" t="str">
        <f t="shared" si="122"/>
        <v/>
      </c>
      <c r="P1550" s="28" t="str">
        <f t="shared" si="126"/>
        <v/>
      </c>
      <c r="Q1550" s="24" t="str">
        <f t="shared" si="123"/>
        <v/>
      </c>
      <c r="R1550" s="24" t="str">
        <f t="shared" si="124"/>
        <v/>
      </c>
      <c r="S1550" s="27" t="str">
        <f t="shared" si="125"/>
        <v/>
      </c>
    </row>
    <row r="1551" spans="2:19" x14ac:dyDescent="0.3">
      <c r="B1551" s="24" t="str">
        <f>_xlfn.IFNA(VLOOKUP(A1551,list!B:C,2,FALSE),"")</f>
        <v/>
      </c>
      <c r="D1551" s="24" t="str">
        <f>_xlfn.IFNA(VLOOKUP(C1551,list!$G$2:$I$10,2,FALSE),"")</f>
        <v/>
      </c>
      <c r="E1551" s="24" t="str">
        <f>_xlfn.IFNA(VLOOKUP(C1551,list!G:I,3,FALSE),"")</f>
        <v/>
      </c>
      <c r="O1551" s="26" t="str">
        <f t="shared" si="122"/>
        <v/>
      </c>
      <c r="P1551" s="28" t="str">
        <f t="shared" si="126"/>
        <v/>
      </c>
      <c r="Q1551" s="24" t="str">
        <f t="shared" si="123"/>
        <v/>
      </c>
      <c r="R1551" s="24" t="str">
        <f t="shared" si="124"/>
        <v/>
      </c>
      <c r="S1551" s="27" t="str">
        <f t="shared" si="125"/>
        <v/>
      </c>
    </row>
    <row r="1552" spans="2:19" x14ac:dyDescent="0.3">
      <c r="B1552" s="24" t="str">
        <f>_xlfn.IFNA(VLOOKUP(A1552,list!B:C,2,FALSE),"")</f>
        <v/>
      </c>
      <c r="D1552" s="24" t="str">
        <f>_xlfn.IFNA(VLOOKUP(C1552,list!$G$2:$I$10,2,FALSE),"")</f>
        <v/>
      </c>
      <c r="E1552" s="24" t="str">
        <f>_xlfn.IFNA(VLOOKUP(C1552,list!G:I,3,FALSE),"")</f>
        <v/>
      </c>
      <c r="O1552" s="26" t="str">
        <f t="shared" si="122"/>
        <v/>
      </c>
      <c r="P1552" s="28" t="str">
        <f t="shared" si="126"/>
        <v/>
      </c>
      <c r="Q1552" s="24" t="str">
        <f t="shared" si="123"/>
        <v/>
      </c>
      <c r="R1552" s="24" t="str">
        <f t="shared" si="124"/>
        <v/>
      </c>
      <c r="S1552" s="27" t="str">
        <f t="shared" si="125"/>
        <v/>
      </c>
    </row>
    <row r="1553" spans="2:19" x14ac:dyDescent="0.3">
      <c r="B1553" s="24" t="str">
        <f>_xlfn.IFNA(VLOOKUP(A1553,list!B:C,2,FALSE),"")</f>
        <v/>
      </c>
      <c r="D1553" s="24" t="str">
        <f>_xlfn.IFNA(VLOOKUP(C1553,list!$G$2:$I$10,2,FALSE),"")</f>
        <v/>
      </c>
      <c r="E1553" s="24" t="str">
        <f>_xlfn.IFNA(VLOOKUP(C1553,list!G:I,3,FALSE),"")</f>
        <v/>
      </c>
      <c r="O1553" s="26" t="str">
        <f t="shared" si="122"/>
        <v/>
      </c>
      <c r="P1553" s="28" t="str">
        <f t="shared" si="126"/>
        <v/>
      </c>
      <c r="Q1553" s="24" t="str">
        <f t="shared" si="123"/>
        <v/>
      </c>
      <c r="R1553" s="24" t="str">
        <f t="shared" si="124"/>
        <v/>
      </c>
      <c r="S1553" s="27" t="str">
        <f t="shared" si="125"/>
        <v/>
      </c>
    </row>
    <row r="1554" spans="2:19" x14ac:dyDescent="0.3">
      <c r="B1554" s="24" t="str">
        <f>_xlfn.IFNA(VLOOKUP(A1554,list!B:C,2,FALSE),"")</f>
        <v/>
      </c>
      <c r="D1554" s="24" t="str">
        <f>_xlfn.IFNA(VLOOKUP(C1554,list!$G$2:$I$10,2,FALSE),"")</f>
        <v/>
      </c>
      <c r="E1554" s="24" t="str">
        <f>_xlfn.IFNA(VLOOKUP(C1554,list!G:I,3,FALSE),"")</f>
        <v/>
      </c>
      <c r="O1554" s="26" t="str">
        <f t="shared" si="122"/>
        <v/>
      </c>
      <c r="P1554" s="28" t="str">
        <f t="shared" si="126"/>
        <v/>
      </c>
      <c r="Q1554" s="24" t="str">
        <f t="shared" si="123"/>
        <v/>
      </c>
      <c r="R1554" s="24" t="str">
        <f t="shared" si="124"/>
        <v/>
      </c>
      <c r="S1554" s="27" t="str">
        <f t="shared" si="125"/>
        <v/>
      </c>
    </row>
    <row r="1555" spans="2:19" x14ac:dyDescent="0.3">
      <c r="B1555" s="24" t="str">
        <f>_xlfn.IFNA(VLOOKUP(A1555,list!B:C,2,FALSE),"")</f>
        <v/>
      </c>
      <c r="D1555" s="24" t="str">
        <f>_xlfn.IFNA(VLOOKUP(C1555,list!$G$2:$I$10,2,FALSE),"")</f>
        <v/>
      </c>
      <c r="E1555" s="24" t="str">
        <f>_xlfn.IFNA(VLOOKUP(C1555,list!G:I,3,FALSE),"")</f>
        <v/>
      </c>
      <c r="O1555" s="26" t="str">
        <f t="shared" si="122"/>
        <v/>
      </c>
      <c r="P1555" s="28" t="str">
        <f t="shared" si="126"/>
        <v/>
      </c>
      <c r="Q1555" s="24" t="str">
        <f t="shared" si="123"/>
        <v/>
      </c>
      <c r="R1555" s="24" t="str">
        <f t="shared" si="124"/>
        <v/>
      </c>
      <c r="S1555" s="27" t="str">
        <f t="shared" si="125"/>
        <v/>
      </c>
    </row>
    <row r="1556" spans="2:19" x14ac:dyDescent="0.3">
      <c r="B1556" s="24" t="str">
        <f>_xlfn.IFNA(VLOOKUP(A1556,list!B:C,2,FALSE),"")</f>
        <v/>
      </c>
      <c r="D1556" s="24" t="str">
        <f>_xlfn.IFNA(VLOOKUP(C1556,list!$G$2:$I$10,2,FALSE),"")</f>
        <v/>
      </c>
      <c r="E1556" s="24" t="str">
        <f>_xlfn.IFNA(VLOOKUP(C1556,list!G:I,3,FALSE),"")</f>
        <v/>
      </c>
      <c r="O1556" s="26" t="str">
        <f t="shared" si="122"/>
        <v/>
      </c>
      <c r="P1556" s="28" t="str">
        <f t="shared" si="126"/>
        <v/>
      </c>
      <c r="Q1556" s="24" t="str">
        <f t="shared" si="123"/>
        <v/>
      </c>
      <c r="R1556" s="24" t="str">
        <f t="shared" si="124"/>
        <v/>
      </c>
      <c r="S1556" s="27" t="str">
        <f t="shared" si="125"/>
        <v/>
      </c>
    </row>
    <row r="1557" spans="2:19" x14ac:dyDescent="0.3">
      <c r="B1557" s="24" t="str">
        <f>_xlfn.IFNA(VLOOKUP(A1557,list!B:C,2,FALSE),"")</f>
        <v/>
      </c>
      <c r="D1557" s="24" t="str">
        <f>_xlfn.IFNA(VLOOKUP(C1557,list!$G$2:$I$10,2,FALSE),"")</f>
        <v/>
      </c>
      <c r="E1557" s="24" t="str">
        <f>_xlfn.IFNA(VLOOKUP(C1557,list!G:I,3,FALSE),"")</f>
        <v/>
      </c>
      <c r="O1557" s="26" t="str">
        <f t="shared" si="122"/>
        <v/>
      </c>
      <c r="P1557" s="28" t="str">
        <f t="shared" si="126"/>
        <v/>
      </c>
      <c r="Q1557" s="24" t="str">
        <f t="shared" si="123"/>
        <v/>
      </c>
      <c r="R1557" s="24" t="str">
        <f t="shared" si="124"/>
        <v/>
      </c>
      <c r="S1557" s="27" t="str">
        <f t="shared" si="125"/>
        <v/>
      </c>
    </row>
    <row r="1558" spans="2:19" x14ac:dyDescent="0.3">
      <c r="B1558" s="24" t="str">
        <f>_xlfn.IFNA(VLOOKUP(A1558,list!B:C,2,FALSE),"")</f>
        <v/>
      </c>
      <c r="D1558" s="24" t="str">
        <f>_xlfn.IFNA(VLOOKUP(C1558,list!$G$2:$I$10,2,FALSE),"")</f>
        <v/>
      </c>
      <c r="E1558" s="24" t="str">
        <f>_xlfn.IFNA(VLOOKUP(C1558,list!G:I,3,FALSE),"")</f>
        <v/>
      </c>
      <c r="O1558" s="26" t="str">
        <f t="shared" si="122"/>
        <v/>
      </c>
      <c r="P1558" s="28" t="str">
        <f t="shared" si="126"/>
        <v/>
      </c>
      <c r="Q1558" s="24" t="str">
        <f t="shared" si="123"/>
        <v/>
      </c>
      <c r="R1558" s="24" t="str">
        <f t="shared" si="124"/>
        <v/>
      </c>
      <c r="S1558" s="27" t="str">
        <f t="shared" si="125"/>
        <v/>
      </c>
    </row>
    <row r="1559" spans="2:19" x14ac:dyDescent="0.3">
      <c r="B1559" s="24" t="str">
        <f>_xlfn.IFNA(VLOOKUP(A1559,list!B:C,2,FALSE),"")</f>
        <v/>
      </c>
      <c r="D1559" s="24" t="str">
        <f>_xlfn.IFNA(VLOOKUP(C1559,list!$G$2:$I$10,2,FALSE),"")</f>
        <v/>
      </c>
      <c r="E1559" s="24" t="str">
        <f>_xlfn.IFNA(VLOOKUP(C1559,list!G:I,3,FALSE),"")</f>
        <v/>
      </c>
      <c r="O1559" s="26" t="str">
        <f t="shared" si="122"/>
        <v/>
      </c>
      <c r="P1559" s="28" t="str">
        <f t="shared" si="126"/>
        <v/>
      </c>
      <c r="Q1559" s="24" t="str">
        <f t="shared" si="123"/>
        <v/>
      </c>
      <c r="R1559" s="24" t="str">
        <f t="shared" si="124"/>
        <v/>
      </c>
      <c r="S1559" s="27" t="str">
        <f t="shared" si="125"/>
        <v/>
      </c>
    </row>
    <row r="1560" spans="2:19" x14ac:dyDescent="0.3">
      <c r="B1560" s="24" t="str">
        <f>_xlfn.IFNA(VLOOKUP(A1560,list!B:C,2,FALSE),"")</f>
        <v/>
      </c>
      <c r="D1560" s="24" t="str">
        <f>_xlfn.IFNA(VLOOKUP(C1560,list!$G$2:$I$10,2,FALSE),"")</f>
        <v/>
      </c>
      <c r="E1560" s="24" t="str">
        <f>_xlfn.IFNA(VLOOKUP(C1560,list!G:I,3,FALSE),"")</f>
        <v/>
      </c>
      <c r="O1560" s="26" t="str">
        <f t="shared" si="122"/>
        <v/>
      </c>
      <c r="P1560" s="28" t="str">
        <f t="shared" si="126"/>
        <v/>
      </c>
      <c r="Q1560" s="24" t="str">
        <f t="shared" si="123"/>
        <v/>
      </c>
      <c r="R1560" s="24" t="str">
        <f t="shared" si="124"/>
        <v/>
      </c>
      <c r="S1560" s="27" t="str">
        <f t="shared" si="125"/>
        <v/>
      </c>
    </row>
    <row r="1561" spans="2:19" x14ac:dyDescent="0.3">
      <c r="B1561" s="24" t="str">
        <f>_xlfn.IFNA(VLOOKUP(A1561,list!B:C,2,FALSE),"")</f>
        <v/>
      </c>
      <c r="D1561" s="24" t="str">
        <f>_xlfn.IFNA(VLOOKUP(C1561,list!$G$2:$I$10,2,FALSE),"")</f>
        <v/>
      </c>
      <c r="E1561" s="24" t="str">
        <f>_xlfn.IFNA(VLOOKUP(C1561,list!G:I,3,FALSE),"")</f>
        <v/>
      </c>
      <c r="O1561" s="26" t="str">
        <f t="shared" si="122"/>
        <v/>
      </c>
      <c r="P1561" s="28" t="str">
        <f t="shared" si="126"/>
        <v/>
      </c>
      <c r="Q1561" s="24" t="str">
        <f t="shared" si="123"/>
        <v/>
      </c>
      <c r="R1561" s="24" t="str">
        <f t="shared" si="124"/>
        <v/>
      </c>
      <c r="S1561" s="27" t="str">
        <f t="shared" si="125"/>
        <v/>
      </c>
    </row>
    <row r="1562" spans="2:19" x14ac:dyDescent="0.3">
      <c r="B1562" s="24" t="str">
        <f>_xlfn.IFNA(VLOOKUP(A1562,list!B:C,2,FALSE),"")</f>
        <v/>
      </c>
      <c r="D1562" s="24" t="str">
        <f>_xlfn.IFNA(VLOOKUP(C1562,list!$G$2:$I$10,2,FALSE),"")</f>
        <v/>
      </c>
      <c r="E1562" s="24" t="str">
        <f>_xlfn.IFNA(VLOOKUP(C1562,list!G:I,3,FALSE),"")</f>
        <v/>
      </c>
      <c r="O1562" s="26" t="str">
        <f t="shared" si="122"/>
        <v/>
      </c>
      <c r="P1562" s="28" t="str">
        <f t="shared" si="126"/>
        <v/>
      </c>
      <c r="Q1562" s="24" t="str">
        <f t="shared" si="123"/>
        <v/>
      </c>
      <c r="R1562" s="24" t="str">
        <f t="shared" si="124"/>
        <v/>
      </c>
      <c r="S1562" s="27" t="str">
        <f t="shared" si="125"/>
        <v/>
      </c>
    </row>
    <row r="1563" spans="2:19" x14ac:dyDescent="0.3">
      <c r="B1563" s="24" t="str">
        <f>_xlfn.IFNA(VLOOKUP(A1563,list!B:C,2,FALSE),"")</f>
        <v/>
      </c>
      <c r="D1563" s="24" t="str">
        <f>_xlfn.IFNA(VLOOKUP(C1563,list!$G$2:$I$10,2,FALSE),"")</f>
        <v/>
      </c>
      <c r="E1563" s="24" t="str">
        <f>_xlfn.IFNA(VLOOKUP(C1563,list!G:I,3,FALSE),"")</f>
        <v/>
      </c>
      <c r="O1563" s="26" t="str">
        <f t="shared" si="122"/>
        <v/>
      </c>
      <c r="P1563" s="28" t="str">
        <f t="shared" si="126"/>
        <v/>
      </c>
      <c r="Q1563" s="24" t="str">
        <f t="shared" si="123"/>
        <v/>
      </c>
      <c r="R1563" s="24" t="str">
        <f t="shared" si="124"/>
        <v/>
      </c>
      <c r="S1563" s="27" t="str">
        <f t="shared" si="125"/>
        <v/>
      </c>
    </row>
    <row r="1564" spans="2:19" x14ac:dyDescent="0.3">
      <c r="B1564" s="24" t="str">
        <f>_xlfn.IFNA(VLOOKUP(A1564,list!B:C,2,FALSE),"")</f>
        <v/>
      </c>
      <c r="D1564" s="24" t="str">
        <f>_xlfn.IFNA(VLOOKUP(C1564,list!$G$2:$I$10,2,FALSE),"")</f>
        <v/>
      </c>
      <c r="E1564" s="24" t="str">
        <f>_xlfn.IFNA(VLOOKUP(C1564,list!G:I,3,FALSE),"")</f>
        <v/>
      </c>
      <c r="O1564" s="26" t="str">
        <f t="shared" si="122"/>
        <v/>
      </c>
      <c r="P1564" s="28" t="str">
        <f t="shared" si="126"/>
        <v/>
      </c>
      <c r="Q1564" s="24" t="str">
        <f t="shared" si="123"/>
        <v/>
      </c>
      <c r="R1564" s="24" t="str">
        <f t="shared" si="124"/>
        <v/>
      </c>
      <c r="S1564" s="27" t="str">
        <f t="shared" si="125"/>
        <v/>
      </c>
    </row>
    <row r="1565" spans="2:19" x14ac:dyDescent="0.3">
      <c r="B1565" s="24" t="str">
        <f>_xlfn.IFNA(VLOOKUP(A1565,list!B:C,2,FALSE),"")</f>
        <v/>
      </c>
      <c r="D1565" s="24" t="str">
        <f>_xlfn.IFNA(VLOOKUP(C1565,list!$G$2:$I$10,2,FALSE),"")</f>
        <v/>
      </c>
      <c r="E1565" s="24" t="str">
        <f>_xlfn.IFNA(VLOOKUP(C1565,list!G:I,3,FALSE),"")</f>
        <v/>
      </c>
      <c r="O1565" s="26" t="str">
        <f t="shared" si="122"/>
        <v/>
      </c>
      <c r="P1565" s="28" t="str">
        <f t="shared" si="126"/>
        <v/>
      </c>
      <c r="Q1565" s="24" t="str">
        <f t="shared" si="123"/>
        <v/>
      </c>
      <c r="R1565" s="24" t="str">
        <f t="shared" si="124"/>
        <v/>
      </c>
      <c r="S1565" s="27" t="str">
        <f t="shared" si="125"/>
        <v/>
      </c>
    </row>
    <row r="1566" spans="2:19" x14ac:dyDescent="0.3">
      <c r="B1566" s="24" t="str">
        <f>_xlfn.IFNA(VLOOKUP(A1566,list!B:C,2,FALSE),"")</f>
        <v/>
      </c>
      <c r="D1566" s="24" t="str">
        <f>_xlfn.IFNA(VLOOKUP(C1566,list!$G$2:$I$10,2,FALSE),"")</f>
        <v/>
      </c>
      <c r="E1566" s="24" t="str">
        <f>_xlfn.IFNA(VLOOKUP(C1566,list!G:I,3,FALSE),"")</f>
        <v/>
      </c>
      <c r="O1566" s="26" t="str">
        <f t="shared" si="122"/>
        <v/>
      </c>
      <c r="P1566" s="28" t="str">
        <f t="shared" si="126"/>
        <v/>
      </c>
      <c r="Q1566" s="24" t="str">
        <f t="shared" si="123"/>
        <v/>
      </c>
      <c r="R1566" s="24" t="str">
        <f t="shared" si="124"/>
        <v/>
      </c>
      <c r="S1566" s="27" t="str">
        <f t="shared" si="125"/>
        <v/>
      </c>
    </row>
    <row r="1567" spans="2:19" x14ac:dyDescent="0.3">
      <c r="B1567" s="24" t="str">
        <f>_xlfn.IFNA(VLOOKUP(A1567,list!B:C,2,FALSE),"")</f>
        <v/>
      </c>
      <c r="D1567" s="24" t="str">
        <f>_xlfn.IFNA(VLOOKUP(C1567,list!$G$2:$I$10,2,FALSE),"")</f>
        <v/>
      </c>
      <c r="E1567" s="24" t="str">
        <f>_xlfn.IFNA(VLOOKUP(C1567,list!G:I,3,FALSE),"")</f>
        <v/>
      </c>
      <c r="O1567" s="26" t="str">
        <f t="shared" si="122"/>
        <v/>
      </c>
      <c r="P1567" s="28" t="str">
        <f t="shared" si="126"/>
        <v/>
      </c>
      <c r="Q1567" s="24" t="str">
        <f t="shared" si="123"/>
        <v/>
      </c>
      <c r="R1567" s="24" t="str">
        <f t="shared" si="124"/>
        <v/>
      </c>
      <c r="S1567" s="27" t="str">
        <f t="shared" si="125"/>
        <v/>
      </c>
    </row>
    <row r="1568" spans="2:19" x14ac:dyDescent="0.3">
      <c r="B1568" s="24" t="str">
        <f>_xlfn.IFNA(VLOOKUP(A1568,list!B:C,2,FALSE),"")</f>
        <v/>
      </c>
      <c r="D1568" s="24" t="str">
        <f>_xlfn.IFNA(VLOOKUP(C1568,list!$G$2:$I$10,2,FALSE),"")</f>
        <v/>
      </c>
      <c r="E1568" s="24" t="str">
        <f>_xlfn.IFNA(VLOOKUP(C1568,list!G:I,3,FALSE),"")</f>
        <v/>
      </c>
      <c r="O1568" s="26" t="str">
        <f t="shared" si="122"/>
        <v/>
      </c>
      <c r="P1568" s="28" t="str">
        <f t="shared" si="126"/>
        <v/>
      </c>
      <c r="Q1568" s="24" t="str">
        <f t="shared" si="123"/>
        <v/>
      </c>
      <c r="R1568" s="24" t="str">
        <f t="shared" si="124"/>
        <v/>
      </c>
      <c r="S1568" s="27" t="str">
        <f t="shared" si="125"/>
        <v/>
      </c>
    </row>
    <row r="1569" spans="2:19" x14ac:dyDescent="0.3">
      <c r="B1569" s="24" t="str">
        <f>_xlfn.IFNA(VLOOKUP(A1569,list!B:C,2,FALSE),"")</f>
        <v/>
      </c>
      <c r="D1569" s="24" t="str">
        <f>_xlfn.IFNA(VLOOKUP(C1569,list!$G$2:$I$10,2,FALSE),"")</f>
        <v/>
      </c>
      <c r="E1569" s="24" t="str">
        <f>_xlfn.IFNA(VLOOKUP(C1569,list!G:I,3,FALSE),"")</f>
        <v/>
      </c>
      <c r="O1569" s="26" t="str">
        <f t="shared" si="122"/>
        <v/>
      </c>
      <c r="P1569" s="28" t="str">
        <f t="shared" si="126"/>
        <v/>
      </c>
      <c r="Q1569" s="24" t="str">
        <f t="shared" si="123"/>
        <v/>
      </c>
      <c r="R1569" s="24" t="str">
        <f t="shared" si="124"/>
        <v/>
      </c>
      <c r="S1569" s="27" t="str">
        <f t="shared" si="125"/>
        <v/>
      </c>
    </row>
    <row r="1570" spans="2:19" x14ac:dyDescent="0.3">
      <c r="B1570" s="24" t="str">
        <f>_xlfn.IFNA(VLOOKUP(A1570,list!B:C,2,FALSE),"")</f>
        <v/>
      </c>
      <c r="D1570" s="24" t="str">
        <f>_xlfn.IFNA(VLOOKUP(C1570,list!$G$2:$I$10,2,FALSE),"")</f>
        <v/>
      </c>
      <c r="E1570" s="24" t="str">
        <f>_xlfn.IFNA(VLOOKUP(C1570,list!G:I,3,FALSE),"")</f>
        <v/>
      </c>
      <c r="O1570" s="26" t="str">
        <f t="shared" si="122"/>
        <v/>
      </c>
      <c r="P1570" s="28" t="str">
        <f t="shared" si="126"/>
        <v/>
      </c>
      <c r="Q1570" s="24" t="str">
        <f t="shared" si="123"/>
        <v/>
      </c>
      <c r="R1570" s="24" t="str">
        <f t="shared" si="124"/>
        <v/>
      </c>
      <c r="S1570" s="27" t="str">
        <f t="shared" si="125"/>
        <v/>
      </c>
    </row>
    <row r="1571" spans="2:19" x14ac:dyDescent="0.3">
      <c r="B1571" s="24" t="str">
        <f>_xlfn.IFNA(VLOOKUP(A1571,list!B:C,2,FALSE),"")</f>
        <v/>
      </c>
      <c r="D1571" s="24" t="str">
        <f>_xlfn.IFNA(VLOOKUP(C1571,list!$G$2:$I$10,2,FALSE),"")</f>
        <v/>
      </c>
      <c r="E1571" s="24" t="str">
        <f>_xlfn.IFNA(VLOOKUP(C1571,list!G:I,3,FALSE),"")</f>
        <v/>
      </c>
      <c r="O1571" s="26" t="str">
        <f t="shared" si="122"/>
        <v/>
      </c>
      <c r="P1571" s="28" t="str">
        <f t="shared" si="126"/>
        <v/>
      </c>
      <c r="Q1571" s="24" t="str">
        <f t="shared" si="123"/>
        <v/>
      </c>
      <c r="R1571" s="24" t="str">
        <f t="shared" si="124"/>
        <v/>
      </c>
      <c r="S1571" s="27" t="str">
        <f t="shared" si="125"/>
        <v/>
      </c>
    </row>
    <row r="1572" spans="2:19" x14ac:dyDescent="0.3">
      <c r="B1572" s="24" t="str">
        <f>_xlfn.IFNA(VLOOKUP(A1572,list!B:C,2,FALSE),"")</f>
        <v/>
      </c>
      <c r="D1572" s="24" t="str">
        <f>_xlfn.IFNA(VLOOKUP(C1572,list!$G$2:$I$10,2,FALSE),"")</f>
        <v/>
      </c>
      <c r="E1572" s="24" t="str">
        <f>_xlfn.IFNA(VLOOKUP(C1572,list!G:I,3,FALSE),"")</f>
        <v/>
      </c>
      <c r="O1572" s="26" t="str">
        <f t="shared" si="122"/>
        <v/>
      </c>
      <c r="P1572" s="28" t="str">
        <f t="shared" si="126"/>
        <v/>
      </c>
      <c r="Q1572" s="24" t="str">
        <f t="shared" si="123"/>
        <v/>
      </c>
      <c r="R1572" s="24" t="str">
        <f t="shared" si="124"/>
        <v/>
      </c>
      <c r="S1572" s="27" t="str">
        <f t="shared" si="125"/>
        <v/>
      </c>
    </row>
    <row r="1573" spans="2:19" x14ac:dyDescent="0.3">
      <c r="B1573" s="24" t="str">
        <f>_xlfn.IFNA(VLOOKUP(A1573,list!B:C,2,FALSE),"")</f>
        <v/>
      </c>
      <c r="D1573" s="24" t="str">
        <f>_xlfn.IFNA(VLOOKUP(C1573,list!$G$2:$I$10,2,FALSE),"")</f>
        <v/>
      </c>
      <c r="E1573" s="24" t="str">
        <f>_xlfn.IFNA(VLOOKUP(C1573,list!G:I,3,FALSE),"")</f>
        <v/>
      </c>
      <c r="O1573" s="26" t="str">
        <f t="shared" si="122"/>
        <v/>
      </c>
      <c r="P1573" s="28" t="str">
        <f t="shared" si="126"/>
        <v/>
      </c>
      <c r="Q1573" s="24" t="str">
        <f t="shared" si="123"/>
        <v/>
      </c>
      <c r="R1573" s="24" t="str">
        <f t="shared" si="124"/>
        <v/>
      </c>
      <c r="S1573" s="27" t="str">
        <f t="shared" si="125"/>
        <v/>
      </c>
    </row>
    <row r="1574" spans="2:19" x14ac:dyDescent="0.3">
      <c r="B1574" s="24" t="str">
        <f>_xlfn.IFNA(VLOOKUP(A1574,list!B:C,2,FALSE),"")</f>
        <v/>
      </c>
      <c r="D1574" s="24" t="str">
        <f>_xlfn.IFNA(VLOOKUP(C1574,list!$G$2:$I$10,2,FALSE),"")</f>
        <v/>
      </c>
      <c r="E1574" s="24" t="str">
        <f>_xlfn.IFNA(VLOOKUP(C1574,list!G:I,3,FALSE),"")</f>
        <v/>
      </c>
      <c r="O1574" s="26" t="str">
        <f t="shared" si="122"/>
        <v/>
      </c>
      <c r="P1574" s="28" t="str">
        <f t="shared" si="126"/>
        <v/>
      </c>
      <c r="Q1574" s="24" t="str">
        <f t="shared" si="123"/>
        <v/>
      </c>
      <c r="R1574" s="24" t="str">
        <f t="shared" si="124"/>
        <v/>
      </c>
      <c r="S1574" s="27" t="str">
        <f t="shared" si="125"/>
        <v/>
      </c>
    </row>
    <row r="1575" spans="2:19" x14ac:dyDescent="0.3">
      <c r="B1575" s="24" t="str">
        <f>_xlfn.IFNA(VLOOKUP(A1575,list!B:C,2,FALSE),"")</f>
        <v/>
      </c>
      <c r="D1575" s="24" t="str">
        <f>_xlfn.IFNA(VLOOKUP(C1575,list!$G$2:$I$10,2,FALSE),"")</f>
        <v/>
      </c>
      <c r="E1575" s="24" t="str">
        <f>_xlfn.IFNA(VLOOKUP(C1575,list!G:I,3,FALSE),"")</f>
        <v/>
      </c>
      <c r="O1575" s="26" t="str">
        <f t="shared" si="122"/>
        <v/>
      </c>
      <c r="P1575" s="28" t="str">
        <f t="shared" si="126"/>
        <v/>
      </c>
      <c r="Q1575" s="24" t="str">
        <f t="shared" si="123"/>
        <v/>
      </c>
      <c r="R1575" s="24" t="str">
        <f t="shared" si="124"/>
        <v/>
      </c>
      <c r="S1575" s="27" t="str">
        <f t="shared" si="125"/>
        <v/>
      </c>
    </row>
    <row r="1576" spans="2:19" x14ac:dyDescent="0.3">
      <c r="B1576" s="24" t="str">
        <f>_xlfn.IFNA(VLOOKUP(A1576,list!B:C,2,FALSE),"")</f>
        <v/>
      </c>
      <c r="D1576" s="24" t="str">
        <f>_xlfn.IFNA(VLOOKUP(C1576,list!$G$2:$I$10,2,FALSE),"")</f>
        <v/>
      </c>
      <c r="E1576" s="24" t="str">
        <f>_xlfn.IFNA(VLOOKUP(C1576,list!G:I,3,FALSE),"")</f>
        <v/>
      </c>
      <c r="O1576" s="26" t="str">
        <f t="shared" si="122"/>
        <v/>
      </c>
      <c r="P1576" s="28" t="str">
        <f t="shared" si="126"/>
        <v/>
      </c>
      <c r="Q1576" s="24" t="str">
        <f t="shared" si="123"/>
        <v/>
      </c>
      <c r="R1576" s="24" t="str">
        <f t="shared" si="124"/>
        <v/>
      </c>
      <c r="S1576" s="27" t="str">
        <f t="shared" si="125"/>
        <v/>
      </c>
    </row>
    <row r="1577" spans="2:19" x14ac:dyDescent="0.3">
      <c r="B1577" s="24" t="str">
        <f>_xlfn.IFNA(VLOOKUP(A1577,list!B:C,2,FALSE),"")</f>
        <v/>
      </c>
      <c r="D1577" s="24" t="str">
        <f>_xlfn.IFNA(VLOOKUP(C1577,list!$G$2:$I$10,2,FALSE),"")</f>
        <v/>
      </c>
      <c r="E1577" s="24" t="str">
        <f>_xlfn.IFNA(VLOOKUP(C1577,list!G:I,3,FALSE),"")</f>
        <v/>
      </c>
      <c r="O1577" s="26" t="str">
        <f t="shared" si="122"/>
        <v/>
      </c>
      <c r="P1577" s="28" t="str">
        <f t="shared" si="126"/>
        <v/>
      </c>
      <c r="Q1577" s="24" t="str">
        <f t="shared" si="123"/>
        <v/>
      </c>
      <c r="R1577" s="24" t="str">
        <f t="shared" si="124"/>
        <v/>
      </c>
      <c r="S1577" s="27" t="str">
        <f t="shared" si="125"/>
        <v/>
      </c>
    </row>
    <row r="1578" spans="2:19" x14ac:dyDescent="0.3">
      <c r="B1578" s="24" t="str">
        <f>_xlfn.IFNA(VLOOKUP(A1578,list!B:C,2,FALSE),"")</f>
        <v/>
      </c>
      <c r="D1578" s="24" t="str">
        <f>_xlfn.IFNA(VLOOKUP(C1578,list!$G$2:$I$10,2,FALSE),"")</f>
        <v/>
      </c>
      <c r="E1578" s="24" t="str">
        <f>_xlfn.IFNA(VLOOKUP(C1578,list!G:I,3,FALSE),"")</f>
        <v/>
      </c>
      <c r="O1578" s="26" t="str">
        <f t="shared" si="122"/>
        <v/>
      </c>
      <c r="P1578" s="28" t="str">
        <f t="shared" si="126"/>
        <v/>
      </c>
      <c r="Q1578" s="24" t="str">
        <f t="shared" si="123"/>
        <v/>
      </c>
      <c r="R1578" s="24" t="str">
        <f t="shared" si="124"/>
        <v/>
      </c>
      <c r="S1578" s="27" t="str">
        <f t="shared" si="125"/>
        <v/>
      </c>
    </row>
    <row r="1579" spans="2:19" x14ac:dyDescent="0.3">
      <c r="B1579" s="24" t="str">
        <f>_xlfn.IFNA(VLOOKUP(A1579,list!B:C,2,FALSE),"")</f>
        <v/>
      </c>
      <c r="D1579" s="24" t="str">
        <f>_xlfn.IFNA(VLOOKUP(C1579,list!$G$2:$I$10,2,FALSE),"")</f>
        <v/>
      </c>
      <c r="E1579" s="24" t="str">
        <f>_xlfn.IFNA(VLOOKUP(C1579,list!G:I,3,FALSE),"")</f>
        <v/>
      </c>
      <c r="O1579" s="26" t="str">
        <f t="shared" si="122"/>
        <v/>
      </c>
      <c r="P1579" s="28" t="str">
        <f t="shared" si="126"/>
        <v/>
      </c>
      <c r="Q1579" s="24" t="str">
        <f t="shared" si="123"/>
        <v/>
      </c>
      <c r="R1579" s="24" t="str">
        <f t="shared" si="124"/>
        <v/>
      </c>
      <c r="S1579" s="27" t="str">
        <f t="shared" si="125"/>
        <v/>
      </c>
    </row>
    <row r="1580" spans="2:19" x14ac:dyDescent="0.3">
      <c r="B1580" s="24" t="str">
        <f>_xlfn.IFNA(VLOOKUP(A1580,list!B:C,2,FALSE),"")</f>
        <v/>
      </c>
      <c r="D1580" s="24" t="str">
        <f>_xlfn.IFNA(VLOOKUP(C1580,list!$G$2:$I$10,2,FALSE),"")</f>
        <v/>
      </c>
      <c r="E1580" s="24" t="str">
        <f>_xlfn.IFNA(VLOOKUP(C1580,list!G:I,3,FALSE),"")</f>
        <v/>
      </c>
      <c r="O1580" s="26" t="str">
        <f t="shared" si="122"/>
        <v/>
      </c>
      <c r="P1580" s="28" t="str">
        <f t="shared" si="126"/>
        <v/>
      </c>
      <c r="Q1580" s="24" t="str">
        <f t="shared" si="123"/>
        <v/>
      </c>
      <c r="R1580" s="24" t="str">
        <f t="shared" si="124"/>
        <v/>
      </c>
      <c r="S1580" s="27" t="str">
        <f t="shared" si="125"/>
        <v/>
      </c>
    </row>
    <row r="1581" spans="2:19" x14ac:dyDescent="0.3">
      <c r="B1581" s="24" t="str">
        <f>_xlfn.IFNA(VLOOKUP(A1581,list!B:C,2,FALSE),"")</f>
        <v/>
      </c>
      <c r="D1581" s="24" t="str">
        <f>_xlfn.IFNA(VLOOKUP(C1581,list!$G$2:$I$10,2,FALSE),"")</f>
        <v/>
      </c>
      <c r="E1581" s="24" t="str">
        <f>_xlfn.IFNA(VLOOKUP(C1581,list!G:I,3,FALSE),"")</f>
        <v/>
      </c>
      <c r="O1581" s="26" t="str">
        <f t="shared" si="122"/>
        <v/>
      </c>
      <c r="P1581" s="28" t="str">
        <f t="shared" si="126"/>
        <v/>
      </c>
      <c r="Q1581" s="24" t="str">
        <f t="shared" si="123"/>
        <v/>
      </c>
      <c r="R1581" s="24" t="str">
        <f t="shared" si="124"/>
        <v/>
      </c>
      <c r="S1581" s="27" t="str">
        <f t="shared" si="125"/>
        <v/>
      </c>
    </row>
    <row r="1582" spans="2:19" x14ac:dyDescent="0.3">
      <c r="B1582" s="24" t="str">
        <f>_xlfn.IFNA(VLOOKUP(A1582,list!B:C,2,FALSE),"")</f>
        <v/>
      </c>
      <c r="D1582" s="24" t="str">
        <f>_xlfn.IFNA(VLOOKUP(C1582,list!$G$2:$I$10,2,FALSE),"")</f>
        <v/>
      </c>
      <c r="E1582" s="24" t="str">
        <f>_xlfn.IFNA(VLOOKUP(C1582,list!G:I,3,FALSE),"")</f>
        <v/>
      </c>
      <c r="O1582" s="26" t="str">
        <f t="shared" si="122"/>
        <v/>
      </c>
      <c r="P1582" s="28" t="str">
        <f t="shared" si="126"/>
        <v/>
      </c>
      <c r="Q1582" s="24" t="str">
        <f t="shared" si="123"/>
        <v/>
      </c>
      <c r="R1582" s="24" t="str">
        <f t="shared" si="124"/>
        <v/>
      </c>
      <c r="S1582" s="27" t="str">
        <f t="shared" si="125"/>
        <v/>
      </c>
    </row>
    <row r="1583" spans="2:19" x14ac:dyDescent="0.3">
      <c r="B1583" s="24" t="str">
        <f>_xlfn.IFNA(VLOOKUP(A1583,list!B:C,2,FALSE),"")</f>
        <v/>
      </c>
      <c r="D1583" s="24" t="str">
        <f>_xlfn.IFNA(VLOOKUP(C1583,list!$G$2:$I$10,2,FALSE),"")</f>
        <v/>
      </c>
      <c r="E1583" s="24" t="str">
        <f>_xlfn.IFNA(VLOOKUP(C1583,list!G:I,3,FALSE),"")</f>
        <v/>
      </c>
      <c r="O1583" s="26" t="str">
        <f t="shared" si="122"/>
        <v/>
      </c>
      <c r="P1583" s="28" t="str">
        <f t="shared" si="126"/>
        <v/>
      </c>
      <c r="Q1583" s="24" t="str">
        <f t="shared" si="123"/>
        <v/>
      </c>
      <c r="R1583" s="24" t="str">
        <f t="shared" si="124"/>
        <v/>
      </c>
      <c r="S1583" s="27" t="str">
        <f t="shared" si="125"/>
        <v/>
      </c>
    </row>
    <row r="1584" spans="2:19" x14ac:dyDescent="0.3">
      <c r="B1584" s="24" t="str">
        <f>_xlfn.IFNA(VLOOKUP(A1584,list!B:C,2,FALSE),"")</f>
        <v/>
      </c>
      <c r="D1584" s="24" t="str">
        <f>_xlfn.IFNA(VLOOKUP(C1584,list!$G$2:$I$10,2,FALSE),"")</f>
        <v/>
      </c>
      <c r="E1584" s="24" t="str">
        <f>_xlfn.IFNA(VLOOKUP(C1584,list!G:I,3,FALSE),"")</f>
        <v/>
      </c>
      <c r="O1584" s="26" t="str">
        <f t="shared" si="122"/>
        <v/>
      </c>
      <c r="P1584" s="28" t="str">
        <f t="shared" si="126"/>
        <v/>
      </c>
      <c r="Q1584" s="24" t="str">
        <f t="shared" si="123"/>
        <v/>
      </c>
      <c r="R1584" s="24" t="str">
        <f t="shared" si="124"/>
        <v/>
      </c>
      <c r="S1584" s="27" t="str">
        <f t="shared" si="125"/>
        <v/>
      </c>
    </row>
    <row r="1585" spans="2:19" x14ac:dyDescent="0.3">
      <c r="B1585" s="24" t="str">
        <f>_xlfn.IFNA(VLOOKUP(A1585,list!B:C,2,FALSE),"")</f>
        <v/>
      </c>
      <c r="D1585" s="24" t="str">
        <f>_xlfn.IFNA(VLOOKUP(C1585,list!$G$2:$I$10,2,FALSE),"")</f>
        <v/>
      </c>
      <c r="E1585" s="24" t="str">
        <f>_xlfn.IFNA(VLOOKUP(C1585,list!G:I,3,FALSE),"")</f>
        <v/>
      </c>
      <c r="O1585" s="26" t="str">
        <f t="shared" si="122"/>
        <v/>
      </c>
      <c r="P1585" s="28" t="str">
        <f t="shared" si="126"/>
        <v/>
      </c>
      <c r="Q1585" s="24" t="str">
        <f t="shared" si="123"/>
        <v/>
      </c>
      <c r="R1585" s="24" t="str">
        <f t="shared" si="124"/>
        <v/>
      </c>
      <c r="S1585" s="27" t="str">
        <f t="shared" si="125"/>
        <v/>
      </c>
    </row>
    <row r="1586" spans="2:19" x14ac:dyDescent="0.3">
      <c r="B1586" s="24" t="str">
        <f>_xlfn.IFNA(VLOOKUP(A1586,list!B:C,2,FALSE),"")</f>
        <v/>
      </c>
      <c r="D1586" s="24" t="str">
        <f>_xlfn.IFNA(VLOOKUP(C1586,list!$G$2:$I$10,2,FALSE),"")</f>
        <v/>
      </c>
      <c r="E1586" s="24" t="str">
        <f>_xlfn.IFNA(VLOOKUP(C1586,list!G:I,3,FALSE),"")</f>
        <v/>
      </c>
      <c r="O1586" s="26" t="str">
        <f t="shared" si="122"/>
        <v/>
      </c>
      <c r="P1586" s="28" t="str">
        <f t="shared" si="126"/>
        <v/>
      </c>
      <c r="Q1586" s="24" t="str">
        <f t="shared" si="123"/>
        <v/>
      </c>
      <c r="R1586" s="24" t="str">
        <f t="shared" si="124"/>
        <v/>
      </c>
      <c r="S1586" s="27" t="str">
        <f t="shared" si="125"/>
        <v/>
      </c>
    </row>
    <row r="1587" spans="2:19" x14ac:dyDescent="0.3">
      <c r="B1587" s="24" t="str">
        <f>_xlfn.IFNA(VLOOKUP(A1587,list!B:C,2,FALSE),"")</f>
        <v/>
      </c>
      <c r="D1587" s="24" t="str">
        <f>_xlfn.IFNA(VLOOKUP(C1587,list!$G$2:$I$10,2,FALSE),"")</f>
        <v/>
      </c>
      <c r="E1587" s="24" t="str">
        <f>_xlfn.IFNA(VLOOKUP(C1587,list!G:I,3,FALSE),"")</f>
        <v/>
      </c>
      <c r="O1587" s="26" t="str">
        <f t="shared" si="122"/>
        <v/>
      </c>
      <c r="P1587" s="28" t="str">
        <f t="shared" si="126"/>
        <v/>
      </c>
      <c r="Q1587" s="24" t="str">
        <f t="shared" si="123"/>
        <v/>
      </c>
      <c r="R1587" s="24" t="str">
        <f t="shared" si="124"/>
        <v/>
      </c>
      <c r="S1587" s="27" t="str">
        <f t="shared" si="125"/>
        <v/>
      </c>
    </row>
    <row r="1588" spans="2:19" x14ac:dyDescent="0.3">
      <c r="B1588" s="24" t="str">
        <f>_xlfn.IFNA(VLOOKUP(A1588,list!B:C,2,FALSE),"")</f>
        <v/>
      </c>
      <c r="D1588" s="24" t="str">
        <f>_xlfn.IFNA(VLOOKUP(C1588,list!$G$2:$I$10,2,FALSE),"")</f>
        <v/>
      </c>
      <c r="E1588" s="24" t="str">
        <f>_xlfn.IFNA(VLOOKUP(C1588,list!G:I,3,FALSE),"")</f>
        <v/>
      </c>
      <c r="O1588" s="26" t="str">
        <f t="shared" si="122"/>
        <v/>
      </c>
      <c r="P1588" s="28" t="str">
        <f t="shared" si="126"/>
        <v/>
      </c>
      <c r="Q1588" s="24" t="str">
        <f t="shared" si="123"/>
        <v/>
      </c>
      <c r="R1588" s="24" t="str">
        <f t="shared" si="124"/>
        <v/>
      </c>
      <c r="S1588" s="27" t="str">
        <f t="shared" si="125"/>
        <v/>
      </c>
    </row>
    <row r="1589" spans="2:19" x14ac:dyDescent="0.3">
      <c r="B1589" s="24" t="str">
        <f>_xlfn.IFNA(VLOOKUP(A1589,list!B:C,2,FALSE),"")</f>
        <v/>
      </c>
      <c r="D1589" s="24" t="str">
        <f>_xlfn.IFNA(VLOOKUP(C1589,list!$G$2:$I$10,2,FALSE),"")</f>
        <v/>
      </c>
      <c r="E1589" s="24" t="str">
        <f>_xlfn.IFNA(VLOOKUP(C1589,list!G:I,3,FALSE),"")</f>
        <v/>
      </c>
      <c r="O1589" s="26" t="str">
        <f t="shared" si="122"/>
        <v/>
      </c>
      <c r="P1589" s="28" t="str">
        <f t="shared" si="126"/>
        <v/>
      </c>
      <c r="Q1589" s="24" t="str">
        <f t="shared" si="123"/>
        <v/>
      </c>
      <c r="R1589" s="24" t="str">
        <f t="shared" si="124"/>
        <v/>
      </c>
      <c r="S1589" s="27" t="str">
        <f t="shared" si="125"/>
        <v/>
      </c>
    </row>
    <row r="1590" spans="2:19" x14ac:dyDescent="0.3">
      <c r="B1590" s="24" t="str">
        <f>_xlfn.IFNA(VLOOKUP(A1590,list!B:C,2,FALSE),"")</f>
        <v/>
      </c>
      <c r="D1590" s="24" t="str">
        <f>_xlfn.IFNA(VLOOKUP(C1590,list!$G$2:$I$10,2,FALSE),"")</f>
        <v/>
      </c>
      <c r="E1590" s="24" t="str">
        <f>_xlfn.IFNA(VLOOKUP(C1590,list!G:I,3,FALSE),"")</f>
        <v/>
      </c>
      <c r="O1590" s="26" t="str">
        <f t="shared" si="122"/>
        <v/>
      </c>
      <c r="P1590" s="28" t="str">
        <f t="shared" si="126"/>
        <v/>
      </c>
      <c r="Q1590" s="24" t="str">
        <f t="shared" si="123"/>
        <v/>
      </c>
      <c r="R1590" s="24" t="str">
        <f t="shared" si="124"/>
        <v/>
      </c>
      <c r="S1590" s="27" t="str">
        <f t="shared" si="125"/>
        <v/>
      </c>
    </row>
    <row r="1591" spans="2:19" x14ac:dyDescent="0.3">
      <c r="B1591" s="24" t="str">
        <f>_xlfn.IFNA(VLOOKUP(A1591,list!B:C,2,FALSE),"")</f>
        <v/>
      </c>
      <c r="D1591" s="24" t="str">
        <f>_xlfn.IFNA(VLOOKUP(C1591,list!$G$2:$I$10,2,FALSE),"")</f>
        <v/>
      </c>
      <c r="E1591" s="24" t="str">
        <f>_xlfn.IFNA(VLOOKUP(C1591,list!G:I,3,FALSE),"")</f>
        <v/>
      </c>
      <c r="O1591" s="26" t="str">
        <f t="shared" si="122"/>
        <v/>
      </c>
      <c r="P1591" s="28" t="str">
        <f t="shared" si="126"/>
        <v/>
      </c>
      <c r="Q1591" s="24" t="str">
        <f t="shared" si="123"/>
        <v/>
      </c>
      <c r="R1591" s="24" t="str">
        <f t="shared" si="124"/>
        <v/>
      </c>
      <c r="S1591" s="27" t="str">
        <f t="shared" si="125"/>
        <v/>
      </c>
    </row>
    <row r="1592" spans="2:19" x14ac:dyDescent="0.3">
      <c r="B1592" s="24" t="str">
        <f>_xlfn.IFNA(VLOOKUP(A1592,list!B:C,2,FALSE),"")</f>
        <v/>
      </c>
      <c r="D1592" s="24" t="str">
        <f>_xlfn.IFNA(VLOOKUP(C1592,list!$G$2:$I$10,2,FALSE),"")</f>
        <v/>
      </c>
      <c r="E1592" s="24" t="str">
        <f>_xlfn.IFNA(VLOOKUP(C1592,list!G:I,3,FALSE),"")</f>
        <v/>
      </c>
      <c r="O1592" s="26" t="str">
        <f t="shared" si="122"/>
        <v/>
      </c>
      <c r="P1592" s="28" t="str">
        <f t="shared" si="126"/>
        <v/>
      </c>
      <c r="Q1592" s="24" t="str">
        <f t="shared" si="123"/>
        <v/>
      </c>
      <c r="R1592" s="24" t="str">
        <f t="shared" si="124"/>
        <v/>
      </c>
      <c r="S1592" s="27" t="str">
        <f t="shared" si="125"/>
        <v/>
      </c>
    </row>
    <row r="1593" spans="2:19" x14ac:dyDescent="0.3">
      <c r="B1593" s="24" t="str">
        <f>_xlfn.IFNA(VLOOKUP(A1593,list!B:C,2,FALSE),"")</f>
        <v/>
      </c>
      <c r="D1593" s="24" t="str">
        <f>_xlfn.IFNA(VLOOKUP(C1593,list!$G$2:$I$10,2,FALSE),"")</f>
        <v/>
      </c>
      <c r="E1593" s="24" t="str">
        <f>_xlfn.IFNA(VLOOKUP(C1593,list!G:I,3,FALSE),"")</f>
        <v/>
      </c>
      <c r="O1593" s="26" t="str">
        <f t="shared" si="122"/>
        <v/>
      </c>
      <c r="P1593" s="28" t="str">
        <f t="shared" si="126"/>
        <v/>
      </c>
      <c r="Q1593" s="24" t="str">
        <f t="shared" si="123"/>
        <v/>
      </c>
      <c r="R1593" s="24" t="str">
        <f t="shared" si="124"/>
        <v/>
      </c>
      <c r="S1593" s="27" t="str">
        <f t="shared" si="125"/>
        <v/>
      </c>
    </row>
    <row r="1594" spans="2:19" x14ac:dyDescent="0.3">
      <c r="B1594" s="24" t="str">
        <f>_xlfn.IFNA(VLOOKUP(A1594,list!B:C,2,FALSE),"")</f>
        <v/>
      </c>
      <c r="D1594" s="24" t="str">
        <f>_xlfn.IFNA(VLOOKUP(C1594,list!$G$2:$I$10,2,FALSE),"")</f>
        <v/>
      </c>
      <c r="E1594" s="24" t="str">
        <f>_xlfn.IFNA(VLOOKUP(C1594,list!G:I,3,FALSE),"")</f>
        <v/>
      </c>
      <c r="O1594" s="26" t="str">
        <f t="shared" si="122"/>
        <v/>
      </c>
      <c r="P1594" s="28" t="str">
        <f t="shared" si="126"/>
        <v/>
      </c>
      <c r="Q1594" s="24" t="str">
        <f t="shared" si="123"/>
        <v/>
      </c>
      <c r="R1594" s="24" t="str">
        <f t="shared" si="124"/>
        <v/>
      </c>
      <c r="S1594" s="27" t="str">
        <f t="shared" si="125"/>
        <v/>
      </c>
    </row>
    <row r="1595" spans="2:19" x14ac:dyDescent="0.3">
      <c r="B1595" s="24" t="str">
        <f>_xlfn.IFNA(VLOOKUP(A1595,list!B:C,2,FALSE),"")</f>
        <v/>
      </c>
      <c r="D1595" s="24" t="str">
        <f>_xlfn.IFNA(VLOOKUP(C1595,list!$G$2:$I$10,2,FALSE),"")</f>
        <v/>
      </c>
      <c r="E1595" s="24" t="str">
        <f>_xlfn.IFNA(VLOOKUP(C1595,list!G:I,3,FALSE),"")</f>
        <v/>
      </c>
      <c r="O1595" s="26" t="str">
        <f t="shared" si="122"/>
        <v/>
      </c>
      <c r="P1595" s="28" t="str">
        <f t="shared" si="126"/>
        <v/>
      </c>
      <c r="Q1595" s="24" t="str">
        <f t="shared" si="123"/>
        <v/>
      </c>
      <c r="R1595" s="24" t="str">
        <f t="shared" si="124"/>
        <v/>
      </c>
      <c r="S1595" s="27" t="str">
        <f t="shared" si="125"/>
        <v/>
      </c>
    </row>
    <row r="1596" spans="2:19" x14ac:dyDescent="0.3">
      <c r="B1596" s="24" t="str">
        <f>_xlfn.IFNA(VLOOKUP(A1596,list!B:C,2,FALSE),"")</f>
        <v/>
      </c>
      <c r="D1596" s="24" t="str">
        <f>_xlfn.IFNA(VLOOKUP(C1596,list!$G$2:$I$10,2,FALSE),"")</f>
        <v/>
      </c>
      <c r="E1596" s="24" t="str">
        <f>_xlfn.IFNA(VLOOKUP(C1596,list!G:I,3,FALSE),"")</f>
        <v/>
      </c>
      <c r="O1596" s="26" t="str">
        <f t="shared" si="122"/>
        <v/>
      </c>
      <c r="P1596" s="28" t="str">
        <f t="shared" si="126"/>
        <v/>
      </c>
      <c r="Q1596" s="24" t="str">
        <f t="shared" si="123"/>
        <v/>
      </c>
      <c r="R1596" s="24" t="str">
        <f t="shared" si="124"/>
        <v/>
      </c>
      <c r="S1596" s="27" t="str">
        <f t="shared" si="125"/>
        <v/>
      </c>
    </row>
    <row r="1597" spans="2:19" x14ac:dyDescent="0.3">
      <c r="B1597" s="24" t="str">
        <f>_xlfn.IFNA(VLOOKUP(A1597,list!B:C,2,FALSE),"")</f>
        <v/>
      </c>
      <c r="D1597" s="24" t="str">
        <f>_xlfn.IFNA(VLOOKUP(C1597,list!$G$2:$I$10,2,FALSE),"")</f>
        <v/>
      </c>
      <c r="E1597" s="24" t="str">
        <f>_xlfn.IFNA(VLOOKUP(C1597,list!G:I,3,FALSE),"")</f>
        <v/>
      </c>
      <c r="O1597" s="26" t="str">
        <f t="shared" si="122"/>
        <v/>
      </c>
      <c r="P1597" s="28" t="str">
        <f t="shared" si="126"/>
        <v/>
      </c>
      <c r="Q1597" s="24" t="str">
        <f t="shared" si="123"/>
        <v/>
      </c>
      <c r="R1597" s="24" t="str">
        <f t="shared" si="124"/>
        <v/>
      </c>
      <c r="S1597" s="27" t="str">
        <f t="shared" si="125"/>
        <v/>
      </c>
    </row>
    <row r="1598" spans="2:19" x14ac:dyDescent="0.3">
      <c r="B1598" s="24" t="str">
        <f>_xlfn.IFNA(VLOOKUP(A1598,list!B:C,2,FALSE),"")</f>
        <v/>
      </c>
      <c r="D1598" s="24" t="str">
        <f>_xlfn.IFNA(VLOOKUP(C1598,list!$G$2:$I$10,2,FALSE),"")</f>
        <v/>
      </c>
      <c r="E1598" s="24" t="str">
        <f>_xlfn.IFNA(VLOOKUP(C1598,list!G:I,3,FALSE),"")</f>
        <v/>
      </c>
      <c r="O1598" s="26" t="str">
        <f t="shared" si="122"/>
        <v/>
      </c>
      <c r="P1598" s="28" t="str">
        <f t="shared" si="126"/>
        <v/>
      </c>
      <c r="Q1598" s="24" t="str">
        <f t="shared" si="123"/>
        <v/>
      </c>
      <c r="R1598" s="24" t="str">
        <f t="shared" si="124"/>
        <v/>
      </c>
      <c r="S1598" s="27" t="str">
        <f t="shared" si="125"/>
        <v/>
      </c>
    </row>
    <row r="1599" spans="2:19" x14ac:dyDescent="0.3">
      <c r="B1599" s="24" t="str">
        <f>_xlfn.IFNA(VLOOKUP(A1599,list!B:C,2,FALSE),"")</f>
        <v/>
      </c>
      <c r="D1599" s="24" t="str">
        <f>_xlfn.IFNA(VLOOKUP(C1599,list!$G$2:$I$10,2,FALSE),"")</f>
        <v/>
      </c>
      <c r="E1599" s="24" t="str">
        <f>_xlfn.IFNA(VLOOKUP(C1599,list!G:I,3,FALSE),"")</f>
        <v/>
      </c>
      <c r="O1599" s="26" t="str">
        <f t="shared" si="122"/>
        <v/>
      </c>
      <c r="P1599" s="28" t="str">
        <f t="shared" si="126"/>
        <v/>
      </c>
      <c r="Q1599" s="24" t="str">
        <f t="shared" si="123"/>
        <v/>
      </c>
      <c r="R1599" s="24" t="str">
        <f t="shared" si="124"/>
        <v/>
      </c>
      <c r="S1599" s="27" t="str">
        <f t="shared" si="125"/>
        <v/>
      </c>
    </row>
    <row r="1600" spans="2:19" x14ac:dyDescent="0.3">
      <c r="B1600" s="24" t="str">
        <f>_xlfn.IFNA(VLOOKUP(A1600,list!B:C,2,FALSE),"")</f>
        <v/>
      </c>
      <c r="D1600" s="24" t="str">
        <f>_xlfn.IFNA(VLOOKUP(C1600,list!$G$2:$I$10,2,FALSE),"")</f>
        <v/>
      </c>
      <c r="E1600" s="24" t="str">
        <f>_xlfn.IFNA(VLOOKUP(C1600,list!G:I,3,FALSE),"")</f>
        <v/>
      </c>
      <c r="O1600" s="26" t="str">
        <f t="shared" si="122"/>
        <v/>
      </c>
      <c r="P1600" s="28" t="str">
        <f t="shared" si="126"/>
        <v/>
      </c>
      <c r="Q1600" s="24" t="str">
        <f t="shared" si="123"/>
        <v/>
      </c>
      <c r="R1600" s="24" t="str">
        <f t="shared" si="124"/>
        <v/>
      </c>
      <c r="S1600" s="27" t="str">
        <f t="shared" si="125"/>
        <v/>
      </c>
    </row>
    <row r="1601" spans="2:19" x14ac:dyDescent="0.3">
      <c r="B1601" s="24" t="str">
        <f>_xlfn.IFNA(VLOOKUP(A1601,list!B:C,2,FALSE),"")</f>
        <v/>
      </c>
      <c r="D1601" s="24" t="str">
        <f>_xlfn.IFNA(VLOOKUP(C1601,list!$G$2:$I$10,2,FALSE),"")</f>
        <v/>
      </c>
      <c r="E1601" s="24" t="str">
        <f>_xlfn.IFNA(VLOOKUP(C1601,list!G:I,3,FALSE),"")</f>
        <v/>
      </c>
      <c r="O1601" s="26" t="str">
        <f t="shared" si="122"/>
        <v/>
      </c>
      <c r="P1601" s="28" t="str">
        <f t="shared" si="126"/>
        <v/>
      </c>
      <c r="Q1601" s="24" t="str">
        <f t="shared" si="123"/>
        <v/>
      </c>
      <c r="R1601" s="24" t="str">
        <f t="shared" si="124"/>
        <v/>
      </c>
      <c r="S1601" s="27" t="str">
        <f t="shared" si="125"/>
        <v/>
      </c>
    </row>
    <row r="1602" spans="2:19" x14ac:dyDescent="0.3">
      <c r="B1602" s="24" t="str">
        <f>_xlfn.IFNA(VLOOKUP(A1602,list!B:C,2,FALSE),"")</f>
        <v/>
      </c>
      <c r="D1602" s="24" t="str">
        <f>_xlfn.IFNA(VLOOKUP(C1602,list!$G$2:$I$10,2,FALSE),"")</f>
        <v/>
      </c>
      <c r="E1602" s="24" t="str">
        <f>_xlfn.IFNA(VLOOKUP(C1602,list!G:I,3,FALSE),"")</f>
        <v/>
      </c>
      <c r="O1602" s="26" t="str">
        <f t="shared" ref="O1602:O1665" si="127">IFERROR(IF(H1602="","",DATE(YEAR(H1602),MONTH(H1602),1)),"")</f>
        <v/>
      </c>
      <c r="P1602" s="28" t="str">
        <f t="shared" si="126"/>
        <v/>
      </c>
      <c r="Q1602" s="24" t="str">
        <f t="shared" ref="Q1602:Q1665" si="128">IFERROR(IF(J1602="","",MONTH(EOMONTH(J1602,(DAY(J1602)&gt;15)+0))),"")</f>
        <v/>
      </c>
      <c r="R1602" s="24" t="str">
        <f t="shared" ref="R1602:R1665" si="129">IFERROR(IF(J1602="","",IF(AND(MONTH(J1602)=12,Q1602=1),YEAR(J1602)+1,YEAR(J1602))),"")</f>
        <v/>
      </c>
      <c r="S1602" s="27" t="str">
        <f t="shared" ref="S1602:S1665" si="130">IF(OR(Q1602="",R1602=""),"",DATE(R1602,Q1602,1))</f>
        <v/>
      </c>
    </row>
    <row r="1603" spans="2:19" x14ac:dyDescent="0.3">
      <c r="B1603" s="24" t="str">
        <f>_xlfn.IFNA(VLOOKUP(A1603,list!B:C,2,FALSE),"")</f>
        <v/>
      </c>
      <c r="D1603" s="24" t="str">
        <f>_xlfn.IFNA(VLOOKUP(C1603,list!$G$2:$I$10,2,FALSE),"")</f>
        <v/>
      </c>
      <c r="E1603" s="24" t="str">
        <f>_xlfn.IFNA(VLOOKUP(C1603,list!G:I,3,FALSE),"")</f>
        <v/>
      </c>
      <c r="O1603" s="26" t="str">
        <f t="shared" si="127"/>
        <v/>
      </c>
      <c r="P1603" s="28" t="str">
        <f t="shared" ref="P1603:P1666" si="131">IFERROR(IF(J1603&gt;0,((J1603-H1603)/7),""),"")</f>
        <v/>
      </c>
      <c r="Q1603" s="24" t="str">
        <f t="shared" si="128"/>
        <v/>
      </c>
      <c r="R1603" s="24" t="str">
        <f t="shared" si="129"/>
        <v/>
      </c>
      <c r="S1603" s="27" t="str">
        <f t="shared" si="130"/>
        <v/>
      </c>
    </row>
    <row r="1604" spans="2:19" x14ac:dyDescent="0.3">
      <c r="B1604" s="24" t="str">
        <f>_xlfn.IFNA(VLOOKUP(A1604,list!B:C,2,FALSE),"")</f>
        <v/>
      </c>
      <c r="D1604" s="24" t="str">
        <f>_xlfn.IFNA(VLOOKUP(C1604,list!$G$2:$I$10,2,FALSE),"")</f>
        <v/>
      </c>
      <c r="E1604" s="24" t="str">
        <f>_xlfn.IFNA(VLOOKUP(C1604,list!G:I,3,FALSE),"")</f>
        <v/>
      </c>
      <c r="O1604" s="26" t="str">
        <f t="shared" si="127"/>
        <v/>
      </c>
      <c r="P1604" s="28" t="str">
        <f t="shared" si="131"/>
        <v/>
      </c>
      <c r="Q1604" s="24" t="str">
        <f t="shared" si="128"/>
        <v/>
      </c>
      <c r="R1604" s="24" t="str">
        <f t="shared" si="129"/>
        <v/>
      </c>
      <c r="S1604" s="27" t="str">
        <f t="shared" si="130"/>
        <v/>
      </c>
    </row>
    <row r="1605" spans="2:19" x14ac:dyDescent="0.3">
      <c r="B1605" s="24" t="str">
        <f>_xlfn.IFNA(VLOOKUP(A1605,list!B:C,2,FALSE),"")</f>
        <v/>
      </c>
      <c r="D1605" s="24" t="str">
        <f>_xlfn.IFNA(VLOOKUP(C1605,list!$G$2:$I$10,2,FALSE),"")</f>
        <v/>
      </c>
      <c r="E1605" s="24" t="str">
        <f>_xlfn.IFNA(VLOOKUP(C1605,list!G:I,3,FALSE),"")</f>
        <v/>
      </c>
      <c r="O1605" s="26" t="str">
        <f t="shared" si="127"/>
        <v/>
      </c>
      <c r="P1605" s="28" t="str">
        <f t="shared" si="131"/>
        <v/>
      </c>
      <c r="Q1605" s="24" t="str">
        <f t="shared" si="128"/>
        <v/>
      </c>
      <c r="R1605" s="24" t="str">
        <f t="shared" si="129"/>
        <v/>
      </c>
      <c r="S1605" s="27" t="str">
        <f t="shared" si="130"/>
        <v/>
      </c>
    </row>
    <row r="1606" spans="2:19" x14ac:dyDescent="0.3">
      <c r="B1606" s="24" t="str">
        <f>_xlfn.IFNA(VLOOKUP(A1606,list!B:C,2,FALSE),"")</f>
        <v/>
      </c>
      <c r="D1606" s="24" t="str">
        <f>_xlfn.IFNA(VLOOKUP(C1606,list!$G$2:$I$10,2,FALSE),"")</f>
        <v/>
      </c>
      <c r="E1606" s="24" t="str">
        <f>_xlfn.IFNA(VLOOKUP(C1606,list!G:I,3,FALSE),"")</f>
        <v/>
      </c>
      <c r="O1606" s="26" t="str">
        <f t="shared" si="127"/>
        <v/>
      </c>
      <c r="P1606" s="28" t="str">
        <f t="shared" si="131"/>
        <v/>
      </c>
      <c r="Q1606" s="24" t="str">
        <f t="shared" si="128"/>
        <v/>
      </c>
      <c r="R1606" s="24" t="str">
        <f t="shared" si="129"/>
        <v/>
      </c>
      <c r="S1606" s="27" t="str">
        <f t="shared" si="130"/>
        <v/>
      </c>
    </row>
    <row r="1607" spans="2:19" x14ac:dyDescent="0.3">
      <c r="B1607" s="24" t="str">
        <f>_xlfn.IFNA(VLOOKUP(A1607,list!B:C,2,FALSE),"")</f>
        <v/>
      </c>
      <c r="D1607" s="24" t="str">
        <f>_xlfn.IFNA(VLOOKUP(C1607,list!$G$2:$I$10,2,FALSE),"")</f>
        <v/>
      </c>
      <c r="E1607" s="24" t="str">
        <f>_xlfn.IFNA(VLOOKUP(C1607,list!G:I,3,FALSE),"")</f>
        <v/>
      </c>
      <c r="O1607" s="26" t="str">
        <f t="shared" si="127"/>
        <v/>
      </c>
      <c r="P1607" s="28" t="str">
        <f t="shared" si="131"/>
        <v/>
      </c>
      <c r="Q1607" s="24" t="str">
        <f t="shared" si="128"/>
        <v/>
      </c>
      <c r="R1607" s="24" t="str">
        <f t="shared" si="129"/>
        <v/>
      </c>
      <c r="S1607" s="27" t="str">
        <f t="shared" si="130"/>
        <v/>
      </c>
    </row>
    <row r="1608" spans="2:19" x14ac:dyDescent="0.3">
      <c r="B1608" s="24" t="str">
        <f>_xlfn.IFNA(VLOOKUP(A1608,list!B:C,2,FALSE),"")</f>
        <v/>
      </c>
      <c r="D1608" s="24" t="str">
        <f>_xlfn.IFNA(VLOOKUP(C1608,list!$G$2:$I$10,2,FALSE),"")</f>
        <v/>
      </c>
      <c r="E1608" s="24" t="str">
        <f>_xlfn.IFNA(VLOOKUP(C1608,list!G:I,3,FALSE),"")</f>
        <v/>
      </c>
      <c r="O1608" s="26" t="str">
        <f t="shared" si="127"/>
        <v/>
      </c>
      <c r="P1608" s="28" t="str">
        <f t="shared" si="131"/>
        <v/>
      </c>
      <c r="Q1608" s="24" t="str">
        <f t="shared" si="128"/>
        <v/>
      </c>
      <c r="R1608" s="24" t="str">
        <f t="shared" si="129"/>
        <v/>
      </c>
      <c r="S1608" s="27" t="str">
        <f t="shared" si="130"/>
        <v/>
      </c>
    </row>
    <row r="1609" spans="2:19" x14ac:dyDescent="0.3">
      <c r="B1609" s="24" t="str">
        <f>_xlfn.IFNA(VLOOKUP(A1609,list!B:C,2,FALSE),"")</f>
        <v/>
      </c>
      <c r="D1609" s="24" t="str">
        <f>_xlfn.IFNA(VLOOKUP(C1609,list!$G$2:$I$10,2,FALSE),"")</f>
        <v/>
      </c>
      <c r="E1609" s="24" t="str">
        <f>_xlfn.IFNA(VLOOKUP(C1609,list!G:I,3,FALSE),"")</f>
        <v/>
      </c>
      <c r="O1609" s="26" t="str">
        <f t="shared" si="127"/>
        <v/>
      </c>
      <c r="P1609" s="28" t="str">
        <f t="shared" si="131"/>
        <v/>
      </c>
      <c r="Q1609" s="24" t="str">
        <f t="shared" si="128"/>
        <v/>
      </c>
      <c r="R1609" s="24" t="str">
        <f t="shared" si="129"/>
        <v/>
      </c>
      <c r="S1609" s="27" t="str">
        <f t="shared" si="130"/>
        <v/>
      </c>
    </row>
    <row r="1610" spans="2:19" x14ac:dyDescent="0.3">
      <c r="B1610" s="24" t="str">
        <f>_xlfn.IFNA(VLOOKUP(A1610,list!B:C,2,FALSE),"")</f>
        <v/>
      </c>
      <c r="D1610" s="24" t="str">
        <f>_xlfn.IFNA(VLOOKUP(C1610,list!$G$2:$I$10,2,FALSE),"")</f>
        <v/>
      </c>
      <c r="E1610" s="24" t="str">
        <f>_xlfn.IFNA(VLOOKUP(C1610,list!G:I,3,FALSE),"")</f>
        <v/>
      </c>
      <c r="O1610" s="26" t="str">
        <f t="shared" si="127"/>
        <v/>
      </c>
      <c r="P1610" s="28" t="str">
        <f t="shared" si="131"/>
        <v/>
      </c>
      <c r="Q1610" s="24" t="str">
        <f t="shared" si="128"/>
        <v/>
      </c>
      <c r="R1610" s="24" t="str">
        <f t="shared" si="129"/>
        <v/>
      </c>
      <c r="S1610" s="27" t="str">
        <f t="shared" si="130"/>
        <v/>
      </c>
    </row>
    <row r="1611" spans="2:19" x14ac:dyDescent="0.3">
      <c r="B1611" s="24" t="str">
        <f>_xlfn.IFNA(VLOOKUP(A1611,list!B:C,2,FALSE),"")</f>
        <v/>
      </c>
      <c r="D1611" s="24" t="str">
        <f>_xlfn.IFNA(VLOOKUP(C1611,list!$G$2:$I$10,2,FALSE),"")</f>
        <v/>
      </c>
      <c r="E1611" s="24" t="str">
        <f>_xlfn.IFNA(VLOOKUP(C1611,list!G:I,3,FALSE),"")</f>
        <v/>
      </c>
      <c r="O1611" s="26" t="str">
        <f t="shared" si="127"/>
        <v/>
      </c>
      <c r="P1611" s="28" t="str">
        <f t="shared" si="131"/>
        <v/>
      </c>
      <c r="Q1611" s="24" t="str">
        <f t="shared" si="128"/>
        <v/>
      </c>
      <c r="R1611" s="24" t="str">
        <f t="shared" si="129"/>
        <v/>
      </c>
      <c r="S1611" s="27" t="str">
        <f t="shared" si="130"/>
        <v/>
      </c>
    </row>
    <row r="1612" spans="2:19" x14ac:dyDescent="0.3">
      <c r="B1612" s="24" t="str">
        <f>_xlfn.IFNA(VLOOKUP(A1612,list!B:C,2,FALSE),"")</f>
        <v/>
      </c>
      <c r="D1612" s="24" t="str">
        <f>_xlfn.IFNA(VLOOKUP(C1612,list!$G$2:$I$10,2,FALSE),"")</f>
        <v/>
      </c>
      <c r="E1612" s="24" t="str">
        <f>_xlfn.IFNA(VLOOKUP(C1612,list!G:I,3,FALSE),"")</f>
        <v/>
      </c>
      <c r="O1612" s="26" t="str">
        <f t="shared" si="127"/>
        <v/>
      </c>
      <c r="P1612" s="28" t="str">
        <f t="shared" si="131"/>
        <v/>
      </c>
      <c r="Q1612" s="24" t="str">
        <f t="shared" si="128"/>
        <v/>
      </c>
      <c r="R1612" s="24" t="str">
        <f t="shared" si="129"/>
        <v/>
      </c>
      <c r="S1612" s="27" t="str">
        <f t="shared" si="130"/>
        <v/>
      </c>
    </row>
    <row r="1613" spans="2:19" x14ac:dyDescent="0.3">
      <c r="B1613" s="24" t="str">
        <f>_xlfn.IFNA(VLOOKUP(A1613,list!B:C,2,FALSE),"")</f>
        <v/>
      </c>
      <c r="D1613" s="24" t="str">
        <f>_xlfn.IFNA(VLOOKUP(C1613,list!$G$2:$I$10,2,FALSE),"")</f>
        <v/>
      </c>
      <c r="E1613" s="24" t="str">
        <f>_xlfn.IFNA(VLOOKUP(C1613,list!G:I,3,FALSE),"")</f>
        <v/>
      </c>
      <c r="O1613" s="26" t="str">
        <f t="shared" si="127"/>
        <v/>
      </c>
      <c r="P1613" s="28" t="str">
        <f t="shared" si="131"/>
        <v/>
      </c>
      <c r="Q1613" s="24" t="str">
        <f t="shared" si="128"/>
        <v/>
      </c>
      <c r="R1613" s="24" t="str">
        <f t="shared" si="129"/>
        <v/>
      </c>
      <c r="S1613" s="27" t="str">
        <f t="shared" si="130"/>
        <v/>
      </c>
    </row>
    <row r="1614" spans="2:19" x14ac:dyDescent="0.3">
      <c r="B1614" s="24" t="str">
        <f>_xlfn.IFNA(VLOOKUP(A1614,list!B:C,2,FALSE),"")</f>
        <v/>
      </c>
      <c r="D1614" s="24" t="str">
        <f>_xlfn.IFNA(VLOOKUP(C1614,list!$G$2:$I$10,2,FALSE),"")</f>
        <v/>
      </c>
      <c r="E1614" s="24" t="str">
        <f>_xlfn.IFNA(VLOOKUP(C1614,list!G:I,3,FALSE),"")</f>
        <v/>
      </c>
      <c r="O1614" s="26" t="str">
        <f t="shared" si="127"/>
        <v/>
      </c>
      <c r="P1614" s="28" t="str">
        <f t="shared" si="131"/>
        <v/>
      </c>
      <c r="Q1614" s="24" t="str">
        <f t="shared" si="128"/>
        <v/>
      </c>
      <c r="R1614" s="24" t="str">
        <f t="shared" si="129"/>
        <v/>
      </c>
      <c r="S1614" s="27" t="str">
        <f t="shared" si="130"/>
        <v/>
      </c>
    </row>
    <row r="1615" spans="2:19" x14ac:dyDescent="0.3">
      <c r="B1615" s="24" t="str">
        <f>_xlfn.IFNA(VLOOKUP(A1615,list!B:C,2,FALSE),"")</f>
        <v/>
      </c>
      <c r="D1615" s="24" t="str">
        <f>_xlfn.IFNA(VLOOKUP(C1615,list!$G$2:$I$10,2,FALSE),"")</f>
        <v/>
      </c>
      <c r="E1615" s="24" t="str">
        <f>_xlfn.IFNA(VLOOKUP(C1615,list!G:I,3,FALSE),"")</f>
        <v/>
      </c>
      <c r="O1615" s="26" t="str">
        <f t="shared" si="127"/>
        <v/>
      </c>
      <c r="P1615" s="28" t="str">
        <f t="shared" si="131"/>
        <v/>
      </c>
      <c r="Q1615" s="24" t="str">
        <f t="shared" si="128"/>
        <v/>
      </c>
      <c r="R1615" s="24" t="str">
        <f t="shared" si="129"/>
        <v/>
      </c>
      <c r="S1615" s="27" t="str">
        <f t="shared" si="130"/>
        <v/>
      </c>
    </row>
    <row r="1616" spans="2:19" x14ac:dyDescent="0.3">
      <c r="B1616" s="24" t="str">
        <f>_xlfn.IFNA(VLOOKUP(A1616,list!B:C,2,FALSE),"")</f>
        <v/>
      </c>
      <c r="D1616" s="24" t="str">
        <f>_xlfn.IFNA(VLOOKUP(C1616,list!$G$2:$I$10,2,FALSE),"")</f>
        <v/>
      </c>
      <c r="E1616" s="24" t="str">
        <f>_xlfn.IFNA(VLOOKUP(C1616,list!G:I,3,FALSE),"")</f>
        <v/>
      </c>
      <c r="O1616" s="26" t="str">
        <f t="shared" si="127"/>
        <v/>
      </c>
      <c r="P1616" s="28" t="str">
        <f t="shared" si="131"/>
        <v/>
      </c>
      <c r="Q1616" s="24" t="str">
        <f t="shared" si="128"/>
        <v/>
      </c>
      <c r="R1616" s="24" t="str">
        <f t="shared" si="129"/>
        <v/>
      </c>
      <c r="S1616" s="27" t="str">
        <f t="shared" si="130"/>
        <v/>
      </c>
    </row>
    <row r="1617" spans="2:19" x14ac:dyDescent="0.3">
      <c r="B1617" s="24" t="str">
        <f>_xlfn.IFNA(VLOOKUP(A1617,list!B:C,2,FALSE),"")</f>
        <v/>
      </c>
      <c r="D1617" s="24" t="str">
        <f>_xlfn.IFNA(VLOOKUP(C1617,list!$G$2:$I$10,2,FALSE),"")</f>
        <v/>
      </c>
      <c r="E1617" s="24" t="str">
        <f>_xlfn.IFNA(VLOOKUP(C1617,list!G:I,3,FALSE),"")</f>
        <v/>
      </c>
      <c r="O1617" s="26" t="str">
        <f t="shared" si="127"/>
        <v/>
      </c>
      <c r="P1617" s="28" t="str">
        <f t="shared" si="131"/>
        <v/>
      </c>
      <c r="Q1617" s="24" t="str">
        <f t="shared" si="128"/>
        <v/>
      </c>
      <c r="R1617" s="24" t="str">
        <f t="shared" si="129"/>
        <v/>
      </c>
      <c r="S1617" s="27" t="str">
        <f t="shared" si="130"/>
        <v/>
      </c>
    </row>
    <row r="1618" spans="2:19" x14ac:dyDescent="0.3">
      <c r="B1618" s="24" t="str">
        <f>_xlfn.IFNA(VLOOKUP(A1618,list!B:C,2,FALSE),"")</f>
        <v/>
      </c>
      <c r="D1618" s="24" t="str">
        <f>_xlfn.IFNA(VLOOKUP(C1618,list!$G$2:$I$10,2,FALSE),"")</f>
        <v/>
      </c>
      <c r="E1618" s="24" t="str">
        <f>_xlfn.IFNA(VLOOKUP(C1618,list!G:I,3,FALSE),"")</f>
        <v/>
      </c>
      <c r="O1618" s="26" t="str">
        <f t="shared" si="127"/>
        <v/>
      </c>
      <c r="P1618" s="28" t="str">
        <f t="shared" si="131"/>
        <v/>
      </c>
      <c r="Q1618" s="24" t="str">
        <f t="shared" si="128"/>
        <v/>
      </c>
      <c r="R1618" s="24" t="str">
        <f t="shared" si="129"/>
        <v/>
      </c>
      <c r="S1618" s="27" t="str">
        <f t="shared" si="130"/>
        <v/>
      </c>
    </row>
    <row r="1619" spans="2:19" x14ac:dyDescent="0.3">
      <c r="B1619" s="24" t="str">
        <f>_xlfn.IFNA(VLOOKUP(A1619,list!B:C,2,FALSE),"")</f>
        <v/>
      </c>
      <c r="D1619" s="24" t="str">
        <f>_xlfn.IFNA(VLOOKUP(C1619,list!$G$2:$I$10,2,FALSE),"")</f>
        <v/>
      </c>
      <c r="E1619" s="24" t="str">
        <f>_xlfn.IFNA(VLOOKUP(C1619,list!G:I,3,FALSE),"")</f>
        <v/>
      </c>
      <c r="O1619" s="26" t="str">
        <f t="shared" si="127"/>
        <v/>
      </c>
      <c r="P1619" s="28" t="str">
        <f t="shared" si="131"/>
        <v/>
      </c>
      <c r="Q1619" s="24" t="str">
        <f t="shared" si="128"/>
        <v/>
      </c>
      <c r="R1619" s="24" t="str">
        <f t="shared" si="129"/>
        <v/>
      </c>
      <c r="S1619" s="27" t="str">
        <f t="shared" si="130"/>
        <v/>
      </c>
    </row>
    <row r="1620" spans="2:19" x14ac:dyDescent="0.3">
      <c r="B1620" s="24" t="str">
        <f>_xlfn.IFNA(VLOOKUP(A1620,list!B:C,2,FALSE),"")</f>
        <v/>
      </c>
      <c r="D1620" s="24" t="str">
        <f>_xlfn.IFNA(VLOOKUP(C1620,list!$G$2:$I$10,2,FALSE),"")</f>
        <v/>
      </c>
      <c r="E1620" s="24" t="str">
        <f>_xlfn.IFNA(VLOOKUP(C1620,list!G:I,3,FALSE),"")</f>
        <v/>
      </c>
      <c r="O1620" s="26" t="str">
        <f t="shared" si="127"/>
        <v/>
      </c>
      <c r="P1620" s="28" t="str">
        <f t="shared" si="131"/>
        <v/>
      </c>
      <c r="Q1620" s="24" t="str">
        <f t="shared" si="128"/>
        <v/>
      </c>
      <c r="R1620" s="24" t="str">
        <f t="shared" si="129"/>
        <v/>
      </c>
      <c r="S1620" s="27" t="str">
        <f t="shared" si="130"/>
        <v/>
      </c>
    </row>
    <row r="1621" spans="2:19" x14ac:dyDescent="0.3">
      <c r="B1621" s="24" t="str">
        <f>_xlfn.IFNA(VLOOKUP(A1621,list!B:C,2,FALSE),"")</f>
        <v/>
      </c>
      <c r="D1621" s="24" t="str">
        <f>_xlfn.IFNA(VLOOKUP(C1621,list!$G$2:$I$10,2,FALSE),"")</f>
        <v/>
      </c>
      <c r="E1621" s="24" t="str">
        <f>_xlfn.IFNA(VLOOKUP(C1621,list!G:I,3,FALSE),"")</f>
        <v/>
      </c>
      <c r="O1621" s="26" t="str">
        <f t="shared" si="127"/>
        <v/>
      </c>
      <c r="P1621" s="28" t="str">
        <f t="shared" si="131"/>
        <v/>
      </c>
      <c r="Q1621" s="24" t="str">
        <f t="shared" si="128"/>
        <v/>
      </c>
      <c r="R1621" s="24" t="str">
        <f t="shared" si="129"/>
        <v/>
      </c>
      <c r="S1621" s="27" t="str">
        <f t="shared" si="130"/>
        <v/>
      </c>
    </row>
    <row r="1622" spans="2:19" x14ac:dyDescent="0.3">
      <c r="B1622" s="24" t="str">
        <f>_xlfn.IFNA(VLOOKUP(A1622,list!B:C,2,FALSE),"")</f>
        <v/>
      </c>
      <c r="D1622" s="24" t="str">
        <f>_xlfn.IFNA(VLOOKUP(C1622,list!$G$2:$I$10,2,FALSE),"")</f>
        <v/>
      </c>
      <c r="E1622" s="24" t="str">
        <f>_xlfn.IFNA(VLOOKUP(C1622,list!G:I,3,FALSE),"")</f>
        <v/>
      </c>
      <c r="O1622" s="26" t="str">
        <f t="shared" si="127"/>
        <v/>
      </c>
      <c r="P1622" s="28" t="str">
        <f t="shared" si="131"/>
        <v/>
      </c>
      <c r="Q1622" s="24" t="str">
        <f t="shared" si="128"/>
        <v/>
      </c>
      <c r="R1622" s="24" t="str">
        <f t="shared" si="129"/>
        <v/>
      </c>
      <c r="S1622" s="27" t="str">
        <f t="shared" si="130"/>
        <v/>
      </c>
    </row>
    <row r="1623" spans="2:19" x14ac:dyDescent="0.3">
      <c r="B1623" s="24" t="str">
        <f>_xlfn.IFNA(VLOOKUP(A1623,list!B:C,2,FALSE),"")</f>
        <v/>
      </c>
      <c r="D1623" s="24" t="str">
        <f>_xlfn.IFNA(VLOOKUP(C1623,list!$G$2:$I$10,2,FALSE),"")</f>
        <v/>
      </c>
      <c r="E1623" s="24" t="str">
        <f>_xlfn.IFNA(VLOOKUP(C1623,list!G:I,3,FALSE),"")</f>
        <v/>
      </c>
      <c r="O1623" s="26" t="str">
        <f t="shared" si="127"/>
        <v/>
      </c>
      <c r="P1623" s="28" t="str">
        <f t="shared" si="131"/>
        <v/>
      </c>
      <c r="Q1623" s="24" t="str">
        <f t="shared" si="128"/>
        <v/>
      </c>
      <c r="R1623" s="24" t="str">
        <f t="shared" si="129"/>
        <v/>
      </c>
      <c r="S1623" s="27" t="str">
        <f t="shared" si="130"/>
        <v/>
      </c>
    </row>
    <row r="1624" spans="2:19" x14ac:dyDescent="0.3">
      <c r="B1624" s="24" t="str">
        <f>_xlfn.IFNA(VLOOKUP(A1624,list!B:C,2,FALSE),"")</f>
        <v/>
      </c>
      <c r="D1624" s="24" t="str">
        <f>_xlfn.IFNA(VLOOKUP(C1624,list!$G$2:$I$10,2,FALSE),"")</f>
        <v/>
      </c>
      <c r="E1624" s="24" t="str">
        <f>_xlfn.IFNA(VLOOKUP(C1624,list!G:I,3,FALSE),"")</f>
        <v/>
      </c>
      <c r="O1624" s="26" t="str">
        <f t="shared" si="127"/>
        <v/>
      </c>
      <c r="P1624" s="28" t="str">
        <f t="shared" si="131"/>
        <v/>
      </c>
      <c r="Q1624" s="24" t="str">
        <f t="shared" si="128"/>
        <v/>
      </c>
      <c r="R1624" s="24" t="str">
        <f t="shared" si="129"/>
        <v/>
      </c>
      <c r="S1624" s="27" t="str">
        <f t="shared" si="130"/>
        <v/>
      </c>
    </row>
    <row r="1625" spans="2:19" x14ac:dyDescent="0.3">
      <c r="B1625" s="24" t="str">
        <f>_xlfn.IFNA(VLOOKUP(A1625,list!B:C,2,FALSE),"")</f>
        <v/>
      </c>
      <c r="D1625" s="24" t="str">
        <f>_xlfn.IFNA(VLOOKUP(C1625,list!$G$2:$I$10,2,FALSE),"")</f>
        <v/>
      </c>
      <c r="E1625" s="24" t="str">
        <f>_xlfn.IFNA(VLOOKUP(C1625,list!G:I,3,FALSE),"")</f>
        <v/>
      </c>
      <c r="O1625" s="26" t="str">
        <f t="shared" si="127"/>
        <v/>
      </c>
      <c r="P1625" s="28" t="str">
        <f t="shared" si="131"/>
        <v/>
      </c>
      <c r="Q1625" s="24" t="str">
        <f t="shared" si="128"/>
        <v/>
      </c>
      <c r="R1625" s="24" t="str">
        <f t="shared" si="129"/>
        <v/>
      </c>
      <c r="S1625" s="27" t="str">
        <f t="shared" si="130"/>
        <v/>
      </c>
    </row>
    <row r="1626" spans="2:19" x14ac:dyDescent="0.3">
      <c r="B1626" s="24" t="str">
        <f>_xlfn.IFNA(VLOOKUP(A1626,list!B:C,2,FALSE),"")</f>
        <v/>
      </c>
      <c r="D1626" s="24" t="str">
        <f>_xlfn.IFNA(VLOOKUP(C1626,list!$G$2:$I$10,2,FALSE),"")</f>
        <v/>
      </c>
      <c r="E1626" s="24" t="str">
        <f>_xlfn.IFNA(VLOOKUP(C1626,list!G:I,3,FALSE),"")</f>
        <v/>
      </c>
      <c r="O1626" s="26" t="str">
        <f t="shared" si="127"/>
        <v/>
      </c>
      <c r="P1626" s="28" t="str">
        <f t="shared" si="131"/>
        <v/>
      </c>
      <c r="Q1626" s="24" t="str">
        <f t="shared" si="128"/>
        <v/>
      </c>
      <c r="R1626" s="24" t="str">
        <f t="shared" si="129"/>
        <v/>
      </c>
      <c r="S1626" s="27" t="str">
        <f t="shared" si="130"/>
        <v/>
      </c>
    </row>
    <row r="1627" spans="2:19" x14ac:dyDescent="0.3">
      <c r="B1627" s="24" t="str">
        <f>_xlfn.IFNA(VLOOKUP(A1627,list!B:C,2,FALSE),"")</f>
        <v/>
      </c>
      <c r="D1627" s="24" t="str">
        <f>_xlfn.IFNA(VLOOKUP(C1627,list!$G$2:$I$10,2,FALSE),"")</f>
        <v/>
      </c>
      <c r="E1627" s="24" t="str">
        <f>_xlfn.IFNA(VLOOKUP(C1627,list!G:I,3,FALSE),"")</f>
        <v/>
      </c>
      <c r="O1627" s="26" t="str">
        <f t="shared" si="127"/>
        <v/>
      </c>
      <c r="P1627" s="28" t="str">
        <f t="shared" si="131"/>
        <v/>
      </c>
      <c r="Q1627" s="24" t="str">
        <f t="shared" si="128"/>
        <v/>
      </c>
      <c r="R1627" s="24" t="str">
        <f t="shared" si="129"/>
        <v/>
      </c>
      <c r="S1627" s="27" t="str">
        <f t="shared" si="130"/>
        <v/>
      </c>
    </row>
    <row r="1628" spans="2:19" x14ac:dyDescent="0.3">
      <c r="B1628" s="24" t="str">
        <f>_xlfn.IFNA(VLOOKUP(A1628,list!B:C,2,FALSE),"")</f>
        <v/>
      </c>
      <c r="D1628" s="24" t="str">
        <f>_xlfn.IFNA(VLOOKUP(C1628,list!$G$2:$I$10,2,FALSE),"")</f>
        <v/>
      </c>
      <c r="E1628" s="24" t="str">
        <f>_xlfn.IFNA(VLOOKUP(C1628,list!G:I,3,FALSE),"")</f>
        <v/>
      </c>
      <c r="O1628" s="26" t="str">
        <f t="shared" si="127"/>
        <v/>
      </c>
      <c r="P1628" s="28" t="str">
        <f t="shared" si="131"/>
        <v/>
      </c>
      <c r="Q1628" s="24" t="str">
        <f t="shared" si="128"/>
        <v/>
      </c>
      <c r="R1628" s="24" t="str">
        <f t="shared" si="129"/>
        <v/>
      </c>
      <c r="S1628" s="27" t="str">
        <f t="shared" si="130"/>
        <v/>
      </c>
    </row>
    <row r="1629" spans="2:19" x14ac:dyDescent="0.3">
      <c r="B1629" s="24" t="str">
        <f>_xlfn.IFNA(VLOOKUP(A1629,list!B:C,2,FALSE),"")</f>
        <v/>
      </c>
      <c r="D1629" s="24" t="str">
        <f>_xlfn.IFNA(VLOOKUP(C1629,list!$G$2:$I$10,2,FALSE),"")</f>
        <v/>
      </c>
      <c r="E1629" s="24" t="str">
        <f>_xlfn.IFNA(VLOOKUP(C1629,list!G:I,3,FALSE),"")</f>
        <v/>
      </c>
      <c r="O1629" s="26" t="str">
        <f t="shared" si="127"/>
        <v/>
      </c>
      <c r="P1629" s="28" t="str">
        <f t="shared" si="131"/>
        <v/>
      </c>
      <c r="Q1629" s="24" t="str">
        <f t="shared" si="128"/>
        <v/>
      </c>
      <c r="R1629" s="24" t="str">
        <f t="shared" si="129"/>
        <v/>
      </c>
      <c r="S1629" s="27" t="str">
        <f t="shared" si="130"/>
        <v/>
      </c>
    </row>
    <row r="1630" spans="2:19" x14ac:dyDescent="0.3">
      <c r="B1630" s="24" t="str">
        <f>_xlfn.IFNA(VLOOKUP(A1630,list!B:C,2,FALSE),"")</f>
        <v/>
      </c>
      <c r="D1630" s="24" t="str">
        <f>_xlfn.IFNA(VLOOKUP(C1630,list!$G$2:$I$10,2,FALSE),"")</f>
        <v/>
      </c>
      <c r="E1630" s="24" t="str">
        <f>_xlfn.IFNA(VLOOKUP(C1630,list!G:I,3,FALSE),"")</f>
        <v/>
      </c>
      <c r="O1630" s="26" t="str">
        <f t="shared" si="127"/>
        <v/>
      </c>
      <c r="P1630" s="28" t="str">
        <f t="shared" si="131"/>
        <v/>
      </c>
      <c r="Q1630" s="24" t="str">
        <f t="shared" si="128"/>
        <v/>
      </c>
      <c r="R1630" s="24" t="str">
        <f t="shared" si="129"/>
        <v/>
      </c>
      <c r="S1630" s="27" t="str">
        <f t="shared" si="130"/>
        <v/>
      </c>
    </row>
    <row r="1631" spans="2:19" x14ac:dyDescent="0.3">
      <c r="B1631" s="24" t="str">
        <f>_xlfn.IFNA(VLOOKUP(A1631,list!B:C,2,FALSE),"")</f>
        <v/>
      </c>
      <c r="D1631" s="24" t="str">
        <f>_xlfn.IFNA(VLOOKUP(C1631,list!$G$2:$I$10,2,FALSE),"")</f>
        <v/>
      </c>
      <c r="E1631" s="24" t="str">
        <f>_xlfn.IFNA(VLOOKUP(C1631,list!G:I,3,FALSE),"")</f>
        <v/>
      </c>
      <c r="O1631" s="26" t="str">
        <f t="shared" si="127"/>
        <v/>
      </c>
      <c r="P1631" s="28" t="str">
        <f t="shared" si="131"/>
        <v/>
      </c>
      <c r="Q1631" s="24" t="str">
        <f t="shared" si="128"/>
        <v/>
      </c>
      <c r="R1631" s="24" t="str">
        <f t="shared" si="129"/>
        <v/>
      </c>
      <c r="S1631" s="27" t="str">
        <f t="shared" si="130"/>
        <v/>
      </c>
    </row>
    <row r="1632" spans="2:19" x14ac:dyDescent="0.3">
      <c r="B1632" s="24" t="str">
        <f>_xlfn.IFNA(VLOOKUP(A1632,list!B:C,2,FALSE),"")</f>
        <v/>
      </c>
      <c r="D1632" s="24" t="str">
        <f>_xlfn.IFNA(VLOOKUP(C1632,list!$G$2:$I$10,2,FALSE),"")</f>
        <v/>
      </c>
      <c r="E1632" s="24" t="str">
        <f>_xlfn.IFNA(VLOOKUP(C1632,list!G:I,3,FALSE),"")</f>
        <v/>
      </c>
      <c r="O1632" s="26" t="str">
        <f t="shared" si="127"/>
        <v/>
      </c>
      <c r="P1632" s="28" t="str">
        <f t="shared" si="131"/>
        <v/>
      </c>
      <c r="Q1632" s="24" t="str">
        <f t="shared" si="128"/>
        <v/>
      </c>
      <c r="R1632" s="24" t="str">
        <f t="shared" si="129"/>
        <v/>
      </c>
      <c r="S1632" s="27" t="str">
        <f t="shared" si="130"/>
        <v/>
      </c>
    </row>
    <row r="1633" spans="2:19" x14ac:dyDescent="0.3">
      <c r="B1633" s="24" t="str">
        <f>_xlfn.IFNA(VLOOKUP(A1633,list!B:C,2,FALSE),"")</f>
        <v/>
      </c>
      <c r="D1633" s="24" t="str">
        <f>_xlfn.IFNA(VLOOKUP(C1633,list!$G$2:$I$10,2,FALSE),"")</f>
        <v/>
      </c>
      <c r="E1633" s="24" t="str">
        <f>_xlfn.IFNA(VLOOKUP(C1633,list!G:I,3,FALSE),"")</f>
        <v/>
      </c>
      <c r="O1633" s="26" t="str">
        <f t="shared" si="127"/>
        <v/>
      </c>
      <c r="P1633" s="28" t="str">
        <f t="shared" si="131"/>
        <v/>
      </c>
      <c r="Q1633" s="24" t="str">
        <f t="shared" si="128"/>
        <v/>
      </c>
      <c r="R1633" s="24" t="str">
        <f t="shared" si="129"/>
        <v/>
      </c>
      <c r="S1633" s="27" t="str">
        <f t="shared" si="130"/>
        <v/>
      </c>
    </row>
    <row r="1634" spans="2:19" x14ac:dyDescent="0.3">
      <c r="B1634" s="24" t="str">
        <f>_xlfn.IFNA(VLOOKUP(A1634,list!B:C,2,FALSE),"")</f>
        <v/>
      </c>
      <c r="D1634" s="24" t="str">
        <f>_xlfn.IFNA(VLOOKUP(C1634,list!$G$2:$I$10,2,FALSE),"")</f>
        <v/>
      </c>
      <c r="E1634" s="24" t="str">
        <f>_xlfn.IFNA(VLOOKUP(C1634,list!G:I,3,FALSE),"")</f>
        <v/>
      </c>
      <c r="O1634" s="26" t="str">
        <f t="shared" si="127"/>
        <v/>
      </c>
      <c r="P1634" s="28" t="str">
        <f t="shared" si="131"/>
        <v/>
      </c>
      <c r="Q1634" s="24" t="str">
        <f t="shared" si="128"/>
        <v/>
      </c>
      <c r="R1634" s="24" t="str">
        <f t="shared" si="129"/>
        <v/>
      </c>
      <c r="S1634" s="27" t="str">
        <f t="shared" si="130"/>
        <v/>
      </c>
    </row>
    <row r="1635" spans="2:19" x14ac:dyDescent="0.3">
      <c r="B1635" s="24" t="str">
        <f>_xlfn.IFNA(VLOOKUP(A1635,list!B:C,2,FALSE),"")</f>
        <v/>
      </c>
      <c r="D1635" s="24" t="str">
        <f>_xlfn.IFNA(VLOOKUP(C1635,list!$G$2:$I$10,2,FALSE),"")</f>
        <v/>
      </c>
      <c r="E1635" s="24" t="str">
        <f>_xlfn.IFNA(VLOOKUP(C1635,list!G:I,3,FALSE),"")</f>
        <v/>
      </c>
      <c r="O1635" s="26" t="str">
        <f t="shared" si="127"/>
        <v/>
      </c>
      <c r="P1635" s="28" t="str">
        <f t="shared" si="131"/>
        <v/>
      </c>
      <c r="Q1635" s="24" t="str">
        <f t="shared" si="128"/>
        <v/>
      </c>
      <c r="R1635" s="24" t="str">
        <f t="shared" si="129"/>
        <v/>
      </c>
      <c r="S1635" s="27" t="str">
        <f t="shared" si="130"/>
        <v/>
      </c>
    </row>
    <row r="1636" spans="2:19" x14ac:dyDescent="0.3">
      <c r="B1636" s="24" t="str">
        <f>_xlfn.IFNA(VLOOKUP(A1636,list!B:C,2,FALSE),"")</f>
        <v/>
      </c>
      <c r="D1636" s="24" t="str">
        <f>_xlfn.IFNA(VLOOKUP(C1636,list!$G$2:$I$10,2,FALSE),"")</f>
        <v/>
      </c>
      <c r="E1636" s="24" t="str">
        <f>_xlfn.IFNA(VLOOKUP(C1636,list!G:I,3,FALSE),"")</f>
        <v/>
      </c>
      <c r="O1636" s="26" t="str">
        <f t="shared" si="127"/>
        <v/>
      </c>
      <c r="P1636" s="28" t="str">
        <f t="shared" si="131"/>
        <v/>
      </c>
      <c r="Q1636" s="24" t="str">
        <f t="shared" si="128"/>
        <v/>
      </c>
      <c r="R1636" s="24" t="str">
        <f t="shared" si="129"/>
        <v/>
      </c>
      <c r="S1636" s="27" t="str">
        <f t="shared" si="130"/>
        <v/>
      </c>
    </row>
    <row r="1637" spans="2:19" x14ac:dyDescent="0.3">
      <c r="B1637" s="24" t="str">
        <f>_xlfn.IFNA(VLOOKUP(A1637,list!B:C,2,FALSE),"")</f>
        <v/>
      </c>
      <c r="D1637" s="24" t="str">
        <f>_xlfn.IFNA(VLOOKUP(C1637,list!$G$2:$I$10,2,FALSE),"")</f>
        <v/>
      </c>
      <c r="E1637" s="24" t="str">
        <f>_xlfn.IFNA(VLOOKUP(C1637,list!G:I,3,FALSE),"")</f>
        <v/>
      </c>
      <c r="O1637" s="26" t="str">
        <f t="shared" si="127"/>
        <v/>
      </c>
      <c r="P1637" s="28" t="str">
        <f t="shared" si="131"/>
        <v/>
      </c>
      <c r="Q1637" s="24" t="str">
        <f t="shared" si="128"/>
        <v/>
      </c>
      <c r="R1637" s="24" t="str">
        <f t="shared" si="129"/>
        <v/>
      </c>
      <c r="S1637" s="27" t="str">
        <f t="shared" si="130"/>
        <v/>
      </c>
    </row>
    <row r="1638" spans="2:19" x14ac:dyDescent="0.3">
      <c r="B1638" s="24" t="str">
        <f>_xlfn.IFNA(VLOOKUP(A1638,list!B:C,2,FALSE),"")</f>
        <v/>
      </c>
      <c r="D1638" s="24" t="str">
        <f>_xlfn.IFNA(VLOOKUP(C1638,list!$G$2:$I$10,2,FALSE),"")</f>
        <v/>
      </c>
      <c r="E1638" s="24" t="str">
        <f>_xlfn.IFNA(VLOOKUP(C1638,list!G:I,3,FALSE),"")</f>
        <v/>
      </c>
      <c r="O1638" s="26" t="str">
        <f t="shared" si="127"/>
        <v/>
      </c>
      <c r="P1638" s="28" t="str">
        <f t="shared" si="131"/>
        <v/>
      </c>
      <c r="Q1638" s="24" t="str">
        <f t="shared" si="128"/>
        <v/>
      </c>
      <c r="R1638" s="24" t="str">
        <f t="shared" si="129"/>
        <v/>
      </c>
      <c r="S1638" s="27" t="str">
        <f t="shared" si="130"/>
        <v/>
      </c>
    </row>
    <row r="1639" spans="2:19" x14ac:dyDescent="0.3">
      <c r="B1639" s="24" t="str">
        <f>_xlfn.IFNA(VLOOKUP(A1639,list!B:C,2,FALSE),"")</f>
        <v/>
      </c>
      <c r="D1639" s="24" t="str">
        <f>_xlfn.IFNA(VLOOKUP(C1639,list!$G$2:$I$10,2,FALSE),"")</f>
        <v/>
      </c>
      <c r="E1639" s="24" t="str">
        <f>_xlfn.IFNA(VLOOKUP(C1639,list!G:I,3,FALSE),"")</f>
        <v/>
      </c>
      <c r="O1639" s="26" t="str">
        <f t="shared" si="127"/>
        <v/>
      </c>
      <c r="P1639" s="28" t="str">
        <f t="shared" si="131"/>
        <v/>
      </c>
      <c r="Q1639" s="24" t="str">
        <f t="shared" si="128"/>
        <v/>
      </c>
      <c r="R1639" s="24" t="str">
        <f t="shared" si="129"/>
        <v/>
      </c>
      <c r="S1639" s="27" t="str">
        <f t="shared" si="130"/>
        <v/>
      </c>
    </row>
    <row r="1640" spans="2:19" x14ac:dyDescent="0.3">
      <c r="B1640" s="24" t="str">
        <f>_xlfn.IFNA(VLOOKUP(A1640,list!B:C,2,FALSE),"")</f>
        <v/>
      </c>
      <c r="D1640" s="24" t="str">
        <f>_xlfn.IFNA(VLOOKUP(C1640,list!$G$2:$I$10,2,FALSE),"")</f>
        <v/>
      </c>
      <c r="E1640" s="24" t="str">
        <f>_xlfn.IFNA(VLOOKUP(C1640,list!G:I,3,FALSE),"")</f>
        <v/>
      </c>
      <c r="O1640" s="26" t="str">
        <f t="shared" si="127"/>
        <v/>
      </c>
      <c r="P1640" s="28" t="str">
        <f t="shared" si="131"/>
        <v/>
      </c>
      <c r="Q1640" s="24" t="str">
        <f t="shared" si="128"/>
        <v/>
      </c>
      <c r="R1640" s="24" t="str">
        <f t="shared" si="129"/>
        <v/>
      </c>
      <c r="S1640" s="27" t="str">
        <f t="shared" si="130"/>
        <v/>
      </c>
    </row>
    <row r="1641" spans="2:19" x14ac:dyDescent="0.3">
      <c r="B1641" s="24" t="str">
        <f>_xlfn.IFNA(VLOOKUP(A1641,list!B:C,2,FALSE),"")</f>
        <v/>
      </c>
      <c r="D1641" s="24" t="str">
        <f>_xlfn.IFNA(VLOOKUP(C1641,list!$G$2:$I$10,2,FALSE),"")</f>
        <v/>
      </c>
      <c r="E1641" s="24" t="str">
        <f>_xlfn.IFNA(VLOOKUP(C1641,list!G:I,3,FALSE),"")</f>
        <v/>
      </c>
      <c r="O1641" s="26" t="str">
        <f t="shared" si="127"/>
        <v/>
      </c>
      <c r="P1641" s="28" t="str">
        <f t="shared" si="131"/>
        <v/>
      </c>
      <c r="Q1641" s="24" t="str">
        <f t="shared" si="128"/>
        <v/>
      </c>
      <c r="R1641" s="24" t="str">
        <f t="shared" si="129"/>
        <v/>
      </c>
      <c r="S1641" s="27" t="str">
        <f t="shared" si="130"/>
        <v/>
      </c>
    </row>
    <row r="1642" spans="2:19" x14ac:dyDescent="0.3">
      <c r="B1642" s="24" t="str">
        <f>_xlfn.IFNA(VLOOKUP(A1642,list!B:C,2,FALSE),"")</f>
        <v/>
      </c>
      <c r="D1642" s="24" t="str">
        <f>_xlfn.IFNA(VLOOKUP(C1642,list!$G$2:$I$10,2,FALSE),"")</f>
        <v/>
      </c>
      <c r="E1642" s="24" t="str">
        <f>_xlfn.IFNA(VLOOKUP(C1642,list!G:I,3,FALSE),"")</f>
        <v/>
      </c>
      <c r="O1642" s="26" t="str">
        <f t="shared" si="127"/>
        <v/>
      </c>
      <c r="P1642" s="28" t="str">
        <f t="shared" si="131"/>
        <v/>
      </c>
      <c r="Q1642" s="24" t="str">
        <f t="shared" si="128"/>
        <v/>
      </c>
      <c r="R1642" s="24" t="str">
        <f t="shared" si="129"/>
        <v/>
      </c>
      <c r="S1642" s="27" t="str">
        <f t="shared" si="130"/>
        <v/>
      </c>
    </row>
    <row r="1643" spans="2:19" x14ac:dyDescent="0.3">
      <c r="B1643" s="24" t="str">
        <f>_xlfn.IFNA(VLOOKUP(A1643,list!B:C,2,FALSE),"")</f>
        <v/>
      </c>
      <c r="D1643" s="24" t="str">
        <f>_xlfn.IFNA(VLOOKUP(C1643,list!$G$2:$I$10,2,FALSE),"")</f>
        <v/>
      </c>
      <c r="E1643" s="24" t="str">
        <f>_xlfn.IFNA(VLOOKUP(C1643,list!G:I,3,FALSE),"")</f>
        <v/>
      </c>
      <c r="O1643" s="26" t="str">
        <f t="shared" si="127"/>
        <v/>
      </c>
      <c r="P1643" s="28" t="str">
        <f t="shared" si="131"/>
        <v/>
      </c>
      <c r="Q1643" s="24" t="str">
        <f t="shared" si="128"/>
        <v/>
      </c>
      <c r="R1643" s="24" t="str">
        <f t="shared" si="129"/>
        <v/>
      </c>
      <c r="S1643" s="27" t="str">
        <f t="shared" si="130"/>
        <v/>
      </c>
    </row>
    <row r="1644" spans="2:19" x14ac:dyDescent="0.3">
      <c r="B1644" s="24" t="str">
        <f>_xlfn.IFNA(VLOOKUP(A1644,list!B:C,2,FALSE),"")</f>
        <v/>
      </c>
      <c r="D1644" s="24" t="str">
        <f>_xlfn.IFNA(VLOOKUP(C1644,list!$G$2:$I$10,2,FALSE),"")</f>
        <v/>
      </c>
      <c r="E1644" s="24" t="str">
        <f>_xlfn.IFNA(VLOOKUP(C1644,list!G:I,3,FALSE),"")</f>
        <v/>
      </c>
      <c r="O1644" s="26" t="str">
        <f t="shared" si="127"/>
        <v/>
      </c>
      <c r="P1644" s="28" t="str">
        <f t="shared" si="131"/>
        <v/>
      </c>
      <c r="Q1644" s="24" t="str">
        <f t="shared" si="128"/>
        <v/>
      </c>
      <c r="R1644" s="24" t="str">
        <f t="shared" si="129"/>
        <v/>
      </c>
      <c r="S1644" s="27" t="str">
        <f t="shared" si="130"/>
        <v/>
      </c>
    </row>
    <row r="1645" spans="2:19" x14ac:dyDescent="0.3">
      <c r="B1645" s="24" t="str">
        <f>_xlfn.IFNA(VLOOKUP(A1645,list!B:C,2,FALSE),"")</f>
        <v/>
      </c>
      <c r="D1645" s="24" t="str">
        <f>_xlfn.IFNA(VLOOKUP(C1645,list!$G$2:$I$10,2,FALSE),"")</f>
        <v/>
      </c>
      <c r="E1645" s="24" t="str">
        <f>_xlfn.IFNA(VLOOKUP(C1645,list!G:I,3,FALSE),"")</f>
        <v/>
      </c>
      <c r="O1645" s="26" t="str">
        <f t="shared" si="127"/>
        <v/>
      </c>
      <c r="P1645" s="28" t="str">
        <f t="shared" si="131"/>
        <v/>
      </c>
      <c r="Q1645" s="24" t="str">
        <f t="shared" si="128"/>
        <v/>
      </c>
      <c r="R1645" s="24" t="str">
        <f t="shared" si="129"/>
        <v/>
      </c>
      <c r="S1645" s="27" t="str">
        <f t="shared" si="130"/>
        <v/>
      </c>
    </row>
    <row r="1646" spans="2:19" x14ac:dyDescent="0.3">
      <c r="B1646" s="24" t="str">
        <f>_xlfn.IFNA(VLOOKUP(A1646,list!B:C,2,FALSE),"")</f>
        <v/>
      </c>
      <c r="D1646" s="24" t="str">
        <f>_xlfn.IFNA(VLOOKUP(C1646,list!$G$2:$I$10,2,FALSE),"")</f>
        <v/>
      </c>
      <c r="E1646" s="24" t="str">
        <f>_xlfn.IFNA(VLOOKUP(C1646,list!G:I,3,FALSE),"")</f>
        <v/>
      </c>
      <c r="O1646" s="26" t="str">
        <f t="shared" si="127"/>
        <v/>
      </c>
      <c r="P1646" s="28" t="str">
        <f t="shared" si="131"/>
        <v/>
      </c>
      <c r="Q1646" s="24" t="str">
        <f t="shared" si="128"/>
        <v/>
      </c>
      <c r="R1646" s="24" t="str">
        <f t="shared" si="129"/>
        <v/>
      </c>
      <c r="S1646" s="27" t="str">
        <f t="shared" si="130"/>
        <v/>
      </c>
    </row>
    <row r="1647" spans="2:19" x14ac:dyDescent="0.3">
      <c r="B1647" s="24" t="str">
        <f>_xlfn.IFNA(VLOOKUP(A1647,list!B:C,2,FALSE),"")</f>
        <v/>
      </c>
      <c r="D1647" s="24" t="str">
        <f>_xlfn.IFNA(VLOOKUP(C1647,list!$G$2:$I$10,2,FALSE),"")</f>
        <v/>
      </c>
      <c r="E1647" s="24" t="str">
        <f>_xlfn.IFNA(VLOOKUP(C1647,list!G:I,3,FALSE),"")</f>
        <v/>
      </c>
      <c r="O1647" s="26" t="str">
        <f t="shared" si="127"/>
        <v/>
      </c>
      <c r="P1647" s="28" t="str">
        <f t="shared" si="131"/>
        <v/>
      </c>
      <c r="Q1647" s="24" t="str">
        <f t="shared" si="128"/>
        <v/>
      </c>
      <c r="R1647" s="24" t="str">
        <f t="shared" si="129"/>
        <v/>
      </c>
      <c r="S1647" s="27" t="str">
        <f t="shared" si="130"/>
        <v/>
      </c>
    </row>
    <row r="1648" spans="2:19" x14ac:dyDescent="0.3">
      <c r="B1648" s="24" t="str">
        <f>_xlfn.IFNA(VLOOKUP(A1648,list!B:C,2,FALSE),"")</f>
        <v/>
      </c>
      <c r="D1648" s="24" t="str">
        <f>_xlfn.IFNA(VLOOKUP(C1648,list!$G$2:$I$10,2,FALSE),"")</f>
        <v/>
      </c>
      <c r="E1648" s="24" t="str">
        <f>_xlfn.IFNA(VLOOKUP(C1648,list!G:I,3,FALSE),"")</f>
        <v/>
      </c>
      <c r="O1648" s="26" t="str">
        <f t="shared" si="127"/>
        <v/>
      </c>
      <c r="P1648" s="28" t="str">
        <f t="shared" si="131"/>
        <v/>
      </c>
      <c r="Q1648" s="24" t="str">
        <f t="shared" si="128"/>
        <v/>
      </c>
      <c r="R1648" s="24" t="str">
        <f t="shared" si="129"/>
        <v/>
      </c>
      <c r="S1648" s="27" t="str">
        <f t="shared" si="130"/>
        <v/>
      </c>
    </row>
    <row r="1649" spans="2:19" x14ac:dyDescent="0.3">
      <c r="B1649" s="24" t="str">
        <f>_xlfn.IFNA(VLOOKUP(A1649,list!B:C,2,FALSE),"")</f>
        <v/>
      </c>
      <c r="D1649" s="24" t="str">
        <f>_xlfn.IFNA(VLOOKUP(C1649,list!$G$2:$I$10,2,FALSE),"")</f>
        <v/>
      </c>
      <c r="E1649" s="24" t="str">
        <f>_xlfn.IFNA(VLOOKUP(C1649,list!G:I,3,FALSE),"")</f>
        <v/>
      </c>
      <c r="O1649" s="26" t="str">
        <f t="shared" si="127"/>
        <v/>
      </c>
      <c r="P1649" s="28" t="str">
        <f t="shared" si="131"/>
        <v/>
      </c>
      <c r="Q1649" s="24" t="str">
        <f t="shared" si="128"/>
        <v/>
      </c>
      <c r="R1649" s="24" t="str">
        <f t="shared" si="129"/>
        <v/>
      </c>
      <c r="S1649" s="27" t="str">
        <f t="shared" si="130"/>
        <v/>
      </c>
    </row>
    <row r="1650" spans="2:19" x14ac:dyDescent="0.3">
      <c r="B1650" s="24" t="str">
        <f>_xlfn.IFNA(VLOOKUP(A1650,list!B:C,2,FALSE),"")</f>
        <v/>
      </c>
      <c r="D1650" s="24" t="str">
        <f>_xlfn.IFNA(VLOOKUP(C1650,list!$G$2:$I$10,2,FALSE),"")</f>
        <v/>
      </c>
      <c r="E1650" s="24" t="str">
        <f>_xlfn.IFNA(VLOOKUP(C1650,list!G:I,3,FALSE),"")</f>
        <v/>
      </c>
      <c r="O1650" s="26" t="str">
        <f t="shared" si="127"/>
        <v/>
      </c>
      <c r="P1650" s="28" t="str">
        <f t="shared" si="131"/>
        <v/>
      </c>
      <c r="Q1650" s="24" t="str">
        <f t="shared" si="128"/>
        <v/>
      </c>
      <c r="R1650" s="24" t="str">
        <f t="shared" si="129"/>
        <v/>
      </c>
      <c r="S1650" s="27" t="str">
        <f t="shared" si="130"/>
        <v/>
      </c>
    </row>
    <row r="1651" spans="2:19" x14ac:dyDescent="0.3">
      <c r="B1651" s="24" t="str">
        <f>_xlfn.IFNA(VLOOKUP(A1651,list!B:C,2,FALSE),"")</f>
        <v/>
      </c>
      <c r="D1651" s="24" t="str">
        <f>_xlfn.IFNA(VLOOKUP(C1651,list!$G$2:$I$10,2,FALSE),"")</f>
        <v/>
      </c>
      <c r="E1651" s="24" t="str">
        <f>_xlfn.IFNA(VLOOKUP(C1651,list!G:I,3,FALSE),"")</f>
        <v/>
      </c>
      <c r="O1651" s="26" t="str">
        <f t="shared" si="127"/>
        <v/>
      </c>
      <c r="P1651" s="28" t="str">
        <f t="shared" si="131"/>
        <v/>
      </c>
      <c r="Q1651" s="24" t="str">
        <f t="shared" si="128"/>
        <v/>
      </c>
      <c r="R1651" s="24" t="str">
        <f t="shared" si="129"/>
        <v/>
      </c>
      <c r="S1651" s="27" t="str">
        <f t="shared" si="130"/>
        <v/>
      </c>
    </row>
    <row r="1652" spans="2:19" x14ac:dyDescent="0.3">
      <c r="B1652" s="24" t="str">
        <f>_xlfn.IFNA(VLOOKUP(A1652,list!B:C,2,FALSE),"")</f>
        <v/>
      </c>
      <c r="D1652" s="24" t="str">
        <f>_xlfn.IFNA(VLOOKUP(C1652,list!$G$2:$I$10,2,FALSE),"")</f>
        <v/>
      </c>
      <c r="E1652" s="24" t="str">
        <f>_xlfn.IFNA(VLOOKUP(C1652,list!G:I,3,FALSE),"")</f>
        <v/>
      </c>
      <c r="O1652" s="26" t="str">
        <f t="shared" si="127"/>
        <v/>
      </c>
      <c r="P1652" s="28" t="str">
        <f t="shared" si="131"/>
        <v/>
      </c>
      <c r="Q1652" s="24" t="str">
        <f t="shared" si="128"/>
        <v/>
      </c>
      <c r="R1652" s="24" t="str">
        <f t="shared" si="129"/>
        <v/>
      </c>
      <c r="S1652" s="27" t="str">
        <f t="shared" si="130"/>
        <v/>
      </c>
    </row>
    <row r="1653" spans="2:19" x14ac:dyDescent="0.3">
      <c r="B1653" s="24" t="str">
        <f>_xlfn.IFNA(VLOOKUP(A1653,list!B:C,2,FALSE),"")</f>
        <v/>
      </c>
      <c r="D1653" s="24" t="str">
        <f>_xlfn.IFNA(VLOOKUP(C1653,list!$G$2:$I$10,2,FALSE),"")</f>
        <v/>
      </c>
      <c r="E1653" s="24" t="str">
        <f>_xlfn.IFNA(VLOOKUP(C1653,list!G:I,3,FALSE),"")</f>
        <v/>
      </c>
      <c r="O1653" s="26" t="str">
        <f t="shared" si="127"/>
        <v/>
      </c>
      <c r="P1653" s="28" t="str">
        <f t="shared" si="131"/>
        <v/>
      </c>
      <c r="Q1653" s="24" t="str">
        <f t="shared" si="128"/>
        <v/>
      </c>
      <c r="R1653" s="24" t="str">
        <f t="shared" si="129"/>
        <v/>
      </c>
      <c r="S1653" s="27" t="str">
        <f t="shared" si="130"/>
        <v/>
      </c>
    </row>
    <row r="1654" spans="2:19" x14ac:dyDescent="0.3">
      <c r="B1654" s="24" t="str">
        <f>_xlfn.IFNA(VLOOKUP(A1654,list!B:C,2,FALSE),"")</f>
        <v/>
      </c>
      <c r="D1654" s="24" t="str">
        <f>_xlfn.IFNA(VLOOKUP(C1654,list!$G$2:$I$10,2,FALSE),"")</f>
        <v/>
      </c>
      <c r="E1654" s="24" t="str">
        <f>_xlfn.IFNA(VLOOKUP(C1654,list!G:I,3,FALSE),"")</f>
        <v/>
      </c>
      <c r="O1654" s="26" t="str">
        <f t="shared" si="127"/>
        <v/>
      </c>
      <c r="P1654" s="28" t="str">
        <f t="shared" si="131"/>
        <v/>
      </c>
      <c r="Q1654" s="24" t="str">
        <f t="shared" si="128"/>
        <v/>
      </c>
      <c r="R1654" s="24" t="str">
        <f t="shared" si="129"/>
        <v/>
      </c>
      <c r="S1654" s="27" t="str">
        <f t="shared" si="130"/>
        <v/>
      </c>
    </row>
    <row r="1655" spans="2:19" x14ac:dyDescent="0.3">
      <c r="B1655" s="24" t="str">
        <f>_xlfn.IFNA(VLOOKUP(A1655,list!B:C,2,FALSE),"")</f>
        <v/>
      </c>
      <c r="D1655" s="24" t="str">
        <f>_xlfn.IFNA(VLOOKUP(C1655,list!$G$2:$I$10,2,FALSE),"")</f>
        <v/>
      </c>
      <c r="E1655" s="24" t="str">
        <f>_xlfn.IFNA(VLOOKUP(C1655,list!G:I,3,FALSE),"")</f>
        <v/>
      </c>
      <c r="O1655" s="26" t="str">
        <f t="shared" si="127"/>
        <v/>
      </c>
      <c r="P1655" s="28" t="str">
        <f t="shared" si="131"/>
        <v/>
      </c>
      <c r="Q1655" s="24" t="str">
        <f t="shared" si="128"/>
        <v/>
      </c>
      <c r="R1655" s="24" t="str">
        <f t="shared" si="129"/>
        <v/>
      </c>
      <c r="S1655" s="27" t="str">
        <f t="shared" si="130"/>
        <v/>
      </c>
    </row>
    <row r="1656" spans="2:19" x14ac:dyDescent="0.3">
      <c r="B1656" s="24" t="str">
        <f>_xlfn.IFNA(VLOOKUP(A1656,list!B:C,2,FALSE),"")</f>
        <v/>
      </c>
      <c r="D1656" s="24" t="str">
        <f>_xlfn.IFNA(VLOOKUP(C1656,list!$G$2:$I$10,2,FALSE),"")</f>
        <v/>
      </c>
      <c r="E1656" s="24" t="str">
        <f>_xlfn.IFNA(VLOOKUP(C1656,list!G:I,3,FALSE),"")</f>
        <v/>
      </c>
      <c r="O1656" s="26" t="str">
        <f t="shared" si="127"/>
        <v/>
      </c>
      <c r="P1656" s="28" t="str">
        <f t="shared" si="131"/>
        <v/>
      </c>
      <c r="Q1656" s="24" t="str">
        <f t="shared" si="128"/>
        <v/>
      </c>
      <c r="R1656" s="24" t="str">
        <f t="shared" si="129"/>
        <v/>
      </c>
      <c r="S1656" s="27" t="str">
        <f t="shared" si="130"/>
        <v/>
      </c>
    </row>
    <row r="1657" spans="2:19" x14ac:dyDescent="0.3">
      <c r="B1657" s="24" t="str">
        <f>_xlfn.IFNA(VLOOKUP(A1657,list!B:C,2,FALSE),"")</f>
        <v/>
      </c>
      <c r="D1657" s="24" t="str">
        <f>_xlfn.IFNA(VLOOKUP(C1657,list!$G$2:$I$10,2,FALSE),"")</f>
        <v/>
      </c>
      <c r="E1657" s="24" t="str">
        <f>_xlfn.IFNA(VLOOKUP(C1657,list!G:I,3,FALSE),"")</f>
        <v/>
      </c>
      <c r="O1657" s="26" t="str">
        <f t="shared" si="127"/>
        <v/>
      </c>
      <c r="P1657" s="28" t="str">
        <f t="shared" si="131"/>
        <v/>
      </c>
      <c r="Q1657" s="24" t="str">
        <f t="shared" si="128"/>
        <v/>
      </c>
      <c r="R1657" s="24" t="str">
        <f t="shared" si="129"/>
        <v/>
      </c>
      <c r="S1657" s="27" t="str">
        <f t="shared" si="130"/>
        <v/>
      </c>
    </row>
    <row r="1658" spans="2:19" x14ac:dyDescent="0.3">
      <c r="B1658" s="24" t="str">
        <f>_xlfn.IFNA(VLOOKUP(A1658,list!B:C,2,FALSE),"")</f>
        <v/>
      </c>
      <c r="D1658" s="24" t="str">
        <f>_xlfn.IFNA(VLOOKUP(C1658,list!$G$2:$I$10,2,FALSE),"")</f>
        <v/>
      </c>
      <c r="E1658" s="24" t="str">
        <f>_xlfn.IFNA(VLOOKUP(C1658,list!G:I,3,FALSE),"")</f>
        <v/>
      </c>
      <c r="O1658" s="26" t="str">
        <f t="shared" si="127"/>
        <v/>
      </c>
      <c r="P1658" s="28" t="str">
        <f t="shared" si="131"/>
        <v/>
      </c>
      <c r="Q1658" s="24" t="str">
        <f t="shared" si="128"/>
        <v/>
      </c>
      <c r="R1658" s="24" t="str">
        <f t="shared" si="129"/>
        <v/>
      </c>
      <c r="S1658" s="27" t="str">
        <f t="shared" si="130"/>
        <v/>
      </c>
    </row>
    <row r="1659" spans="2:19" x14ac:dyDescent="0.3">
      <c r="B1659" s="24" t="str">
        <f>_xlfn.IFNA(VLOOKUP(A1659,list!B:C,2,FALSE),"")</f>
        <v/>
      </c>
      <c r="D1659" s="24" t="str">
        <f>_xlfn.IFNA(VLOOKUP(C1659,list!$G$2:$I$10,2,FALSE),"")</f>
        <v/>
      </c>
      <c r="E1659" s="24" t="str">
        <f>_xlfn.IFNA(VLOOKUP(C1659,list!G:I,3,FALSE),"")</f>
        <v/>
      </c>
      <c r="O1659" s="26" t="str">
        <f t="shared" si="127"/>
        <v/>
      </c>
      <c r="P1659" s="28" t="str">
        <f t="shared" si="131"/>
        <v/>
      </c>
      <c r="Q1659" s="24" t="str">
        <f t="shared" si="128"/>
        <v/>
      </c>
      <c r="R1659" s="24" t="str">
        <f t="shared" si="129"/>
        <v/>
      </c>
      <c r="S1659" s="27" t="str">
        <f t="shared" si="130"/>
        <v/>
      </c>
    </row>
    <row r="1660" spans="2:19" x14ac:dyDescent="0.3">
      <c r="B1660" s="24" t="str">
        <f>_xlfn.IFNA(VLOOKUP(A1660,list!B:C,2,FALSE),"")</f>
        <v/>
      </c>
      <c r="D1660" s="24" t="str">
        <f>_xlfn.IFNA(VLOOKUP(C1660,list!$G$2:$I$10,2,FALSE),"")</f>
        <v/>
      </c>
      <c r="E1660" s="24" t="str">
        <f>_xlfn.IFNA(VLOOKUP(C1660,list!G:I,3,FALSE),"")</f>
        <v/>
      </c>
      <c r="O1660" s="26" t="str">
        <f t="shared" si="127"/>
        <v/>
      </c>
      <c r="P1660" s="28" t="str">
        <f t="shared" si="131"/>
        <v/>
      </c>
      <c r="Q1660" s="24" t="str">
        <f t="shared" si="128"/>
        <v/>
      </c>
      <c r="R1660" s="24" t="str">
        <f t="shared" si="129"/>
        <v/>
      </c>
      <c r="S1660" s="27" t="str">
        <f t="shared" si="130"/>
        <v/>
      </c>
    </row>
    <row r="1661" spans="2:19" x14ac:dyDescent="0.3">
      <c r="B1661" s="24" t="str">
        <f>_xlfn.IFNA(VLOOKUP(A1661,list!B:C,2,FALSE),"")</f>
        <v/>
      </c>
      <c r="D1661" s="24" t="str">
        <f>_xlfn.IFNA(VLOOKUP(C1661,list!$G$2:$I$10,2,FALSE),"")</f>
        <v/>
      </c>
      <c r="E1661" s="24" t="str">
        <f>_xlfn.IFNA(VLOOKUP(C1661,list!G:I,3,FALSE),"")</f>
        <v/>
      </c>
      <c r="O1661" s="26" t="str">
        <f t="shared" si="127"/>
        <v/>
      </c>
      <c r="P1661" s="28" t="str">
        <f t="shared" si="131"/>
        <v/>
      </c>
      <c r="Q1661" s="24" t="str">
        <f t="shared" si="128"/>
        <v/>
      </c>
      <c r="R1661" s="24" t="str">
        <f t="shared" si="129"/>
        <v/>
      </c>
      <c r="S1661" s="27" t="str">
        <f t="shared" si="130"/>
        <v/>
      </c>
    </row>
    <row r="1662" spans="2:19" x14ac:dyDescent="0.3">
      <c r="B1662" s="24" t="str">
        <f>_xlfn.IFNA(VLOOKUP(A1662,list!B:C,2,FALSE),"")</f>
        <v/>
      </c>
      <c r="D1662" s="24" t="str">
        <f>_xlfn.IFNA(VLOOKUP(C1662,list!$G$2:$I$10,2,FALSE),"")</f>
        <v/>
      </c>
      <c r="E1662" s="24" t="str">
        <f>_xlfn.IFNA(VLOOKUP(C1662,list!G:I,3,FALSE),"")</f>
        <v/>
      </c>
      <c r="O1662" s="26" t="str">
        <f t="shared" si="127"/>
        <v/>
      </c>
      <c r="P1662" s="28" t="str">
        <f t="shared" si="131"/>
        <v/>
      </c>
      <c r="Q1662" s="24" t="str">
        <f t="shared" si="128"/>
        <v/>
      </c>
      <c r="R1662" s="24" t="str">
        <f t="shared" si="129"/>
        <v/>
      </c>
      <c r="S1662" s="27" t="str">
        <f t="shared" si="130"/>
        <v/>
      </c>
    </row>
    <row r="1663" spans="2:19" x14ac:dyDescent="0.3">
      <c r="B1663" s="24" t="str">
        <f>_xlfn.IFNA(VLOOKUP(A1663,list!B:C,2,FALSE),"")</f>
        <v/>
      </c>
      <c r="D1663" s="24" t="str">
        <f>_xlfn.IFNA(VLOOKUP(C1663,list!$G$2:$I$10,2,FALSE),"")</f>
        <v/>
      </c>
      <c r="E1663" s="24" t="str">
        <f>_xlfn.IFNA(VLOOKUP(C1663,list!G:I,3,FALSE),"")</f>
        <v/>
      </c>
      <c r="O1663" s="26" t="str">
        <f t="shared" si="127"/>
        <v/>
      </c>
      <c r="P1663" s="28" t="str">
        <f t="shared" si="131"/>
        <v/>
      </c>
      <c r="Q1663" s="24" t="str">
        <f t="shared" si="128"/>
        <v/>
      </c>
      <c r="R1663" s="24" t="str">
        <f t="shared" si="129"/>
        <v/>
      </c>
      <c r="S1663" s="27" t="str">
        <f t="shared" si="130"/>
        <v/>
      </c>
    </row>
    <row r="1664" spans="2:19" x14ac:dyDescent="0.3">
      <c r="B1664" s="24" t="str">
        <f>_xlfn.IFNA(VLOOKUP(A1664,list!B:C,2,FALSE),"")</f>
        <v/>
      </c>
      <c r="D1664" s="24" t="str">
        <f>_xlfn.IFNA(VLOOKUP(C1664,list!$G$2:$I$10,2,FALSE),"")</f>
        <v/>
      </c>
      <c r="E1664" s="24" t="str">
        <f>_xlfn.IFNA(VLOOKUP(C1664,list!G:I,3,FALSE),"")</f>
        <v/>
      </c>
      <c r="O1664" s="26" t="str">
        <f t="shared" si="127"/>
        <v/>
      </c>
      <c r="P1664" s="28" t="str">
        <f t="shared" si="131"/>
        <v/>
      </c>
      <c r="Q1664" s="24" t="str">
        <f t="shared" si="128"/>
        <v/>
      </c>
      <c r="R1664" s="24" t="str">
        <f t="shared" si="129"/>
        <v/>
      </c>
      <c r="S1664" s="27" t="str">
        <f t="shared" si="130"/>
        <v/>
      </c>
    </row>
    <row r="1665" spans="2:19" x14ac:dyDescent="0.3">
      <c r="B1665" s="24" t="str">
        <f>_xlfn.IFNA(VLOOKUP(A1665,list!B:C,2,FALSE),"")</f>
        <v/>
      </c>
      <c r="D1665" s="24" t="str">
        <f>_xlfn.IFNA(VLOOKUP(C1665,list!$G$2:$I$10,2,FALSE),"")</f>
        <v/>
      </c>
      <c r="E1665" s="24" t="str">
        <f>_xlfn.IFNA(VLOOKUP(C1665,list!G:I,3,FALSE),"")</f>
        <v/>
      </c>
      <c r="O1665" s="26" t="str">
        <f t="shared" si="127"/>
        <v/>
      </c>
      <c r="P1665" s="28" t="str">
        <f t="shared" si="131"/>
        <v/>
      </c>
      <c r="Q1665" s="24" t="str">
        <f t="shared" si="128"/>
        <v/>
      </c>
      <c r="R1665" s="24" t="str">
        <f t="shared" si="129"/>
        <v/>
      </c>
      <c r="S1665" s="27" t="str">
        <f t="shared" si="130"/>
        <v/>
      </c>
    </row>
    <row r="1666" spans="2:19" x14ac:dyDescent="0.3">
      <c r="B1666" s="24" t="str">
        <f>_xlfn.IFNA(VLOOKUP(A1666,list!B:C,2,FALSE),"")</f>
        <v/>
      </c>
      <c r="D1666" s="24" t="str">
        <f>_xlfn.IFNA(VLOOKUP(C1666,list!$G$2:$I$10,2,FALSE),"")</f>
        <v/>
      </c>
      <c r="E1666" s="24" t="str">
        <f>_xlfn.IFNA(VLOOKUP(C1666,list!G:I,3,FALSE),"")</f>
        <v/>
      </c>
      <c r="O1666" s="26" t="str">
        <f t="shared" ref="O1666:O1729" si="132">IFERROR(IF(H1666="","",DATE(YEAR(H1666),MONTH(H1666),1)),"")</f>
        <v/>
      </c>
      <c r="P1666" s="28" t="str">
        <f t="shared" si="131"/>
        <v/>
      </c>
      <c r="Q1666" s="24" t="str">
        <f t="shared" ref="Q1666:Q1729" si="133">IFERROR(IF(J1666="","",MONTH(EOMONTH(J1666,(DAY(J1666)&gt;15)+0))),"")</f>
        <v/>
      </c>
      <c r="R1666" s="24" t="str">
        <f t="shared" ref="R1666:R1729" si="134">IFERROR(IF(J1666="","",IF(AND(MONTH(J1666)=12,Q1666=1),YEAR(J1666)+1,YEAR(J1666))),"")</f>
        <v/>
      </c>
      <c r="S1666" s="27" t="str">
        <f t="shared" ref="S1666:S1729" si="135">IF(OR(Q1666="",R1666=""),"",DATE(R1666,Q1666,1))</f>
        <v/>
      </c>
    </row>
    <row r="1667" spans="2:19" x14ac:dyDescent="0.3">
      <c r="B1667" s="24" t="str">
        <f>_xlfn.IFNA(VLOOKUP(A1667,list!B:C,2,FALSE),"")</f>
        <v/>
      </c>
      <c r="D1667" s="24" t="str">
        <f>_xlfn.IFNA(VLOOKUP(C1667,list!$G$2:$I$10,2,FALSE),"")</f>
        <v/>
      </c>
      <c r="E1667" s="24" t="str">
        <f>_xlfn.IFNA(VLOOKUP(C1667,list!G:I,3,FALSE),"")</f>
        <v/>
      </c>
      <c r="O1667" s="26" t="str">
        <f t="shared" si="132"/>
        <v/>
      </c>
      <c r="P1667" s="28" t="str">
        <f t="shared" ref="P1667:P1730" si="136">IFERROR(IF(J1667&gt;0,((J1667-H1667)/7),""),"")</f>
        <v/>
      </c>
      <c r="Q1667" s="24" t="str">
        <f t="shared" si="133"/>
        <v/>
      </c>
      <c r="R1667" s="24" t="str">
        <f t="shared" si="134"/>
        <v/>
      </c>
      <c r="S1667" s="27" t="str">
        <f t="shared" si="135"/>
        <v/>
      </c>
    </row>
    <row r="1668" spans="2:19" x14ac:dyDescent="0.3">
      <c r="B1668" s="24" t="str">
        <f>_xlfn.IFNA(VLOOKUP(A1668,list!B:C,2,FALSE),"")</f>
        <v/>
      </c>
      <c r="D1668" s="24" t="str">
        <f>_xlfn.IFNA(VLOOKUP(C1668,list!$G$2:$I$10,2,FALSE),"")</f>
        <v/>
      </c>
      <c r="E1668" s="24" t="str">
        <f>_xlfn.IFNA(VLOOKUP(C1668,list!G:I,3,FALSE),"")</f>
        <v/>
      </c>
      <c r="O1668" s="26" t="str">
        <f t="shared" si="132"/>
        <v/>
      </c>
      <c r="P1668" s="28" t="str">
        <f t="shared" si="136"/>
        <v/>
      </c>
      <c r="Q1668" s="24" t="str">
        <f t="shared" si="133"/>
        <v/>
      </c>
      <c r="R1668" s="24" t="str">
        <f t="shared" si="134"/>
        <v/>
      </c>
      <c r="S1668" s="27" t="str">
        <f t="shared" si="135"/>
        <v/>
      </c>
    </row>
    <row r="1669" spans="2:19" x14ac:dyDescent="0.3">
      <c r="B1669" s="24" t="str">
        <f>_xlfn.IFNA(VLOOKUP(A1669,list!B:C,2,FALSE),"")</f>
        <v/>
      </c>
      <c r="D1669" s="24" t="str">
        <f>_xlfn.IFNA(VLOOKUP(C1669,list!$G$2:$I$10,2,FALSE),"")</f>
        <v/>
      </c>
      <c r="E1669" s="24" t="str">
        <f>_xlfn.IFNA(VLOOKUP(C1669,list!G:I,3,FALSE),"")</f>
        <v/>
      </c>
      <c r="O1669" s="26" t="str">
        <f t="shared" si="132"/>
        <v/>
      </c>
      <c r="P1669" s="28" t="str">
        <f t="shared" si="136"/>
        <v/>
      </c>
      <c r="Q1669" s="24" t="str">
        <f t="shared" si="133"/>
        <v/>
      </c>
      <c r="R1669" s="24" t="str">
        <f t="shared" si="134"/>
        <v/>
      </c>
      <c r="S1669" s="27" t="str">
        <f t="shared" si="135"/>
        <v/>
      </c>
    </row>
    <row r="1670" spans="2:19" x14ac:dyDescent="0.3">
      <c r="B1670" s="24" t="str">
        <f>_xlfn.IFNA(VLOOKUP(A1670,list!B:C,2,FALSE),"")</f>
        <v/>
      </c>
      <c r="D1670" s="24" t="str">
        <f>_xlfn.IFNA(VLOOKUP(C1670,list!$G$2:$I$10,2,FALSE),"")</f>
        <v/>
      </c>
      <c r="E1670" s="24" t="str">
        <f>_xlfn.IFNA(VLOOKUP(C1670,list!G:I,3,FALSE),"")</f>
        <v/>
      </c>
      <c r="O1670" s="26" t="str">
        <f t="shared" si="132"/>
        <v/>
      </c>
      <c r="P1670" s="28" t="str">
        <f t="shared" si="136"/>
        <v/>
      </c>
      <c r="Q1670" s="24" t="str">
        <f t="shared" si="133"/>
        <v/>
      </c>
      <c r="R1670" s="24" t="str">
        <f t="shared" si="134"/>
        <v/>
      </c>
      <c r="S1670" s="27" t="str">
        <f t="shared" si="135"/>
        <v/>
      </c>
    </row>
    <row r="1671" spans="2:19" x14ac:dyDescent="0.3">
      <c r="B1671" s="24" t="str">
        <f>_xlfn.IFNA(VLOOKUP(A1671,list!B:C,2,FALSE),"")</f>
        <v/>
      </c>
      <c r="D1671" s="24" t="str">
        <f>_xlfn.IFNA(VLOOKUP(C1671,list!$G$2:$I$10,2,FALSE),"")</f>
        <v/>
      </c>
      <c r="E1671" s="24" t="str">
        <f>_xlfn.IFNA(VLOOKUP(C1671,list!G:I,3,FALSE),"")</f>
        <v/>
      </c>
      <c r="O1671" s="26" t="str">
        <f t="shared" si="132"/>
        <v/>
      </c>
      <c r="P1671" s="28" t="str">
        <f t="shared" si="136"/>
        <v/>
      </c>
      <c r="Q1671" s="24" t="str">
        <f t="shared" si="133"/>
        <v/>
      </c>
      <c r="R1671" s="24" t="str">
        <f t="shared" si="134"/>
        <v/>
      </c>
      <c r="S1671" s="27" t="str">
        <f t="shared" si="135"/>
        <v/>
      </c>
    </row>
    <row r="1672" spans="2:19" x14ac:dyDescent="0.3">
      <c r="B1672" s="24" t="str">
        <f>_xlfn.IFNA(VLOOKUP(A1672,list!B:C,2,FALSE),"")</f>
        <v/>
      </c>
      <c r="D1672" s="24" t="str">
        <f>_xlfn.IFNA(VLOOKUP(C1672,list!$G$2:$I$10,2,FALSE),"")</f>
        <v/>
      </c>
      <c r="E1672" s="24" t="str">
        <f>_xlfn.IFNA(VLOOKUP(C1672,list!G:I,3,FALSE),"")</f>
        <v/>
      </c>
      <c r="O1672" s="26" t="str">
        <f t="shared" si="132"/>
        <v/>
      </c>
      <c r="P1672" s="28" t="str">
        <f t="shared" si="136"/>
        <v/>
      </c>
      <c r="Q1672" s="24" t="str">
        <f t="shared" si="133"/>
        <v/>
      </c>
      <c r="R1672" s="24" t="str">
        <f t="shared" si="134"/>
        <v/>
      </c>
      <c r="S1672" s="27" t="str">
        <f t="shared" si="135"/>
        <v/>
      </c>
    </row>
    <row r="1673" spans="2:19" x14ac:dyDescent="0.3">
      <c r="B1673" s="24" t="str">
        <f>_xlfn.IFNA(VLOOKUP(A1673,list!B:C,2,FALSE),"")</f>
        <v/>
      </c>
      <c r="D1673" s="24" t="str">
        <f>_xlfn.IFNA(VLOOKUP(C1673,list!$G$2:$I$10,2,FALSE),"")</f>
        <v/>
      </c>
      <c r="E1673" s="24" t="str">
        <f>_xlfn.IFNA(VLOOKUP(C1673,list!G:I,3,FALSE),"")</f>
        <v/>
      </c>
      <c r="O1673" s="26" t="str">
        <f t="shared" si="132"/>
        <v/>
      </c>
      <c r="P1673" s="28" t="str">
        <f t="shared" si="136"/>
        <v/>
      </c>
      <c r="Q1673" s="24" t="str">
        <f t="shared" si="133"/>
        <v/>
      </c>
      <c r="R1673" s="24" t="str">
        <f t="shared" si="134"/>
        <v/>
      </c>
      <c r="S1673" s="27" t="str">
        <f t="shared" si="135"/>
        <v/>
      </c>
    </row>
    <row r="1674" spans="2:19" x14ac:dyDescent="0.3">
      <c r="B1674" s="24" t="str">
        <f>_xlfn.IFNA(VLOOKUP(A1674,list!B:C,2,FALSE),"")</f>
        <v/>
      </c>
      <c r="D1674" s="24" t="str">
        <f>_xlfn.IFNA(VLOOKUP(C1674,list!$G$2:$I$10,2,FALSE),"")</f>
        <v/>
      </c>
      <c r="E1674" s="24" t="str">
        <f>_xlfn.IFNA(VLOOKUP(C1674,list!G:I,3,FALSE),"")</f>
        <v/>
      </c>
      <c r="O1674" s="26" t="str">
        <f t="shared" si="132"/>
        <v/>
      </c>
      <c r="P1674" s="28" t="str">
        <f t="shared" si="136"/>
        <v/>
      </c>
      <c r="Q1674" s="24" t="str">
        <f t="shared" si="133"/>
        <v/>
      </c>
      <c r="R1674" s="24" t="str">
        <f t="shared" si="134"/>
        <v/>
      </c>
      <c r="S1674" s="27" t="str">
        <f t="shared" si="135"/>
        <v/>
      </c>
    </row>
    <row r="1675" spans="2:19" x14ac:dyDescent="0.3">
      <c r="B1675" s="24" t="str">
        <f>_xlfn.IFNA(VLOOKUP(A1675,list!B:C,2,FALSE),"")</f>
        <v/>
      </c>
      <c r="D1675" s="24" t="str">
        <f>_xlfn.IFNA(VLOOKUP(C1675,list!$G$2:$I$10,2,FALSE),"")</f>
        <v/>
      </c>
      <c r="E1675" s="24" t="str">
        <f>_xlfn.IFNA(VLOOKUP(C1675,list!G:I,3,FALSE),"")</f>
        <v/>
      </c>
      <c r="O1675" s="26" t="str">
        <f t="shared" si="132"/>
        <v/>
      </c>
      <c r="P1675" s="28" t="str">
        <f t="shared" si="136"/>
        <v/>
      </c>
      <c r="Q1675" s="24" t="str">
        <f t="shared" si="133"/>
        <v/>
      </c>
      <c r="R1675" s="24" t="str">
        <f t="shared" si="134"/>
        <v/>
      </c>
      <c r="S1675" s="27" t="str">
        <f t="shared" si="135"/>
        <v/>
      </c>
    </row>
    <row r="1676" spans="2:19" x14ac:dyDescent="0.3">
      <c r="B1676" s="24" t="str">
        <f>_xlfn.IFNA(VLOOKUP(A1676,list!B:C,2,FALSE),"")</f>
        <v/>
      </c>
      <c r="D1676" s="24" t="str">
        <f>_xlfn.IFNA(VLOOKUP(C1676,list!$G$2:$I$10,2,FALSE),"")</f>
        <v/>
      </c>
      <c r="E1676" s="24" t="str">
        <f>_xlfn.IFNA(VLOOKUP(C1676,list!G:I,3,FALSE),"")</f>
        <v/>
      </c>
      <c r="O1676" s="26" t="str">
        <f t="shared" si="132"/>
        <v/>
      </c>
      <c r="P1676" s="28" t="str">
        <f t="shared" si="136"/>
        <v/>
      </c>
      <c r="Q1676" s="24" t="str">
        <f t="shared" si="133"/>
        <v/>
      </c>
      <c r="R1676" s="24" t="str">
        <f t="shared" si="134"/>
        <v/>
      </c>
      <c r="S1676" s="27" t="str">
        <f t="shared" si="135"/>
        <v/>
      </c>
    </row>
    <row r="1677" spans="2:19" x14ac:dyDescent="0.3">
      <c r="B1677" s="24" t="str">
        <f>_xlfn.IFNA(VLOOKUP(A1677,list!B:C,2,FALSE),"")</f>
        <v/>
      </c>
      <c r="D1677" s="24" t="str">
        <f>_xlfn.IFNA(VLOOKUP(C1677,list!$G$2:$I$10,2,FALSE),"")</f>
        <v/>
      </c>
      <c r="E1677" s="24" t="str">
        <f>_xlfn.IFNA(VLOOKUP(C1677,list!G:I,3,FALSE),"")</f>
        <v/>
      </c>
      <c r="O1677" s="26" t="str">
        <f t="shared" si="132"/>
        <v/>
      </c>
      <c r="P1677" s="28" t="str">
        <f t="shared" si="136"/>
        <v/>
      </c>
      <c r="Q1677" s="24" t="str">
        <f t="shared" si="133"/>
        <v/>
      </c>
      <c r="R1677" s="24" t="str">
        <f t="shared" si="134"/>
        <v/>
      </c>
      <c r="S1677" s="27" t="str">
        <f t="shared" si="135"/>
        <v/>
      </c>
    </row>
    <row r="1678" spans="2:19" x14ac:dyDescent="0.3">
      <c r="B1678" s="24" t="str">
        <f>_xlfn.IFNA(VLOOKUP(A1678,list!B:C,2,FALSE),"")</f>
        <v/>
      </c>
      <c r="D1678" s="24" t="str">
        <f>_xlfn.IFNA(VLOOKUP(C1678,list!$G$2:$I$10,2,FALSE),"")</f>
        <v/>
      </c>
      <c r="E1678" s="24" t="str">
        <f>_xlfn.IFNA(VLOOKUP(C1678,list!G:I,3,FALSE),"")</f>
        <v/>
      </c>
      <c r="O1678" s="26" t="str">
        <f t="shared" si="132"/>
        <v/>
      </c>
      <c r="P1678" s="28" t="str">
        <f t="shared" si="136"/>
        <v/>
      </c>
      <c r="Q1678" s="24" t="str">
        <f t="shared" si="133"/>
        <v/>
      </c>
      <c r="R1678" s="24" t="str">
        <f t="shared" si="134"/>
        <v/>
      </c>
      <c r="S1678" s="27" t="str">
        <f t="shared" si="135"/>
        <v/>
      </c>
    </row>
    <row r="1679" spans="2:19" x14ac:dyDescent="0.3">
      <c r="B1679" s="24" t="str">
        <f>_xlfn.IFNA(VLOOKUP(A1679,list!B:C,2,FALSE),"")</f>
        <v/>
      </c>
      <c r="D1679" s="24" t="str">
        <f>_xlfn.IFNA(VLOOKUP(C1679,list!$G$2:$I$10,2,FALSE),"")</f>
        <v/>
      </c>
      <c r="E1679" s="24" t="str">
        <f>_xlfn.IFNA(VLOOKUP(C1679,list!G:I,3,FALSE),"")</f>
        <v/>
      </c>
      <c r="O1679" s="26" t="str">
        <f t="shared" si="132"/>
        <v/>
      </c>
      <c r="P1679" s="28" t="str">
        <f t="shared" si="136"/>
        <v/>
      </c>
      <c r="Q1679" s="24" t="str">
        <f t="shared" si="133"/>
        <v/>
      </c>
      <c r="R1679" s="24" t="str">
        <f t="shared" si="134"/>
        <v/>
      </c>
      <c r="S1679" s="27" t="str">
        <f t="shared" si="135"/>
        <v/>
      </c>
    </row>
    <row r="1680" spans="2:19" x14ac:dyDescent="0.3">
      <c r="B1680" s="24" t="str">
        <f>_xlfn.IFNA(VLOOKUP(A1680,list!B:C,2,FALSE),"")</f>
        <v/>
      </c>
      <c r="D1680" s="24" t="str">
        <f>_xlfn.IFNA(VLOOKUP(C1680,list!$G$2:$I$10,2,FALSE),"")</f>
        <v/>
      </c>
      <c r="E1680" s="24" t="str">
        <f>_xlfn.IFNA(VLOOKUP(C1680,list!G:I,3,FALSE),"")</f>
        <v/>
      </c>
      <c r="O1680" s="26" t="str">
        <f t="shared" si="132"/>
        <v/>
      </c>
      <c r="P1680" s="28" t="str">
        <f t="shared" si="136"/>
        <v/>
      </c>
      <c r="Q1680" s="24" t="str">
        <f t="shared" si="133"/>
        <v/>
      </c>
      <c r="R1680" s="24" t="str">
        <f t="shared" si="134"/>
        <v/>
      </c>
      <c r="S1680" s="27" t="str">
        <f t="shared" si="135"/>
        <v/>
      </c>
    </row>
    <row r="1681" spans="2:19" x14ac:dyDescent="0.3">
      <c r="B1681" s="24" t="str">
        <f>_xlfn.IFNA(VLOOKUP(A1681,list!B:C,2,FALSE),"")</f>
        <v/>
      </c>
      <c r="D1681" s="24" t="str">
        <f>_xlfn.IFNA(VLOOKUP(C1681,list!$G$2:$I$10,2,FALSE),"")</f>
        <v/>
      </c>
      <c r="E1681" s="24" t="str">
        <f>_xlfn.IFNA(VLOOKUP(C1681,list!G:I,3,FALSE),"")</f>
        <v/>
      </c>
      <c r="O1681" s="26" t="str">
        <f t="shared" si="132"/>
        <v/>
      </c>
      <c r="P1681" s="28" t="str">
        <f t="shared" si="136"/>
        <v/>
      </c>
      <c r="Q1681" s="24" t="str">
        <f t="shared" si="133"/>
        <v/>
      </c>
      <c r="R1681" s="24" t="str">
        <f t="shared" si="134"/>
        <v/>
      </c>
      <c r="S1681" s="27" t="str">
        <f t="shared" si="135"/>
        <v/>
      </c>
    </row>
    <row r="1682" spans="2:19" x14ac:dyDescent="0.3">
      <c r="B1682" s="24" t="str">
        <f>_xlfn.IFNA(VLOOKUP(A1682,list!B:C,2,FALSE),"")</f>
        <v/>
      </c>
      <c r="D1682" s="24" t="str">
        <f>_xlfn.IFNA(VLOOKUP(C1682,list!$G$2:$I$10,2,FALSE),"")</f>
        <v/>
      </c>
      <c r="E1682" s="24" t="str">
        <f>_xlfn.IFNA(VLOOKUP(C1682,list!G:I,3,FALSE),"")</f>
        <v/>
      </c>
      <c r="O1682" s="26" t="str">
        <f t="shared" si="132"/>
        <v/>
      </c>
      <c r="P1682" s="28" t="str">
        <f t="shared" si="136"/>
        <v/>
      </c>
      <c r="Q1682" s="24" t="str">
        <f t="shared" si="133"/>
        <v/>
      </c>
      <c r="R1682" s="24" t="str">
        <f t="shared" si="134"/>
        <v/>
      </c>
      <c r="S1682" s="27" t="str">
        <f t="shared" si="135"/>
        <v/>
      </c>
    </row>
    <row r="1683" spans="2:19" x14ac:dyDescent="0.3">
      <c r="B1683" s="24" t="str">
        <f>_xlfn.IFNA(VLOOKUP(A1683,list!B:C,2,FALSE),"")</f>
        <v/>
      </c>
      <c r="D1683" s="24" t="str">
        <f>_xlfn.IFNA(VLOOKUP(C1683,list!$G$2:$I$10,2,FALSE),"")</f>
        <v/>
      </c>
      <c r="E1683" s="24" t="str">
        <f>_xlfn.IFNA(VLOOKUP(C1683,list!G:I,3,FALSE),"")</f>
        <v/>
      </c>
      <c r="O1683" s="26" t="str">
        <f t="shared" si="132"/>
        <v/>
      </c>
      <c r="P1683" s="28" t="str">
        <f t="shared" si="136"/>
        <v/>
      </c>
      <c r="Q1683" s="24" t="str">
        <f t="shared" si="133"/>
        <v/>
      </c>
      <c r="R1683" s="24" t="str">
        <f t="shared" si="134"/>
        <v/>
      </c>
      <c r="S1683" s="27" t="str">
        <f t="shared" si="135"/>
        <v/>
      </c>
    </row>
    <row r="1684" spans="2:19" x14ac:dyDescent="0.3">
      <c r="B1684" s="24" t="str">
        <f>_xlfn.IFNA(VLOOKUP(A1684,list!B:C,2,FALSE),"")</f>
        <v/>
      </c>
      <c r="D1684" s="24" t="str">
        <f>_xlfn.IFNA(VLOOKUP(C1684,list!$G$2:$I$10,2,FALSE),"")</f>
        <v/>
      </c>
      <c r="E1684" s="24" t="str">
        <f>_xlfn.IFNA(VLOOKUP(C1684,list!G:I,3,FALSE),"")</f>
        <v/>
      </c>
      <c r="O1684" s="26" t="str">
        <f t="shared" si="132"/>
        <v/>
      </c>
      <c r="P1684" s="28" t="str">
        <f t="shared" si="136"/>
        <v/>
      </c>
      <c r="Q1684" s="24" t="str">
        <f t="shared" si="133"/>
        <v/>
      </c>
      <c r="R1684" s="24" t="str">
        <f t="shared" si="134"/>
        <v/>
      </c>
      <c r="S1684" s="27" t="str">
        <f t="shared" si="135"/>
        <v/>
      </c>
    </row>
    <row r="1685" spans="2:19" x14ac:dyDescent="0.3">
      <c r="B1685" s="24" t="str">
        <f>_xlfn.IFNA(VLOOKUP(A1685,list!B:C,2,FALSE),"")</f>
        <v/>
      </c>
      <c r="D1685" s="24" t="str">
        <f>_xlfn.IFNA(VLOOKUP(C1685,list!$G$2:$I$10,2,FALSE),"")</f>
        <v/>
      </c>
      <c r="E1685" s="24" t="str">
        <f>_xlfn.IFNA(VLOOKUP(C1685,list!G:I,3,FALSE),"")</f>
        <v/>
      </c>
      <c r="O1685" s="26" t="str">
        <f t="shared" si="132"/>
        <v/>
      </c>
      <c r="P1685" s="28" t="str">
        <f t="shared" si="136"/>
        <v/>
      </c>
      <c r="Q1685" s="24" t="str">
        <f t="shared" si="133"/>
        <v/>
      </c>
      <c r="R1685" s="24" t="str">
        <f t="shared" si="134"/>
        <v/>
      </c>
      <c r="S1685" s="27" t="str">
        <f t="shared" si="135"/>
        <v/>
      </c>
    </row>
    <row r="1686" spans="2:19" x14ac:dyDescent="0.3">
      <c r="B1686" s="24" t="str">
        <f>_xlfn.IFNA(VLOOKUP(A1686,list!B:C,2,FALSE),"")</f>
        <v/>
      </c>
      <c r="D1686" s="24" t="str">
        <f>_xlfn.IFNA(VLOOKUP(C1686,list!$G$2:$I$10,2,FALSE),"")</f>
        <v/>
      </c>
      <c r="E1686" s="24" t="str">
        <f>_xlfn.IFNA(VLOOKUP(C1686,list!G:I,3,FALSE),"")</f>
        <v/>
      </c>
      <c r="O1686" s="26" t="str">
        <f t="shared" si="132"/>
        <v/>
      </c>
      <c r="P1686" s="28" t="str">
        <f t="shared" si="136"/>
        <v/>
      </c>
      <c r="Q1686" s="24" t="str">
        <f t="shared" si="133"/>
        <v/>
      </c>
      <c r="R1686" s="24" t="str">
        <f t="shared" si="134"/>
        <v/>
      </c>
      <c r="S1686" s="27" t="str">
        <f t="shared" si="135"/>
        <v/>
      </c>
    </row>
    <row r="1687" spans="2:19" x14ac:dyDescent="0.3">
      <c r="B1687" s="24" t="str">
        <f>_xlfn.IFNA(VLOOKUP(A1687,list!B:C,2,FALSE),"")</f>
        <v/>
      </c>
      <c r="D1687" s="24" t="str">
        <f>_xlfn.IFNA(VLOOKUP(C1687,list!$G$2:$I$10,2,FALSE),"")</f>
        <v/>
      </c>
      <c r="E1687" s="24" t="str">
        <f>_xlfn.IFNA(VLOOKUP(C1687,list!G:I,3,FALSE),"")</f>
        <v/>
      </c>
      <c r="O1687" s="26" t="str">
        <f t="shared" si="132"/>
        <v/>
      </c>
      <c r="P1687" s="28" t="str">
        <f t="shared" si="136"/>
        <v/>
      </c>
      <c r="Q1687" s="24" t="str">
        <f t="shared" si="133"/>
        <v/>
      </c>
      <c r="R1687" s="24" t="str">
        <f t="shared" si="134"/>
        <v/>
      </c>
      <c r="S1687" s="27" t="str">
        <f t="shared" si="135"/>
        <v/>
      </c>
    </row>
    <row r="1688" spans="2:19" x14ac:dyDescent="0.3">
      <c r="B1688" s="24" t="str">
        <f>_xlfn.IFNA(VLOOKUP(A1688,list!B:C,2,FALSE),"")</f>
        <v/>
      </c>
      <c r="D1688" s="24" t="str">
        <f>_xlfn.IFNA(VLOOKUP(C1688,list!$G$2:$I$10,2,FALSE),"")</f>
        <v/>
      </c>
      <c r="E1688" s="24" t="str">
        <f>_xlfn.IFNA(VLOOKUP(C1688,list!G:I,3,FALSE),"")</f>
        <v/>
      </c>
      <c r="O1688" s="26" t="str">
        <f t="shared" si="132"/>
        <v/>
      </c>
      <c r="P1688" s="28" t="str">
        <f t="shared" si="136"/>
        <v/>
      </c>
      <c r="Q1688" s="24" t="str">
        <f t="shared" si="133"/>
        <v/>
      </c>
      <c r="R1688" s="24" t="str">
        <f t="shared" si="134"/>
        <v/>
      </c>
      <c r="S1688" s="27" t="str">
        <f t="shared" si="135"/>
        <v/>
      </c>
    </row>
    <row r="1689" spans="2:19" x14ac:dyDescent="0.3">
      <c r="B1689" s="24" t="str">
        <f>_xlfn.IFNA(VLOOKUP(A1689,list!B:C,2,FALSE),"")</f>
        <v/>
      </c>
      <c r="D1689" s="24" t="str">
        <f>_xlfn.IFNA(VLOOKUP(C1689,list!$G$2:$I$10,2,FALSE),"")</f>
        <v/>
      </c>
      <c r="E1689" s="24" t="str">
        <f>_xlfn.IFNA(VLOOKUP(C1689,list!G:I,3,FALSE),"")</f>
        <v/>
      </c>
      <c r="O1689" s="26" t="str">
        <f t="shared" si="132"/>
        <v/>
      </c>
      <c r="P1689" s="28" t="str">
        <f t="shared" si="136"/>
        <v/>
      </c>
      <c r="Q1689" s="24" t="str">
        <f t="shared" si="133"/>
        <v/>
      </c>
      <c r="R1689" s="24" t="str">
        <f t="shared" si="134"/>
        <v/>
      </c>
      <c r="S1689" s="27" t="str">
        <f t="shared" si="135"/>
        <v/>
      </c>
    </row>
    <row r="1690" spans="2:19" x14ac:dyDescent="0.3">
      <c r="B1690" s="24" t="str">
        <f>_xlfn.IFNA(VLOOKUP(A1690,list!B:C,2,FALSE),"")</f>
        <v/>
      </c>
      <c r="D1690" s="24" t="str">
        <f>_xlfn.IFNA(VLOOKUP(C1690,list!$G$2:$I$10,2,FALSE),"")</f>
        <v/>
      </c>
      <c r="E1690" s="24" t="str">
        <f>_xlfn.IFNA(VLOOKUP(C1690,list!G:I,3,FALSE),"")</f>
        <v/>
      </c>
      <c r="O1690" s="26" t="str">
        <f t="shared" si="132"/>
        <v/>
      </c>
      <c r="P1690" s="28" t="str">
        <f t="shared" si="136"/>
        <v/>
      </c>
      <c r="Q1690" s="24" t="str">
        <f t="shared" si="133"/>
        <v/>
      </c>
      <c r="R1690" s="24" t="str">
        <f t="shared" si="134"/>
        <v/>
      </c>
      <c r="S1690" s="27" t="str">
        <f t="shared" si="135"/>
        <v/>
      </c>
    </row>
    <row r="1691" spans="2:19" x14ac:dyDescent="0.3">
      <c r="B1691" s="24" t="str">
        <f>_xlfn.IFNA(VLOOKUP(A1691,list!B:C,2,FALSE),"")</f>
        <v/>
      </c>
      <c r="D1691" s="24" t="str">
        <f>_xlfn.IFNA(VLOOKUP(C1691,list!$G$2:$I$10,2,FALSE),"")</f>
        <v/>
      </c>
      <c r="E1691" s="24" t="str">
        <f>_xlfn.IFNA(VLOOKUP(C1691,list!G:I,3,FALSE),"")</f>
        <v/>
      </c>
      <c r="O1691" s="26" t="str">
        <f t="shared" si="132"/>
        <v/>
      </c>
      <c r="P1691" s="28" t="str">
        <f t="shared" si="136"/>
        <v/>
      </c>
      <c r="Q1691" s="24" t="str">
        <f t="shared" si="133"/>
        <v/>
      </c>
      <c r="R1691" s="24" t="str">
        <f t="shared" si="134"/>
        <v/>
      </c>
      <c r="S1691" s="27" t="str">
        <f t="shared" si="135"/>
        <v/>
      </c>
    </row>
    <row r="1692" spans="2:19" x14ac:dyDescent="0.3">
      <c r="B1692" s="24" t="str">
        <f>_xlfn.IFNA(VLOOKUP(A1692,list!B:C,2,FALSE),"")</f>
        <v/>
      </c>
      <c r="D1692" s="24" t="str">
        <f>_xlfn.IFNA(VLOOKUP(C1692,list!$G$2:$I$10,2,FALSE),"")</f>
        <v/>
      </c>
      <c r="E1692" s="24" t="str">
        <f>_xlfn.IFNA(VLOOKUP(C1692,list!G:I,3,FALSE),"")</f>
        <v/>
      </c>
      <c r="O1692" s="26" t="str">
        <f t="shared" si="132"/>
        <v/>
      </c>
      <c r="P1692" s="28" t="str">
        <f t="shared" si="136"/>
        <v/>
      </c>
      <c r="Q1692" s="24" t="str">
        <f t="shared" si="133"/>
        <v/>
      </c>
      <c r="R1692" s="24" t="str">
        <f t="shared" si="134"/>
        <v/>
      </c>
      <c r="S1692" s="27" t="str">
        <f t="shared" si="135"/>
        <v/>
      </c>
    </row>
    <row r="1693" spans="2:19" x14ac:dyDescent="0.3">
      <c r="B1693" s="24" t="str">
        <f>_xlfn.IFNA(VLOOKUP(A1693,list!B:C,2,FALSE),"")</f>
        <v/>
      </c>
      <c r="D1693" s="24" t="str">
        <f>_xlfn.IFNA(VLOOKUP(C1693,list!$G$2:$I$10,2,FALSE),"")</f>
        <v/>
      </c>
      <c r="E1693" s="24" t="str">
        <f>_xlfn.IFNA(VLOOKUP(C1693,list!G:I,3,FALSE),"")</f>
        <v/>
      </c>
      <c r="O1693" s="26" t="str">
        <f t="shared" si="132"/>
        <v/>
      </c>
      <c r="P1693" s="28" t="str">
        <f t="shared" si="136"/>
        <v/>
      </c>
      <c r="Q1693" s="24" t="str">
        <f t="shared" si="133"/>
        <v/>
      </c>
      <c r="R1693" s="24" t="str">
        <f t="shared" si="134"/>
        <v/>
      </c>
      <c r="S1693" s="27" t="str">
        <f t="shared" si="135"/>
        <v/>
      </c>
    </row>
    <row r="1694" spans="2:19" x14ac:dyDescent="0.3">
      <c r="B1694" s="24" t="str">
        <f>_xlfn.IFNA(VLOOKUP(A1694,list!B:C,2,FALSE),"")</f>
        <v/>
      </c>
      <c r="D1694" s="24" t="str">
        <f>_xlfn.IFNA(VLOOKUP(C1694,list!$G$2:$I$10,2,FALSE),"")</f>
        <v/>
      </c>
      <c r="E1694" s="24" t="str">
        <f>_xlfn.IFNA(VLOOKUP(C1694,list!G:I,3,FALSE),"")</f>
        <v/>
      </c>
      <c r="O1694" s="26" t="str">
        <f t="shared" si="132"/>
        <v/>
      </c>
      <c r="P1694" s="28" t="str">
        <f t="shared" si="136"/>
        <v/>
      </c>
      <c r="Q1694" s="24" t="str">
        <f t="shared" si="133"/>
        <v/>
      </c>
      <c r="R1694" s="24" t="str">
        <f t="shared" si="134"/>
        <v/>
      </c>
      <c r="S1694" s="27" t="str">
        <f t="shared" si="135"/>
        <v/>
      </c>
    </row>
    <row r="1695" spans="2:19" x14ac:dyDescent="0.3">
      <c r="B1695" s="24" t="str">
        <f>_xlfn.IFNA(VLOOKUP(A1695,list!B:C,2,FALSE),"")</f>
        <v/>
      </c>
      <c r="D1695" s="24" t="str">
        <f>_xlfn.IFNA(VLOOKUP(C1695,list!$G$2:$I$10,2,FALSE),"")</f>
        <v/>
      </c>
      <c r="E1695" s="24" t="str">
        <f>_xlfn.IFNA(VLOOKUP(C1695,list!G:I,3,FALSE),"")</f>
        <v/>
      </c>
      <c r="O1695" s="26" t="str">
        <f t="shared" si="132"/>
        <v/>
      </c>
      <c r="P1695" s="28" t="str">
        <f t="shared" si="136"/>
        <v/>
      </c>
      <c r="Q1695" s="24" t="str">
        <f t="shared" si="133"/>
        <v/>
      </c>
      <c r="R1695" s="24" t="str">
        <f t="shared" si="134"/>
        <v/>
      </c>
      <c r="S1695" s="27" t="str">
        <f t="shared" si="135"/>
        <v/>
      </c>
    </row>
    <row r="1696" spans="2:19" x14ac:dyDescent="0.3">
      <c r="B1696" s="24" t="str">
        <f>_xlfn.IFNA(VLOOKUP(A1696,list!B:C,2,FALSE),"")</f>
        <v/>
      </c>
      <c r="D1696" s="24" t="str">
        <f>_xlfn.IFNA(VLOOKUP(C1696,list!$G$2:$I$10,2,FALSE),"")</f>
        <v/>
      </c>
      <c r="E1696" s="24" t="str">
        <f>_xlfn.IFNA(VLOOKUP(C1696,list!G:I,3,FALSE),"")</f>
        <v/>
      </c>
      <c r="O1696" s="26" t="str">
        <f t="shared" si="132"/>
        <v/>
      </c>
      <c r="P1696" s="28" t="str">
        <f t="shared" si="136"/>
        <v/>
      </c>
      <c r="Q1696" s="24" t="str">
        <f t="shared" si="133"/>
        <v/>
      </c>
      <c r="R1696" s="24" t="str">
        <f t="shared" si="134"/>
        <v/>
      </c>
      <c r="S1696" s="27" t="str">
        <f t="shared" si="135"/>
        <v/>
      </c>
    </row>
    <row r="1697" spans="2:19" x14ac:dyDescent="0.3">
      <c r="B1697" s="24" t="str">
        <f>_xlfn.IFNA(VLOOKUP(A1697,list!B:C,2,FALSE),"")</f>
        <v/>
      </c>
      <c r="D1697" s="24" t="str">
        <f>_xlfn.IFNA(VLOOKUP(C1697,list!$G$2:$I$10,2,FALSE),"")</f>
        <v/>
      </c>
      <c r="E1697" s="24" t="str">
        <f>_xlfn.IFNA(VLOOKUP(C1697,list!G:I,3,FALSE),"")</f>
        <v/>
      </c>
      <c r="O1697" s="26" t="str">
        <f t="shared" si="132"/>
        <v/>
      </c>
      <c r="P1697" s="28" t="str">
        <f t="shared" si="136"/>
        <v/>
      </c>
      <c r="Q1697" s="24" t="str">
        <f t="shared" si="133"/>
        <v/>
      </c>
      <c r="R1697" s="24" t="str">
        <f t="shared" si="134"/>
        <v/>
      </c>
      <c r="S1697" s="27" t="str">
        <f t="shared" si="135"/>
        <v/>
      </c>
    </row>
    <row r="1698" spans="2:19" x14ac:dyDescent="0.3">
      <c r="B1698" s="24" t="str">
        <f>_xlfn.IFNA(VLOOKUP(A1698,list!B:C,2,FALSE),"")</f>
        <v/>
      </c>
      <c r="D1698" s="24" t="str">
        <f>_xlfn.IFNA(VLOOKUP(C1698,list!$G$2:$I$10,2,FALSE),"")</f>
        <v/>
      </c>
      <c r="E1698" s="24" t="str">
        <f>_xlfn.IFNA(VLOOKUP(C1698,list!G:I,3,FALSE),"")</f>
        <v/>
      </c>
      <c r="O1698" s="26" t="str">
        <f t="shared" si="132"/>
        <v/>
      </c>
      <c r="P1698" s="28" t="str">
        <f t="shared" si="136"/>
        <v/>
      </c>
      <c r="Q1698" s="24" t="str">
        <f t="shared" si="133"/>
        <v/>
      </c>
      <c r="R1698" s="24" t="str">
        <f t="shared" si="134"/>
        <v/>
      </c>
      <c r="S1698" s="27" t="str">
        <f t="shared" si="135"/>
        <v/>
      </c>
    </row>
    <row r="1699" spans="2:19" x14ac:dyDescent="0.3">
      <c r="B1699" s="24" t="str">
        <f>_xlfn.IFNA(VLOOKUP(A1699,list!B:C,2,FALSE),"")</f>
        <v/>
      </c>
      <c r="D1699" s="24" t="str">
        <f>_xlfn.IFNA(VLOOKUP(C1699,list!$G$2:$I$10,2,FALSE),"")</f>
        <v/>
      </c>
      <c r="E1699" s="24" t="str">
        <f>_xlfn.IFNA(VLOOKUP(C1699,list!G:I,3,FALSE),"")</f>
        <v/>
      </c>
      <c r="O1699" s="26" t="str">
        <f t="shared" si="132"/>
        <v/>
      </c>
      <c r="P1699" s="28" t="str">
        <f t="shared" si="136"/>
        <v/>
      </c>
      <c r="Q1699" s="24" t="str">
        <f t="shared" si="133"/>
        <v/>
      </c>
      <c r="R1699" s="24" t="str">
        <f t="shared" si="134"/>
        <v/>
      </c>
      <c r="S1699" s="27" t="str">
        <f t="shared" si="135"/>
        <v/>
      </c>
    </row>
    <row r="1700" spans="2:19" x14ac:dyDescent="0.3">
      <c r="B1700" s="24" t="str">
        <f>_xlfn.IFNA(VLOOKUP(A1700,list!B:C,2,FALSE),"")</f>
        <v/>
      </c>
      <c r="D1700" s="24" t="str">
        <f>_xlfn.IFNA(VLOOKUP(C1700,list!$G$2:$I$10,2,FALSE),"")</f>
        <v/>
      </c>
      <c r="E1700" s="24" t="str">
        <f>_xlfn.IFNA(VLOOKUP(C1700,list!G:I,3,FALSE),"")</f>
        <v/>
      </c>
      <c r="O1700" s="26" t="str">
        <f t="shared" si="132"/>
        <v/>
      </c>
      <c r="P1700" s="28" t="str">
        <f t="shared" si="136"/>
        <v/>
      </c>
      <c r="Q1700" s="24" t="str">
        <f t="shared" si="133"/>
        <v/>
      </c>
      <c r="R1700" s="24" t="str">
        <f t="shared" si="134"/>
        <v/>
      </c>
      <c r="S1700" s="27" t="str">
        <f t="shared" si="135"/>
        <v/>
      </c>
    </row>
    <row r="1701" spans="2:19" x14ac:dyDescent="0.3">
      <c r="B1701" s="24" t="str">
        <f>_xlfn.IFNA(VLOOKUP(A1701,list!B:C,2,FALSE),"")</f>
        <v/>
      </c>
      <c r="D1701" s="24" t="str">
        <f>_xlfn.IFNA(VLOOKUP(C1701,list!$G$2:$I$10,2,FALSE),"")</f>
        <v/>
      </c>
      <c r="E1701" s="24" t="str">
        <f>_xlfn.IFNA(VLOOKUP(C1701,list!G:I,3,FALSE),"")</f>
        <v/>
      </c>
      <c r="O1701" s="26" t="str">
        <f t="shared" si="132"/>
        <v/>
      </c>
      <c r="P1701" s="28" t="str">
        <f t="shared" si="136"/>
        <v/>
      </c>
      <c r="Q1701" s="24" t="str">
        <f t="shared" si="133"/>
        <v/>
      </c>
      <c r="R1701" s="24" t="str">
        <f t="shared" si="134"/>
        <v/>
      </c>
      <c r="S1701" s="27" t="str">
        <f t="shared" si="135"/>
        <v/>
      </c>
    </row>
    <row r="1702" spans="2:19" x14ac:dyDescent="0.3">
      <c r="B1702" s="24" t="str">
        <f>_xlfn.IFNA(VLOOKUP(A1702,list!B:C,2,FALSE),"")</f>
        <v/>
      </c>
      <c r="D1702" s="24" t="str">
        <f>_xlfn.IFNA(VLOOKUP(C1702,list!$G$2:$I$10,2,FALSE),"")</f>
        <v/>
      </c>
      <c r="E1702" s="24" t="str">
        <f>_xlfn.IFNA(VLOOKUP(C1702,list!G:I,3,FALSE),"")</f>
        <v/>
      </c>
      <c r="O1702" s="26" t="str">
        <f t="shared" si="132"/>
        <v/>
      </c>
      <c r="P1702" s="28" t="str">
        <f t="shared" si="136"/>
        <v/>
      </c>
      <c r="Q1702" s="24" t="str">
        <f t="shared" si="133"/>
        <v/>
      </c>
      <c r="R1702" s="24" t="str">
        <f t="shared" si="134"/>
        <v/>
      </c>
      <c r="S1702" s="27" t="str">
        <f t="shared" si="135"/>
        <v/>
      </c>
    </row>
    <row r="1703" spans="2:19" x14ac:dyDescent="0.3">
      <c r="B1703" s="24" t="str">
        <f>_xlfn.IFNA(VLOOKUP(A1703,list!B:C,2,FALSE),"")</f>
        <v/>
      </c>
      <c r="D1703" s="24" t="str">
        <f>_xlfn.IFNA(VLOOKUP(C1703,list!$G$2:$I$10,2,FALSE),"")</f>
        <v/>
      </c>
      <c r="E1703" s="24" t="str">
        <f>_xlfn.IFNA(VLOOKUP(C1703,list!G:I,3,FALSE),"")</f>
        <v/>
      </c>
      <c r="O1703" s="26" t="str">
        <f t="shared" si="132"/>
        <v/>
      </c>
      <c r="P1703" s="28" t="str">
        <f t="shared" si="136"/>
        <v/>
      </c>
      <c r="Q1703" s="24" t="str">
        <f t="shared" si="133"/>
        <v/>
      </c>
      <c r="R1703" s="24" t="str">
        <f t="shared" si="134"/>
        <v/>
      </c>
      <c r="S1703" s="27" t="str">
        <f t="shared" si="135"/>
        <v/>
      </c>
    </row>
    <row r="1704" spans="2:19" x14ac:dyDescent="0.3">
      <c r="B1704" s="24" t="str">
        <f>_xlfn.IFNA(VLOOKUP(A1704,list!B:C,2,FALSE),"")</f>
        <v/>
      </c>
      <c r="D1704" s="24" t="str">
        <f>_xlfn.IFNA(VLOOKUP(C1704,list!$G$2:$I$10,2,FALSE),"")</f>
        <v/>
      </c>
      <c r="E1704" s="24" t="str">
        <f>_xlfn.IFNA(VLOOKUP(C1704,list!G:I,3,FALSE),"")</f>
        <v/>
      </c>
      <c r="O1704" s="26" t="str">
        <f t="shared" si="132"/>
        <v/>
      </c>
      <c r="P1704" s="28" t="str">
        <f t="shared" si="136"/>
        <v/>
      </c>
      <c r="Q1704" s="24" t="str">
        <f t="shared" si="133"/>
        <v/>
      </c>
      <c r="R1704" s="24" t="str">
        <f t="shared" si="134"/>
        <v/>
      </c>
      <c r="S1704" s="27" t="str">
        <f t="shared" si="135"/>
        <v/>
      </c>
    </row>
    <row r="1705" spans="2:19" x14ac:dyDescent="0.3">
      <c r="B1705" s="24" t="str">
        <f>_xlfn.IFNA(VLOOKUP(A1705,list!B:C,2,FALSE),"")</f>
        <v/>
      </c>
      <c r="D1705" s="24" t="str">
        <f>_xlfn.IFNA(VLOOKUP(C1705,list!$G$2:$I$10,2,FALSE),"")</f>
        <v/>
      </c>
      <c r="E1705" s="24" t="str">
        <f>_xlfn.IFNA(VLOOKUP(C1705,list!G:I,3,FALSE),"")</f>
        <v/>
      </c>
      <c r="O1705" s="26" t="str">
        <f t="shared" si="132"/>
        <v/>
      </c>
      <c r="P1705" s="28" t="str">
        <f t="shared" si="136"/>
        <v/>
      </c>
      <c r="Q1705" s="24" t="str">
        <f t="shared" si="133"/>
        <v/>
      </c>
      <c r="R1705" s="24" t="str">
        <f t="shared" si="134"/>
        <v/>
      </c>
      <c r="S1705" s="27" t="str">
        <f t="shared" si="135"/>
        <v/>
      </c>
    </row>
    <row r="1706" spans="2:19" x14ac:dyDescent="0.3">
      <c r="B1706" s="24" t="str">
        <f>_xlfn.IFNA(VLOOKUP(A1706,list!B:C,2,FALSE),"")</f>
        <v/>
      </c>
      <c r="D1706" s="24" t="str">
        <f>_xlfn.IFNA(VLOOKUP(C1706,list!$G$2:$I$10,2,FALSE),"")</f>
        <v/>
      </c>
      <c r="E1706" s="24" t="str">
        <f>_xlfn.IFNA(VLOOKUP(C1706,list!G:I,3,FALSE),"")</f>
        <v/>
      </c>
      <c r="O1706" s="26" t="str">
        <f t="shared" si="132"/>
        <v/>
      </c>
      <c r="P1706" s="28" t="str">
        <f t="shared" si="136"/>
        <v/>
      </c>
      <c r="Q1706" s="24" t="str">
        <f t="shared" si="133"/>
        <v/>
      </c>
      <c r="R1706" s="24" t="str">
        <f t="shared" si="134"/>
        <v/>
      </c>
      <c r="S1706" s="27" t="str">
        <f t="shared" si="135"/>
        <v/>
      </c>
    </row>
    <row r="1707" spans="2:19" x14ac:dyDescent="0.3">
      <c r="B1707" s="24" t="str">
        <f>_xlfn.IFNA(VLOOKUP(A1707,list!B:C,2,FALSE),"")</f>
        <v/>
      </c>
      <c r="D1707" s="24" t="str">
        <f>_xlfn.IFNA(VLOOKUP(C1707,list!$G$2:$I$10,2,FALSE),"")</f>
        <v/>
      </c>
      <c r="E1707" s="24" t="str">
        <f>_xlfn.IFNA(VLOOKUP(C1707,list!G:I,3,FALSE),"")</f>
        <v/>
      </c>
      <c r="O1707" s="26" t="str">
        <f t="shared" si="132"/>
        <v/>
      </c>
      <c r="P1707" s="28" t="str">
        <f t="shared" si="136"/>
        <v/>
      </c>
      <c r="Q1707" s="24" t="str">
        <f t="shared" si="133"/>
        <v/>
      </c>
      <c r="R1707" s="24" t="str">
        <f t="shared" si="134"/>
        <v/>
      </c>
      <c r="S1707" s="27" t="str">
        <f t="shared" si="135"/>
        <v/>
      </c>
    </row>
    <row r="1708" spans="2:19" x14ac:dyDescent="0.3">
      <c r="B1708" s="24" t="str">
        <f>_xlfn.IFNA(VLOOKUP(A1708,list!B:C,2,FALSE),"")</f>
        <v/>
      </c>
      <c r="D1708" s="24" t="str">
        <f>_xlfn.IFNA(VLOOKUP(C1708,list!$G$2:$I$10,2,FALSE),"")</f>
        <v/>
      </c>
      <c r="E1708" s="24" t="str">
        <f>_xlfn.IFNA(VLOOKUP(C1708,list!G:I,3,FALSE),"")</f>
        <v/>
      </c>
      <c r="O1708" s="26" t="str">
        <f t="shared" si="132"/>
        <v/>
      </c>
      <c r="P1708" s="28" t="str">
        <f t="shared" si="136"/>
        <v/>
      </c>
      <c r="Q1708" s="24" t="str">
        <f t="shared" si="133"/>
        <v/>
      </c>
      <c r="R1708" s="24" t="str">
        <f t="shared" si="134"/>
        <v/>
      </c>
      <c r="S1708" s="27" t="str">
        <f t="shared" si="135"/>
        <v/>
      </c>
    </row>
    <row r="1709" spans="2:19" x14ac:dyDescent="0.3">
      <c r="B1709" s="24" t="str">
        <f>_xlfn.IFNA(VLOOKUP(A1709,list!B:C,2,FALSE),"")</f>
        <v/>
      </c>
      <c r="D1709" s="24" t="str">
        <f>_xlfn.IFNA(VLOOKUP(C1709,list!$G$2:$I$10,2,FALSE),"")</f>
        <v/>
      </c>
      <c r="E1709" s="24" t="str">
        <f>_xlfn.IFNA(VLOOKUP(C1709,list!G:I,3,FALSE),"")</f>
        <v/>
      </c>
      <c r="O1709" s="26" t="str">
        <f t="shared" si="132"/>
        <v/>
      </c>
      <c r="P1709" s="28" t="str">
        <f t="shared" si="136"/>
        <v/>
      </c>
      <c r="Q1709" s="24" t="str">
        <f t="shared" si="133"/>
        <v/>
      </c>
      <c r="R1709" s="24" t="str">
        <f t="shared" si="134"/>
        <v/>
      </c>
      <c r="S1709" s="27" t="str">
        <f t="shared" si="135"/>
        <v/>
      </c>
    </row>
    <row r="1710" spans="2:19" x14ac:dyDescent="0.3">
      <c r="B1710" s="24" t="str">
        <f>_xlfn.IFNA(VLOOKUP(A1710,list!B:C,2,FALSE),"")</f>
        <v/>
      </c>
      <c r="D1710" s="24" t="str">
        <f>_xlfn.IFNA(VLOOKUP(C1710,list!$G$2:$I$10,2,FALSE),"")</f>
        <v/>
      </c>
      <c r="E1710" s="24" t="str">
        <f>_xlfn.IFNA(VLOOKUP(C1710,list!G:I,3,FALSE),"")</f>
        <v/>
      </c>
      <c r="O1710" s="26" t="str">
        <f t="shared" si="132"/>
        <v/>
      </c>
      <c r="P1710" s="28" t="str">
        <f t="shared" si="136"/>
        <v/>
      </c>
      <c r="Q1710" s="24" t="str">
        <f t="shared" si="133"/>
        <v/>
      </c>
      <c r="R1710" s="24" t="str">
        <f t="shared" si="134"/>
        <v/>
      </c>
      <c r="S1710" s="27" t="str">
        <f t="shared" si="135"/>
        <v/>
      </c>
    </row>
    <row r="1711" spans="2:19" x14ac:dyDescent="0.3">
      <c r="B1711" s="24" t="str">
        <f>_xlfn.IFNA(VLOOKUP(A1711,list!B:C,2,FALSE),"")</f>
        <v/>
      </c>
      <c r="D1711" s="24" t="str">
        <f>_xlfn.IFNA(VLOOKUP(C1711,list!$G$2:$I$10,2,FALSE),"")</f>
        <v/>
      </c>
      <c r="E1711" s="24" t="str">
        <f>_xlfn.IFNA(VLOOKUP(C1711,list!G:I,3,FALSE),"")</f>
        <v/>
      </c>
      <c r="O1711" s="26" t="str">
        <f t="shared" si="132"/>
        <v/>
      </c>
      <c r="P1711" s="28" t="str">
        <f t="shared" si="136"/>
        <v/>
      </c>
      <c r="Q1711" s="24" t="str">
        <f t="shared" si="133"/>
        <v/>
      </c>
      <c r="R1711" s="24" t="str">
        <f t="shared" si="134"/>
        <v/>
      </c>
      <c r="S1711" s="27" t="str">
        <f t="shared" si="135"/>
        <v/>
      </c>
    </row>
    <row r="1712" spans="2:19" x14ac:dyDescent="0.3">
      <c r="B1712" s="24" t="str">
        <f>_xlfn.IFNA(VLOOKUP(A1712,list!B:C,2,FALSE),"")</f>
        <v/>
      </c>
      <c r="D1712" s="24" t="str">
        <f>_xlfn.IFNA(VLOOKUP(C1712,list!$G$2:$I$10,2,FALSE),"")</f>
        <v/>
      </c>
      <c r="E1712" s="24" t="str">
        <f>_xlfn.IFNA(VLOOKUP(C1712,list!G:I,3,FALSE),"")</f>
        <v/>
      </c>
      <c r="O1712" s="26" t="str">
        <f t="shared" si="132"/>
        <v/>
      </c>
      <c r="P1712" s="28" t="str">
        <f t="shared" si="136"/>
        <v/>
      </c>
      <c r="Q1712" s="24" t="str">
        <f t="shared" si="133"/>
        <v/>
      </c>
      <c r="R1712" s="24" t="str">
        <f t="shared" si="134"/>
        <v/>
      </c>
      <c r="S1712" s="27" t="str">
        <f t="shared" si="135"/>
        <v/>
      </c>
    </row>
    <row r="1713" spans="2:19" x14ac:dyDescent="0.3">
      <c r="B1713" s="24" t="str">
        <f>_xlfn.IFNA(VLOOKUP(A1713,list!B:C,2,FALSE),"")</f>
        <v/>
      </c>
      <c r="D1713" s="24" t="str">
        <f>_xlfn.IFNA(VLOOKUP(C1713,list!$G$2:$I$10,2,FALSE),"")</f>
        <v/>
      </c>
      <c r="E1713" s="24" t="str">
        <f>_xlfn.IFNA(VLOOKUP(C1713,list!G:I,3,FALSE),"")</f>
        <v/>
      </c>
      <c r="O1713" s="26" t="str">
        <f t="shared" si="132"/>
        <v/>
      </c>
      <c r="P1713" s="28" t="str">
        <f t="shared" si="136"/>
        <v/>
      </c>
      <c r="Q1713" s="24" t="str">
        <f t="shared" si="133"/>
        <v/>
      </c>
      <c r="R1713" s="24" t="str">
        <f t="shared" si="134"/>
        <v/>
      </c>
      <c r="S1713" s="27" t="str">
        <f t="shared" si="135"/>
        <v/>
      </c>
    </row>
    <row r="1714" spans="2:19" x14ac:dyDescent="0.3">
      <c r="B1714" s="24" t="str">
        <f>_xlfn.IFNA(VLOOKUP(A1714,list!B:C,2,FALSE),"")</f>
        <v/>
      </c>
      <c r="D1714" s="24" t="str">
        <f>_xlfn.IFNA(VLOOKUP(C1714,list!$G$2:$I$10,2,FALSE),"")</f>
        <v/>
      </c>
      <c r="E1714" s="24" t="str">
        <f>_xlfn.IFNA(VLOOKUP(C1714,list!G:I,3,FALSE),"")</f>
        <v/>
      </c>
      <c r="O1714" s="26" t="str">
        <f t="shared" si="132"/>
        <v/>
      </c>
      <c r="P1714" s="28" t="str">
        <f t="shared" si="136"/>
        <v/>
      </c>
      <c r="Q1714" s="24" t="str">
        <f t="shared" si="133"/>
        <v/>
      </c>
      <c r="R1714" s="24" t="str">
        <f t="shared" si="134"/>
        <v/>
      </c>
      <c r="S1714" s="27" t="str">
        <f t="shared" si="135"/>
        <v/>
      </c>
    </row>
    <row r="1715" spans="2:19" x14ac:dyDescent="0.3">
      <c r="B1715" s="24" t="str">
        <f>_xlfn.IFNA(VLOOKUP(A1715,list!B:C,2,FALSE),"")</f>
        <v/>
      </c>
      <c r="D1715" s="24" t="str">
        <f>_xlfn.IFNA(VLOOKUP(C1715,list!$G$2:$I$10,2,FALSE),"")</f>
        <v/>
      </c>
      <c r="E1715" s="24" t="str">
        <f>_xlfn.IFNA(VLOOKUP(C1715,list!G:I,3,FALSE),"")</f>
        <v/>
      </c>
      <c r="O1715" s="26" t="str">
        <f t="shared" si="132"/>
        <v/>
      </c>
      <c r="P1715" s="28" t="str">
        <f t="shared" si="136"/>
        <v/>
      </c>
      <c r="Q1715" s="24" t="str">
        <f t="shared" si="133"/>
        <v/>
      </c>
      <c r="R1715" s="24" t="str">
        <f t="shared" si="134"/>
        <v/>
      </c>
      <c r="S1715" s="27" t="str">
        <f t="shared" si="135"/>
        <v/>
      </c>
    </row>
    <row r="1716" spans="2:19" x14ac:dyDescent="0.3">
      <c r="B1716" s="24" t="str">
        <f>_xlfn.IFNA(VLOOKUP(A1716,list!B:C,2,FALSE),"")</f>
        <v/>
      </c>
      <c r="D1716" s="24" t="str">
        <f>_xlfn.IFNA(VLOOKUP(C1716,list!$G$2:$I$10,2,FALSE),"")</f>
        <v/>
      </c>
      <c r="E1716" s="24" t="str">
        <f>_xlfn.IFNA(VLOOKUP(C1716,list!G:I,3,FALSE),"")</f>
        <v/>
      </c>
      <c r="O1716" s="26" t="str">
        <f t="shared" si="132"/>
        <v/>
      </c>
      <c r="P1716" s="28" t="str">
        <f t="shared" si="136"/>
        <v/>
      </c>
      <c r="Q1716" s="24" t="str">
        <f t="shared" si="133"/>
        <v/>
      </c>
      <c r="R1716" s="24" t="str">
        <f t="shared" si="134"/>
        <v/>
      </c>
      <c r="S1716" s="27" t="str">
        <f t="shared" si="135"/>
        <v/>
      </c>
    </row>
    <row r="1717" spans="2:19" x14ac:dyDescent="0.3">
      <c r="B1717" s="24" t="str">
        <f>_xlfn.IFNA(VLOOKUP(A1717,list!B:C,2,FALSE),"")</f>
        <v/>
      </c>
      <c r="D1717" s="24" t="str">
        <f>_xlfn.IFNA(VLOOKUP(C1717,list!$G$2:$I$10,2,FALSE),"")</f>
        <v/>
      </c>
      <c r="E1717" s="24" t="str">
        <f>_xlfn.IFNA(VLOOKUP(C1717,list!G:I,3,FALSE),"")</f>
        <v/>
      </c>
      <c r="O1717" s="26" t="str">
        <f t="shared" si="132"/>
        <v/>
      </c>
      <c r="P1717" s="28" t="str">
        <f t="shared" si="136"/>
        <v/>
      </c>
      <c r="Q1717" s="24" t="str">
        <f t="shared" si="133"/>
        <v/>
      </c>
      <c r="R1717" s="24" t="str">
        <f t="shared" si="134"/>
        <v/>
      </c>
      <c r="S1717" s="27" t="str">
        <f t="shared" si="135"/>
        <v/>
      </c>
    </row>
    <row r="1718" spans="2:19" x14ac:dyDescent="0.3">
      <c r="B1718" s="24" t="str">
        <f>_xlfn.IFNA(VLOOKUP(A1718,list!B:C,2,FALSE),"")</f>
        <v/>
      </c>
      <c r="D1718" s="24" t="str">
        <f>_xlfn.IFNA(VLOOKUP(C1718,list!$G$2:$I$10,2,FALSE),"")</f>
        <v/>
      </c>
      <c r="E1718" s="24" t="str">
        <f>_xlfn.IFNA(VLOOKUP(C1718,list!G:I,3,FALSE),"")</f>
        <v/>
      </c>
      <c r="O1718" s="26" t="str">
        <f t="shared" si="132"/>
        <v/>
      </c>
      <c r="P1718" s="28" t="str">
        <f t="shared" si="136"/>
        <v/>
      </c>
      <c r="Q1718" s="24" t="str">
        <f t="shared" si="133"/>
        <v/>
      </c>
      <c r="R1718" s="24" t="str">
        <f t="shared" si="134"/>
        <v/>
      </c>
      <c r="S1718" s="27" t="str">
        <f t="shared" si="135"/>
        <v/>
      </c>
    </row>
    <row r="1719" spans="2:19" x14ac:dyDescent="0.3">
      <c r="B1719" s="24" t="str">
        <f>_xlfn.IFNA(VLOOKUP(A1719,list!B:C,2,FALSE),"")</f>
        <v/>
      </c>
      <c r="D1719" s="24" t="str">
        <f>_xlfn.IFNA(VLOOKUP(C1719,list!$G$2:$I$10,2,FALSE),"")</f>
        <v/>
      </c>
      <c r="E1719" s="24" t="str">
        <f>_xlfn.IFNA(VLOOKUP(C1719,list!G:I,3,FALSE),"")</f>
        <v/>
      </c>
      <c r="O1719" s="26" t="str">
        <f t="shared" si="132"/>
        <v/>
      </c>
      <c r="P1719" s="28" t="str">
        <f t="shared" si="136"/>
        <v/>
      </c>
      <c r="Q1719" s="24" t="str">
        <f t="shared" si="133"/>
        <v/>
      </c>
      <c r="R1719" s="24" t="str">
        <f t="shared" si="134"/>
        <v/>
      </c>
      <c r="S1719" s="27" t="str">
        <f t="shared" si="135"/>
        <v/>
      </c>
    </row>
    <row r="1720" spans="2:19" x14ac:dyDescent="0.3">
      <c r="B1720" s="24" t="str">
        <f>_xlfn.IFNA(VLOOKUP(A1720,list!B:C,2,FALSE),"")</f>
        <v/>
      </c>
      <c r="D1720" s="24" t="str">
        <f>_xlfn.IFNA(VLOOKUP(C1720,list!$G$2:$I$10,2,FALSE),"")</f>
        <v/>
      </c>
      <c r="E1720" s="24" t="str">
        <f>_xlfn.IFNA(VLOOKUP(C1720,list!G:I,3,FALSE),"")</f>
        <v/>
      </c>
      <c r="O1720" s="26" t="str">
        <f t="shared" si="132"/>
        <v/>
      </c>
      <c r="P1720" s="28" t="str">
        <f t="shared" si="136"/>
        <v/>
      </c>
      <c r="Q1720" s="24" t="str">
        <f t="shared" si="133"/>
        <v/>
      </c>
      <c r="R1720" s="24" t="str">
        <f t="shared" si="134"/>
        <v/>
      </c>
      <c r="S1720" s="27" t="str">
        <f t="shared" si="135"/>
        <v/>
      </c>
    </row>
    <row r="1721" spans="2:19" x14ac:dyDescent="0.3">
      <c r="B1721" s="24" t="str">
        <f>_xlfn.IFNA(VLOOKUP(A1721,list!B:C,2,FALSE),"")</f>
        <v/>
      </c>
      <c r="D1721" s="24" t="str">
        <f>_xlfn.IFNA(VLOOKUP(C1721,list!$G$2:$I$10,2,FALSE),"")</f>
        <v/>
      </c>
      <c r="E1721" s="24" t="str">
        <f>_xlfn.IFNA(VLOOKUP(C1721,list!G:I,3,FALSE),"")</f>
        <v/>
      </c>
      <c r="O1721" s="26" t="str">
        <f t="shared" si="132"/>
        <v/>
      </c>
      <c r="P1721" s="28" t="str">
        <f t="shared" si="136"/>
        <v/>
      </c>
      <c r="Q1721" s="24" t="str">
        <f t="shared" si="133"/>
        <v/>
      </c>
      <c r="R1721" s="24" t="str">
        <f t="shared" si="134"/>
        <v/>
      </c>
      <c r="S1721" s="27" t="str">
        <f t="shared" si="135"/>
        <v/>
      </c>
    </row>
    <row r="1722" spans="2:19" x14ac:dyDescent="0.3">
      <c r="B1722" s="24" t="str">
        <f>_xlfn.IFNA(VLOOKUP(A1722,list!B:C,2,FALSE),"")</f>
        <v/>
      </c>
      <c r="D1722" s="24" t="str">
        <f>_xlfn.IFNA(VLOOKUP(C1722,list!$G$2:$I$10,2,FALSE),"")</f>
        <v/>
      </c>
      <c r="E1722" s="24" t="str">
        <f>_xlfn.IFNA(VLOOKUP(C1722,list!G:I,3,FALSE),"")</f>
        <v/>
      </c>
      <c r="O1722" s="26" t="str">
        <f t="shared" si="132"/>
        <v/>
      </c>
      <c r="P1722" s="28" t="str">
        <f t="shared" si="136"/>
        <v/>
      </c>
      <c r="Q1722" s="24" t="str">
        <f t="shared" si="133"/>
        <v/>
      </c>
      <c r="R1722" s="24" t="str">
        <f t="shared" si="134"/>
        <v/>
      </c>
      <c r="S1722" s="27" t="str">
        <f t="shared" si="135"/>
        <v/>
      </c>
    </row>
    <row r="1723" spans="2:19" x14ac:dyDescent="0.3">
      <c r="B1723" s="24" t="str">
        <f>_xlfn.IFNA(VLOOKUP(A1723,list!B:C,2,FALSE),"")</f>
        <v/>
      </c>
      <c r="D1723" s="24" t="str">
        <f>_xlfn.IFNA(VLOOKUP(C1723,list!$G$2:$I$10,2,FALSE),"")</f>
        <v/>
      </c>
      <c r="E1723" s="24" t="str">
        <f>_xlfn.IFNA(VLOOKUP(C1723,list!G:I,3,FALSE),"")</f>
        <v/>
      </c>
      <c r="O1723" s="26" t="str">
        <f t="shared" si="132"/>
        <v/>
      </c>
      <c r="P1723" s="28" t="str">
        <f t="shared" si="136"/>
        <v/>
      </c>
      <c r="Q1723" s="24" t="str">
        <f t="shared" si="133"/>
        <v/>
      </c>
      <c r="R1723" s="24" t="str">
        <f t="shared" si="134"/>
        <v/>
      </c>
      <c r="S1723" s="27" t="str">
        <f t="shared" si="135"/>
        <v/>
      </c>
    </row>
    <row r="1724" spans="2:19" x14ac:dyDescent="0.3">
      <c r="B1724" s="24" t="str">
        <f>_xlfn.IFNA(VLOOKUP(A1724,list!B:C,2,FALSE),"")</f>
        <v/>
      </c>
      <c r="D1724" s="24" t="str">
        <f>_xlfn.IFNA(VLOOKUP(C1724,list!$G$2:$I$10,2,FALSE),"")</f>
        <v/>
      </c>
      <c r="E1724" s="24" t="str">
        <f>_xlfn.IFNA(VLOOKUP(C1724,list!G:I,3,FALSE),"")</f>
        <v/>
      </c>
      <c r="O1724" s="26" t="str">
        <f t="shared" si="132"/>
        <v/>
      </c>
      <c r="P1724" s="28" t="str">
        <f t="shared" si="136"/>
        <v/>
      </c>
      <c r="Q1724" s="24" t="str">
        <f t="shared" si="133"/>
        <v/>
      </c>
      <c r="R1724" s="24" t="str">
        <f t="shared" si="134"/>
        <v/>
      </c>
      <c r="S1724" s="27" t="str">
        <f t="shared" si="135"/>
        <v/>
      </c>
    </row>
    <row r="1725" spans="2:19" x14ac:dyDescent="0.3">
      <c r="B1725" s="24" t="str">
        <f>_xlfn.IFNA(VLOOKUP(A1725,list!B:C,2,FALSE),"")</f>
        <v/>
      </c>
      <c r="D1725" s="24" t="str">
        <f>_xlfn.IFNA(VLOOKUP(C1725,list!$G$2:$I$10,2,FALSE),"")</f>
        <v/>
      </c>
      <c r="E1725" s="24" t="str">
        <f>_xlfn.IFNA(VLOOKUP(C1725,list!G:I,3,FALSE),"")</f>
        <v/>
      </c>
      <c r="O1725" s="26" t="str">
        <f t="shared" si="132"/>
        <v/>
      </c>
      <c r="P1725" s="28" t="str">
        <f t="shared" si="136"/>
        <v/>
      </c>
      <c r="Q1725" s="24" t="str">
        <f t="shared" si="133"/>
        <v/>
      </c>
      <c r="R1725" s="24" t="str">
        <f t="shared" si="134"/>
        <v/>
      </c>
      <c r="S1725" s="27" t="str">
        <f t="shared" si="135"/>
        <v/>
      </c>
    </row>
    <row r="1726" spans="2:19" x14ac:dyDescent="0.3">
      <c r="B1726" s="24" t="str">
        <f>_xlfn.IFNA(VLOOKUP(A1726,list!B:C,2,FALSE),"")</f>
        <v/>
      </c>
      <c r="D1726" s="24" t="str">
        <f>_xlfn.IFNA(VLOOKUP(C1726,list!$G$2:$I$10,2,FALSE),"")</f>
        <v/>
      </c>
      <c r="E1726" s="24" t="str">
        <f>_xlfn.IFNA(VLOOKUP(C1726,list!G:I,3,FALSE),"")</f>
        <v/>
      </c>
      <c r="O1726" s="26" t="str">
        <f t="shared" si="132"/>
        <v/>
      </c>
      <c r="P1726" s="28" t="str">
        <f t="shared" si="136"/>
        <v/>
      </c>
      <c r="Q1726" s="24" t="str">
        <f t="shared" si="133"/>
        <v/>
      </c>
      <c r="R1726" s="24" t="str">
        <f t="shared" si="134"/>
        <v/>
      </c>
      <c r="S1726" s="27" t="str">
        <f t="shared" si="135"/>
        <v/>
      </c>
    </row>
    <row r="1727" spans="2:19" x14ac:dyDescent="0.3">
      <c r="B1727" s="24" t="str">
        <f>_xlfn.IFNA(VLOOKUP(A1727,list!B:C,2,FALSE),"")</f>
        <v/>
      </c>
      <c r="D1727" s="24" t="str">
        <f>_xlfn.IFNA(VLOOKUP(C1727,list!$G$2:$I$10,2,FALSE),"")</f>
        <v/>
      </c>
      <c r="E1727" s="24" t="str">
        <f>_xlfn.IFNA(VLOOKUP(C1727,list!G:I,3,FALSE),"")</f>
        <v/>
      </c>
      <c r="O1727" s="26" t="str">
        <f t="shared" si="132"/>
        <v/>
      </c>
      <c r="P1727" s="28" t="str">
        <f t="shared" si="136"/>
        <v/>
      </c>
      <c r="Q1727" s="24" t="str">
        <f t="shared" si="133"/>
        <v/>
      </c>
      <c r="R1727" s="24" t="str">
        <f t="shared" si="134"/>
        <v/>
      </c>
      <c r="S1727" s="27" t="str">
        <f t="shared" si="135"/>
        <v/>
      </c>
    </row>
    <row r="1728" spans="2:19" x14ac:dyDescent="0.3">
      <c r="B1728" s="24" t="str">
        <f>_xlfn.IFNA(VLOOKUP(A1728,list!B:C,2,FALSE),"")</f>
        <v/>
      </c>
      <c r="D1728" s="24" t="str">
        <f>_xlfn.IFNA(VLOOKUP(C1728,list!$G$2:$I$10,2,FALSE),"")</f>
        <v/>
      </c>
      <c r="E1728" s="24" t="str">
        <f>_xlfn.IFNA(VLOOKUP(C1728,list!G:I,3,FALSE),"")</f>
        <v/>
      </c>
      <c r="O1728" s="26" t="str">
        <f t="shared" si="132"/>
        <v/>
      </c>
      <c r="P1728" s="28" t="str">
        <f t="shared" si="136"/>
        <v/>
      </c>
      <c r="Q1728" s="24" t="str">
        <f t="shared" si="133"/>
        <v/>
      </c>
      <c r="R1728" s="24" t="str">
        <f t="shared" si="134"/>
        <v/>
      </c>
      <c r="S1728" s="27" t="str">
        <f t="shared" si="135"/>
        <v/>
      </c>
    </row>
    <row r="1729" spans="2:19" x14ac:dyDescent="0.3">
      <c r="B1729" s="24" t="str">
        <f>_xlfn.IFNA(VLOOKUP(A1729,list!B:C,2,FALSE),"")</f>
        <v/>
      </c>
      <c r="D1729" s="24" t="str">
        <f>_xlfn.IFNA(VLOOKUP(C1729,list!$G$2:$I$10,2,FALSE),"")</f>
        <v/>
      </c>
      <c r="E1729" s="24" t="str">
        <f>_xlfn.IFNA(VLOOKUP(C1729,list!G:I,3,FALSE),"")</f>
        <v/>
      </c>
      <c r="O1729" s="26" t="str">
        <f t="shared" si="132"/>
        <v/>
      </c>
      <c r="P1729" s="28" t="str">
        <f t="shared" si="136"/>
        <v/>
      </c>
      <c r="Q1729" s="24" t="str">
        <f t="shared" si="133"/>
        <v/>
      </c>
      <c r="R1729" s="24" t="str">
        <f t="shared" si="134"/>
        <v/>
      </c>
      <c r="S1729" s="27" t="str">
        <f t="shared" si="135"/>
        <v/>
      </c>
    </row>
    <row r="1730" spans="2:19" x14ac:dyDescent="0.3">
      <c r="B1730" s="24" t="str">
        <f>_xlfn.IFNA(VLOOKUP(A1730,list!B:C,2,FALSE),"")</f>
        <v/>
      </c>
      <c r="D1730" s="24" t="str">
        <f>_xlfn.IFNA(VLOOKUP(C1730,list!$G$2:$I$10,2,FALSE),"")</f>
        <v/>
      </c>
      <c r="E1730" s="24" t="str">
        <f>_xlfn.IFNA(VLOOKUP(C1730,list!G:I,3,FALSE),"")</f>
        <v/>
      </c>
      <c r="O1730" s="26" t="str">
        <f t="shared" ref="O1730:O1793" si="137">IFERROR(IF(H1730="","",DATE(YEAR(H1730),MONTH(H1730),1)),"")</f>
        <v/>
      </c>
      <c r="P1730" s="28" t="str">
        <f t="shared" si="136"/>
        <v/>
      </c>
      <c r="Q1730" s="24" t="str">
        <f t="shared" ref="Q1730:Q1793" si="138">IFERROR(IF(J1730="","",MONTH(EOMONTH(J1730,(DAY(J1730)&gt;15)+0))),"")</f>
        <v/>
      </c>
      <c r="R1730" s="24" t="str">
        <f t="shared" ref="R1730:R1793" si="139">IFERROR(IF(J1730="","",IF(AND(MONTH(J1730)=12,Q1730=1),YEAR(J1730)+1,YEAR(J1730))),"")</f>
        <v/>
      </c>
      <c r="S1730" s="27" t="str">
        <f t="shared" ref="S1730:S1793" si="140">IF(OR(Q1730="",R1730=""),"",DATE(R1730,Q1730,1))</f>
        <v/>
      </c>
    </row>
    <row r="1731" spans="2:19" x14ac:dyDescent="0.3">
      <c r="B1731" s="24" t="str">
        <f>_xlfn.IFNA(VLOOKUP(A1731,list!B:C,2,FALSE),"")</f>
        <v/>
      </c>
      <c r="D1731" s="24" t="str">
        <f>_xlfn.IFNA(VLOOKUP(C1731,list!$G$2:$I$10,2,FALSE),"")</f>
        <v/>
      </c>
      <c r="E1731" s="24" t="str">
        <f>_xlfn.IFNA(VLOOKUP(C1731,list!G:I,3,FALSE),"")</f>
        <v/>
      </c>
      <c r="O1731" s="26" t="str">
        <f t="shared" si="137"/>
        <v/>
      </c>
      <c r="P1731" s="28" t="str">
        <f t="shared" ref="P1731:P1794" si="141">IFERROR(IF(J1731&gt;0,((J1731-H1731)/7),""),"")</f>
        <v/>
      </c>
      <c r="Q1731" s="24" t="str">
        <f t="shared" si="138"/>
        <v/>
      </c>
      <c r="R1731" s="24" t="str">
        <f t="shared" si="139"/>
        <v/>
      </c>
      <c r="S1731" s="27" t="str">
        <f t="shared" si="140"/>
        <v/>
      </c>
    </row>
    <row r="1732" spans="2:19" x14ac:dyDescent="0.3">
      <c r="B1732" s="24" t="str">
        <f>_xlfn.IFNA(VLOOKUP(A1732,list!B:C,2,FALSE),"")</f>
        <v/>
      </c>
      <c r="D1732" s="24" t="str">
        <f>_xlfn.IFNA(VLOOKUP(C1732,list!$G$2:$I$10,2,FALSE),"")</f>
        <v/>
      </c>
      <c r="E1732" s="24" t="str">
        <f>_xlfn.IFNA(VLOOKUP(C1732,list!G:I,3,FALSE),"")</f>
        <v/>
      </c>
      <c r="O1732" s="26" t="str">
        <f t="shared" si="137"/>
        <v/>
      </c>
      <c r="P1732" s="28" t="str">
        <f t="shared" si="141"/>
        <v/>
      </c>
      <c r="Q1732" s="24" t="str">
        <f t="shared" si="138"/>
        <v/>
      </c>
      <c r="R1732" s="24" t="str">
        <f t="shared" si="139"/>
        <v/>
      </c>
      <c r="S1732" s="27" t="str">
        <f t="shared" si="140"/>
        <v/>
      </c>
    </row>
    <row r="1733" spans="2:19" x14ac:dyDescent="0.3">
      <c r="B1733" s="24" t="str">
        <f>_xlfn.IFNA(VLOOKUP(A1733,list!B:C,2,FALSE),"")</f>
        <v/>
      </c>
      <c r="D1733" s="24" t="str">
        <f>_xlfn.IFNA(VLOOKUP(C1733,list!$G$2:$I$10,2,FALSE),"")</f>
        <v/>
      </c>
      <c r="E1733" s="24" t="str">
        <f>_xlfn.IFNA(VLOOKUP(C1733,list!G:I,3,FALSE),"")</f>
        <v/>
      </c>
      <c r="O1733" s="26" t="str">
        <f t="shared" si="137"/>
        <v/>
      </c>
      <c r="P1733" s="28" t="str">
        <f t="shared" si="141"/>
        <v/>
      </c>
      <c r="Q1733" s="24" t="str">
        <f t="shared" si="138"/>
        <v/>
      </c>
      <c r="R1733" s="24" t="str">
        <f t="shared" si="139"/>
        <v/>
      </c>
      <c r="S1733" s="27" t="str">
        <f t="shared" si="140"/>
        <v/>
      </c>
    </row>
    <row r="1734" spans="2:19" x14ac:dyDescent="0.3">
      <c r="B1734" s="24" t="str">
        <f>_xlfn.IFNA(VLOOKUP(A1734,list!B:C,2,FALSE),"")</f>
        <v/>
      </c>
      <c r="D1734" s="24" t="str">
        <f>_xlfn.IFNA(VLOOKUP(C1734,list!$G$2:$I$10,2,FALSE),"")</f>
        <v/>
      </c>
      <c r="E1734" s="24" t="str">
        <f>_xlfn.IFNA(VLOOKUP(C1734,list!G:I,3,FALSE),"")</f>
        <v/>
      </c>
      <c r="O1734" s="26" t="str">
        <f t="shared" si="137"/>
        <v/>
      </c>
      <c r="P1734" s="28" t="str">
        <f t="shared" si="141"/>
        <v/>
      </c>
      <c r="Q1734" s="24" t="str">
        <f t="shared" si="138"/>
        <v/>
      </c>
      <c r="R1734" s="24" t="str">
        <f t="shared" si="139"/>
        <v/>
      </c>
      <c r="S1734" s="27" t="str">
        <f t="shared" si="140"/>
        <v/>
      </c>
    </row>
    <row r="1735" spans="2:19" x14ac:dyDescent="0.3">
      <c r="B1735" s="24" t="str">
        <f>_xlfn.IFNA(VLOOKUP(A1735,list!B:C,2,FALSE),"")</f>
        <v/>
      </c>
      <c r="D1735" s="24" t="str">
        <f>_xlfn.IFNA(VLOOKUP(C1735,list!$G$2:$I$10,2,FALSE),"")</f>
        <v/>
      </c>
      <c r="E1735" s="24" t="str">
        <f>_xlfn.IFNA(VLOOKUP(C1735,list!G:I,3,FALSE),"")</f>
        <v/>
      </c>
      <c r="O1735" s="26" t="str">
        <f t="shared" si="137"/>
        <v/>
      </c>
      <c r="P1735" s="28" t="str">
        <f t="shared" si="141"/>
        <v/>
      </c>
      <c r="Q1735" s="24" t="str">
        <f t="shared" si="138"/>
        <v/>
      </c>
      <c r="R1735" s="24" t="str">
        <f t="shared" si="139"/>
        <v/>
      </c>
      <c r="S1735" s="27" t="str">
        <f t="shared" si="140"/>
        <v/>
      </c>
    </row>
    <row r="1736" spans="2:19" x14ac:dyDescent="0.3">
      <c r="B1736" s="24" t="str">
        <f>_xlfn.IFNA(VLOOKUP(A1736,list!B:C,2,FALSE),"")</f>
        <v/>
      </c>
      <c r="D1736" s="24" t="str">
        <f>_xlfn.IFNA(VLOOKUP(C1736,list!$G$2:$I$10,2,FALSE),"")</f>
        <v/>
      </c>
      <c r="E1736" s="24" t="str">
        <f>_xlfn.IFNA(VLOOKUP(C1736,list!G:I,3,FALSE),"")</f>
        <v/>
      </c>
      <c r="O1736" s="26" t="str">
        <f t="shared" si="137"/>
        <v/>
      </c>
      <c r="P1736" s="28" t="str">
        <f t="shared" si="141"/>
        <v/>
      </c>
      <c r="Q1736" s="24" t="str">
        <f t="shared" si="138"/>
        <v/>
      </c>
      <c r="R1736" s="24" t="str">
        <f t="shared" si="139"/>
        <v/>
      </c>
      <c r="S1736" s="27" t="str">
        <f t="shared" si="140"/>
        <v/>
      </c>
    </row>
    <row r="1737" spans="2:19" x14ac:dyDescent="0.3">
      <c r="B1737" s="24" t="str">
        <f>_xlfn.IFNA(VLOOKUP(A1737,list!B:C,2,FALSE),"")</f>
        <v/>
      </c>
      <c r="D1737" s="24" t="str">
        <f>_xlfn.IFNA(VLOOKUP(C1737,list!$G$2:$I$10,2,FALSE),"")</f>
        <v/>
      </c>
      <c r="E1737" s="24" t="str">
        <f>_xlfn.IFNA(VLOOKUP(C1737,list!G:I,3,FALSE),"")</f>
        <v/>
      </c>
      <c r="O1737" s="26" t="str">
        <f t="shared" si="137"/>
        <v/>
      </c>
      <c r="P1737" s="28" t="str">
        <f t="shared" si="141"/>
        <v/>
      </c>
      <c r="Q1737" s="24" t="str">
        <f t="shared" si="138"/>
        <v/>
      </c>
      <c r="R1737" s="24" t="str">
        <f t="shared" si="139"/>
        <v/>
      </c>
      <c r="S1737" s="27" t="str">
        <f t="shared" si="140"/>
        <v/>
      </c>
    </row>
    <row r="1738" spans="2:19" x14ac:dyDescent="0.3">
      <c r="B1738" s="24" t="str">
        <f>_xlfn.IFNA(VLOOKUP(A1738,list!B:C,2,FALSE),"")</f>
        <v/>
      </c>
      <c r="D1738" s="24" t="str">
        <f>_xlfn.IFNA(VLOOKUP(C1738,list!$G$2:$I$10,2,FALSE),"")</f>
        <v/>
      </c>
      <c r="E1738" s="24" t="str">
        <f>_xlfn.IFNA(VLOOKUP(C1738,list!G:I,3,FALSE),"")</f>
        <v/>
      </c>
      <c r="O1738" s="26" t="str">
        <f t="shared" si="137"/>
        <v/>
      </c>
      <c r="P1738" s="28" t="str">
        <f t="shared" si="141"/>
        <v/>
      </c>
      <c r="Q1738" s="24" t="str">
        <f t="shared" si="138"/>
        <v/>
      </c>
      <c r="R1738" s="24" t="str">
        <f t="shared" si="139"/>
        <v/>
      </c>
      <c r="S1738" s="27" t="str">
        <f t="shared" si="140"/>
        <v/>
      </c>
    </row>
    <row r="1739" spans="2:19" x14ac:dyDescent="0.3">
      <c r="B1739" s="24" t="str">
        <f>_xlfn.IFNA(VLOOKUP(A1739,list!B:C,2,FALSE),"")</f>
        <v/>
      </c>
      <c r="D1739" s="24" t="str">
        <f>_xlfn.IFNA(VLOOKUP(C1739,list!$G$2:$I$10,2,FALSE),"")</f>
        <v/>
      </c>
      <c r="E1739" s="24" t="str">
        <f>_xlfn.IFNA(VLOOKUP(C1739,list!G:I,3,FALSE),"")</f>
        <v/>
      </c>
      <c r="O1739" s="26" t="str">
        <f t="shared" si="137"/>
        <v/>
      </c>
      <c r="P1739" s="28" t="str">
        <f t="shared" si="141"/>
        <v/>
      </c>
      <c r="Q1739" s="24" t="str">
        <f t="shared" si="138"/>
        <v/>
      </c>
      <c r="R1739" s="24" t="str">
        <f t="shared" si="139"/>
        <v/>
      </c>
      <c r="S1739" s="27" t="str">
        <f t="shared" si="140"/>
        <v/>
      </c>
    </row>
    <row r="1740" spans="2:19" x14ac:dyDescent="0.3">
      <c r="B1740" s="24" t="str">
        <f>_xlfn.IFNA(VLOOKUP(A1740,list!B:C,2,FALSE),"")</f>
        <v/>
      </c>
      <c r="D1740" s="24" t="str">
        <f>_xlfn.IFNA(VLOOKUP(C1740,list!$G$2:$I$10,2,FALSE),"")</f>
        <v/>
      </c>
      <c r="E1740" s="24" t="str">
        <f>_xlfn.IFNA(VLOOKUP(C1740,list!G:I,3,FALSE),"")</f>
        <v/>
      </c>
      <c r="O1740" s="26" t="str">
        <f t="shared" si="137"/>
        <v/>
      </c>
      <c r="P1740" s="28" t="str">
        <f t="shared" si="141"/>
        <v/>
      </c>
      <c r="Q1740" s="24" t="str">
        <f t="shared" si="138"/>
        <v/>
      </c>
      <c r="R1740" s="24" t="str">
        <f t="shared" si="139"/>
        <v/>
      </c>
      <c r="S1740" s="27" t="str">
        <f t="shared" si="140"/>
        <v/>
      </c>
    </row>
    <row r="1741" spans="2:19" x14ac:dyDescent="0.3">
      <c r="B1741" s="24" t="str">
        <f>_xlfn.IFNA(VLOOKUP(A1741,list!B:C,2,FALSE),"")</f>
        <v/>
      </c>
      <c r="D1741" s="24" t="str">
        <f>_xlfn.IFNA(VLOOKUP(C1741,list!$G$2:$I$10,2,FALSE),"")</f>
        <v/>
      </c>
      <c r="E1741" s="24" t="str">
        <f>_xlfn.IFNA(VLOOKUP(C1741,list!G:I,3,FALSE),"")</f>
        <v/>
      </c>
      <c r="O1741" s="26" t="str">
        <f t="shared" si="137"/>
        <v/>
      </c>
      <c r="P1741" s="28" t="str">
        <f t="shared" si="141"/>
        <v/>
      </c>
      <c r="Q1741" s="24" t="str">
        <f t="shared" si="138"/>
        <v/>
      </c>
      <c r="R1741" s="24" t="str">
        <f t="shared" si="139"/>
        <v/>
      </c>
      <c r="S1741" s="27" t="str">
        <f t="shared" si="140"/>
        <v/>
      </c>
    </row>
    <row r="1742" spans="2:19" x14ac:dyDescent="0.3">
      <c r="B1742" s="24" t="str">
        <f>_xlfn.IFNA(VLOOKUP(A1742,list!B:C,2,FALSE),"")</f>
        <v/>
      </c>
      <c r="D1742" s="24" t="str">
        <f>_xlfn.IFNA(VLOOKUP(C1742,list!$G$2:$I$10,2,FALSE),"")</f>
        <v/>
      </c>
      <c r="E1742" s="24" t="str">
        <f>_xlfn.IFNA(VLOOKUP(C1742,list!G:I,3,FALSE),"")</f>
        <v/>
      </c>
      <c r="O1742" s="26" t="str">
        <f t="shared" si="137"/>
        <v/>
      </c>
      <c r="P1742" s="28" t="str">
        <f t="shared" si="141"/>
        <v/>
      </c>
      <c r="Q1742" s="24" t="str">
        <f t="shared" si="138"/>
        <v/>
      </c>
      <c r="R1742" s="24" t="str">
        <f t="shared" si="139"/>
        <v/>
      </c>
      <c r="S1742" s="27" t="str">
        <f t="shared" si="140"/>
        <v/>
      </c>
    </row>
    <row r="1743" spans="2:19" x14ac:dyDescent="0.3">
      <c r="B1743" s="24" t="str">
        <f>_xlfn.IFNA(VLOOKUP(A1743,list!B:C,2,FALSE),"")</f>
        <v/>
      </c>
      <c r="D1743" s="24" t="str">
        <f>_xlfn.IFNA(VLOOKUP(C1743,list!$G$2:$I$10,2,FALSE),"")</f>
        <v/>
      </c>
      <c r="E1743" s="24" t="str">
        <f>_xlfn.IFNA(VLOOKUP(C1743,list!G:I,3,FALSE),"")</f>
        <v/>
      </c>
      <c r="O1743" s="26" t="str">
        <f t="shared" si="137"/>
        <v/>
      </c>
      <c r="P1743" s="28" t="str">
        <f t="shared" si="141"/>
        <v/>
      </c>
      <c r="Q1743" s="24" t="str">
        <f t="shared" si="138"/>
        <v/>
      </c>
      <c r="R1743" s="24" t="str">
        <f t="shared" si="139"/>
        <v/>
      </c>
      <c r="S1743" s="27" t="str">
        <f t="shared" si="140"/>
        <v/>
      </c>
    </row>
    <row r="1744" spans="2:19" x14ac:dyDescent="0.3">
      <c r="B1744" s="24" t="str">
        <f>_xlfn.IFNA(VLOOKUP(A1744,list!B:C,2,FALSE),"")</f>
        <v/>
      </c>
      <c r="D1744" s="24" t="str">
        <f>_xlfn.IFNA(VLOOKUP(C1744,list!$G$2:$I$10,2,FALSE),"")</f>
        <v/>
      </c>
      <c r="E1744" s="24" t="str">
        <f>_xlfn.IFNA(VLOOKUP(C1744,list!G:I,3,FALSE),"")</f>
        <v/>
      </c>
      <c r="O1744" s="26" t="str">
        <f t="shared" si="137"/>
        <v/>
      </c>
      <c r="P1744" s="28" t="str">
        <f t="shared" si="141"/>
        <v/>
      </c>
      <c r="Q1744" s="24" t="str">
        <f t="shared" si="138"/>
        <v/>
      </c>
      <c r="R1744" s="24" t="str">
        <f t="shared" si="139"/>
        <v/>
      </c>
      <c r="S1744" s="27" t="str">
        <f t="shared" si="140"/>
        <v/>
      </c>
    </row>
    <row r="1745" spans="2:19" x14ac:dyDescent="0.3">
      <c r="B1745" s="24" t="str">
        <f>_xlfn.IFNA(VLOOKUP(A1745,list!B:C,2,FALSE),"")</f>
        <v/>
      </c>
      <c r="D1745" s="24" t="str">
        <f>_xlfn.IFNA(VLOOKUP(C1745,list!$G$2:$I$10,2,FALSE),"")</f>
        <v/>
      </c>
      <c r="E1745" s="24" t="str">
        <f>_xlfn.IFNA(VLOOKUP(C1745,list!G:I,3,FALSE),"")</f>
        <v/>
      </c>
      <c r="O1745" s="26" t="str">
        <f t="shared" si="137"/>
        <v/>
      </c>
      <c r="P1745" s="28" t="str">
        <f t="shared" si="141"/>
        <v/>
      </c>
      <c r="Q1745" s="24" t="str">
        <f t="shared" si="138"/>
        <v/>
      </c>
      <c r="R1745" s="24" t="str">
        <f t="shared" si="139"/>
        <v/>
      </c>
      <c r="S1745" s="27" t="str">
        <f t="shared" si="140"/>
        <v/>
      </c>
    </row>
    <row r="1746" spans="2:19" x14ac:dyDescent="0.3">
      <c r="B1746" s="24" t="str">
        <f>_xlfn.IFNA(VLOOKUP(A1746,list!B:C,2,FALSE),"")</f>
        <v/>
      </c>
      <c r="D1746" s="24" t="str">
        <f>_xlfn.IFNA(VLOOKUP(C1746,list!$G$2:$I$10,2,FALSE),"")</f>
        <v/>
      </c>
      <c r="E1746" s="24" t="str">
        <f>_xlfn.IFNA(VLOOKUP(C1746,list!G:I,3,FALSE),"")</f>
        <v/>
      </c>
      <c r="O1746" s="26" t="str">
        <f t="shared" si="137"/>
        <v/>
      </c>
      <c r="P1746" s="28" t="str">
        <f t="shared" si="141"/>
        <v/>
      </c>
      <c r="Q1746" s="24" t="str">
        <f t="shared" si="138"/>
        <v/>
      </c>
      <c r="R1746" s="24" t="str">
        <f t="shared" si="139"/>
        <v/>
      </c>
      <c r="S1746" s="27" t="str">
        <f t="shared" si="140"/>
        <v/>
      </c>
    </row>
    <row r="1747" spans="2:19" x14ac:dyDescent="0.3">
      <c r="B1747" s="24" t="str">
        <f>_xlfn.IFNA(VLOOKUP(A1747,list!B:C,2,FALSE),"")</f>
        <v/>
      </c>
      <c r="D1747" s="24" t="str">
        <f>_xlfn.IFNA(VLOOKUP(C1747,list!$G$2:$I$10,2,FALSE),"")</f>
        <v/>
      </c>
      <c r="E1747" s="24" t="str">
        <f>_xlfn.IFNA(VLOOKUP(C1747,list!G:I,3,FALSE),"")</f>
        <v/>
      </c>
      <c r="O1747" s="26" t="str">
        <f t="shared" si="137"/>
        <v/>
      </c>
      <c r="P1747" s="28" t="str">
        <f t="shared" si="141"/>
        <v/>
      </c>
      <c r="Q1747" s="24" t="str">
        <f t="shared" si="138"/>
        <v/>
      </c>
      <c r="R1747" s="24" t="str">
        <f t="shared" si="139"/>
        <v/>
      </c>
      <c r="S1747" s="27" t="str">
        <f t="shared" si="140"/>
        <v/>
      </c>
    </row>
    <row r="1748" spans="2:19" x14ac:dyDescent="0.3">
      <c r="B1748" s="24" t="str">
        <f>_xlfn.IFNA(VLOOKUP(A1748,list!B:C,2,FALSE),"")</f>
        <v/>
      </c>
      <c r="D1748" s="24" t="str">
        <f>_xlfn.IFNA(VLOOKUP(C1748,list!$G$2:$I$10,2,FALSE),"")</f>
        <v/>
      </c>
      <c r="E1748" s="24" t="str">
        <f>_xlfn.IFNA(VLOOKUP(C1748,list!G:I,3,FALSE),"")</f>
        <v/>
      </c>
      <c r="O1748" s="26" t="str">
        <f t="shared" si="137"/>
        <v/>
      </c>
      <c r="P1748" s="28" t="str">
        <f t="shared" si="141"/>
        <v/>
      </c>
      <c r="Q1748" s="24" t="str">
        <f t="shared" si="138"/>
        <v/>
      </c>
      <c r="R1748" s="24" t="str">
        <f t="shared" si="139"/>
        <v/>
      </c>
      <c r="S1748" s="27" t="str">
        <f t="shared" si="140"/>
        <v/>
      </c>
    </row>
    <row r="1749" spans="2:19" x14ac:dyDescent="0.3">
      <c r="B1749" s="24" t="str">
        <f>_xlfn.IFNA(VLOOKUP(A1749,list!B:C,2,FALSE),"")</f>
        <v/>
      </c>
      <c r="D1749" s="24" t="str">
        <f>_xlfn.IFNA(VLOOKUP(C1749,list!$G$2:$I$10,2,FALSE),"")</f>
        <v/>
      </c>
      <c r="E1749" s="24" t="str">
        <f>_xlfn.IFNA(VLOOKUP(C1749,list!G:I,3,FALSE),"")</f>
        <v/>
      </c>
      <c r="O1749" s="26" t="str">
        <f t="shared" si="137"/>
        <v/>
      </c>
      <c r="P1749" s="28" t="str">
        <f t="shared" si="141"/>
        <v/>
      </c>
      <c r="Q1749" s="24" t="str">
        <f t="shared" si="138"/>
        <v/>
      </c>
      <c r="R1749" s="24" t="str">
        <f t="shared" si="139"/>
        <v/>
      </c>
      <c r="S1749" s="27" t="str">
        <f t="shared" si="140"/>
        <v/>
      </c>
    </row>
    <row r="1750" spans="2:19" x14ac:dyDescent="0.3">
      <c r="B1750" s="24" t="str">
        <f>_xlfn.IFNA(VLOOKUP(A1750,list!B:C,2,FALSE),"")</f>
        <v/>
      </c>
      <c r="D1750" s="24" t="str">
        <f>_xlfn.IFNA(VLOOKUP(C1750,list!$G$2:$I$10,2,FALSE),"")</f>
        <v/>
      </c>
      <c r="E1750" s="24" t="str">
        <f>_xlfn.IFNA(VLOOKUP(C1750,list!G:I,3,FALSE),"")</f>
        <v/>
      </c>
      <c r="O1750" s="26" t="str">
        <f t="shared" si="137"/>
        <v/>
      </c>
      <c r="P1750" s="28" t="str">
        <f t="shared" si="141"/>
        <v/>
      </c>
      <c r="Q1750" s="24" t="str">
        <f t="shared" si="138"/>
        <v/>
      </c>
      <c r="R1750" s="24" t="str">
        <f t="shared" si="139"/>
        <v/>
      </c>
      <c r="S1750" s="27" t="str">
        <f t="shared" si="140"/>
        <v/>
      </c>
    </row>
    <row r="1751" spans="2:19" x14ac:dyDescent="0.3">
      <c r="B1751" s="24" t="str">
        <f>_xlfn.IFNA(VLOOKUP(A1751,list!B:C,2,FALSE),"")</f>
        <v/>
      </c>
      <c r="D1751" s="24" t="str">
        <f>_xlfn.IFNA(VLOOKUP(C1751,list!$G$2:$I$10,2,FALSE),"")</f>
        <v/>
      </c>
      <c r="E1751" s="24" t="str">
        <f>_xlfn.IFNA(VLOOKUP(C1751,list!G:I,3,FALSE),"")</f>
        <v/>
      </c>
      <c r="O1751" s="26" t="str">
        <f t="shared" si="137"/>
        <v/>
      </c>
      <c r="P1751" s="28" t="str">
        <f t="shared" si="141"/>
        <v/>
      </c>
      <c r="Q1751" s="24" t="str">
        <f t="shared" si="138"/>
        <v/>
      </c>
      <c r="R1751" s="24" t="str">
        <f t="shared" si="139"/>
        <v/>
      </c>
      <c r="S1751" s="27" t="str">
        <f t="shared" si="140"/>
        <v/>
      </c>
    </row>
    <row r="1752" spans="2:19" x14ac:dyDescent="0.3">
      <c r="B1752" s="24" t="str">
        <f>_xlfn.IFNA(VLOOKUP(A1752,list!B:C,2,FALSE),"")</f>
        <v/>
      </c>
      <c r="D1752" s="24" t="str">
        <f>_xlfn.IFNA(VLOOKUP(C1752,list!$G$2:$I$10,2,FALSE),"")</f>
        <v/>
      </c>
      <c r="E1752" s="24" t="str">
        <f>_xlfn.IFNA(VLOOKUP(C1752,list!G:I,3,FALSE),"")</f>
        <v/>
      </c>
      <c r="O1752" s="26" t="str">
        <f t="shared" si="137"/>
        <v/>
      </c>
      <c r="P1752" s="28" t="str">
        <f t="shared" si="141"/>
        <v/>
      </c>
      <c r="Q1752" s="24" t="str">
        <f t="shared" si="138"/>
        <v/>
      </c>
      <c r="R1752" s="24" t="str">
        <f t="shared" si="139"/>
        <v/>
      </c>
      <c r="S1752" s="27" t="str">
        <f t="shared" si="140"/>
        <v/>
      </c>
    </row>
    <row r="1753" spans="2:19" x14ac:dyDescent="0.3">
      <c r="B1753" s="24" t="str">
        <f>_xlfn.IFNA(VLOOKUP(A1753,list!B:C,2,FALSE),"")</f>
        <v/>
      </c>
      <c r="D1753" s="24" t="str">
        <f>_xlfn.IFNA(VLOOKUP(C1753,list!$G$2:$I$10,2,FALSE),"")</f>
        <v/>
      </c>
      <c r="E1753" s="24" t="str">
        <f>_xlfn.IFNA(VLOOKUP(C1753,list!G:I,3,FALSE),"")</f>
        <v/>
      </c>
      <c r="O1753" s="26" t="str">
        <f t="shared" si="137"/>
        <v/>
      </c>
      <c r="P1753" s="28" t="str">
        <f t="shared" si="141"/>
        <v/>
      </c>
      <c r="Q1753" s="24" t="str">
        <f t="shared" si="138"/>
        <v/>
      </c>
      <c r="R1753" s="24" t="str">
        <f t="shared" si="139"/>
        <v/>
      </c>
      <c r="S1753" s="27" t="str">
        <f t="shared" si="140"/>
        <v/>
      </c>
    </row>
    <row r="1754" spans="2:19" x14ac:dyDescent="0.3">
      <c r="B1754" s="24" t="str">
        <f>_xlfn.IFNA(VLOOKUP(A1754,list!B:C,2,FALSE),"")</f>
        <v/>
      </c>
      <c r="D1754" s="24" t="str">
        <f>_xlfn.IFNA(VLOOKUP(C1754,list!$G$2:$I$10,2,FALSE),"")</f>
        <v/>
      </c>
      <c r="E1754" s="24" t="str">
        <f>_xlfn.IFNA(VLOOKUP(C1754,list!G:I,3,FALSE),"")</f>
        <v/>
      </c>
      <c r="O1754" s="26" t="str">
        <f t="shared" si="137"/>
        <v/>
      </c>
      <c r="P1754" s="28" t="str">
        <f t="shared" si="141"/>
        <v/>
      </c>
      <c r="Q1754" s="24" t="str">
        <f t="shared" si="138"/>
        <v/>
      </c>
      <c r="R1754" s="24" t="str">
        <f t="shared" si="139"/>
        <v/>
      </c>
      <c r="S1754" s="27" t="str">
        <f t="shared" si="140"/>
        <v/>
      </c>
    </row>
    <row r="1755" spans="2:19" x14ac:dyDescent="0.3">
      <c r="B1755" s="24" t="str">
        <f>_xlfn.IFNA(VLOOKUP(A1755,list!B:C,2,FALSE),"")</f>
        <v/>
      </c>
      <c r="D1755" s="24" t="str">
        <f>_xlfn.IFNA(VLOOKUP(C1755,list!$G$2:$I$10,2,FALSE),"")</f>
        <v/>
      </c>
      <c r="E1755" s="24" t="str">
        <f>_xlfn.IFNA(VLOOKUP(C1755,list!G:I,3,FALSE),"")</f>
        <v/>
      </c>
      <c r="O1755" s="26" t="str">
        <f t="shared" si="137"/>
        <v/>
      </c>
      <c r="P1755" s="28" t="str">
        <f t="shared" si="141"/>
        <v/>
      </c>
      <c r="Q1755" s="24" t="str">
        <f t="shared" si="138"/>
        <v/>
      </c>
      <c r="R1755" s="24" t="str">
        <f t="shared" si="139"/>
        <v/>
      </c>
      <c r="S1755" s="27" t="str">
        <f t="shared" si="140"/>
        <v/>
      </c>
    </row>
    <row r="1756" spans="2:19" x14ac:dyDescent="0.3">
      <c r="B1756" s="24" t="str">
        <f>_xlfn.IFNA(VLOOKUP(A1756,list!B:C,2,FALSE),"")</f>
        <v/>
      </c>
      <c r="D1756" s="24" t="str">
        <f>_xlfn.IFNA(VLOOKUP(C1756,list!$G$2:$I$10,2,FALSE),"")</f>
        <v/>
      </c>
      <c r="E1756" s="24" t="str">
        <f>_xlfn.IFNA(VLOOKUP(C1756,list!G:I,3,FALSE),"")</f>
        <v/>
      </c>
      <c r="O1756" s="26" t="str">
        <f t="shared" si="137"/>
        <v/>
      </c>
      <c r="P1756" s="28" t="str">
        <f t="shared" si="141"/>
        <v/>
      </c>
      <c r="Q1756" s="24" t="str">
        <f t="shared" si="138"/>
        <v/>
      </c>
      <c r="R1756" s="24" t="str">
        <f t="shared" si="139"/>
        <v/>
      </c>
      <c r="S1756" s="27" t="str">
        <f t="shared" si="140"/>
        <v/>
      </c>
    </row>
    <row r="1757" spans="2:19" x14ac:dyDescent="0.3">
      <c r="B1757" s="24" t="str">
        <f>_xlfn.IFNA(VLOOKUP(A1757,list!B:C,2,FALSE),"")</f>
        <v/>
      </c>
      <c r="D1757" s="24" t="str">
        <f>_xlfn.IFNA(VLOOKUP(C1757,list!$G$2:$I$10,2,FALSE),"")</f>
        <v/>
      </c>
      <c r="E1757" s="24" t="str">
        <f>_xlfn.IFNA(VLOOKUP(C1757,list!G:I,3,FALSE),"")</f>
        <v/>
      </c>
      <c r="O1757" s="26" t="str">
        <f t="shared" si="137"/>
        <v/>
      </c>
      <c r="P1757" s="28" t="str">
        <f t="shared" si="141"/>
        <v/>
      </c>
      <c r="Q1757" s="24" t="str">
        <f t="shared" si="138"/>
        <v/>
      </c>
      <c r="R1757" s="24" t="str">
        <f t="shared" si="139"/>
        <v/>
      </c>
      <c r="S1757" s="27" t="str">
        <f t="shared" si="140"/>
        <v/>
      </c>
    </row>
    <row r="1758" spans="2:19" x14ac:dyDescent="0.3">
      <c r="B1758" s="24" t="str">
        <f>_xlfn.IFNA(VLOOKUP(A1758,list!B:C,2,FALSE),"")</f>
        <v/>
      </c>
      <c r="D1758" s="24" t="str">
        <f>_xlfn.IFNA(VLOOKUP(C1758,list!$G$2:$I$10,2,FALSE),"")</f>
        <v/>
      </c>
      <c r="E1758" s="24" t="str">
        <f>_xlfn.IFNA(VLOOKUP(C1758,list!G:I,3,FALSE),"")</f>
        <v/>
      </c>
      <c r="O1758" s="26" t="str">
        <f t="shared" si="137"/>
        <v/>
      </c>
      <c r="P1758" s="28" t="str">
        <f t="shared" si="141"/>
        <v/>
      </c>
      <c r="Q1758" s="24" t="str">
        <f t="shared" si="138"/>
        <v/>
      </c>
      <c r="R1758" s="24" t="str">
        <f t="shared" si="139"/>
        <v/>
      </c>
      <c r="S1758" s="27" t="str">
        <f t="shared" si="140"/>
        <v/>
      </c>
    </row>
    <row r="1759" spans="2:19" x14ac:dyDescent="0.3">
      <c r="B1759" s="24" t="str">
        <f>_xlfn.IFNA(VLOOKUP(A1759,list!B:C,2,FALSE),"")</f>
        <v/>
      </c>
      <c r="D1759" s="24" t="str">
        <f>_xlfn.IFNA(VLOOKUP(C1759,list!$G$2:$I$10,2,FALSE),"")</f>
        <v/>
      </c>
      <c r="E1759" s="24" t="str">
        <f>_xlfn.IFNA(VLOOKUP(C1759,list!G:I,3,FALSE),"")</f>
        <v/>
      </c>
      <c r="O1759" s="26" t="str">
        <f t="shared" si="137"/>
        <v/>
      </c>
      <c r="P1759" s="28" t="str">
        <f t="shared" si="141"/>
        <v/>
      </c>
      <c r="Q1759" s="24" t="str">
        <f t="shared" si="138"/>
        <v/>
      </c>
      <c r="R1759" s="24" t="str">
        <f t="shared" si="139"/>
        <v/>
      </c>
      <c r="S1759" s="27" t="str">
        <f t="shared" si="140"/>
        <v/>
      </c>
    </row>
    <row r="1760" spans="2:19" x14ac:dyDescent="0.3">
      <c r="B1760" s="24" t="str">
        <f>_xlfn.IFNA(VLOOKUP(A1760,list!B:C,2,FALSE),"")</f>
        <v/>
      </c>
      <c r="D1760" s="24" t="str">
        <f>_xlfn.IFNA(VLOOKUP(C1760,list!$G$2:$I$10,2,FALSE),"")</f>
        <v/>
      </c>
      <c r="E1760" s="24" t="str">
        <f>_xlfn.IFNA(VLOOKUP(C1760,list!G:I,3,FALSE),"")</f>
        <v/>
      </c>
      <c r="O1760" s="26" t="str">
        <f t="shared" si="137"/>
        <v/>
      </c>
      <c r="P1760" s="28" t="str">
        <f t="shared" si="141"/>
        <v/>
      </c>
      <c r="Q1760" s="24" t="str">
        <f t="shared" si="138"/>
        <v/>
      </c>
      <c r="R1760" s="24" t="str">
        <f t="shared" si="139"/>
        <v/>
      </c>
      <c r="S1760" s="27" t="str">
        <f t="shared" si="140"/>
        <v/>
      </c>
    </row>
    <row r="1761" spans="2:19" x14ac:dyDescent="0.3">
      <c r="B1761" s="24" t="str">
        <f>_xlfn.IFNA(VLOOKUP(A1761,list!B:C,2,FALSE),"")</f>
        <v/>
      </c>
      <c r="D1761" s="24" t="str">
        <f>_xlfn.IFNA(VLOOKUP(C1761,list!$G$2:$I$10,2,FALSE),"")</f>
        <v/>
      </c>
      <c r="E1761" s="24" t="str">
        <f>_xlfn.IFNA(VLOOKUP(C1761,list!G:I,3,FALSE),"")</f>
        <v/>
      </c>
      <c r="O1761" s="26" t="str">
        <f t="shared" si="137"/>
        <v/>
      </c>
      <c r="P1761" s="28" t="str">
        <f t="shared" si="141"/>
        <v/>
      </c>
      <c r="Q1761" s="24" t="str">
        <f t="shared" si="138"/>
        <v/>
      </c>
      <c r="R1761" s="24" t="str">
        <f t="shared" si="139"/>
        <v/>
      </c>
      <c r="S1761" s="27" t="str">
        <f t="shared" si="140"/>
        <v/>
      </c>
    </row>
    <row r="1762" spans="2:19" x14ac:dyDescent="0.3">
      <c r="B1762" s="24" t="str">
        <f>_xlfn.IFNA(VLOOKUP(A1762,list!B:C,2,FALSE),"")</f>
        <v/>
      </c>
      <c r="D1762" s="24" t="str">
        <f>_xlfn.IFNA(VLOOKUP(C1762,list!$G$2:$I$10,2,FALSE),"")</f>
        <v/>
      </c>
      <c r="E1762" s="24" t="str">
        <f>_xlfn.IFNA(VLOOKUP(C1762,list!G:I,3,FALSE),"")</f>
        <v/>
      </c>
      <c r="O1762" s="26" t="str">
        <f t="shared" si="137"/>
        <v/>
      </c>
      <c r="P1762" s="28" t="str">
        <f t="shared" si="141"/>
        <v/>
      </c>
      <c r="Q1762" s="24" t="str">
        <f t="shared" si="138"/>
        <v/>
      </c>
      <c r="R1762" s="24" t="str">
        <f t="shared" si="139"/>
        <v/>
      </c>
      <c r="S1762" s="27" t="str">
        <f t="shared" si="140"/>
        <v/>
      </c>
    </row>
    <row r="1763" spans="2:19" x14ac:dyDescent="0.3">
      <c r="B1763" s="24" t="str">
        <f>_xlfn.IFNA(VLOOKUP(A1763,list!B:C,2,FALSE),"")</f>
        <v/>
      </c>
      <c r="D1763" s="24" t="str">
        <f>_xlfn.IFNA(VLOOKUP(C1763,list!$G$2:$I$10,2,FALSE),"")</f>
        <v/>
      </c>
      <c r="E1763" s="24" t="str">
        <f>_xlfn.IFNA(VLOOKUP(C1763,list!G:I,3,FALSE),"")</f>
        <v/>
      </c>
      <c r="O1763" s="26" t="str">
        <f t="shared" si="137"/>
        <v/>
      </c>
      <c r="P1763" s="28" t="str">
        <f t="shared" si="141"/>
        <v/>
      </c>
      <c r="Q1763" s="24" t="str">
        <f t="shared" si="138"/>
        <v/>
      </c>
      <c r="R1763" s="24" t="str">
        <f t="shared" si="139"/>
        <v/>
      </c>
      <c r="S1763" s="27" t="str">
        <f t="shared" si="140"/>
        <v/>
      </c>
    </row>
    <row r="1764" spans="2:19" x14ac:dyDescent="0.3">
      <c r="B1764" s="24" t="str">
        <f>_xlfn.IFNA(VLOOKUP(A1764,list!B:C,2,FALSE),"")</f>
        <v/>
      </c>
      <c r="D1764" s="24" t="str">
        <f>_xlfn.IFNA(VLOOKUP(C1764,list!$G$2:$I$10,2,FALSE),"")</f>
        <v/>
      </c>
      <c r="E1764" s="24" t="str">
        <f>_xlfn.IFNA(VLOOKUP(C1764,list!G:I,3,FALSE),"")</f>
        <v/>
      </c>
      <c r="O1764" s="26" t="str">
        <f t="shared" si="137"/>
        <v/>
      </c>
      <c r="P1764" s="28" t="str">
        <f t="shared" si="141"/>
        <v/>
      </c>
      <c r="Q1764" s="24" t="str">
        <f t="shared" si="138"/>
        <v/>
      </c>
      <c r="R1764" s="24" t="str">
        <f t="shared" si="139"/>
        <v/>
      </c>
      <c r="S1764" s="27" t="str">
        <f t="shared" si="140"/>
        <v/>
      </c>
    </row>
    <row r="1765" spans="2:19" x14ac:dyDescent="0.3">
      <c r="B1765" s="24" t="str">
        <f>_xlfn.IFNA(VLOOKUP(A1765,list!B:C,2,FALSE),"")</f>
        <v/>
      </c>
      <c r="D1765" s="24" t="str">
        <f>_xlfn.IFNA(VLOOKUP(C1765,list!$G$2:$I$10,2,FALSE),"")</f>
        <v/>
      </c>
      <c r="E1765" s="24" t="str">
        <f>_xlfn.IFNA(VLOOKUP(C1765,list!G:I,3,FALSE),"")</f>
        <v/>
      </c>
      <c r="O1765" s="26" t="str">
        <f t="shared" si="137"/>
        <v/>
      </c>
      <c r="P1765" s="28" t="str">
        <f t="shared" si="141"/>
        <v/>
      </c>
      <c r="Q1765" s="24" t="str">
        <f t="shared" si="138"/>
        <v/>
      </c>
      <c r="R1765" s="24" t="str">
        <f t="shared" si="139"/>
        <v/>
      </c>
      <c r="S1765" s="27" t="str">
        <f t="shared" si="140"/>
        <v/>
      </c>
    </row>
    <row r="1766" spans="2:19" x14ac:dyDescent="0.3">
      <c r="B1766" s="24" t="str">
        <f>_xlfn.IFNA(VLOOKUP(A1766,list!B:C,2,FALSE),"")</f>
        <v/>
      </c>
      <c r="D1766" s="24" t="str">
        <f>_xlfn.IFNA(VLOOKUP(C1766,list!$G$2:$I$10,2,FALSE),"")</f>
        <v/>
      </c>
      <c r="E1766" s="24" t="str">
        <f>_xlfn.IFNA(VLOOKUP(C1766,list!G:I,3,FALSE),"")</f>
        <v/>
      </c>
      <c r="O1766" s="26" t="str">
        <f t="shared" si="137"/>
        <v/>
      </c>
      <c r="P1766" s="28" t="str">
        <f t="shared" si="141"/>
        <v/>
      </c>
      <c r="Q1766" s="24" t="str">
        <f t="shared" si="138"/>
        <v/>
      </c>
      <c r="R1766" s="24" t="str">
        <f t="shared" si="139"/>
        <v/>
      </c>
      <c r="S1766" s="27" t="str">
        <f t="shared" si="140"/>
        <v/>
      </c>
    </row>
    <row r="1767" spans="2:19" x14ac:dyDescent="0.3">
      <c r="B1767" s="24" t="str">
        <f>_xlfn.IFNA(VLOOKUP(A1767,list!B:C,2,FALSE),"")</f>
        <v/>
      </c>
      <c r="D1767" s="24" t="str">
        <f>_xlfn.IFNA(VLOOKUP(C1767,list!$G$2:$I$10,2,FALSE),"")</f>
        <v/>
      </c>
      <c r="E1767" s="24" t="str">
        <f>_xlfn.IFNA(VLOOKUP(C1767,list!G:I,3,FALSE),"")</f>
        <v/>
      </c>
      <c r="O1767" s="26" t="str">
        <f t="shared" si="137"/>
        <v/>
      </c>
      <c r="P1767" s="28" t="str">
        <f t="shared" si="141"/>
        <v/>
      </c>
      <c r="Q1767" s="24" t="str">
        <f t="shared" si="138"/>
        <v/>
      </c>
      <c r="R1767" s="24" t="str">
        <f t="shared" si="139"/>
        <v/>
      </c>
      <c r="S1767" s="27" t="str">
        <f t="shared" si="140"/>
        <v/>
      </c>
    </row>
    <row r="1768" spans="2:19" x14ac:dyDescent="0.3">
      <c r="B1768" s="24" t="str">
        <f>_xlfn.IFNA(VLOOKUP(A1768,list!B:C,2,FALSE),"")</f>
        <v/>
      </c>
      <c r="D1768" s="24" t="str">
        <f>_xlfn.IFNA(VLOOKUP(C1768,list!$G$2:$I$10,2,FALSE),"")</f>
        <v/>
      </c>
      <c r="E1768" s="24" t="str">
        <f>_xlfn.IFNA(VLOOKUP(C1768,list!G:I,3,FALSE),"")</f>
        <v/>
      </c>
      <c r="O1768" s="26" t="str">
        <f t="shared" si="137"/>
        <v/>
      </c>
      <c r="P1768" s="28" t="str">
        <f t="shared" si="141"/>
        <v/>
      </c>
      <c r="Q1768" s="24" t="str">
        <f t="shared" si="138"/>
        <v/>
      </c>
      <c r="R1768" s="24" t="str">
        <f t="shared" si="139"/>
        <v/>
      </c>
      <c r="S1768" s="27" t="str">
        <f t="shared" si="140"/>
        <v/>
      </c>
    </row>
    <row r="1769" spans="2:19" x14ac:dyDescent="0.3">
      <c r="B1769" s="24" t="str">
        <f>_xlfn.IFNA(VLOOKUP(A1769,list!B:C,2,FALSE),"")</f>
        <v/>
      </c>
      <c r="D1769" s="24" t="str">
        <f>_xlfn.IFNA(VLOOKUP(C1769,list!$G$2:$I$10,2,FALSE),"")</f>
        <v/>
      </c>
      <c r="E1769" s="24" t="str">
        <f>_xlfn.IFNA(VLOOKUP(C1769,list!G:I,3,FALSE),"")</f>
        <v/>
      </c>
      <c r="O1769" s="26" t="str">
        <f t="shared" si="137"/>
        <v/>
      </c>
      <c r="P1769" s="28" t="str">
        <f t="shared" si="141"/>
        <v/>
      </c>
      <c r="Q1769" s="24" t="str">
        <f t="shared" si="138"/>
        <v/>
      </c>
      <c r="R1769" s="24" t="str">
        <f t="shared" si="139"/>
        <v/>
      </c>
      <c r="S1769" s="27" t="str">
        <f t="shared" si="140"/>
        <v/>
      </c>
    </row>
    <row r="1770" spans="2:19" x14ac:dyDescent="0.3">
      <c r="B1770" s="24" t="str">
        <f>_xlfn.IFNA(VLOOKUP(A1770,list!B:C,2,FALSE),"")</f>
        <v/>
      </c>
      <c r="D1770" s="24" t="str">
        <f>_xlfn.IFNA(VLOOKUP(C1770,list!$G$2:$I$10,2,FALSE),"")</f>
        <v/>
      </c>
      <c r="E1770" s="24" t="str">
        <f>_xlfn.IFNA(VLOOKUP(C1770,list!G:I,3,FALSE),"")</f>
        <v/>
      </c>
      <c r="O1770" s="26" t="str">
        <f t="shared" si="137"/>
        <v/>
      </c>
      <c r="P1770" s="28" t="str">
        <f t="shared" si="141"/>
        <v/>
      </c>
      <c r="Q1770" s="24" t="str">
        <f t="shared" si="138"/>
        <v/>
      </c>
      <c r="R1770" s="24" t="str">
        <f t="shared" si="139"/>
        <v/>
      </c>
      <c r="S1770" s="27" t="str">
        <f t="shared" si="140"/>
        <v/>
      </c>
    </row>
    <row r="1771" spans="2:19" x14ac:dyDescent="0.3">
      <c r="B1771" s="24" t="str">
        <f>_xlfn.IFNA(VLOOKUP(A1771,list!B:C,2,FALSE),"")</f>
        <v/>
      </c>
      <c r="D1771" s="24" t="str">
        <f>_xlfn.IFNA(VLOOKUP(C1771,list!$G$2:$I$10,2,FALSE),"")</f>
        <v/>
      </c>
      <c r="E1771" s="24" t="str">
        <f>_xlfn.IFNA(VLOOKUP(C1771,list!G:I,3,FALSE),"")</f>
        <v/>
      </c>
      <c r="O1771" s="26" t="str">
        <f t="shared" si="137"/>
        <v/>
      </c>
      <c r="P1771" s="28" t="str">
        <f t="shared" si="141"/>
        <v/>
      </c>
      <c r="Q1771" s="24" t="str">
        <f t="shared" si="138"/>
        <v/>
      </c>
      <c r="R1771" s="24" t="str">
        <f t="shared" si="139"/>
        <v/>
      </c>
      <c r="S1771" s="27" t="str">
        <f t="shared" si="140"/>
        <v/>
      </c>
    </row>
    <row r="1772" spans="2:19" x14ac:dyDescent="0.3">
      <c r="B1772" s="24" t="str">
        <f>_xlfn.IFNA(VLOOKUP(A1772,list!B:C,2,FALSE),"")</f>
        <v/>
      </c>
      <c r="D1772" s="24" t="str">
        <f>_xlfn.IFNA(VLOOKUP(C1772,list!$G$2:$I$10,2,FALSE),"")</f>
        <v/>
      </c>
      <c r="E1772" s="24" t="str">
        <f>_xlfn.IFNA(VLOOKUP(C1772,list!G:I,3,FALSE),"")</f>
        <v/>
      </c>
      <c r="O1772" s="26" t="str">
        <f t="shared" si="137"/>
        <v/>
      </c>
      <c r="P1772" s="28" t="str">
        <f t="shared" si="141"/>
        <v/>
      </c>
      <c r="Q1772" s="24" t="str">
        <f t="shared" si="138"/>
        <v/>
      </c>
      <c r="R1772" s="24" t="str">
        <f t="shared" si="139"/>
        <v/>
      </c>
      <c r="S1772" s="27" t="str">
        <f t="shared" si="140"/>
        <v/>
      </c>
    </row>
    <row r="1773" spans="2:19" x14ac:dyDescent="0.3">
      <c r="B1773" s="24" t="str">
        <f>_xlfn.IFNA(VLOOKUP(A1773,list!B:C,2,FALSE),"")</f>
        <v/>
      </c>
      <c r="D1773" s="24" t="str">
        <f>_xlfn.IFNA(VLOOKUP(C1773,list!$G$2:$I$10,2,FALSE),"")</f>
        <v/>
      </c>
      <c r="E1773" s="24" t="str">
        <f>_xlfn.IFNA(VLOOKUP(C1773,list!G:I,3,FALSE),"")</f>
        <v/>
      </c>
      <c r="O1773" s="26" t="str">
        <f t="shared" si="137"/>
        <v/>
      </c>
      <c r="P1773" s="28" t="str">
        <f t="shared" si="141"/>
        <v/>
      </c>
      <c r="Q1773" s="24" t="str">
        <f t="shared" si="138"/>
        <v/>
      </c>
      <c r="R1773" s="24" t="str">
        <f t="shared" si="139"/>
        <v/>
      </c>
      <c r="S1773" s="27" t="str">
        <f t="shared" si="140"/>
        <v/>
      </c>
    </row>
    <row r="1774" spans="2:19" x14ac:dyDescent="0.3">
      <c r="B1774" s="24" t="str">
        <f>_xlfn.IFNA(VLOOKUP(A1774,list!B:C,2,FALSE),"")</f>
        <v/>
      </c>
      <c r="D1774" s="24" t="str">
        <f>_xlfn.IFNA(VLOOKUP(C1774,list!$G$2:$I$10,2,FALSE),"")</f>
        <v/>
      </c>
      <c r="E1774" s="24" t="str">
        <f>_xlfn.IFNA(VLOOKUP(C1774,list!G:I,3,FALSE),"")</f>
        <v/>
      </c>
      <c r="O1774" s="26" t="str">
        <f t="shared" si="137"/>
        <v/>
      </c>
      <c r="P1774" s="28" t="str">
        <f t="shared" si="141"/>
        <v/>
      </c>
      <c r="Q1774" s="24" t="str">
        <f t="shared" si="138"/>
        <v/>
      </c>
      <c r="R1774" s="24" t="str">
        <f t="shared" si="139"/>
        <v/>
      </c>
      <c r="S1774" s="27" t="str">
        <f t="shared" si="140"/>
        <v/>
      </c>
    </row>
    <row r="1775" spans="2:19" x14ac:dyDescent="0.3">
      <c r="B1775" s="24" t="str">
        <f>_xlfn.IFNA(VLOOKUP(A1775,list!B:C,2,FALSE),"")</f>
        <v/>
      </c>
      <c r="D1775" s="24" t="str">
        <f>_xlfn.IFNA(VLOOKUP(C1775,list!$G$2:$I$10,2,FALSE),"")</f>
        <v/>
      </c>
      <c r="E1775" s="24" t="str">
        <f>_xlfn.IFNA(VLOOKUP(C1775,list!G:I,3,FALSE),"")</f>
        <v/>
      </c>
      <c r="O1775" s="26" t="str">
        <f t="shared" si="137"/>
        <v/>
      </c>
      <c r="P1775" s="28" t="str">
        <f t="shared" si="141"/>
        <v/>
      </c>
      <c r="Q1775" s="24" t="str">
        <f t="shared" si="138"/>
        <v/>
      </c>
      <c r="R1775" s="24" t="str">
        <f t="shared" si="139"/>
        <v/>
      </c>
      <c r="S1775" s="27" t="str">
        <f t="shared" si="140"/>
        <v/>
      </c>
    </row>
    <row r="1776" spans="2:19" x14ac:dyDescent="0.3">
      <c r="B1776" s="24" t="str">
        <f>_xlfn.IFNA(VLOOKUP(A1776,list!B:C,2,FALSE),"")</f>
        <v/>
      </c>
      <c r="D1776" s="24" t="str">
        <f>_xlfn.IFNA(VLOOKUP(C1776,list!$G$2:$I$10,2,FALSE),"")</f>
        <v/>
      </c>
      <c r="E1776" s="24" t="str">
        <f>_xlfn.IFNA(VLOOKUP(C1776,list!G:I,3,FALSE),"")</f>
        <v/>
      </c>
      <c r="O1776" s="26" t="str">
        <f t="shared" si="137"/>
        <v/>
      </c>
      <c r="P1776" s="28" t="str">
        <f t="shared" si="141"/>
        <v/>
      </c>
      <c r="Q1776" s="24" t="str">
        <f t="shared" si="138"/>
        <v/>
      </c>
      <c r="R1776" s="24" t="str">
        <f t="shared" si="139"/>
        <v/>
      </c>
      <c r="S1776" s="27" t="str">
        <f t="shared" si="140"/>
        <v/>
      </c>
    </row>
    <row r="1777" spans="2:19" x14ac:dyDescent="0.3">
      <c r="B1777" s="24" t="str">
        <f>_xlfn.IFNA(VLOOKUP(A1777,list!B:C,2,FALSE),"")</f>
        <v/>
      </c>
      <c r="D1777" s="24" t="str">
        <f>_xlfn.IFNA(VLOOKUP(C1777,list!$G$2:$I$10,2,FALSE),"")</f>
        <v/>
      </c>
      <c r="E1777" s="24" t="str">
        <f>_xlfn.IFNA(VLOOKUP(C1777,list!G:I,3,FALSE),"")</f>
        <v/>
      </c>
      <c r="O1777" s="26" t="str">
        <f t="shared" si="137"/>
        <v/>
      </c>
      <c r="P1777" s="28" t="str">
        <f t="shared" si="141"/>
        <v/>
      </c>
      <c r="Q1777" s="24" t="str">
        <f t="shared" si="138"/>
        <v/>
      </c>
      <c r="R1777" s="24" t="str">
        <f t="shared" si="139"/>
        <v/>
      </c>
      <c r="S1777" s="27" t="str">
        <f t="shared" si="140"/>
        <v/>
      </c>
    </row>
    <row r="1778" spans="2:19" x14ac:dyDescent="0.3">
      <c r="B1778" s="24" t="str">
        <f>_xlfn.IFNA(VLOOKUP(A1778,list!B:C,2,FALSE),"")</f>
        <v/>
      </c>
      <c r="D1778" s="24" t="str">
        <f>_xlfn.IFNA(VLOOKUP(C1778,list!$G$2:$I$10,2,FALSE),"")</f>
        <v/>
      </c>
      <c r="E1778" s="24" t="str">
        <f>_xlfn.IFNA(VLOOKUP(C1778,list!G:I,3,FALSE),"")</f>
        <v/>
      </c>
      <c r="O1778" s="26" t="str">
        <f t="shared" si="137"/>
        <v/>
      </c>
      <c r="P1778" s="28" t="str">
        <f t="shared" si="141"/>
        <v/>
      </c>
      <c r="Q1778" s="24" t="str">
        <f t="shared" si="138"/>
        <v/>
      </c>
      <c r="R1778" s="24" t="str">
        <f t="shared" si="139"/>
        <v/>
      </c>
      <c r="S1778" s="27" t="str">
        <f t="shared" si="140"/>
        <v/>
      </c>
    </row>
    <row r="1779" spans="2:19" x14ac:dyDescent="0.3">
      <c r="B1779" s="24" t="str">
        <f>_xlfn.IFNA(VLOOKUP(A1779,list!B:C,2,FALSE),"")</f>
        <v/>
      </c>
      <c r="D1779" s="24" t="str">
        <f>_xlfn.IFNA(VLOOKUP(C1779,list!$G$2:$I$10,2,FALSE),"")</f>
        <v/>
      </c>
      <c r="E1779" s="24" t="str">
        <f>_xlfn.IFNA(VLOOKUP(C1779,list!G:I,3,FALSE),"")</f>
        <v/>
      </c>
      <c r="O1779" s="26" t="str">
        <f t="shared" si="137"/>
        <v/>
      </c>
      <c r="P1779" s="28" t="str">
        <f t="shared" si="141"/>
        <v/>
      </c>
      <c r="Q1779" s="24" t="str">
        <f t="shared" si="138"/>
        <v/>
      </c>
      <c r="R1779" s="24" t="str">
        <f t="shared" si="139"/>
        <v/>
      </c>
      <c r="S1779" s="27" t="str">
        <f t="shared" si="140"/>
        <v/>
      </c>
    </row>
    <row r="1780" spans="2:19" x14ac:dyDescent="0.3">
      <c r="B1780" s="24" t="str">
        <f>_xlfn.IFNA(VLOOKUP(A1780,list!B:C,2,FALSE),"")</f>
        <v/>
      </c>
      <c r="D1780" s="24" t="str">
        <f>_xlfn.IFNA(VLOOKUP(C1780,list!$G$2:$I$10,2,FALSE),"")</f>
        <v/>
      </c>
      <c r="E1780" s="24" t="str">
        <f>_xlfn.IFNA(VLOOKUP(C1780,list!G:I,3,FALSE),"")</f>
        <v/>
      </c>
      <c r="O1780" s="26" t="str">
        <f t="shared" si="137"/>
        <v/>
      </c>
      <c r="P1780" s="28" t="str">
        <f t="shared" si="141"/>
        <v/>
      </c>
      <c r="Q1780" s="24" t="str">
        <f t="shared" si="138"/>
        <v/>
      </c>
      <c r="R1780" s="24" t="str">
        <f t="shared" si="139"/>
        <v/>
      </c>
      <c r="S1780" s="27" t="str">
        <f t="shared" si="140"/>
        <v/>
      </c>
    </row>
    <row r="1781" spans="2:19" x14ac:dyDescent="0.3">
      <c r="B1781" s="24" t="str">
        <f>_xlfn.IFNA(VLOOKUP(A1781,list!B:C,2,FALSE),"")</f>
        <v/>
      </c>
      <c r="D1781" s="24" t="str">
        <f>_xlfn.IFNA(VLOOKUP(C1781,list!$G$2:$I$10,2,FALSE),"")</f>
        <v/>
      </c>
      <c r="E1781" s="24" t="str">
        <f>_xlfn.IFNA(VLOOKUP(C1781,list!G:I,3,FALSE),"")</f>
        <v/>
      </c>
      <c r="O1781" s="26" t="str">
        <f t="shared" si="137"/>
        <v/>
      </c>
      <c r="P1781" s="28" t="str">
        <f t="shared" si="141"/>
        <v/>
      </c>
      <c r="Q1781" s="24" t="str">
        <f t="shared" si="138"/>
        <v/>
      </c>
      <c r="R1781" s="24" t="str">
        <f t="shared" si="139"/>
        <v/>
      </c>
      <c r="S1781" s="27" t="str">
        <f t="shared" si="140"/>
        <v/>
      </c>
    </row>
    <row r="1782" spans="2:19" x14ac:dyDescent="0.3">
      <c r="B1782" s="24" t="str">
        <f>_xlfn.IFNA(VLOOKUP(A1782,list!B:C,2,FALSE),"")</f>
        <v/>
      </c>
      <c r="D1782" s="24" t="str">
        <f>_xlfn.IFNA(VLOOKUP(C1782,list!$G$2:$I$10,2,FALSE),"")</f>
        <v/>
      </c>
      <c r="E1782" s="24" t="str">
        <f>_xlfn.IFNA(VLOOKUP(C1782,list!G:I,3,FALSE),"")</f>
        <v/>
      </c>
      <c r="O1782" s="26" t="str">
        <f t="shared" si="137"/>
        <v/>
      </c>
      <c r="P1782" s="28" t="str">
        <f t="shared" si="141"/>
        <v/>
      </c>
      <c r="Q1782" s="24" t="str">
        <f t="shared" si="138"/>
        <v/>
      </c>
      <c r="R1782" s="24" t="str">
        <f t="shared" si="139"/>
        <v/>
      </c>
      <c r="S1782" s="27" t="str">
        <f t="shared" si="140"/>
        <v/>
      </c>
    </row>
    <row r="1783" spans="2:19" x14ac:dyDescent="0.3">
      <c r="B1783" s="24" t="str">
        <f>_xlfn.IFNA(VLOOKUP(A1783,list!B:C,2,FALSE),"")</f>
        <v/>
      </c>
      <c r="D1783" s="24" t="str">
        <f>_xlfn.IFNA(VLOOKUP(C1783,list!$G$2:$I$10,2,FALSE),"")</f>
        <v/>
      </c>
      <c r="E1783" s="24" t="str">
        <f>_xlfn.IFNA(VLOOKUP(C1783,list!G:I,3,FALSE),"")</f>
        <v/>
      </c>
      <c r="O1783" s="26" t="str">
        <f t="shared" si="137"/>
        <v/>
      </c>
      <c r="P1783" s="28" t="str">
        <f t="shared" si="141"/>
        <v/>
      </c>
      <c r="Q1783" s="24" t="str">
        <f t="shared" si="138"/>
        <v/>
      </c>
      <c r="R1783" s="24" t="str">
        <f t="shared" si="139"/>
        <v/>
      </c>
      <c r="S1783" s="27" t="str">
        <f t="shared" si="140"/>
        <v/>
      </c>
    </row>
    <row r="1784" spans="2:19" x14ac:dyDescent="0.3">
      <c r="B1784" s="24" t="str">
        <f>_xlfn.IFNA(VLOOKUP(A1784,list!B:C,2,FALSE),"")</f>
        <v/>
      </c>
      <c r="D1784" s="24" t="str">
        <f>_xlfn.IFNA(VLOOKUP(C1784,list!$G$2:$I$10,2,FALSE),"")</f>
        <v/>
      </c>
      <c r="E1784" s="24" t="str">
        <f>_xlfn.IFNA(VLOOKUP(C1784,list!G:I,3,FALSE),"")</f>
        <v/>
      </c>
      <c r="O1784" s="26" t="str">
        <f t="shared" si="137"/>
        <v/>
      </c>
      <c r="P1784" s="28" t="str">
        <f t="shared" si="141"/>
        <v/>
      </c>
      <c r="Q1784" s="24" t="str">
        <f t="shared" si="138"/>
        <v/>
      </c>
      <c r="R1784" s="24" t="str">
        <f t="shared" si="139"/>
        <v/>
      </c>
      <c r="S1784" s="27" t="str">
        <f t="shared" si="140"/>
        <v/>
      </c>
    </row>
    <row r="1785" spans="2:19" x14ac:dyDescent="0.3">
      <c r="B1785" s="24" t="str">
        <f>_xlfn.IFNA(VLOOKUP(A1785,list!B:C,2,FALSE),"")</f>
        <v/>
      </c>
      <c r="D1785" s="24" t="str">
        <f>_xlfn.IFNA(VLOOKUP(C1785,list!$G$2:$I$10,2,FALSE),"")</f>
        <v/>
      </c>
      <c r="E1785" s="24" t="str">
        <f>_xlfn.IFNA(VLOOKUP(C1785,list!G:I,3,FALSE),"")</f>
        <v/>
      </c>
      <c r="O1785" s="26" t="str">
        <f t="shared" si="137"/>
        <v/>
      </c>
      <c r="P1785" s="28" t="str">
        <f t="shared" si="141"/>
        <v/>
      </c>
      <c r="Q1785" s="24" t="str">
        <f t="shared" si="138"/>
        <v/>
      </c>
      <c r="R1785" s="24" t="str">
        <f t="shared" si="139"/>
        <v/>
      </c>
      <c r="S1785" s="27" t="str">
        <f t="shared" si="140"/>
        <v/>
      </c>
    </row>
    <row r="1786" spans="2:19" x14ac:dyDescent="0.3">
      <c r="B1786" s="24" t="str">
        <f>_xlfn.IFNA(VLOOKUP(A1786,list!B:C,2,FALSE),"")</f>
        <v/>
      </c>
      <c r="D1786" s="24" t="str">
        <f>_xlfn.IFNA(VLOOKUP(C1786,list!$G$2:$I$10,2,FALSE),"")</f>
        <v/>
      </c>
      <c r="E1786" s="24" t="str">
        <f>_xlfn.IFNA(VLOOKUP(C1786,list!G:I,3,FALSE),"")</f>
        <v/>
      </c>
      <c r="O1786" s="26" t="str">
        <f t="shared" si="137"/>
        <v/>
      </c>
      <c r="P1786" s="28" t="str">
        <f t="shared" si="141"/>
        <v/>
      </c>
      <c r="Q1786" s="24" t="str">
        <f t="shared" si="138"/>
        <v/>
      </c>
      <c r="R1786" s="24" t="str">
        <f t="shared" si="139"/>
        <v/>
      </c>
      <c r="S1786" s="27" t="str">
        <f t="shared" si="140"/>
        <v/>
      </c>
    </row>
    <row r="1787" spans="2:19" x14ac:dyDescent="0.3">
      <c r="B1787" s="24" t="str">
        <f>_xlfn.IFNA(VLOOKUP(A1787,list!B:C,2,FALSE),"")</f>
        <v/>
      </c>
      <c r="D1787" s="24" t="str">
        <f>_xlfn.IFNA(VLOOKUP(C1787,list!$G$2:$I$10,2,FALSE),"")</f>
        <v/>
      </c>
      <c r="E1787" s="24" t="str">
        <f>_xlfn.IFNA(VLOOKUP(C1787,list!G:I,3,FALSE),"")</f>
        <v/>
      </c>
      <c r="O1787" s="26" t="str">
        <f t="shared" si="137"/>
        <v/>
      </c>
      <c r="P1787" s="28" t="str">
        <f t="shared" si="141"/>
        <v/>
      </c>
      <c r="Q1787" s="24" t="str">
        <f t="shared" si="138"/>
        <v/>
      </c>
      <c r="R1787" s="24" t="str">
        <f t="shared" si="139"/>
        <v/>
      </c>
      <c r="S1787" s="27" t="str">
        <f t="shared" si="140"/>
        <v/>
      </c>
    </row>
    <row r="1788" spans="2:19" x14ac:dyDescent="0.3">
      <c r="B1788" s="24" t="str">
        <f>_xlfn.IFNA(VLOOKUP(A1788,list!B:C,2,FALSE),"")</f>
        <v/>
      </c>
      <c r="D1788" s="24" t="str">
        <f>_xlfn.IFNA(VLOOKUP(C1788,list!$G$2:$I$10,2,FALSE),"")</f>
        <v/>
      </c>
      <c r="E1788" s="24" t="str">
        <f>_xlfn.IFNA(VLOOKUP(C1788,list!G:I,3,FALSE),"")</f>
        <v/>
      </c>
      <c r="O1788" s="26" t="str">
        <f t="shared" si="137"/>
        <v/>
      </c>
      <c r="P1788" s="28" t="str">
        <f t="shared" si="141"/>
        <v/>
      </c>
      <c r="Q1788" s="24" t="str">
        <f t="shared" si="138"/>
        <v/>
      </c>
      <c r="R1788" s="24" t="str">
        <f t="shared" si="139"/>
        <v/>
      </c>
      <c r="S1788" s="27" t="str">
        <f t="shared" si="140"/>
        <v/>
      </c>
    </row>
    <row r="1789" spans="2:19" x14ac:dyDescent="0.3">
      <c r="B1789" s="24" t="str">
        <f>_xlfn.IFNA(VLOOKUP(A1789,list!B:C,2,FALSE),"")</f>
        <v/>
      </c>
      <c r="D1789" s="24" t="str">
        <f>_xlfn.IFNA(VLOOKUP(C1789,list!$G$2:$I$10,2,FALSE),"")</f>
        <v/>
      </c>
      <c r="E1789" s="24" t="str">
        <f>_xlfn.IFNA(VLOOKUP(C1789,list!G:I,3,FALSE),"")</f>
        <v/>
      </c>
      <c r="O1789" s="26" t="str">
        <f t="shared" si="137"/>
        <v/>
      </c>
      <c r="P1789" s="28" t="str">
        <f t="shared" si="141"/>
        <v/>
      </c>
      <c r="Q1789" s="24" t="str">
        <f t="shared" si="138"/>
        <v/>
      </c>
      <c r="R1789" s="24" t="str">
        <f t="shared" si="139"/>
        <v/>
      </c>
      <c r="S1789" s="27" t="str">
        <f t="shared" si="140"/>
        <v/>
      </c>
    </row>
    <row r="1790" spans="2:19" x14ac:dyDescent="0.3">
      <c r="B1790" s="24" t="str">
        <f>_xlfn.IFNA(VLOOKUP(A1790,list!B:C,2,FALSE),"")</f>
        <v/>
      </c>
      <c r="D1790" s="24" t="str">
        <f>_xlfn.IFNA(VLOOKUP(C1790,list!$G$2:$I$10,2,FALSE),"")</f>
        <v/>
      </c>
      <c r="E1790" s="24" t="str">
        <f>_xlfn.IFNA(VLOOKUP(C1790,list!G:I,3,FALSE),"")</f>
        <v/>
      </c>
      <c r="O1790" s="26" t="str">
        <f t="shared" si="137"/>
        <v/>
      </c>
      <c r="P1790" s="28" t="str">
        <f t="shared" si="141"/>
        <v/>
      </c>
      <c r="Q1790" s="24" t="str">
        <f t="shared" si="138"/>
        <v/>
      </c>
      <c r="R1790" s="24" t="str">
        <f t="shared" si="139"/>
        <v/>
      </c>
      <c r="S1790" s="27" t="str">
        <f t="shared" si="140"/>
        <v/>
      </c>
    </row>
    <row r="1791" spans="2:19" x14ac:dyDescent="0.3">
      <c r="B1791" s="24" t="str">
        <f>_xlfn.IFNA(VLOOKUP(A1791,list!B:C,2,FALSE),"")</f>
        <v/>
      </c>
      <c r="D1791" s="24" t="str">
        <f>_xlfn.IFNA(VLOOKUP(C1791,list!$G$2:$I$10,2,FALSE),"")</f>
        <v/>
      </c>
      <c r="E1791" s="24" t="str">
        <f>_xlfn.IFNA(VLOOKUP(C1791,list!G:I,3,FALSE),"")</f>
        <v/>
      </c>
      <c r="O1791" s="26" t="str">
        <f t="shared" si="137"/>
        <v/>
      </c>
      <c r="P1791" s="28" t="str">
        <f t="shared" si="141"/>
        <v/>
      </c>
      <c r="Q1791" s="24" t="str">
        <f t="shared" si="138"/>
        <v/>
      </c>
      <c r="R1791" s="24" t="str">
        <f t="shared" si="139"/>
        <v/>
      </c>
      <c r="S1791" s="27" t="str">
        <f t="shared" si="140"/>
        <v/>
      </c>
    </row>
    <row r="1792" spans="2:19" x14ac:dyDescent="0.3">
      <c r="B1792" s="24" t="str">
        <f>_xlfn.IFNA(VLOOKUP(A1792,list!B:C,2,FALSE),"")</f>
        <v/>
      </c>
      <c r="D1792" s="24" t="str">
        <f>_xlfn.IFNA(VLOOKUP(C1792,list!$G$2:$I$10,2,FALSE),"")</f>
        <v/>
      </c>
      <c r="E1792" s="24" t="str">
        <f>_xlfn.IFNA(VLOOKUP(C1792,list!G:I,3,FALSE),"")</f>
        <v/>
      </c>
      <c r="O1792" s="26" t="str">
        <f t="shared" si="137"/>
        <v/>
      </c>
      <c r="P1792" s="28" t="str">
        <f t="shared" si="141"/>
        <v/>
      </c>
      <c r="Q1792" s="24" t="str">
        <f t="shared" si="138"/>
        <v/>
      </c>
      <c r="R1792" s="24" t="str">
        <f t="shared" si="139"/>
        <v/>
      </c>
      <c r="S1792" s="27" t="str">
        <f t="shared" si="140"/>
        <v/>
      </c>
    </row>
    <row r="1793" spans="2:19" x14ac:dyDescent="0.3">
      <c r="B1793" s="24" t="str">
        <f>_xlfn.IFNA(VLOOKUP(A1793,list!B:C,2,FALSE),"")</f>
        <v/>
      </c>
      <c r="D1793" s="24" t="str">
        <f>_xlfn.IFNA(VLOOKUP(C1793,list!$G$2:$I$10,2,FALSE),"")</f>
        <v/>
      </c>
      <c r="E1793" s="24" t="str">
        <f>_xlfn.IFNA(VLOOKUP(C1793,list!G:I,3,FALSE),"")</f>
        <v/>
      </c>
      <c r="O1793" s="26" t="str">
        <f t="shared" si="137"/>
        <v/>
      </c>
      <c r="P1793" s="28" t="str">
        <f t="shared" si="141"/>
        <v/>
      </c>
      <c r="Q1793" s="24" t="str">
        <f t="shared" si="138"/>
        <v/>
      </c>
      <c r="R1793" s="24" t="str">
        <f t="shared" si="139"/>
        <v/>
      </c>
      <c r="S1793" s="27" t="str">
        <f t="shared" si="140"/>
        <v/>
      </c>
    </row>
    <row r="1794" spans="2:19" x14ac:dyDescent="0.3">
      <c r="B1794" s="24" t="str">
        <f>_xlfn.IFNA(VLOOKUP(A1794,list!B:C,2,FALSE),"")</f>
        <v/>
      </c>
      <c r="D1794" s="24" t="str">
        <f>_xlfn.IFNA(VLOOKUP(C1794,list!$G$2:$I$10,2,FALSE),"")</f>
        <v/>
      </c>
      <c r="E1794" s="24" t="str">
        <f>_xlfn.IFNA(VLOOKUP(C1794,list!G:I,3,FALSE),"")</f>
        <v/>
      </c>
      <c r="O1794" s="26" t="str">
        <f t="shared" ref="O1794:O1857" si="142">IFERROR(IF(H1794="","",DATE(YEAR(H1794),MONTH(H1794),1)),"")</f>
        <v/>
      </c>
      <c r="P1794" s="28" t="str">
        <f t="shared" si="141"/>
        <v/>
      </c>
      <c r="Q1794" s="24" t="str">
        <f t="shared" ref="Q1794:Q1857" si="143">IFERROR(IF(J1794="","",MONTH(EOMONTH(J1794,(DAY(J1794)&gt;15)+0))),"")</f>
        <v/>
      </c>
      <c r="R1794" s="24" t="str">
        <f t="shared" ref="R1794:R1857" si="144">IFERROR(IF(J1794="","",IF(AND(MONTH(J1794)=12,Q1794=1),YEAR(J1794)+1,YEAR(J1794))),"")</f>
        <v/>
      </c>
      <c r="S1794" s="27" t="str">
        <f t="shared" ref="S1794:S1857" si="145">IF(OR(Q1794="",R1794=""),"",DATE(R1794,Q1794,1))</f>
        <v/>
      </c>
    </row>
    <row r="1795" spans="2:19" x14ac:dyDescent="0.3">
      <c r="B1795" s="24" t="str">
        <f>_xlfn.IFNA(VLOOKUP(A1795,list!B:C,2,FALSE),"")</f>
        <v/>
      </c>
      <c r="D1795" s="24" t="str">
        <f>_xlfn.IFNA(VLOOKUP(C1795,list!$G$2:$I$10,2,FALSE),"")</f>
        <v/>
      </c>
      <c r="E1795" s="24" t="str">
        <f>_xlfn.IFNA(VLOOKUP(C1795,list!G:I,3,FALSE),"")</f>
        <v/>
      </c>
      <c r="O1795" s="26" t="str">
        <f t="shared" si="142"/>
        <v/>
      </c>
      <c r="P1795" s="28" t="str">
        <f t="shared" ref="P1795:P1858" si="146">IFERROR(IF(J1795&gt;0,((J1795-H1795)/7),""),"")</f>
        <v/>
      </c>
      <c r="Q1795" s="24" t="str">
        <f t="shared" si="143"/>
        <v/>
      </c>
      <c r="R1795" s="24" t="str">
        <f t="shared" si="144"/>
        <v/>
      </c>
      <c r="S1795" s="27" t="str">
        <f t="shared" si="145"/>
        <v/>
      </c>
    </row>
    <row r="1796" spans="2:19" x14ac:dyDescent="0.3">
      <c r="B1796" s="24" t="str">
        <f>_xlfn.IFNA(VLOOKUP(A1796,list!B:C,2,FALSE),"")</f>
        <v/>
      </c>
      <c r="D1796" s="24" t="str">
        <f>_xlfn.IFNA(VLOOKUP(C1796,list!$G$2:$I$10,2,FALSE),"")</f>
        <v/>
      </c>
      <c r="E1796" s="24" t="str">
        <f>_xlfn.IFNA(VLOOKUP(C1796,list!G:I,3,FALSE),"")</f>
        <v/>
      </c>
      <c r="O1796" s="26" t="str">
        <f t="shared" si="142"/>
        <v/>
      </c>
      <c r="P1796" s="28" t="str">
        <f t="shared" si="146"/>
        <v/>
      </c>
      <c r="Q1796" s="24" t="str">
        <f t="shared" si="143"/>
        <v/>
      </c>
      <c r="R1796" s="24" t="str">
        <f t="shared" si="144"/>
        <v/>
      </c>
      <c r="S1796" s="27" t="str">
        <f t="shared" si="145"/>
        <v/>
      </c>
    </row>
    <row r="1797" spans="2:19" x14ac:dyDescent="0.3">
      <c r="B1797" s="24" t="str">
        <f>_xlfn.IFNA(VLOOKUP(A1797,list!B:C,2,FALSE),"")</f>
        <v/>
      </c>
      <c r="D1797" s="24" t="str">
        <f>_xlfn.IFNA(VLOOKUP(C1797,list!$G$2:$I$10,2,FALSE),"")</f>
        <v/>
      </c>
      <c r="E1797" s="24" t="str">
        <f>_xlfn.IFNA(VLOOKUP(C1797,list!G:I,3,FALSE),"")</f>
        <v/>
      </c>
      <c r="O1797" s="26" t="str">
        <f t="shared" si="142"/>
        <v/>
      </c>
      <c r="P1797" s="28" t="str">
        <f t="shared" si="146"/>
        <v/>
      </c>
      <c r="Q1797" s="24" t="str">
        <f t="shared" si="143"/>
        <v/>
      </c>
      <c r="R1797" s="24" t="str">
        <f t="shared" si="144"/>
        <v/>
      </c>
      <c r="S1797" s="27" t="str">
        <f t="shared" si="145"/>
        <v/>
      </c>
    </row>
    <row r="1798" spans="2:19" x14ac:dyDescent="0.3">
      <c r="B1798" s="24" t="str">
        <f>_xlfn.IFNA(VLOOKUP(A1798,list!B:C,2,FALSE),"")</f>
        <v/>
      </c>
      <c r="D1798" s="24" t="str">
        <f>_xlfn.IFNA(VLOOKUP(C1798,list!$G$2:$I$10,2,FALSE),"")</f>
        <v/>
      </c>
      <c r="E1798" s="24" t="str">
        <f>_xlfn.IFNA(VLOOKUP(C1798,list!G:I,3,FALSE),"")</f>
        <v/>
      </c>
      <c r="O1798" s="26" t="str">
        <f t="shared" si="142"/>
        <v/>
      </c>
      <c r="P1798" s="28" t="str">
        <f t="shared" si="146"/>
        <v/>
      </c>
      <c r="Q1798" s="24" t="str">
        <f t="shared" si="143"/>
        <v/>
      </c>
      <c r="R1798" s="24" t="str">
        <f t="shared" si="144"/>
        <v/>
      </c>
      <c r="S1798" s="27" t="str">
        <f t="shared" si="145"/>
        <v/>
      </c>
    </row>
    <row r="1799" spans="2:19" x14ac:dyDescent="0.3">
      <c r="B1799" s="24" t="str">
        <f>_xlfn.IFNA(VLOOKUP(A1799,list!B:C,2,FALSE),"")</f>
        <v/>
      </c>
      <c r="D1799" s="24" t="str">
        <f>_xlfn.IFNA(VLOOKUP(C1799,list!$G$2:$I$10,2,FALSE),"")</f>
        <v/>
      </c>
      <c r="E1799" s="24" t="str">
        <f>_xlfn.IFNA(VLOOKUP(C1799,list!G:I,3,FALSE),"")</f>
        <v/>
      </c>
      <c r="O1799" s="26" t="str">
        <f t="shared" si="142"/>
        <v/>
      </c>
      <c r="P1799" s="28" t="str">
        <f t="shared" si="146"/>
        <v/>
      </c>
      <c r="Q1799" s="24" t="str">
        <f t="shared" si="143"/>
        <v/>
      </c>
      <c r="R1799" s="24" t="str">
        <f t="shared" si="144"/>
        <v/>
      </c>
      <c r="S1799" s="27" t="str">
        <f t="shared" si="145"/>
        <v/>
      </c>
    </row>
    <row r="1800" spans="2:19" x14ac:dyDescent="0.3">
      <c r="B1800" s="24" t="str">
        <f>_xlfn.IFNA(VLOOKUP(A1800,list!B:C,2,FALSE),"")</f>
        <v/>
      </c>
      <c r="D1800" s="24" t="str">
        <f>_xlfn.IFNA(VLOOKUP(C1800,list!$G$2:$I$10,2,FALSE),"")</f>
        <v/>
      </c>
      <c r="E1800" s="24" t="str">
        <f>_xlfn.IFNA(VLOOKUP(C1800,list!G:I,3,FALSE),"")</f>
        <v/>
      </c>
      <c r="O1800" s="26" t="str">
        <f t="shared" si="142"/>
        <v/>
      </c>
      <c r="P1800" s="28" t="str">
        <f t="shared" si="146"/>
        <v/>
      </c>
      <c r="Q1800" s="24" t="str">
        <f t="shared" si="143"/>
        <v/>
      </c>
      <c r="R1800" s="24" t="str">
        <f t="shared" si="144"/>
        <v/>
      </c>
      <c r="S1800" s="27" t="str">
        <f t="shared" si="145"/>
        <v/>
      </c>
    </row>
    <row r="1801" spans="2:19" x14ac:dyDescent="0.3">
      <c r="B1801" s="24" t="str">
        <f>_xlfn.IFNA(VLOOKUP(A1801,list!B:C,2,FALSE),"")</f>
        <v/>
      </c>
      <c r="D1801" s="24" t="str">
        <f>_xlfn.IFNA(VLOOKUP(C1801,list!$G$2:$I$10,2,FALSE),"")</f>
        <v/>
      </c>
      <c r="E1801" s="24" t="str">
        <f>_xlfn.IFNA(VLOOKUP(C1801,list!G:I,3,FALSE),"")</f>
        <v/>
      </c>
      <c r="O1801" s="26" t="str">
        <f t="shared" si="142"/>
        <v/>
      </c>
      <c r="P1801" s="28" t="str">
        <f t="shared" si="146"/>
        <v/>
      </c>
      <c r="Q1801" s="24" t="str">
        <f t="shared" si="143"/>
        <v/>
      </c>
      <c r="R1801" s="24" t="str">
        <f t="shared" si="144"/>
        <v/>
      </c>
      <c r="S1801" s="27" t="str">
        <f t="shared" si="145"/>
        <v/>
      </c>
    </row>
    <row r="1802" spans="2:19" x14ac:dyDescent="0.3">
      <c r="B1802" s="24" t="str">
        <f>_xlfn.IFNA(VLOOKUP(A1802,list!B:C,2,FALSE),"")</f>
        <v/>
      </c>
      <c r="D1802" s="24" t="str">
        <f>_xlfn.IFNA(VLOOKUP(C1802,list!$G$2:$I$10,2,FALSE),"")</f>
        <v/>
      </c>
      <c r="E1802" s="24" t="str">
        <f>_xlfn.IFNA(VLOOKUP(C1802,list!G:I,3,FALSE),"")</f>
        <v/>
      </c>
      <c r="O1802" s="26" t="str">
        <f t="shared" si="142"/>
        <v/>
      </c>
      <c r="P1802" s="28" t="str">
        <f t="shared" si="146"/>
        <v/>
      </c>
      <c r="Q1802" s="24" t="str">
        <f t="shared" si="143"/>
        <v/>
      </c>
      <c r="R1802" s="24" t="str">
        <f t="shared" si="144"/>
        <v/>
      </c>
      <c r="S1802" s="27" t="str">
        <f t="shared" si="145"/>
        <v/>
      </c>
    </row>
    <row r="1803" spans="2:19" x14ac:dyDescent="0.3">
      <c r="B1803" s="24" t="str">
        <f>_xlfn.IFNA(VLOOKUP(A1803,list!B:C,2,FALSE),"")</f>
        <v/>
      </c>
      <c r="D1803" s="24" t="str">
        <f>_xlfn.IFNA(VLOOKUP(C1803,list!$G$2:$I$10,2,FALSE),"")</f>
        <v/>
      </c>
      <c r="E1803" s="24" t="str">
        <f>_xlfn.IFNA(VLOOKUP(C1803,list!G:I,3,FALSE),"")</f>
        <v/>
      </c>
      <c r="O1803" s="26" t="str">
        <f t="shared" si="142"/>
        <v/>
      </c>
      <c r="P1803" s="28" t="str">
        <f t="shared" si="146"/>
        <v/>
      </c>
      <c r="Q1803" s="24" t="str">
        <f t="shared" si="143"/>
        <v/>
      </c>
      <c r="R1803" s="24" t="str">
        <f t="shared" si="144"/>
        <v/>
      </c>
      <c r="S1803" s="27" t="str">
        <f t="shared" si="145"/>
        <v/>
      </c>
    </row>
    <row r="1804" spans="2:19" x14ac:dyDescent="0.3">
      <c r="B1804" s="24" t="str">
        <f>_xlfn.IFNA(VLOOKUP(A1804,list!B:C,2,FALSE),"")</f>
        <v/>
      </c>
      <c r="D1804" s="24" t="str">
        <f>_xlfn.IFNA(VLOOKUP(C1804,list!$G$2:$I$10,2,FALSE),"")</f>
        <v/>
      </c>
      <c r="E1804" s="24" t="str">
        <f>_xlfn.IFNA(VLOOKUP(C1804,list!G:I,3,FALSE),"")</f>
        <v/>
      </c>
      <c r="O1804" s="26" t="str">
        <f t="shared" si="142"/>
        <v/>
      </c>
      <c r="P1804" s="28" t="str">
        <f t="shared" si="146"/>
        <v/>
      </c>
      <c r="Q1804" s="24" t="str">
        <f t="shared" si="143"/>
        <v/>
      </c>
      <c r="R1804" s="24" t="str">
        <f t="shared" si="144"/>
        <v/>
      </c>
      <c r="S1804" s="27" t="str">
        <f t="shared" si="145"/>
        <v/>
      </c>
    </row>
    <row r="1805" spans="2:19" x14ac:dyDescent="0.3">
      <c r="B1805" s="24" t="str">
        <f>_xlfn.IFNA(VLOOKUP(A1805,list!B:C,2,FALSE),"")</f>
        <v/>
      </c>
      <c r="D1805" s="24" t="str">
        <f>_xlfn.IFNA(VLOOKUP(C1805,list!$G$2:$I$10,2,FALSE),"")</f>
        <v/>
      </c>
      <c r="E1805" s="24" t="str">
        <f>_xlfn.IFNA(VLOOKUP(C1805,list!G:I,3,FALSE),"")</f>
        <v/>
      </c>
      <c r="O1805" s="26" t="str">
        <f t="shared" si="142"/>
        <v/>
      </c>
      <c r="P1805" s="28" t="str">
        <f t="shared" si="146"/>
        <v/>
      </c>
      <c r="Q1805" s="24" t="str">
        <f t="shared" si="143"/>
        <v/>
      </c>
      <c r="R1805" s="24" t="str">
        <f t="shared" si="144"/>
        <v/>
      </c>
      <c r="S1805" s="27" t="str">
        <f t="shared" si="145"/>
        <v/>
      </c>
    </row>
    <row r="1806" spans="2:19" x14ac:dyDescent="0.3">
      <c r="B1806" s="24" t="str">
        <f>_xlfn.IFNA(VLOOKUP(A1806,list!B:C,2,FALSE),"")</f>
        <v/>
      </c>
      <c r="D1806" s="24" t="str">
        <f>_xlfn.IFNA(VLOOKUP(C1806,list!$G$2:$I$10,2,FALSE),"")</f>
        <v/>
      </c>
      <c r="E1806" s="24" t="str">
        <f>_xlfn.IFNA(VLOOKUP(C1806,list!G:I,3,FALSE),"")</f>
        <v/>
      </c>
      <c r="O1806" s="26" t="str">
        <f t="shared" si="142"/>
        <v/>
      </c>
      <c r="P1806" s="28" t="str">
        <f t="shared" si="146"/>
        <v/>
      </c>
      <c r="Q1806" s="24" t="str">
        <f t="shared" si="143"/>
        <v/>
      </c>
      <c r="R1806" s="24" t="str">
        <f t="shared" si="144"/>
        <v/>
      </c>
      <c r="S1806" s="27" t="str">
        <f t="shared" si="145"/>
        <v/>
      </c>
    </row>
    <row r="1807" spans="2:19" x14ac:dyDescent="0.3">
      <c r="B1807" s="24" t="str">
        <f>_xlfn.IFNA(VLOOKUP(A1807,list!B:C,2,FALSE),"")</f>
        <v/>
      </c>
      <c r="D1807" s="24" t="str">
        <f>_xlfn.IFNA(VLOOKUP(C1807,list!$G$2:$I$10,2,FALSE),"")</f>
        <v/>
      </c>
      <c r="E1807" s="24" t="str">
        <f>_xlfn.IFNA(VLOOKUP(C1807,list!G:I,3,FALSE),"")</f>
        <v/>
      </c>
      <c r="O1807" s="26" t="str">
        <f t="shared" si="142"/>
        <v/>
      </c>
      <c r="P1807" s="28" t="str">
        <f t="shared" si="146"/>
        <v/>
      </c>
      <c r="Q1807" s="24" t="str">
        <f t="shared" si="143"/>
        <v/>
      </c>
      <c r="R1807" s="24" t="str">
        <f t="shared" si="144"/>
        <v/>
      </c>
      <c r="S1807" s="27" t="str">
        <f t="shared" si="145"/>
        <v/>
      </c>
    </row>
    <row r="1808" spans="2:19" x14ac:dyDescent="0.3">
      <c r="B1808" s="24" t="str">
        <f>_xlfn.IFNA(VLOOKUP(A1808,list!B:C,2,FALSE),"")</f>
        <v/>
      </c>
      <c r="D1808" s="24" t="str">
        <f>_xlfn.IFNA(VLOOKUP(C1808,list!$G$2:$I$10,2,FALSE),"")</f>
        <v/>
      </c>
      <c r="E1808" s="24" t="str">
        <f>_xlfn.IFNA(VLOOKUP(C1808,list!G:I,3,FALSE),"")</f>
        <v/>
      </c>
      <c r="O1808" s="26" t="str">
        <f t="shared" si="142"/>
        <v/>
      </c>
      <c r="P1808" s="28" t="str">
        <f t="shared" si="146"/>
        <v/>
      </c>
      <c r="Q1808" s="24" t="str">
        <f t="shared" si="143"/>
        <v/>
      </c>
      <c r="R1808" s="24" t="str">
        <f t="shared" si="144"/>
        <v/>
      </c>
      <c r="S1808" s="27" t="str">
        <f t="shared" si="145"/>
        <v/>
      </c>
    </row>
    <row r="1809" spans="2:19" x14ac:dyDescent="0.3">
      <c r="B1809" s="24" t="str">
        <f>_xlfn.IFNA(VLOOKUP(A1809,list!B:C,2,FALSE),"")</f>
        <v/>
      </c>
      <c r="D1809" s="24" t="str">
        <f>_xlfn.IFNA(VLOOKUP(C1809,list!$G$2:$I$10,2,FALSE),"")</f>
        <v/>
      </c>
      <c r="E1809" s="24" t="str">
        <f>_xlfn.IFNA(VLOOKUP(C1809,list!G:I,3,FALSE),"")</f>
        <v/>
      </c>
      <c r="O1809" s="26" t="str">
        <f t="shared" si="142"/>
        <v/>
      </c>
      <c r="P1809" s="28" t="str">
        <f t="shared" si="146"/>
        <v/>
      </c>
      <c r="Q1809" s="24" t="str">
        <f t="shared" si="143"/>
        <v/>
      </c>
      <c r="R1809" s="24" t="str">
        <f t="shared" si="144"/>
        <v/>
      </c>
      <c r="S1809" s="27" t="str">
        <f t="shared" si="145"/>
        <v/>
      </c>
    </row>
    <row r="1810" spans="2:19" x14ac:dyDescent="0.3">
      <c r="B1810" s="24" t="str">
        <f>_xlfn.IFNA(VLOOKUP(A1810,list!B:C,2,FALSE),"")</f>
        <v/>
      </c>
      <c r="D1810" s="24" t="str">
        <f>_xlfn.IFNA(VLOOKUP(C1810,list!$G$2:$I$10,2,FALSE),"")</f>
        <v/>
      </c>
      <c r="E1810" s="24" t="str">
        <f>_xlfn.IFNA(VLOOKUP(C1810,list!G:I,3,FALSE),"")</f>
        <v/>
      </c>
      <c r="O1810" s="26" t="str">
        <f t="shared" si="142"/>
        <v/>
      </c>
      <c r="P1810" s="28" t="str">
        <f t="shared" si="146"/>
        <v/>
      </c>
      <c r="Q1810" s="24" t="str">
        <f t="shared" si="143"/>
        <v/>
      </c>
      <c r="R1810" s="24" t="str">
        <f t="shared" si="144"/>
        <v/>
      </c>
      <c r="S1810" s="27" t="str">
        <f t="shared" si="145"/>
        <v/>
      </c>
    </row>
    <row r="1811" spans="2:19" x14ac:dyDescent="0.3">
      <c r="B1811" s="24" t="str">
        <f>_xlfn.IFNA(VLOOKUP(A1811,list!B:C,2,FALSE),"")</f>
        <v/>
      </c>
      <c r="D1811" s="24" t="str">
        <f>_xlfn.IFNA(VLOOKUP(C1811,list!$G$2:$I$10,2,FALSE),"")</f>
        <v/>
      </c>
      <c r="E1811" s="24" t="str">
        <f>_xlfn.IFNA(VLOOKUP(C1811,list!G:I,3,FALSE),"")</f>
        <v/>
      </c>
      <c r="O1811" s="26" t="str">
        <f t="shared" si="142"/>
        <v/>
      </c>
      <c r="P1811" s="28" t="str">
        <f t="shared" si="146"/>
        <v/>
      </c>
      <c r="Q1811" s="24" t="str">
        <f t="shared" si="143"/>
        <v/>
      </c>
      <c r="R1811" s="24" t="str">
        <f t="shared" si="144"/>
        <v/>
      </c>
      <c r="S1811" s="27" t="str">
        <f t="shared" si="145"/>
        <v/>
      </c>
    </row>
    <row r="1812" spans="2:19" x14ac:dyDescent="0.3">
      <c r="B1812" s="24" t="str">
        <f>_xlfn.IFNA(VLOOKUP(A1812,list!B:C,2,FALSE),"")</f>
        <v/>
      </c>
      <c r="D1812" s="24" t="str">
        <f>_xlfn.IFNA(VLOOKUP(C1812,list!$G$2:$I$10,2,FALSE),"")</f>
        <v/>
      </c>
      <c r="E1812" s="24" t="str">
        <f>_xlfn.IFNA(VLOOKUP(C1812,list!G:I,3,FALSE),"")</f>
        <v/>
      </c>
      <c r="O1812" s="26" t="str">
        <f t="shared" si="142"/>
        <v/>
      </c>
      <c r="P1812" s="28" t="str">
        <f t="shared" si="146"/>
        <v/>
      </c>
      <c r="Q1812" s="24" t="str">
        <f t="shared" si="143"/>
        <v/>
      </c>
      <c r="R1812" s="24" t="str">
        <f t="shared" si="144"/>
        <v/>
      </c>
      <c r="S1812" s="27" t="str">
        <f t="shared" si="145"/>
        <v/>
      </c>
    </row>
    <row r="1813" spans="2:19" x14ac:dyDescent="0.3">
      <c r="B1813" s="24" t="str">
        <f>_xlfn.IFNA(VLOOKUP(A1813,list!B:C,2,FALSE),"")</f>
        <v/>
      </c>
      <c r="D1813" s="24" t="str">
        <f>_xlfn.IFNA(VLOOKUP(C1813,list!$G$2:$I$10,2,FALSE),"")</f>
        <v/>
      </c>
      <c r="E1813" s="24" t="str">
        <f>_xlfn.IFNA(VLOOKUP(C1813,list!G:I,3,FALSE),"")</f>
        <v/>
      </c>
      <c r="O1813" s="26" t="str">
        <f t="shared" si="142"/>
        <v/>
      </c>
      <c r="P1813" s="28" t="str">
        <f t="shared" si="146"/>
        <v/>
      </c>
      <c r="Q1813" s="24" t="str">
        <f t="shared" si="143"/>
        <v/>
      </c>
      <c r="R1813" s="24" t="str">
        <f t="shared" si="144"/>
        <v/>
      </c>
      <c r="S1813" s="27" t="str">
        <f t="shared" si="145"/>
        <v/>
      </c>
    </row>
    <row r="1814" spans="2:19" x14ac:dyDescent="0.3">
      <c r="B1814" s="24" t="str">
        <f>_xlfn.IFNA(VLOOKUP(A1814,list!B:C,2,FALSE),"")</f>
        <v/>
      </c>
      <c r="D1814" s="24" t="str">
        <f>_xlfn.IFNA(VLOOKUP(C1814,list!$G$2:$I$10,2,FALSE),"")</f>
        <v/>
      </c>
      <c r="E1814" s="24" t="str">
        <f>_xlfn.IFNA(VLOOKUP(C1814,list!G:I,3,FALSE),"")</f>
        <v/>
      </c>
      <c r="O1814" s="26" t="str">
        <f t="shared" si="142"/>
        <v/>
      </c>
      <c r="P1814" s="28" t="str">
        <f t="shared" si="146"/>
        <v/>
      </c>
      <c r="Q1814" s="24" t="str">
        <f t="shared" si="143"/>
        <v/>
      </c>
      <c r="R1814" s="24" t="str">
        <f t="shared" si="144"/>
        <v/>
      </c>
      <c r="S1814" s="27" t="str">
        <f t="shared" si="145"/>
        <v/>
      </c>
    </row>
    <row r="1815" spans="2:19" x14ac:dyDescent="0.3">
      <c r="B1815" s="24" t="str">
        <f>_xlfn.IFNA(VLOOKUP(A1815,list!B:C,2,FALSE),"")</f>
        <v/>
      </c>
      <c r="D1815" s="24" t="str">
        <f>_xlfn.IFNA(VLOOKUP(C1815,list!$G$2:$I$10,2,FALSE),"")</f>
        <v/>
      </c>
      <c r="E1815" s="24" t="str">
        <f>_xlfn.IFNA(VLOOKUP(C1815,list!G:I,3,FALSE),"")</f>
        <v/>
      </c>
      <c r="O1815" s="26" t="str">
        <f t="shared" si="142"/>
        <v/>
      </c>
      <c r="P1815" s="28" t="str">
        <f t="shared" si="146"/>
        <v/>
      </c>
      <c r="Q1815" s="24" t="str">
        <f t="shared" si="143"/>
        <v/>
      </c>
      <c r="R1815" s="24" t="str">
        <f t="shared" si="144"/>
        <v/>
      </c>
      <c r="S1815" s="27" t="str">
        <f t="shared" si="145"/>
        <v/>
      </c>
    </row>
    <row r="1816" spans="2:19" x14ac:dyDescent="0.3">
      <c r="B1816" s="24" t="str">
        <f>_xlfn.IFNA(VLOOKUP(A1816,list!B:C,2,FALSE),"")</f>
        <v/>
      </c>
      <c r="D1816" s="24" t="str">
        <f>_xlfn.IFNA(VLOOKUP(C1816,list!$G$2:$I$10,2,FALSE),"")</f>
        <v/>
      </c>
      <c r="E1816" s="24" t="str">
        <f>_xlfn.IFNA(VLOOKUP(C1816,list!G:I,3,FALSE),"")</f>
        <v/>
      </c>
      <c r="O1816" s="26" t="str">
        <f t="shared" si="142"/>
        <v/>
      </c>
      <c r="P1816" s="28" t="str">
        <f t="shared" si="146"/>
        <v/>
      </c>
      <c r="Q1816" s="24" t="str">
        <f t="shared" si="143"/>
        <v/>
      </c>
      <c r="R1816" s="24" t="str">
        <f t="shared" si="144"/>
        <v/>
      </c>
      <c r="S1816" s="27" t="str">
        <f t="shared" si="145"/>
        <v/>
      </c>
    </row>
    <row r="1817" spans="2:19" x14ac:dyDescent="0.3">
      <c r="B1817" s="24" t="str">
        <f>_xlfn.IFNA(VLOOKUP(A1817,list!B:C,2,FALSE),"")</f>
        <v/>
      </c>
      <c r="D1817" s="24" t="str">
        <f>_xlfn.IFNA(VLOOKUP(C1817,list!$G$2:$I$10,2,FALSE),"")</f>
        <v/>
      </c>
      <c r="E1817" s="24" t="str">
        <f>_xlfn.IFNA(VLOOKUP(C1817,list!G:I,3,FALSE),"")</f>
        <v/>
      </c>
      <c r="O1817" s="26" t="str">
        <f t="shared" si="142"/>
        <v/>
      </c>
      <c r="P1817" s="28" t="str">
        <f t="shared" si="146"/>
        <v/>
      </c>
      <c r="Q1817" s="24" t="str">
        <f t="shared" si="143"/>
        <v/>
      </c>
      <c r="R1817" s="24" t="str">
        <f t="shared" si="144"/>
        <v/>
      </c>
      <c r="S1817" s="27" t="str">
        <f t="shared" si="145"/>
        <v/>
      </c>
    </row>
    <row r="1818" spans="2:19" x14ac:dyDescent="0.3">
      <c r="B1818" s="24" t="str">
        <f>_xlfn.IFNA(VLOOKUP(A1818,list!B:C,2,FALSE),"")</f>
        <v/>
      </c>
      <c r="D1818" s="24" t="str">
        <f>_xlfn.IFNA(VLOOKUP(C1818,list!$G$2:$I$10,2,FALSE),"")</f>
        <v/>
      </c>
      <c r="E1818" s="24" t="str">
        <f>_xlfn.IFNA(VLOOKUP(C1818,list!G:I,3,FALSE),"")</f>
        <v/>
      </c>
      <c r="O1818" s="26" t="str">
        <f t="shared" si="142"/>
        <v/>
      </c>
      <c r="P1818" s="28" t="str">
        <f t="shared" si="146"/>
        <v/>
      </c>
      <c r="Q1818" s="24" t="str">
        <f t="shared" si="143"/>
        <v/>
      </c>
      <c r="R1818" s="24" t="str">
        <f t="shared" si="144"/>
        <v/>
      </c>
      <c r="S1818" s="27" t="str">
        <f t="shared" si="145"/>
        <v/>
      </c>
    </row>
    <row r="1819" spans="2:19" x14ac:dyDescent="0.3">
      <c r="B1819" s="24" t="str">
        <f>_xlfn.IFNA(VLOOKUP(A1819,list!B:C,2,FALSE),"")</f>
        <v/>
      </c>
      <c r="D1819" s="24" t="str">
        <f>_xlfn.IFNA(VLOOKUP(C1819,list!$G$2:$I$10,2,FALSE),"")</f>
        <v/>
      </c>
      <c r="E1819" s="24" t="str">
        <f>_xlfn.IFNA(VLOOKUP(C1819,list!G:I,3,FALSE),"")</f>
        <v/>
      </c>
      <c r="O1819" s="26" t="str">
        <f t="shared" si="142"/>
        <v/>
      </c>
      <c r="P1819" s="28" t="str">
        <f t="shared" si="146"/>
        <v/>
      </c>
      <c r="Q1819" s="24" t="str">
        <f t="shared" si="143"/>
        <v/>
      </c>
      <c r="R1819" s="24" t="str">
        <f t="shared" si="144"/>
        <v/>
      </c>
      <c r="S1819" s="27" t="str">
        <f t="shared" si="145"/>
        <v/>
      </c>
    </row>
    <row r="1820" spans="2:19" x14ac:dyDescent="0.3">
      <c r="B1820" s="24" t="str">
        <f>_xlfn.IFNA(VLOOKUP(A1820,list!B:C,2,FALSE),"")</f>
        <v/>
      </c>
      <c r="D1820" s="24" t="str">
        <f>_xlfn.IFNA(VLOOKUP(C1820,list!$G$2:$I$10,2,FALSE),"")</f>
        <v/>
      </c>
      <c r="E1820" s="24" t="str">
        <f>_xlfn.IFNA(VLOOKUP(C1820,list!G:I,3,FALSE),"")</f>
        <v/>
      </c>
      <c r="O1820" s="26" t="str">
        <f t="shared" si="142"/>
        <v/>
      </c>
      <c r="P1820" s="28" t="str">
        <f t="shared" si="146"/>
        <v/>
      </c>
      <c r="Q1820" s="24" t="str">
        <f t="shared" si="143"/>
        <v/>
      </c>
      <c r="R1820" s="24" t="str">
        <f t="shared" si="144"/>
        <v/>
      </c>
      <c r="S1820" s="27" t="str">
        <f t="shared" si="145"/>
        <v/>
      </c>
    </row>
    <row r="1821" spans="2:19" x14ac:dyDescent="0.3">
      <c r="B1821" s="24" t="str">
        <f>_xlfn.IFNA(VLOOKUP(A1821,list!B:C,2,FALSE),"")</f>
        <v/>
      </c>
      <c r="D1821" s="24" t="str">
        <f>_xlfn.IFNA(VLOOKUP(C1821,list!$G$2:$I$10,2,FALSE),"")</f>
        <v/>
      </c>
      <c r="E1821" s="24" t="str">
        <f>_xlfn.IFNA(VLOOKUP(C1821,list!G:I,3,FALSE),"")</f>
        <v/>
      </c>
      <c r="O1821" s="26" t="str">
        <f t="shared" si="142"/>
        <v/>
      </c>
      <c r="P1821" s="28" t="str">
        <f t="shared" si="146"/>
        <v/>
      </c>
      <c r="Q1821" s="24" t="str">
        <f t="shared" si="143"/>
        <v/>
      </c>
      <c r="R1821" s="24" t="str">
        <f t="shared" si="144"/>
        <v/>
      </c>
      <c r="S1821" s="27" t="str">
        <f t="shared" si="145"/>
        <v/>
      </c>
    </row>
    <row r="1822" spans="2:19" x14ac:dyDescent="0.3">
      <c r="B1822" s="24" t="str">
        <f>_xlfn.IFNA(VLOOKUP(A1822,list!B:C,2,FALSE),"")</f>
        <v/>
      </c>
      <c r="D1822" s="24" t="str">
        <f>_xlfn.IFNA(VLOOKUP(C1822,list!$G$2:$I$10,2,FALSE),"")</f>
        <v/>
      </c>
      <c r="E1822" s="24" t="str">
        <f>_xlfn.IFNA(VLOOKUP(C1822,list!G:I,3,FALSE),"")</f>
        <v/>
      </c>
      <c r="O1822" s="26" t="str">
        <f t="shared" si="142"/>
        <v/>
      </c>
      <c r="P1822" s="28" t="str">
        <f t="shared" si="146"/>
        <v/>
      </c>
      <c r="Q1822" s="24" t="str">
        <f t="shared" si="143"/>
        <v/>
      </c>
      <c r="R1822" s="24" t="str">
        <f t="shared" si="144"/>
        <v/>
      </c>
      <c r="S1822" s="27" t="str">
        <f t="shared" si="145"/>
        <v/>
      </c>
    </row>
    <row r="1823" spans="2:19" x14ac:dyDescent="0.3">
      <c r="B1823" s="24" t="str">
        <f>_xlfn.IFNA(VLOOKUP(A1823,list!B:C,2,FALSE),"")</f>
        <v/>
      </c>
      <c r="D1823" s="24" t="str">
        <f>_xlfn.IFNA(VLOOKUP(C1823,list!$G$2:$I$10,2,FALSE),"")</f>
        <v/>
      </c>
      <c r="E1823" s="24" t="str">
        <f>_xlfn.IFNA(VLOOKUP(C1823,list!G:I,3,FALSE),"")</f>
        <v/>
      </c>
      <c r="O1823" s="26" t="str">
        <f t="shared" si="142"/>
        <v/>
      </c>
      <c r="P1823" s="28" t="str">
        <f t="shared" si="146"/>
        <v/>
      </c>
      <c r="Q1823" s="24" t="str">
        <f t="shared" si="143"/>
        <v/>
      </c>
      <c r="R1823" s="24" t="str">
        <f t="shared" si="144"/>
        <v/>
      </c>
      <c r="S1823" s="27" t="str">
        <f t="shared" si="145"/>
        <v/>
      </c>
    </row>
    <row r="1824" spans="2:19" x14ac:dyDescent="0.3">
      <c r="B1824" s="24" t="str">
        <f>_xlfn.IFNA(VLOOKUP(A1824,list!B:C,2,FALSE),"")</f>
        <v/>
      </c>
      <c r="D1824" s="24" t="str">
        <f>_xlfn.IFNA(VLOOKUP(C1824,list!$G$2:$I$10,2,FALSE),"")</f>
        <v/>
      </c>
      <c r="E1824" s="24" t="str">
        <f>_xlfn.IFNA(VLOOKUP(C1824,list!G:I,3,FALSE),"")</f>
        <v/>
      </c>
      <c r="O1824" s="26" t="str">
        <f t="shared" si="142"/>
        <v/>
      </c>
      <c r="P1824" s="28" t="str">
        <f t="shared" si="146"/>
        <v/>
      </c>
      <c r="Q1824" s="24" t="str">
        <f t="shared" si="143"/>
        <v/>
      </c>
      <c r="R1824" s="24" t="str">
        <f t="shared" si="144"/>
        <v/>
      </c>
      <c r="S1824" s="27" t="str">
        <f t="shared" si="145"/>
        <v/>
      </c>
    </row>
    <row r="1825" spans="2:19" x14ac:dyDescent="0.3">
      <c r="B1825" s="24" t="str">
        <f>_xlfn.IFNA(VLOOKUP(A1825,list!B:C,2,FALSE),"")</f>
        <v/>
      </c>
      <c r="D1825" s="24" t="str">
        <f>_xlfn.IFNA(VLOOKUP(C1825,list!$G$2:$I$10,2,FALSE),"")</f>
        <v/>
      </c>
      <c r="E1825" s="24" t="str">
        <f>_xlfn.IFNA(VLOOKUP(C1825,list!G:I,3,FALSE),"")</f>
        <v/>
      </c>
      <c r="O1825" s="26" t="str">
        <f t="shared" si="142"/>
        <v/>
      </c>
      <c r="P1825" s="28" t="str">
        <f t="shared" si="146"/>
        <v/>
      </c>
      <c r="Q1825" s="24" t="str">
        <f t="shared" si="143"/>
        <v/>
      </c>
      <c r="R1825" s="24" t="str">
        <f t="shared" si="144"/>
        <v/>
      </c>
      <c r="S1825" s="27" t="str">
        <f t="shared" si="145"/>
        <v/>
      </c>
    </row>
    <row r="1826" spans="2:19" x14ac:dyDescent="0.3">
      <c r="B1826" s="24" t="str">
        <f>_xlfn.IFNA(VLOOKUP(A1826,list!B:C,2,FALSE),"")</f>
        <v/>
      </c>
      <c r="D1826" s="24" t="str">
        <f>_xlfn.IFNA(VLOOKUP(C1826,list!$G$2:$I$10,2,FALSE),"")</f>
        <v/>
      </c>
      <c r="E1826" s="24" t="str">
        <f>_xlfn.IFNA(VLOOKUP(C1826,list!G:I,3,FALSE),"")</f>
        <v/>
      </c>
      <c r="O1826" s="26" t="str">
        <f t="shared" si="142"/>
        <v/>
      </c>
      <c r="P1826" s="28" t="str">
        <f t="shared" si="146"/>
        <v/>
      </c>
      <c r="Q1826" s="24" t="str">
        <f t="shared" si="143"/>
        <v/>
      </c>
      <c r="R1826" s="24" t="str">
        <f t="shared" si="144"/>
        <v/>
      </c>
      <c r="S1826" s="27" t="str">
        <f t="shared" si="145"/>
        <v/>
      </c>
    </row>
    <row r="1827" spans="2:19" x14ac:dyDescent="0.3">
      <c r="B1827" s="24" t="str">
        <f>_xlfn.IFNA(VLOOKUP(A1827,list!B:C,2,FALSE),"")</f>
        <v/>
      </c>
      <c r="D1827" s="24" t="str">
        <f>_xlfn.IFNA(VLOOKUP(C1827,list!$G$2:$I$10,2,FALSE),"")</f>
        <v/>
      </c>
      <c r="E1827" s="24" t="str">
        <f>_xlfn.IFNA(VLOOKUP(C1827,list!G:I,3,FALSE),"")</f>
        <v/>
      </c>
      <c r="O1827" s="26" t="str">
        <f t="shared" si="142"/>
        <v/>
      </c>
      <c r="P1827" s="28" t="str">
        <f t="shared" si="146"/>
        <v/>
      </c>
      <c r="Q1827" s="24" t="str">
        <f t="shared" si="143"/>
        <v/>
      </c>
      <c r="R1827" s="24" t="str">
        <f t="shared" si="144"/>
        <v/>
      </c>
      <c r="S1827" s="27" t="str">
        <f t="shared" si="145"/>
        <v/>
      </c>
    </row>
    <row r="1828" spans="2:19" x14ac:dyDescent="0.3">
      <c r="B1828" s="24" t="str">
        <f>_xlfn.IFNA(VLOOKUP(A1828,list!B:C,2,FALSE),"")</f>
        <v/>
      </c>
      <c r="D1828" s="24" t="str">
        <f>_xlfn.IFNA(VLOOKUP(C1828,list!$G$2:$I$10,2,FALSE),"")</f>
        <v/>
      </c>
      <c r="E1828" s="24" t="str">
        <f>_xlfn.IFNA(VLOOKUP(C1828,list!G:I,3,FALSE),"")</f>
        <v/>
      </c>
      <c r="O1828" s="26" t="str">
        <f t="shared" si="142"/>
        <v/>
      </c>
      <c r="P1828" s="28" t="str">
        <f t="shared" si="146"/>
        <v/>
      </c>
      <c r="Q1828" s="24" t="str">
        <f t="shared" si="143"/>
        <v/>
      </c>
      <c r="R1828" s="24" t="str">
        <f t="shared" si="144"/>
        <v/>
      </c>
      <c r="S1828" s="27" t="str">
        <f t="shared" si="145"/>
        <v/>
      </c>
    </row>
    <row r="1829" spans="2:19" x14ac:dyDescent="0.3">
      <c r="B1829" s="24" t="str">
        <f>_xlfn.IFNA(VLOOKUP(A1829,list!B:C,2,FALSE),"")</f>
        <v/>
      </c>
      <c r="D1829" s="24" t="str">
        <f>_xlfn.IFNA(VLOOKUP(C1829,list!$G$2:$I$10,2,FALSE),"")</f>
        <v/>
      </c>
      <c r="E1829" s="24" t="str">
        <f>_xlfn.IFNA(VLOOKUP(C1829,list!G:I,3,FALSE),"")</f>
        <v/>
      </c>
      <c r="O1829" s="26" t="str">
        <f t="shared" si="142"/>
        <v/>
      </c>
      <c r="P1829" s="28" t="str">
        <f t="shared" si="146"/>
        <v/>
      </c>
      <c r="Q1829" s="24" t="str">
        <f t="shared" si="143"/>
        <v/>
      </c>
      <c r="R1829" s="24" t="str">
        <f t="shared" si="144"/>
        <v/>
      </c>
      <c r="S1829" s="27" t="str">
        <f t="shared" si="145"/>
        <v/>
      </c>
    </row>
    <row r="1830" spans="2:19" x14ac:dyDescent="0.3">
      <c r="B1830" s="24" t="str">
        <f>_xlfn.IFNA(VLOOKUP(A1830,list!B:C,2,FALSE),"")</f>
        <v/>
      </c>
      <c r="D1830" s="24" t="str">
        <f>_xlfn.IFNA(VLOOKUP(C1830,list!$G$2:$I$10,2,FALSE),"")</f>
        <v/>
      </c>
      <c r="E1830" s="24" t="str">
        <f>_xlfn.IFNA(VLOOKUP(C1830,list!G:I,3,FALSE),"")</f>
        <v/>
      </c>
      <c r="O1830" s="26" t="str">
        <f t="shared" si="142"/>
        <v/>
      </c>
      <c r="P1830" s="28" t="str">
        <f t="shared" si="146"/>
        <v/>
      </c>
      <c r="Q1830" s="24" t="str">
        <f t="shared" si="143"/>
        <v/>
      </c>
      <c r="R1830" s="24" t="str">
        <f t="shared" si="144"/>
        <v/>
      </c>
      <c r="S1830" s="27" t="str">
        <f t="shared" si="145"/>
        <v/>
      </c>
    </row>
    <row r="1831" spans="2:19" x14ac:dyDescent="0.3">
      <c r="B1831" s="24" t="str">
        <f>_xlfn.IFNA(VLOOKUP(A1831,list!B:C,2,FALSE),"")</f>
        <v/>
      </c>
      <c r="D1831" s="24" t="str">
        <f>_xlfn.IFNA(VLOOKUP(C1831,list!$G$2:$I$10,2,FALSE),"")</f>
        <v/>
      </c>
      <c r="E1831" s="24" t="str">
        <f>_xlfn.IFNA(VLOOKUP(C1831,list!G:I,3,FALSE),"")</f>
        <v/>
      </c>
      <c r="O1831" s="26" t="str">
        <f t="shared" si="142"/>
        <v/>
      </c>
      <c r="P1831" s="28" t="str">
        <f t="shared" si="146"/>
        <v/>
      </c>
      <c r="Q1831" s="24" t="str">
        <f t="shared" si="143"/>
        <v/>
      </c>
      <c r="R1831" s="24" t="str">
        <f t="shared" si="144"/>
        <v/>
      </c>
      <c r="S1831" s="27" t="str">
        <f t="shared" si="145"/>
        <v/>
      </c>
    </row>
    <row r="1832" spans="2:19" x14ac:dyDescent="0.3">
      <c r="B1832" s="24" t="str">
        <f>_xlfn.IFNA(VLOOKUP(A1832,list!B:C,2,FALSE),"")</f>
        <v/>
      </c>
      <c r="D1832" s="24" t="str">
        <f>_xlfn.IFNA(VLOOKUP(C1832,list!$G$2:$I$10,2,FALSE),"")</f>
        <v/>
      </c>
      <c r="E1832" s="24" t="str">
        <f>_xlfn.IFNA(VLOOKUP(C1832,list!G:I,3,FALSE),"")</f>
        <v/>
      </c>
      <c r="O1832" s="26" t="str">
        <f t="shared" si="142"/>
        <v/>
      </c>
      <c r="P1832" s="28" t="str">
        <f t="shared" si="146"/>
        <v/>
      </c>
      <c r="Q1832" s="24" t="str">
        <f t="shared" si="143"/>
        <v/>
      </c>
      <c r="R1832" s="24" t="str">
        <f t="shared" si="144"/>
        <v/>
      </c>
      <c r="S1832" s="27" t="str">
        <f t="shared" si="145"/>
        <v/>
      </c>
    </row>
    <row r="1833" spans="2:19" x14ac:dyDescent="0.3">
      <c r="B1833" s="24" t="str">
        <f>_xlfn.IFNA(VLOOKUP(A1833,list!B:C,2,FALSE),"")</f>
        <v/>
      </c>
      <c r="D1833" s="24" t="str">
        <f>_xlfn.IFNA(VLOOKUP(C1833,list!$G$2:$I$10,2,FALSE),"")</f>
        <v/>
      </c>
      <c r="E1833" s="24" t="str">
        <f>_xlfn.IFNA(VLOOKUP(C1833,list!G:I,3,FALSE),"")</f>
        <v/>
      </c>
      <c r="O1833" s="26" t="str">
        <f t="shared" si="142"/>
        <v/>
      </c>
      <c r="P1833" s="28" t="str">
        <f t="shared" si="146"/>
        <v/>
      </c>
      <c r="Q1833" s="24" t="str">
        <f t="shared" si="143"/>
        <v/>
      </c>
      <c r="R1833" s="24" t="str">
        <f t="shared" si="144"/>
        <v/>
      </c>
      <c r="S1833" s="27" t="str">
        <f t="shared" si="145"/>
        <v/>
      </c>
    </row>
    <row r="1834" spans="2:19" x14ac:dyDescent="0.3">
      <c r="B1834" s="24" t="str">
        <f>_xlfn.IFNA(VLOOKUP(A1834,list!B:C,2,FALSE),"")</f>
        <v/>
      </c>
      <c r="D1834" s="24" t="str">
        <f>_xlfn.IFNA(VLOOKUP(C1834,list!$G$2:$I$10,2,FALSE),"")</f>
        <v/>
      </c>
      <c r="E1834" s="24" t="str">
        <f>_xlfn.IFNA(VLOOKUP(C1834,list!G:I,3,FALSE),"")</f>
        <v/>
      </c>
      <c r="O1834" s="26" t="str">
        <f t="shared" si="142"/>
        <v/>
      </c>
      <c r="P1834" s="28" t="str">
        <f t="shared" si="146"/>
        <v/>
      </c>
      <c r="Q1834" s="24" t="str">
        <f t="shared" si="143"/>
        <v/>
      </c>
      <c r="R1834" s="24" t="str">
        <f t="shared" si="144"/>
        <v/>
      </c>
      <c r="S1834" s="27" t="str">
        <f t="shared" si="145"/>
        <v/>
      </c>
    </row>
    <row r="1835" spans="2:19" x14ac:dyDescent="0.3">
      <c r="B1835" s="24" t="str">
        <f>_xlfn.IFNA(VLOOKUP(A1835,list!B:C,2,FALSE),"")</f>
        <v/>
      </c>
      <c r="D1835" s="24" t="str">
        <f>_xlfn.IFNA(VLOOKUP(C1835,list!$G$2:$I$10,2,FALSE),"")</f>
        <v/>
      </c>
      <c r="E1835" s="24" t="str">
        <f>_xlfn.IFNA(VLOOKUP(C1835,list!G:I,3,FALSE),"")</f>
        <v/>
      </c>
      <c r="O1835" s="26" t="str">
        <f t="shared" si="142"/>
        <v/>
      </c>
      <c r="P1835" s="28" t="str">
        <f t="shared" si="146"/>
        <v/>
      </c>
      <c r="Q1835" s="24" t="str">
        <f t="shared" si="143"/>
        <v/>
      </c>
      <c r="R1835" s="24" t="str">
        <f t="shared" si="144"/>
        <v/>
      </c>
      <c r="S1835" s="27" t="str">
        <f t="shared" si="145"/>
        <v/>
      </c>
    </row>
    <row r="1836" spans="2:19" x14ac:dyDescent="0.3">
      <c r="B1836" s="24" t="str">
        <f>_xlfn.IFNA(VLOOKUP(A1836,list!B:C,2,FALSE),"")</f>
        <v/>
      </c>
      <c r="D1836" s="24" t="str">
        <f>_xlfn.IFNA(VLOOKUP(C1836,list!$G$2:$I$10,2,FALSE),"")</f>
        <v/>
      </c>
      <c r="E1836" s="24" t="str">
        <f>_xlfn.IFNA(VLOOKUP(C1836,list!G:I,3,FALSE),"")</f>
        <v/>
      </c>
      <c r="O1836" s="26" t="str">
        <f t="shared" si="142"/>
        <v/>
      </c>
      <c r="P1836" s="28" t="str">
        <f t="shared" si="146"/>
        <v/>
      </c>
      <c r="Q1836" s="24" t="str">
        <f t="shared" si="143"/>
        <v/>
      </c>
      <c r="R1836" s="24" t="str">
        <f t="shared" si="144"/>
        <v/>
      </c>
      <c r="S1836" s="27" t="str">
        <f t="shared" si="145"/>
        <v/>
      </c>
    </row>
    <row r="1837" spans="2:19" x14ac:dyDescent="0.3">
      <c r="B1837" s="24" t="str">
        <f>_xlfn.IFNA(VLOOKUP(A1837,list!B:C,2,FALSE),"")</f>
        <v/>
      </c>
      <c r="D1837" s="24" t="str">
        <f>_xlfn.IFNA(VLOOKUP(C1837,list!$G$2:$I$10,2,FALSE),"")</f>
        <v/>
      </c>
      <c r="E1837" s="24" t="str">
        <f>_xlfn.IFNA(VLOOKUP(C1837,list!G:I,3,FALSE),"")</f>
        <v/>
      </c>
      <c r="O1837" s="26" t="str">
        <f t="shared" si="142"/>
        <v/>
      </c>
      <c r="P1837" s="28" t="str">
        <f t="shared" si="146"/>
        <v/>
      </c>
      <c r="Q1837" s="24" t="str">
        <f t="shared" si="143"/>
        <v/>
      </c>
      <c r="R1837" s="24" t="str">
        <f t="shared" si="144"/>
        <v/>
      </c>
      <c r="S1837" s="27" t="str">
        <f t="shared" si="145"/>
        <v/>
      </c>
    </row>
    <row r="1838" spans="2:19" x14ac:dyDescent="0.3">
      <c r="B1838" s="24" t="str">
        <f>_xlfn.IFNA(VLOOKUP(A1838,list!B:C,2,FALSE),"")</f>
        <v/>
      </c>
      <c r="D1838" s="24" t="str">
        <f>_xlfn.IFNA(VLOOKUP(C1838,list!$G$2:$I$10,2,FALSE),"")</f>
        <v/>
      </c>
      <c r="E1838" s="24" t="str">
        <f>_xlfn.IFNA(VLOOKUP(C1838,list!G:I,3,FALSE),"")</f>
        <v/>
      </c>
      <c r="O1838" s="26" t="str">
        <f t="shared" si="142"/>
        <v/>
      </c>
      <c r="P1838" s="28" t="str">
        <f t="shared" si="146"/>
        <v/>
      </c>
      <c r="Q1838" s="24" t="str">
        <f t="shared" si="143"/>
        <v/>
      </c>
      <c r="R1838" s="24" t="str">
        <f t="shared" si="144"/>
        <v/>
      </c>
      <c r="S1838" s="27" t="str">
        <f t="shared" si="145"/>
        <v/>
      </c>
    </row>
    <row r="1839" spans="2:19" x14ac:dyDescent="0.3">
      <c r="B1839" s="24" t="str">
        <f>_xlfn.IFNA(VLOOKUP(A1839,list!B:C,2,FALSE),"")</f>
        <v/>
      </c>
      <c r="D1839" s="24" t="str">
        <f>_xlfn.IFNA(VLOOKUP(C1839,list!$G$2:$I$10,2,FALSE),"")</f>
        <v/>
      </c>
      <c r="E1839" s="24" t="str">
        <f>_xlfn.IFNA(VLOOKUP(C1839,list!G:I,3,FALSE),"")</f>
        <v/>
      </c>
      <c r="O1839" s="26" t="str">
        <f t="shared" si="142"/>
        <v/>
      </c>
      <c r="P1839" s="28" t="str">
        <f t="shared" si="146"/>
        <v/>
      </c>
      <c r="Q1839" s="24" t="str">
        <f t="shared" si="143"/>
        <v/>
      </c>
      <c r="R1839" s="24" t="str">
        <f t="shared" si="144"/>
        <v/>
      </c>
      <c r="S1839" s="27" t="str">
        <f t="shared" si="145"/>
        <v/>
      </c>
    </row>
    <row r="1840" spans="2:19" x14ac:dyDescent="0.3">
      <c r="B1840" s="24" t="str">
        <f>_xlfn.IFNA(VLOOKUP(A1840,list!B:C,2,FALSE),"")</f>
        <v/>
      </c>
      <c r="D1840" s="24" t="str">
        <f>_xlfn.IFNA(VLOOKUP(C1840,list!$G$2:$I$10,2,FALSE),"")</f>
        <v/>
      </c>
      <c r="E1840" s="24" t="str">
        <f>_xlfn.IFNA(VLOOKUP(C1840,list!G:I,3,FALSE),"")</f>
        <v/>
      </c>
      <c r="O1840" s="26" t="str">
        <f t="shared" si="142"/>
        <v/>
      </c>
      <c r="P1840" s="28" t="str">
        <f t="shared" si="146"/>
        <v/>
      </c>
      <c r="Q1840" s="24" t="str">
        <f t="shared" si="143"/>
        <v/>
      </c>
      <c r="R1840" s="24" t="str">
        <f t="shared" si="144"/>
        <v/>
      </c>
      <c r="S1840" s="27" t="str">
        <f t="shared" si="145"/>
        <v/>
      </c>
    </row>
    <row r="1841" spans="2:19" x14ac:dyDescent="0.3">
      <c r="B1841" s="24" t="str">
        <f>_xlfn.IFNA(VLOOKUP(A1841,list!B:C,2,FALSE),"")</f>
        <v/>
      </c>
      <c r="D1841" s="24" t="str">
        <f>_xlfn.IFNA(VLOOKUP(C1841,list!$G$2:$I$10,2,FALSE),"")</f>
        <v/>
      </c>
      <c r="E1841" s="24" t="str">
        <f>_xlfn.IFNA(VLOOKUP(C1841,list!G:I,3,FALSE),"")</f>
        <v/>
      </c>
      <c r="O1841" s="26" t="str">
        <f t="shared" si="142"/>
        <v/>
      </c>
      <c r="P1841" s="28" t="str">
        <f t="shared" si="146"/>
        <v/>
      </c>
      <c r="Q1841" s="24" t="str">
        <f t="shared" si="143"/>
        <v/>
      </c>
      <c r="R1841" s="24" t="str">
        <f t="shared" si="144"/>
        <v/>
      </c>
      <c r="S1841" s="27" t="str">
        <f t="shared" si="145"/>
        <v/>
      </c>
    </row>
    <row r="1842" spans="2:19" x14ac:dyDescent="0.3">
      <c r="B1842" s="24" t="str">
        <f>_xlfn.IFNA(VLOOKUP(A1842,list!B:C,2,FALSE),"")</f>
        <v/>
      </c>
      <c r="D1842" s="24" t="str">
        <f>_xlfn.IFNA(VLOOKUP(C1842,list!$G$2:$I$10,2,FALSE),"")</f>
        <v/>
      </c>
      <c r="E1842" s="24" t="str">
        <f>_xlfn.IFNA(VLOOKUP(C1842,list!G:I,3,FALSE),"")</f>
        <v/>
      </c>
      <c r="O1842" s="26" t="str">
        <f t="shared" si="142"/>
        <v/>
      </c>
      <c r="P1842" s="28" t="str">
        <f t="shared" si="146"/>
        <v/>
      </c>
      <c r="Q1842" s="24" t="str">
        <f t="shared" si="143"/>
        <v/>
      </c>
      <c r="R1842" s="24" t="str">
        <f t="shared" si="144"/>
        <v/>
      </c>
      <c r="S1842" s="27" t="str">
        <f t="shared" si="145"/>
        <v/>
      </c>
    </row>
    <row r="1843" spans="2:19" x14ac:dyDescent="0.3">
      <c r="B1843" s="24" t="str">
        <f>_xlfn.IFNA(VLOOKUP(A1843,list!B:C,2,FALSE),"")</f>
        <v/>
      </c>
      <c r="D1843" s="24" t="str">
        <f>_xlfn.IFNA(VLOOKUP(C1843,list!$G$2:$I$10,2,FALSE),"")</f>
        <v/>
      </c>
      <c r="E1843" s="24" t="str">
        <f>_xlfn.IFNA(VLOOKUP(C1843,list!G:I,3,FALSE),"")</f>
        <v/>
      </c>
      <c r="O1843" s="26" t="str">
        <f t="shared" si="142"/>
        <v/>
      </c>
      <c r="P1843" s="28" t="str">
        <f t="shared" si="146"/>
        <v/>
      </c>
      <c r="Q1843" s="24" t="str">
        <f t="shared" si="143"/>
        <v/>
      </c>
      <c r="R1843" s="24" t="str">
        <f t="shared" si="144"/>
        <v/>
      </c>
      <c r="S1843" s="27" t="str">
        <f t="shared" si="145"/>
        <v/>
      </c>
    </row>
    <row r="1844" spans="2:19" x14ac:dyDescent="0.3">
      <c r="B1844" s="24" t="str">
        <f>_xlfn.IFNA(VLOOKUP(A1844,list!B:C,2,FALSE),"")</f>
        <v/>
      </c>
      <c r="D1844" s="24" t="str">
        <f>_xlfn.IFNA(VLOOKUP(C1844,list!$G$2:$I$10,2,FALSE),"")</f>
        <v/>
      </c>
      <c r="E1844" s="24" t="str">
        <f>_xlfn.IFNA(VLOOKUP(C1844,list!G:I,3,FALSE),"")</f>
        <v/>
      </c>
      <c r="O1844" s="26" t="str">
        <f t="shared" si="142"/>
        <v/>
      </c>
      <c r="P1844" s="28" t="str">
        <f t="shared" si="146"/>
        <v/>
      </c>
      <c r="Q1844" s="24" t="str">
        <f t="shared" si="143"/>
        <v/>
      </c>
      <c r="R1844" s="24" t="str">
        <f t="shared" si="144"/>
        <v/>
      </c>
      <c r="S1844" s="27" t="str">
        <f t="shared" si="145"/>
        <v/>
      </c>
    </row>
    <row r="1845" spans="2:19" x14ac:dyDescent="0.3">
      <c r="B1845" s="24" t="str">
        <f>_xlfn.IFNA(VLOOKUP(A1845,list!B:C,2,FALSE),"")</f>
        <v/>
      </c>
      <c r="D1845" s="24" t="str">
        <f>_xlfn.IFNA(VLOOKUP(C1845,list!$G$2:$I$10,2,FALSE),"")</f>
        <v/>
      </c>
      <c r="E1845" s="24" t="str">
        <f>_xlfn.IFNA(VLOOKUP(C1845,list!G:I,3,FALSE),"")</f>
        <v/>
      </c>
      <c r="O1845" s="26" t="str">
        <f t="shared" si="142"/>
        <v/>
      </c>
      <c r="P1845" s="28" t="str">
        <f t="shared" si="146"/>
        <v/>
      </c>
      <c r="Q1845" s="24" t="str">
        <f t="shared" si="143"/>
        <v/>
      </c>
      <c r="R1845" s="24" t="str">
        <f t="shared" si="144"/>
        <v/>
      </c>
      <c r="S1845" s="27" t="str">
        <f t="shared" si="145"/>
        <v/>
      </c>
    </row>
    <row r="1846" spans="2:19" x14ac:dyDescent="0.3">
      <c r="B1846" s="24" t="str">
        <f>_xlfn.IFNA(VLOOKUP(A1846,list!B:C,2,FALSE),"")</f>
        <v/>
      </c>
      <c r="D1846" s="24" t="str">
        <f>_xlfn.IFNA(VLOOKUP(C1846,list!$G$2:$I$10,2,FALSE),"")</f>
        <v/>
      </c>
      <c r="E1846" s="24" t="str">
        <f>_xlfn.IFNA(VLOOKUP(C1846,list!G:I,3,FALSE),"")</f>
        <v/>
      </c>
      <c r="O1846" s="26" t="str">
        <f t="shared" si="142"/>
        <v/>
      </c>
      <c r="P1846" s="28" t="str">
        <f t="shared" si="146"/>
        <v/>
      </c>
      <c r="Q1846" s="24" t="str">
        <f t="shared" si="143"/>
        <v/>
      </c>
      <c r="R1846" s="24" t="str">
        <f t="shared" si="144"/>
        <v/>
      </c>
      <c r="S1846" s="27" t="str">
        <f t="shared" si="145"/>
        <v/>
      </c>
    </row>
    <row r="1847" spans="2:19" x14ac:dyDescent="0.3">
      <c r="B1847" s="24" t="str">
        <f>_xlfn.IFNA(VLOOKUP(A1847,list!B:C,2,FALSE),"")</f>
        <v/>
      </c>
      <c r="D1847" s="24" t="str">
        <f>_xlfn.IFNA(VLOOKUP(C1847,list!$G$2:$I$10,2,FALSE),"")</f>
        <v/>
      </c>
      <c r="E1847" s="24" t="str">
        <f>_xlfn.IFNA(VLOOKUP(C1847,list!G:I,3,FALSE),"")</f>
        <v/>
      </c>
      <c r="O1847" s="26" t="str">
        <f t="shared" si="142"/>
        <v/>
      </c>
      <c r="P1847" s="28" t="str">
        <f t="shared" si="146"/>
        <v/>
      </c>
      <c r="Q1847" s="24" t="str">
        <f t="shared" si="143"/>
        <v/>
      </c>
      <c r="R1847" s="24" t="str">
        <f t="shared" si="144"/>
        <v/>
      </c>
      <c r="S1847" s="27" t="str">
        <f t="shared" si="145"/>
        <v/>
      </c>
    </row>
    <row r="1848" spans="2:19" x14ac:dyDescent="0.3">
      <c r="B1848" s="24" t="str">
        <f>_xlfn.IFNA(VLOOKUP(A1848,list!B:C,2,FALSE),"")</f>
        <v/>
      </c>
      <c r="D1848" s="24" t="str">
        <f>_xlfn.IFNA(VLOOKUP(C1848,list!$G$2:$I$10,2,FALSE),"")</f>
        <v/>
      </c>
      <c r="E1848" s="24" t="str">
        <f>_xlfn.IFNA(VLOOKUP(C1848,list!G:I,3,FALSE),"")</f>
        <v/>
      </c>
      <c r="O1848" s="26" t="str">
        <f t="shared" si="142"/>
        <v/>
      </c>
      <c r="P1848" s="28" t="str">
        <f t="shared" si="146"/>
        <v/>
      </c>
      <c r="Q1848" s="24" t="str">
        <f t="shared" si="143"/>
        <v/>
      </c>
      <c r="R1848" s="24" t="str">
        <f t="shared" si="144"/>
        <v/>
      </c>
      <c r="S1848" s="27" t="str">
        <f t="shared" si="145"/>
        <v/>
      </c>
    </row>
    <row r="1849" spans="2:19" x14ac:dyDescent="0.3">
      <c r="B1849" s="24" t="str">
        <f>_xlfn.IFNA(VLOOKUP(A1849,list!B:C,2,FALSE),"")</f>
        <v/>
      </c>
      <c r="D1849" s="24" t="str">
        <f>_xlfn.IFNA(VLOOKUP(C1849,list!$G$2:$I$10,2,FALSE),"")</f>
        <v/>
      </c>
      <c r="E1849" s="24" t="str">
        <f>_xlfn.IFNA(VLOOKUP(C1849,list!G:I,3,FALSE),"")</f>
        <v/>
      </c>
      <c r="O1849" s="26" t="str">
        <f t="shared" si="142"/>
        <v/>
      </c>
      <c r="P1849" s="28" t="str">
        <f t="shared" si="146"/>
        <v/>
      </c>
      <c r="Q1849" s="24" t="str">
        <f t="shared" si="143"/>
        <v/>
      </c>
      <c r="R1849" s="24" t="str">
        <f t="shared" si="144"/>
        <v/>
      </c>
      <c r="S1849" s="27" t="str">
        <f t="shared" si="145"/>
        <v/>
      </c>
    </row>
    <row r="1850" spans="2:19" x14ac:dyDescent="0.3">
      <c r="B1850" s="24" t="str">
        <f>_xlfn.IFNA(VLOOKUP(A1850,list!B:C,2,FALSE),"")</f>
        <v/>
      </c>
      <c r="D1850" s="24" t="str">
        <f>_xlfn.IFNA(VLOOKUP(C1850,list!$G$2:$I$10,2,FALSE),"")</f>
        <v/>
      </c>
      <c r="E1850" s="24" t="str">
        <f>_xlfn.IFNA(VLOOKUP(C1850,list!G:I,3,FALSE),"")</f>
        <v/>
      </c>
      <c r="O1850" s="26" t="str">
        <f t="shared" si="142"/>
        <v/>
      </c>
      <c r="P1850" s="28" t="str">
        <f t="shared" si="146"/>
        <v/>
      </c>
      <c r="Q1850" s="24" t="str">
        <f t="shared" si="143"/>
        <v/>
      </c>
      <c r="R1850" s="24" t="str">
        <f t="shared" si="144"/>
        <v/>
      </c>
      <c r="S1850" s="27" t="str">
        <f t="shared" si="145"/>
        <v/>
      </c>
    </row>
    <row r="1851" spans="2:19" x14ac:dyDescent="0.3">
      <c r="B1851" s="24" t="str">
        <f>_xlfn.IFNA(VLOOKUP(A1851,list!B:C,2,FALSE),"")</f>
        <v/>
      </c>
      <c r="D1851" s="24" t="str">
        <f>_xlfn.IFNA(VLOOKUP(C1851,list!$G$2:$I$10,2,FALSE),"")</f>
        <v/>
      </c>
      <c r="E1851" s="24" t="str">
        <f>_xlfn.IFNA(VLOOKUP(C1851,list!G:I,3,FALSE),"")</f>
        <v/>
      </c>
      <c r="O1851" s="26" t="str">
        <f t="shared" si="142"/>
        <v/>
      </c>
      <c r="P1851" s="28" t="str">
        <f t="shared" si="146"/>
        <v/>
      </c>
      <c r="Q1851" s="24" t="str">
        <f t="shared" si="143"/>
        <v/>
      </c>
      <c r="R1851" s="24" t="str">
        <f t="shared" si="144"/>
        <v/>
      </c>
      <c r="S1851" s="27" t="str">
        <f t="shared" si="145"/>
        <v/>
      </c>
    </row>
    <row r="1852" spans="2:19" x14ac:dyDescent="0.3">
      <c r="B1852" s="24" t="str">
        <f>_xlfn.IFNA(VLOOKUP(A1852,list!B:C,2,FALSE),"")</f>
        <v/>
      </c>
      <c r="D1852" s="24" t="str">
        <f>_xlfn.IFNA(VLOOKUP(C1852,list!$G$2:$I$10,2,FALSE),"")</f>
        <v/>
      </c>
      <c r="E1852" s="24" t="str">
        <f>_xlfn.IFNA(VLOOKUP(C1852,list!G:I,3,FALSE),"")</f>
        <v/>
      </c>
      <c r="O1852" s="26" t="str">
        <f t="shared" si="142"/>
        <v/>
      </c>
      <c r="P1852" s="28" t="str">
        <f t="shared" si="146"/>
        <v/>
      </c>
      <c r="Q1852" s="24" t="str">
        <f t="shared" si="143"/>
        <v/>
      </c>
      <c r="R1852" s="24" t="str">
        <f t="shared" si="144"/>
        <v/>
      </c>
      <c r="S1852" s="27" t="str">
        <f t="shared" si="145"/>
        <v/>
      </c>
    </row>
    <row r="1853" spans="2:19" x14ac:dyDescent="0.3">
      <c r="B1853" s="24" t="str">
        <f>_xlfn.IFNA(VLOOKUP(A1853,list!B:C,2,FALSE),"")</f>
        <v/>
      </c>
      <c r="D1853" s="24" t="str">
        <f>_xlfn.IFNA(VLOOKUP(C1853,list!$G$2:$I$10,2,FALSE),"")</f>
        <v/>
      </c>
      <c r="E1853" s="24" t="str">
        <f>_xlfn.IFNA(VLOOKUP(C1853,list!G:I,3,FALSE),"")</f>
        <v/>
      </c>
      <c r="O1853" s="26" t="str">
        <f t="shared" si="142"/>
        <v/>
      </c>
      <c r="P1853" s="28" t="str">
        <f t="shared" si="146"/>
        <v/>
      </c>
      <c r="Q1853" s="24" t="str">
        <f t="shared" si="143"/>
        <v/>
      </c>
      <c r="R1853" s="24" t="str">
        <f t="shared" si="144"/>
        <v/>
      </c>
      <c r="S1853" s="27" t="str">
        <f t="shared" si="145"/>
        <v/>
      </c>
    </row>
    <row r="1854" spans="2:19" x14ac:dyDescent="0.3">
      <c r="B1854" s="24" t="str">
        <f>_xlfn.IFNA(VLOOKUP(A1854,list!B:C,2,FALSE),"")</f>
        <v/>
      </c>
      <c r="D1854" s="24" t="str">
        <f>_xlfn.IFNA(VLOOKUP(C1854,list!$G$2:$I$10,2,FALSE),"")</f>
        <v/>
      </c>
      <c r="E1854" s="24" t="str">
        <f>_xlfn.IFNA(VLOOKUP(C1854,list!G:I,3,FALSE),"")</f>
        <v/>
      </c>
      <c r="O1854" s="26" t="str">
        <f t="shared" si="142"/>
        <v/>
      </c>
      <c r="P1854" s="28" t="str">
        <f t="shared" si="146"/>
        <v/>
      </c>
      <c r="Q1854" s="24" t="str">
        <f t="shared" si="143"/>
        <v/>
      </c>
      <c r="R1854" s="24" t="str">
        <f t="shared" si="144"/>
        <v/>
      </c>
      <c r="S1854" s="27" t="str">
        <f t="shared" si="145"/>
        <v/>
      </c>
    </row>
    <row r="1855" spans="2:19" x14ac:dyDescent="0.3">
      <c r="B1855" s="24" t="str">
        <f>_xlfn.IFNA(VLOOKUP(A1855,list!B:C,2,FALSE),"")</f>
        <v/>
      </c>
      <c r="D1855" s="24" t="str">
        <f>_xlfn.IFNA(VLOOKUP(C1855,list!$G$2:$I$10,2,FALSE),"")</f>
        <v/>
      </c>
      <c r="E1855" s="24" t="str">
        <f>_xlfn.IFNA(VLOOKUP(C1855,list!G:I,3,FALSE),"")</f>
        <v/>
      </c>
      <c r="O1855" s="26" t="str">
        <f t="shared" si="142"/>
        <v/>
      </c>
      <c r="P1855" s="28" t="str">
        <f t="shared" si="146"/>
        <v/>
      </c>
      <c r="Q1855" s="24" t="str">
        <f t="shared" si="143"/>
        <v/>
      </c>
      <c r="R1855" s="24" t="str">
        <f t="shared" si="144"/>
        <v/>
      </c>
      <c r="S1855" s="27" t="str">
        <f t="shared" si="145"/>
        <v/>
      </c>
    </row>
    <row r="1856" spans="2:19" x14ac:dyDescent="0.3">
      <c r="B1856" s="24" t="str">
        <f>_xlfn.IFNA(VLOOKUP(A1856,list!B:C,2,FALSE),"")</f>
        <v/>
      </c>
      <c r="D1856" s="24" t="str">
        <f>_xlfn.IFNA(VLOOKUP(C1856,list!$G$2:$I$10,2,FALSE),"")</f>
        <v/>
      </c>
      <c r="E1856" s="24" t="str">
        <f>_xlfn.IFNA(VLOOKUP(C1856,list!G:I,3,FALSE),"")</f>
        <v/>
      </c>
      <c r="O1856" s="26" t="str">
        <f t="shared" si="142"/>
        <v/>
      </c>
      <c r="P1856" s="28" t="str">
        <f t="shared" si="146"/>
        <v/>
      </c>
      <c r="Q1856" s="24" t="str">
        <f t="shared" si="143"/>
        <v/>
      </c>
      <c r="R1856" s="24" t="str">
        <f t="shared" si="144"/>
        <v/>
      </c>
      <c r="S1856" s="27" t="str">
        <f t="shared" si="145"/>
        <v/>
      </c>
    </row>
    <row r="1857" spans="2:19" x14ac:dyDescent="0.3">
      <c r="B1857" s="24" t="str">
        <f>_xlfn.IFNA(VLOOKUP(A1857,list!B:C,2,FALSE),"")</f>
        <v/>
      </c>
      <c r="D1857" s="24" t="str">
        <f>_xlfn.IFNA(VLOOKUP(C1857,list!$G$2:$I$10,2,FALSE),"")</f>
        <v/>
      </c>
      <c r="E1857" s="24" t="str">
        <f>_xlfn.IFNA(VLOOKUP(C1857,list!G:I,3,FALSE),"")</f>
        <v/>
      </c>
      <c r="O1857" s="26" t="str">
        <f t="shared" si="142"/>
        <v/>
      </c>
      <c r="P1857" s="28" t="str">
        <f t="shared" si="146"/>
        <v/>
      </c>
      <c r="Q1857" s="24" t="str">
        <f t="shared" si="143"/>
        <v/>
      </c>
      <c r="R1857" s="24" t="str">
        <f t="shared" si="144"/>
        <v/>
      </c>
      <c r="S1857" s="27" t="str">
        <f t="shared" si="145"/>
        <v/>
      </c>
    </row>
    <row r="1858" spans="2:19" x14ac:dyDescent="0.3">
      <c r="B1858" s="24" t="str">
        <f>_xlfn.IFNA(VLOOKUP(A1858,list!B:C,2,FALSE),"")</f>
        <v/>
      </c>
      <c r="D1858" s="24" t="str">
        <f>_xlfn.IFNA(VLOOKUP(C1858,list!$G$2:$I$10,2,FALSE),"")</f>
        <v/>
      </c>
      <c r="E1858" s="24" t="str">
        <f>_xlfn.IFNA(VLOOKUP(C1858,list!G:I,3,FALSE),"")</f>
        <v/>
      </c>
      <c r="O1858" s="26" t="str">
        <f t="shared" ref="O1858:O1921" si="147">IFERROR(IF(H1858="","",DATE(YEAR(H1858),MONTH(H1858),1)),"")</f>
        <v/>
      </c>
      <c r="P1858" s="28" t="str">
        <f t="shared" si="146"/>
        <v/>
      </c>
      <c r="Q1858" s="24" t="str">
        <f t="shared" ref="Q1858:Q1921" si="148">IFERROR(IF(J1858="","",MONTH(EOMONTH(J1858,(DAY(J1858)&gt;15)+0))),"")</f>
        <v/>
      </c>
      <c r="R1858" s="24" t="str">
        <f t="shared" ref="R1858:R1921" si="149">IFERROR(IF(J1858="","",IF(AND(MONTH(J1858)=12,Q1858=1),YEAR(J1858)+1,YEAR(J1858))),"")</f>
        <v/>
      </c>
      <c r="S1858" s="27" t="str">
        <f t="shared" ref="S1858:S1921" si="150">IF(OR(Q1858="",R1858=""),"",DATE(R1858,Q1858,1))</f>
        <v/>
      </c>
    </row>
    <row r="1859" spans="2:19" x14ac:dyDescent="0.3">
      <c r="B1859" s="24" t="str">
        <f>_xlfn.IFNA(VLOOKUP(A1859,list!B:C,2,FALSE),"")</f>
        <v/>
      </c>
      <c r="D1859" s="24" t="str">
        <f>_xlfn.IFNA(VLOOKUP(C1859,list!$G$2:$I$10,2,FALSE),"")</f>
        <v/>
      </c>
      <c r="E1859" s="24" t="str">
        <f>_xlfn.IFNA(VLOOKUP(C1859,list!G:I,3,FALSE),"")</f>
        <v/>
      </c>
      <c r="O1859" s="26" t="str">
        <f t="shared" si="147"/>
        <v/>
      </c>
      <c r="P1859" s="28" t="str">
        <f t="shared" ref="P1859:P1922" si="151">IFERROR(IF(J1859&gt;0,((J1859-H1859)/7),""),"")</f>
        <v/>
      </c>
      <c r="Q1859" s="24" t="str">
        <f t="shared" si="148"/>
        <v/>
      </c>
      <c r="R1859" s="24" t="str">
        <f t="shared" si="149"/>
        <v/>
      </c>
      <c r="S1859" s="27" t="str">
        <f t="shared" si="150"/>
        <v/>
      </c>
    </row>
    <row r="1860" spans="2:19" x14ac:dyDescent="0.3">
      <c r="B1860" s="24" t="str">
        <f>_xlfn.IFNA(VLOOKUP(A1860,list!B:C,2,FALSE),"")</f>
        <v/>
      </c>
      <c r="D1860" s="24" t="str">
        <f>_xlfn.IFNA(VLOOKUP(C1860,list!$G$2:$I$10,2,FALSE),"")</f>
        <v/>
      </c>
      <c r="E1860" s="24" t="str">
        <f>_xlfn.IFNA(VLOOKUP(C1860,list!G:I,3,FALSE),"")</f>
        <v/>
      </c>
      <c r="O1860" s="26" t="str">
        <f t="shared" si="147"/>
        <v/>
      </c>
      <c r="P1860" s="28" t="str">
        <f t="shared" si="151"/>
        <v/>
      </c>
      <c r="Q1860" s="24" t="str">
        <f t="shared" si="148"/>
        <v/>
      </c>
      <c r="R1860" s="24" t="str">
        <f t="shared" si="149"/>
        <v/>
      </c>
      <c r="S1860" s="27" t="str">
        <f t="shared" si="150"/>
        <v/>
      </c>
    </row>
    <row r="1861" spans="2:19" x14ac:dyDescent="0.3">
      <c r="B1861" s="24" t="str">
        <f>_xlfn.IFNA(VLOOKUP(A1861,list!B:C,2,FALSE),"")</f>
        <v/>
      </c>
      <c r="D1861" s="24" t="str">
        <f>_xlfn.IFNA(VLOOKUP(C1861,list!$G$2:$I$10,2,FALSE),"")</f>
        <v/>
      </c>
      <c r="E1861" s="24" t="str">
        <f>_xlfn.IFNA(VLOOKUP(C1861,list!G:I,3,FALSE),"")</f>
        <v/>
      </c>
      <c r="O1861" s="26" t="str">
        <f t="shared" si="147"/>
        <v/>
      </c>
      <c r="P1861" s="28" t="str">
        <f t="shared" si="151"/>
        <v/>
      </c>
      <c r="Q1861" s="24" t="str">
        <f t="shared" si="148"/>
        <v/>
      </c>
      <c r="R1861" s="24" t="str">
        <f t="shared" si="149"/>
        <v/>
      </c>
      <c r="S1861" s="27" t="str">
        <f t="shared" si="150"/>
        <v/>
      </c>
    </row>
    <row r="1862" spans="2:19" x14ac:dyDescent="0.3">
      <c r="B1862" s="24" t="str">
        <f>_xlfn.IFNA(VLOOKUP(A1862,list!B:C,2,FALSE),"")</f>
        <v/>
      </c>
      <c r="D1862" s="24" t="str">
        <f>_xlfn.IFNA(VLOOKUP(C1862,list!$G$2:$I$10,2,FALSE),"")</f>
        <v/>
      </c>
      <c r="E1862" s="24" t="str">
        <f>_xlfn.IFNA(VLOOKUP(C1862,list!G:I,3,FALSE),"")</f>
        <v/>
      </c>
      <c r="O1862" s="26" t="str">
        <f t="shared" si="147"/>
        <v/>
      </c>
      <c r="P1862" s="28" t="str">
        <f t="shared" si="151"/>
        <v/>
      </c>
      <c r="Q1862" s="24" t="str">
        <f t="shared" si="148"/>
        <v/>
      </c>
      <c r="R1862" s="24" t="str">
        <f t="shared" si="149"/>
        <v/>
      </c>
      <c r="S1862" s="27" t="str">
        <f t="shared" si="150"/>
        <v/>
      </c>
    </row>
    <row r="1863" spans="2:19" x14ac:dyDescent="0.3">
      <c r="B1863" s="24" t="str">
        <f>_xlfn.IFNA(VLOOKUP(A1863,list!B:C,2,FALSE),"")</f>
        <v/>
      </c>
      <c r="D1863" s="24" t="str">
        <f>_xlfn.IFNA(VLOOKUP(C1863,list!$G$2:$I$10,2,FALSE),"")</f>
        <v/>
      </c>
      <c r="E1863" s="24" t="str">
        <f>_xlfn.IFNA(VLOOKUP(C1863,list!G:I,3,FALSE),"")</f>
        <v/>
      </c>
      <c r="O1863" s="26" t="str">
        <f t="shared" si="147"/>
        <v/>
      </c>
      <c r="P1863" s="28" t="str">
        <f t="shared" si="151"/>
        <v/>
      </c>
      <c r="Q1863" s="24" t="str">
        <f t="shared" si="148"/>
        <v/>
      </c>
      <c r="R1863" s="24" t="str">
        <f t="shared" si="149"/>
        <v/>
      </c>
      <c r="S1863" s="27" t="str">
        <f t="shared" si="150"/>
        <v/>
      </c>
    </row>
    <row r="1864" spans="2:19" x14ac:dyDescent="0.3">
      <c r="B1864" s="24" t="str">
        <f>_xlfn.IFNA(VLOOKUP(A1864,list!B:C,2,FALSE),"")</f>
        <v/>
      </c>
      <c r="D1864" s="24" t="str">
        <f>_xlfn.IFNA(VLOOKUP(C1864,list!$G$2:$I$10,2,FALSE),"")</f>
        <v/>
      </c>
      <c r="E1864" s="24" t="str">
        <f>_xlfn.IFNA(VLOOKUP(C1864,list!G:I,3,FALSE),"")</f>
        <v/>
      </c>
      <c r="O1864" s="26" t="str">
        <f t="shared" si="147"/>
        <v/>
      </c>
      <c r="P1864" s="28" t="str">
        <f t="shared" si="151"/>
        <v/>
      </c>
      <c r="Q1864" s="24" t="str">
        <f t="shared" si="148"/>
        <v/>
      </c>
      <c r="R1864" s="24" t="str">
        <f t="shared" si="149"/>
        <v/>
      </c>
      <c r="S1864" s="27" t="str">
        <f t="shared" si="150"/>
        <v/>
      </c>
    </row>
    <row r="1865" spans="2:19" x14ac:dyDescent="0.3">
      <c r="B1865" s="24" t="str">
        <f>_xlfn.IFNA(VLOOKUP(A1865,list!B:C,2,FALSE),"")</f>
        <v/>
      </c>
      <c r="D1865" s="24" t="str">
        <f>_xlfn.IFNA(VLOOKUP(C1865,list!$G$2:$I$10,2,FALSE),"")</f>
        <v/>
      </c>
      <c r="E1865" s="24" t="str">
        <f>_xlfn.IFNA(VLOOKUP(C1865,list!G:I,3,FALSE),"")</f>
        <v/>
      </c>
      <c r="O1865" s="26" t="str">
        <f t="shared" si="147"/>
        <v/>
      </c>
      <c r="P1865" s="28" t="str">
        <f t="shared" si="151"/>
        <v/>
      </c>
      <c r="Q1865" s="24" t="str">
        <f t="shared" si="148"/>
        <v/>
      </c>
      <c r="R1865" s="24" t="str">
        <f t="shared" si="149"/>
        <v/>
      </c>
      <c r="S1865" s="27" t="str">
        <f t="shared" si="150"/>
        <v/>
      </c>
    </row>
    <row r="1866" spans="2:19" x14ac:dyDescent="0.3">
      <c r="B1866" s="24" t="str">
        <f>_xlfn.IFNA(VLOOKUP(A1866,list!B:C,2,FALSE),"")</f>
        <v/>
      </c>
      <c r="D1866" s="24" t="str">
        <f>_xlfn.IFNA(VLOOKUP(C1866,list!$G$2:$I$10,2,FALSE),"")</f>
        <v/>
      </c>
      <c r="E1866" s="24" t="str">
        <f>_xlfn.IFNA(VLOOKUP(C1866,list!G:I,3,FALSE),"")</f>
        <v/>
      </c>
      <c r="O1866" s="26" t="str">
        <f t="shared" si="147"/>
        <v/>
      </c>
      <c r="P1866" s="28" t="str">
        <f t="shared" si="151"/>
        <v/>
      </c>
      <c r="Q1866" s="24" t="str">
        <f t="shared" si="148"/>
        <v/>
      </c>
      <c r="R1866" s="24" t="str">
        <f t="shared" si="149"/>
        <v/>
      </c>
      <c r="S1866" s="27" t="str">
        <f t="shared" si="150"/>
        <v/>
      </c>
    </row>
    <row r="1867" spans="2:19" x14ac:dyDescent="0.3">
      <c r="B1867" s="24" t="str">
        <f>_xlfn.IFNA(VLOOKUP(A1867,list!B:C,2,FALSE),"")</f>
        <v/>
      </c>
      <c r="D1867" s="24" t="str">
        <f>_xlfn.IFNA(VLOOKUP(C1867,list!$G$2:$I$10,2,FALSE),"")</f>
        <v/>
      </c>
      <c r="E1867" s="24" t="str">
        <f>_xlfn.IFNA(VLOOKUP(C1867,list!G:I,3,FALSE),"")</f>
        <v/>
      </c>
      <c r="O1867" s="26" t="str">
        <f t="shared" si="147"/>
        <v/>
      </c>
      <c r="P1867" s="28" t="str">
        <f t="shared" si="151"/>
        <v/>
      </c>
      <c r="Q1867" s="24" t="str">
        <f t="shared" si="148"/>
        <v/>
      </c>
      <c r="R1867" s="24" t="str">
        <f t="shared" si="149"/>
        <v/>
      </c>
      <c r="S1867" s="27" t="str">
        <f t="shared" si="150"/>
        <v/>
      </c>
    </row>
    <row r="1868" spans="2:19" x14ac:dyDescent="0.3">
      <c r="B1868" s="24" t="str">
        <f>_xlfn.IFNA(VLOOKUP(A1868,list!B:C,2,FALSE),"")</f>
        <v/>
      </c>
      <c r="D1868" s="24" t="str">
        <f>_xlfn.IFNA(VLOOKUP(C1868,list!$G$2:$I$10,2,FALSE),"")</f>
        <v/>
      </c>
      <c r="E1868" s="24" t="str">
        <f>_xlfn.IFNA(VLOOKUP(C1868,list!G:I,3,FALSE),"")</f>
        <v/>
      </c>
      <c r="O1868" s="26" t="str">
        <f t="shared" si="147"/>
        <v/>
      </c>
      <c r="P1868" s="28" t="str">
        <f t="shared" si="151"/>
        <v/>
      </c>
      <c r="Q1868" s="24" t="str">
        <f t="shared" si="148"/>
        <v/>
      </c>
      <c r="R1868" s="24" t="str">
        <f t="shared" si="149"/>
        <v/>
      </c>
      <c r="S1868" s="27" t="str">
        <f t="shared" si="150"/>
        <v/>
      </c>
    </row>
    <row r="1869" spans="2:19" x14ac:dyDescent="0.3">
      <c r="B1869" s="24" t="str">
        <f>_xlfn.IFNA(VLOOKUP(A1869,list!B:C,2,FALSE),"")</f>
        <v/>
      </c>
      <c r="D1869" s="24" t="str">
        <f>_xlfn.IFNA(VLOOKUP(C1869,list!$G$2:$I$10,2,FALSE),"")</f>
        <v/>
      </c>
      <c r="E1869" s="24" t="str">
        <f>_xlfn.IFNA(VLOOKUP(C1869,list!G:I,3,FALSE),"")</f>
        <v/>
      </c>
      <c r="O1869" s="26" t="str">
        <f t="shared" si="147"/>
        <v/>
      </c>
      <c r="P1869" s="28" t="str">
        <f t="shared" si="151"/>
        <v/>
      </c>
      <c r="Q1869" s="24" t="str">
        <f t="shared" si="148"/>
        <v/>
      </c>
      <c r="R1869" s="24" t="str">
        <f t="shared" si="149"/>
        <v/>
      </c>
      <c r="S1869" s="27" t="str">
        <f t="shared" si="150"/>
        <v/>
      </c>
    </row>
    <row r="1870" spans="2:19" x14ac:dyDescent="0.3">
      <c r="B1870" s="24" t="str">
        <f>_xlfn.IFNA(VLOOKUP(A1870,list!B:C,2,FALSE),"")</f>
        <v/>
      </c>
      <c r="D1870" s="24" t="str">
        <f>_xlfn.IFNA(VLOOKUP(C1870,list!$G$2:$I$10,2,FALSE),"")</f>
        <v/>
      </c>
      <c r="E1870" s="24" t="str">
        <f>_xlfn.IFNA(VLOOKUP(C1870,list!G:I,3,FALSE),"")</f>
        <v/>
      </c>
      <c r="O1870" s="26" t="str">
        <f t="shared" si="147"/>
        <v/>
      </c>
      <c r="P1870" s="28" t="str">
        <f t="shared" si="151"/>
        <v/>
      </c>
      <c r="Q1870" s="24" t="str">
        <f t="shared" si="148"/>
        <v/>
      </c>
      <c r="R1870" s="24" t="str">
        <f t="shared" si="149"/>
        <v/>
      </c>
      <c r="S1870" s="27" t="str">
        <f t="shared" si="150"/>
        <v/>
      </c>
    </row>
    <row r="1871" spans="2:19" x14ac:dyDescent="0.3">
      <c r="B1871" s="24" t="str">
        <f>_xlfn.IFNA(VLOOKUP(A1871,list!B:C,2,FALSE),"")</f>
        <v/>
      </c>
      <c r="D1871" s="24" t="str">
        <f>_xlfn.IFNA(VLOOKUP(C1871,list!$G$2:$I$10,2,FALSE),"")</f>
        <v/>
      </c>
      <c r="E1871" s="24" t="str">
        <f>_xlfn.IFNA(VLOOKUP(C1871,list!G:I,3,FALSE),"")</f>
        <v/>
      </c>
      <c r="O1871" s="26" t="str">
        <f t="shared" si="147"/>
        <v/>
      </c>
      <c r="P1871" s="28" t="str">
        <f t="shared" si="151"/>
        <v/>
      </c>
      <c r="Q1871" s="24" t="str">
        <f t="shared" si="148"/>
        <v/>
      </c>
      <c r="R1871" s="24" t="str">
        <f t="shared" si="149"/>
        <v/>
      </c>
      <c r="S1871" s="27" t="str">
        <f t="shared" si="150"/>
        <v/>
      </c>
    </row>
    <row r="1872" spans="2:19" x14ac:dyDescent="0.3">
      <c r="B1872" s="24" t="str">
        <f>_xlfn.IFNA(VLOOKUP(A1872,list!B:C,2,FALSE),"")</f>
        <v/>
      </c>
      <c r="D1872" s="24" t="str">
        <f>_xlfn.IFNA(VLOOKUP(C1872,list!$G$2:$I$10,2,FALSE),"")</f>
        <v/>
      </c>
      <c r="E1872" s="24" t="str">
        <f>_xlfn.IFNA(VLOOKUP(C1872,list!G:I,3,FALSE),"")</f>
        <v/>
      </c>
      <c r="O1872" s="26" t="str">
        <f t="shared" si="147"/>
        <v/>
      </c>
      <c r="P1872" s="28" t="str">
        <f t="shared" si="151"/>
        <v/>
      </c>
      <c r="Q1872" s="24" t="str">
        <f t="shared" si="148"/>
        <v/>
      </c>
      <c r="R1872" s="24" t="str">
        <f t="shared" si="149"/>
        <v/>
      </c>
      <c r="S1872" s="27" t="str">
        <f t="shared" si="150"/>
        <v/>
      </c>
    </row>
    <row r="1873" spans="2:19" x14ac:dyDescent="0.3">
      <c r="B1873" s="24" t="str">
        <f>_xlfn.IFNA(VLOOKUP(A1873,list!B:C,2,FALSE),"")</f>
        <v/>
      </c>
      <c r="D1873" s="24" t="str">
        <f>_xlfn.IFNA(VLOOKUP(C1873,list!$G$2:$I$10,2,FALSE),"")</f>
        <v/>
      </c>
      <c r="E1873" s="24" t="str">
        <f>_xlfn.IFNA(VLOOKUP(C1873,list!G:I,3,FALSE),"")</f>
        <v/>
      </c>
      <c r="O1873" s="26" t="str">
        <f t="shared" si="147"/>
        <v/>
      </c>
      <c r="P1873" s="28" t="str">
        <f t="shared" si="151"/>
        <v/>
      </c>
      <c r="Q1873" s="24" t="str">
        <f t="shared" si="148"/>
        <v/>
      </c>
      <c r="R1873" s="24" t="str">
        <f t="shared" si="149"/>
        <v/>
      </c>
      <c r="S1873" s="27" t="str">
        <f t="shared" si="150"/>
        <v/>
      </c>
    </row>
    <row r="1874" spans="2:19" x14ac:dyDescent="0.3">
      <c r="B1874" s="24" t="str">
        <f>_xlfn.IFNA(VLOOKUP(A1874,list!B:C,2,FALSE),"")</f>
        <v/>
      </c>
      <c r="D1874" s="24" t="str">
        <f>_xlfn.IFNA(VLOOKUP(C1874,list!$G$2:$I$10,2,FALSE),"")</f>
        <v/>
      </c>
      <c r="E1874" s="24" t="str">
        <f>_xlfn.IFNA(VLOOKUP(C1874,list!G:I,3,FALSE),"")</f>
        <v/>
      </c>
      <c r="O1874" s="26" t="str">
        <f t="shared" si="147"/>
        <v/>
      </c>
      <c r="P1874" s="28" t="str">
        <f t="shared" si="151"/>
        <v/>
      </c>
      <c r="Q1874" s="24" t="str">
        <f t="shared" si="148"/>
        <v/>
      </c>
      <c r="R1874" s="24" t="str">
        <f t="shared" si="149"/>
        <v/>
      </c>
      <c r="S1874" s="27" t="str">
        <f t="shared" si="150"/>
        <v/>
      </c>
    </row>
    <row r="1875" spans="2:19" x14ac:dyDescent="0.3">
      <c r="B1875" s="24" t="str">
        <f>_xlfn.IFNA(VLOOKUP(A1875,list!B:C,2,FALSE),"")</f>
        <v/>
      </c>
      <c r="D1875" s="24" t="str">
        <f>_xlfn.IFNA(VLOOKUP(C1875,list!$G$2:$I$10,2,FALSE),"")</f>
        <v/>
      </c>
      <c r="E1875" s="24" t="str">
        <f>_xlfn.IFNA(VLOOKUP(C1875,list!G:I,3,FALSE),"")</f>
        <v/>
      </c>
      <c r="O1875" s="26" t="str">
        <f t="shared" si="147"/>
        <v/>
      </c>
      <c r="P1875" s="28" t="str">
        <f t="shared" si="151"/>
        <v/>
      </c>
      <c r="Q1875" s="24" t="str">
        <f t="shared" si="148"/>
        <v/>
      </c>
      <c r="R1875" s="24" t="str">
        <f t="shared" si="149"/>
        <v/>
      </c>
      <c r="S1875" s="27" t="str">
        <f t="shared" si="150"/>
        <v/>
      </c>
    </row>
    <row r="1876" spans="2:19" x14ac:dyDescent="0.3">
      <c r="B1876" s="24" t="str">
        <f>_xlfn.IFNA(VLOOKUP(A1876,list!B:C,2,FALSE),"")</f>
        <v/>
      </c>
      <c r="D1876" s="24" t="str">
        <f>_xlfn.IFNA(VLOOKUP(C1876,list!$G$2:$I$10,2,FALSE),"")</f>
        <v/>
      </c>
      <c r="E1876" s="24" t="str">
        <f>_xlfn.IFNA(VLOOKUP(C1876,list!G:I,3,FALSE),"")</f>
        <v/>
      </c>
      <c r="O1876" s="26" t="str">
        <f t="shared" si="147"/>
        <v/>
      </c>
      <c r="P1876" s="28" t="str">
        <f t="shared" si="151"/>
        <v/>
      </c>
      <c r="Q1876" s="24" t="str">
        <f t="shared" si="148"/>
        <v/>
      </c>
      <c r="R1876" s="24" t="str">
        <f t="shared" si="149"/>
        <v/>
      </c>
      <c r="S1876" s="27" t="str">
        <f t="shared" si="150"/>
        <v/>
      </c>
    </row>
    <row r="1877" spans="2:19" x14ac:dyDescent="0.3">
      <c r="B1877" s="24" t="str">
        <f>_xlfn.IFNA(VLOOKUP(A1877,list!B:C,2,FALSE),"")</f>
        <v/>
      </c>
      <c r="D1877" s="24" t="str">
        <f>_xlfn.IFNA(VLOOKUP(C1877,list!$G$2:$I$10,2,FALSE),"")</f>
        <v/>
      </c>
      <c r="E1877" s="24" t="str">
        <f>_xlfn.IFNA(VLOOKUP(C1877,list!G:I,3,FALSE),"")</f>
        <v/>
      </c>
      <c r="O1877" s="26" t="str">
        <f t="shared" si="147"/>
        <v/>
      </c>
      <c r="P1877" s="28" t="str">
        <f t="shared" si="151"/>
        <v/>
      </c>
      <c r="Q1877" s="24" t="str">
        <f t="shared" si="148"/>
        <v/>
      </c>
      <c r="R1877" s="24" t="str">
        <f t="shared" si="149"/>
        <v/>
      </c>
      <c r="S1877" s="27" t="str">
        <f t="shared" si="150"/>
        <v/>
      </c>
    </row>
    <row r="1878" spans="2:19" x14ac:dyDescent="0.3">
      <c r="B1878" s="24" t="str">
        <f>_xlfn.IFNA(VLOOKUP(A1878,list!B:C,2,FALSE),"")</f>
        <v/>
      </c>
      <c r="D1878" s="24" t="str">
        <f>_xlfn.IFNA(VLOOKUP(C1878,list!$G$2:$I$10,2,FALSE),"")</f>
        <v/>
      </c>
      <c r="E1878" s="24" t="str">
        <f>_xlfn.IFNA(VLOOKUP(C1878,list!G:I,3,FALSE),"")</f>
        <v/>
      </c>
      <c r="O1878" s="26" t="str">
        <f t="shared" si="147"/>
        <v/>
      </c>
      <c r="P1878" s="28" t="str">
        <f t="shared" si="151"/>
        <v/>
      </c>
      <c r="Q1878" s="24" t="str">
        <f t="shared" si="148"/>
        <v/>
      </c>
      <c r="R1878" s="24" t="str">
        <f t="shared" si="149"/>
        <v/>
      </c>
      <c r="S1878" s="27" t="str">
        <f t="shared" si="150"/>
        <v/>
      </c>
    </row>
    <row r="1879" spans="2:19" x14ac:dyDescent="0.3">
      <c r="B1879" s="24" t="str">
        <f>_xlfn.IFNA(VLOOKUP(A1879,list!B:C,2,FALSE),"")</f>
        <v/>
      </c>
      <c r="D1879" s="24" t="str">
        <f>_xlfn.IFNA(VLOOKUP(C1879,list!$G$2:$I$10,2,FALSE),"")</f>
        <v/>
      </c>
      <c r="E1879" s="24" t="str">
        <f>_xlfn.IFNA(VLOOKUP(C1879,list!G:I,3,FALSE),"")</f>
        <v/>
      </c>
      <c r="O1879" s="26" t="str">
        <f t="shared" si="147"/>
        <v/>
      </c>
      <c r="P1879" s="28" t="str">
        <f t="shared" si="151"/>
        <v/>
      </c>
      <c r="Q1879" s="24" t="str">
        <f t="shared" si="148"/>
        <v/>
      </c>
      <c r="R1879" s="24" t="str">
        <f t="shared" si="149"/>
        <v/>
      </c>
      <c r="S1879" s="27" t="str">
        <f t="shared" si="150"/>
        <v/>
      </c>
    </row>
    <row r="1880" spans="2:19" x14ac:dyDescent="0.3">
      <c r="B1880" s="24" t="str">
        <f>_xlfn.IFNA(VLOOKUP(A1880,list!B:C,2,FALSE),"")</f>
        <v/>
      </c>
      <c r="D1880" s="24" t="str">
        <f>_xlfn.IFNA(VLOOKUP(C1880,list!$G$2:$I$10,2,FALSE),"")</f>
        <v/>
      </c>
      <c r="E1880" s="24" t="str">
        <f>_xlfn.IFNA(VLOOKUP(C1880,list!G:I,3,FALSE),"")</f>
        <v/>
      </c>
      <c r="O1880" s="26" t="str">
        <f t="shared" si="147"/>
        <v/>
      </c>
      <c r="P1880" s="28" t="str">
        <f t="shared" si="151"/>
        <v/>
      </c>
      <c r="Q1880" s="24" t="str">
        <f t="shared" si="148"/>
        <v/>
      </c>
      <c r="R1880" s="24" t="str">
        <f t="shared" si="149"/>
        <v/>
      </c>
      <c r="S1880" s="27" t="str">
        <f t="shared" si="150"/>
        <v/>
      </c>
    </row>
    <row r="1881" spans="2:19" x14ac:dyDescent="0.3">
      <c r="B1881" s="24" t="str">
        <f>_xlfn.IFNA(VLOOKUP(A1881,list!B:C,2,FALSE),"")</f>
        <v/>
      </c>
      <c r="D1881" s="24" t="str">
        <f>_xlfn.IFNA(VLOOKUP(C1881,list!$G$2:$I$10,2,FALSE),"")</f>
        <v/>
      </c>
      <c r="E1881" s="24" t="str">
        <f>_xlfn.IFNA(VLOOKUP(C1881,list!G:I,3,FALSE),"")</f>
        <v/>
      </c>
      <c r="O1881" s="26" t="str">
        <f t="shared" si="147"/>
        <v/>
      </c>
      <c r="P1881" s="28" t="str">
        <f t="shared" si="151"/>
        <v/>
      </c>
      <c r="Q1881" s="24" t="str">
        <f t="shared" si="148"/>
        <v/>
      </c>
      <c r="R1881" s="24" t="str">
        <f t="shared" si="149"/>
        <v/>
      </c>
      <c r="S1881" s="27" t="str">
        <f t="shared" si="150"/>
        <v/>
      </c>
    </row>
    <row r="1882" spans="2:19" x14ac:dyDescent="0.3">
      <c r="B1882" s="24" t="str">
        <f>_xlfn.IFNA(VLOOKUP(A1882,list!B:C,2,FALSE),"")</f>
        <v/>
      </c>
      <c r="D1882" s="24" t="str">
        <f>_xlfn.IFNA(VLOOKUP(C1882,list!$G$2:$I$10,2,FALSE),"")</f>
        <v/>
      </c>
      <c r="E1882" s="24" t="str">
        <f>_xlfn.IFNA(VLOOKUP(C1882,list!G:I,3,FALSE),"")</f>
        <v/>
      </c>
      <c r="O1882" s="26" t="str">
        <f t="shared" si="147"/>
        <v/>
      </c>
      <c r="P1882" s="28" t="str">
        <f t="shared" si="151"/>
        <v/>
      </c>
      <c r="Q1882" s="24" t="str">
        <f t="shared" si="148"/>
        <v/>
      </c>
      <c r="R1882" s="24" t="str">
        <f t="shared" si="149"/>
        <v/>
      </c>
      <c r="S1882" s="27" t="str">
        <f t="shared" si="150"/>
        <v/>
      </c>
    </row>
    <row r="1883" spans="2:19" x14ac:dyDescent="0.3">
      <c r="B1883" s="24" t="str">
        <f>_xlfn.IFNA(VLOOKUP(A1883,list!B:C,2,FALSE),"")</f>
        <v/>
      </c>
      <c r="D1883" s="24" t="str">
        <f>_xlfn.IFNA(VLOOKUP(C1883,list!$G$2:$I$10,2,FALSE),"")</f>
        <v/>
      </c>
      <c r="E1883" s="24" t="str">
        <f>_xlfn.IFNA(VLOOKUP(C1883,list!G:I,3,FALSE),"")</f>
        <v/>
      </c>
      <c r="O1883" s="26" t="str">
        <f t="shared" si="147"/>
        <v/>
      </c>
      <c r="P1883" s="28" t="str">
        <f t="shared" si="151"/>
        <v/>
      </c>
      <c r="Q1883" s="24" t="str">
        <f t="shared" si="148"/>
        <v/>
      </c>
      <c r="R1883" s="24" t="str">
        <f t="shared" si="149"/>
        <v/>
      </c>
      <c r="S1883" s="27" t="str">
        <f t="shared" si="150"/>
        <v/>
      </c>
    </row>
    <row r="1884" spans="2:19" x14ac:dyDescent="0.3">
      <c r="B1884" s="24" t="str">
        <f>_xlfn.IFNA(VLOOKUP(A1884,list!B:C,2,FALSE),"")</f>
        <v/>
      </c>
      <c r="D1884" s="24" t="str">
        <f>_xlfn.IFNA(VLOOKUP(C1884,list!$G$2:$I$10,2,FALSE),"")</f>
        <v/>
      </c>
      <c r="E1884" s="24" t="str">
        <f>_xlfn.IFNA(VLOOKUP(C1884,list!G:I,3,FALSE),"")</f>
        <v/>
      </c>
      <c r="O1884" s="26" t="str">
        <f t="shared" si="147"/>
        <v/>
      </c>
      <c r="P1884" s="28" t="str">
        <f t="shared" si="151"/>
        <v/>
      </c>
      <c r="Q1884" s="24" t="str">
        <f t="shared" si="148"/>
        <v/>
      </c>
      <c r="R1884" s="24" t="str">
        <f t="shared" si="149"/>
        <v/>
      </c>
      <c r="S1884" s="27" t="str">
        <f t="shared" si="150"/>
        <v/>
      </c>
    </row>
    <row r="1885" spans="2:19" x14ac:dyDescent="0.3">
      <c r="B1885" s="24" t="str">
        <f>_xlfn.IFNA(VLOOKUP(A1885,list!B:C,2,FALSE),"")</f>
        <v/>
      </c>
      <c r="D1885" s="24" t="str">
        <f>_xlfn.IFNA(VLOOKUP(C1885,list!$G$2:$I$10,2,FALSE),"")</f>
        <v/>
      </c>
      <c r="E1885" s="24" t="str">
        <f>_xlfn.IFNA(VLOOKUP(C1885,list!G:I,3,FALSE),"")</f>
        <v/>
      </c>
      <c r="O1885" s="26" t="str">
        <f t="shared" si="147"/>
        <v/>
      </c>
      <c r="P1885" s="28" t="str">
        <f t="shared" si="151"/>
        <v/>
      </c>
      <c r="Q1885" s="24" t="str">
        <f t="shared" si="148"/>
        <v/>
      </c>
      <c r="R1885" s="24" t="str">
        <f t="shared" si="149"/>
        <v/>
      </c>
      <c r="S1885" s="27" t="str">
        <f t="shared" si="150"/>
        <v/>
      </c>
    </row>
    <row r="1886" spans="2:19" x14ac:dyDescent="0.3">
      <c r="B1886" s="24" t="str">
        <f>_xlfn.IFNA(VLOOKUP(A1886,list!B:C,2,FALSE),"")</f>
        <v/>
      </c>
      <c r="D1886" s="24" t="str">
        <f>_xlfn.IFNA(VLOOKUP(C1886,list!$G$2:$I$10,2,FALSE),"")</f>
        <v/>
      </c>
      <c r="E1886" s="24" t="str">
        <f>_xlfn.IFNA(VLOOKUP(C1886,list!G:I,3,FALSE),"")</f>
        <v/>
      </c>
      <c r="O1886" s="26" t="str">
        <f t="shared" si="147"/>
        <v/>
      </c>
      <c r="P1886" s="28" t="str">
        <f t="shared" si="151"/>
        <v/>
      </c>
      <c r="Q1886" s="24" t="str">
        <f t="shared" si="148"/>
        <v/>
      </c>
      <c r="R1886" s="24" t="str">
        <f t="shared" si="149"/>
        <v/>
      </c>
      <c r="S1886" s="27" t="str">
        <f t="shared" si="150"/>
        <v/>
      </c>
    </row>
    <row r="1887" spans="2:19" x14ac:dyDescent="0.3">
      <c r="B1887" s="24" t="str">
        <f>_xlfn.IFNA(VLOOKUP(A1887,list!B:C,2,FALSE),"")</f>
        <v/>
      </c>
      <c r="D1887" s="24" t="str">
        <f>_xlfn.IFNA(VLOOKUP(C1887,list!$G$2:$I$10,2,FALSE),"")</f>
        <v/>
      </c>
      <c r="E1887" s="24" t="str">
        <f>_xlfn.IFNA(VLOOKUP(C1887,list!G:I,3,FALSE),"")</f>
        <v/>
      </c>
      <c r="O1887" s="26" t="str">
        <f t="shared" si="147"/>
        <v/>
      </c>
      <c r="P1887" s="28" t="str">
        <f t="shared" si="151"/>
        <v/>
      </c>
      <c r="Q1887" s="24" t="str">
        <f t="shared" si="148"/>
        <v/>
      </c>
      <c r="R1887" s="24" t="str">
        <f t="shared" si="149"/>
        <v/>
      </c>
      <c r="S1887" s="27" t="str">
        <f t="shared" si="150"/>
        <v/>
      </c>
    </row>
    <row r="1888" spans="2:19" x14ac:dyDescent="0.3">
      <c r="B1888" s="24" t="str">
        <f>_xlfn.IFNA(VLOOKUP(A1888,list!B:C,2,FALSE),"")</f>
        <v/>
      </c>
      <c r="D1888" s="24" t="str">
        <f>_xlfn.IFNA(VLOOKUP(C1888,list!$G$2:$I$10,2,FALSE),"")</f>
        <v/>
      </c>
      <c r="E1888" s="24" t="str">
        <f>_xlfn.IFNA(VLOOKUP(C1888,list!G:I,3,FALSE),"")</f>
        <v/>
      </c>
      <c r="O1888" s="26" t="str">
        <f t="shared" si="147"/>
        <v/>
      </c>
      <c r="P1888" s="28" t="str">
        <f t="shared" si="151"/>
        <v/>
      </c>
      <c r="Q1888" s="24" t="str">
        <f t="shared" si="148"/>
        <v/>
      </c>
      <c r="R1888" s="24" t="str">
        <f t="shared" si="149"/>
        <v/>
      </c>
      <c r="S1888" s="27" t="str">
        <f t="shared" si="150"/>
        <v/>
      </c>
    </row>
    <row r="1889" spans="2:19" x14ac:dyDescent="0.3">
      <c r="B1889" s="24" t="str">
        <f>_xlfn.IFNA(VLOOKUP(A1889,list!B:C,2,FALSE),"")</f>
        <v/>
      </c>
      <c r="D1889" s="24" t="str">
        <f>_xlfn.IFNA(VLOOKUP(C1889,list!$G$2:$I$10,2,FALSE),"")</f>
        <v/>
      </c>
      <c r="E1889" s="24" t="str">
        <f>_xlfn.IFNA(VLOOKUP(C1889,list!G:I,3,FALSE),"")</f>
        <v/>
      </c>
      <c r="O1889" s="26" t="str">
        <f t="shared" si="147"/>
        <v/>
      </c>
      <c r="P1889" s="28" t="str">
        <f t="shared" si="151"/>
        <v/>
      </c>
      <c r="Q1889" s="24" t="str">
        <f t="shared" si="148"/>
        <v/>
      </c>
      <c r="R1889" s="24" t="str">
        <f t="shared" si="149"/>
        <v/>
      </c>
      <c r="S1889" s="27" t="str">
        <f t="shared" si="150"/>
        <v/>
      </c>
    </row>
    <row r="1890" spans="2:19" x14ac:dyDescent="0.3">
      <c r="B1890" s="24" t="str">
        <f>_xlfn.IFNA(VLOOKUP(A1890,list!B:C,2,FALSE),"")</f>
        <v/>
      </c>
      <c r="D1890" s="24" t="str">
        <f>_xlfn.IFNA(VLOOKUP(C1890,list!$G$2:$I$10,2,FALSE),"")</f>
        <v/>
      </c>
      <c r="E1890" s="24" t="str">
        <f>_xlfn.IFNA(VLOOKUP(C1890,list!G:I,3,FALSE),"")</f>
        <v/>
      </c>
      <c r="O1890" s="26" t="str">
        <f t="shared" si="147"/>
        <v/>
      </c>
      <c r="P1890" s="28" t="str">
        <f t="shared" si="151"/>
        <v/>
      </c>
      <c r="Q1890" s="24" t="str">
        <f t="shared" si="148"/>
        <v/>
      </c>
      <c r="R1890" s="24" t="str">
        <f t="shared" si="149"/>
        <v/>
      </c>
      <c r="S1890" s="27" t="str">
        <f t="shared" si="150"/>
        <v/>
      </c>
    </row>
    <row r="1891" spans="2:19" x14ac:dyDescent="0.3">
      <c r="B1891" s="24" t="str">
        <f>_xlfn.IFNA(VLOOKUP(A1891,list!B:C,2,FALSE),"")</f>
        <v/>
      </c>
      <c r="D1891" s="24" t="str">
        <f>_xlfn.IFNA(VLOOKUP(C1891,list!$G$2:$I$10,2,FALSE),"")</f>
        <v/>
      </c>
      <c r="E1891" s="24" t="str">
        <f>_xlfn.IFNA(VLOOKUP(C1891,list!G:I,3,FALSE),"")</f>
        <v/>
      </c>
      <c r="O1891" s="26" t="str">
        <f t="shared" si="147"/>
        <v/>
      </c>
      <c r="P1891" s="28" t="str">
        <f t="shared" si="151"/>
        <v/>
      </c>
      <c r="Q1891" s="24" t="str">
        <f t="shared" si="148"/>
        <v/>
      </c>
      <c r="R1891" s="24" t="str">
        <f t="shared" si="149"/>
        <v/>
      </c>
      <c r="S1891" s="27" t="str">
        <f t="shared" si="150"/>
        <v/>
      </c>
    </row>
    <row r="1892" spans="2:19" x14ac:dyDescent="0.3">
      <c r="B1892" s="24" t="str">
        <f>_xlfn.IFNA(VLOOKUP(A1892,list!B:C,2,FALSE),"")</f>
        <v/>
      </c>
      <c r="D1892" s="24" t="str">
        <f>_xlfn.IFNA(VLOOKUP(C1892,list!$G$2:$I$10,2,FALSE),"")</f>
        <v/>
      </c>
      <c r="E1892" s="24" t="str">
        <f>_xlfn.IFNA(VLOOKUP(C1892,list!G:I,3,FALSE),"")</f>
        <v/>
      </c>
      <c r="O1892" s="26" t="str">
        <f t="shared" si="147"/>
        <v/>
      </c>
      <c r="P1892" s="28" t="str">
        <f t="shared" si="151"/>
        <v/>
      </c>
      <c r="Q1892" s="24" t="str">
        <f t="shared" si="148"/>
        <v/>
      </c>
      <c r="R1892" s="24" t="str">
        <f t="shared" si="149"/>
        <v/>
      </c>
      <c r="S1892" s="27" t="str">
        <f t="shared" si="150"/>
        <v/>
      </c>
    </row>
    <row r="1893" spans="2:19" x14ac:dyDescent="0.3">
      <c r="B1893" s="24" t="str">
        <f>_xlfn.IFNA(VLOOKUP(A1893,list!B:C,2,FALSE),"")</f>
        <v/>
      </c>
      <c r="D1893" s="24" t="str">
        <f>_xlfn.IFNA(VLOOKUP(C1893,list!$G$2:$I$10,2,FALSE),"")</f>
        <v/>
      </c>
      <c r="E1893" s="24" t="str">
        <f>_xlfn.IFNA(VLOOKUP(C1893,list!G:I,3,FALSE),"")</f>
        <v/>
      </c>
      <c r="O1893" s="26" t="str">
        <f t="shared" si="147"/>
        <v/>
      </c>
      <c r="P1893" s="28" t="str">
        <f t="shared" si="151"/>
        <v/>
      </c>
      <c r="Q1893" s="24" t="str">
        <f t="shared" si="148"/>
        <v/>
      </c>
      <c r="R1893" s="24" t="str">
        <f t="shared" si="149"/>
        <v/>
      </c>
      <c r="S1893" s="27" t="str">
        <f t="shared" si="150"/>
        <v/>
      </c>
    </row>
    <row r="1894" spans="2:19" x14ac:dyDescent="0.3">
      <c r="B1894" s="24" t="str">
        <f>_xlfn.IFNA(VLOOKUP(A1894,list!B:C,2,FALSE),"")</f>
        <v/>
      </c>
      <c r="D1894" s="24" t="str">
        <f>_xlfn.IFNA(VLOOKUP(C1894,list!$G$2:$I$10,2,FALSE),"")</f>
        <v/>
      </c>
      <c r="E1894" s="24" t="str">
        <f>_xlfn.IFNA(VLOOKUP(C1894,list!G:I,3,FALSE),"")</f>
        <v/>
      </c>
      <c r="O1894" s="26" t="str">
        <f t="shared" si="147"/>
        <v/>
      </c>
      <c r="P1894" s="28" t="str">
        <f t="shared" si="151"/>
        <v/>
      </c>
      <c r="Q1894" s="24" t="str">
        <f t="shared" si="148"/>
        <v/>
      </c>
      <c r="R1894" s="24" t="str">
        <f t="shared" si="149"/>
        <v/>
      </c>
      <c r="S1894" s="27" t="str">
        <f t="shared" si="150"/>
        <v/>
      </c>
    </row>
    <row r="1895" spans="2:19" x14ac:dyDescent="0.3">
      <c r="B1895" s="24" t="str">
        <f>_xlfn.IFNA(VLOOKUP(A1895,list!B:C,2,FALSE),"")</f>
        <v/>
      </c>
      <c r="D1895" s="24" t="str">
        <f>_xlfn.IFNA(VLOOKUP(C1895,list!$G$2:$I$10,2,FALSE),"")</f>
        <v/>
      </c>
      <c r="E1895" s="24" t="str">
        <f>_xlfn.IFNA(VLOOKUP(C1895,list!G:I,3,FALSE),"")</f>
        <v/>
      </c>
      <c r="O1895" s="26" t="str">
        <f t="shared" si="147"/>
        <v/>
      </c>
      <c r="P1895" s="28" t="str">
        <f t="shared" si="151"/>
        <v/>
      </c>
      <c r="Q1895" s="24" t="str">
        <f t="shared" si="148"/>
        <v/>
      </c>
      <c r="R1895" s="24" t="str">
        <f t="shared" si="149"/>
        <v/>
      </c>
      <c r="S1895" s="27" t="str">
        <f t="shared" si="150"/>
        <v/>
      </c>
    </row>
    <row r="1896" spans="2:19" x14ac:dyDescent="0.3">
      <c r="B1896" s="24" t="str">
        <f>_xlfn.IFNA(VLOOKUP(A1896,list!B:C,2,FALSE),"")</f>
        <v/>
      </c>
      <c r="D1896" s="24" t="str">
        <f>_xlfn.IFNA(VLOOKUP(C1896,list!$G$2:$I$10,2,FALSE),"")</f>
        <v/>
      </c>
      <c r="E1896" s="24" t="str">
        <f>_xlfn.IFNA(VLOOKUP(C1896,list!G:I,3,FALSE),"")</f>
        <v/>
      </c>
      <c r="O1896" s="26" t="str">
        <f t="shared" si="147"/>
        <v/>
      </c>
      <c r="P1896" s="28" t="str">
        <f t="shared" si="151"/>
        <v/>
      </c>
      <c r="Q1896" s="24" t="str">
        <f t="shared" si="148"/>
        <v/>
      </c>
      <c r="R1896" s="24" t="str">
        <f t="shared" si="149"/>
        <v/>
      </c>
      <c r="S1896" s="27" t="str">
        <f t="shared" si="150"/>
        <v/>
      </c>
    </row>
    <row r="1897" spans="2:19" x14ac:dyDescent="0.3">
      <c r="B1897" s="24" t="str">
        <f>_xlfn.IFNA(VLOOKUP(A1897,list!B:C,2,FALSE),"")</f>
        <v/>
      </c>
      <c r="D1897" s="24" t="str">
        <f>_xlfn.IFNA(VLOOKUP(C1897,list!$G$2:$I$10,2,FALSE),"")</f>
        <v/>
      </c>
      <c r="E1897" s="24" t="str">
        <f>_xlfn.IFNA(VLOOKUP(C1897,list!G:I,3,FALSE),"")</f>
        <v/>
      </c>
      <c r="O1897" s="26" t="str">
        <f t="shared" si="147"/>
        <v/>
      </c>
      <c r="P1897" s="28" t="str">
        <f t="shared" si="151"/>
        <v/>
      </c>
      <c r="Q1897" s="24" t="str">
        <f t="shared" si="148"/>
        <v/>
      </c>
      <c r="R1897" s="24" t="str">
        <f t="shared" si="149"/>
        <v/>
      </c>
      <c r="S1897" s="27" t="str">
        <f t="shared" si="150"/>
        <v/>
      </c>
    </row>
    <row r="1898" spans="2:19" x14ac:dyDescent="0.3">
      <c r="B1898" s="24" t="str">
        <f>_xlfn.IFNA(VLOOKUP(A1898,list!B:C,2,FALSE),"")</f>
        <v/>
      </c>
      <c r="D1898" s="24" t="str">
        <f>_xlfn.IFNA(VLOOKUP(C1898,list!$G$2:$I$10,2,FALSE),"")</f>
        <v/>
      </c>
      <c r="E1898" s="24" t="str">
        <f>_xlfn.IFNA(VLOOKUP(C1898,list!G:I,3,FALSE),"")</f>
        <v/>
      </c>
      <c r="O1898" s="26" t="str">
        <f t="shared" si="147"/>
        <v/>
      </c>
      <c r="P1898" s="28" t="str">
        <f t="shared" si="151"/>
        <v/>
      </c>
      <c r="Q1898" s="24" t="str">
        <f t="shared" si="148"/>
        <v/>
      </c>
      <c r="R1898" s="24" t="str">
        <f t="shared" si="149"/>
        <v/>
      </c>
      <c r="S1898" s="27" t="str">
        <f t="shared" si="150"/>
        <v/>
      </c>
    </row>
    <row r="1899" spans="2:19" x14ac:dyDescent="0.3">
      <c r="B1899" s="24" t="str">
        <f>_xlfn.IFNA(VLOOKUP(A1899,list!B:C,2,FALSE),"")</f>
        <v/>
      </c>
      <c r="D1899" s="24" t="str">
        <f>_xlfn.IFNA(VLOOKUP(C1899,list!$G$2:$I$10,2,FALSE),"")</f>
        <v/>
      </c>
      <c r="E1899" s="24" t="str">
        <f>_xlfn.IFNA(VLOOKUP(C1899,list!G:I,3,FALSE),"")</f>
        <v/>
      </c>
      <c r="O1899" s="26" t="str">
        <f t="shared" si="147"/>
        <v/>
      </c>
      <c r="P1899" s="28" t="str">
        <f t="shared" si="151"/>
        <v/>
      </c>
      <c r="Q1899" s="24" t="str">
        <f t="shared" si="148"/>
        <v/>
      </c>
      <c r="R1899" s="24" t="str">
        <f t="shared" si="149"/>
        <v/>
      </c>
      <c r="S1899" s="27" t="str">
        <f t="shared" si="150"/>
        <v/>
      </c>
    </row>
    <row r="1900" spans="2:19" x14ac:dyDescent="0.3">
      <c r="B1900" s="24" t="str">
        <f>_xlfn.IFNA(VLOOKUP(A1900,list!B:C,2,FALSE),"")</f>
        <v/>
      </c>
      <c r="D1900" s="24" t="str">
        <f>_xlfn.IFNA(VLOOKUP(C1900,list!$G$2:$I$10,2,FALSE),"")</f>
        <v/>
      </c>
      <c r="E1900" s="24" t="str">
        <f>_xlfn.IFNA(VLOOKUP(C1900,list!G:I,3,FALSE),"")</f>
        <v/>
      </c>
      <c r="O1900" s="26" t="str">
        <f t="shared" si="147"/>
        <v/>
      </c>
      <c r="P1900" s="28" t="str">
        <f t="shared" si="151"/>
        <v/>
      </c>
      <c r="Q1900" s="24" t="str">
        <f t="shared" si="148"/>
        <v/>
      </c>
      <c r="R1900" s="24" t="str">
        <f t="shared" si="149"/>
        <v/>
      </c>
      <c r="S1900" s="27" t="str">
        <f t="shared" si="150"/>
        <v/>
      </c>
    </row>
    <row r="1901" spans="2:19" x14ac:dyDescent="0.3">
      <c r="B1901" s="24" t="str">
        <f>_xlfn.IFNA(VLOOKUP(A1901,list!B:C,2,FALSE),"")</f>
        <v/>
      </c>
      <c r="D1901" s="24" t="str">
        <f>_xlfn.IFNA(VLOOKUP(C1901,list!$G$2:$I$10,2,FALSE),"")</f>
        <v/>
      </c>
      <c r="E1901" s="24" t="str">
        <f>_xlfn.IFNA(VLOOKUP(C1901,list!G:I,3,FALSE),"")</f>
        <v/>
      </c>
      <c r="O1901" s="26" t="str">
        <f t="shared" si="147"/>
        <v/>
      </c>
      <c r="P1901" s="28" t="str">
        <f t="shared" si="151"/>
        <v/>
      </c>
      <c r="Q1901" s="24" t="str">
        <f t="shared" si="148"/>
        <v/>
      </c>
      <c r="R1901" s="24" t="str">
        <f t="shared" si="149"/>
        <v/>
      </c>
      <c r="S1901" s="27" t="str">
        <f t="shared" si="150"/>
        <v/>
      </c>
    </row>
    <row r="1902" spans="2:19" x14ac:dyDescent="0.3">
      <c r="B1902" s="24" t="str">
        <f>_xlfn.IFNA(VLOOKUP(A1902,list!B:C,2,FALSE),"")</f>
        <v/>
      </c>
      <c r="D1902" s="24" t="str">
        <f>_xlfn.IFNA(VLOOKUP(C1902,list!$G$2:$I$10,2,FALSE),"")</f>
        <v/>
      </c>
      <c r="E1902" s="24" t="str">
        <f>_xlfn.IFNA(VLOOKUP(C1902,list!G:I,3,FALSE),"")</f>
        <v/>
      </c>
      <c r="O1902" s="26" t="str">
        <f t="shared" si="147"/>
        <v/>
      </c>
      <c r="P1902" s="28" t="str">
        <f t="shared" si="151"/>
        <v/>
      </c>
      <c r="Q1902" s="24" t="str">
        <f t="shared" si="148"/>
        <v/>
      </c>
      <c r="R1902" s="24" t="str">
        <f t="shared" si="149"/>
        <v/>
      </c>
      <c r="S1902" s="27" t="str">
        <f t="shared" si="150"/>
        <v/>
      </c>
    </row>
    <row r="1903" spans="2:19" x14ac:dyDescent="0.3">
      <c r="B1903" s="24" t="str">
        <f>_xlfn.IFNA(VLOOKUP(A1903,list!B:C,2,FALSE),"")</f>
        <v/>
      </c>
      <c r="D1903" s="24" t="str">
        <f>_xlfn.IFNA(VLOOKUP(C1903,list!$G$2:$I$10,2,FALSE),"")</f>
        <v/>
      </c>
      <c r="E1903" s="24" t="str">
        <f>_xlfn.IFNA(VLOOKUP(C1903,list!G:I,3,FALSE),"")</f>
        <v/>
      </c>
      <c r="O1903" s="26" t="str">
        <f t="shared" si="147"/>
        <v/>
      </c>
      <c r="P1903" s="28" t="str">
        <f t="shared" si="151"/>
        <v/>
      </c>
      <c r="Q1903" s="24" t="str">
        <f t="shared" si="148"/>
        <v/>
      </c>
      <c r="R1903" s="24" t="str">
        <f t="shared" si="149"/>
        <v/>
      </c>
      <c r="S1903" s="27" t="str">
        <f t="shared" si="150"/>
        <v/>
      </c>
    </row>
    <row r="1904" spans="2:19" x14ac:dyDescent="0.3">
      <c r="B1904" s="24" t="str">
        <f>_xlfn.IFNA(VLOOKUP(A1904,list!B:C,2,FALSE),"")</f>
        <v/>
      </c>
      <c r="D1904" s="24" t="str">
        <f>_xlfn.IFNA(VLOOKUP(C1904,list!$G$2:$I$10,2,FALSE),"")</f>
        <v/>
      </c>
      <c r="E1904" s="24" t="str">
        <f>_xlfn.IFNA(VLOOKUP(C1904,list!G:I,3,FALSE),"")</f>
        <v/>
      </c>
      <c r="O1904" s="26" t="str">
        <f t="shared" si="147"/>
        <v/>
      </c>
      <c r="P1904" s="28" t="str">
        <f t="shared" si="151"/>
        <v/>
      </c>
      <c r="Q1904" s="24" t="str">
        <f t="shared" si="148"/>
        <v/>
      </c>
      <c r="R1904" s="24" t="str">
        <f t="shared" si="149"/>
        <v/>
      </c>
      <c r="S1904" s="27" t="str">
        <f t="shared" si="150"/>
        <v/>
      </c>
    </row>
    <row r="1905" spans="2:19" x14ac:dyDescent="0.3">
      <c r="B1905" s="24" t="str">
        <f>_xlfn.IFNA(VLOOKUP(A1905,list!B:C,2,FALSE),"")</f>
        <v/>
      </c>
      <c r="D1905" s="24" t="str">
        <f>_xlfn.IFNA(VLOOKUP(C1905,list!$G$2:$I$10,2,FALSE),"")</f>
        <v/>
      </c>
      <c r="E1905" s="24" t="str">
        <f>_xlfn.IFNA(VLOOKUP(C1905,list!G:I,3,FALSE),"")</f>
        <v/>
      </c>
      <c r="O1905" s="26" t="str">
        <f t="shared" si="147"/>
        <v/>
      </c>
      <c r="P1905" s="28" t="str">
        <f t="shared" si="151"/>
        <v/>
      </c>
      <c r="Q1905" s="24" t="str">
        <f t="shared" si="148"/>
        <v/>
      </c>
      <c r="R1905" s="24" t="str">
        <f t="shared" si="149"/>
        <v/>
      </c>
      <c r="S1905" s="27" t="str">
        <f t="shared" si="150"/>
        <v/>
      </c>
    </row>
    <row r="1906" spans="2:19" x14ac:dyDescent="0.3">
      <c r="B1906" s="24" t="str">
        <f>_xlfn.IFNA(VLOOKUP(A1906,list!B:C,2,FALSE),"")</f>
        <v/>
      </c>
      <c r="D1906" s="24" t="str">
        <f>_xlfn.IFNA(VLOOKUP(C1906,list!$G$2:$I$10,2,FALSE),"")</f>
        <v/>
      </c>
      <c r="E1906" s="24" t="str">
        <f>_xlfn.IFNA(VLOOKUP(C1906,list!G:I,3,FALSE),"")</f>
        <v/>
      </c>
      <c r="O1906" s="26" t="str">
        <f t="shared" si="147"/>
        <v/>
      </c>
      <c r="P1906" s="28" t="str">
        <f t="shared" si="151"/>
        <v/>
      </c>
      <c r="Q1906" s="24" t="str">
        <f t="shared" si="148"/>
        <v/>
      </c>
      <c r="R1906" s="24" t="str">
        <f t="shared" si="149"/>
        <v/>
      </c>
      <c r="S1906" s="27" t="str">
        <f t="shared" si="150"/>
        <v/>
      </c>
    </row>
    <row r="1907" spans="2:19" x14ac:dyDescent="0.3">
      <c r="B1907" s="24" t="str">
        <f>_xlfn.IFNA(VLOOKUP(A1907,list!B:C,2,FALSE),"")</f>
        <v/>
      </c>
      <c r="D1907" s="24" t="str">
        <f>_xlfn.IFNA(VLOOKUP(C1907,list!$G$2:$I$10,2,FALSE),"")</f>
        <v/>
      </c>
      <c r="E1907" s="24" t="str">
        <f>_xlfn.IFNA(VLOOKUP(C1907,list!G:I,3,FALSE),"")</f>
        <v/>
      </c>
      <c r="O1907" s="26" t="str">
        <f t="shared" si="147"/>
        <v/>
      </c>
      <c r="P1907" s="28" t="str">
        <f t="shared" si="151"/>
        <v/>
      </c>
      <c r="Q1907" s="24" t="str">
        <f t="shared" si="148"/>
        <v/>
      </c>
      <c r="R1907" s="24" t="str">
        <f t="shared" si="149"/>
        <v/>
      </c>
      <c r="S1907" s="27" t="str">
        <f t="shared" si="150"/>
        <v/>
      </c>
    </row>
    <row r="1908" spans="2:19" x14ac:dyDescent="0.3">
      <c r="B1908" s="24" t="str">
        <f>_xlfn.IFNA(VLOOKUP(A1908,list!B:C,2,FALSE),"")</f>
        <v/>
      </c>
      <c r="D1908" s="24" t="str">
        <f>_xlfn.IFNA(VLOOKUP(C1908,list!$G$2:$I$10,2,FALSE),"")</f>
        <v/>
      </c>
      <c r="E1908" s="24" t="str">
        <f>_xlfn.IFNA(VLOOKUP(C1908,list!G:I,3,FALSE),"")</f>
        <v/>
      </c>
      <c r="O1908" s="26" t="str">
        <f t="shared" si="147"/>
        <v/>
      </c>
      <c r="P1908" s="28" t="str">
        <f t="shared" si="151"/>
        <v/>
      </c>
      <c r="Q1908" s="24" t="str">
        <f t="shared" si="148"/>
        <v/>
      </c>
      <c r="R1908" s="24" t="str">
        <f t="shared" si="149"/>
        <v/>
      </c>
      <c r="S1908" s="27" t="str">
        <f t="shared" si="150"/>
        <v/>
      </c>
    </row>
    <row r="1909" spans="2:19" x14ac:dyDescent="0.3">
      <c r="B1909" s="24" t="str">
        <f>_xlfn.IFNA(VLOOKUP(A1909,list!B:C,2,FALSE),"")</f>
        <v/>
      </c>
      <c r="D1909" s="24" t="str">
        <f>_xlfn.IFNA(VLOOKUP(C1909,list!$G$2:$I$10,2,FALSE),"")</f>
        <v/>
      </c>
      <c r="E1909" s="24" t="str">
        <f>_xlfn.IFNA(VLOOKUP(C1909,list!G:I,3,FALSE),"")</f>
        <v/>
      </c>
      <c r="O1909" s="26" t="str">
        <f t="shared" si="147"/>
        <v/>
      </c>
      <c r="P1909" s="28" t="str">
        <f t="shared" si="151"/>
        <v/>
      </c>
      <c r="Q1909" s="24" t="str">
        <f t="shared" si="148"/>
        <v/>
      </c>
      <c r="R1909" s="24" t="str">
        <f t="shared" si="149"/>
        <v/>
      </c>
      <c r="S1909" s="27" t="str">
        <f t="shared" si="150"/>
        <v/>
      </c>
    </row>
    <row r="1910" spans="2:19" x14ac:dyDescent="0.3">
      <c r="B1910" s="24" t="str">
        <f>_xlfn.IFNA(VLOOKUP(A1910,list!B:C,2,FALSE),"")</f>
        <v/>
      </c>
      <c r="D1910" s="24" t="str">
        <f>_xlfn.IFNA(VLOOKUP(C1910,list!$G$2:$I$10,2,FALSE),"")</f>
        <v/>
      </c>
      <c r="E1910" s="24" t="str">
        <f>_xlfn.IFNA(VLOOKUP(C1910,list!G:I,3,FALSE),"")</f>
        <v/>
      </c>
      <c r="O1910" s="26" t="str">
        <f t="shared" si="147"/>
        <v/>
      </c>
      <c r="P1910" s="28" t="str">
        <f t="shared" si="151"/>
        <v/>
      </c>
      <c r="Q1910" s="24" t="str">
        <f t="shared" si="148"/>
        <v/>
      </c>
      <c r="R1910" s="24" t="str">
        <f t="shared" si="149"/>
        <v/>
      </c>
      <c r="S1910" s="27" t="str">
        <f t="shared" si="150"/>
        <v/>
      </c>
    </row>
    <row r="1911" spans="2:19" x14ac:dyDescent="0.3">
      <c r="B1911" s="24" t="str">
        <f>_xlfn.IFNA(VLOOKUP(A1911,list!B:C,2,FALSE),"")</f>
        <v/>
      </c>
      <c r="D1911" s="24" t="str">
        <f>_xlfn.IFNA(VLOOKUP(C1911,list!$G$2:$I$10,2,FALSE),"")</f>
        <v/>
      </c>
      <c r="E1911" s="24" t="str">
        <f>_xlfn.IFNA(VLOOKUP(C1911,list!G:I,3,FALSE),"")</f>
        <v/>
      </c>
      <c r="O1911" s="26" t="str">
        <f t="shared" si="147"/>
        <v/>
      </c>
      <c r="P1911" s="28" t="str">
        <f t="shared" si="151"/>
        <v/>
      </c>
      <c r="Q1911" s="24" t="str">
        <f t="shared" si="148"/>
        <v/>
      </c>
      <c r="R1911" s="24" t="str">
        <f t="shared" si="149"/>
        <v/>
      </c>
      <c r="S1911" s="27" t="str">
        <f t="shared" si="150"/>
        <v/>
      </c>
    </row>
    <row r="1912" spans="2:19" x14ac:dyDescent="0.3">
      <c r="B1912" s="24" t="str">
        <f>_xlfn.IFNA(VLOOKUP(A1912,list!B:C,2,FALSE),"")</f>
        <v/>
      </c>
      <c r="D1912" s="24" t="str">
        <f>_xlfn.IFNA(VLOOKUP(C1912,list!$G$2:$I$10,2,FALSE),"")</f>
        <v/>
      </c>
      <c r="E1912" s="24" t="str">
        <f>_xlfn.IFNA(VLOOKUP(C1912,list!G:I,3,FALSE),"")</f>
        <v/>
      </c>
      <c r="O1912" s="26" t="str">
        <f t="shared" si="147"/>
        <v/>
      </c>
      <c r="P1912" s="28" t="str">
        <f t="shared" si="151"/>
        <v/>
      </c>
      <c r="Q1912" s="24" t="str">
        <f t="shared" si="148"/>
        <v/>
      </c>
      <c r="R1912" s="24" t="str">
        <f t="shared" si="149"/>
        <v/>
      </c>
      <c r="S1912" s="27" t="str">
        <f t="shared" si="150"/>
        <v/>
      </c>
    </row>
    <row r="1913" spans="2:19" x14ac:dyDescent="0.3">
      <c r="B1913" s="24" t="str">
        <f>_xlfn.IFNA(VLOOKUP(A1913,list!B:C,2,FALSE),"")</f>
        <v/>
      </c>
      <c r="D1913" s="24" t="str">
        <f>_xlfn.IFNA(VLOOKUP(C1913,list!$G$2:$I$10,2,FALSE),"")</f>
        <v/>
      </c>
      <c r="E1913" s="24" t="str">
        <f>_xlfn.IFNA(VLOOKUP(C1913,list!G:I,3,FALSE),"")</f>
        <v/>
      </c>
      <c r="O1913" s="26" t="str">
        <f t="shared" si="147"/>
        <v/>
      </c>
      <c r="P1913" s="28" t="str">
        <f t="shared" si="151"/>
        <v/>
      </c>
      <c r="Q1913" s="24" t="str">
        <f t="shared" si="148"/>
        <v/>
      </c>
      <c r="R1913" s="24" t="str">
        <f t="shared" si="149"/>
        <v/>
      </c>
      <c r="S1913" s="27" t="str">
        <f t="shared" si="150"/>
        <v/>
      </c>
    </row>
    <row r="1914" spans="2:19" x14ac:dyDescent="0.3">
      <c r="B1914" s="24" t="str">
        <f>_xlfn.IFNA(VLOOKUP(A1914,list!B:C,2,FALSE),"")</f>
        <v/>
      </c>
      <c r="D1914" s="24" t="str">
        <f>_xlfn.IFNA(VLOOKUP(C1914,list!$G$2:$I$10,2,FALSE),"")</f>
        <v/>
      </c>
      <c r="E1914" s="24" t="str">
        <f>_xlfn.IFNA(VLOOKUP(C1914,list!G:I,3,FALSE),"")</f>
        <v/>
      </c>
      <c r="O1914" s="26" t="str">
        <f t="shared" si="147"/>
        <v/>
      </c>
      <c r="P1914" s="28" t="str">
        <f t="shared" si="151"/>
        <v/>
      </c>
      <c r="Q1914" s="24" t="str">
        <f t="shared" si="148"/>
        <v/>
      </c>
      <c r="R1914" s="24" t="str">
        <f t="shared" si="149"/>
        <v/>
      </c>
      <c r="S1914" s="27" t="str">
        <f t="shared" si="150"/>
        <v/>
      </c>
    </row>
    <row r="1915" spans="2:19" x14ac:dyDescent="0.3">
      <c r="B1915" s="24" t="str">
        <f>_xlfn.IFNA(VLOOKUP(A1915,list!B:C,2,FALSE),"")</f>
        <v/>
      </c>
      <c r="D1915" s="24" t="str">
        <f>_xlfn.IFNA(VLOOKUP(C1915,list!$G$2:$I$10,2,FALSE),"")</f>
        <v/>
      </c>
      <c r="E1915" s="24" t="str">
        <f>_xlfn.IFNA(VLOOKUP(C1915,list!G:I,3,FALSE),"")</f>
        <v/>
      </c>
      <c r="O1915" s="26" t="str">
        <f t="shared" si="147"/>
        <v/>
      </c>
      <c r="P1915" s="28" t="str">
        <f t="shared" si="151"/>
        <v/>
      </c>
      <c r="Q1915" s="24" t="str">
        <f t="shared" si="148"/>
        <v/>
      </c>
      <c r="R1915" s="24" t="str">
        <f t="shared" si="149"/>
        <v/>
      </c>
      <c r="S1915" s="27" t="str">
        <f t="shared" si="150"/>
        <v/>
      </c>
    </row>
    <row r="1916" spans="2:19" x14ac:dyDescent="0.3">
      <c r="B1916" s="24" t="str">
        <f>_xlfn.IFNA(VLOOKUP(A1916,list!B:C,2,FALSE),"")</f>
        <v/>
      </c>
      <c r="D1916" s="24" t="str">
        <f>_xlfn.IFNA(VLOOKUP(C1916,list!$G$2:$I$10,2,FALSE),"")</f>
        <v/>
      </c>
      <c r="E1916" s="24" t="str">
        <f>_xlfn.IFNA(VLOOKUP(C1916,list!G:I,3,FALSE),"")</f>
        <v/>
      </c>
      <c r="O1916" s="26" t="str">
        <f t="shared" si="147"/>
        <v/>
      </c>
      <c r="P1916" s="28" t="str">
        <f t="shared" si="151"/>
        <v/>
      </c>
      <c r="Q1916" s="24" t="str">
        <f t="shared" si="148"/>
        <v/>
      </c>
      <c r="R1916" s="24" t="str">
        <f t="shared" si="149"/>
        <v/>
      </c>
      <c r="S1916" s="27" t="str">
        <f t="shared" si="150"/>
        <v/>
      </c>
    </row>
    <row r="1917" spans="2:19" x14ac:dyDescent="0.3">
      <c r="B1917" s="24" t="str">
        <f>_xlfn.IFNA(VLOOKUP(A1917,list!B:C,2,FALSE),"")</f>
        <v/>
      </c>
      <c r="D1917" s="24" t="str">
        <f>_xlfn.IFNA(VLOOKUP(C1917,list!$G$2:$I$10,2,FALSE),"")</f>
        <v/>
      </c>
      <c r="E1917" s="24" t="str">
        <f>_xlfn.IFNA(VLOOKUP(C1917,list!G:I,3,FALSE),"")</f>
        <v/>
      </c>
      <c r="O1917" s="26" t="str">
        <f t="shared" si="147"/>
        <v/>
      </c>
      <c r="P1917" s="28" t="str">
        <f t="shared" si="151"/>
        <v/>
      </c>
      <c r="Q1917" s="24" t="str">
        <f t="shared" si="148"/>
        <v/>
      </c>
      <c r="R1917" s="24" t="str">
        <f t="shared" si="149"/>
        <v/>
      </c>
      <c r="S1917" s="27" t="str">
        <f t="shared" si="150"/>
        <v/>
      </c>
    </row>
    <row r="1918" spans="2:19" x14ac:dyDescent="0.3">
      <c r="B1918" s="24" t="str">
        <f>_xlfn.IFNA(VLOOKUP(A1918,list!B:C,2,FALSE),"")</f>
        <v/>
      </c>
      <c r="D1918" s="24" t="str">
        <f>_xlfn.IFNA(VLOOKUP(C1918,list!$G$2:$I$10,2,FALSE),"")</f>
        <v/>
      </c>
      <c r="E1918" s="24" t="str">
        <f>_xlfn.IFNA(VLOOKUP(C1918,list!G:I,3,FALSE),"")</f>
        <v/>
      </c>
      <c r="O1918" s="26" t="str">
        <f t="shared" si="147"/>
        <v/>
      </c>
      <c r="P1918" s="28" t="str">
        <f t="shared" si="151"/>
        <v/>
      </c>
      <c r="Q1918" s="24" t="str">
        <f t="shared" si="148"/>
        <v/>
      </c>
      <c r="R1918" s="24" t="str">
        <f t="shared" si="149"/>
        <v/>
      </c>
      <c r="S1918" s="27" t="str">
        <f t="shared" si="150"/>
        <v/>
      </c>
    </row>
    <row r="1919" spans="2:19" x14ac:dyDescent="0.3">
      <c r="B1919" s="24" t="str">
        <f>_xlfn.IFNA(VLOOKUP(A1919,list!B:C,2,FALSE),"")</f>
        <v/>
      </c>
      <c r="D1919" s="24" t="str">
        <f>_xlfn.IFNA(VLOOKUP(C1919,list!$G$2:$I$10,2,FALSE),"")</f>
        <v/>
      </c>
      <c r="E1919" s="24" t="str">
        <f>_xlfn.IFNA(VLOOKUP(C1919,list!G:I,3,FALSE),"")</f>
        <v/>
      </c>
      <c r="O1919" s="26" t="str">
        <f t="shared" si="147"/>
        <v/>
      </c>
      <c r="P1919" s="28" t="str">
        <f t="shared" si="151"/>
        <v/>
      </c>
      <c r="Q1919" s="24" t="str">
        <f t="shared" si="148"/>
        <v/>
      </c>
      <c r="R1919" s="24" t="str">
        <f t="shared" si="149"/>
        <v/>
      </c>
      <c r="S1919" s="27" t="str">
        <f t="shared" si="150"/>
        <v/>
      </c>
    </row>
    <row r="1920" spans="2:19" x14ac:dyDescent="0.3">
      <c r="B1920" s="24" t="str">
        <f>_xlfn.IFNA(VLOOKUP(A1920,list!B:C,2,FALSE),"")</f>
        <v/>
      </c>
      <c r="D1920" s="24" t="str">
        <f>_xlfn.IFNA(VLOOKUP(C1920,list!$G$2:$I$10,2,FALSE),"")</f>
        <v/>
      </c>
      <c r="E1920" s="24" t="str">
        <f>_xlfn.IFNA(VLOOKUP(C1920,list!G:I,3,FALSE),"")</f>
        <v/>
      </c>
      <c r="O1920" s="26" t="str">
        <f t="shared" si="147"/>
        <v/>
      </c>
      <c r="P1920" s="28" t="str">
        <f t="shared" si="151"/>
        <v/>
      </c>
      <c r="Q1920" s="24" t="str">
        <f t="shared" si="148"/>
        <v/>
      </c>
      <c r="R1920" s="24" t="str">
        <f t="shared" si="149"/>
        <v/>
      </c>
      <c r="S1920" s="27" t="str">
        <f t="shared" si="150"/>
        <v/>
      </c>
    </row>
    <row r="1921" spans="2:19" x14ac:dyDescent="0.3">
      <c r="B1921" s="24" t="str">
        <f>_xlfn.IFNA(VLOOKUP(A1921,list!B:C,2,FALSE),"")</f>
        <v/>
      </c>
      <c r="D1921" s="24" t="str">
        <f>_xlfn.IFNA(VLOOKUP(C1921,list!$G$2:$I$10,2,FALSE),"")</f>
        <v/>
      </c>
      <c r="E1921" s="24" t="str">
        <f>_xlfn.IFNA(VLOOKUP(C1921,list!G:I,3,FALSE),"")</f>
        <v/>
      </c>
      <c r="O1921" s="26" t="str">
        <f t="shared" si="147"/>
        <v/>
      </c>
      <c r="P1921" s="28" t="str">
        <f t="shared" si="151"/>
        <v/>
      </c>
      <c r="Q1921" s="24" t="str">
        <f t="shared" si="148"/>
        <v/>
      </c>
      <c r="R1921" s="24" t="str">
        <f t="shared" si="149"/>
        <v/>
      </c>
      <c r="S1921" s="27" t="str">
        <f t="shared" si="150"/>
        <v/>
      </c>
    </row>
    <row r="1922" spans="2:19" x14ac:dyDescent="0.3">
      <c r="B1922" s="24" t="str">
        <f>_xlfn.IFNA(VLOOKUP(A1922,list!B:C,2,FALSE),"")</f>
        <v/>
      </c>
      <c r="D1922" s="24" t="str">
        <f>_xlfn.IFNA(VLOOKUP(C1922,list!$G$2:$I$10,2,FALSE),"")</f>
        <v/>
      </c>
      <c r="E1922" s="24" t="str">
        <f>_xlfn.IFNA(VLOOKUP(C1922,list!G:I,3,FALSE),"")</f>
        <v/>
      </c>
      <c r="O1922" s="26" t="str">
        <f t="shared" ref="O1922:O1985" si="152">IFERROR(IF(H1922="","",DATE(YEAR(H1922),MONTH(H1922),1)),"")</f>
        <v/>
      </c>
      <c r="P1922" s="28" t="str">
        <f t="shared" si="151"/>
        <v/>
      </c>
      <c r="Q1922" s="24" t="str">
        <f t="shared" ref="Q1922:Q1985" si="153">IFERROR(IF(J1922="","",MONTH(EOMONTH(J1922,(DAY(J1922)&gt;15)+0))),"")</f>
        <v/>
      </c>
      <c r="R1922" s="24" t="str">
        <f t="shared" ref="R1922:R1985" si="154">IFERROR(IF(J1922="","",IF(AND(MONTH(J1922)=12,Q1922=1),YEAR(J1922)+1,YEAR(J1922))),"")</f>
        <v/>
      </c>
      <c r="S1922" s="27" t="str">
        <f t="shared" ref="S1922:S1985" si="155">IF(OR(Q1922="",R1922=""),"",DATE(R1922,Q1922,1))</f>
        <v/>
      </c>
    </row>
    <row r="1923" spans="2:19" x14ac:dyDescent="0.3">
      <c r="B1923" s="24" t="str">
        <f>_xlfn.IFNA(VLOOKUP(A1923,list!B:C,2,FALSE),"")</f>
        <v/>
      </c>
      <c r="D1923" s="24" t="str">
        <f>_xlfn.IFNA(VLOOKUP(C1923,list!$G$2:$I$10,2,FALSE),"")</f>
        <v/>
      </c>
      <c r="E1923" s="24" t="str">
        <f>_xlfn.IFNA(VLOOKUP(C1923,list!G:I,3,FALSE),"")</f>
        <v/>
      </c>
      <c r="O1923" s="26" t="str">
        <f t="shared" si="152"/>
        <v/>
      </c>
      <c r="P1923" s="28" t="str">
        <f t="shared" ref="P1923:P1986" si="156">IFERROR(IF(J1923&gt;0,((J1923-H1923)/7),""),"")</f>
        <v/>
      </c>
      <c r="Q1923" s="24" t="str">
        <f t="shared" si="153"/>
        <v/>
      </c>
      <c r="R1923" s="24" t="str">
        <f t="shared" si="154"/>
        <v/>
      </c>
      <c r="S1923" s="27" t="str">
        <f t="shared" si="155"/>
        <v/>
      </c>
    </row>
    <row r="1924" spans="2:19" x14ac:dyDescent="0.3">
      <c r="B1924" s="24" t="str">
        <f>_xlfn.IFNA(VLOOKUP(A1924,list!B:C,2,FALSE),"")</f>
        <v/>
      </c>
      <c r="D1924" s="24" t="str">
        <f>_xlfn.IFNA(VLOOKUP(C1924,list!$G$2:$I$10,2,FALSE),"")</f>
        <v/>
      </c>
      <c r="E1924" s="24" t="str">
        <f>_xlfn.IFNA(VLOOKUP(C1924,list!G:I,3,FALSE),"")</f>
        <v/>
      </c>
      <c r="O1924" s="26" t="str">
        <f t="shared" si="152"/>
        <v/>
      </c>
      <c r="P1924" s="28" t="str">
        <f t="shared" si="156"/>
        <v/>
      </c>
      <c r="Q1924" s="24" t="str">
        <f t="shared" si="153"/>
        <v/>
      </c>
      <c r="R1924" s="24" t="str">
        <f t="shared" si="154"/>
        <v/>
      </c>
      <c r="S1924" s="27" t="str">
        <f t="shared" si="155"/>
        <v/>
      </c>
    </row>
    <row r="1925" spans="2:19" x14ac:dyDescent="0.3">
      <c r="B1925" s="24" t="str">
        <f>_xlfn.IFNA(VLOOKUP(A1925,list!B:C,2,FALSE),"")</f>
        <v/>
      </c>
      <c r="D1925" s="24" t="str">
        <f>_xlfn.IFNA(VLOOKUP(C1925,list!$G$2:$I$10,2,FALSE),"")</f>
        <v/>
      </c>
      <c r="E1925" s="24" t="str">
        <f>_xlfn.IFNA(VLOOKUP(C1925,list!G:I,3,FALSE),"")</f>
        <v/>
      </c>
      <c r="O1925" s="26" t="str">
        <f t="shared" si="152"/>
        <v/>
      </c>
      <c r="P1925" s="28" t="str">
        <f t="shared" si="156"/>
        <v/>
      </c>
      <c r="Q1925" s="24" t="str">
        <f t="shared" si="153"/>
        <v/>
      </c>
      <c r="R1925" s="24" t="str">
        <f t="shared" si="154"/>
        <v/>
      </c>
      <c r="S1925" s="27" t="str">
        <f t="shared" si="155"/>
        <v/>
      </c>
    </row>
    <row r="1926" spans="2:19" x14ac:dyDescent="0.3">
      <c r="B1926" s="24" t="str">
        <f>_xlfn.IFNA(VLOOKUP(A1926,list!B:C,2,FALSE),"")</f>
        <v/>
      </c>
      <c r="D1926" s="24" t="str">
        <f>_xlfn.IFNA(VLOOKUP(C1926,list!$G$2:$I$10,2,FALSE),"")</f>
        <v/>
      </c>
      <c r="E1926" s="24" t="str">
        <f>_xlfn.IFNA(VLOOKUP(C1926,list!G:I,3,FALSE),"")</f>
        <v/>
      </c>
      <c r="O1926" s="26" t="str">
        <f t="shared" si="152"/>
        <v/>
      </c>
      <c r="P1926" s="28" t="str">
        <f t="shared" si="156"/>
        <v/>
      </c>
      <c r="Q1926" s="24" t="str">
        <f t="shared" si="153"/>
        <v/>
      </c>
      <c r="R1926" s="24" t="str">
        <f t="shared" si="154"/>
        <v/>
      </c>
      <c r="S1926" s="27" t="str">
        <f t="shared" si="155"/>
        <v/>
      </c>
    </row>
    <row r="1927" spans="2:19" x14ac:dyDescent="0.3">
      <c r="B1927" s="24" t="str">
        <f>_xlfn.IFNA(VLOOKUP(A1927,list!B:C,2,FALSE),"")</f>
        <v/>
      </c>
      <c r="D1927" s="24" t="str">
        <f>_xlfn.IFNA(VLOOKUP(C1927,list!$G$2:$I$10,2,FALSE),"")</f>
        <v/>
      </c>
      <c r="E1927" s="24" t="str">
        <f>_xlfn.IFNA(VLOOKUP(C1927,list!G:I,3,FALSE),"")</f>
        <v/>
      </c>
      <c r="O1927" s="26" t="str">
        <f t="shared" si="152"/>
        <v/>
      </c>
      <c r="P1927" s="28" t="str">
        <f t="shared" si="156"/>
        <v/>
      </c>
      <c r="Q1927" s="24" t="str">
        <f t="shared" si="153"/>
        <v/>
      </c>
      <c r="R1927" s="24" t="str">
        <f t="shared" si="154"/>
        <v/>
      </c>
      <c r="S1927" s="27" t="str">
        <f t="shared" si="155"/>
        <v/>
      </c>
    </row>
    <row r="1928" spans="2:19" x14ac:dyDescent="0.3">
      <c r="B1928" s="24" t="str">
        <f>_xlfn.IFNA(VLOOKUP(A1928,list!B:C,2,FALSE),"")</f>
        <v/>
      </c>
      <c r="D1928" s="24" t="str">
        <f>_xlfn.IFNA(VLOOKUP(C1928,list!$G$2:$I$10,2,FALSE),"")</f>
        <v/>
      </c>
      <c r="E1928" s="24" t="str">
        <f>_xlfn.IFNA(VLOOKUP(C1928,list!G:I,3,FALSE),"")</f>
        <v/>
      </c>
      <c r="O1928" s="26" t="str">
        <f t="shared" si="152"/>
        <v/>
      </c>
      <c r="P1928" s="28" t="str">
        <f t="shared" si="156"/>
        <v/>
      </c>
      <c r="Q1928" s="24" t="str">
        <f t="shared" si="153"/>
        <v/>
      </c>
      <c r="R1928" s="24" t="str">
        <f t="shared" si="154"/>
        <v/>
      </c>
      <c r="S1928" s="27" t="str">
        <f t="shared" si="155"/>
        <v/>
      </c>
    </row>
    <row r="1929" spans="2:19" x14ac:dyDescent="0.3">
      <c r="B1929" s="24" t="str">
        <f>_xlfn.IFNA(VLOOKUP(A1929,list!B:C,2,FALSE),"")</f>
        <v/>
      </c>
      <c r="D1929" s="24" t="str">
        <f>_xlfn.IFNA(VLOOKUP(C1929,list!$G$2:$I$10,2,FALSE),"")</f>
        <v/>
      </c>
      <c r="E1929" s="24" t="str">
        <f>_xlfn.IFNA(VLOOKUP(C1929,list!G:I,3,FALSE),"")</f>
        <v/>
      </c>
      <c r="O1929" s="26" t="str">
        <f t="shared" si="152"/>
        <v/>
      </c>
      <c r="P1929" s="28" t="str">
        <f t="shared" si="156"/>
        <v/>
      </c>
      <c r="Q1929" s="24" t="str">
        <f t="shared" si="153"/>
        <v/>
      </c>
      <c r="R1929" s="24" t="str">
        <f t="shared" si="154"/>
        <v/>
      </c>
      <c r="S1929" s="27" t="str">
        <f t="shared" si="155"/>
        <v/>
      </c>
    </row>
    <row r="1930" spans="2:19" x14ac:dyDescent="0.3">
      <c r="B1930" s="24" t="str">
        <f>_xlfn.IFNA(VLOOKUP(A1930,list!B:C,2,FALSE),"")</f>
        <v/>
      </c>
      <c r="D1930" s="24" t="str">
        <f>_xlfn.IFNA(VLOOKUP(C1930,list!$G$2:$I$10,2,FALSE),"")</f>
        <v/>
      </c>
      <c r="E1930" s="24" t="str">
        <f>_xlfn.IFNA(VLOOKUP(C1930,list!G:I,3,FALSE),"")</f>
        <v/>
      </c>
      <c r="O1930" s="26" t="str">
        <f t="shared" si="152"/>
        <v/>
      </c>
      <c r="P1930" s="28" t="str">
        <f t="shared" si="156"/>
        <v/>
      </c>
      <c r="Q1930" s="24" t="str">
        <f t="shared" si="153"/>
        <v/>
      </c>
      <c r="R1930" s="24" t="str">
        <f t="shared" si="154"/>
        <v/>
      </c>
      <c r="S1930" s="27" t="str">
        <f t="shared" si="155"/>
        <v/>
      </c>
    </row>
    <row r="1931" spans="2:19" x14ac:dyDescent="0.3">
      <c r="B1931" s="24" t="str">
        <f>_xlfn.IFNA(VLOOKUP(A1931,list!B:C,2,FALSE),"")</f>
        <v/>
      </c>
      <c r="D1931" s="24" t="str">
        <f>_xlfn.IFNA(VLOOKUP(C1931,list!$G$2:$I$10,2,FALSE),"")</f>
        <v/>
      </c>
      <c r="E1931" s="24" t="str">
        <f>_xlfn.IFNA(VLOOKUP(C1931,list!G:I,3,FALSE),"")</f>
        <v/>
      </c>
      <c r="O1931" s="26" t="str">
        <f t="shared" si="152"/>
        <v/>
      </c>
      <c r="P1931" s="28" t="str">
        <f t="shared" si="156"/>
        <v/>
      </c>
      <c r="Q1931" s="24" t="str">
        <f t="shared" si="153"/>
        <v/>
      </c>
      <c r="R1931" s="24" t="str">
        <f t="shared" si="154"/>
        <v/>
      </c>
      <c r="S1931" s="27" t="str">
        <f t="shared" si="155"/>
        <v/>
      </c>
    </row>
    <row r="1932" spans="2:19" x14ac:dyDescent="0.3">
      <c r="B1932" s="24" t="str">
        <f>_xlfn.IFNA(VLOOKUP(A1932,list!B:C,2,FALSE),"")</f>
        <v/>
      </c>
      <c r="D1932" s="24" t="str">
        <f>_xlfn.IFNA(VLOOKUP(C1932,list!$G$2:$I$10,2,FALSE),"")</f>
        <v/>
      </c>
      <c r="E1932" s="24" t="str">
        <f>_xlfn.IFNA(VLOOKUP(C1932,list!G:I,3,FALSE),"")</f>
        <v/>
      </c>
      <c r="O1932" s="26" t="str">
        <f t="shared" si="152"/>
        <v/>
      </c>
      <c r="P1932" s="28" t="str">
        <f t="shared" si="156"/>
        <v/>
      </c>
      <c r="Q1932" s="24" t="str">
        <f t="shared" si="153"/>
        <v/>
      </c>
      <c r="R1932" s="24" t="str">
        <f t="shared" si="154"/>
        <v/>
      </c>
      <c r="S1932" s="27" t="str">
        <f t="shared" si="155"/>
        <v/>
      </c>
    </row>
    <row r="1933" spans="2:19" x14ac:dyDescent="0.3">
      <c r="B1933" s="24" t="str">
        <f>_xlfn.IFNA(VLOOKUP(A1933,list!B:C,2,FALSE),"")</f>
        <v/>
      </c>
      <c r="D1933" s="24" t="str">
        <f>_xlfn.IFNA(VLOOKUP(C1933,list!$G$2:$I$10,2,FALSE),"")</f>
        <v/>
      </c>
      <c r="E1933" s="24" t="str">
        <f>_xlfn.IFNA(VLOOKUP(C1933,list!G:I,3,FALSE),"")</f>
        <v/>
      </c>
      <c r="O1933" s="26" t="str">
        <f t="shared" si="152"/>
        <v/>
      </c>
      <c r="P1933" s="28" t="str">
        <f t="shared" si="156"/>
        <v/>
      </c>
      <c r="Q1933" s="24" t="str">
        <f t="shared" si="153"/>
        <v/>
      </c>
      <c r="R1933" s="24" t="str">
        <f t="shared" si="154"/>
        <v/>
      </c>
      <c r="S1933" s="27" t="str">
        <f t="shared" si="155"/>
        <v/>
      </c>
    </row>
    <row r="1934" spans="2:19" x14ac:dyDescent="0.3">
      <c r="B1934" s="24" t="str">
        <f>_xlfn.IFNA(VLOOKUP(A1934,list!B:C,2,FALSE),"")</f>
        <v/>
      </c>
      <c r="D1934" s="24" t="str">
        <f>_xlfn.IFNA(VLOOKUP(C1934,list!$G$2:$I$10,2,FALSE),"")</f>
        <v/>
      </c>
      <c r="E1934" s="24" t="str">
        <f>_xlfn.IFNA(VLOOKUP(C1934,list!G:I,3,FALSE),"")</f>
        <v/>
      </c>
      <c r="O1934" s="26" t="str">
        <f t="shared" si="152"/>
        <v/>
      </c>
      <c r="P1934" s="28" t="str">
        <f t="shared" si="156"/>
        <v/>
      </c>
      <c r="Q1934" s="24" t="str">
        <f t="shared" si="153"/>
        <v/>
      </c>
      <c r="R1934" s="24" t="str">
        <f t="shared" si="154"/>
        <v/>
      </c>
      <c r="S1934" s="27" t="str">
        <f t="shared" si="155"/>
        <v/>
      </c>
    </row>
    <row r="1935" spans="2:19" x14ac:dyDescent="0.3">
      <c r="B1935" s="24" t="str">
        <f>_xlfn.IFNA(VLOOKUP(A1935,list!B:C,2,FALSE),"")</f>
        <v/>
      </c>
      <c r="D1935" s="24" t="str">
        <f>_xlfn.IFNA(VLOOKUP(C1935,list!$G$2:$I$10,2,FALSE),"")</f>
        <v/>
      </c>
      <c r="E1935" s="24" t="str">
        <f>_xlfn.IFNA(VLOOKUP(C1935,list!G:I,3,FALSE),"")</f>
        <v/>
      </c>
      <c r="O1935" s="26" t="str">
        <f t="shared" si="152"/>
        <v/>
      </c>
      <c r="P1935" s="28" t="str">
        <f t="shared" si="156"/>
        <v/>
      </c>
      <c r="Q1935" s="24" t="str">
        <f t="shared" si="153"/>
        <v/>
      </c>
      <c r="R1935" s="24" t="str">
        <f t="shared" si="154"/>
        <v/>
      </c>
      <c r="S1935" s="27" t="str">
        <f t="shared" si="155"/>
        <v/>
      </c>
    </row>
    <row r="1936" spans="2:19" x14ac:dyDescent="0.3">
      <c r="B1936" s="24" t="str">
        <f>_xlfn.IFNA(VLOOKUP(A1936,list!B:C,2,FALSE),"")</f>
        <v/>
      </c>
      <c r="D1936" s="24" t="str">
        <f>_xlfn.IFNA(VLOOKUP(C1936,list!$G$2:$I$10,2,FALSE),"")</f>
        <v/>
      </c>
      <c r="E1936" s="24" t="str">
        <f>_xlfn.IFNA(VLOOKUP(C1936,list!G:I,3,FALSE),"")</f>
        <v/>
      </c>
      <c r="O1936" s="26" t="str">
        <f t="shared" si="152"/>
        <v/>
      </c>
      <c r="P1936" s="28" t="str">
        <f t="shared" si="156"/>
        <v/>
      </c>
      <c r="Q1936" s="24" t="str">
        <f t="shared" si="153"/>
        <v/>
      </c>
      <c r="R1936" s="24" t="str">
        <f t="shared" si="154"/>
        <v/>
      </c>
      <c r="S1936" s="27" t="str">
        <f t="shared" si="155"/>
        <v/>
      </c>
    </row>
    <row r="1937" spans="2:19" x14ac:dyDescent="0.3">
      <c r="B1937" s="24" t="str">
        <f>_xlfn.IFNA(VLOOKUP(A1937,list!B:C,2,FALSE),"")</f>
        <v/>
      </c>
      <c r="D1937" s="24" t="str">
        <f>_xlfn.IFNA(VLOOKUP(C1937,list!$G$2:$I$10,2,FALSE),"")</f>
        <v/>
      </c>
      <c r="E1937" s="24" t="str">
        <f>_xlfn.IFNA(VLOOKUP(C1937,list!G:I,3,FALSE),"")</f>
        <v/>
      </c>
      <c r="O1937" s="26" t="str">
        <f t="shared" si="152"/>
        <v/>
      </c>
      <c r="P1937" s="28" t="str">
        <f t="shared" si="156"/>
        <v/>
      </c>
      <c r="Q1937" s="24" t="str">
        <f t="shared" si="153"/>
        <v/>
      </c>
      <c r="R1937" s="24" t="str">
        <f t="shared" si="154"/>
        <v/>
      </c>
      <c r="S1937" s="27" t="str">
        <f t="shared" si="155"/>
        <v/>
      </c>
    </row>
    <row r="1938" spans="2:19" x14ac:dyDescent="0.3">
      <c r="B1938" s="24" t="str">
        <f>_xlfn.IFNA(VLOOKUP(A1938,list!B:C,2,FALSE),"")</f>
        <v/>
      </c>
      <c r="D1938" s="24" t="str">
        <f>_xlfn.IFNA(VLOOKUP(C1938,list!$G$2:$I$10,2,FALSE),"")</f>
        <v/>
      </c>
      <c r="E1938" s="24" t="str">
        <f>_xlfn.IFNA(VLOOKUP(C1938,list!G:I,3,FALSE),"")</f>
        <v/>
      </c>
      <c r="O1938" s="26" t="str">
        <f t="shared" si="152"/>
        <v/>
      </c>
      <c r="P1938" s="28" t="str">
        <f t="shared" si="156"/>
        <v/>
      </c>
      <c r="Q1938" s="24" t="str">
        <f t="shared" si="153"/>
        <v/>
      </c>
      <c r="R1938" s="24" t="str">
        <f t="shared" si="154"/>
        <v/>
      </c>
      <c r="S1938" s="27" t="str">
        <f t="shared" si="155"/>
        <v/>
      </c>
    </row>
    <row r="1939" spans="2:19" x14ac:dyDescent="0.3">
      <c r="B1939" s="24" t="str">
        <f>_xlfn.IFNA(VLOOKUP(A1939,list!B:C,2,FALSE),"")</f>
        <v/>
      </c>
      <c r="D1939" s="24" t="str">
        <f>_xlfn.IFNA(VLOOKUP(C1939,list!$G$2:$I$10,2,FALSE),"")</f>
        <v/>
      </c>
      <c r="E1939" s="24" t="str">
        <f>_xlfn.IFNA(VLOOKUP(C1939,list!G:I,3,FALSE),"")</f>
        <v/>
      </c>
      <c r="O1939" s="26" t="str">
        <f t="shared" si="152"/>
        <v/>
      </c>
      <c r="P1939" s="28" t="str">
        <f t="shared" si="156"/>
        <v/>
      </c>
      <c r="Q1939" s="24" t="str">
        <f t="shared" si="153"/>
        <v/>
      </c>
      <c r="R1939" s="24" t="str">
        <f t="shared" si="154"/>
        <v/>
      </c>
      <c r="S1939" s="27" t="str">
        <f t="shared" si="155"/>
        <v/>
      </c>
    </row>
    <row r="1940" spans="2:19" x14ac:dyDescent="0.3">
      <c r="B1940" s="24" t="str">
        <f>_xlfn.IFNA(VLOOKUP(A1940,list!B:C,2,FALSE),"")</f>
        <v/>
      </c>
      <c r="D1940" s="24" t="str">
        <f>_xlfn.IFNA(VLOOKUP(C1940,list!$G$2:$I$10,2,FALSE),"")</f>
        <v/>
      </c>
      <c r="E1940" s="24" t="str">
        <f>_xlfn.IFNA(VLOOKUP(C1940,list!G:I,3,FALSE),"")</f>
        <v/>
      </c>
      <c r="O1940" s="26" t="str">
        <f t="shared" si="152"/>
        <v/>
      </c>
      <c r="P1940" s="28" t="str">
        <f t="shared" si="156"/>
        <v/>
      </c>
      <c r="Q1940" s="24" t="str">
        <f t="shared" si="153"/>
        <v/>
      </c>
      <c r="R1940" s="24" t="str">
        <f t="shared" si="154"/>
        <v/>
      </c>
      <c r="S1940" s="27" t="str">
        <f t="shared" si="155"/>
        <v/>
      </c>
    </row>
    <row r="1941" spans="2:19" x14ac:dyDescent="0.3">
      <c r="B1941" s="24" t="str">
        <f>_xlfn.IFNA(VLOOKUP(A1941,list!B:C,2,FALSE),"")</f>
        <v/>
      </c>
      <c r="D1941" s="24" t="str">
        <f>_xlfn.IFNA(VLOOKUP(C1941,list!$G$2:$I$10,2,FALSE),"")</f>
        <v/>
      </c>
      <c r="E1941" s="24" t="str">
        <f>_xlfn.IFNA(VLOOKUP(C1941,list!G:I,3,FALSE),"")</f>
        <v/>
      </c>
      <c r="O1941" s="26" t="str">
        <f t="shared" si="152"/>
        <v/>
      </c>
      <c r="P1941" s="28" t="str">
        <f t="shared" si="156"/>
        <v/>
      </c>
      <c r="Q1941" s="24" t="str">
        <f t="shared" si="153"/>
        <v/>
      </c>
      <c r="R1941" s="24" t="str">
        <f t="shared" si="154"/>
        <v/>
      </c>
      <c r="S1941" s="27" t="str">
        <f t="shared" si="155"/>
        <v/>
      </c>
    </row>
    <row r="1942" spans="2:19" x14ac:dyDescent="0.3">
      <c r="B1942" s="24" t="str">
        <f>_xlfn.IFNA(VLOOKUP(A1942,list!B:C,2,FALSE),"")</f>
        <v/>
      </c>
      <c r="D1942" s="24" t="str">
        <f>_xlfn.IFNA(VLOOKUP(C1942,list!$G$2:$I$10,2,FALSE),"")</f>
        <v/>
      </c>
      <c r="E1942" s="24" t="str">
        <f>_xlfn.IFNA(VLOOKUP(C1942,list!G:I,3,FALSE),"")</f>
        <v/>
      </c>
      <c r="O1942" s="26" t="str">
        <f t="shared" si="152"/>
        <v/>
      </c>
      <c r="P1942" s="28" t="str">
        <f t="shared" si="156"/>
        <v/>
      </c>
      <c r="Q1942" s="24" t="str">
        <f t="shared" si="153"/>
        <v/>
      </c>
      <c r="R1942" s="24" t="str">
        <f t="shared" si="154"/>
        <v/>
      </c>
      <c r="S1942" s="27" t="str">
        <f t="shared" si="155"/>
        <v/>
      </c>
    </row>
    <row r="1943" spans="2:19" x14ac:dyDescent="0.3">
      <c r="B1943" s="24" t="str">
        <f>_xlfn.IFNA(VLOOKUP(A1943,list!B:C,2,FALSE),"")</f>
        <v/>
      </c>
      <c r="D1943" s="24" t="str">
        <f>_xlfn.IFNA(VLOOKUP(C1943,list!$G$2:$I$10,2,FALSE),"")</f>
        <v/>
      </c>
      <c r="E1943" s="24" t="str">
        <f>_xlfn.IFNA(VLOOKUP(C1943,list!G:I,3,FALSE),"")</f>
        <v/>
      </c>
      <c r="O1943" s="26" t="str">
        <f t="shared" si="152"/>
        <v/>
      </c>
      <c r="P1943" s="28" t="str">
        <f t="shared" si="156"/>
        <v/>
      </c>
      <c r="Q1943" s="24" t="str">
        <f t="shared" si="153"/>
        <v/>
      </c>
      <c r="R1943" s="24" t="str">
        <f t="shared" si="154"/>
        <v/>
      </c>
      <c r="S1943" s="27" t="str">
        <f t="shared" si="155"/>
        <v/>
      </c>
    </row>
    <row r="1944" spans="2:19" x14ac:dyDescent="0.3">
      <c r="B1944" s="24" t="str">
        <f>_xlfn.IFNA(VLOOKUP(A1944,list!B:C,2,FALSE),"")</f>
        <v/>
      </c>
      <c r="D1944" s="24" t="str">
        <f>_xlfn.IFNA(VLOOKUP(C1944,list!$G$2:$I$10,2,FALSE),"")</f>
        <v/>
      </c>
      <c r="E1944" s="24" t="str">
        <f>_xlfn.IFNA(VLOOKUP(C1944,list!G:I,3,FALSE),"")</f>
        <v/>
      </c>
      <c r="O1944" s="26" t="str">
        <f t="shared" si="152"/>
        <v/>
      </c>
      <c r="P1944" s="28" t="str">
        <f t="shared" si="156"/>
        <v/>
      </c>
      <c r="Q1944" s="24" t="str">
        <f t="shared" si="153"/>
        <v/>
      </c>
      <c r="R1944" s="24" t="str">
        <f t="shared" si="154"/>
        <v/>
      </c>
      <c r="S1944" s="27" t="str">
        <f t="shared" si="155"/>
        <v/>
      </c>
    </row>
    <row r="1945" spans="2:19" x14ac:dyDescent="0.3">
      <c r="B1945" s="24" t="str">
        <f>_xlfn.IFNA(VLOOKUP(A1945,list!B:C,2,FALSE),"")</f>
        <v/>
      </c>
      <c r="D1945" s="24" t="str">
        <f>_xlfn.IFNA(VLOOKUP(C1945,list!$G$2:$I$10,2,FALSE),"")</f>
        <v/>
      </c>
      <c r="E1945" s="24" t="str">
        <f>_xlfn.IFNA(VLOOKUP(C1945,list!G:I,3,FALSE),"")</f>
        <v/>
      </c>
      <c r="O1945" s="26" t="str">
        <f t="shared" si="152"/>
        <v/>
      </c>
      <c r="P1945" s="28" t="str">
        <f t="shared" si="156"/>
        <v/>
      </c>
      <c r="Q1945" s="24" t="str">
        <f t="shared" si="153"/>
        <v/>
      </c>
      <c r="R1945" s="24" t="str">
        <f t="shared" si="154"/>
        <v/>
      </c>
      <c r="S1945" s="27" t="str">
        <f t="shared" si="155"/>
        <v/>
      </c>
    </row>
    <row r="1946" spans="2:19" x14ac:dyDescent="0.3">
      <c r="B1946" s="24" t="str">
        <f>_xlfn.IFNA(VLOOKUP(A1946,list!B:C,2,FALSE),"")</f>
        <v/>
      </c>
      <c r="D1946" s="24" t="str">
        <f>_xlfn.IFNA(VLOOKUP(C1946,list!$G$2:$I$10,2,FALSE),"")</f>
        <v/>
      </c>
      <c r="E1946" s="24" t="str">
        <f>_xlfn.IFNA(VLOOKUP(C1946,list!G:I,3,FALSE),"")</f>
        <v/>
      </c>
      <c r="O1946" s="26" t="str">
        <f t="shared" si="152"/>
        <v/>
      </c>
      <c r="P1946" s="28" t="str">
        <f t="shared" si="156"/>
        <v/>
      </c>
      <c r="Q1946" s="24" t="str">
        <f t="shared" si="153"/>
        <v/>
      </c>
      <c r="R1946" s="24" t="str">
        <f t="shared" si="154"/>
        <v/>
      </c>
      <c r="S1946" s="27" t="str">
        <f t="shared" si="155"/>
        <v/>
      </c>
    </row>
    <row r="1947" spans="2:19" x14ac:dyDescent="0.3">
      <c r="B1947" s="24" t="str">
        <f>_xlfn.IFNA(VLOOKUP(A1947,list!B:C,2,FALSE),"")</f>
        <v/>
      </c>
      <c r="D1947" s="24" t="str">
        <f>_xlfn.IFNA(VLOOKUP(C1947,list!$G$2:$I$10,2,FALSE),"")</f>
        <v/>
      </c>
      <c r="E1947" s="24" t="str">
        <f>_xlfn.IFNA(VLOOKUP(C1947,list!G:I,3,FALSE),"")</f>
        <v/>
      </c>
      <c r="O1947" s="26" t="str">
        <f t="shared" si="152"/>
        <v/>
      </c>
      <c r="P1947" s="28" t="str">
        <f t="shared" si="156"/>
        <v/>
      </c>
      <c r="Q1947" s="24" t="str">
        <f t="shared" si="153"/>
        <v/>
      </c>
      <c r="R1947" s="24" t="str">
        <f t="shared" si="154"/>
        <v/>
      </c>
      <c r="S1947" s="27" t="str">
        <f t="shared" si="155"/>
        <v/>
      </c>
    </row>
    <row r="1948" spans="2:19" x14ac:dyDescent="0.3">
      <c r="B1948" s="24" t="str">
        <f>_xlfn.IFNA(VLOOKUP(A1948,list!B:C,2,FALSE),"")</f>
        <v/>
      </c>
      <c r="D1948" s="24" t="str">
        <f>_xlfn.IFNA(VLOOKUP(C1948,list!$G$2:$I$10,2,FALSE),"")</f>
        <v/>
      </c>
      <c r="E1948" s="24" t="str">
        <f>_xlfn.IFNA(VLOOKUP(C1948,list!G:I,3,FALSE),"")</f>
        <v/>
      </c>
      <c r="O1948" s="26" t="str">
        <f t="shared" si="152"/>
        <v/>
      </c>
      <c r="P1948" s="28" t="str">
        <f t="shared" si="156"/>
        <v/>
      </c>
      <c r="Q1948" s="24" t="str">
        <f t="shared" si="153"/>
        <v/>
      </c>
      <c r="R1948" s="24" t="str">
        <f t="shared" si="154"/>
        <v/>
      </c>
      <c r="S1948" s="27" t="str">
        <f t="shared" si="155"/>
        <v/>
      </c>
    </row>
    <row r="1949" spans="2:19" x14ac:dyDescent="0.3">
      <c r="B1949" s="24" t="str">
        <f>_xlfn.IFNA(VLOOKUP(A1949,list!B:C,2,FALSE),"")</f>
        <v/>
      </c>
      <c r="D1949" s="24" t="str">
        <f>_xlfn.IFNA(VLOOKUP(C1949,list!$G$2:$I$10,2,FALSE),"")</f>
        <v/>
      </c>
      <c r="E1949" s="24" t="str">
        <f>_xlfn.IFNA(VLOOKUP(C1949,list!G:I,3,FALSE),"")</f>
        <v/>
      </c>
      <c r="O1949" s="26" t="str">
        <f t="shared" si="152"/>
        <v/>
      </c>
      <c r="P1949" s="28" t="str">
        <f t="shared" si="156"/>
        <v/>
      </c>
      <c r="Q1949" s="24" t="str">
        <f t="shared" si="153"/>
        <v/>
      </c>
      <c r="R1949" s="24" t="str">
        <f t="shared" si="154"/>
        <v/>
      </c>
      <c r="S1949" s="27" t="str">
        <f t="shared" si="155"/>
        <v/>
      </c>
    </row>
    <row r="1950" spans="2:19" x14ac:dyDescent="0.3">
      <c r="B1950" s="24" t="str">
        <f>_xlfn.IFNA(VLOOKUP(A1950,list!B:C,2,FALSE),"")</f>
        <v/>
      </c>
      <c r="D1950" s="24" t="str">
        <f>_xlfn.IFNA(VLOOKUP(C1950,list!$G$2:$I$10,2,FALSE),"")</f>
        <v/>
      </c>
      <c r="E1950" s="24" t="str">
        <f>_xlfn.IFNA(VLOOKUP(C1950,list!G:I,3,FALSE),"")</f>
        <v/>
      </c>
      <c r="O1950" s="26" t="str">
        <f t="shared" si="152"/>
        <v/>
      </c>
      <c r="P1950" s="28" t="str">
        <f t="shared" si="156"/>
        <v/>
      </c>
      <c r="Q1950" s="24" t="str">
        <f t="shared" si="153"/>
        <v/>
      </c>
      <c r="R1950" s="24" t="str">
        <f t="shared" si="154"/>
        <v/>
      </c>
      <c r="S1950" s="27" t="str">
        <f t="shared" si="155"/>
        <v/>
      </c>
    </row>
    <row r="1951" spans="2:19" x14ac:dyDescent="0.3">
      <c r="B1951" s="24" t="str">
        <f>_xlfn.IFNA(VLOOKUP(A1951,list!B:C,2,FALSE),"")</f>
        <v/>
      </c>
      <c r="D1951" s="24" t="str">
        <f>_xlfn.IFNA(VLOOKUP(C1951,list!$G$2:$I$10,2,FALSE),"")</f>
        <v/>
      </c>
      <c r="E1951" s="24" t="str">
        <f>_xlfn.IFNA(VLOOKUP(C1951,list!G:I,3,FALSE),"")</f>
        <v/>
      </c>
      <c r="O1951" s="26" t="str">
        <f t="shared" si="152"/>
        <v/>
      </c>
      <c r="P1951" s="28" t="str">
        <f t="shared" si="156"/>
        <v/>
      </c>
      <c r="Q1951" s="24" t="str">
        <f t="shared" si="153"/>
        <v/>
      </c>
      <c r="R1951" s="24" t="str">
        <f t="shared" si="154"/>
        <v/>
      </c>
      <c r="S1951" s="27" t="str">
        <f t="shared" si="155"/>
        <v/>
      </c>
    </row>
    <row r="1952" spans="2:19" x14ac:dyDescent="0.3">
      <c r="B1952" s="24" t="str">
        <f>_xlfn.IFNA(VLOOKUP(A1952,list!B:C,2,FALSE),"")</f>
        <v/>
      </c>
      <c r="D1952" s="24" t="str">
        <f>_xlfn.IFNA(VLOOKUP(C1952,list!$G$2:$I$10,2,FALSE),"")</f>
        <v/>
      </c>
      <c r="E1952" s="24" t="str">
        <f>_xlfn.IFNA(VLOOKUP(C1952,list!G:I,3,FALSE),"")</f>
        <v/>
      </c>
      <c r="O1952" s="26" t="str">
        <f t="shared" si="152"/>
        <v/>
      </c>
      <c r="P1952" s="28" t="str">
        <f t="shared" si="156"/>
        <v/>
      </c>
      <c r="Q1952" s="24" t="str">
        <f t="shared" si="153"/>
        <v/>
      </c>
      <c r="R1952" s="24" t="str">
        <f t="shared" si="154"/>
        <v/>
      </c>
      <c r="S1952" s="27" t="str">
        <f t="shared" si="155"/>
        <v/>
      </c>
    </row>
    <row r="1953" spans="2:19" x14ac:dyDescent="0.3">
      <c r="B1953" s="24" t="str">
        <f>_xlfn.IFNA(VLOOKUP(A1953,list!B:C,2,FALSE),"")</f>
        <v/>
      </c>
      <c r="D1953" s="24" t="str">
        <f>_xlfn.IFNA(VLOOKUP(C1953,list!$G$2:$I$10,2,FALSE),"")</f>
        <v/>
      </c>
      <c r="E1953" s="24" t="str">
        <f>_xlfn.IFNA(VLOOKUP(C1953,list!G:I,3,FALSE),"")</f>
        <v/>
      </c>
      <c r="O1953" s="26" t="str">
        <f t="shared" si="152"/>
        <v/>
      </c>
      <c r="P1953" s="28" t="str">
        <f t="shared" si="156"/>
        <v/>
      </c>
      <c r="Q1953" s="24" t="str">
        <f t="shared" si="153"/>
        <v/>
      </c>
      <c r="R1953" s="24" t="str">
        <f t="shared" si="154"/>
        <v/>
      </c>
      <c r="S1953" s="27" t="str">
        <f t="shared" si="155"/>
        <v/>
      </c>
    </row>
    <row r="1954" spans="2:19" x14ac:dyDescent="0.3">
      <c r="B1954" s="24" t="str">
        <f>_xlfn.IFNA(VLOOKUP(A1954,list!B:C,2,FALSE),"")</f>
        <v/>
      </c>
      <c r="D1954" s="24" t="str">
        <f>_xlfn.IFNA(VLOOKUP(C1954,list!$G$2:$I$10,2,FALSE),"")</f>
        <v/>
      </c>
      <c r="E1954" s="24" t="str">
        <f>_xlfn.IFNA(VLOOKUP(C1954,list!G:I,3,FALSE),"")</f>
        <v/>
      </c>
      <c r="O1954" s="26" t="str">
        <f t="shared" si="152"/>
        <v/>
      </c>
      <c r="P1954" s="28" t="str">
        <f t="shared" si="156"/>
        <v/>
      </c>
      <c r="Q1954" s="24" t="str">
        <f t="shared" si="153"/>
        <v/>
      </c>
      <c r="R1954" s="24" t="str">
        <f t="shared" si="154"/>
        <v/>
      </c>
      <c r="S1954" s="27" t="str">
        <f t="shared" si="155"/>
        <v/>
      </c>
    </row>
    <row r="1955" spans="2:19" x14ac:dyDescent="0.3">
      <c r="B1955" s="24" t="str">
        <f>_xlfn.IFNA(VLOOKUP(A1955,list!B:C,2,FALSE),"")</f>
        <v/>
      </c>
      <c r="D1955" s="24" t="str">
        <f>_xlfn.IFNA(VLOOKUP(C1955,list!$G$2:$I$10,2,FALSE),"")</f>
        <v/>
      </c>
      <c r="E1955" s="24" t="str">
        <f>_xlfn.IFNA(VLOOKUP(C1955,list!G:I,3,FALSE),"")</f>
        <v/>
      </c>
      <c r="O1955" s="26" t="str">
        <f t="shared" si="152"/>
        <v/>
      </c>
      <c r="P1955" s="28" t="str">
        <f t="shared" si="156"/>
        <v/>
      </c>
      <c r="Q1955" s="24" t="str">
        <f t="shared" si="153"/>
        <v/>
      </c>
      <c r="R1955" s="24" t="str">
        <f t="shared" si="154"/>
        <v/>
      </c>
      <c r="S1955" s="27" t="str">
        <f t="shared" si="155"/>
        <v/>
      </c>
    </row>
    <row r="1956" spans="2:19" x14ac:dyDescent="0.3">
      <c r="B1956" s="24" t="str">
        <f>_xlfn.IFNA(VLOOKUP(A1956,list!B:C,2,FALSE),"")</f>
        <v/>
      </c>
      <c r="D1956" s="24" t="str">
        <f>_xlfn.IFNA(VLOOKUP(C1956,list!$G$2:$I$10,2,FALSE),"")</f>
        <v/>
      </c>
      <c r="E1956" s="24" t="str">
        <f>_xlfn.IFNA(VLOOKUP(C1956,list!G:I,3,FALSE),"")</f>
        <v/>
      </c>
      <c r="O1956" s="26" t="str">
        <f t="shared" si="152"/>
        <v/>
      </c>
      <c r="P1956" s="28" t="str">
        <f t="shared" si="156"/>
        <v/>
      </c>
      <c r="Q1956" s="24" t="str">
        <f t="shared" si="153"/>
        <v/>
      </c>
      <c r="R1956" s="24" t="str">
        <f t="shared" si="154"/>
        <v/>
      </c>
      <c r="S1956" s="27" t="str">
        <f t="shared" si="155"/>
        <v/>
      </c>
    </row>
    <row r="1957" spans="2:19" x14ac:dyDescent="0.3">
      <c r="B1957" s="24" t="str">
        <f>_xlfn.IFNA(VLOOKUP(A1957,list!B:C,2,FALSE),"")</f>
        <v/>
      </c>
      <c r="D1957" s="24" t="str">
        <f>_xlfn.IFNA(VLOOKUP(C1957,list!$G$2:$I$10,2,FALSE),"")</f>
        <v/>
      </c>
      <c r="E1957" s="24" t="str">
        <f>_xlfn.IFNA(VLOOKUP(C1957,list!G:I,3,FALSE),"")</f>
        <v/>
      </c>
      <c r="O1957" s="26" t="str">
        <f t="shared" si="152"/>
        <v/>
      </c>
      <c r="P1957" s="28" t="str">
        <f t="shared" si="156"/>
        <v/>
      </c>
      <c r="Q1957" s="24" t="str">
        <f t="shared" si="153"/>
        <v/>
      </c>
      <c r="R1957" s="24" t="str">
        <f t="shared" si="154"/>
        <v/>
      </c>
      <c r="S1957" s="27" t="str">
        <f t="shared" si="155"/>
        <v/>
      </c>
    </row>
    <row r="1958" spans="2:19" x14ac:dyDescent="0.3">
      <c r="B1958" s="24" t="str">
        <f>_xlfn.IFNA(VLOOKUP(A1958,list!B:C,2,FALSE),"")</f>
        <v/>
      </c>
      <c r="D1958" s="24" t="str">
        <f>_xlfn.IFNA(VLOOKUP(C1958,list!$G$2:$I$10,2,FALSE),"")</f>
        <v/>
      </c>
      <c r="E1958" s="24" t="str">
        <f>_xlfn.IFNA(VLOOKUP(C1958,list!G:I,3,FALSE),"")</f>
        <v/>
      </c>
      <c r="O1958" s="26" t="str">
        <f t="shared" si="152"/>
        <v/>
      </c>
      <c r="P1958" s="28" t="str">
        <f t="shared" si="156"/>
        <v/>
      </c>
      <c r="Q1958" s="24" t="str">
        <f t="shared" si="153"/>
        <v/>
      </c>
      <c r="R1958" s="24" t="str">
        <f t="shared" si="154"/>
        <v/>
      </c>
      <c r="S1958" s="27" t="str">
        <f t="shared" si="155"/>
        <v/>
      </c>
    </row>
    <row r="1959" spans="2:19" x14ac:dyDescent="0.3">
      <c r="B1959" s="24" t="str">
        <f>_xlfn.IFNA(VLOOKUP(A1959,list!B:C,2,FALSE),"")</f>
        <v/>
      </c>
      <c r="D1959" s="24" t="str">
        <f>_xlfn.IFNA(VLOOKUP(C1959,list!$G$2:$I$10,2,FALSE),"")</f>
        <v/>
      </c>
      <c r="E1959" s="24" t="str">
        <f>_xlfn.IFNA(VLOOKUP(C1959,list!G:I,3,FALSE),"")</f>
        <v/>
      </c>
      <c r="O1959" s="26" t="str">
        <f t="shared" si="152"/>
        <v/>
      </c>
      <c r="P1959" s="28" t="str">
        <f t="shared" si="156"/>
        <v/>
      </c>
      <c r="Q1959" s="24" t="str">
        <f t="shared" si="153"/>
        <v/>
      </c>
      <c r="R1959" s="24" t="str">
        <f t="shared" si="154"/>
        <v/>
      </c>
      <c r="S1959" s="27" t="str">
        <f t="shared" si="155"/>
        <v/>
      </c>
    </row>
    <row r="1960" spans="2:19" x14ac:dyDescent="0.3">
      <c r="B1960" s="24" t="str">
        <f>_xlfn.IFNA(VLOOKUP(A1960,list!B:C,2,FALSE),"")</f>
        <v/>
      </c>
      <c r="D1960" s="24" t="str">
        <f>_xlfn.IFNA(VLOOKUP(C1960,list!$G$2:$I$10,2,FALSE),"")</f>
        <v/>
      </c>
      <c r="E1960" s="24" t="str">
        <f>_xlfn.IFNA(VLOOKUP(C1960,list!G:I,3,FALSE),"")</f>
        <v/>
      </c>
      <c r="O1960" s="26" t="str">
        <f t="shared" si="152"/>
        <v/>
      </c>
      <c r="P1960" s="28" t="str">
        <f t="shared" si="156"/>
        <v/>
      </c>
      <c r="Q1960" s="24" t="str">
        <f t="shared" si="153"/>
        <v/>
      </c>
      <c r="R1960" s="24" t="str">
        <f t="shared" si="154"/>
        <v/>
      </c>
      <c r="S1960" s="27" t="str">
        <f t="shared" si="155"/>
        <v/>
      </c>
    </row>
    <row r="1961" spans="2:19" x14ac:dyDescent="0.3">
      <c r="B1961" s="24" t="str">
        <f>_xlfn.IFNA(VLOOKUP(A1961,list!B:C,2,FALSE),"")</f>
        <v/>
      </c>
      <c r="D1961" s="24" t="str">
        <f>_xlfn.IFNA(VLOOKUP(C1961,list!$G$2:$I$10,2,FALSE),"")</f>
        <v/>
      </c>
      <c r="E1961" s="24" t="str">
        <f>_xlfn.IFNA(VLOOKUP(C1961,list!G:I,3,FALSE),"")</f>
        <v/>
      </c>
      <c r="O1961" s="26" t="str">
        <f t="shared" si="152"/>
        <v/>
      </c>
      <c r="P1961" s="28" t="str">
        <f t="shared" si="156"/>
        <v/>
      </c>
      <c r="Q1961" s="24" t="str">
        <f t="shared" si="153"/>
        <v/>
      </c>
      <c r="R1961" s="24" t="str">
        <f t="shared" si="154"/>
        <v/>
      </c>
      <c r="S1961" s="27" t="str">
        <f t="shared" si="155"/>
        <v/>
      </c>
    </row>
    <row r="1962" spans="2:19" x14ac:dyDescent="0.3">
      <c r="B1962" s="24" t="str">
        <f>_xlfn.IFNA(VLOOKUP(A1962,list!B:C,2,FALSE),"")</f>
        <v/>
      </c>
      <c r="D1962" s="24" t="str">
        <f>_xlfn.IFNA(VLOOKUP(C1962,list!$G$2:$I$10,2,FALSE),"")</f>
        <v/>
      </c>
      <c r="E1962" s="24" t="str">
        <f>_xlfn.IFNA(VLOOKUP(C1962,list!G:I,3,FALSE),"")</f>
        <v/>
      </c>
      <c r="O1962" s="26" t="str">
        <f t="shared" si="152"/>
        <v/>
      </c>
      <c r="P1962" s="28" t="str">
        <f t="shared" si="156"/>
        <v/>
      </c>
      <c r="Q1962" s="24" t="str">
        <f t="shared" si="153"/>
        <v/>
      </c>
      <c r="R1962" s="24" t="str">
        <f t="shared" si="154"/>
        <v/>
      </c>
      <c r="S1962" s="27" t="str">
        <f t="shared" si="155"/>
        <v/>
      </c>
    </row>
    <row r="1963" spans="2:19" x14ac:dyDescent="0.3">
      <c r="B1963" s="24" t="str">
        <f>_xlfn.IFNA(VLOOKUP(A1963,list!B:C,2,FALSE),"")</f>
        <v/>
      </c>
      <c r="D1963" s="24" t="str">
        <f>_xlfn.IFNA(VLOOKUP(C1963,list!$G$2:$I$10,2,FALSE),"")</f>
        <v/>
      </c>
      <c r="E1963" s="24" t="str">
        <f>_xlfn.IFNA(VLOOKUP(C1963,list!G:I,3,FALSE),"")</f>
        <v/>
      </c>
      <c r="O1963" s="26" t="str">
        <f t="shared" si="152"/>
        <v/>
      </c>
      <c r="P1963" s="28" t="str">
        <f t="shared" si="156"/>
        <v/>
      </c>
      <c r="Q1963" s="24" t="str">
        <f t="shared" si="153"/>
        <v/>
      </c>
      <c r="R1963" s="24" t="str">
        <f t="shared" si="154"/>
        <v/>
      </c>
      <c r="S1963" s="27" t="str">
        <f t="shared" si="155"/>
        <v/>
      </c>
    </row>
    <row r="1964" spans="2:19" x14ac:dyDescent="0.3">
      <c r="B1964" s="24" t="str">
        <f>_xlfn.IFNA(VLOOKUP(A1964,list!B:C,2,FALSE),"")</f>
        <v/>
      </c>
      <c r="D1964" s="24" t="str">
        <f>_xlfn.IFNA(VLOOKUP(C1964,list!$G$2:$I$10,2,FALSE),"")</f>
        <v/>
      </c>
      <c r="E1964" s="24" t="str">
        <f>_xlfn.IFNA(VLOOKUP(C1964,list!G:I,3,FALSE),"")</f>
        <v/>
      </c>
      <c r="O1964" s="26" t="str">
        <f t="shared" si="152"/>
        <v/>
      </c>
      <c r="P1964" s="28" t="str">
        <f t="shared" si="156"/>
        <v/>
      </c>
      <c r="Q1964" s="24" t="str">
        <f t="shared" si="153"/>
        <v/>
      </c>
      <c r="R1964" s="24" t="str">
        <f t="shared" si="154"/>
        <v/>
      </c>
      <c r="S1964" s="27" t="str">
        <f t="shared" si="155"/>
        <v/>
      </c>
    </row>
    <row r="1965" spans="2:19" x14ac:dyDescent="0.3">
      <c r="B1965" s="24" t="str">
        <f>_xlfn.IFNA(VLOOKUP(A1965,list!B:C,2,FALSE),"")</f>
        <v/>
      </c>
      <c r="D1965" s="24" t="str">
        <f>_xlfn.IFNA(VLOOKUP(C1965,list!$G$2:$I$10,2,FALSE),"")</f>
        <v/>
      </c>
      <c r="E1965" s="24" t="str">
        <f>_xlfn.IFNA(VLOOKUP(C1965,list!G:I,3,FALSE),"")</f>
        <v/>
      </c>
      <c r="O1965" s="26" t="str">
        <f t="shared" si="152"/>
        <v/>
      </c>
      <c r="P1965" s="28" t="str">
        <f t="shared" si="156"/>
        <v/>
      </c>
      <c r="Q1965" s="24" t="str">
        <f t="shared" si="153"/>
        <v/>
      </c>
      <c r="R1965" s="24" t="str">
        <f t="shared" si="154"/>
        <v/>
      </c>
      <c r="S1965" s="27" t="str">
        <f t="shared" si="155"/>
        <v/>
      </c>
    </row>
    <row r="1966" spans="2:19" x14ac:dyDescent="0.3">
      <c r="B1966" s="24" t="str">
        <f>_xlfn.IFNA(VLOOKUP(A1966,list!B:C,2,FALSE),"")</f>
        <v/>
      </c>
      <c r="D1966" s="24" t="str">
        <f>_xlfn.IFNA(VLOOKUP(C1966,list!$G$2:$I$10,2,FALSE),"")</f>
        <v/>
      </c>
      <c r="E1966" s="24" t="str">
        <f>_xlfn.IFNA(VLOOKUP(C1966,list!G:I,3,FALSE),"")</f>
        <v/>
      </c>
      <c r="O1966" s="26" t="str">
        <f t="shared" si="152"/>
        <v/>
      </c>
      <c r="P1966" s="28" t="str">
        <f t="shared" si="156"/>
        <v/>
      </c>
      <c r="Q1966" s="24" t="str">
        <f t="shared" si="153"/>
        <v/>
      </c>
      <c r="R1966" s="24" t="str">
        <f t="shared" si="154"/>
        <v/>
      </c>
      <c r="S1966" s="27" t="str">
        <f t="shared" si="155"/>
        <v/>
      </c>
    </row>
    <row r="1967" spans="2:19" x14ac:dyDescent="0.3">
      <c r="B1967" s="24" t="str">
        <f>_xlfn.IFNA(VLOOKUP(A1967,list!B:C,2,FALSE),"")</f>
        <v/>
      </c>
      <c r="D1967" s="24" t="str">
        <f>_xlfn.IFNA(VLOOKUP(C1967,list!$G$2:$I$10,2,FALSE),"")</f>
        <v/>
      </c>
      <c r="E1967" s="24" t="str">
        <f>_xlfn.IFNA(VLOOKUP(C1967,list!G:I,3,FALSE),"")</f>
        <v/>
      </c>
      <c r="O1967" s="26" t="str">
        <f t="shared" si="152"/>
        <v/>
      </c>
      <c r="P1967" s="28" t="str">
        <f t="shared" si="156"/>
        <v/>
      </c>
      <c r="Q1967" s="24" t="str">
        <f t="shared" si="153"/>
        <v/>
      </c>
      <c r="R1967" s="24" t="str">
        <f t="shared" si="154"/>
        <v/>
      </c>
      <c r="S1967" s="27" t="str">
        <f t="shared" si="155"/>
        <v/>
      </c>
    </row>
    <row r="1968" spans="2:19" x14ac:dyDescent="0.3">
      <c r="B1968" s="24" t="str">
        <f>_xlfn.IFNA(VLOOKUP(A1968,list!B:C,2,FALSE),"")</f>
        <v/>
      </c>
      <c r="D1968" s="24" t="str">
        <f>_xlfn.IFNA(VLOOKUP(C1968,list!$G$2:$I$10,2,FALSE),"")</f>
        <v/>
      </c>
      <c r="E1968" s="24" t="str">
        <f>_xlfn.IFNA(VLOOKUP(C1968,list!G:I,3,FALSE),"")</f>
        <v/>
      </c>
      <c r="O1968" s="26" t="str">
        <f t="shared" si="152"/>
        <v/>
      </c>
      <c r="P1968" s="28" t="str">
        <f t="shared" si="156"/>
        <v/>
      </c>
      <c r="Q1968" s="24" t="str">
        <f t="shared" si="153"/>
        <v/>
      </c>
      <c r="R1968" s="24" t="str">
        <f t="shared" si="154"/>
        <v/>
      </c>
      <c r="S1968" s="27" t="str">
        <f t="shared" si="155"/>
        <v/>
      </c>
    </row>
    <row r="1969" spans="2:19" x14ac:dyDescent="0.3">
      <c r="B1969" s="24" t="str">
        <f>_xlfn.IFNA(VLOOKUP(A1969,list!B:C,2,FALSE),"")</f>
        <v/>
      </c>
      <c r="D1969" s="24" t="str">
        <f>_xlfn.IFNA(VLOOKUP(C1969,list!$G$2:$I$10,2,FALSE),"")</f>
        <v/>
      </c>
      <c r="E1969" s="24" t="str">
        <f>_xlfn.IFNA(VLOOKUP(C1969,list!G:I,3,FALSE),"")</f>
        <v/>
      </c>
      <c r="O1969" s="26" t="str">
        <f t="shared" si="152"/>
        <v/>
      </c>
      <c r="P1969" s="28" t="str">
        <f t="shared" si="156"/>
        <v/>
      </c>
      <c r="Q1969" s="24" t="str">
        <f t="shared" si="153"/>
        <v/>
      </c>
      <c r="R1969" s="24" t="str">
        <f t="shared" si="154"/>
        <v/>
      </c>
      <c r="S1969" s="27" t="str">
        <f t="shared" si="155"/>
        <v/>
      </c>
    </row>
    <row r="1970" spans="2:19" x14ac:dyDescent="0.3">
      <c r="B1970" s="24" t="str">
        <f>_xlfn.IFNA(VLOOKUP(A1970,list!B:C,2,FALSE),"")</f>
        <v/>
      </c>
      <c r="D1970" s="24" t="str">
        <f>_xlfn.IFNA(VLOOKUP(C1970,list!$G$2:$I$10,2,FALSE),"")</f>
        <v/>
      </c>
      <c r="E1970" s="24" t="str">
        <f>_xlfn.IFNA(VLOOKUP(C1970,list!G:I,3,FALSE),"")</f>
        <v/>
      </c>
      <c r="O1970" s="26" t="str">
        <f t="shared" si="152"/>
        <v/>
      </c>
      <c r="P1970" s="28" t="str">
        <f t="shared" si="156"/>
        <v/>
      </c>
      <c r="Q1970" s="24" t="str">
        <f t="shared" si="153"/>
        <v/>
      </c>
      <c r="R1970" s="24" t="str">
        <f t="shared" si="154"/>
        <v/>
      </c>
      <c r="S1970" s="27" t="str">
        <f t="shared" si="155"/>
        <v/>
      </c>
    </row>
    <row r="1971" spans="2:19" x14ac:dyDescent="0.3">
      <c r="B1971" s="24" t="str">
        <f>_xlfn.IFNA(VLOOKUP(A1971,list!B:C,2,FALSE),"")</f>
        <v/>
      </c>
      <c r="D1971" s="24" t="str">
        <f>_xlfn.IFNA(VLOOKUP(C1971,list!$G$2:$I$10,2,FALSE),"")</f>
        <v/>
      </c>
      <c r="E1971" s="24" t="str">
        <f>_xlfn.IFNA(VLOOKUP(C1971,list!G:I,3,FALSE),"")</f>
        <v/>
      </c>
      <c r="O1971" s="26" t="str">
        <f t="shared" si="152"/>
        <v/>
      </c>
      <c r="P1971" s="28" t="str">
        <f t="shared" si="156"/>
        <v/>
      </c>
      <c r="Q1971" s="24" t="str">
        <f t="shared" si="153"/>
        <v/>
      </c>
      <c r="R1971" s="24" t="str">
        <f t="shared" si="154"/>
        <v/>
      </c>
      <c r="S1971" s="27" t="str">
        <f t="shared" si="155"/>
        <v/>
      </c>
    </row>
    <row r="1972" spans="2:19" x14ac:dyDescent="0.3">
      <c r="B1972" s="24" t="str">
        <f>_xlfn.IFNA(VLOOKUP(A1972,list!B:C,2,FALSE),"")</f>
        <v/>
      </c>
      <c r="D1972" s="24" t="str">
        <f>_xlfn.IFNA(VLOOKUP(C1972,list!$G$2:$I$10,2,FALSE),"")</f>
        <v/>
      </c>
      <c r="E1972" s="24" t="str">
        <f>_xlfn.IFNA(VLOOKUP(C1972,list!G:I,3,FALSE),"")</f>
        <v/>
      </c>
      <c r="O1972" s="26" t="str">
        <f t="shared" si="152"/>
        <v/>
      </c>
      <c r="P1972" s="28" t="str">
        <f t="shared" si="156"/>
        <v/>
      </c>
      <c r="Q1972" s="24" t="str">
        <f t="shared" si="153"/>
        <v/>
      </c>
      <c r="R1972" s="24" t="str">
        <f t="shared" si="154"/>
        <v/>
      </c>
      <c r="S1972" s="27" t="str">
        <f t="shared" si="155"/>
        <v/>
      </c>
    </row>
    <row r="1973" spans="2:19" x14ac:dyDescent="0.3">
      <c r="B1973" s="24" t="str">
        <f>_xlfn.IFNA(VLOOKUP(A1973,list!B:C,2,FALSE),"")</f>
        <v/>
      </c>
      <c r="D1973" s="24" t="str">
        <f>_xlfn.IFNA(VLOOKUP(C1973,list!$G$2:$I$10,2,FALSE),"")</f>
        <v/>
      </c>
      <c r="E1973" s="24" t="str">
        <f>_xlfn.IFNA(VLOOKUP(C1973,list!G:I,3,FALSE),"")</f>
        <v/>
      </c>
      <c r="O1973" s="26" t="str">
        <f t="shared" si="152"/>
        <v/>
      </c>
      <c r="P1973" s="28" t="str">
        <f t="shared" si="156"/>
        <v/>
      </c>
      <c r="Q1973" s="24" t="str">
        <f t="shared" si="153"/>
        <v/>
      </c>
      <c r="R1973" s="24" t="str">
        <f t="shared" si="154"/>
        <v/>
      </c>
      <c r="S1973" s="27" t="str">
        <f t="shared" si="155"/>
        <v/>
      </c>
    </row>
    <row r="1974" spans="2:19" x14ac:dyDescent="0.3">
      <c r="B1974" s="24" t="str">
        <f>_xlfn.IFNA(VLOOKUP(A1974,list!B:C,2,FALSE),"")</f>
        <v/>
      </c>
      <c r="D1974" s="24" t="str">
        <f>_xlfn.IFNA(VLOOKUP(C1974,list!$G$2:$I$10,2,FALSE),"")</f>
        <v/>
      </c>
      <c r="E1974" s="24" t="str">
        <f>_xlfn.IFNA(VLOOKUP(C1974,list!G:I,3,FALSE),"")</f>
        <v/>
      </c>
      <c r="O1974" s="26" t="str">
        <f t="shared" si="152"/>
        <v/>
      </c>
      <c r="P1974" s="28" t="str">
        <f t="shared" si="156"/>
        <v/>
      </c>
      <c r="Q1974" s="24" t="str">
        <f t="shared" si="153"/>
        <v/>
      </c>
      <c r="R1974" s="24" t="str">
        <f t="shared" si="154"/>
        <v/>
      </c>
      <c r="S1974" s="27" t="str">
        <f t="shared" si="155"/>
        <v/>
      </c>
    </row>
    <row r="1975" spans="2:19" x14ac:dyDescent="0.3">
      <c r="B1975" s="24" t="str">
        <f>_xlfn.IFNA(VLOOKUP(A1975,list!B:C,2,FALSE),"")</f>
        <v/>
      </c>
      <c r="D1975" s="24" t="str">
        <f>_xlfn.IFNA(VLOOKUP(C1975,list!$G$2:$I$10,2,FALSE),"")</f>
        <v/>
      </c>
      <c r="E1975" s="24" t="str">
        <f>_xlfn.IFNA(VLOOKUP(C1975,list!G:I,3,FALSE),"")</f>
        <v/>
      </c>
      <c r="O1975" s="26" t="str">
        <f t="shared" si="152"/>
        <v/>
      </c>
      <c r="P1975" s="28" t="str">
        <f t="shared" si="156"/>
        <v/>
      </c>
      <c r="Q1975" s="24" t="str">
        <f t="shared" si="153"/>
        <v/>
      </c>
      <c r="R1975" s="24" t="str">
        <f t="shared" si="154"/>
        <v/>
      </c>
      <c r="S1975" s="27" t="str">
        <f t="shared" si="155"/>
        <v/>
      </c>
    </row>
    <row r="1976" spans="2:19" x14ac:dyDescent="0.3">
      <c r="B1976" s="24" t="str">
        <f>_xlfn.IFNA(VLOOKUP(A1976,list!B:C,2,FALSE),"")</f>
        <v/>
      </c>
      <c r="D1976" s="24" t="str">
        <f>_xlfn.IFNA(VLOOKUP(C1976,list!$G$2:$I$10,2,FALSE),"")</f>
        <v/>
      </c>
      <c r="E1976" s="24" t="str">
        <f>_xlfn.IFNA(VLOOKUP(C1976,list!G:I,3,FALSE),"")</f>
        <v/>
      </c>
      <c r="O1976" s="26" t="str">
        <f t="shared" si="152"/>
        <v/>
      </c>
      <c r="P1976" s="28" t="str">
        <f t="shared" si="156"/>
        <v/>
      </c>
      <c r="Q1976" s="24" t="str">
        <f t="shared" si="153"/>
        <v/>
      </c>
      <c r="R1976" s="24" t="str">
        <f t="shared" si="154"/>
        <v/>
      </c>
      <c r="S1976" s="27" t="str">
        <f t="shared" si="155"/>
        <v/>
      </c>
    </row>
    <row r="1977" spans="2:19" x14ac:dyDescent="0.3">
      <c r="B1977" s="24" t="str">
        <f>_xlfn.IFNA(VLOOKUP(A1977,list!B:C,2,FALSE),"")</f>
        <v/>
      </c>
      <c r="D1977" s="24" t="str">
        <f>_xlfn.IFNA(VLOOKUP(C1977,list!$G$2:$I$10,2,FALSE),"")</f>
        <v/>
      </c>
      <c r="E1977" s="24" t="str">
        <f>_xlfn.IFNA(VLOOKUP(C1977,list!G:I,3,FALSE),"")</f>
        <v/>
      </c>
      <c r="O1977" s="26" t="str">
        <f t="shared" si="152"/>
        <v/>
      </c>
      <c r="P1977" s="28" t="str">
        <f t="shared" si="156"/>
        <v/>
      </c>
      <c r="Q1977" s="24" t="str">
        <f t="shared" si="153"/>
        <v/>
      </c>
      <c r="R1977" s="24" t="str">
        <f t="shared" si="154"/>
        <v/>
      </c>
      <c r="S1977" s="27" t="str">
        <f t="shared" si="155"/>
        <v/>
      </c>
    </row>
    <row r="1978" spans="2:19" x14ac:dyDescent="0.3">
      <c r="B1978" s="24" t="str">
        <f>_xlfn.IFNA(VLOOKUP(A1978,list!B:C,2,FALSE),"")</f>
        <v/>
      </c>
      <c r="D1978" s="24" t="str">
        <f>_xlfn.IFNA(VLOOKUP(C1978,list!$G$2:$I$10,2,FALSE),"")</f>
        <v/>
      </c>
      <c r="E1978" s="24" t="str">
        <f>_xlfn.IFNA(VLOOKUP(C1978,list!G:I,3,FALSE),"")</f>
        <v/>
      </c>
      <c r="O1978" s="26" t="str">
        <f t="shared" si="152"/>
        <v/>
      </c>
      <c r="P1978" s="28" t="str">
        <f t="shared" si="156"/>
        <v/>
      </c>
      <c r="Q1978" s="24" t="str">
        <f t="shared" si="153"/>
        <v/>
      </c>
      <c r="R1978" s="24" t="str">
        <f t="shared" si="154"/>
        <v/>
      </c>
      <c r="S1978" s="27" t="str">
        <f t="shared" si="155"/>
        <v/>
      </c>
    </row>
    <row r="1979" spans="2:19" x14ac:dyDescent="0.3">
      <c r="B1979" s="24" t="str">
        <f>_xlfn.IFNA(VLOOKUP(A1979,list!B:C,2,FALSE),"")</f>
        <v/>
      </c>
      <c r="D1979" s="24" t="str">
        <f>_xlfn.IFNA(VLOOKUP(C1979,list!$G$2:$I$10,2,FALSE),"")</f>
        <v/>
      </c>
      <c r="E1979" s="24" t="str">
        <f>_xlfn.IFNA(VLOOKUP(C1979,list!G:I,3,FALSE),"")</f>
        <v/>
      </c>
      <c r="O1979" s="26" t="str">
        <f t="shared" si="152"/>
        <v/>
      </c>
      <c r="P1979" s="28" t="str">
        <f t="shared" si="156"/>
        <v/>
      </c>
      <c r="Q1979" s="24" t="str">
        <f t="shared" si="153"/>
        <v/>
      </c>
      <c r="R1979" s="24" t="str">
        <f t="shared" si="154"/>
        <v/>
      </c>
      <c r="S1979" s="27" t="str">
        <f t="shared" si="155"/>
        <v/>
      </c>
    </row>
    <row r="1980" spans="2:19" x14ac:dyDescent="0.3">
      <c r="B1980" s="24" t="str">
        <f>_xlfn.IFNA(VLOOKUP(A1980,list!B:C,2,FALSE),"")</f>
        <v/>
      </c>
      <c r="D1980" s="24" t="str">
        <f>_xlfn.IFNA(VLOOKUP(C1980,list!$G$2:$I$10,2,FALSE),"")</f>
        <v/>
      </c>
      <c r="E1980" s="24" t="str">
        <f>_xlfn.IFNA(VLOOKUP(C1980,list!G:I,3,FALSE),"")</f>
        <v/>
      </c>
      <c r="O1980" s="26" t="str">
        <f t="shared" si="152"/>
        <v/>
      </c>
      <c r="P1980" s="28" t="str">
        <f t="shared" si="156"/>
        <v/>
      </c>
      <c r="Q1980" s="24" t="str">
        <f t="shared" si="153"/>
        <v/>
      </c>
      <c r="R1980" s="24" t="str">
        <f t="shared" si="154"/>
        <v/>
      </c>
      <c r="S1980" s="27" t="str">
        <f t="shared" si="155"/>
        <v/>
      </c>
    </row>
    <row r="1981" spans="2:19" x14ac:dyDescent="0.3">
      <c r="B1981" s="24" t="str">
        <f>_xlfn.IFNA(VLOOKUP(A1981,list!B:C,2,FALSE),"")</f>
        <v/>
      </c>
      <c r="D1981" s="24" t="str">
        <f>_xlfn.IFNA(VLOOKUP(C1981,list!$G$2:$I$10,2,FALSE),"")</f>
        <v/>
      </c>
      <c r="E1981" s="24" t="str">
        <f>_xlfn.IFNA(VLOOKUP(C1981,list!G:I,3,FALSE),"")</f>
        <v/>
      </c>
      <c r="O1981" s="26" t="str">
        <f t="shared" si="152"/>
        <v/>
      </c>
      <c r="P1981" s="28" t="str">
        <f t="shared" si="156"/>
        <v/>
      </c>
      <c r="Q1981" s="24" t="str">
        <f t="shared" si="153"/>
        <v/>
      </c>
      <c r="R1981" s="24" t="str">
        <f t="shared" si="154"/>
        <v/>
      </c>
      <c r="S1981" s="27" t="str">
        <f t="shared" si="155"/>
        <v/>
      </c>
    </row>
    <row r="1982" spans="2:19" x14ac:dyDescent="0.3">
      <c r="B1982" s="24" t="str">
        <f>_xlfn.IFNA(VLOOKUP(A1982,list!B:C,2,FALSE),"")</f>
        <v/>
      </c>
      <c r="D1982" s="24" t="str">
        <f>_xlfn.IFNA(VLOOKUP(C1982,list!$G$2:$I$10,2,FALSE),"")</f>
        <v/>
      </c>
      <c r="E1982" s="24" t="str">
        <f>_xlfn.IFNA(VLOOKUP(C1982,list!G:I,3,FALSE),"")</f>
        <v/>
      </c>
      <c r="O1982" s="26" t="str">
        <f t="shared" si="152"/>
        <v/>
      </c>
      <c r="P1982" s="28" t="str">
        <f t="shared" si="156"/>
        <v/>
      </c>
      <c r="Q1982" s="24" t="str">
        <f t="shared" si="153"/>
        <v/>
      </c>
      <c r="R1982" s="24" t="str">
        <f t="shared" si="154"/>
        <v/>
      </c>
      <c r="S1982" s="27" t="str">
        <f t="shared" si="155"/>
        <v/>
      </c>
    </row>
    <row r="1983" spans="2:19" x14ac:dyDescent="0.3">
      <c r="B1983" s="24" t="str">
        <f>_xlfn.IFNA(VLOOKUP(A1983,list!B:C,2,FALSE),"")</f>
        <v/>
      </c>
      <c r="D1983" s="24" t="str">
        <f>_xlfn.IFNA(VLOOKUP(C1983,list!$G$2:$I$10,2,FALSE),"")</f>
        <v/>
      </c>
      <c r="E1983" s="24" t="str">
        <f>_xlfn.IFNA(VLOOKUP(C1983,list!G:I,3,FALSE),"")</f>
        <v/>
      </c>
      <c r="O1983" s="26" t="str">
        <f t="shared" si="152"/>
        <v/>
      </c>
      <c r="P1983" s="28" t="str">
        <f t="shared" si="156"/>
        <v/>
      </c>
      <c r="Q1983" s="24" t="str">
        <f t="shared" si="153"/>
        <v/>
      </c>
      <c r="R1983" s="24" t="str">
        <f t="shared" si="154"/>
        <v/>
      </c>
      <c r="S1983" s="27" t="str">
        <f t="shared" si="155"/>
        <v/>
      </c>
    </row>
    <row r="1984" spans="2:19" x14ac:dyDescent="0.3">
      <c r="B1984" s="24" t="str">
        <f>_xlfn.IFNA(VLOOKUP(A1984,list!B:C,2,FALSE),"")</f>
        <v/>
      </c>
      <c r="D1984" s="24" t="str">
        <f>_xlfn.IFNA(VLOOKUP(C1984,list!$G$2:$I$10,2,FALSE),"")</f>
        <v/>
      </c>
      <c r="E1984" s="24" t="str">
        <f>_xlfn.IFNA(VLOOKUP(C1984,list!G:I,3,FALSE),"")</f>
        <v/>
      </c>
      <c r="O1984" s="26" t="str">
        <f t="shared" si="152"/>
        <v/>
      </c>
      <c r="P1984" s="28" t="str">
        <f t="shared" si="156"/>
        <v/>
      </c>
      <c r="Q1984" s="24" t="str">
        <f t="shared" si="153"/>
        <v/>
      </c>
      <c r="R1984" s="24" t="str">
        <f t="shared" si="154"/>
        <v/>
      </c>
      <c r="S1984" s="27" t="str">
        <f t="shared" si="155"/>
        <v/>
      </c>
    </row>
    <row r="1985" spans="2:19" x14ac:dyDescent="0.3">
      <c r="B1985" s="24" t="str">
        <f>_xlfn.IFNA(VLOOKUP(A1985,list!B:C,2,FALSE),"")</f>
        <v/>
      </c>
      <c r="D1985" s="24" t="str">
        <f>_xlfn.IFNA(VLOOKUP(C1985,list!$G$2:$I$10,2,FALSE),"")</f>
        <v/>
      </c>
      <c r="E1985" s="24" t="str">
        <f>_xlfn.IFNA(VLOOKUP(C1985,list!G:I,3,FALSE),"")</f>
        <v/>
      </c>
      <c r="O1985" s="26" t="str">
        <f t="shared" si="152"/>
        <v/>
      </c>
      <c r="P1985" s="28" t="str">
        <f t="shared" si="156"/>
        <v/>
      </c>
      <c r="Q1985" s="24" t="str">
        <f t="shared" si="153"/>
        <v/>
      </c>
      <c r="R1985" s="24" t="str">
        <f t="shared" si="154"/>
        <v/>
      </c>
      <c r="S1985" s="27" t="str">
        <f t="shared" si="155"/>
        <v/>
      </c>
    </row>
    <row r="1986" spans="2:19" x14ac:dyDescent="0.3">
      <c r="B1986" s="24" t="str">
        <f>_xlfn.IFNA(VLOOKUP(A1986,list!B:C,2,FALSE),"")</f>
        <v/>
      </c>
      <c r="D1986" s="24" t="str">
        <f>_xlfn.IFNA(VLOOKUP(C1986,list!$G$2:$I$10,2,FALSE),"")</f>
        <v/>
      </c>
      <c r="E1986" s="24" t="str">
        <f>_xlfn.IFNA(VLOOKUP(C1986,list!G:I,3,FALSE),"")</f>
        <v/>
      </c>
      <c r="O1986" s="26" t="str">
        <f t="shared" ref="O1986:O2049" si="157">IFERROR(IF(H1986="","",DATE(YEAR(H1986),MONTH(H1986),1)),"")</f>
        <v/>
      </c>
      <c r="P1986" s="28" t="str">
        <f t="shared" si="156"/>
        <v/>
      </c>
      <c r="Q1986" s="24" t="str">
        <f t="shared" ref="Q1986:Q2049" si="158">IFERROR(IF(J1986="","",MONTH(EOMONTH(J1986,(DAY(J1986)&gt;15)+0))),"")</f>
        <v/>
      </c>
      <c r="R1986" s="24" t="str">
        <f t="shared" ref="R1986:R2049" si="159">IFERROR(IF(J1986="","",IF(AND(MONTH(J1986)=12,Q1986=1),YEAR(J1986)+1,YEAR(J1986))),"")</f>
        <v/>
      </c>
      <c r="S1986" s="27" t="str">
        <f t="shared" ref="S1986:S2049" si="160">IF(OR(Q1986="",R1986=""),"",DATE(R1986,Q1986,1))</f>
        <v/>
      </c>
    </row>
    <row r="1987" spans="2:19" x14ac:dyDescent="0.3">
      <c r="B1987" s="24" t="str">
        <f>_xlfn.IFNA(VLOOKUP(A1987,list!B:C,2,FALSE),"")</f>
        <v/>
      </c>
      <c r="D1987" s="24" t="str">
        <f>_xlfn.IFNA(VLOOKUP(C1987,list!$G$2:$I$10,2,FALSE),"")</f>
        <v/>
      </c>
      <c r="E1987" s="24" t="str">
        <f>_xlfn.IFNA(VLOOKUP(C1987,list!G:I,3,FALSE),"")</f>
        <v/>
      </c>
      <c r="O1987" s="26" t="str">
        <f t="shared" si="157"/>
        <v/>
      </c>
      <c r="P1987" s="28" t="str">
        <f t="shared" ref="P1987:P2050" si="161">IFERROR(IF(J1987&gt;0,((J1987-H1987)/7),""),"")</f>
        <v/>
      </c>
      <c r="Q1987" s="24" t="str">
        <f t="shared" si="158"/>
        <v/>
      </c>
      <c r="R1987" s="24" t="str">
        <f t="shared" si="159"/>
        <v/>
      </c>
      <c r="S1987" s="27" t="str">
        <f t="shared" si="160"/>
        <v/>
      </c>
    </row>
    <row r="1988" spans="2:19" x14ac:dyDescent="0.3">
      <c r="B1988" s="24" t="str">
        <f>_xlfn.IFNA(VLOOKUP(A1988,list!B:C,2,FALSE),"")</f>
        <v/>
      </c>
      <c r="D1988" s="24" t="str">
        <f>_xlfn.IFNA(VLOOKUP(C1988,list!$G$2:$I$10,2,FALSE),"")</f>
        <v/>
      </c>
      <c r="E1988" s="24" t="str">
        <f>_xlfn.IFNA(VLOOKUP(C1988,list!G:I,3,FALSE),"")</f>
        <v/>
      </c>
      <c r="O1988" s="26" t="str">
        <f t="shared" si="157"/>
        <v/>
      </c>
      <c r="P1988" s="28" t="str">
        <f t="shared" si="161"/>
        <v/>
      </c>
      <c r="Q1988" s="24" t="str">
        <f t="shared" si="158"/>
        <v/>
      </c>
      <c r="R1988" s="24" t="str">
        <f t="shared" si="159"/>
        <v/>
      </c>
      <c r="S1988" s="27" t="str">
        <f t="shared" si="160"/>
        <v/>
      </c>
    </row>
    <row r="1989" spans="2:19" x14ac:dyDescent="0.3">
      <c r="B1989" s="24" t="str">
        <f>_xlfn.IFNA(VLOOKUP(A1989,list!B:C,2,FALSE),"")</f>
        <v/>
      </c>
      <c r="D1989" s="24" t="str">
        <f>_xlfn.IFNA(VLOOKUP(C1989,list!$G$2:$I$10,2,FALSE),"")</f>
        <v/>
      </c>
      <c r="E1989" s="24" t="str">
        <f>_xlfn.IFNA(VLOOKUP(C1989,list!G:I,3,FALSE),"")</f>
        <v/>
      </c>
      <c r="O1989" s="26" t="str">
        <f t="shared" si="157"/>
        <v/>
      </c>
      <c r="P1989" s="28" t="str">
        <f t="shared" si="161"/>
        <v/>
      </c>
      <c r="Q1989" s="24" t="str">
        <f t="shared" si="158"/>
        <v/>
      </c>
      <c r="R1989" s="24" t="str">
        <f t="shared" si="159"/>
        <v/>
      </c>
      <c r="S1989" s="27" t="str">
        <f t="shared" si="160"/>
        <v/>
      </c>
    </row>
    <row r="1990" spans="2:19" x14ac:dyDescent="0.3">
      <c r="B1990" s="24" t="str">
        <f>_xlfn.IFNA(VLOOKUP(A1990,list!B:C,2,FALSE),"")</f>
        <v/>
      </c>
      <c r="D1990" s="24" t="str">
        <f>_xlfn.IFNA(VLOOKUP(C1990,list!$G$2:$I$10,2,FALSE),"")</f>
        <v/>
      </c>
      <c r="E1990" s="24" t="str">
        <f>_xlfn.IFNA(VLOOKUP(C1990,list!G:I,3,FALSE),"")</f>
        <v/>
      </c>
      <c r="O1990" s="26" t="str">
        <f t="shared" si="157"/>
        <v/>
      </c>
      <c r="P1990" s="28" t="str">
        <f t="shared" si="161"/>
        <v/>
      </c>
      <c r="Q1990" s="24" t="str">
        <f t="shared" si="158"/>
        <v/>
      </c>
      <c r="R1990" s="24" t="str">
        <f t="shared" si="159"/>
        <v/>
      </c>
      <c r="S1990" s="27" t="str">
        <f t="shared" si="160"/>
        <v/>
      </c>
    </row>
    <row r="1991" spans="2:19" x14ac:dyDescent="0.3">
      <c r="B1991" s="24" t="str">
        <f>_xlfn.IFNA(VLOOKUP(A1991,list!B:C,2,FALSE),"")</f>
        <v/>
      </c>
      <c r="D1991" s="24" t="str">
        <f>_xlfn.IFNA(VLOOKUP(C1991,list!$G$2:$I$10,2,FALSE),"")</f>
        <v/>
      </c>
      <c r="E1991" s="24" t="str">
        <f>_xlfn.IFNA(VLOOKUP(C1991,list!G:I,3,FALSE),"")</f>
        <v/>
      </c>
      <c r="O1991" s="26" t="str">
        <f t="shared" si="157"/>
        <v/>
      </c>
      <c r="P1991" s="28" t="str">
        <f t="shared" si="161"/>
        <v/>
      </c>
      <c r="Q1991" s="24" t="str">
        <f t="shared" si="158"/>
        <v/>
      </c>
      <c r="R1991" s="24" t="str">
        <f t="shared" si="159"/>
        <v/>
      </c>
      <c r="S1991" s="27" t="str">
        <f t="shared" si="160"/>
        <v/>
      </c>
    </row>
    <row r="1992" spans="2:19" x14ac:dyDescent="0.3">
      <c r="B1992" s="24" t="str">
        <f>_xlfn.IFNA(VLOOKUP(A1992,list!B:C,2,FALSE),"")</f>
        <v/>
      </c>
      <c r="D1992" s="24" t="str">
        <f>_xlfn.IFNA(VLOOKUP(C1992,list!$G$2:$I$10,2,FALSE),"")</f>
        <v/>
      </c>
      <c r="E1992" s="24" t="str">
        <f>_xlfn.IFNA(VLOOKUP(C1992,list!G:I,3,FALSE),"")</f>
        <v/>
      </c>
      <c r="O1992" s="26" t="str">
        <f t="shared" si="157"/>
        <v/>
      </c>
      <c r="P1992" s="28" t="str">
        <f t="shared" si="161"/>
        <v/>
      </c>
      <c r="Q1992" s="24" t="str">
        <f t="shared" si="158"/>
        <v/>
      </c>
      <c r="R1992" s="24" t="str">
        <f t="shared" si="159"/>
        <v/>
      </c>
      <c r="S1992" s="27" t="str">
        <f t="shared" si="160"/>
        <v/>
      </c>
    </row>
    <row r="1993" spans="2:19" x14ac:dyDescent="0.3">
      <c r="B1993" s="24" t="str">
        <f>_xlfn.IFNA(VLOOKUP(A1993,list!B:C,2,FALSE),"")</f>
        <v/>
      </c>
      <c r="D1993" s="24" t="str">
        <f>_xlfn.IFNA(VLOOKUP(C1993,list!$G$2:$I$10,2,FALSE),"")</f>
        <v/>
      </c>
      <c r="E1993" s="24" t="str">
        <f>_xlfn.IFNA(VLOOKUP(C1993,list!G:I,3,FALSE),"")</f>
        <v/>
      </c>
      <c r="O1993" s="26" t="str">
        <f t="shared" si="157"/>
        <v/>
      </c>
      <c r="P1993" s="28" t="str">
        <f t="shared" si="161"/>
        <v/>
      </c>
      <c r="Q1993" s="24" t="str">
        <f t="shared" si="158"/>
        <v/>
      </c>
      <c r="R1993" s="24" t="str">
        <f t="shared" si="159"/>
        <v/>
      </c>
      <c r="S1993" s="27" t="str">
        <f t="shared" si="160"/>
        <v/>
      </c>
    </row>
    <row r="1994" spans="2:19" x14ac:dyDescent="0.3">
      <c r="B1994" s="24" t="str">
        <f>_xlfn.IFNA(VLOOKUP(A1994,list!B:C,2,FALSE),"")</f>
        <v/>
      </c>
      <c r="D1994" s="24" t="str">
        <f>_xlfn.IFNA(VLOOKUP(C1994,list!$G$2:$I$10,2,FALSE),"")</f>
        <v/>
      </c>
      <c r="E1994" s="24" t="str">
        <f>_xlfn.IFNA(VLOOKUP(C1994,list!G:I,3,FALSE),"")</f>
        <v/>
      </c>
      <c r="O1994" s="26" t="str">
        <f t="shared" si="157"/>
        <v/>
      </c>
      <c r="P1994" s="28" t="str">
        <f t="shared" si="161"/>
        <v/>
      </c>
      <c r="Q1994" s="24" t="str">
        <f t="shared" si="158"/>
        <v/>
      </c>
      <c r="R1994" s="24" t="str">
        <f t="shared" si="159"/>
        <v/>
      </c>
      <c r="S1994" s="27" t="str">
        <f t="shared" si="160"/>
        <v/>
      </c>
    </row>
    <row r="1995" spans="2:19" x14ac:dyDescent="0.3">
      <c r="B1995" s="24" t="str">
        <f>_xlfn.IFNA(VLOOKUP(A1995,list!B:C,2,FALSE),"")</f>
        <v/>
      </c>
      <c r="D1995" s="24" t="str">
        <f>_xlfn.IFNA(VLOOKUP(C1995,list!$G$2:$I$10,2,FALSE),"")</f>
        <v/>
      </c>
      <c r="E1995" s="24" t="str">
        <f>_xlfn.IFNA(VLOOKUP(C1995,list!G:I,3,FALSE),"")</f>
        <v/>
      </c>
      <c r="O1995" s="26" t="str">
        <f t="shared" si="157"/>
        <v/>
      </c>
      <c r="P1995" s="28" t="str">
        <f t="shared" si="161"/>
        <v/>
      </c>
      <c r="Q1995" s="24" t="str">
        <f t="shared" si="158"/>
        <v/>
      </c>
      <c r="R1995" s="24" t="str">
        <f t="shared" si="159"/>
        <v/>
      </c>
      <c r="S1995" s="27" t="str">
        <f t="shared" si="160"/>
        <v/>
      </c>
    </row>
    <row r="1996" spans="2:19" x14ac:dyDescent="0.3">
      <c r="B1996" s="24" t="str">
        <f>_xlfn.IFNA(VLOOKUP(A1996,list!B:C,2,FALSE),"")</f>
        <v/>
      </c>
      <c r="D1996" s="24" t="str">
        <f>_xlfn.IFNA(VLOOKUP(C1996,list!$G$2:$I$10,2,FALSE),"")</f>
        <v/>
      </c>
      <c r="E1996" s="24" t="str">
        <f>_xlfn.IFNA(VLOOKUP(C1996,list!G:I,3,FALSE),"")</f>
        <v/>
      </c>
      <c r="O1996" s="26" t="str">
        <f t="shared" si="157"/>
        <v/>
      </c>
      <c r="P1996" s="28" t="str">
        <f t="shared" si="161"/>
        <v/>
      </c>
      <c r="Q1996" s="24" t="str">
        <f t="shared" si="158"/>
        <v/>
      </c>
      <c r="R1996" s="24" t="str">
        <f t="shared" si="159"/>
        <v/>
      </c>
      <c r="S1996" s="27" t="str">
        <f t="shared" si="160"/>
        <v/>
      </c>
    </row>
    <row r="1997" spans="2:19" x14ac:dyDescent="0.3">
      <c r="B1997" s="24" t="str">
        <f>_xlfn.IFNA(VLOOKUP(A1997,list!B:C,2,FALSE),"")</f>
        <v/>
      </c>
      <c r="D1997" s="24" t="str">
        <f>_xlfn.IFNA(VLOOKUP(C1997,list!$G$2:$I$10,2,FALSE),"")</f>
        <v/>
      </c>
      <c r="E1997" s="24" t="str">
        <f>_xlfn.IFNA(VLOOKUP(C1997,list!G:I,3,FALSE),"")</f>
        <v/>
      </c>
      <c r="O1997" s="26" t="str">
        <f t="shared" si="157"/>
        <v/>
      </c>
      <c r="P1997" s="28" t="str">
        <f t="shared" si="161"/>
        <v/>
      </c>
      <c r="Q1997" s="24" t="str">
        <f t="shared" si="158"/>
        <v/>
      </c>
      <c r="R1997" s="24" t="str">
        <f t="shared" si="159"/>
        <v/>
      </c>
      <c r="S1997" s="27" t="str">
        <f t="shared" si="160"/>
        <v/>
      </c>
    </row>
    <row r="1998" spans="2:19" x14ac:dyDescent="0.3">
      <c r="B1998" s="24" t="str">
        <f>_xlfn.IFNA(VLOOKUP(A1998,list!B:C,2,FALSE),"")</f>
        <v/>
      </c>
      <c r="D1998" s="24" t="str">
        <f>_xlfn.IFNA(VLOOKUP(C1998,list!$G$2:$I$10,2,FALSE),"")</f>
        <v/>
      </c>
      <c r="E1998" s="24" t="str">
        <f>_xlfn.IFNA(VLOOKUP(C1998,list!G:I,3,FALSE),"")</f>
        <v/>
      </c>
      <c r="O1998" s="26" t="str">
        <f t="shared" si="157"/>
        <v/>
      </c>
      <c r="P1998" s="28" t="str">
        <f t="shared" si="161"/>
        <v/>
      </c>
      <c r="Q1998" s="24" t="str">
        <f t="shared" si="158"/>
        <v/>
      </c>
      <c r="R1998" s="24" t="str">
        <f t="shared" si="159"/>
        <v/>
      </c>
      <c r="S1998" s="27" t="str">
        <f t="shared" si="160"/>
        <v/>
      </c>
    </row>
    <row r="1999" spans="2:19" x14ac:dyDescent="0.3">
      <c r="B1999" s="24" t="str">
        <f>_xlfn.IFNA(VLOOKUP(A1999,list!B:C,2,FALSE),"")</f>
        <v/>
      </c>
      <c r="D1999" s="24" t="str">
        <f>_xlfn.IFNA(VLOOKUP(C1999,list!$G$2:$I$10,2,FALSE),"")</f>
        <v/>
      </c>
      <c r="E1999" s="24" t="str">
        <f>_xlfn.IFNA(VLOOKUP(C1999,list!G:I,3,FALSE),"")</f>
        <v/>
      </c>
      <c r="O1999" s="26" t="str">
        <f t="shared" si="157"/>
        <v/>
      </c>
      <c r="P1999" s="28" t="str">
        <f t="shared" si="161"/>
        <v/>
      </c>
      <c r="Q1999" s="24" t="str">
        <f t="shared" si="158"/>
        <v/>
      </c>
      <c r="R1999" s="24" t="str">
        <f t="shared" si="159"/>
        <v/>
      </c>
      <c r="S1999" s="27" t="str">
        <f t="shared" si="160"/>
        <v/>
      </c>
    </row>
    <row r="2000" spans="2:19" x14ac:dyDescent="0.3">
      <c r="B2000" s="24" t="str">
        <f>_xlfn.IFNA(VLOOKUP(A2000,list!B:C,2,FALSE),"")</f>
        <v/>
      </c>
      <c r="D2000" s="24" t="str">
        <f>_xlfn.IFNA(VLOOKUP(C2000,list!$G$2:$I$10,2,FALSE),"")</f>
        <v/>
      </c>
      <c r="E2000" s="24" t="str">
        <f>_xlfn.IFNA(VLOOKUP(C2000,list!G:I,3,FALSE),"")</f>
        <v/>
      </c>
      <c r="O2000" s="26" t="str">
        <f t="shared" si="157"/>
        <v/>
      </c>
      <c r="P2000" s="28" t="str">
        <f t="shared" si="161"/>
        <v/>
      </c>
      <c r="Q2000" s="24" t="str">
        <f t="shared" si="158"/>
        <v/>
      </c>
      <c r="R2000" s="24" t="str">
        <f t="shared" si="159"/>
        <v/>
      </c>
      <c r="S2000" s="27" t="str">
        <f t="shared" si="160"/>
        <v/>
      </c>
    </row>
    <row r="2001" spans="2:19" x14ac:dyDescent="0.3">
      <c r="B2001" s="24" t="str">
        <f>_xlfn.IFNA(VLOOKUP(A2001,list!B:C,2,FALSE),"")</f>
        <v/>
      </c>
      <c r="D2001" s="24" t="str">
        <f>_xlfn.IFNA(VLOOKUP(C2001,list!$G$2:$I$10,2,FALSE),"")</f>
        <v/>
      </c>
      <c r="E2001" s="24" t="str">
        <f>_xlfn.IFNA(VLOOKUP(C2001,list!G:I,3,FALSE),"")</f>
        <v/>
      </c>
      <c r="O2001" s="26" t="str">
        <f t="shared" si="157"/>
        <v/>
      </c>
      <c r="P2001" s="28" t="str">
        <f t="shared" si="161"/>
        <v/>
      </c>
      <c r="Q2001" s="24" t="str">
        <f t="shared" si="158"/>
        <v/>
      </c>
      <c r="R2001" s="24" t="str">
        <f t="shared" si="159"/>
        <v/>
      </c>
      <c r="S2001" s="27" t="str">
        <f t="shared" si="160"/>
        <v/>
      </c>
    </row>
    <row r="2002" spans="2:19" x14ac:dyDescent="0.3">
      <c r="B2002" s="24" t="str">
        <f>_xlfn.IFNA(VLOOKUP(A2002,list!B:C,2,FALSE),"")</f>
        <v/>
      </c>
      <c r="D2002" s="24" t="str">
        <f>_xlfn.IFNA(VLOOKUP(C2002,list!$G$2:$I$10,2,FALSE),"")</f>
        <v/>
      </c>
      <c r="E2002" s="24" t="str">
        <f>_xlfn.IFNA(VLOOKUP(C2002,list!G:I,3,FALSE),"")</f>
        <v/>
      </c>
      <c r="O2002" s="26" t="str">
        <f t="shared" si="157"/>
        <v/>
      </c>
      <c r="P2002" s="28" t="str">
        <f t="shared" si="161"/>
        <v/>
      </c>
      <c r="Q2002" s="24" t="str">
        <f t="shared" si="158"/>
        <v/>
      </c>
      <c r="R2002" s="24" t="str">
        <f t="shared" si="159"/>
        <v/>
      </c>
      <c r="S2002" s="27" t="str">
        <f t="shared" si="160"/>
        <v/>
      </c>
    </row>
    <row r="2003" spans="2:19" x14ac:dyDescent="0.3">
      <c r="B2003" s="24" t="str">
        <f>_xlfn.IFNA(VLOOKUP(A2003,list!B:C,2,FALSE),"")</f>
        <v/>
      </c>
      <c r="D2003" s="24" t="str">
        <f>_xlfn.IFNA(VLOOKUP(C2003,list!$G$2:$I$10,2,FALSE),"")</f>
        <v/>
      </c>
      <c r="E2003" s="24" t="str">
        <f>_xlfn.IFNA(VLOOKUP(C2003,list!G:I,3,FALSE),"")</f>
        <v/>
      </c>
      <c r="O2003" s="26" t="str">
        <f t="shared" si="157"/>
        <v/>
      </c>
      <c r="P2003" s="28" t="str">
        <f t="shared" si="161"/>
        <v/>
      </c>
      <c r="Q2003" s="24" t="str">
        <f t="shared" si="158"/>
        <v/>
      </c>
      <c r="R2003" s="24" t="str">
        <f t="shared" si="159"/>
        <v/>
      </c>
      <c r="S2003" s="27" t="str">
        <f t="shared" si="160"/>
        <v/>
      </c>
    </row>
    <row r="2004" spans="2:19" x14ac:dyDescent="0.3">
      <c r="B2004" s="24" t="str">
        <f>_xlfn.IFNA(VLOOKUP(A2004,list!B:C,2,FALSE),"")</f>
        <v/>
      </c>
      <c r="D2004" s="24" t="str">
        <f>_xlfn.IFNA(VLOOKUP(C2004,list!$G$2:$I$10,2,FALSE),"")</f>
        <v/>
      </c>
      <c r="E2004" s="24" t="str">
        <f>_xlfn.IFNA(VLOOKUP(C2004,list!G:I,3,FALSE),"")</f>
        <v/>
      </c>
      <c r="O2004" s="26" t="str">
        <f t="shared" si="157"/>
        <v/>
      </c>
      <c r="P2004" s="28" t="str">
        <f t="shared" si="161"/>
        <v/>
      </c>
      <c r="Q2004" s="24" t="str">
        <f t="shared" si="158"/>
        <v/>
      </c>
      <c r="R2004" s="24" t="str">
        <f t="shared" si="159"/>
        <v/>
      </c>
      <c r="S2004" s="27" t="str">
        <f t="shared" si="160"/>
        <v/>
      </c>
    </row>
    <row r="2005" spans="2:19" x14ac:dyDescent="0.3">
      <c r="B2005" s="24" t="str">
        <f>_xlfn.IFNA(VLOOKUP(A2005,list!B:C,2,FALSE),"")</f>
        <v/>
      </c>
      <c r="D2005" s="24" t="str">
        <f>_xlfn.IFNA(VLOOKUP(C2005,list!$G$2:$I$10,2,FALSE),"")</f>
        <v/>
      </c>
      <c r="E2005" s="24" t="str">
        <f>_xlfn.IFNA(VLOOKUP(C2005,list!G:I,3,FALSE),"")</f>
        <v/>
      </c>
      <c r="O2005" s="26" t="str">
        <f t="shared" si="157"/>
        <v/>
      </c>
      <c r="P2005" s="28" t="str">
        <f t="shared" si="161"/>
        <v/>
      </c>
      <c r="Q2005" s="24" t="str">
        <f t="shared" si="158"/>
        <v/>
      </c>
      <c r="R2005" s="24" t="str">
        <f t="shared" si="159"/>
        <v/>
      </c>
      <c r="S2005" s="27" t="str">
        <f t="shared" si="160"/>
        <v/>
      </c>
    </row>
    <row r="2006" spans="2:19" x14ac:dyDescent="0.3">
      <c r="B2006" s="24" t="str">
        <f>_xlfn.IFNA(VLOOKUP(A2006,list!B:C,2,FALSE),"")</f>
        <v/>
      </c>
      <c r="D2006" s="24" t="str">
        <f>_xlfn.IFNA(VLOOKUP(C2006,list!$G$2:$I$10,2,FALSE),"")</f>
        <v/>
      </c>
      <c r="E2006" s="24" t="str">
        <f>_xlfn.IFNA(VLOOKUP(C2006,list!G:I,3,FALSE),"")</f>
        <v/>
      </c>
      <c r="O2006" s="26" t="str">
        <f t="shared" si="157"/>
        <v/>
      </c>
      <c r="P2006" s="28" t="str">
        <f t="shared" si="161"/>
        <v/>
      </c>
      <c r="Q2006" s="24" t="str">
        <f t="shared" si="158"/>
        <v/>
      </c>
      <c r="R2006" s="24" t="str">
        <f t="shared" si="159"/>
        <v/>
      </c>
      <c r="S2006" s="27" t="str">
        <f t="shared" si="160"/>
        <v/>
      </c>
    </row>
    <row r="2007" spans="2:19" x14ac:dyDescent="0.3">
      <c r="B2007" s="24" t="str">
        <f>_xlfn.IFNA(VLOOKUP(A2007,list!B:C,2,FALSE),"")</f>
        <v/>
      </c>
      <c r="D2007" s="24" t="str">
        <f>_xlfn.IFNA(VLOOKUP(C2007,list!$G$2:$I$10,2,FALSE),"")</f>
        <v/>
      </c>
      <c r="E2007" s="24" t="str">
        <f>_xlfn.IFNA(VLOOKUP(C2007,list!G:I,3,FALSE),"")</f>
        <v/>
      </c>
      <c r="O2007" s="26" t="str">
        <f t="shared" si="157"/>
        <v/>
      </c>
      <c r="P2007" s="28" t="str">
        <f t="shared" si="161"/>
        <v/>
      </c>
      <c r="Q2007" s="24" t="str">
        <f t="shared" si="158"/>
        <v/>
      </c>
      <c r="R2007" s="24" t="str">
        <f t="shared" si="159"/>
        <v/>
      </c>
      <c r="S2007" s="27" t="str">
        <f t="shared" si="160"/>
        <v/>
      </c>
    </row>
    <row r="2008" spans="2:19" x14ac:dyDescent="0.3">
      <c r="B2008" s="24" t="str">
        <f>_xlfn.IFNA(VLOOKUP(A2008,list!B:C,2,FALSE),"")</f>
        <v/>
      </c>
      <c r="D2008" s="24" t="str">
        <f>_xlfn.IFNA(VLOOKUP(C2008,list!$G$2:$I$10,2,FALSE),"")</f>
        <v/>
      </c>
      <c r="E2008" s="24" t="str">
        <f>_xlfn.IFNA(VLOOKUP(C2008,list!G:I,3,FALSE),"")</f>
        <v/>
      </c>
      <c r="O2008" s="26" t="str">
        <f t="shared" si="157"/>
        <v/>
      </c>
      <c r="P2008" s="28" t="str">
        <f t="shared" si="161"/>
        <v/>
      </c>
      <c r="Q2008" s="24" t="str">
        <f t="shared" si="158"/>
        <v/>
      </c>
      <c r="R2008" s="24" t="str">
        <f t="shared" si="159"/>
        <v/>
      </c>
      <c r="S2008" s="27" t="str">
        <f t="shared" si="160"/>
        <v/>
      </c>
    </row>
    <row r="2009" spans="2:19" x14ac:dyDescent="0.3">
      <c r="B2009" s="24" t="str">
        <f>_xlfn.IFNA(VLOOKUP(A2009,list!B:C,2,FALSE),"")</f>
        <v/>
      </c>
      <c r="D2009" s="24" t="str">
        <f>_xlfn.IFNA(VLOOKUP(C2009,list!$G$2:$I$10,2,FALSE),"")</f>
        <v/>
      </c>
      <c r="E2009" s="24" t="str">
        <f>_xlfn.IFNA(VLOOKUP(C2009,list!G:I,3,FALSE),"")</f>
        <v/>
      </c>
      <c r="O2009" s="26" t="str">
        <f t="shared" si="157"/>
        <v/>
      </c>
      <c r="P2009" s="28" t="str">
        <f t="shared" si="161"/>
        <v/>
      </c>
      <c r="Q2009" s="24" t="str">
        <f t="shared" si="158"/>
        <v/>
      </c>
      <c r="R2009" s="24" t="str">
        <f t="shared" si="159"/>
        <v/>
      </c>
      <c r="S2009" s="27" t="str">
        <f t="shared" si="160"/>
        <v/>
      </c>
    </row>
    <row r="2010" spans="2:19" x14ac:dyDescent="0.3">
      <c r="B2010" s="24" t="str">
        <f>_xlfn.IFNA(VLOOKUP(A2010,list!B:C,2,FALSE),"")</f>
        <v/>
      </c>
      <c r="D2010" s="24" t="str">
        <f>_xlfn.IFNA(VLOOKUP(C2010,list!$G$2:$I$10,2,FALSE),"")</f>
        <v/>
      </c>
      <c r="E2010" s="24" t="str">
        <f>_xlfn.IFNA(VLOOKUP(C2010,list!G:I,3,FALSE),"")</f>
        <v/>
      </c>
      <c r="O2010" s="26" t="str">
        <f t="shared" si="157"/>
        <v/>
      </c>
      <c r="P2010" s="28" t="str">
        <f t="shared" si="161"/>
        <v/>
      </c>
      <c r="Q2010" s="24" t="str">
        <f t="shared" si="158"/>
        <v/>
      </c>
      <c r="R2010" s="24" t="str">
        <f t="shared" si="159"/>
        <v/>
      </c>
      <c r="S2010" s="27" t="str">
        <f t="shared" si="160"/>
        <v/>
      </c>
    </row>
    <row r="2011" spans="2:19" x14ac:dyDescent="0.3">
      <c r="B2011" s="24" t="str">
        <f>_xlfn.IFNA(VLOOKUP(A2011,list!B:C,2,FALSE),"")</f>
        <v/>
      </c>
      <c r="D2011" s="24" t="str">
        <f>_xlfn.IFNA(VLOOKUP(C2011,list!$G$2:$I$10,2,FALSE),"")</f>
        <v/>
      </c>
      <c r="E2011" s="24" t="str">
        <f>_xlfn.IFNA(VLOOKUP(C2011,list!G:I,3,FALSE),"")</f>
        <v/>
      </c>
      <c r="O2011" s="26" t="str">
        <f t="shared" si="157"/>
        <v/>
      </c>
      <c r="P2011" s="28" t="str">
        <f t="shared" si="161"/>
        <v/>
      </c>
      <c r="Q2011" s="24" t="str">
        <f t="shared" si="158"/>
        <v/>
      </c>
      <c r="R2011" s="24" t="str">
        <f t="shared" si="159"/>
        <v/>
      </c>
      <c r="S2011" s="27" t="str">
        <f t="shared" si="160"/>
        <v/>
      </c>
    </row>
    <row r="2012" spans="2:19" x14ac:dyDescent="0.3">
      <c r="B2012" s="24" t="str">
        <f>_xlfn.IFNA(VLOOKUP(A2012,list!B:C,2,FALSE),"")</f>
        <v/>
      </c>
      <c r="D2012" s="24" t="str">
        <f>_xlfn.IFNA(VLOOKUP(C2012,list!$G$2:$I$10,2,FALSE),"")</f>
        <v/>
      </c>
      <c r="E2012" s="24" t="str">
        <f>_xlfn.IFNA(VLOOKUP(C2012,list!G:I,3,FALSE),"")</f>
        <v/>
      </c>
      <c r="O2012" s="26" t="str">
        <f t="shared" si="157"/>
        <v/>
      </c>
      <c r="P2012" s="28" t="str">
        <f t="shared" si="161"/>
        <v/>
      </c>
      <c r="Q2012" s="24" t="str">
        <f t="shared" si="158"/>
        <v/>
      </c>
      <c r="R2012" s="24" t="str">
        <f t="shared" si="159"/>
        <v/>
      </c>
      <c r="S2012" s="27" t="str">
        <f t="shared" si="160"/>
        <v/>
      </c>
    </row>
    <row r="2013" spans="2:19" x14ac:dyDescent="0.3">
      <c r="B2013" s="24" t="str">
        <f>_xlfn.IFNA(VLOOKUP(A2013,list!B:C,2,FALSE),"")</f>
        <v/>
      </c>
      <c r="D2013" s="24" t="str">
        <f>_xlfn.IFNA(VLOOKUP(C2013,list!$G$2:$I$10,2,FALSE),"")</f>
        <v/>
      </c>
      <c r="E2013" s="24" t="str">
        <f>_xlfn.IFNA(VLOOKUP(C2013,list!G:I,3,FALSE),"")</f>
        <v/>
      </c>
      <c r="O2013" s="26" t="str">
        <f t="shared" si="157"/>
        <v/>
      </c>
      <c r="P2013" s="28" t="str">
        <f t="shared" si="161"/>
        <v/>
      </c>
      <c r="Q2013" s="24" t="str">
        <f t="shared" si="158"/>
        <v/>
      </c>
      <c r="R2013" s="24" t="str">
        <f t="shared" si="159"/>
        <v/>
      </c>
      <c r="S2013" s="27" t="str">
        <f t="shared" si="160"/>
        <v/>
      </c>
    </row>
    <row r="2014" spans="2:19" x14ac:dyDescent="0.3">
      <c r="B2014" s="24" t="str">
        <f>_xlfn.IFNA(VLOOKUP(A2014,list!B:C,2,FALSE),"")</f>
        <v/>
      </c>
      <c r="D2014" s="24" t="str">
        <f>_xlfn.IFNA(VLOOKUP(C2014,list!$G$2:$I$10,2,FALSE),"")</f>
        <v/>
      </c>
      <c r="E2014" s="24" t="str">
        <f>_xlfn.IFNA(VLOOKUP(C2014,list!G:I,3,FALSE),"")</f>
        <v/>
      </c>
      <c r="O2014" s="26" t="str">
        <f t="shared" si="157"/>
        <v/>
      </c>
      <c r="P2014" s="28" t="str">
        <f t="shared" si="161"/>
        <v/>
      </c>
      <c r="Q2014" s="24" t="str">
        <f t="shared" si="158"/>
        <v/>
      </c>
      <c r="R2014" s="24" t="str">
        <f t="shared" si="159"/>
        <v/>
      </c>
      <c r="S2014" s="27" t="str">
        <f t="shared" si="160"/>
        <v/>
      </c>
    </row>
    <row r="2015" spans="2:19" x14ac:dyDescent="0.3">
      <c r="B2015" s="24" t="str">
        <f>_xlfn.IFNA(VLOOKUP(A2015,list!B:C,2,FALSE),"")</f>
        <v/>
      </c>
      <c r="D2015" s="24" t="str">
        <f>_xlfn.IFNA(VLOOKUP(C2015,list!$G$2:$I$10,2,FALSE),"")</f>
        <v/>
      </c>
      <c r="E2015" s="24" t="str">
        <f>_xlfn.IFNA(VLOOKUP(C2015,list!G:I,3,FALSE),"")</f>
        <v/>
      </c>
      <c r="O2015" s="26" t="str">
        <f t="shared" si="157"/>
        <v/>
      </c>
      <c r="P2015" s="28" t="str">
        <f t="shared" si="161"/>
        <v/>
      </c>
      <c r="Q2015" s="24" t="str">
        <f t="shared" si="158"/>
        <v/>
      </c>
      <c r="R2015" s="24" t="str">
        <f t="shared" si="159"/>
        <v/>
      </c>
      <c r="S2015" s="27" t="str">
        <f t="shared" si="160"/>
        <v/>
      </c>
    </row>
    <row r="2016" spans="2:19" x14ac:dyDescent="0.3">
      <c r="B2016" s="24" t="str">
        <f>_xlfn.IFNA(VLOOKUP(A2016,list!B:C,2,FALSE),"")</f>
        <v/>
      </c>
      <c r="D2016" s="24" t="str">
        <f>_xlfn.IFNA(VLOOKUP(C2016,list!$G$2:$I$10,2,FALSE),"")</f>
        <v/>
      </c>
      <c r="E2016" s="24" t="str">
        <f>_xlfn.IFNA(VLOOKUP(C2016,list!G:I,3,FALSE),"")</f>
        <v/>
      </c>
      <c r="O2016" s="26" t="str">
        <f t="shared" si="157"/>
        <v/>
      </c>
      <c r="P2016" s="28" t="str">
        <f t="shared" si="161"/>
        <v/>
      </c>
      <c r="Q2016" s="24" t="str">
        <f t="shared" si="158"/>
        <v/>
      </c>
      <c r="R2016" s="24" t="str">
        <f t="shared" si="159"/>
        <v/>
      </c>
      <c r="S2016" s="27" t="str">
        <f t="shared" si="160"/>
        <v/>
      </c>
    </row>
    <row r="2017" spans="2:19" x14ac:dyDescent="0.3">
      <c r="B2017" s="24" t="str">
        <f>_xlfn.IFNA(VLOOKUP(A2017,list!B:C,2,FALSE),"")</f>
        <v/>
      </c>
      <c r="D2017" s="24" t="str">
        <f>_xlfn.IFNA(VLOOKUP(C2017,list!$G$2:$I$10,2,FALSE),"")</f>
        <v/>
      </c>
      <c r="E2017" s="24" t="str">
        <f>_xlfn.IFNA(VLOOKUP(C2017,list!G:I,3,FALSE),"")</f>
        <v/>
      </c>
      <c r="O2017" s="26" t="str">
        <f t="shared" si="157"/>
        <v/>
      </c>
      <c r="P2017" s="28" t="str">
        <f t="shared" si="161"/>
        <v/>
      </c>
      <c r="Q2017" s="24" t="str">
        <f t="shared" si="158"/>
        <v/>
      </c>
      <c r="R2017" s="24" t="str">
        <f t="shared" si="159"/>
        <v/>
      </c>
      <c r="S2017" s="27" t="str">
        <f t="shared" si="160"/>
        <v/>
      </c>
    </row>
    <row r="2018" spans="2:19" x14ac:dyDescent="0.3">
      <c r="B2018" s="24" t="str">
        <f>_xlfn.IFNA(VLOOKUP(A2018,list!B:C,2,FALSE),"")</f>
        <v/>
      </c>
      <c r="D2018" s="24" t="str">
        <f>_xlfn.IFNA(VLOOKUP(C2018,list!$G$2:$I$10,2,FALSE),"")</f>
        <v/>
      </c>
      <c r="E2018" s="24" t="str">
        <f>_xlfn.IFNA(VLOOKUP(C2018,list!G:I,3,FALSE),"")</f>
        <v/>
      </c>
      <c r="O2018" s="26" t="str">
        <f t="shared" si="157"/>
        <v/>
      </c>
      <c r="P2018" s="28" t="str">
        <f t="shared" si="161"/>
        <v/>
      </c>
      <c r="Q2018" s="24" t="str">
        <f t="shared" si="158"/>
        <v/>
      </c>
      <c r="R2018" s="24" t="str">
        <f t="shared" si="159"/>
        <v/>
      </c>
      <c r="S2018" s="27" t="str">
        <f t="shared" si="160"/>
        <v/>
      </c>
    </row>
    <row r="2019" spans="2:19" x14ac:dyDescent="0.3">
      <c r="B2019" s="24" t="str">
        <f>_xlfn.IFNA(VLOOKUP(A2019,list!B:C,2,FALSE),"")</f>
        <v/>
      </c>
      <c r="D2019" s="24" t="str">
        <f>_xlfn.IFNA(VLOOKUP(C2019,list!$G$2:$I$10,2,FALSE),"")</f>
        <v/>
      </c>
      <c r="E2019" s="24" t="str">
        <f>_xlfn.IFNA(VLOOKUP(C2019,list!G:I,3,FALSE),"")</f>
        <v/>
      </c>
      <c r="O2019" s="26" t="str">
        <f t="shared" si="157"/>
        <v/>
      </c>
      <c r="P2019" s="28" t="str">
        <f t="shared" si="161"/>
        <v/>
      </c>
      <c r="Q2019" s="24" t="str">
        <f t="shared" si="158"/>
        <v/>
      </c>
      <c r="R2019" s="24" t="str">
        <f t="shared" si="159"/>
        <v/>
      </c>
      <c r="S2019" s="27" t="str">
        <f t="shared" si="160"/>
        <v/>
      </c>
    </row>
    <row r="2020" spans="2:19" x14ac:dyDescent="0.3">
      <c r="B2020" s="24" t="str">
        <f>_xlfn.IFNA(VLOOKUP(A2020,list!B:C,2,FALSE),"")</f>
        <v/>
      </c>
      <c r="D2020" s="24" t="str">
        <f>_xlfn.IFNA(VLOOKUP(C2020,list!$G$2:$I$10,2,FALSE),"")</f>
        <v/>
      </c>
      <c r="E2020" s="24" t="str">
        <f>_xlfn.IFNA(VLOOKUP(C2020,list!G:I,3,FALSE),"")</f>
        <v/>
      </c>
      <c r="O2020" s="26" t="str">
        <f t="shared" si="157"/>
        <v/>
      </c>
      <c r="P2020" s="28" t="str">
        <f t="shared" si="161"/>
        <v/>
      </c>
      <c r="Q2020" s="24" t="str">
        <f t="shared" si="158"/>
        <v/>
      </c>
      <c r="R2020" s="24" t="str">
        <f t="shared" si="159"/>
        <v/>
      </c>
      <c r="S2020" s="27" t="str">
        <f t="shared" si="160"/>
        <v/>
      </c>
    </row>
    <row r="2021" spans="2:19" x14ac:dyDescent="0.3">
      <c r="B2021" s="24" t="str">
        <f>_xlfn.IFNA(VLOOKUP(A2021,list!B:C,2,FALSE),"")</f>
        <v/>
      </c>
      <c r="D2021" s="24" t="str">
        <f>_xlfn.IFNA(VLOOKUP(C2021,list!$G$2:$I$10,2,FALSE),"")</f>
        <v/>
      </c>
      <c r="E2021" s="24" t="str">
        <f>_xlfn.IFNA(VLOOKUP(C2021,list!G:I,3,FALSE),"")</f>
        <v/>
      </c>
      <c r="O2021" s="26" t="str">
        <f t="shared" si="157"/>
        <v/>
      </c>
      <c r="P2021" s="28" t="str">
        <f t="shared" si="161"/>
        <v/>
      </c>
      <c r="Q2021" s="24" t="str">
        <f t="shared" si="158"/>
        <v/>
      </c>
      <c r="R2021" s="24" t="str">
        <f t="shared" si="159"/>
        <v/>
      </c>
      <c r="S2021" s="27" t="str">
        <f t="shared" si="160"/>
        <v/>
      </c>
    </row>
    <row r="2022" spans="2:19" x14ac:dyDescent="0.3">
      <c r="B2022" s="24" t="str">
        <f>_xlfn.IFNA(VLOOKUP(A2022,list!B:C,2,FALSE),"")</f>
        <v/>
      </c>
      <c r="D2022" s="24" t="str">
        <f>_xlfn.IFNA(VLOOKUP(C2022,list!$G$2:$I$10,2,FALSE),"")</f>
        <v/>
      </c>
      <c r="E2022" s="24" t="str">
        <f>_xlfn.IFNA(VLOOKUP(C2022,list!G:I,3,FALSE),"")</f>
        <v/>
      </c>
      <c r="O2022" s="26" t="str">
        <f t="shared" si="157"/>
        <v/>
      </c>
      <c r="P2022" s="28" t="str">
        <f t="shared" si="161"/>
        <v/>
      </c>
      <c r="Q2022" s="24" t="str">
        <f t="shared" si="158"/>
        <v/>
      </c>
      <c r="R2022" s="24" t="str">
        <f t="shared" si="159"/>
        <v/>
      </c>
      <c r="S2022" s="27" t="str">
        <f t="shared" si="160"/>
        <v/>
      </c>
    </row>
    <row r="2023" spans="2:19" x14ac:dyDescent="0.3">
      <c r="B2023" s="24" t="str">
        <f>_xlfn.IFNA(VLOOKUP(A2023,list!B:C,2,FALSE),"")</f>
        <v/>
      </c>
      <c r="D2023" s="24" t="str">
        <f>_xlfn.IFNA(VLOOKUP(C2023,list!$G$2:$I$10,2,FALSE),"")</f>
        <v/>
      </c>
      <c r="E2023" s="24" t="str">
        <f>_xlfn.IFNA(VLOOKUP(C2023,list!G:I,3,FALSE),"")</f>
        <v/>
      </c>
      <c r="O2023" s="26" t="str">
        <f t="shared" si="157"/>
        <v/>
      </c>
      <c r="P2023" s="28" t="str">
        <f t="shared" si="161"/>
        <v/>
      </c>
      <c r="Q2023" s="24" t="str">
        <f t="shared" si="158"/>
        <v/>
      </c>
      <c r="R2023" s="24" t="str">
        <f t="shared" si="159"/>
        <v/>
      </c>
      <c r="S2023" s="27" t="str">
        <f t="shared" si="160"/>
        <v/>
      </c>
    </row>
    <row r="2024" spans="2:19" x14ac:dyDescent="0.3">
      <c r="B2024" s="24" t="str">
        <f>_xlfn.IFNA(VLOOKUP(A2024,list!B:C,2,FALSE),"")</f>
        <v/>
      </c>
      <c r="D2024" s="24" t="str">
        <f>_xlfn.IFNA(VLOOKUP(C2024,list!$G$2:$I$10,2,FALSE),"")</f>
        <v/>
      </c>
      <c r="E2024" s="24" t="str">
        <f>_xlfn.IFNA(VLOOKUP(C2024,list!G:I,3,FALSE),"")</f>
        <v/>
      </c>
      <c r="O2024" s="26" t="str">
        <f t="shared" si="157"/>
        <v/>
      </c>
      <c r="P2024" s="28" t="str">
        <f t="shared" si="161"/>
        <v/>
      </c>
      <c r="Q2024" s="24" t="str">
        <f t="shared" si="158"/>
        <v/>
      </c>
      <c r="R2024" s="24" t="str">
        <f t="shared" si="159"/>
        <v/>
      </c>
      <c r="S2024" s="27" t="str">
        <f t="shared" si="160"/>
        <v/>
      </c>
    </row>
    <row r="2025" spans="2:19" x14ac:dyDescent="0.3">
      <c r="B2025" s="24" t="str">
        <f>_xlfn.IFNA(VLOOKUP(A2025,list!B:C,2,FALSE),"")</f>
        <v/>
      </c>
      <c r="D2025" s="24" t="str">
        <f>_xlfn.IFNA(VLOOKUP(C2025,list!$G$2:$I$10,2,FALSE),"")</f>
        <v/>
      </c>
      <c r="E2025" s="24" t="str">
        <f>_xlfn.IFNA(VLOOKUP(C2025,list!G:I,3,FALSE),"")</f>
        <v/>
      </c>
      <c r="O2025" s="26" t="str">
        <f t="shared" si="157"/>
        <v/>
      </c>
      <c r="P2025" s="28" t="str">
        <f t="shared" si="161"/>
        <v/>
      </c>
      <c r="Q2025" s="24" t="str">
        <f t="shared" si="158"/>
        <v/>
      </c>
      <c r="R2025" s="24" t="str">
        <f t="shared" si="159"/>
        <v/>
      </c>
      <c r="S2025" s="27" t="str">
        <f t="shared" si="160"/>
        <v/>
      </c>
    </row>
    <row r="2026" spans="2:19" x14ac:dyDescent="0.3">
      <c r="B2026" s="24" t="str">
        <f>_xlfn.IFNA(VLOOKUP(A2026,list!B:C,2,FALSE),"")</f>
        <v/>
      </c>
      <c r="D2026" s="24" t="str">
        <f>_xlfn.IFNA(VLOOKUP(C2026,list!$G$2:$I$10,2,FALSE),"")</f>
        <v/>
      </c>
      <c r="E2026" s="24" t="str">
        <f>_xlfn.IFNA(VLOOKUP(C2026,list!G:I,3,FALSE),"")</f>
        <v/>
      </c>
      <c r="O2026" s="26" t="str">
        <f t="shared" si="157"/>
        <v/>
      </c>
      <c r="P2026" s="28" t="str">
        <f t="shared" si="161"/>
        <v/>
      </c>
      <c r="Q2026" s="24" t="str">
        <f t="shared" si="158"/>
        <v/>
      </c>
      <c r="R2026" s="24" t="str">
        <f t="shared" si="159"/>
        <v/>
      </c>
      <c r="S2026" s="27" t="str">
        <f t="shared" si="160"/>
        <v/>
      </c>
    </row>
    <row r="2027" spans="2:19" x14ac:dyDescent="0.3">
      <c r="B2027" s="24" t="str">
        <f>_xlfn.IFNA(VLOOKUP(A2027,list!B:C,2,FALSE),"")</f>
        <v/>
      </c>
      <c r="D2027" s="24" t="str">
        <f>_xlfn.IFNA(VLOOKUP(C2027,list!$G$2:$I$10,2,FALSE),"")</f>
        <v/>
      </c>
      <c r="E2027" s="24" t="str">
        <f>_xlfn.IFNA(VLOOKUP(C2027,list!G:I,3,FALSE),"")</f>
        <v/>
      </c>
      <c r="O2027" s="26" t="str">
        <f t="shared" si="157"/>
        <v/>
      </c>
      <c r="P2027" s="28" t="str">
        <f t="shared" si="161"/>
        <v/>
      </c>
      <c r="Q2027" s="24" t="str">
        <f t="shared" si="158"/>
        <v/>
      </c>
      <c r="R2027" s="24" t="str">
        <f t="shared" si="159"/>
        <v/>
      </c>
      <c r="S2027" s="27" t="str">
        <f t="shared" si="160"/>
        <v/>
      </c>
    </row>
    <row r="2028" spans="2:19" x14ac:dyDescent="0.3">
      <c r="B2028" s="24" t="str">
        <f>_xlfn.IFNA(VLOOKUP(A2028,list!B:C,2,FALSE),"")</f>
        <v/>
      </c>
      <c r="D2028" s="24" t="str">
        <f>_xlfn.IFNA(VLOOKUP(C2028,list!$G$2:$I$10,2,FALSE),"")</f>
        <v/>
      </c>
      <c r="E2028" s="24" t="str">
        <f>_xlfn.IFNA(VLOOKUP(C2028,list!G:I,3,FALSE),"")</f>
        <v/>
      </c>
      <c r="O2028" s="26" t="str">
        <f t="shared" si="157"/>
        <v/>
      </c>
      <c r="P2028" s="28" t="str">
        <f t="shared" si="161"/>
        <v/>
      </c>
      <c r="Q2028" s="24" t="str">
        <f t="shared" si="158"/>
        <v/>
      </c>
      <c r="R2028" s="24" t="str">
        <f t="shared" si="159"/>
        <v/>
      </c>
      <c r="S2028" s="27" t="str">
        <f t="shared" si="160"/>
        <v/>
      </c>
    </row>
    <row r="2029" spans="2:19" x14ac:dyDescent="0.3">
      <c r="B2029" s="24" t="str">
        <f>_xlfn.IFNA(VLOOKUP(A2029,list!B:C,2,FALSE),"")</f>
        <v/>
      </c>
      <c r="D2029" s="24" t="str">
        <f>_xlfn.IFNA(VLOOKUP(C2029,list!$G$2:$I$10,2,FALSE),"")</f>
        <v/>
      </c>
      <c r="E2029" s="24" t="str">
        <f>_xlfn.IFNA(VLOOKUP(C2029,list!G:I,3,FALSE),"")</f>
        <v/>
      </c>
      <c r="O2029" s="26" t="str">
        <f t="shared" si="157"/>
        <v/>
      </c>
      <c r="P2029" s="28" t="str">
        <f t="shared" si="161"/>
        <v/>
      </c>
      <c r="Q2029" s="24" t="str">
        <f t="shared" si="158"/>
        <v/>
      </c>
      <c r="R2029" s="24" t="str">
        <f t="shared" si="159"/>
        <v/>
      </c>
      <c r="S2029" s="27" t="str">
        <f t="shared" si="160"/>
        <v/>
      </c>
    </row>
    <row r="2030" spans="2:19" x14ac:dyDescent="0.3">
      <c r="B2030" s="24" t="str">
        <f>_xlfn.IFNA(VLOOKUP(A2030,list!B:C,2,FALSE),"")</f>
        <v/>
      </c>
      <c r="D2030" s="24" t="str">
        <f>_xlfn.IFNA(VLOOKUP(C2030,list!$G$2:$I$10,2,FALSE),"")</f>
        <v/>
      </c>
      <c r="E2030" s="24" t="str">
        <f>_xlfn.IFNA(VLOOKUP(C2030,list!G:I,3,FALSE),"")</f>
        <v/>
      </c>
      <c r="O2030" s="26" t="str">
        <f t="shared" si="157"/>
        <v/>
      </c>
      <c r="P2030" s="28" t="str">
        <f t="shared" si="161"/>
        <v/>
      </c>
      <c r="Q2030" s="24" t="str">
        <f t="shared" si="158"/>
        <v/>
      </c>
      <c r="R2030" s="24" t="str">
        <f t="shared" si="159"/>
        <v/>
      </c>
      <c r="S2030" s="27" t="str">
        <f t="shared" si="160"/>
        <v/>
      </c>
    </row>
    <row r="2031" spans="2:19" x14ac:dyDescent="0.3">
      <c r="B2031" s="24" t="str">
        <f>_xlfn.IFNA(VLOOKUP(A2031,list!B:C,2,FALSE),"")</f>
        <v/>
      </c>
      <c r="D2031" s="24" t="str">
        <f>_xlfn.IFNA(VLOOKUP(C2031,list!$G$2:$I$10,2,FALSE),"")</f>
        <v/>
      </c>
      <c r="E2031" s="24" t="str">
        <f>_xlfn.IFNA(VLOOKUP(C2031,list!G:I,3,FALSE),"")</f>
        <v/>
      </c>
      <c r="O2031" s="26" t="str">
        <f t="shared" si="157"/>
        <v/>
      </c>
      <c r="P2031" s="28" t="str">
        <f t="shared" si="161"/>
        <v/>
      </c>
      <c r="Q2031" s="24" t="str">
        <f t="shared" si="158"/>
        <v/>
      </c>
      <c r="R2031" s="24" t="str">
        <f t="shared" si="159"/>
        <v/>
      </c>
      <c r="S2031" s="27" t="str">
        <f t="shared" si="160"/>
        <v/>
      </c>
    </row>
    <row r="2032" spans="2:19" x14ac:dyDescent="0.3">
      <c r="B2032" s="24" t="str">
        <f>_xlfn.IFNA(VLOOKUP(A2032,list!B:C,2,FALSE),"")</f>
        <v/>
      </c>
      <c r="D2032" s="24" t="str">
        <f>_xlfn.IFNA(VLOOKUP(C2032,list!$G$2:$I$10,2,FALSE),"")</f>
        <v/>
      </c>
      <c r="E2032" s="24" t="str">
        <f>_xlfn.IFNA(VLOOKUP(C2032,list!G:I,3,FALSE),"")</f>
        <v/>
      </c>
      <c r="O2032" s="26" t="str">
        <f t="shared" si="157"/>
        <v/>
      </c>
      <c r="P2032" s="28" t="str">
        <f t="shared" si="161"/>
        <v/>
      </c>
      <c r="Q2032" s="24" t="str">
        <f t="shared" si="158"/>
        <v/>
      </c>
      <c r="R2032" s="24" t="str">
        <f t="shared" si="159"/>
        <v/>
      </c>
      <c r="S2032" s="27" t="str">
        <f t="shared" si="160"/>
        <v/>
      </c>
    </row>
    <row r="2033" spans="2:19" x14ac:dyDescent="0.3">
      <c r="B2033" s="24" t="str">
        <f>_xlfn.IFNA(VLOOKUP(A2033,list!B:C,2,FALSE),"")</f>
        <v/>
      </c>
      <c r="D2033" s="24" t="str">
        <f>_xlfn.IFNA(VLOOKUP(C2033,list!$G$2:$I$10,2,FALSE),"")</f>
        <v/>
      </c>
      <c r="E2033" s="24" t="str">
        <f>_xlfn.IFNA(VLOOKUP(C2033,list!G:I,3,FALSE),"")</f>
        <v/>
      </c>
      <c r="O2033" s="26" t="str">
        <f t="shared" si="157"/>
        <v/>
      </c>
      <c r="P2033" s="28" t="str">
        <f t="shared" si="161"/>
        <v/>
      </c>
      <c r="Q2033" s="24" t="str">
        <f t="shared" si="158"/>
        <v/>
      </c>
      <c r="R2033" s="24" t="str">
        <f t="shared" si="159"/>
        <v/>
      </c>
      <c r="S2033" s="27" t="str">
        <f t="shared" si="160"/>
        <v/>
      </c>
    </row>
    <row r="2034" spans="2:19" x14ac:dyDescent="0.3">
      <c r="B2034" s="24" t="str">
        <f>_xlfn.IFNA(VLOOKUP(A2034,list!B:C,2,FALSE),"")</f>
        <v/>
      </c>
      <c r="D2034" s="24" t="str">
        <f>_xlfn.IFNA(VLOOKUP(C2034,list!$G$2:$I$10,2,FALSE),"")</f>
        <v/>
      </c>
      <c r="E2034" s="24" t="str">
        <f>_xlfn.IFNA(VLOOKUP(C2034,list!G:I,3,FALSE),"")</f>
        <v/>
      </c>
      <c r="O2034" s="26" t="str">
        <f t="shared" si="157"/>
        <v/>
      </c>
      <c r="P2034" s="28" t="str">
        <f t="shared" si="161"/>
        <v/>
      </c>
      <c r="Q2034" s="24" t="str">
        <f t="shared" si="158"/>
        <v/>
      </c>
      <c r="R2034" s="24" t="str">
        <f t="shared" si="159"/>
        <v/>
      </c>
      <c r="S2034" s="27" t="str">
        <f t="shared" si="160"/>
        <v/>
      </c>
    </row>
    <row r="2035" spans="2:19" x14ac:dyDescent="0.3">
      <c r="B2035" s="24" t="str">
        <f>_xlfn.IFNA(VLOOKUP(A2035,list!B:C,2,FALSE),"")</f>
        <v/>
      </c>
      <c r="D2035" s="24" t="str">
        <f>_xlfn.IFNA(VLOOKUP(C2035,list!$G$2:$I$10,2,FALSE),"")</f>
        <v/>
      </c>
      <c r="E2035" s="24" t="str">
        <f>_xlfn.IFNA(VLOOKUP(C2035,list!G:I,3,FALSE),"")</f>
        <v/>
      </c>
      <c r="O2035" s="26" t="str">
        <f t="shared" si="157"/>
        <v/>
      </c>
      <c r="P2035" s="28" t="str">
        <f t="shared" si="161"/>
        <v/>
      </c>
      <c r="Q2035" s="24" t="str">
        <f t="shared" si="158"/>
        <v/>
      </c>
      <c r="R2035" s="24" t="str">
        <f t="shared" si="159"/>
        <v/>
      </c>
      <c r="S2035" s="27" t="str">
        <f t="shared" si="160"/>
        <v/>
      </c>
    </row>
    <row r="2036" spans="2:19" x14ac:dyDescent="0.3">
      <c r="B2036" s="24" t="str">
        <f>_xlfn.IFNA(VLOOKUP(A2036,list!B:C,2,FALSE),"")</f>
        <v/>
      </c>
      <c r="D2036" s="24" t="str">
        <f>_xlfn.IFNA(VLOOKUP(C2036,list!$G$2:$I$10,2,FALSE),"")</f>
        <v/>
      </c>
      <c r="E2036" s="24" t="str">
        <f>_xlfn.IFNA(VLOOKUP(C2036,list!G:I,3,FALSE),"")</f>
        <v/>
      </c>
      <c r="O2036" s="26" t="str">
        <f t="shared" si="157"/>
        <v/>
      </c>
      <c r="P2036" s="28" t="str">
        <f t="shared" si="161"/>
        <v/>
      </c>
      <c r="Q2036" s="24" t="str">
        <f t="shared" si="158"/>
        <v/>
      </c>
      <c r="R2036" s="24" t="str">
        <f t="shared" si="159"/>
        <v/>
      </c>
      <c r="S2036" s="27" t="str">
        <f t="shared" si="160"/>
        <v/>
      </c>
    </row>
    <row r="2037" spans="2:19" x14ac:dyDescent="0.3">
      <c r="B2037" s="24" t="str">
        <f>_xlfn.IFNA(VLOOKUP(A2037,list!B:C,2,FALSE),"")</f>
        <v/>
      </c>
      <c r="D2037" s="24" t="str">
        <f>_xlfn.IFNA(VLOOKUP(C2037,list!$G$2:$I$10,2,FALSE),"")</f>
        <v/>
      </c>
      <c r="E2037" s="24" t="str">
        <f>_xlfn.IFNA(VLOOKUP(C2037,list!G:I,3,FALSE),"")</f>
        <v/>
      </c>
      <c r="O2037" s="26" t="str">
        <f t="shared" si="157"/>
        <v/>
      </c>
      <c r="P2037" s="28" t="str">
        <f t="shared" si="161"/>
        <v/>
      </c>
      <c r="Q2037" s="24" t="str">
        <f t="shared" si="158"/>
        <v/>
      </c>
      <c r="R2037" s="24" t="str">
        <f t="shared" si="159"/>
        <v/>
      </c>
      <c r="S2037" s="27" t="str">
        <f t="shared" si="160"/>
        <v/>
      </c>
    </row>
    <row r="2038" spans="2:19" x14ac:dyDescent="0.3">
      <c r="B2038" s="24" t="str">
        <f>_xlfn.IFNA(VLOOKUP(A2038,list!B:C,2,FALSE),"")</f>
        <v/>
      </c>
      <c r="D2038" s="24" t="str">
        <f>_xlfn.IFNA(VLOOKUP(C2038,list!$G$2:$I$10,2,FALSE),"")</f>
        <v/>
      </c>
      <c r="E2038" s="24" t="str">
        <f>_xlfn.IFNA(VLOOKUP(C2038,list!G:I,3,FALSE),"")</f>
        <v/>
      </c>
      <c r="O2038" s="26" t="str">
        <f t="shared" si="157"/>
        <v/>
      </c>
      <c r="P2038" s="28" t="str">
        <f t="shared" si="161"/>
        <v/>
      </c>
      <c r="Q2038" s="24" t="str">
        <f t="shared" si="158"/>
        <v/>
      </c>
      <c r="R2038" s="24" t="str">
        <f t="shared" si="159"/>
        <v/>
      </c>
      <c r="S2038" s="27" t="str">
        <f t="shared" si="160"/>
        <v/>
      </c>
    </row>
    <row r="2039" spans="2:19" x14ac:dyDescent="0.3">
      <c r="B2039" s="24" t="str">
        <f>_xlfn.IFNA(VLOOKUP(A2039,list!B:C,2,FALSE),"")</f>
        <v/>
      </c>
      <c r="D2039" s="24" t="str">
        <f>_xlfn.IFNA(VLOOKUP(C2039,list!$G$2:$I$10,2,FALSE),"")</f>
        <v/>
      </c>
      <c r="E2039" s="24" t="str">
        <f>_xlfn.IFNA(VLOOKUP(C2039,list!G:I,3,FALSE),"")</f>
        <v/>
      </c>
      <c r="O2039" s="26" t="str">
        <f t="shared" si="157"/>
        <v/>
      </c>
      <c r="P2039" s="28" t="str">
        <f t="shared" si="161"/>
        <v/>
      </c>
      <c r="Q2039" s="24" t="str">
        <f t="shared" si="158"/>
        <v/>
      </c>
      <c r="R2039" s="24" t="str">
        <f t="shared" si="159"/>
        <v/>
      </c>
      <c r="S2039" s="27" t="str">
        <f t="shared" si="160"/>
        <v/>
      </c>
    </row>
    <row r="2040" spans="2:19" x14ac:dyDescent="0.3">
      <c r="B2040" s="24" t="str">
        <f>_xlfn.IFNA(VLOOKUP(A2040,list!B:C,2,FALSE),"")</f>
        <v/>
      </c>
      <c r="D2040" s="24" t="str">
        <f>_xlfn.IFNA(VLOOKUP(C2040,list!$G$2:$I$10,2,FALSE),"")</f>
        <v/>
      </c>
      <c r="E2040" s="24" t="str">
        <f>_xlfn.IFNA(VLOOKUP(C2040,list!G:I,3,FALSE),"")</f>
        <v/>
      </c>
      <c r="O2040" s="26" t="str">
        <f t="shared" si="157"/>
        <v/>
      </c>
      <c r="P2040" s="28" t="str">
        <f t="shared" si="161"/>
        <v/>
      </c>
      <c r="Q2040" s="24" t="str">
        <f t="shared" si="158"/>
        <v/>
      </c>
      <c r="R2040" s="24" t="str">
        <f t="shared" si="159"/>
        <v/>
      </c>
      <c r="S2040" s="27" t="str">
        <f t="shared" si="160"/>
        <v/>
      </c>
    </row>
    <row r="2041" spans="2:19" x14ac:dyDescent="0.3">
      <c r="B2041" s="24" t="str">
        <f>_xlfn.IFNA(VLOOKUP(A2041,list!B:C,2,FALSE),"")</f>
        <v/>
      </c>
      <c r="D2041" s="24" t="str">
        <f>_xlfn.IFNA(VLOOKUP(C2041,list!$G$2:$I$10,2,FALSE),"")</f>
        <v/>
      </c>
      <c r="E2041" s="24" t="str">
        <f>_xlfn.IFNA(VLOOKUP(C2041,list!G:I,3,FALSE),"")</f>
        <v/>
      </c>
      <c r="O2041" s="26" t="str">
        <f t="shared" si="157"/>
        <v/>
      </c>
      <c r="P2041" s="28" t="str">
        <f t="shared" si="161"/>
        <v/>
      </c>
      <c r="Q2041" s="24" t="str">
        <f t="shared" si="158"/>
        <v/>
      </c>
      <c r="R2041" s="24" t="str">
        <f t="shared" si="159"/>
        <v/>
      </c>
      <c r="S2041" s="27" t="str">
        <f t="shared" si="160"/>
        <v/>
      </c>
    </row>
    <row r="2042" spans="2:19" x14ac:dyDescent="0.3">
      <c r="B2042" s="24" t="str">
        <f>_xlfn.IFNA(VLOOKUP(A2042,list!B:C,2,FALSE),"")</f>
        <v/>
      </c>
      <c r="D2042" s="24" t="str">
        <f>_xlfn.IFNA(VLOOKUP(C2042,list!$G$2:$I$10,2,FALSE),"")</f>
        <v/>
      </c>
      <c r="E2042" s="24" t="str">
        <f>_xlfn.IFNA(VLOOKUP(C2042,list!G:I,3,FALSE),"")</f>
        <v/>
      </c>
      <c r="O2042" s="26" t="str">
        <f t="shared" si="157"/>
        <v/>
      </c>
      <c r="P2042" s="28" t="str">
        <f t="shared" si="161"/>
        <v/>
      </c>
      <c r="Q2042" s="24" t="str">
        <f t="shared" si="158"/>
        <v/>
      </c>
      <c r="R2042" s="24" t="str">
        <f t="shared" si="159"/>
        <v/>
      </c>
      <c r="S2042" s="27" t="str">
        <f t="shared" si="160"/>
        <v/>
      </c>
    </row>
    <row r="2043" spans="2:19" x14ac:dyDescent="0.3">
      <c r="B2043" s="24" t="str">
        <f>_xlfn.IFNA(VLOOKUP(A2043,list!B:C,2,FALSE),"")</f>
        <v/>
      </c>
      <c r="D2043" s="24" t="str">
        <f>_xlfn.IFNA(VLOOKUP(C2043,list!$G$2:$I$10,2,FALSE),"")</f>
        <v/>
      </c>
      <c r="E2043" s="24" t="str">
        <f>_xlfn.IFNA(VLOOKUP(C2043,list!G:I,3,FALSE),"")</f>
        <v/>
      </c>
      <c r="O2043" s="26" t="str">
        <f t="shared" si="157"/>
        <v/>
      </c>
      <c r="P2043" s="28" t="str">
        <f t="shared" si="161"/>
        <v/>
      </c>
      <c r="Q2043" s="24" t="str">
        <f t="shared" si="158"/>
        <v/>
      </c>
      <c r="R2043" s="24" t="str">
        <f t="shared" si="159"/>
        <v/>
      </c>
      <c r="S2043" s="27" t="str">
        <f t="shared" si="160"/>
        <v/>
      </c>
    </row>
    <row r="2044" spans="2:19" x14ac:dyDescent="0.3">
      <c r="B2044" s="24" t="str">
        <f>_xlfn.IFNA(VLOOKUP(A2044,list!B:C,2,FALSE),"")</f>
        <v/>
      </c>
      <c r="D2044" s="24" t="str">
        <f>_xlfn.IFNA(VLOOKUP(C2044,list!$G$2:$I$10,2,FALSE),"")</f>
        <v/>
      </c>
      <c r="E2044" s="24" t="str">
        <f>_xlfn.IFNA(VLOOKUP(C2044,list!G:I,3,FALSE),"")</f>
        <v/>
      </c>
      <c r="O2044" s="26" t="str">
        <f t="shared" si="157"/>
        <v/>
      </c>
      <c r="P2044" s="28" t="str">
        <f t="shared" si="161"/>
        <v/>
      </c>
      <c r="Q2044" s="24" t="str">
        <f t="shared" si="158"/>
        <v/>
      </c>
      <c r="R2044" s="24" t="str">
        <f t="shared" si="159"/>
        <v/>
      </c>
      <c r="S2044" s="27" t="str">
        <f t="shared" si="160"/>
        <v/>
      </c>
    </row>
    <row r="2045" spans="2:19" x14ac:dyDescent="0.3">
      <c r="B2045" s="24" t="str">
        <f>_xlfn.IFNA(VLOOKUP(A2045,list!B:C,2,FALSE),"")</f>
        <v/>
      </c>
      <c r="D2045" s="24" t="str">
        <f>_xlfn.IFNA(VLOOKUP(C2045,list!$G$2:$I$10,2,FALSE),"")</f>
        <v/>
      </c>
      <c r="E2045" s="24" t="str">
        <f>_xlfn.IFNA(VLOOKUP(C2045,list!G:I,3,FALSE),"")</f>
        <v/>
      </c>
      <c r="O2045" s="26" t="str">
        <f t="shared" si="157"/>
        <v/>
      </c>
      <c r="P2045" s="28" t="str">
        <f t="shared" si="161"/>
        <v/>
      </c>
      <c r="Q2045" s="24" t="str">
        <f t="shared" si="158"/>
        <v/>
      </c>
      <c r="R2045" s="24" t="str">
        <f t="shared" si="159"/>
        <v/>
      </c>
      <c r="S2045" s="27" t="str">
        <f t="shared" si="160"/>
        <v/>
      </c>
    </row>
    <row r="2046" spans="2:19" x14ac:dyDescent="0.3">
      <c r="B2046" s="24" t="str">
        <f>_xlfn.IFNA(VLOOKUP(A2046,list!B:C,2,FALSE),"")</f>
        <v/>
      </c>
      <c r="D2046" s="24" t="str">
        <f>_xlfn.IFNA(VLOOKUP(C2046,list!$G$2:$I$10,2,FALSE),"")</f>
        <v/>
      </c>
      <c r="E2046" s="24" t="str">
        <f>_xlfn.IFNA(VLOOKUP(C2046,list!G:I,3,FALSE),"")</f>
        <v/>
      </c>
      <c r="O2046" s="26" t="str">
        <f t="shared" si="157"/>
        <v/>
      </c>
      <c r="P2046" s="28" t="str">
        <f t="shared" si="161"/>
        <v/>
      </c>
      <c r="Q2046" s="24" t="str">
        <f t="shared" si="158"/>
        <v/>
      </c>
      <c r="R2046" s="24" t="str">
        <f t="shared" si="159"/>
        <v/>
      </c>
      <c r="S2046" s="27" t="str">
        <f t="shared" si="160"/>
        <v/>
      </c>
    </row>
    <row r="2047" spans="2:19" x14ac:dyDescent="0.3">
      <c r="B2047" s="24" t="str">
        <f>_xlfn.IFNA(VLOOKUP(A2047,list!B:C,2,FALSE),"")</f>
        <v/>
      </c>
      <c r="D2047" s="24" t="str">
        <f>_xlfn.IFNA(VLOOKUP(C2047,list!$G$2:$I$10,2,FALSE),"")</f>
        <v/>
      </c>
      <c r="E2047" s="24" t="str">
        <f>_xlfn.IFNA(VLOOKUP(C2047,list!G:I,3,FALSE),"")</f>
        <v/>
      </c>
      <c r="O2047" s="26" t="str">
        <f t="shared" si="157"/>
        <v/>
      </c>
      <c r="P2047" s="28" t="str">
        <f t="shared" si="161"/>
        <v/>
      </c>
      <c r="Q2047" s="24" t="str">
        <f t="shared" si="158"/>
        <v/>
      </c>
      <c r="R2047" s="24" t="str">
        <f t="shared" si="159"/>
        <v/>
      </c>
      <c r="S2047" s="27" t="str">
        <f t="shared" si="160"/>
        <v/>
      </c>
    </row>
    <row r="2048" spans="2:19" x14ac:dyDescent="0.3">
      <c r="B2048" s="24" t="str">
        <f>_xlfn.IFNA(VLOOKUP(A2048,list!B:C,2,FALSE),"")</f>
        <v/>
      </c>
      <c r="D2048" s="24" t="str">
        <f>_xlfn.IFNA(VLOOKUP(C2048,list!$G$2:$I$10,2,FALSE),"")</f>
        <v/>
      </c>
      <c r="E2048" s="24" t="str">
        <f>_xlfn.IFNA(VLOOKUP(C2048,list!G:I,3,FALSE),"")</f>
        <v/>
      </c>
      <c r="O2048" s="26" t="str">
        <f t="shared" si="157"/>
        <v/>
      </c>
      <c r="P2048" s="28" t="str">
        <f t="shared" si="161"/>
        <v/>
      </c>
      <c r="Q2048" s="24" t="str">
        <f t="shared" si="158"/>
        <v/>
      </c>
      <c r="R2048" s="24" t="str">
        <f t="shared" si="159"/>
        <v/>
      </c>
      <c r="S2048" s="27" t="str">
        <f t="shared" si="160"/>
        <v/>
      </c>
    </row>
    <row r="2049" spans="2:19" x14ac:dyDescent="0.3">
      <c r="B2049" s="24" t="str">
        <f>_xlfn.IFNA(VLOOKUP(A2049,list!B:C,2,FALSE),"")</f>
        <v/>
      </c>
      <c r="D2049" s="24" t="str">
        <f>_xlfn.IFNA(VLOOKUP(C2049,list!$G$2:$I$10,2,FALSE),"")</f>
        <v/>
      </c>
      <c r="E2049" s="24" t="str">
        <f>_xlfn.IFNA(VLOOKUP(C2049,list!G:I,3,FALSE),"")</f>
        <v/>
      </c>
      <c r="O2049" s="26" t="str">
        <f t="shared" si="157"/>
        <v/>
      </c>
      <c r="P2049" s="28" t="str">
        <f t="shared" si="161"/>
        <v/>
      </c>
      <c r="Q2049" s="24" t="str">
        <f t="shared" si="158"/>
        <v/>
      </c>
      <c r="R2049" s="24" t="str">
        <f t="shared" si="159"/>
        <v/>
      </c>
      <c r="S2049" s="27" t="str">
        <f t="shared" si="160"/>
        <v/>
      </c>
    </row>
    <row r="2050" spans="2:19" x14ac:dyDescent="0.3">
      <c r="B2050" s="24" t="str">
        <f>_xlfn.IFNA(VLOOKUP(A2050,list!B:C,2,FALSE),"")</f>
        <v/>
      </c>
      <c r="D2050" s="24" t="str">
        <f>_xlfn.IFNA(VLOOKUP(C2050,list!$G$2:$I$10,2,FALSE),"")</f>
        <v/>
      </c>
      <c r="E2050" s="24" t="str">
        <f>_xlfn.IFNA(VLOOKUP(C2050,list!G:I,3,FALSE),"")</f>
        <v/>
      </c>
      <c r="O2050" s="26" t="str">
        <f t="shared" ref="O2050:O2113" si="162">IFERROR(IF(H2050="","",DATE(YEAR(H2050),MONTH(H2050),1)),"")</f>
        <v/>
      </c>
      <c r="P2050" s="28" t="str">
        <f t="shared" si="161"/>
        <v/>
      </c>
      <c r="Q2050" s="24" t="str">
        <f t="shared" ref="Q2050:Q2113" si="163">IFERROR(IF(J2050="","",MONTH(EOMONTH(J2050,(DAY(J2050)&gt;15)+0))),"")</f>
        <v/>
      </c>
      <c r="R2050" s="24" t="str">
        <f t="shared" ref="R2050:R2113" si="164">IFERROR(IF(J2050="","",IF(AND(MONTH(J2050)=12,Q2050=1),YEAR(J2050)+1,YEAR(J2050))),"")</f>
        <v/>
      </c>
      <c r="S2050" s="27" t="str">
        <f t="shared" ref="S2050:S2113" si="165">IF(OR(Q2050="",R2050=""),"",DATE(R2050,Q2050,1))</f>
        <v/>
      </c>
    </row>
    <row r="2051" spans="2:19" x14ac:dyDescent="0.3">
      <c r="B2051" s="24" t="str">
        <f>_xlfn.IFNA(VLOOKUP(A2051,list!B:C,2,FALSE),"")</f>
        <v/>
      </c>
      <c r="D2051" s="24" t="str">
        <f>_xlfn.IFNA(VLOOKUP(C2051,list!$G$2:$I$10,2,FALSE),"")</f>
        <v/>
      </c>
      <c r="E2051" s="24" t="str">
        <f>_xlfn.IFNA(VLOOKUP(C2051,list!G:I,3,FALSE),"")</f>
        <v/>
      </c>
      <c r="O2051" s="26" t="str">
        <f t="shared" si="162"/>
        <v/>
      </c>
      <c r="P2051" s="28" t="str">
        <f t="shared" ref="P2051:P2114" si="166">IFERROR(IF(J2051&gt;0,((J2051-H2051)/7),""),"")</f>
        <v/>
      </c>
      <c r="Q2051" s="24" t="str">
        <f t="shared" si="163"/>
        <v/>
      </c>
      <c r="R2051" s="24" t="str">
        <f t="shared" si="164"/>
        <v/>
      </c>
      <c r="S2051" s="27" t="str">
        <f t="shared" si="165"/>
        <v/>
      </c>
    </row>
    <row r="2052" spans="2:19" x14ac:dyDescent="0.3">
      <c r="B2052" s="24" t="str">
        <f>_xlfn.IFNA(VLOOKUP(A2052,list!B:C,2,FALSE),"")</f>
        <v/>
      </c>
      <c r="D2052" s="24" t="str">
        <f>_xlfn.IFNA(VLOOKUP(C2052,list!$G$2:$I$10,2,FALSE),"")</f>
        <v/>
      </c>
      <c r="E2052" s="24" t="str">
        <f>_xlfn.IFNA(VLOOKUP(C2052,list!G:I,3,FALSE),"")</f>
        <v/>
      </c>
      <c r="O2052" s="26" t="str">
        <f t="shared" si="162"/>
        <v/>
      </c>
      <c r="P2052" s="28" t="str">
        <f t="shared" si="166"/>
        <v/>
      </c>
      <c r="Q2052" s="24" t="str">
        <f t="shared" si="163"/>
        <v/>
      </c>
      <c r="R2052" s="24" t="str">
        <f t="shared" si="164"/>
        <v/>
      </c>
      <c r="S2052" s="27" t="str">
        <f t="shared" si="165"/>
        <v/>
      </c>
    </row>
    <row r="2053" spans="2:19" x14ac:dyDescent="0.3">
      <c r="B2053" s="24" t="str">
        <f>_xlfn.IFNA(VLOOKUP(A2053,list!B:C,2,FALSE),"")</f>
        <v/>
      </c>
      <c r="D2053" s="24" t="str">
        <f>_xlfn.IFNA(VLOOKUP(C2053,list!$G$2:$I$10,2,FALSE),"")</f>
        <v/>
      </c>
      <c r="E2053" s="24" t="str">
        <f>_xlfn.IFNA(VLOOKUP(C2053,list!G:I,3,FALSE),"")</f>
        <v/>
      </c>
      <c r="O2053" s="26" t="str">
        <f t="shared" si="162"/>
        <v/>
      </c>
      <c r="P2053" s="28" t="str">
        <f t="shared" si="166"/>
        <v/>
      </c>
      <c r="Q2053" s="24" t="str">
        <f t="shared" si="163"/>
        <v/>
      </c>
      <c r="R2053" s="24" t="str">
        <f t="shared" si="164"/>
        <v/>
      </c>
      <c r="S2053" s="27" t="str">
        <f t="shared" si="165"/>
        <v/>
      </c>
    </row>
    <row r="2054" spans="2:19" x14ac:dyDescent="0.3">
      <c r="B2054" s="24" t="str">
        <f>_xlfn.IFNA(VLOOKUP(A2054,list!B:C,2,FALSE),"")</f>
        <v/>
      </c>
      <c r="D2054" s="24" t="str">
        <f>_xlfn.IFNA(VLOOKUP(C2054,list!$G$2:$I$10,2,FALSE),"")</f>
        <v/>
      </c>
      <c r="E2054" s="24" t="str">
        <f>_xlfn.IFNA(VLOOKUP(C2054,list!G:I,3,FALSE),"")</f>
        <v/>
      </c>
      <c r="O2054" s="26" t="str">
        <f t="shared" si="162"/>
        <v/>
      </c>
      <c r="P2054" s="28" t="str">
        <f t="shared" si="166"/>
        <v/>
      </c>
      <c r="Q2054" s="24" t="str">
        <f t="shared" si="163"/>
        <v/>
      </c>
      <c r="R2054" s="24" t="str">
        <f t="shared" si="164"/>
        <v/>
      </c>
      <c r="S2054" s="27" t="str">
        <f t="shared" si="165"/>
        <v/>
      </c>
    </row>
    <row r="2055" spans="2:19" x14ac:dyDescent="0.3">
      <c r="B2055" s="24" t="str">
        <f>_xlfn.IFNA(VLOOKUP(A2055,list!B:C,2,FALSE),"")</f>
        <v/>
      </c>
      <c r="D2055" s="24" t="str">
        <f>_xlfn.IFNA(VLOOKUP(C2055,list!$G$2:$I$10,2,FALSE),"")</f>
        <v/>
      </c>
      <c r="E2055" s="24" t="str">
        <f>_xlfn.IFNA(VLOOKUP(C2055,list!G:I,3,FALSE),"")</f>
        <v/>
      </c>
      <c r="O2055" s="26" t="str">
        <f t="shared" si="162"/>
        <v/>
      </c>
      <c r="P2055" s="28" t="str">
        <f t="shared" si="166"/>
        <v/>
      </c>
      <c r="Q2055" s="24" t="str">
        <f t="shared" si="163"/>
        <v/>
      </c>
      <c r="R2055" s="24" t="str">
        <f t="shared" si="164"/>
        <v/>
      </c>
      <c r="S2055" s="27" t="str">
        <f t="shared" si="165"/>
        <v/>
      </c>
    </row>
    <row r="2056" spans="2:19" x14ac:dyDescent="0.3">
      <c r="B2056" s="24" t="str">
        <f>_xlfn.IFNA(VLOOKUP(A2056,list!B:C,2,FALSE),"")</f>
        <v/>
      </c>
      <c r="D2056" s="24" t="str">
        <f>_xlfn.IFNA(VLOOKUP(C2056,list!$G$2:$I$10,2,FALSE),"")</f>
        <v/>
      </c>
      <c r="E2056" s="24" t="str">
        <f>_xlfn.IFNA(VLOOKUP(C2056,list!G:I,3,FALSE),"")</f>
        <v/>
      </c>
      <c r="O2056" s="26" t="str">
        <f t="shared" si="162"/>
        <v/>
      </c>
      <c r="P2056" s="28" t="str">
        <f t="shared" si="166"/>
        <v/>
      </c>
      <c r="Q2056" s="24" t="str">
        <f t="shared" si="163"/>
        <v/>
      </c>
      <c r="R2056" s="24" t="str">
        <f t="shared" si="164"/>
        <v/>
      </c>
      <c r="S2056" s="27" t="str">
        <f t="shared" si="165"/>
        <v/>
      </c>
    </row>
    <row r="2057" spans="2:19" x14ac:dyDescent="0.3">
      <c r="B2057" s="24" t="str">
        <f>_xlfn.IFNA(VLOOKUP(A2057,list!B:C,2,FALSE),"")</f>
        <v/>
      </c>
      <c r="D2057" s="24" t="str">
        <f>_xlfn.IFNA(VLOOKUP(C2057,list!$G$2:$I$10,2,FALSE),"")</f>
        <v/>
      </c>
      <c r="E2057" s="24" t="str">
        <f>_xlfn.IFNA(VLOOKUP(C2057,list!G:I,3,FALSE),"")</f>
        <v/>
      </c>
      <c r="O2057" s="26" t="str">
        <f t="shared" si="162"/>
        <v/>
      </c>
      <c r="P2057" s="28" t="str">
        <f t="shared" si="166"/>
        <v/>
      </c>
      <c r="Q2057" s="24" t="str">
        <f t="shared" si="163"/>
        <v/>
      </c>
      <c r="R2057" s="24" t="str">
        <f t="shared" si="164"/>
        <v/>
      </c>
      <c r="S2057" s="27" t="str">
        <f t="shared" si="165"/>
        <v/>
      </c>
    </row>
    <row r="2058" spans="2:19" x14ac:dyDescent="0.3">
      <c r="B2058" s="24" t="str">
        <f>_xlfn.IFNA(VLOOKUP(A2058,list!B:C,2,FALSE),"")</f>
        <v/>
      </c>
      <c r="D2058" s="24" t="str">
        <f>_xlfn.IFNA(VLOOKUP(C2058,list!$G$2:$I$10,2,FALSE),"")</f>
        <v/>
      </c>
      <c r="E2058" s="24" t="str">
        <f>_xlfn.IFNA(VLOOKUP(C2058,list!G:I,3,FALSE),"")</f>
        <v/>
      </c>
      <c r="O2058" s="26" t="str">
        <f t="shared" si="162"/>
        <v/>
      </c>
      <c r="P2058" s="28" t="str">
        <f t="shared" si="166"/>
        <v/>
      </c>
      <c r="Q2058" s="24" t="str">
        <f t="shared" si="163"/>
        <v/>
      </c>
      <c r="R2058" s="24" t="str">
        <f t="shared" si="164"/>
        <v/>
      </c>
      <c r="S2058" s="27" t="str">
        <f t="shared" si="165"/>
        <v/>
      </c>
    </row>
    <row r="2059" spans="2:19" x14ac:dyDescent="0.3">
      <c r="B2059" s="24" t="str">
        <f>_xlfn.IFNA(VLOOKUP(A2059,list!B:C,2,FALSE),"")</f>
        <v/>
      </c>
      <c r="D2059" s="24" t="str">
        <f>_xlfn.IFNA(VLOOKUP(C2059,list!$G$2:$I$10,2,FALSE),"")</f>
        <v/>
      </c>
      <c r="E2059" s="24" t="str">
        <f>_xlfn.IFNA(VLOOKUP(C2059,list!G:I,3,FALSE),"")</f>
        <v/>
      </c>
      <c r="O2059" s="26" t="str">
        <f t="shared" si="162"/>
        <v/>
      </c>
      <c r="P2059" s="28" t="str">
        <f t="shared" si="166"/>
        <v/>
      </c>
      <c r="Q2059" s="24" t="str">
        <f t="shared" si="163"/>
        <v/>
      </c>
      <c r="R2059" s="24" t="str">
        <f t="shared" si="164"/>
        <v/>
      </c>
      <c r="S2059" s="27" t="str">
        <f t="shared" si="165"/>
        <v/>
      </c>
    </row>
    <row r="2060" spans="2:19" x14ac:dyDescent="0.3">
      <c r="B2060" s="24" t="str">
        <f>_xlfn.IFNA(VLOOKUP(A2060,list!B:C,2,FALSE),"")</f>
        <v/>
      </c>
      <c r="D2060" s="24" t="str">
        <f>_xlfn.IFNA(VLOOKUP(C2060,list!$G$2:$I$10,2,FALSE),"")</f>
        <v/>
      </c>
      <c r="E2060" s="24" t="str">
        <f>_xlfn.IFNA(VLOOKUP(C2060,list!G:I,3,FALSE),"")</f>
        <v/>
      </c>
      <c r="O2060" s="26" t="str">
        <f t="shared" si="162"/>
        <v/>
      </c>
      <c r="P2060" s="28" t="str">
        <f t="shared" si="166"/>
        <v/>
      </c>
      <c r="Q2060" s="24" t="str">
        <f t="shared" si="163"/>
        <v/>
      </c>
      <c r="R2060" s="24" t="str">
        <f t="shared" si="164"/>
        <v/>
      </c>
      <c r="S2060" s="27" t="str">
        <f t="shared" si="165"/>
        <v/>
      </c>
    </row>
    <row r="2061" spans="2:19" x14ac:dyDescent="0.3">
      <c r="B2061" s="24" t="str">
        <f>_xlfn.IFNA(VLOOKUP(A2061,list!B:C,2,FALSE),"")</f>
        <v/>
      </c>
      <c r="D2061" s="24" t="str">
        <f>_xlfn.IFNA(VLOOKUP(C2061,list!$G$2:$I$10,2,FALSE),"")</f>
        <v/>
      </c>
      <c r="E2061" s="24" t="str">
        <f>_xlfn.IFNA(VLOOKUP(C2061,list!G:I,3,FALSE),"")</f>
        <v/>
      </c>
      <c r="O2061" s="26" t="str">
        <f t="shared" si="162"/>
        <v/>
      </c>
      <c r="P2061" s="28" t="str">
        <f t="shared" si="166"/>
        <v/>
      </c>
      <c r="Q2061" s="24" t="str">
        <f t="shared" si="163"/>
        <v/>
      </c>
      <c r="R2061" s="24" t="str">
        <f t="shared" si="164"/>
        <v/>
      </c>
      <c r="S2061" s="27" t="str">
        <f t="shared" si="165"/>
        <v/>
      </c>
    </row>
    <row r="2062" spans="2:19" x14ac:dyDescent="0.3">
      <c r="B2062" s="24" t="str">
        <f>_xlfn.IFNA(VLOOKUP(A2062,list!B:C,2,FALSE),"")</f>
        <v/>
      </c>
      <c r="D2062" s="24" t="str">
        <f>_xlfn.IFNA(VLOOKUP(C2062,list!$G$2:$I$10,2,FALSE),"")</f>
        <v/>
      </c>
      <c r="E2062" s="24" t="str">
        <f>_xlfn.IFNA(VLOOKUP(C2062,list!G:I,3,FALSE),"")</f>
        <v/>
      </c>
      <c r="O2062" s="26" t="str">
        <f t="shared" si="162"/>
        <v/>
      </c>
      <c r="P2062" s="28" t="str">
        <f t="shared" si="166"/>
        <v/>
      </c>
      <c r="Q2062" s="24" t="str">
        <f t="shared" si="163"/>
        <v/>
      </c>
      <c r="R2062" s="24" t="str">
        <f t="shared" si="164"/>
        <v/>
      </c>
      <c r="S2062" s="27" t="str">
        <f t="shared" si="165"/>
        <v/>
      </c>
    </row>
    <row r="2063" spans="2:19" x14ac:dyDescent="0.3">
      <c r="B2063" s="24" t="str">
        <f>_xlfn.IFNA(VLOOKUP(A2063,list!B:C,2,FALSE),"")</f>
        <v/>
      </c>
      <c r="D2063" s="24" t="str">
        <f>_xlfn.IFNA(VLOOKUP(C2063,list!$G$2:$I$10,2,FALSE),"")</f>
        <v/>
      </c>
      <c r="E2063" s="24" t="str">
        <f>_xlfn.IFNA(VLOOKUP(C2063,list!G:I,3,FALSE),"")</f>
        <v/>
      </c>
      <c r="O2063" s="26" t="str">
        <f t="shared" si="162"/>
        <v/>
      </c>
      <c r="P2063" s="28" t="str">
        <f t="shared" si="166"/>
        <v/>
      </c>
      <c r="Q2063" s="24" t="str">
        <f t="shared" si="163"/>
        <v/>
      </c>
      <c r="R2063" s="24" t="str">
        <f t="shared" si="164"/>
        <v/>
      </c>
      <c r="S2063" s="27" t="str">
        <f t="shared" si="165"/>
        <v/>
      </c>
    </row>
    <row r="2064" spans="2:19" x14ac:dyDescent="0.3">
      <c r="B2064" s="24" t="str">
        <f>_xlfn.IFNA(VLOOKUP(A2064,list!B:C,2,FALSE),"")</f>
        <v/>
      </c>
      <c r="D2064" s="24" t="str">
        <f>_xlfn.IFNA(VLOOKUP(C2064,list!$G$2:$I$10,2,FALSE),"")</f>
        <v/>
      </c>
      <c r="E2064" s="24" t="str">
        <f>_xlfn.IFNA(VLOOKUP(C2064,list!G:I,3,FALSE),"")</f>
        <v/>
      </c>
      <c r="O2064" s="26" t="str">
        <f t="shared" si="162"/>
        <v/>
      </c>
      <c r="P2064" s="28" t="str">
        <f t="shared" si="166"/>
        <v/>
      </c>
      <c r="Q2064" s="24" t="str">
        <f t="shared" si="163"/>
        <v/>
      </c>
      <c r="R2064" s="24" t="str">
        <f t="shared" si="164"/>
        <v/>
      </c>
      <c r="S2064" s="27" t="str">
        <f t="shared" si="165"/>
        <v/>
      </c>
    </row>
    <row r="2065" spans="2:19" x14ac:dyDescent="0.3">
      <c r="B2065" s="24" t="str">
        <f>_xlfn.IFNA(VLOOKUP(A2065,list!B:C,2,FALSE),"")</f>
        <v/>
      </c>
      <c r="D2065" s="24" t="str">
        <f>_xlfn.IFNA(VLOOKUP(C2065,list!$G$2:$I$10,2,FALSE),"")</f>
        <v/>
      </c>
      <c r="E2065" s="24" t="str">
        <f>_xlfn.IFNA(VLOOKUP(C2065,list!G:I,3,FALSE),"")</f>
        <v/>
      </c>
      <c r="O2065" s="26" t="str">
        <f t="shared" si="162"/>
        <v/>
      </c>
      <c r="P2065" s="28" t="str">
        <f t="shared" si="166"/>
        <v/>
      </c>
      <c r="Q2065" s="24" t="str">
        <f t="shared" si="163"/>
        <v/>
      </c>
      <c r="R2065" s="24" t="str">
        <f t="shared" si="164"/>
        <v/>
      </c>
      <c r="S2065" s="27" t="str">
        <f t="shared" si="165"/>
        <v/>
      </c>
    </row>
    <row r="2066" spans="2:19" x14ac:dyDescent="0.3">
      <c r="B2066" s="24" t="str">
        <f>_xlfn.IFNA(VLOOKUP(A2066,list!B:C,2,FALSE),"")</f>
        <v/>
      </c>
      <c r="D2066" s="24" t="str">
        <f>_xlfn.IFNA(VLOOKUP(C2066,list!$G$2:$I$10,2,FALSE),"")</f>
        <v/>
      </c>
      <c r="E2066" s="24" t="str">
        <f>_xlfn.IFNA(VLOOKUP(C2066,list!G:I,3,FALSE),"")</f>
        <v/>
      </c>
      <c r="O2066" s="26" t="str">
        <f t="shared" si="162"/>
        <v/>
      </c>
      <c r="P2066" s="28" t="str">
        <f t="shared" si="166"/>
        <v/>
      </c>
      <c r="Q2066" s="24" t="str">
        <f t="shared" si="163"/>
        <v/>
      </c>
      <c r="R2066" s="24" t="str">
        <f t="shared" si="164"/>
        <v/>
      </c>
      <c r="S2066" s="27" t="str">
        <f t="shared" si="165"/>
        <v/>
      </c>
    </row>
    <row r="2067" spans="2:19" x14ac:dyDescent="0.3">
      <c r="B2067" s="24" t="str">
        <f>_xlfn.IFNA(VLOOKUP(A2067,list!B:C,2,FALSE),"")</f>
        <v/>
      </c>
      <c r="D2067" s="24" t="str">
        <f>_xlfn.IFNA(VLOOKUP(C2067,list!$G$2:$I$10,2,FALSE),"")</f>
        <v/>
      </c>
      <c r="E2067" s="24" t="str">
        <f>_xlfn.IFNA(VLOOKUP(C2067,list!G:I,3,FALSE),"")</f>
        <v/>
      </c>
      <c r="O2067" s="26" t="str">
        <f t="shared" si="162"/>
        <v/>
      </c>
      <c r="P2067" s="28" t="str">
        <f t="shared" si="166"/>
        <v/>
      </c>
      <c r="Q2067" s="24" t="str">
        <f t="shared" si="163"/>
        <v/>
      </c>
      <c r="R2067" s="24" t="str">
        <f t="shared" si="164"/>
        <v/>
      </c>
      <c r="S2067" s="27" t="str">
        <f t="shared" si="165"/>
        <v/>
      </c>
    </row>
    <row r="2068" spans="2:19" x14ac:dyDescent="0.3">
      <c r="B2068" s="24" t="str">
        <f>_xlfn.IFNA(VLOOKUP(A2068,list!B:C,2,FALSE),"")</f>
        <v/>
      </c>
      <c r="D2068" s="24" t="str">
        <f>_xlfn.IFNA(VLOOKUP(C2068,list!$G$2:$I$10,2,FALSE),"")</f>
        <v/>
      </c>
      <c r="E2068" s="24" t="str">
        <f>_xlfn.IFNA(VLOOKUP(C2068,list!G:I,3,FALSE),"")</f>
        <v/>
      </c>
      <c r="O2068" s="26" t="str">
        <f t="shared" si="162"/>
        <v/>
      </c>
      <c r="P2068" s="28" t="str">
        <f t="shared" si="166"/>
        <v/>
      </c>
      <c r="Q2068" s="24" t="str">
        <f t="shared" si="163"/>
        <v/>
      </c>
      <c r="R2068" s="24" t="str">
        <f t="shared" si="164"/>
        <v/>
      </c>
      <c r="S2068" s="27" t="str">
        <f t="shared" si="165"/>
        <v/>
      </c>
    </row>
    <row r="2069" spans="2:19" x14ac:dyDescent="0.3">
      <c r="B2069" s="24" t="str">
        <f>_xlfn.IFNA(VLOOKUP(A2069,list!B:C,2,FALSE),"")</f>
        <v/>
      </c>
      <c r="D2069" s="24" t="str">
        <f>_xlfn.IFNA(VLOOKUP(C2069,list!$G$2:$I$10,2,FALSE),"")</f>
        <v/>
      </c>
      <c r="E2069" s="24" t="str">
        <f>_xlfn.IFNA(VLOOKUP(C2069,list!G:I,3,FALSE),"")</f>
        <v/>
      </c>
      <c r="O2069" s="26" t="str">
        <f t="shared" si="162"/>
        <v/>
      </c>
      <c r="P2069" s="28" t="str">
        <f t="shared" si="166"/>
        <v/>
      </c>
      <c r="Q2069" s="24" t="str">
        <f t="shared" si="163"/>
        <v/>
      </c>
      <c r="R2069" s="24" t="str">
        <f t="shared" si="164"/>
        <v/>
      </c>
      <c r="S2069" s="27" t="str">
        <f t="shared" si="165"/>
        <v/>
      </c>
    </row>
    <row r="2070" spans="2:19" x14ac:dyDescent="0.3">
      <c r="B2070" s="24" t="str">
        <f>_xlfn.IFNA(VLOOKUP(A2070,list!B:C,2,FALSE),"")</f>
        <v/>
      </c>
      <c r="D2070" s="24" t="str">
        <f>_xlfn.IFNA(VLOOKUP(C2070,list!$G$2:$I$10,2,FALSE),"")</f>
        <v/>
      </c>
      <c r="E2070" s="24" t="str">
        <f>_xlfn.IFNA(VLOOKUP(C2070,list!G:I,3,FALSE),"")</f>
        <v/>
      </c>
      <c r="O2070" s="26" t="str">
        <f t="shared" si="162"/>
        <v/>
      </c>
      <c r="P2070" s="28" t="str">
        <f t="shared" si="166"/>
        <v/>
      </c>
      <c r="Q2070" s="24" t="str">
        <f t="shared" si="163"/>
        <v/>
      </c>
      <c r="R2070" s="24" t="str">
        <f t="shared" si="164"/>
        <v/>
      </c>
      <c r="S2070" s="27" t="str">
        <f t="shared" si="165"/>
        <v/>
      </c>
    </row>
    <row r="2071" spans="2:19" x14ac:dyDescent="0.3">
      <c r="B2071" s="24" t="str">
        <f>_xlfn.IFNA(VLOOKUP(A2071,list!B:C,2,FALSE),"")</f>
        <v/>
      </c>
      <c r="D2071" s="24" t="str">
        <f>_xlfn.IFNA(VLOOKUP(C2071,list!$G$2:$I$10,2,FALSE),"")</f>
        <v/>
      </c>
      <c r="E2071" s="24" t="str">
        <f>_xlfn.IFNA(VLOOKUP(C2071,list!G:I,3,FALSE),"")</f>
        <v/>
      </c>
      <c r="O2071" s="26" t="str">
        <f t="shared" si="162"/>
        <v/>
      </c>
      <c r="P2071" s="28" t="str">
        <f t="shared" si="166"/>
        <v/>
      </c>
      <c r="Q2071" s="24" t="str">
        <f t="shared" si="163"/>
        <v/>
      </c>
      <c r="R2071" s="24" t="str">
        <f t="shared" si="164"/>
        <v/>
      </c>
      <c r="S2071" s="27" t="str">
        <f t="shared" si="165"/>
        <v/>
      </c>
    </row>
    <row r="2072" spans="2:19" x14ac:dyDescent="0.3">
      <c r="B2072" s="24" t="str">
        <f>_xlfn.IFNA(VLOOKUP(A2072,list!B:C,2,FALSE),"")</f>
        <v/>
      </c>
      <c r="D2072" s="24" t="str">
        <f>_xlfn.IFNA(VLOOKUP(C2072,list!$G$2:$I$10,2,FALSE),"")</f>
        <v/>
      </c>
      <c r="E2072" s="24" t="str">
        <f>_xlfn.IFNA(VLOOKUP(C2072,list!G:I,3,FALSE),"")</f>
        <v/>
      </c>
      <c r="O2072" s="26" t="str">
        <f t="shared" si="162"/>
        <v/>
      </c>
      <c r="P2072" s="28" t="str">
        <f t="shared" si="166"/>
        <v/>
      </c>
      <c r="Q2072" s="24" t="str">
        <f t="shared" si="163"/>
        <v/>
      </c>
      <c r="R2072" s="24" t="str">
        <f t="shared" si="164"/>
        <v/>
      </c>
      <c r="S2072" s="27" t="str">
        <f t="shared" si="165"/>
        <v/>
      </c>
    </row>
    <row r="2073" spans="2:19" x14ac:dyDescent="0.3">
      <c r="B2073" s="24" t="str">
        <f>_xlfn.IFNA(VLOOKUP(A2073,list!B:C,2,FALSE),"")</f>
        <v/>
      </c>
      <c r="D2073" s="24" t="str">
        <f>_xlfn.IFNA(VLOOKUP(C2073,list!$G$2:$I$10,2,FALSE),"")</f>
        <v/>
      </c>
      <c r="E2073" s="24" t="str">
        <f>_xlfn.IFNA(VLOOKUP(C2073,list!G:I,3,FALSE),"")</f>
        <v/>
      </c>
      <c r="O2073" s="26" t="str">
        <f t="shared" si="162"/>
        <v/>
      </c>
      <c r="P2073" s="28" t="str">
        <f t="shared" si="166"/>
        <v/>
      </c>
      <c r="Q2073" s="24" t="str">
        <f t="shared" si="163"/>
        <v/>
      </c>
      <c r="R2073" s="24" t="str">
        <f t="shared" si="164"/>
        <v/>
      </c>
      <c r="S2073" s="27" t="str">
        <f t="shared" si="165"/>
        <v/>
      </c>
    </row>
    <row r="2074" spans="2:19" x14ac:dyDescent="0.3">
      <c r="B2074" s="24" t="str">
        <f>_xlfn.IFNA(VLOOKUP(A2074,list!B:C,2,FALSE),"")</f>
        <v/>
      </c>
      <c r="D2074" s="24" t="str">
        <f>_xlfn.IFNA(VLOOKUP(C2074,list!$G$2:$I$10,2,FALSE),"")</f>
        <v/>
      </c>
      <c r="E2074" s="24" t="str">
        <f>_xlfn.IFNA(VLOOKUP(C2074,list!G:I,3,FALSE),"")</f>
        <v/>
      </c>
      <c r="O2074" s="26" t="str">
        <f t="shared" si="162"/>
        <v/>
      </c>
      <c r="P2074" s="28" t="str">
        <f t="shared" si="166"/>
        <v/>
      </c>
      <c r="Q2074" s="24" t="str">
        <f t="shared" si="163"/>
        <v/>
      </c>
      <c r="R2074" s="24" t="str">
        <f t="shared" si="164"/>
        <v/>
      </c>
      <c r="S2074" s="27" t="str">
        <f t="shared" si="165"/>
        <v/>
      </c>
    </row>
    <row r="2075" spans="2:19" x14ac:dyDescent="0.3">
      <c r="B2075" s="24" t="str">
        <f>_xlfn.IFNA(VLOOKUP(A2075,list!B:C,2,FALSE),"")</f>
        <v/>
      </c>
      <c r="D2075" s="24" t="str">
        <f>_xlfn.IFNA(VLOOKUP(C2075,list!$G$2:$I$10,2,FALSE),"")</f>
        <v/>
      </c>
      <c r="E2075" s="24" t="str">
        <f>_xlfn.IFNA(VLOOKUP(C2075,list!G:I,3,FALSE),"")</f>
        <v/>
      </c>
      <c r="O2075" s="26" t="str">
        <f t="shared" si="162"/>
        <v/>
      </c>
      <c r="P2075" s="28" t="str">
        <f t="shared" si="166"/>
        <v/>
      </c>
      <c r="Q2075" s="24" t="str">
        <f t="shared" si="163"/>
        <v/>
      </c>
      <c r="R2075" s="24" t="str">
        <f t="shared" si="164"/>
        <v/>
      </c>
      <c r="S2075" s="27" t="str">
        <f t="shared" si="165"/>
        <v/>
      </c>
    </row>
    <row r="2076" spans="2:19" x14ac:dyDescent="0.3">
      <c r="B2076" s="24" t="str">
        <f>_xlfn.IFNA(VLOOKUP(A2076,list!B:C,2,FALSE),"")</f>
        <v/>
      </c>
      <c r="D2076" s="24" t="str">
        <f>_xlfn.IFNA(VLOOKUP(C2076,list!$G$2:$I$10,2,FALSE),"")</f>
        <v/>
      </c>
      <c r="E2076" s="24" t="str">
        <f>_xlfn.IFNA(VLOOKUP(C2076,list!G:I,3,FALSE),"")</f>
        <v/>
      </c>
      <c r="O2076" s="26" t="str">
        <f t="shared" si="162"/>
        <v/>
      </c>
      <c r="P2076" s="28" t="str">
        <f t="shared" si="166"/>
        <v/>
      </c>
      <c r="Q2076" s="24" t="str">
        <f t="shared" si="163"/>
        <v/>
      </c>
      <c r="R2076" s="24" t="str">
        <f t="shared" si="164"/>
        <v/>
      </c>
      <c r="S2076" s="27" t="str">
        <f t="shared" si="165"/>
        <v/>
      </c>
    </row>
    <row r="2077" spans="2:19" x14ac:dyDescent="0.3">
      <c r="B2077" s="24" t="str">
        <f>_xlfn.IFNA(VLOOKUP(A2077,list!B:C,2,FALSE),"")</f>
        <v/>
      </c>
      <c r="D2077" s="24" t="str">
        <f>_xlfn.IFNA(VLOOKUP(C2077,list!$G$2:$I$10,2,FALSE),"")</f>
        <v/>
      </c>
      <c r="E2077" s="24" t="str">
        <f>_xlfn.IFNA(VLOOKUP(C2077,list!G:I,3,FALSE),"")</f>
        <v/>
      </c>
      <c r="O2077" s="26" t="str">
        <f t="shared" si="162"/>
        <v/>
      </c>
      <c r="P2077" s="28" t="str">
        <f t="shared" si="166"/>
        <v/>
      </c>
      <c r="Q2077" s="24" t="str">
        <f t="shared" si="163"/>
        <v/>
      </c>
      <c r="R2077" s="24" t="str">
        <f t="shared" si="164"/>
        <v/>
      </c>
      <c r="S2077" s="27" t="str">
        <f t="shared" si="165"/>
        <v/>
      </c>
    </row>
    <row r="2078" spans="2:19" x14ac:dyDescent="0.3">
      <c r="B2078" s="24" t="str">
        <f>_xlfn.IFNA(VLOOKUP(A2078,list!B:C,2,FALSE),"")</f>
        <v/>
      </c>
      <c r="D2078" s="24" t="str">
        <f>_xlfn.IFNA(VLOOKUP(C2078,list!$G$2:$I$10,2,FALSE),"")</f>
        <v/>
      </c>
      <c r="E2078" s="24" t="str">
        <f>_xlfn.IFNA(VLOOKUP(C2078,list!G:I,3,FALSE),"")</f>
        <v/>
      </c>
      <c r="O2078" s="26" t="str">
        <f t="shared" si="162"/>
        <v/>
      </c>
      <c r="P2078" s="28" t="str">
        <f t="shared" si="166"/>
        <v/>
      </c>
      <c r="Q2078" s="24" t="str">
        <f t="shared" si="163"/>
        <v/>
      </c>
      <c r="R2078" s="24" t="str">
        <f t="shared" si="164"/>
        <v/>
      </c>
      <c r="S2078" s="27" t="str">
        <f t="shared" si="165"/>
        <v/>
      </c>
    </row>
    <row r="2079" spans="2:19" x14ac:dyDescent="0.3">
      <c r="B2079" s="24" t="str">
        <f>_xlfn.IFNA(VLOOKUP(A2079,list!B:C,2,FALSE),"")</f>
        <v/>
      </c>
      <c r="D2079" s="24" t="str">
        <f>_xlfn.IFNA(VLOOKUP(C2079,list!$G$2:$I$10,2,FALSE),"")</f>
        <v/>
      </c>
      <c r="E2079" s="24" t="str">
        <f>_xlfn.IFNA(VLOOKUP(C2079,list!G:I,3,FALSE),"")</f>
        <v/>
      </c>
      <c r="O2079" s="26" t="str">
        <f t="shared" si="162"/>
        <v/>
      </c>
      <c r="P2079" s="28" t="str">
        <f t="shared" si="166"/>
        <v/>
      </c>
      <c r="Q2079" s="24" t="str">
        <f t="shared" si="163"/>
        <v/>
      </c>
      <c r="R2079" s="24" t="str">
        <f t="shared" si="164"/>
        <v/>
      </c>
      <c r="S2079" s="27" t="str">
        <f t="shared" si="165"/>
        <v/>
      </c>
    </row>
    <row r="2080" spans="2:19" x14ac:dyDescent="0.3">
      <c r="B2080" s="24" t="str">
        <f>_xlfn.IFNA(VLOOKUP(A2080,list!B:C,2,FALSE),"")</f>
        <v/>
      </c>
      <c r="D2080" s="24" t="str">
        <f>_xlfn.IFNA(VLOOKUP(C2080,list!$G$2:$I$10,2,FALSE),"")</f>
        <v/>
      </c>
      <c r="E2080" s="24" t="str">
        <f>_xlfn.IFNA(VLOOKUP(C2080,list!G:I,3,FALSE),"")</f>
        <v/>
      </c>
      <c r="O2080" s="26" t="str">
        <f t="shared" si="162"/>
        <v/>
      </c>
      <c r="P2080" s="28" t="str">
        <f t="shared" si="166"/>
        <v/>
      </c>
      <c r="Q2080" s="24" t="str">
        <f t="shared" si="163"/>
        <v/>
      </c>
      <c r="R2080" s="24" t="str">
        <f t="shared" si="164"/>
        <v/>
      </c>
      <c r="S2080" s="27" t="str">
        <f t="shared" si="165"/>
        <v/>
      </c>
    </row>
    <row r="2081" spans="2:19" x14ac:dyDescent="0.3">
      <c r="B2081" s="24" t="str">
        <f>_xlfn.IFNA(VLOOKUP(A2081,list!B:C,2,FALSE),"")</f>
        <v/>
      </c>
      <c r="D2081" s="24" t="str">
        <f>_xlfn.IFNA(VLOOKUP(C2081,list!$G$2:$I$10,2,FALSE),"")</f>
        <v/>
      </c>
      <c r="E2081" s="24" t="str">
        <f>_xlfn.IFNA(VLOOKUP(C2081,list!G:I,3,FALSE),"")</f>
        <v/>
      </c>
      <c r="O2081" s="26" t="str">
        <f t="shared" si="162"/>
        <v/>
      </c>
      <c r="P2081" s="28" t="str">
        <f t="shared" si="166"/>
        <v/>
      </c>
      <c r="Q2081" s="24" t="str">
        <f t="shared" si="163"/>
        <v/>
      </c>
      <c r="R2081" s="24" t="str">
        <f t="shared" si="164"/>
        <v/>
      </c>
      <c r="S2081" s="27" t="str">
        <f t="shared" si="165"/>
        <v/>
      </c>
    </row>
    <row r="2082" spans="2:19" x14ac:dyDescent="0.3">
      <c r="B2082" s="24" t="str">
        <f>_xlfn.IFNA(VLOOKUP(A2082,list!B:C,2,FALSE),"")</f>
        <v/>
      </c>
      <c r="D2082" s="24" t="str">
        <f>_xlfn.IFNA(VLOOKUP(C2082,list!$G$2:$I$10,2,FALSE),"")</f>
        <v/>
      </c>
      <c r="E2082" s="24" t="str">
        <f>_xlfn.IFNA(VLOOKUP(C2082,list!G:I,3,FALSE),"")</f>
        <v/>
      </c>
      <c r="O2082" s="26" t="str">
        <f t="shared" si="162"/>
        <v/>
      </c>
      <c r="P2082" s="28" t="str">
        <f t="shared" si="166"/>
        <v/>
      </c>
      <c r="Q2082" s="24" t="str">
        <f t="shared" si="163"/>
        <v/>
      </c>
      <c r="R2082" s="24" t="str">
        <f t="shared" si="164"/>
        <v/>
      </c>
      <c r="S2082" s="27" t="str">
        <f t="shared" si="165"/>
        <v/>
      </c>
    </row>
    <row r="2083" spans="2:19" x14ac:dyDescent="0.3">
      <c r="B2083" s="24" t="str">
        <f>_xlfn.IFNA(VLOOKUP(A2083,list!B:C,2,FALSE),"")</f>
        <v/>
      </c>
      <c r="D2083" s="24" t="str">
        <f>_xlfn.IFNA(VLOOKUP(C2083,list!$G$2:$I$10,2,FALSE),"")</f>
        <v/>
      </c>
      <c r="E2083" s="24" t="str">
        <f>_xlfn.IFNA(VLOOKUP(C2083,list!G:I,3,FALSE),"")</f>
        <v/>
      </c>
      <c r="O2083" s="26" t="str">
        <f t="shared" si="162"/>
        <v/>
      </c>
      <c r="P2083" s="28" t="str">
        <f t="shared" si="166"/>
        <v/>
      </c>
      <c r="Q2083" s="24" t="str">
        <f t="shared" si="163"/>
        <v/>
      </c>
      <c r="R2083" s="24" t="str">
        <f t="shared" si="164"/>
        <v/>
      </c>
      <c r="S2083" s="27" t="str">
        <f t="shared" si="165"/>
        <v/>
      </c>
    </row>
    <row r="2084" spans="2:19" x14ac:dyDescent="0.3">
      <c r="B2084" s="24" t="str">
        <f>_xlfn.IFNA(VLOOKUP(A2084,list!B:C,2,FALSE),"")</f>
        <v/>
      </c>
      <c r="D2084" s="24" t="str">
        <f>_xlfn.IFNA(VLOOKUP(C2084,list!$G$2:$I$10,2,FALSE),"")</f>
        <v/>
      </c>
      <c r="E2084" s="24" t="str">
        <f>_xlfn.IFNA(VLOOKUP(C2084,list!G:I,3,FALSE),"")</f>
        <v/>
      </c>
      <c r="O2084" s="26" t="str">
        <f t="shared" si="162"/>
        <v/>
      </c>
      <c r="P2084" s="28" t="str">
        <f t="shared" si="166"/>
        <v/>
      </c>
      <c r="Q2084" s="24" t="str">
        <f t="shared" si="163"/>
        <v/>
      </c>
      <c r="R2084" s="24" t="str">
        <f t="shared" si="164"/>
        <v/>
      </c>
      <c r="S2084" s="27" t="str">
        <f t="shared" si="165"/>
        <v/>
      </c>
    </row>
    <row r="2085" spans="2:19" x14ac:dyDescent="0.3">
      <c r="B2085" s="24" t="str">
        <f>_xlfn.IFNA(VLOOKUP(A2085,list!B:C,2,FALSE),"")</f>
        <v/>
      </c>
      <c r="D2085" s="24" t="str">
        <f>_xlfn.IFNA(VLOOKUP(C2085,list!$G$2:$I$10,2,FALSE),"")</f>
        <v/>
      </c>
      <c r="E2085" s="24" t="str">
        <f>_xlfn.IFNA(VLOOKUP(C2085,list!G:I,3,FALSE),"")</f>
        <v/>
      </c>
      <c r="O2085" s="26" t="str">
        <f t="shared" si="162"/>
        <v/>
      </c>
      <c r="P2085" s="28" t="str">
        <f t="shared" si="166"/>
        <v/>
      </c>
      <c r="Q2085" s="24" t="str">
        <f t="shared" si="163"/>
        <v/>
      </c>
      <c r="R2085" s="24" t="str">
        <f t="shared" si="164"/>
        <v/>
      </c>
      <c r="S2085" s="27" t="str">
        <f t="shared" si="165"/>
        <v/>
      </c>
    </row>
    <row r="2086" spans="2:19" x14ac:dyDescent="0.3">
      <c r="B2086" s="24" t="str">
        <f>_xlfn.IFNA(VLOOKUP(A2086,list!B:C,2,FALSE),"")</f>
        <v/>
      </c>
      <c r="D2086" s="24" t="str">
        <f>_xlfn.IFNA(VLOOKUP(C2086,list!$G$2:$I$10,2,FALSE),"")</f>
        <v/>
      </c>
      <c r="E2086" s="24" t="str">
        <f>_xlfn.IFNA(VLOOKUP(C2086,list!G:I,3,FALSE),"")</f>
        <v/>
      </c>
      <c r="O2086" s="26" t="str">
        <f t="shared" si="162"/>
        <v/>
      </c>
      <c r="P2086" s="28" t="str">
        <f t="shared" si="166"/>
        <v/>
      </c>
      <c r="Q2086" s="24" t="str">
        <f t="shared" si="163"/>
        <v/>
      </c>
      <c r="R2086" s="24" t="str">
        <f t="shared" si="164"/>
        <v/>
      </c>
      <c r="S2086" s="27" t="str">
        <f t="shared" si="165"/>
        <v/>
      </c>
    </row>
    <row r="2087" spans="2:19" x14ac:dyDescent="0.3">
      <c r="B2087" s="24" t="str">
        <f>_xlfn.IFNA(VLOOKUP(A2087,list!B:C,2,FALSE),"")</f>
        <v/>
      </c>
      <c r="D2087" s="24" t="str">
        <f>_xlfn.IFNA(VLOOKUP(C2087,list!$G$2:$I$10,2,FALSE),"")</f>
        <v/>
      </c>
      <c r="E2087" s="24" t="str">
        <f>_xlfn.IFNA(VLOOKUP(C2087,list!G:I,3,FALSE),"")</f>
        <v/>
      </c>
      <c r="O2087" s="26" t="str">
        <f t="shared" si="162"/>
        <v/>
      </c>
      <c r="P2087" s="28" t="str">
        <f t="shared" si="166"/>
        <v/>
      </c>
      <c r="Q2087" s="24" t="str">
        <f t="shared" si="163"/>
        <v/>
      </c>
      <c r="R2087" s="24" t="str">
        <f t="shared" si="164"/>
        <v/>
      </c>
      <c r="S2087" s="27" t="str">
        <f t="shared" si="165"/>
        <v/>
      </c>
    </row>
    <row r="2088" spans="2:19" x14ac:dyDescent="0.3">
      <c r="B2088" s="24" t="str">
        <f>_xlfn.IFNA(VLOOKUP(A2088,list!B:C,2,FALSE),"")</f>
        <v/>
      </c>
      <c r="D2088" s="24" t="str">
        <f>_xlfn.IFNA(VLOOKUP(C2088,list!$G$2:$I$10,2,FALSE),"")</f>
        <v/>
      </c>
      <c r="E2088" s="24" t="str">
        <f>_xlfn.IFNA(VLOOKUP(C2088,list!G:I,3,FALSE),"")</f>
        <v/>
      </c>
      <c r="O2088" s="26" t="str">
        <f t="shared" si="162"/>
        <v/>
      </c>
      <c r="P2088" s="28" t="str">
        <f t="shared" si="166"/>
        <v/>
      </c>
      <c r="Q2088" s="24" t="str">
        <f t="shared" si="163"/>
        <v/>
      </c>
      <c r="R2088" s="24" t="str">
        <f t="shared" si="164"/>
        <v/>
      </c>
      <c r="S2088" s="27" t="str">
        <f t="shared" si="165"/>
        <v/>
      </c>
    </row>
    <row r="2089" spans="2:19" x14ac:dyDescent="0.3">
      <c r="B2089" s="24" t="str">
        <f>_xlfn.IFNA(VLOOKUP(A2089,list!B:C,2,FALSE),"")</f>
        <v/>
      </c>
      <c r="D2089" s="24" t="str">
        <f>_xlfn.IFNA(VLOOKUP(C2089,list!$G$2:$I$10,2,FALSE),"")</f>
        <v/>
      </c>
      <c r="E2089" s="24" t="str">
        <f>_xlfn.IFNA(VLOOKUP(C2089,list!G:I,3,FALSE),"")</f>
        <v/>
      </c>
      <c r="O2089" s="26" t="str">
        <f t="shared" si="162"/>
        <v/>
      </c>
      <c r="P2089" s="28" t="str">
        <f t="shared" si="166"/>
        <v/>
      </c>
      <c r="Q2089" s="24" t="str">
        <f t="shared" si="163"/>
        <v/>
      </c>
      <c r="R2089" s="24" t="str">
        <f t="shared" si="164"/>
        <v/>
      </c>
      <c r="S2089" s="27" t="str">
        <f t="shared" si="165"/>
        <v/>
      </c>
    </row>
    <row r="2090" spans="2:19" x14ac:dyDescent="0.3">
      <c r="B2090" s="24" t="str">
        <f>_xlfn.IFNA(VLOOKUP(A2090,list!B:C,2,FALSE),"")</f>
        <v/>
      </c>
      <c r="D2090" s="24" t="str">
        <f>_xlfn.IFNA(VLOOKUP(C2090,list!$G$2:$I$10,2,FALSE),"")</f>
        <v/>
      </c>
      <c r="E2090" s="24" t="str">
        <f>_xlfn.IFNA(VLOOKUP(C2090,list!G:I,3,FALSE),"")</f>
        <v/>
      </c>
      <c r="O2090" s="26" t="str">
        <f t="shared" si="162"/>
        <v/>
      </c>
      <c r="P2090" s="28" t="str">
        <f t="shared" si="166"/>
        <v/>
      </c>
      <c r="Q2090" s="24" t="str">
        <f t="shared" si="163"/>
        <v/>
      </c>
      <c r="R2090" s="24" t="str">
        <f t="shared" si="164"/>
        <v/>
      </c>
      <c r="S2090" s="27" t="str">
        <f t="shared" si="165"/>
        <v/>
      </c>
    </row>
    <row r="2091" spans="2:19" x14ac:dyDescent="0.3">
      <c r="B2091" s="24" t="str">
        <f>_xlfn.IFNA(VLOOKUP(A2091,list!B:C,2,FALSE),"")</f>
        <v/>
      </c>
      <c r="D2091" s="24" t="str">
        <f>_xlfn.IFNA(VLOOKUP(C2091,list!$G$2:$I$10,2,FALSE),"")</f>
        <v/>
      </c>
      <c r="E2091" s="24" t="str">
        <f>_xlfn.IFNA(VLOOKUP(C2091,list!G:I,3,FALSE),"")</f>
        <v/>
      </c>
      <c r="O2091" s="26" t="str">
        <f t="shared" si="162"/>
        <v/>
      </c>
      <c r="P2091" s="28" t="str">
        <f t="shared" si="166"/>
        <v/>
      </c>
      <c r="Q2091" s="24" t="str">
        <f t="shared" si="163"/>
        <v/>
      </c>
      <c r="R2091" s="24" t="str">
        <f t="shared" si="164"/>
        <v/>
      </c>
      <c r="S2091" s="27" t="str">
        <f t="shared" si="165"/>
        <v/>
      </c>
    </row>
    <row r="2092" spans="2:19" x14ac:dyDescent="0.3">
      <c r="B2092" s="24" t="str">
        <f>_xlfn.IFNA(VLOOKUP(A2092,list!B:C,2,FALSE),"")</f>
        <v/>
      </c>
      <c r="D2092" s="24" t="str">
        <f>_xlfn.IFNA(VLOOKUP(C2092,list!$G$2:$I$10,2,FALSE),"")</f>
        <v/>
      </c>
      <c r="E2092" s="24" t="str">
        <f>_xlfn.IFNA(VLOOKUP(C2092,list!G:I,3,FALSE),"")</f>
        <v/>
      </c>
      <c r="O2092" s="26" t="str">
        <f t="shared" si="162"/>
        <v/>
      </c>
      <c r="P2092" s="28" t="str">
        <f t="shared" si="166"/>
        <v/>
      </c>
      <c r="Q2092" s="24" t="str">
        <f t="shared" si="163"/>
        <v/>
      </c>
      <c r="R2092" s="24" t="str">
        <f t="shared" si="164"/>
        <v/>
      </c>
      <c r="S2092" s="27" t="str">
        <f t="shared" si="165"/>
        <v/>
      </c>
    </row>
    <row r="2093" spans="2:19" x14ac:dyDescent="0.3">
      <c r="B2093" s="24" t="str">
        <f>_xlfn.IFNA(VLOOKUP(A2093,list!B:C,2,FALSE),"")</f>
        <v/>
      </c>
      <c r="D2093" s="24" t="str">
        <f>_xlfn.IFNA(VLOOKUP(C2093,list!$G$2:$I$10,2,FALSE),"")</f>
        <v/>
      </c>
      <c r="E2093" s="24" t="str">
        <f>_xlfn.IFNA(VLOOKUP(C2093,list!G:I,3,FALSE),"")</f>
        <v/>
      </c>
      <c r="O2093" s="26" t="str">
        <f t="shared" si="162"/>
        <v/>
      </c>
      <c r="P2093" s="28" t="str">
        <f t="shared" si="166"/>
        <v/>
      </c>
      <c r="Q2093" s="24" t="str">
        <f t="shared" si="163"/>
        <v/>
      </c>
      <c r="R2093" s="24" t="str">
        <f t="shared" si="164"/>
        <v/>
      </c>
      <c r="S2093" s="27" t="str">
        <f t="shared" si="165"/>
        <v/>
      </c>
    </row>
    <row r="2094" spans="2:19" x14ac:dyDescent="0.3">
      <c r="B2094" s="24" t="str">
        <f>_xlfn.IFNA(VLOOKUP(A2094,list!B:C,2,FALSE),"")</f>
        <v/>
      </c>
      <c r="D2094" s="24" t="str">
        <f>_xlfn.IFNA(VLOOKUP(C2094,list!$G$2:$I$10,2,FALSE),"")</f>
        <v/>
      </c>
      <c r="E2094" s="24" t="str">
        <f>_xlfn.IFNA(VLOOKUP(C2094,list!G:I,3,FALSE),"")</f>
        <v/>
      </c>
      <c r="O2094" s="26" t="str">
        <f t="shared" si="162"/>
        <v/>
      </c>
      <c r="P2094" s="28" t="str">
        <f t="shared" si="166"/>
        <v/>
      </c>
      <c r="Q2094" s="24" t="str">
        <f t="shared" si="163"/>
        <v/>
      </c>
      <c r="R2094" s="24" t="str">
        <f t="shared" si="164"/>
        <v/>
      </c>
      <c r="S2094" s="27" t="str">
        <f t="shared" si="165"/>
        <v/>
      </c>
    </row>
    <row r="2095" spans="2:19" x14ac:dyDescent="0.3">
      <c r="B2095" s="24" t="str">
        <f>_xlfn.IFNA(VLOOKUP(A2095,list!B:C,2,FALSE),"")</f>
        <v/>
      </c>
      <c r="D2095" s="24" t="str">
        <f>_xlfn.IFNA(VLOOKUP(C2095,list!$G$2:$I$10,2,FALSE),"")</f>
        <v/>
      </c>
      <c r="E2095" s="24" t="str">
        <f>_xlfn.IFNA(VLOOKUP(C2095,list!G:I,3,FALSE),"")</f>
        <v/>
      </c>
      <c r="O2095" s="26" t="str">
        <f t="shared" si="162"/>
        <v/>
      </c>
      <c r="P2095" s="28" t="str">
        <f t="shared" si="166"/>
        <v/>
      </c>
      <c r="Q2095" s="24" t="str">
        <f t="shared" si="163"/>
        <v/>
      </c>
      <c r="R2095" s="24" t="str">
        <f t="shared" si="164"/>
        <v/>
      </c>
      <c r="S2095" s="27" t="str">
        <f t="shared" si="165"/>
        <v/>
      </c>
    </row>
    <row r="2096" spans="2:19" x14ac:dyDescent="0.3">
      <c r="B2096" s="24" t="str">
        <f>_xlfn.IFNA(VLOOKUP(A2096,list!B:C,2,FALSE),"")</f>
        <v/>
      </c>
      <c r="D2096" s="24" t="str">
        <f>_xlfn.IFNA(VLOOKUP(C2096,list!$G$2:$I$10,2,FALSE),"")</f>
        <v/>
      </c>
      <c r="E2096" s="24" t="str">
        <f>_xlfn.IFNA(VLOOKUP(C2096,list!G:I,3,FALSE),"")</f>
        <v/>
      </c>
      <c r="O2096" s="26" t="str">
        <f t="shared" si="162"/>
        <v/>
      </c>
      <c r="P2096" s="28" t="str">
        <f t="shared" si="166"/>
        <v/>
      </c>
      <c r="Q2096" s="24" t="str">
        <f t="shared" si="163"/>
        <v/>
      </c>
      <c r="R2096" s="24" t="str">
        <f t="shared" si="164"/>
        <v/>
      </c>
      <c r="S2096" s="27" t="str">
        <f t="shared" si="165"/>
        <v/>
      </c>
    </row>
    <row r="2097" spans="2:19" x14ac:dyDescent="0.3">
      <c r="B2097" s="24" t="str">
        <f>_xlfn.IFNA(VLOOKUP(A2097,list!B:C,2,FALSE),"")</f>
        <v/>
      </c>
      <c r="D2097" s="24" t="str">
        <f>_xlfn.IFNA(VLOOKUP(C2097,list!$G$2:$I$10,2,FALSE),"")</f>
        <v/>
      </c>
      <c r="E2097" s="24" t="str">
        <f>_xlfn.IFNA(VLOOKUP(C2097,list!G:I,3,FALSE),"")</f>
        <v/>
      </c>
      <c r="O2097" s="26" t="str">
        <f t="shared" si="162"/>
        <v/>
      </c>
      <c r="P2097" s="28" t="str">
        <f t="shared" si="166"/>
        <v/>
      </c>
      <c r="Q2097" s="24" t="str">
        <f t="shared" si="163"/>
        <v/>
      </c>
      <c r="R2097" s="24" t="str">
        <f t="shared" si="164"/>
        <v/>
      </c>
      <c r="S2097" s="27" t="str">
        <f t="shared" si="165"/>
        <v/>
      </c>
    </row>
    <row r="2098" spans="2:19" x14ac:dyDescent="0.3">
      <c r="B2098" s="24" t="str">
        <f>_xlfn.IFNA(VLOOKUP(A2098,list!B:C,2,FALSE),"")</f>
        <v/>
      </c>
      <c r="D2098" s="24" t="str">
        <f>_xlfn.IFNA(VLOOKUP(C2098,list!$G$2:$I$10,2,FALSE),"")</f>
        <v/>
      </c>
      <c r="E2098" s="24" t="str">
        <f>_xlfn.IFNA(VLOOKUP(C2098,list!G:I,3,FALSE),"")</f>
        <v/>
      </c>
      <c r="O2098" s="26" t="str">
        <f t="shared" si="162"/>
        <v/>
      </c>
      <c r="P2098" s="28" t="str">
        <f t="shared" si="166"/>
        <v/>
      </c>
      <c r="Q2098" s="24" t="str">
        <f t="shared" si="163"/>
        <v/>
      </c>
      <c r="R2098" s="24" t="str">
        <f t="shared" si="164"/>
        <v/>
      </c>
      <c r="S2098" s="27" t="str">
        <f t="shared" si="165"/>
        <v/>
      </c>
    </row>
    <row r="2099" spans="2:19" x14ac:dyDescent="0.3">
      <c r="B2099" s="24" t="str">
        <f>_xlfn.IFNA(VLOOKUP(A2099,list!B:C,2,FALSE),"")</f>
        <v/>
      </c>
      <c r="D2099" s="24" t="str">
        <f>_xlfn.IFNA(VLOOKUP(C2099,list!$G$2:$I$10,2,FALSE),"")</f>
        <v/>
      </c>
      <c r="E2099" s="24" t="str">
        <f>_xlfn.IFNA(VLOOKUP(C2099,list!G:I,3,FALSE),"")</f>
        <v/>
      </c>
      <c r="O2099" s="26" t="str">
        <f t="shared" si="162"/>
        <v/>
      </c>
      <c r="P2099" s="28" t="str">
        <f t="shared" si="166"/>
        <v/>
      </c>
      <c r="Q2099" s="24" t="str">
        <f t="shared" si="163"/>
        <v/>
      </c>
      <c r="R2099" s="24" t="str">
        <f t="shared" si="164"/>
        <v/>
      </c>
      <c r="S2099" s="27" t="str">
        <f t="shared" si="165"/>
        <v/>
      </c>
    </row>
    <row r="2100" spans="2:19" x14ac:dyDescent="0.3">
      <c r="B2100" s="24" t="str">
        <f>_xlfn.IFNA(VLOOKUP(A2100,list!B:C,2,FALSE),"")</f>
        <v/>
      </c>
      <c r="D2100" s="24" t="str">
        <f>_xlfn.IFNA(VLOOKUP(C2100,list!$G$2:$I$10,2,FALSE),"")</f>
        <v/>
      </c>
      <c r="E2100" s="24" t="str">
        <f>_xlfn.IFNA(VLOOKUP(C2100,list!G:I,3,FALSE),"")</f>
        <v/>
      </c>
      <c r="O2100" s="26" t="str">
        <f t="shared" si="162"/>
        <v/>
      </c>
      <c r="P2100" s="28" t="str">
        <f t="shared" si="166"/>
        <v/>
      </c>
      <c r="Q2100" s="24" t="str">
        <f t="shared" si="163"/>
        <v/>
      </c>
      <c r="R2100" s="24" t="str">
        <f t="shared" si="164"/>
        <v/>
      </c>
      <c r="S2100" s="27" t="str">
        <f t="shared" si="165"/>
        <v/>
      </c>
    </row>
    <row r="2101" spans="2:19" x14ac:dyDescent="0.3">
      <c r="B2101" s="24" t="str">
        <f>_xlfn.IFNA(VLOOKUP(A2101,list!B:C,2,FALSE),"")</f>
        <v/>
      </c>
      <c r="D2101" s="24" t="str">
        <f>_xlfn.IFNA(VLOOKUP(C2101,list!$G$2:$I$10,2,FALSE),"")</f>
        <v/>
      </c>
      <c r="E2101" s="24" t="str">
        <f>_xlfn.IFNA(VLOOKUP(C2101,list!G:I,3,FALSE),"")</f>
        <v/>
      </c>
      <c r="O2101" s="26" t="str">
        <f t="shared" si="162"/>
        <v/>
      </c>
      <c r="P2101" s="28" t="str">
        <f t="shared" si="166"/>
        <v/>
      </c>
      <c r="Q2101" s="24" t="str">
        <f t="shared" si="163"/>
        <v/>
      </c>
      <c r="R2101" s="24" t="str">
        <f t="shared" si="164"/>
        <v/>
      </c>
      <c r="S2101" s="27" t="str">
        <f t="shared" si="165"/>
        <v/>
      </c>
    </row>
    <row r="2102" spans="2:19" x14ac:dyDescent="0.3">
      <c r="B2102" s="24" t="str">
        <f>_xlfn.IFNA(VLOOKUP(A2102,list!B:C,2,FALSE),"")</f>
        <v/>
      </c>
      <c r="D2102" s="24" t="str">
        <f>_xlfn.IFNA(VLOOKUP(C2102,list!$G$2:$I$10,2,FALSE),"")</f>
        <v/>
      </c>
      <c r="E2102" s="24" t="str">
        <f>_xlfn.IFNA(VLOOKUP(C2102,list!G:I,3,FALSE),"")</f>
        <v/>
      </c>
      <c r="O2102" s="26" t="str">
        <f t="shared" si="162"/>
        <v/>
      </c>
      <c r="P2102" s="28" t="str">
        <f t="shared" si="166"/>
        <v/>
      </c>
      <c r="Q2102" s="24" t="str">
        <f t="shared" si="163"/>
        <v/>
      </c>
      <c r="R2102" s="24" t="str">
        <f t="shared" si="164"/>
        <v/>
      </c>
      <c r="S2102" s="27" t="str">
        <f t="shared" si="165"/>
        <v/>
      </c>
    </row>
    <row r="2103" spans="2:19" x14ac:dyDescent="0.3">
      <c r="B2103" s="24" t="str">
        <f>_xlfn.IFNA(VLOOKUP(A2103,list!B:C,2,FALSE),"")</f>
        <v/>
      </c>
      <c r="D2103" s="24" t="str">
        <f>_xlfn.IFNA(VLOOKUP(C2103,list!$G$2:$I$10,2,FALSE),"")</f>
        <v/>
      </c>
      <c r="E2103" s="24" t="str">
        <f>_xlfn.IFNA(VLOOKUP(C2103,list!G:I,3,FALSE),"")</f>
        <v/>
      </c>
      <c r="O2103" s="26" t="str">
        <f t="shared" si="162"/>
        <v/>
      </c>
      <c r="P2103" s="28" t="str">
        <f t="shared" si="166"/>
        <v/>
      </c>
      <c r="Q2103" s="24" t="str">
        <f t="shared" si="163"/>
        <v/>
      </c>
      <c r="R2103" s="24" t="str">
        <f t="shared" si="164"/>
        <v/>
      </c>
      <c r="S2103" s="27" t="str">
        <f t="shared" si="165"/>
        <v/>
      </c>
    </row>
    <row r="2104" spans="2:19" x14ac:dyDescent="0.3">
      <c r="B2104" s="24" t="str">
        <f>_xlfn.IFNA(VLOOKUP(A2104,list!B:C,2,FALSE),"")</f>
        <v/>
      </c>
      <c r="D2104" s="24" t="str">
        <f>_xlfn.IFNA(VLOOKUP(C2104,list!$G$2:$I$10,2,FALSE),"")</f>
        <v/>
      </c>
      <c r="E2104" s="24" t="str">
        <f>_xlfn.IFNA(VLOOKUP(C2104,list!G:I,3,FALSE),"")</f>
        <v/>
      </c>
      <c r="O2104" s="26" t="str">
        <f t="shared" si="162"/>
        <v/>
      </c>
      <c r="P2104" s="28" t="str">
        <f t="shared" si="166"/>
        <v/>
      </c>
      <c r="Q2104" s="24" t="str">
        <f t="shared" si="163"/>
        <v/>
      </c>
      <c r="R2104" s="24" t="str">
        <f t="shared" si="164"/>
        <v/>
      </c>
      <c r="S2104" s="27" t="str">
        <f t="shared" si="165"/>
        <v/>
      </c>
    </row>
    <row r="2105" spans="2:19" x14ac:dyDescent="0.3">
      <c r="B2105" s="24" t="str">
        <f>_xlfn.IFNA(VLOOKUP(A2105,list!B:C,2,FALSE),"")</f>
        <v/>
      </c>
      <c r="D2105" s="24" t="str">
        <f>_xlfn.IFNA(VLOOKUP(C2105,list!$G$2:$I$10,2,FALSE),"")</f>
        <v/>
      </c>
      <c r="E2105" s="24" t="str">
        <f>_xlfn.IFNA(VLOOKUP(C2105,list!G:I,3,FALSE),"")</f>
        <v/>
      </c>
      <c r="O2105" s="26" t="str">
        <f t="shared" si="162"/>
        <v/>
      </c>
      <c r="P2105" s="28" t="str">
        <f t="shared" si="166"/>
        <v/>
      </c>
      <c r="Q2105" s="24" t="str">
        <f t="shared" si="163"/>
        <v/>
      </c>
      <c r="R2105" s="24" t="str">
        <f t="shared" si="164"/>
        <v/>
      </c>
      <c r="S2105" s="27" t="str">
        <f t="shared" si="165"/>
        <v/>
      </c>
    </row>
    <row r="2106" spans="2:19" x14ac:dyDescent="0.3">
      <c r="B2106" s="24" t="str">
        <f>_xlfn.IFNA(VLOOKUP(A2106,list!B:C,2,FALSE),"")</f>
        <v/>
      </c>
      <c r="D2106" s="24" t="str">
        <f>_xlfn.IFNA(VLOOKUP(C2106,list!$G$2:$I$10,2,FALSE),"")</f>
        <v/>
      </c>
      <c r="E2106" s="24" t="str">
        <f>_xlfn.IFNA(VLOOKUP(C2106,list!G:I,3,FALSE),"")</f>
        <v/>
      </c>
      <c r="O2106" s="26" t="str">
        <f t="shared" si="162"/>
        <v/>
      </c>
      <c r="P2106" s="28" t="str">
        <f t="shared" si="166"/>
        <v/>
      </c>
      <c r="Q2106" s="24" t="str">
        <f t="shared" si="163"/>
        <v/>
      </c>
      <c r="R2106" s="24" t="str">
        <f t="shared" si="164"/>
        <v/>
      </c>
      <c r="S2106" s="27" t="str">
        <f t="shared" si="165"/>
        <v/>
      </c>
    </row>
    <row r="2107" spans="2:19" x14ac:dyDescent="0.3">
      <c r="B2107" s="24" t="str">
        <f>_xlfn.IFNA(VLOOKUP(A2107,list!B:C,2,FALSE),"")</f>
        <v/>
      </c>
      <c r="D2107" s="24" t="str">
        <f>_xlfn.IFNA(VLOOKUP(C2107,list!$G$2:$I$10,2,FALSE),"")</f>
        <v/>
      </c>
      <c r="E2107" s="24" t="str">
        <f>_xlfn.IFNA(VLOOKUP(C2107,list!G:I,3,FALSE),"")</f>
        <v/>
      </c>
      <c r="O2107" s="26" t="str">
        <f t="shared" si="162"/>
        <v/>
      </c>
      <c r="P2107" s="28" t="str">
        <f t="shared" si="166"/>
        <v/>
      </c>
      <c r="Q2107" s="24" t="str">
        <f t="shared" si="163"/>
        <v/>
      </c>
      <c r="R2107" s="24" t="str">
        <f t="shared" si="164"/>
        <v/>
      </c>
      <c r="S2107" s="27" t="str">
        <f t="shared" si="165"/>
        <v/>
      </c>
    </row>
    <row r="2108" spans="2:19" x14ac:dyDescent="0.3">
      <c r="B2108" s="24" t="str">
        <f>_xlfn.IFNA(VLOOKUP(A2108,list!B:C,2,FALSE),"")</f>
        <v/>
      </c>
      <c r="D2108" s="24" t="str">
        <f>_xlfn.IFNA(VLOOKUP(C2108,list!$G$2:$I$10,2,FALSE),"")</f>
        <v/>
      </c>
      <c r="E2108" s="24" t="str">
        <f>_xlfn.IFNA(VLOOKUP(C2108,list!G:I,3,FALSE),"")</f>
        <v/>
      </c>
      <c r="O2108" s="26" t="str">
        <f t="shared" si="162"/>
        <v/>
      </c>
      <c r="P2108" s="28" t="str">
        <f t="shared" si="166"/>
        <v/>
      </c>
      <c r="Q2108" s="24" t="str">
        <f t="shared" si="163"/>
        <v/>
      </c>
      <c r="R2108" s="24" t="str">
        <f t="shared" si="164"/>
        <v/>
      </c>
      <c r="S2108" s="27" t="str">
        <f t="shared" si="165"/>
        <v/>
      </c>
    </row>
    <row r="2109" spans="2:19" x14ac:dyDescent="0.3">
      <c r="B2109" s="24" t="str">
        <f>_xlfn.IFNA(VLOOKUP(A2109,list!B:C,2,FALSE),"")</f>
        <v/>
      </c>
      <c r="D2109" s="24" t="str">
        <f>_xlfn.IFNA(VLOOKUP(C2109,list!$G$2:$I$10,2,FALSE),"")</f>
        <v/>
      </c>
      <c r="E2109" s="24" t="str">
        <f>_xlfn.IFNA(VLOOKUP(C2109,list!G:I,3,FALSE),"")</f>
        <v/>
      </c>
      <c r="O2109" s="26" t="str">
        <f t="shared" si="162"/>
        <v/>
      </c>
      <c r="P2109" s="28" t="str">
        <f t="shared" si="166"/>
        <v/>
      </c>
      <c r="Q2109" s="24" t="str">
        <f t="shared" si="163"/>
        <v/>
      </c>
      <c r="R2109" s="24" t="str">
        <f t="shared" si="164"/>
        <v/>
      </c>
      <c r="S2109" s="27" t="str">
        <f t="shared" si="165"/>
        <v/>
      </c>
    </row>
    <row r="2110" spans="2:19" x14ac:dyDescent="0.3">
      <c r="B2110" s="24" t="str">
        <f>_xlfn.IFNA(VLOOKUP(A2110,list!B:C,2,FALSE),"")</f>
        <v/>
      </c>
      <c r="D2110" s="24" t="str">
        <f>_xlfn.IFNA(VLOOKUP(C2110,list!$G$2:$I$10,2,FALSE),"")</f>
        <v/>
      </c>
      <c r="E2110" s="24" t="str">
        <f>_xlfn.IFNA(VLOOKUP(C2110,list!G:I,3,FALSE),"")</f>
        <v/>
      </c>
      <c r="O2110" s="26" t="str">
        <f t="shared" si="162"/>
        <v/>
      </c>
      <c r="P2110" s="28" t="str">
        <f t="shared" si="166"/>
        <v/>
      </c>
      <c r="Q2110" s="24" t="str">
        <f t="shared" si="163"/>
        <v/>
      </c>
      <c r="R2110" s="24" t="str">
        <f t="shared" si="164"/>
        <v/>
      </c>
      <c r="S2110" s="27" t="str">
        <f t="shared" si="165"/>
        <v/>
      </c>
    </row>
    <row r="2111" spans="2:19" x14ac:dyDescent="0.3">
      <c r="B2111" s="24" t="str">
        <f>_xlfn.IFNA(VLOOKUP(A2111,list!B:C,2,FALSE),"")</f>
        <v/>
      </c>
      <c r="D2111" s="24" t="str">
        <f>_xlfn.IFNA(VLOOKUP(C2111,list!$G$2:$I$10,2,FALSE),"")</f>
        <v/>
      </c>
      <c r="E2111" s="24" t="str">
        <f>_xlfn.IFNA(VLOOKUP(C2111,list!G:I,3,FALSE),"")</f>
        <v/>
      </c>
      <c r="O2111" s="26" t="str">
        <f t="shared" si="162"/>
        <v/>
      </c>
      <c r="P2111" s="28" t="str">
        <f t="shared" si="166"/>
        <v/>
      </c>
      <c r="Q2111" s="24" t="str">
        <f t="shared" si="163"/>
        <v/>
      </c>
      <c r="R2111" s="24" t="str">
        <f t="shared" si="164"/>
        <v/>
      </c>
      <c r="S2111" s="27" t="str">
        <f t="shared" si="165"/>
        <v/>
      </c>
    </row>
    <row r="2112" spans="2:19" x14ac:dyDescent="0.3">
      <c r="B2112" s="24" t="str">
        <f>_xlfn.IFNA(VLOOKUP(A2112,list!B:C,2,FALSE),"")</f>
        <v/>
      </c>
      <c r="D2112" s="24" t="str">
        <f>_xlfn.IFNA(VLOOKUP(C2112,list!$G$2:$I$10,2,FALSE),"")</f>
        <v/>
      </c>
      <c r="E2112" s="24" t="str">
        <f>_xlfn.IFNA(VLOOKUP(C2112,list!G:I,3,FALSE),"")</f>
        <v/>
      </c>
      <c r="O2112" s="26" t="str">
        <f t="shared" si="162"/>
        <v/>
      </c>
      <c r="P2112" s="28" t="str">
        <f t="shared" si="166"/>
        <v/>
      </c>
      <c r="Q2112" s="24" t="str">
        <f t="shared" si="163"/>
        <v/>
      </c>
      <c r="R2112" s="24" t="str">
        <f t="shared" si="164"/>
        <v/>
      </c>
      <c r="S2112" s="27" t="str">
        <f t="shared" si="165"/>
        <v/>
      </c>
    </row>
    <row r="2113" spans="2:19" x14ac:dyDescent="0.3">
      <c r="B2113" s="24" t="str">
        <f>_xlfn.IFNA(VLOOKUP(A2113,list!B:C,2,FALSE),"")</f>
        <v/>
      </c>
      <c r="D2113" s="24" t="str">
        <f>_xlfn.IFNA(VLOOKUP(C2113,list!$G$2:$I$10,2,FALSE),"")</f>
        <v/>
      </c>
      <c r="E2113" s="24" t="str">
        <f>_xlfn.IFNA(VLOOKUP(C2113,list!G:I,3,FALSE),"")</f>
        <v/>
      </c>
      <c r="O2113" s="26" t="str">
        <f t="shared" si="162"/>
        <v/>
      </c>
      <c r="P2113" s="28" t="str">
        <f t="shared" si="166"/>
        <v/>
      </c>
      <c r="Q2113" s="24" t="str">
        <f t="shared" si="163"/>
        <v/>
      </c>
      <c r="R2113" s="24" t="str">
        <f t="shared" si="164"/>
        <v/>
      </c>
      <c r="S2113" s="27" t="str">
        <f t="shared" si="165"/>
        <v/>
      </c>
    </row>
    <row r="2114" spans="2:19" x14ac:dyDescent="0.3">
      <c r="B2114" s="24" t="str">
        <f>_xlfn.IFNA(VLOOKUP(A2114,list!B:C,2,FALSE),"")</f>
        <v/>
      </c>
      <c r="D2114" s="24" t="str">
        <f>_xlfn.IFNA(VLOOKUP(C2114,list!$G$2:$I$10,2,FALSE),"")</f>
        <v/>
      </c>
      <c r="E2114" s="24" t="str">
        <f>_xlfn.IFNA(VLOOKUP(C2114,list!G:I,3,FALSE),"")</f>
        <v/>
      </c>
      <c r="O2114" s="26" t="str">
        <f t="shared" ref="O2114:O2177" si="167">IFERROR(IF(H2114="","",DATE(YEAR(H2114),MONTH(H2114),1)),"")</f>
        <v/>
      </c>
      <c r="P2114" s="28" t="str">
        <f t="shared" si="166"/>
        <v/>
      </c>
      <c r="Q2114" s="24" t="str">
        <f t="shared" ref="Q2114:Q2177" si="168">IFERROR(IF(J2114="","",MONTH(EOMONTH(J2114,(DAY(J2114)&gt;15)+0))),"")</f>
        <v/>
      </c>
      <c r="R2114" s="24" t="str">
        <f t="shared" ref="R2114:R2177" si="169">IFERROR(IF(J2114="","",IF(AND(MONTH(J2114)=12,Q2114=1),YEAR(J2114)+1,YEAR(J2114))),"")</f>
        <v/>
      </c>
      <c r="S2114" s="27" t="str">
        <f t="shared" ref="S2114:S2177" si="170">IF(OR(Q2114="",R2114=""),"",DATE(R2114,Q2114,1))</f>
        <v/>
      </c>
    </row>
    <row r="2115" spans="2:19" x14ac:dyDescent="0.3">
      <c r="B2115" s="24" t="str">
        <f>_xlfn.IFNA(VLOOKUP(A2115,list!B:C,2,FALSE),"")</f>
        <v/>
      </c>
      <c r="D2115" s="24" t="str">
        <f>_xlfn.IFNA(VLOOKUP(C2115,list!$G$2:$I$10,2,FALSE),"")</f>
        <v/>
      </c>
      <c r="E2115" s="24" t="str">
        <f>_xlfn.IFNA(VLOOKUP(C2115,list!G:I,3,FALSE),"")</f>
        <v/>
      </c>
      <c r="O2115" s="26" t="str">
        <f t="shared" si="167"/>
        <v/>
      </c>
      <c r="P2115" s="28" t="str">
        <f t="shared" ref="P2115:P2178" si="171">IFERROR(IF(J2115&gt;0,((J2115-H2115)/7),""),"")</f>
        <v/>
      </c>
      <c r="Q2115" s="24" t="str">
        <f t="shared" si="168"/>
        <v/>
      </c>
      <c r="R2115" s="24" t="str">
        <f t="shared" si="169"/>
        <v/>
      </c>
      <c r="S2115" s="27" t="str">
        <f t="shared" si="170"/>
        <v/>
      </c>
    </row>
    <row r="2116" spans="2:19" x14ac:dyDescent="0.3">
      <c r="B2116" s="24" t="str">
        <f>_xlfn.IFNA(VLOOKUP(A2116,list!B:C,2,FALSE),"")</f>
        <v/>
      </c>
      <c r="D2116" s="24" t="str">
        <f>_xlfn.IFNA(VLOOKUP(C2116,list!$G$2:$I$10,2,FALSE),"")</f>
        <v/>
      </c>
      <c r="E2116" s="24" t="str">
        <f>_xlfn.IFNA(VLOOKUP(C2116,list!G:I,3,FALSE),"")</f>
        <v/>
      </c>
      <c r="O2116" s="26" t="str">
        <f t="shared" si="167"/>
        <v/>
      </c>
      <c r="P2116" s="28" t="str">
        <f t="shared" si="171"/>
        <v/>
      </c>
      <c r="Q2116" s="24" t="str">
        <f t="shared" si="168"/>
        <v/>
      </c>
      <c r="R2116" s="24" t="str">
        <f t="shared" si="169"/>
        <v/>
      </c>
      <c r="S2116" s="27" t="str">
        <f t="shared" si="170"/>
        <v/>
      </c>
    </row>
    <row r="2117" spans="2:19" x14ac:dyDescent="0.3">
      <c r="B2117" s="24" t="str">
        <f>_xlfn.IFNA(VLOOKUP(A2117,list!B:C,2,FALSE),"")</f>
        <v/>
      </c>
      <c r="D2117" s="24" t="str">
        <f>_xlfn.IFNA(VLOOKUP(C2117,list!$G$2:$I$10,2,FALSE),"")</f>
        <v/>
      </c>
      <c r="E2117" s="24" t="str">
        <f>_xlfn.IFNA(VLOOKUP(C2117,list!G:I,3,FALSE),"")</f>
        <v/>
      </c>
      <c r="O2117" s="26" t="str">
        <f t="shared" si="167"/>
        <v/>
      </c>
      <c r="P2117" s="28" t="str">
        <f t="shared" si="171"/>
        <v/>
      </c>
      <c r="Q2117" s="24" t="str">
        <f t="shared" si="168"/>
        <v/>
      </c>
      <c r="R2117" s="24" t="str">
        <f t="shared" si="169"/>
        <v/>
      </c>
      <c r="S2117" s="27" t="str">
        <f t="shared" si="170"/>
        <v/>
      </c>
    </row>
    <row r="2118" spans="2:19" x14ac:dyDescent="0.3">
      <c r="B2118" s="24" t="str">
        <f>_xlfn.IFNA(VLOOKUP(A2118,list!B:C,2,FALSE),"")</f>
        <v/>
      </c>
      <c r="D2118" s="24" t="str">
        <f>_xlfn.IFNA(VLOOKUP(C2118,list!$G$2:$I$10,2,FALSE),"")</f>
        <v/>
      </c>
      <c r="E2118" s="24" t="str">
        <f>_xlfn.IFNA(VLOOKUP(C2118,list!G:I,3,FALSE),"")</f>
        <v/>
      </c>
      <c r="O2118" s="26" t="str">
        <f t="shared" si="167"/>
        <v/>
      </c>
      <c r="P2118" s="28" t="str">
        <f t="shared" si="171"/>
        <v/>
      </c>
      <c r="Q2118" s="24" t="str">
        <f t="shared" si="168"/>
        <v/>
      </c>
      <c r="R2118" s="24" t="str">
        <f t="shared" si="169"/>
        <v/>
      </c>
      <c r="S2118" s="27" t="str">
        <f t="shared" si="170"/>
        <v/>
      </c>
    </row>
    <row r="2119" spans="2:19" x14ac:dyDescent="0.3">
      <c r="B2119" s="24" t="str">
        <f>_xlfn.IFNA(VLOOKUP(A2119,list!B:C,2,FALSE),"")</f>
        <v/>
      </c>
      <c r="D2119" s="24" t="str">
        <f>_xlfn.IFNA(VLOOKUP(C2119,list!$G$2:$I$10,2,FALSE),"")</f>
        <v/>
      </c>
      <c r="E2119" s="24" t="str">
        <f>_xlfn.IFNA(VLOOKUP(C2119,list!G:I,3,FALSE),"")</f>
        <v/>
      </c>
      <c r="O2119" s="26" t="str">
        <f t="shared" si="167"/>
        <v/>
      </c>
      <c r="P2119" s="28" t="str">
        <f t="shared" si="171"/>
        <v/>
      </c>
      <c r="Q2119" s="24" t="str">
        <f t="shared" si="168"/>
        <v/>
      </c>
      <c r="R2119" s="24" t="str">
        <f t="shared" si="169"/>
        <v/>
      </c>
      <c r="S2119" s="27" t="str">
        <f t="shared" si="170"/>
        <v/>
      </c>
    </row>
    <row r="2120" spans="2:19" x14ac:dyDescent="0.3">
      <c r="B2120" s="24" t="str">
        <f>_xlfn.IFNA(VLOOKUP(A2120,list!B:C,2,FALSE),"")</f>
        <v/>
      </c>
      <c r="D2120" s="24" t="str">
        <f>_xlfn.IFNA(VLOOKUP(C2120,list!$G$2:$I$10,2,FALSE),"")</f>
        <v/>
      </c>
      <c r="E2120" s="24" t="str">
        <f>_xlfn.IFNA(VLOOKUP(C2120,list!G:I,3,FALSE),"")</f>
        <v/>
      </c>
      <c r="O2120" s="26" t="str">
        <f t="shared" si="167"/>
        <v/>
      </c>
      <c r="P2120" s="28" t="str">
        <f t="shared" si="171"/>
        <v/>
      </c>
      <c r="Q2120" s="24" t="str">
        <f t="shared" si="168"/>
        <v/>
      </c>
      <c r="R2120" s="24" t="str">
        <f t="shared" si="169"/>
        <v/>
      </c>
      <c r="S2120" s="27" t="str">
        <f t="shared" si="170"/>
        <v/>
      </c>
    </row>
    <row r="2121" spans="2:19" x14ac:dyDescent="0.3">
      <c r="B2121" s="24" t="str">
        <f>_xlfn.IFNA(VLOOKUP(A2121,list!B:C,2,FALSE),"")</f>
        <v/>
      </c>
      <c r="D2121" s="24" t="str">
        <f>_xlfn.IFNA(VLOOKUP(C2121,list!$G$2:$I$10,2,FALSE),"")</f>
        <v/>
      </c>
      <c r="E2121" s="24" t="str">
        <f>_xlfn.IFNA(VLOOKUP(C2121,list!G:I,3,FALSE),"")</f>
        <v/>
      </c>
      <c r="O2121" s="26" t="str">
        <f t="shared" si="167"/>
        <v/>
      </c>
      <c r="P2121" s="28" t="str">
        <f t="shared" si="171"/>
        <v/>
      </c>
      <c r="Q2121" s="24" t="str">
        <f t="shared" si="168"/>
        <v/>
      </c>
      <c r="R2121" s="24" t="str">
        <f t="shared" si="169"/>
        <v/>
      </c>
      <c r="S2121" s="27" t="str">
        <f t="shared" si="170"/>
        <v/>
      </c>
    </row>
    <row r="2122" spans="2:19" x14ac:dyDescent="0.3">
      <c r="B2122" s="24" t="str">
        <f>_xlfn.IFNA(VLOOKUP(A2122,list!B:C,2,FALSE),"")</f>
        <v/>
      </c>
      <c r="D2122" s="24" t="str">
        <f>_xlfn.IFNA(VLOOKUP(C2122,list!$G$2:$I$10,2,FALSE),"")</f>
        <v/>
      </c>
      <c r="E2122" s="24" t="str">
        <f>_xlfn.IFNA(VLOOKUP(C2122,list!G:I,3,FALSE),"")</f>
        <v/>
      </c>
      <c r="O2122" s="26" t="str">
        <f t="shared" si="167"/>
        <v/>
      </c>
      <c r="P2122" s="28" t="str">
        <f t="shared" si="171"/>
        <v/>
      </c>
      <c r="Q2122" s="24" t="str">
        <f t="shared" si="168"/>
        <v/>
      </c>
      <c r="R2122" s="24" t="str">
        <f t="shared" si="169"/>
        <v/>
      </c>
      <c r="S2122" s="27" t="str">
        <f t="shared" si="170"/>
        <v/>
      </c>
    </row>
    <row r="2123" spans="2:19" x14ac:dyDescent="0.3">
      <c r="B2123" s="24" t="str">
        <f>_xlfn.IFNA(VLOOKUP(A2123,list!B:C,2,FALSE),"")</f>
        <v/>
      </c>
      <c r="D2123" s="24" t="str">
        <f>_xlfn.IFNA(VLOOKUP(C2123,list!$G$2:$I$10,2,FALSE),"")</f>
        <v/>
      </c>
      <c r="E2123" s="24" t="str">
        <f>_xlfn.IFNA(VLOOKUP(C2123,list!G:I,3,FALSE),"")</f>
        <v/>
      </c>
      <c r="O2123" s="26" t="str">
        <f t="shared" si="167"/>
        <v/>
      </c>
      <c r="P2123" s="28" t="str">
        <f t="shared" si="171"/>
        <v/>
      </c>
      <c r="Q2123" s="24" t="str">
        <f t="shared" si="168"/>
        <v/>
      </c>
      <c r="R2123" s="24" t="str">
        <f t="shared" si="169"/>
        <v/>
      </c>
      <c r="S2123" s="27" t="str">
        <f t="shared" si="170"/>
        <v/>
      </c>
    </row>
    <row r="2124" spans="2:19" x14ac:dyDescent="0.3">
      <c r="B2124" s="24" t="str">
        <f>_xlfn.IFNA(VLOOKUP(A2124,list!B:C,2,FALSE),"")</f>
        <v/>
      </c>
      <c r="D2124" s="24" t="str">
        <f>_xlfn.IFNA(VLOOKUP(C2124,list!$G$2:$I$10,2,FALSE),"")</f>
        <v/>
      </c>
      <c r="E2124" s="24" t="str">
        <f>_xlfn.IFNA(VLOOKUP(C2124,list!G:I,3,FALSE),"")</f>
        <v/>
      </c>
      <c r="O2124" s="26" t="str">
        <f t="shared" si="167"/>
        <v/>
      </c>
      <c r="P2124" s="28" t="str">
        <f t="shared" si="171"/>
        <v/>
      </c>
      <c r="Q2124" s="24" t="str">
        <f t="shared" si="168"/>
        <v/>
      </c>
      <c r="R2124" s="24" t="str">
        <f t="shared" si="169"/>
        <v/>
      </c>
      <c r="S2124" s="27" t="str">
        <f t="shared" si="170"/>
        <v/>
      </c>
    </row>
    <row r="2125" spans="2:19" x14ac:dyDescent="0.3">
      <c r="B2125" s="24" t="str">
        <f>_xlfn.IFNA(VLOOKUP(A2125,list!B:C,2,FALSE),"")</f>
        <v/>
      </c>
      <c r="D2125" s="24" t="str">
        <f>_xlfn.IFNA(VLOOKUP(C2125,list!$G$2:$I$10,2,FALSE),"")</f>
        <v/>
      </c>
      <c r="E2125" s="24" t="str">
        <f>_xlfn.IFNA(VLOOKUP(C2125,list!G:I,3,FALSE),"")</f>
        <v/>
      </c>
      <c r="O2125" s="26" t="str">
        <f t="shared" si="167"/>
        <v/>
      </c>
      <c r="P2125" s="28" t="str">
        <f t="shared" si="171"/>
        <v/>
      </c>
      <c r="Q2125" s="24" t="str">
        <f t="shared" si="168"/>
        <v/>
      </c>
      <c r="R2125" s="24" t="str">
        <f t="shared" si="169"/>
        <v/>
      </c>
      <c r="S2125" s="27" t="str">
        <f t="shared" si="170"/>
        <v/>
      </c>
    </row>
    <row r="2126" spans="2:19" x14ac:dyDescent="0.3">
      <c r="B2126" s="24" t="str">
        <f>_xlfn.IFNA(VLOOKUP(A2126,list!B:C,2,FALSE),"")</f>
        <v/>
      </c>
      <c r="D2126" s="24" t="str">
        <f>_xlfn.IFNA(VLOOKUP(C2126,list!$G$2:$I$10,2,FALSE),"")</f>
        <v/>
      </c>
      <c r="E2126" s="24" t="str">
        <f>_xlfn.IFNA(VLOOKUP(C2126,list!G:I,3,FALSE),"")</f>
        <v/>
      </c>
      <c r="O2126" s="26" t="str">
        <f t="shared" si="167"/>
        <v/>
      </c>
      <c r="P2126" s="28" t="str">
        <f t="shared" si="171"/>
        <v/>
      </c>
      <c r="Q2126" s="24" t="str">
        <f t="shared" si="168"/>
        <v/>
      </c>
      <c r="R2126" s="24" t="str">
        <f t="shared" si="169"/>
        <v/>
      </c>
      <c r="S2126" s="27" t="str">
        <f t="shared" si="170"/>
        <v/>
      </c>
    </row>
    <row r="2127" spans="2:19" x14ac:dyDescent="0.3">
      <c r="B2127" s="24" t="str">
        <f>_xlfn.IFNA(VLOOKUP(A2127,list!B:C,2,FALSE),"")</f>
        <v/>
      </c>
      <c r="D2127" s="24" t="str">
        <f>_xlfn.IFNA(VLOOKUP(C2127,list!$G$2:$I$10,2,FALSE),"")</f>
        <v/>
      </c>
      <c r="E2127" s="24" t="str">
        <f>_xlfn.IFNA(VLOOKUP(C2127,list!G:I,3,FALSE),"")</f>
        <v/>
      </c>
      <c r="O2127" s="26" t="str">
        <f t="shared" si="167"/>
        <v/>
      </c>
      <c r="P2127" s="28" t="str">
        <f t="shared" si="171"/>
        <v/>
      </c>
      <c r="Q2127" s="24" t="str">
        <f t="shared" si="168"/>
        <v/>
      </c>
      <c r="R2127" s="24" t="str">
        <f t="shared" si="169"/>
        <v/>
      </c>
      <c r="S2127" s="27" t="str">
        <f t="shared" si="170"/>
        <v/>
      </c>
    </row>
    <row r="2128" spans="2:19" x14ac:dyDescent="0.3">
      <c r="B2128" s="24" t="str">
        <f>_xlfn.IFNA(VLOOKUP(A2128,list!B:C,2,FALSE),"")</f>
        <v/>
      </c>
      <c r="D2128" s="24" t="str">
        <f>_xlfn.IFNA(VLOOKUP(C2128,list!$G$2:$I$10,2,FALSE),"")</f>
        <v/>
      </c>
      <c r="E2128" s="24" t="str">
        <f>_xlfn.IFNA(VLOOKUP(C2128,list!G:I,3,FALSE),"")</f>
        <v/>
      </c>
      <c r="O2128" s="26" t="str">
        <f t="shared" si="167"/>
        <v/>
      </c>
      <c r="P2128" s="28" t="str">
        <f t="shared" si="171"/>
        <v/>
      </c>
      <c r="Q2128" s="24" t="str">
        <f t="shared" si="168"/>
        <v/>
      </c>
      <c r="R2128" s="24" t="str">
        <f t="shared" si="169"/>
        <v/>
      </c>
      <c r="S2128" s="27" t="str">
        <f t="shared" si="170"/>
        <v/>
      </c>
    </row>
    <row r="2129" spans="2:19" x14ac:dyDescent="0.3">
      <c r="B2129" s="24" t="str">
        <f>_xlfn.IFNA(VLOOKUP(A2129,list!B:C,2,FALSE),"")</f>
        <v/>
      </c>
      <c r="D2129" s="24" t="str">
        <f>_xlfn.IFNA(VLOOKUP(C2129,list!$G$2:$I$10,2,FALSE),"")</f>
        <v/>
      </c>
      <c r="E2129" s="24" t="str">
        <f>_xlfn.IFNA(VLOOKUP(C2129,list!G:I,3,FALSE),"")</f>
        <v/>
      </c>
      <c r="O2129" s="26" t="str">
        <f t="shared" si="167"/>
        <v/>
      </c>
      <c r="P2129" s="28" t="str">
        <f t="shared" si="171"/>
        <v/>
      </c>
      <c r="Q2129" s="24" t="str">
        <f t="shared" si="168"/>
        <v/>
      </c>
      <c r="R2129" s="24" t="str">
        <f t="shared" si="169"/>
        <v/>
      </c>
      <c r="S2129" s="27" t="str">
        <f t="shared" si="170"/>
        <v/>
      </c>
    </row>
    <row r="2130" spans="2:19" x14ac:dyDescent="0.3">
      <c r="B2130" s="24" t="str">
        <f>_xlfn.IFNA(VLOOKUP(A2130,list!B:C,2,FALSE),"")</f>
        <v/>
      </c>
      <c r="D2130" s="24" t="str">
        <f>_xlfn.IFNA(VLOOKUP(C2130,list!$G$2:$I$10,2,FALSE),"")</f>
        <v/>
      </c>
      <c r="E2130" s="24" t="str">
        <f>_xlfn.IFNA(VLOOKUP(C2130,list!G:I,3,FALSE),"")</f>
        <v/>
      </c>
      <c r="O2130" s="26" t="str">
        <f t="shared" si="167"/>
        <v/>
      </c>
      <c r="P2130" s="28" t="str">
        <f t="shared" si="171"/>
        <v/>
      </c>
      <c r="Q2130" s="24" t="str">
        <f t="shared" si="168"/>
        <v/>
      </c>
      <c r="R2130" s="24" t="str">
        <f t="shared" si="169"/>
        <v/>
      </c>
      <c r="S2130" s="27" t="str">
        <f t="shared" si="170"/>
        <v/>
      </c>
    </row>
    <row r="2131" spans="2:19" x14ac:dyDescent="0.3">
      <c r="B2131" s="24" t="str">
        <f>_xlfn.IFNA(VLOOKUP(A2131,list!B:C,2,FALSE),"")</f>
        <v/>
      </c>
      <c r="D2131" s="24" t="str">
        <f>_xlfn.IFNA(VLOOKUP(C2131,list!$G$2:$I$10,2,FALSE),"")</f>
        <v/>
      </c>
      <c r="E2131" s="24" t="str">
        <f>_xlfn.IFNA(VLOOKUP(C2131,list!G:I,3,FALSE),"")</f>
        <v/>
      </c>
      <c r="O2131" s="26" t="str">
        <f t="shared" si="167"/>
        <v/>
      </c>
      <c r="P2131" s="28" t="str">
        <f t="shared" si="171"/>
        <v/>
      </c>
      <c r="Q2131" s="24" t="str">
        <f t="shared" si="168"/>
        <v/>
      </c>
      <c r="R2131" s="24" t="str">
        <f t="shared" si="169"/>
        <v/>
      </c>
      <c r="S2131" s="27" t="str">
        <f t="shared" si="170"/>
        <v/>
      </c>
    </row>
    <row r="2132" spans="2:19" x14ac:dyDescent="0.3">
      <c r="B2132" s="24" t="str">
        <f>_xlfn.IFNA(VLOOKUP(A2132,list!B:C,2,FALSE),"")</f>
        <v/>
      </c>
      <c r="D2132" s="24" t="str">
        <f>_xlfn.IFNA(VLOOKUP(C2132,list!$G$2:$I$10,2,FALSE),"")</f>
        <v/>
      </c>
      <c r="E2132" s="24" t="str">
        <f>_xlfn.IFNA(VLOOKUP(C2132,list!G:I,3,FALSE),"")</f>
        <v/>
      </c>
      <c r="O2132" s="26" t="str">
        <f t="shared" si="167"/>
        <v/>
      </c>
      <c r="P2132" s="28" t="str">
        <f t="shared" si="171"/>
        <v/>
      </c>
      <c r="Q2132" s="24" t="str">
        <f t="shared" si="168"/>
        <v/>
      </c>
      <c r="R2132" s="24" t="str">
        <f t="shared" si="169"/>
        <v/>
      </c>
      <c r="S2132" s="27" t="str">
        <f t="shared" si="170"/>
        <v/>
      </c>
    </row>
    <row r="2133" spans="2:19" x14ac:dyDescent="0.3">
      <c r="B2133" s="24" t="str">
        <f>_xlfn.IFNA(VLOOKUP(A2133,list!B:C,2,FALSE),"")</f>
        <v/>
      </c>
      <c r="D2133" s="24" t="str">
        <f>_xlfn.IFNA(VLOOKUP(C2133,list!$G$2:$I$10,2,FALSE),"")</f>
        <v/>
      </c>
      <c r="E2133" s="24" t="str">
        <f>_xlfn.IFNA(VLOOKUP(C2133,list!G:I,3,FALSE),"")</f>
        <v/>
      </c>
      <c r="O2133" s="26" t="str">
        <f t="shared" si="167"/>
        <v/>
      </c>
      <c r="P2133" s="28" t="str">
        <f t="shared" si="171"/>
        <v/>
      </c>
      <c r="Q2133" s="24" t="str">
        <f t="shared" si="168"/>
        <v/>
      </c>
      <c r="R2133" s="24" t="str">
        <f t="shared" si="169"/>
        <v/>
      </c>
      <c r="S2133" s="27" t="str">
        <f t="shared" si="170"/>
        <v/>
      </c>
    </row>
    <row r="2134" spans="2:19" x14ac:dyDescent="0.3">
      <c r="B2134" s="24" t="str">
        <f>_xlfn.IFNA(VLOOKUP(A2134,list!B:C,2,FALSE),"")</f>
        <v/>
      </c>
      <c r="D2134" s="24" t="str">
        <f>_xlfn.IFNA(VLOOKUP(C2134,list!$G$2:$I$10,2,FALSE),"")</f>
        <v/>
      </c>
      <c r="E2134" s="24" t="str">
        <f>_xlfn.IFNA(VLOOKUP(C2134,list!G:I,3,FALSE),"")</f>
        <v/>
      </c>
      <c r="O2134" s="26" t="str">
        <f t="shared" si="167"/>
        <v/>
      </c>
      <c r="P2134" s="28" t="str">
        <f t="shared" si="171"/>
        <v/>
      </c>
      <c r="Q2134" s="24" t="str">
        <f t="shared" si="168"/>
        <v/>
      </c>
      <c r="R2134" s="24" t="str">
        <f t="shared" si="169"/>
        <v/>
      </c>
      <c r="S2134" s="27" t="str">
        <f t="shared" si="170"/>
        <v/>
      </c>
    </row>
    <row r="2135" spans="2:19" x14ac:dyDescent="0.3">
      <c r="B2135" s="24" t="str">
        <f>_xlfn.IFNA(VLOOKUP(A2135,list!B:C,2,FALSE),"")</f>
        <v/>
      </c>
      <c r="D2135" s="24" t="str">
        <f>_xlfn.IFNA(VLOOKUP(C2135,list!$G$2:$I$10,2,FALSE),"")</f>
        <v/>
      </c>
      <c r="E2135" s="24" t="str">
        <f>_xlfn.IFNA(VLOOKUP(C2135,list!G:I,3,FALSE),"")</f>
        <v/>
      </c>
      <c r="O2135" s="26" t="str">
        <f t="shared" si="167"/>
        <v/>
      </c>
      <c r="P2135" s="28" t="str">
        <f t="shared" si="171"/>
        <v/>
      </c>
      <c r="Q2135" s="24" t="str">
        <f t="shared" si="168"/>
        <v/>
      </c>
      <c r="R2135" s="24" t="str">
        <f t="shared" si="169"/>
        <v/>
      </c>
      <c r="S2135" s="27" t="str">
        <f t="shared" si="170"/>
        <v/>
      </c>
    </row>
    <row r="2136" spans="2:19" x14ac:dyDescent="0.3">
      <c r="B2136" s="24" t="str">
        <f>_xlfn.IFNA(VLOOKUP(A2136,list!B:C,2,FALSE),"")</f>
        <v/>
      </c>
      <c r="D2136" s="24" t="str">
        <f>_xlfn.IFNA(VLOOKUP(C2136,list!$G$2:$I$10,2,FALSE),"")</f>
        <v/>
      </c>
      <c r="E2136" s="24" t="str">
        <f>_xlfn.IFNA(VLOOKUP(C2136,list!G:I,3,FALSE),"")</f>
        <v/>
      </c>
      <c r="O2136" s="26" t="str">
        <f t="shared" si="167"/>
        <v/>
      </c>
      <c r="P2136" s="28" t="str">
        <f t="shared" si="171"/>
        <v/>
      </c>
      <c r="Q2136" s="24" t="str">
        <f t="shared" si="168"/>
        <v/>
      </c>
      <c r="R2136" s="24" t="str">
        <f t="shared" si="169"/>
        <v/>
      </c>
      <c r="S2136" s="27" t="str">
        <f t="shared" si="170"/>
        <v/>
      </c>
    </row>
    <row r="2137" spans="2:19" x14ac:dyDescent="0.3">
      <c r="B2137" s="24" t="str">
        <f>_xlfn.IFNA(VLOOKUP(A2137,list!B:C,2,FALSE),"")</f>
        <v/>
      </c>
      <c r="D2137" s="24" t="str">
        <f>_xlfn.IFNA(VLOOKUP(C2137,list!$G$2:$I$10,2,FALSE),"")</f>
        <v/>
      </c>
      <c r="E2137" s="24" t="str">
        <f>_xlfn.IFNA(VLOOKUP(C2137,list!G:I,3,FALSE),"")</f>
        <v/>
      </c>
      <c r="O2137" s="26" t="str">
        <f t="shared" si="167"/>
        <v/>
      </c>
      <c r="P2137" s="28" t="str">
        <f t="shared" si="171"/>
        <v/>
      </c>
      <c r="Q2137" s="24" t="str">
        <f t="shared" si="168"/>
        <v/>
      </c>
      <c r="R2137" s="24" t="str">
        <f t="shared" si="169"/>
        <v/>
      </c>
      <c r="S2137" s="27" t="str">
        <f t="shared" si="170"/>
        <v/>
      </c>
    </row>
    <row r="2138" spans="2:19" x14ac:dyDescent="0.3">
      <c r="B2138" s="24" t="str">
        <f>_xlfn.IFNA(VLOOKUP(A2138,list!B:C,2,FALSE),"")</f>
        <v/>
      </c>
      <c r="D2138" s="24" t="str">
        <f>_xlfn.IFNA(VLOOKUP(C2138,list!$G$2:$I$10,2,FALSE),"")</f>
        <v/>
      </c>
      <c r="E2138" s="24" t="str">
        <f>_xlfn.IFNA(VLOOKUP(C2138,list!G:I,3,FALSE),"")</f>
        <v/>
      </c>
      <c r="O2138" s="26" t="str">
        <f t="shared" si="167"/>
        <v/>
      </c>
      <c r="P2138" s="28" t="str">
        <f t="shared" si="171"/>
        <v/>
      </c>
      <c r="Q2138" s="24" t="str">
        <f t="shared" si="168"/>
        <v/>
      </c>
      <c r="R2138" s="24" t="str">
        <f t="shared" si="169"/>
        <v/>
      </c>
      <c r="S2138" s="27" t="str">
        <f t="shared" si="170"/>
        <v/>
      </c>
    </row>
    <row r="2139" spans="2:19" x14ac:dyDescent="0.3">
      <c r="B2139" s="24" t="str">
        <f>_xlfn.IFNA(VLOOKUP(A2139,list!B:C,2,FALSE),"")</f>
        <v/>
      </c>
      <c r="D2139" s="24" t="str">
        <f>_xlfn.IFNA(VLOOKUP(C2139,list!$G$2:$I$10,2,FALSE),"")</f>
        <v/>
      </c>
      <c r="E2139" s="24" t="str">
        <f>_xlfn.IFNA(VLOOKUP(C2139,list!G:I,3,FALSE),"")</f>
        <v/>
      </c>
      <c r="O2139" s="26" t="str">
        <f t="shared" si="167"/>
        <v/>
      </c>
      <c r="P2139" s="28" t="str">
        <f t="shared" si="171"/>
        <v/>
      </c>
      <c r="Q2139" s="24" t="str">
        <f t="shared" si="168"/>
        <v/>
      </c>
      <c r="R2139" s="24" t="str">
        <f t="shared" si="169"/>
        <v/>
      </c>
      <c r="S2139" s="27" t="str">
        <f t="shared" si="170"/>
        <v/>
      </c>
    </row>
    <row r="2140" spans="2:19" x14ac:dyDescent="0.3">
      <c r="B2140" s="24" t="str">
        <f>_xlfn.IFNA(VLOOKUP(A2140,list!B:C,2,FALSE),"")</f>
        <v/>
      </c>
      <c r="D2140" s="24" t="str">
        <f>_xlfn.IFNA(VLOOKUP(C2140,list!$G$2:$I$10,2,FALSE),"")</f>
        <v/>
      </c>
      <c r="E2140" s="24" t="str">
        <f>_xlfn.IFNA(VLOOKUP(C2140,list!G:I,3,FALSE),"")</f>
        <v/>
      </c>
      <c r="O2140" s="26" t="str">
        <f t="shared" si="167"/>
        <v/>
      </c>
      <c r="P2140" s="28" t="str">
        <f t="shared" si="171"/>
        <v/>
      </c>
      <c r="Q2140" s="24" t="str">
        <f t="shared" si="168"/>
        <v/>
      </c>
      <c r="R2140" s="24" t="str">
        <f t="shared" si="169"/>
        <v/>
      </c>
      <c r="S2140" s="27" t="str">
        <f t="shared" si="170"/>
        <v/>
      </c>
    </row>
    <row r="2141" spans="2:19" x14ac:dyDescent="0.3">
      <c r="B2141" s="24" t="str">
        <f>_xlfn.IFNA(VLOOKUP(A2141,list!B:C,2,FALSE),"")</f>
        <v/>
      </c>
      <c r="D2141" s="24" t="str">
        <f>_xlfn.IFNA(VLOOKUP(C2141,list!$G$2:$I$10,2,FALSE),"")</f>
        <v/>
      </c>
      <c r="E2141" s="24" t="str">
        <f>_xlfn.IFNA(VLOOKUP(C2141,list!G:I,3,FALSE),"")</f>
        <v/>
      </c>
      <c r="O2141" s="26" t="str">
        <f t="shared" si="167"/>
        <v/>
      </c>
      <c r="P2141" s="28" t="str">
        <f t="shared" si="171"/>
        <v/>
      </c>
      <c r="Q2141" s="24" t="str">
        <f t="shared" si="168"/>
        <v/>
      </c>
      <c r="R2141" s="24" t="str">
        <f t="shared" si="169"/>
        <v/>
      </c>
      <c r="S2141" s="27" t="str">
        <f t="shared" si="170"/>
        <v/>
      </c>
    </row>
    <row r="2142" spans="2:19" x14ac:dyDescent="0.3">
      <c r="B2142" s="24" t="str">
        <f>_xlfn.IFNA(VLOOKUP(A2142,list!B:C,2,FALSE),"")</f>
        <v/>
      </c>
      <c r="D2142" s="24" t="str">
        <f>_xlfn.IFNA(VLOOKUP(C2142,list!$G$2:$I$10,2,FALSE),"")</f>
        <v/>
      </c>
      <c r="E2142" s="24" t="str">
        <f>_xlfn.IFNA(VLOOKUP(C2142,list!G:I,3,FALSE),"")</f>
        <v/>
      </c>
      <c r="O2142" s="26" t="str">
        <f t="shared" si="167"/>
        <v/>
      </c>
      <c r="P2142" s="28" t="str">
        <f t="shared" si="171"/>
        <v/>
      </c>
      <c r="Q2142" s="24" t="str">
        <f t="shared" si="168"/>
        <v/>
      </c>
      <c r="R2142" s="24" t="str">
        <f t="shared" si="169"/>
        <v/>
      </c>
      <c r="S2142" s="27" t="str">
        <f t="shared" si="170"/>
        <v/>
      </c>
    </row>
    <row r="2143" spans="2:19" x14ac:dyDescent="0.3">
      <c r="B2143" s="24" t="str">
        <f>_xlfn.IFNA(VLOOKUP(A2143,list!B:C,2,FALSE),"")</f>
        <v/>
      </c>
      <c r="D2143" s="24" t="str">
        <f>_xlfn.IFNA(VLOOKUP(C2143,list!$G$2:$I$10,2,FALSE),"")</f>
        <v/>
      </c>
      <c r="E2143" s="24" t="str">
        <f>_xlfn.IFNA(VLOOKUP(C2143,list!G:I,3,FALSE),"")</f>
        <v/>
      </c>
      <c r="O2143" s="26" t="str">
        <f t="shared" si="167"/>
        <v/>
      </c>
      <c r="P2143" s="28" t="str">
        <f t="shared" si="171"/>
        <v/>
      </c>
      <c r="Q2143" s="24" t="str">
        <f t="shared" si="168"/>
        <v/>
      </c>
      <c r="R2143" s="24" t="str">
        <f t="shared" si="169"/>
        <v/>
      </c>
      <c r="S2143" s="27" t="str">
        <f t="shared" si="170"/>
        <v/>
      </c>
    </row>
    <row r="2144" spans="2:19" x14ac:dyDescent="0.3">
      <c r="B2144" s="24" t="str">
        <f>_xlfn.IFNA(VLOOKUP(A2144,list!B:C,2,FALSE),"")</f>
        <v/>
      </c>
      <c r="D2144" s="24" t="str">
        <f>_xlfn.IFNA(VLOOKUP(C2144,list!$G$2:$I$10,2,FALSE),"")</f>
        <v/>
      </c>
      <c r="E2144" s="24" t="str">
        <f>_xlfn.IFNA(VLOOKUP(C2144,list!G:I,3,FALSE),"")</f>
        <v/>
      </c>
      <c r="O2144" s="26" t="str">
        <f t="shared" si="167"/>
        <v/>
      </c>
      <c r="P2144" s="28" t="str">
        <f t="shared" si="171"/>
        <v/>
      </c>
      <c r="Q2144" s="24" t="str">
        <f t="shared" si="168"/>
        <v/>
      </c>
      <c r="R2144" s="24" t="str">
        <f t="shared" si="169"/>
        <v/>
      </c>
      <c r="S2144" s="27" t="str">
        <f t="shared" si="170"/>
        <v/>
      </c>
    </row>
    <row r="2145" spans="2:19" x14ac:dyDescent="0.3">
      <c r="B2145" s="24" t="str">
        <f>_xlfn.IFNA(VLOOKUP(A2145,list!B:C,2,FALSE),"")</f>
        <v/>
      </c>
      <c r="D2145" s="24" t="str">
        <f>_xlfn.IFNA(VLOOKUP(C2145,list!$G$2:$I$10,2,FALSE),"")</f>
        <v/>
      </c>
      <c r="E2145" s="24" t="str">
        <f>_xlfn.IFNA(VLOOKUP(C2145,list!G:I,3,FALSE),"")</f>
        <v/>
      </c>
      <c r="O2145" s="26" t="str">
        <f t="shared" si="167"/>
        <v/>
      </c>
      <c r="P2145" s="28" t="str">
        <f t="shared" si="171"/>
        <v/>
      </c>
      <c r="Q2145" s="24" t="str">
        <f t="shared" si="168"/>
        <v/>
      </c>
      <c r="R2145" s="24" t="str">
        <f t="shared" si="169"/>
        <v/>
      </c>
      <c r="S2145" s="27" t="str">
        <f t="shared" si="170"/>
        <v/>
      </c>
    </row>
    <row r="2146" spans="2:19" x14ac:dyDescent="0.3">
      <c r="B2146" s="24" t="str">
        <f>_xlfn.IFNA(VLOOKUP(A2146,list!B:C,2,FALSE),"")</f>
        <v/>
      </c>
      <c r="D2146" s="24" t="str">
        <f>_xlfn.IFNA(VLOOKUP(C2146,list!$G$2:$I$10,2,FALSE),"")</f>
        <v/>
      </c>
      <c r="E2146" s="24" t="str">
        <f>_xlfn.IFNA(VLOOKUP(C2146,list!G:I,3,FALSE),"")</f>
        <v/>
      </c>
      <c r="O2146" s="26" t="str">
        <f t="shared" si="167"/>
        <v/>
      </c>
      <c r="P2146" s="28" t="str">
        <f t="shared" si="171"/>
        <v/>
      </c>
      <c r="Q2146" s="24" t="str">
        <f t="shared" si="168"/>
        <v/>
      </c>
      <c r="R2146" s="24" t="str">
        <f t="shared" si="169"/>
        <v/>
      </c>
      <c r="S2146" s="27" t="str">
        <f t="shared" si="170"/>
        <v/>
      </c>
    </row>
    <row r="2147" spans="2:19" x14ac:dyDescent="0.3">
      <c r="B2147" s="24" t="str">
        <f>_xlfn.IFNA(VLOOKUP(A2147,list!B:C,2,FALSE),"")</f>
        <v/>
      </c>
      <c r="D2147" s="24" t="str">
        <f>_xlfn.IFNA(VLOOKUP(C2147,list!$G$2:$I$10,2,FALSE),"")</f>
        <v/>
      </c>
      <c r="E2147" s="24" t="str">
        <f>_xlfn.IFNA(VLOOKUP(C2147,list!G:I,3,FALSE),"")</f>
        <v/>
      </c>
      <c r="O2147" s="26" t="str">
        <f t="shared" si="167"/>
        <v/>
      </c>
      <c r="P2147" s="28" t="str">
        <f t="shared" si="171"/>
        <v/>
      </c>
      <c r="Q2147" s="24" t="str">
        <f t="shared" si="168"/>
        <v/>
      </c>
      <c r="R2147" s="24" t="str">
        <f t="shared" si="169"/>
        <v/>
      </c>
      <c r="S2147" s="27" t="str">
        <f t="shared" si="170"/>
        <v/>
      </c>
    </row>
    <row r="2148" spans="2:19" x14ac:dyDescent="0.3">
      <c r="B2148" s="24" t="str">
        <f>_xlfn.IFNA(VLOOKUP(A2148,list!B:C,2,FALSE),"")</f>
        <v/>
      </c>
      <c r="D2148" s="24" t="str">
        <f>_xlfn.IFNA(VLOOKUP(C2148,list!$G$2:$I$10,2,FALSE),"")</f>
        <v/>
      </c>
      <c r="E2148" s="24" t="str">
        <f>_xlfn.IFNA(VLOOKUP(C2148,list!G:I,3,FALSE),"")</f>
        <v/>
      </c>
      <c r="O2148" s="26" t="str">
        <f t="shared" si="167"/>
        <v/>
      </c>
      <c r="P2148" s="28" t="str">
        <f t="shared" si="171"/>
        <v/>
      </c>
      <c r="Q2148" s="24" t="str">
        <f t="shared" si="168"/>
        <v/>
      </c>
      <c r="R2148" s="24" t="str">
        <f t="shared" si="169"/>
        <v/>
      </c>
      <c r="S2148" s="27" t="str">
        <f t="shared" si="170"/>
        <v/>
      </c>
    </row>
    <row r="2149" spans="2:19" x14ac:dyDescent="0.3">
      <c r="B2149" s="24" t="str">
        <f>_xlfn.IFNA(VLOOKUP(A2149,list!B:C,2,FALSE),"")</f>
        <v/>
      </c>
      <c r="D2149" s="24" t="str">
        <f>_xlfn.IFNA(VLOOKUP(C2149,list!$G$2:$I$10,2,FALSE),"")</f>
        <v/>
      </c>
      <c r="E2149" s="24" t="str">
        <f>_xlfn.IFNA(VLOOKUP(C2149,list!G:I,3,FALSE),"")</f>
        <v/>
      </c>
      <c r="O2149" s="26" t="str">
        <f t="shared" si="167"/>
        <v/>
      </c>
      <c r="P2149" s="28" t="str">
        <f t="shared" si="171"/>
        <v/>
      </c>
      <c r="Q2149" s="24" t="str">
        <f t="shared" si="168"/>
        <v/>
      </c>
      <c r="R2149" s="24" t="str">
        <f t="shared" si="169"/>
        <v/>
      </c>
      <c r="S2149" s="27" t="str">
        <f t="shared" si="170"/>
        <v/>
      </c>
    </row>
    <row r="2150" spans="2:19" x14ac:dyDescent="0.3">
      <c r="B2150" s="24" t="str">
        <f>_xlfn.IFNA(VLOOKUP(A2150,list!B:C,2,FALSE),"")</f>
        <v/>
      </c>
      <c r="D2150" s="24" t="str">
        <f>_xlfn.IFNA(VLOOKUP(C2150,list!$G$2:$I$10,2,FALSE),"")</f>
        <v/>
      </c>
      <c r="E2150" s="24" t="str">
        <f>_xlfn.IFNA(VLOOKUP(C2150,list!G:I,3,FALSE),"")</f>
        <v/>
      </c>
      <c r="O2150" s="26" t="str">
        <f t="shared" si="167"/>
        <v/>
      </c>
      <c r="P2150" s="28" t="str">
        <f t="shared" si="171"/>
        <v/>
      </c>
      <c r="Q2150" s="24" t="str">
        <f t="shared" si="168"/>
        <v/>
      </c>
      <c r="R2150" s="24" t="str">
        <f t="shared" si="169"/>
        <v/>
      </c>
      <c r="S2150" s="27" t="str">
        <f t="shared" si="170"/>
        <v/>
      </c>
    </row>
    <row r="2151" spans="2:19" x14ac:dyDescent="0.3">
      <c r="B2151" s="24" t="str">
        <f>_xlfn.IFNA(VLOOKUP(A2151,list!B:C,2,FALSE),"")</f>
        <v/>
      </c>
      <c r="D2151" s="24" t="str">
        <f>_xlfn.IFNA(VLOOKUP(C2151,list!$G$2:$I$10,2,FALSE),"")</f>
        <v/>
      </c>
      <c r="E2151" s="24" t="str">
        <f>_xlfn.IFNA(VLOOKUP(C2151,list!G:I,3,FALSE),"")</f>
        <v/>
      </c>
      <c r="O2151" s="26" t="str">
        <f t="shared" si="167"/>
        <v/>
      </c>
      <c r="P2151" s="28" t="str">
        <f t="shared" si="171"/>
        <v/>
      </c>
      <c r="Q2151" s="24" t="str">
        <f t="shared" si="168"/>
        <v/>
      </c>
      <c r="R2151" s="24" t="str">
        <f t="shared" si="169"/>
        <v/>
      </c>
      <c r="S2151" s="27" t="str">
        <f t="shared" si="170"/>
        <v/>
      </c>
    </row>
    <row r="2152" spans="2:19" x14ac:dyDescent="0.3">
      <c r="B2152" s="24" t="str">
        <f>_xlfn.IFNA(VLOOKUP(A2152,list!B:C,2,FALSE),"")</f>
        <v/>
      </c>
      <c r="D2152" s="24" t="str">
        <f>_xlfn.IFNA(VLOOKUP(C2152,list!$G$2:$I$10,2,FALSE),"")</f>
        <v/>
      </c>
      <c r="E2152" s="24" t="str">
        <f>_xlfn.IFNA(VLOOKUP(C2152,list!G:I,3,FALSE),"")</f>
        <v/>
      </c>
      <c r="O2152" s="26" t="str">
        <f t="shared" si="167"/>
        <v/>
      </c>
      <c r="P2152" s="28" t="str">
        <f t="shared" si="171"/>
        <v/>
      </c>
      <c r="Q2152" s="24" t="str">
        <f t="shared" si="168"/>
        <v/>
      </c>
      <c r="R2152" s="24" t="str">
        <f t="shared" si="169"/>
        <v/>
      </c>
      <c r="S2152" s="27" t="str">
        <f t="shared" si="170"/>
        <v/>
      </c>
    </row>
    <row r="2153" spans="2:19" x14ac:dyDescent="0.3">
      <c r="B2153" s="24" t="str">
        <f>_xlfn.IFNA(VLOOKUP(A2153,list!B:C,2,FALSE),"")</f>
        <v/>
      </c>
      <c r="D2153" s="24" t="str">
        <f>_xlfn.IFNA(VLOOKUP(C2153,list!$G$2:$I$10,2,FALSE),"")</f>
        <v/>
      </c>
      <c r="E2153" s="24" t="str">
        <f>_xlfn.IFNA(VLOOKUP(C2153,list!G:I,3,FALSE),"")</f>
        <v/>
      </c>
      <c r="O2153" s="26" t="str">
        <f t="shared" si="167"/>
        <v/>
      </c>
      <c r="P2153" s="28" t="str">
        <f t="shared" si="171"/>
        <v/>
      </c>
      <c r="Q2153" s="24" t="str">
        <f t="shared" si="168"/>
        <v/>
      </c>
      <c r="R2153" s="24" t="str">
        <f t="shared" si="169"/>
        <v/>
      </c>
      <c r="S2153" s="27" t="str">
        <f t="shared" si="170"/>
        <v/>
      </c>
    </row>
    <row r="2154" spans="2:19" x14ac:dyDescent="0.3">
      <c r="B2154" s="24" t="str">
        <f>_xlfn.IFNA(VLOOKUP(A2154,list!B:C,2,FALSE),"")</f>
        <v/>
      </c>
      <c r="D2154" s="24" t="str">
        <f>_xlfn.IFNA(VLOOKUP(C2154,list!$G$2:$I$10,2,FALSE),"")</f>
        <v/>
      </c>
      <c r="E2154" s="24" t="str">
        <f>_xlfn.IFNA(VLOOKUP(C2154,list!G:I,3,FALSE),"")</f>
        <v/>
      </c>
      <c r="O2154" s="26" t="str">
        <f t="shared" si="167"/>
        <v/>
      </c>
      <c r="P2154" s="28" t="str">
        <f t="shared" si="171"/>
        <v/>
      </c>
      <c r="Q2154" s="24" t="str">
        <f t="shared" si="168"/>
        <v/>
      </c>
      <c r="R2154" s="24" t="str">
        <f t="shared" si="169"/>
        <v/>
      </c>
      <c r="S2154" s="27" t="str">
        <f t="shared" si="170"/>
        <v/>
      </c>
    </row>
    <row r="2155" spans="2:19" x14ac:dyDescent="0.3">
      <c r="B2155" s="24" t="str">
        <f>_xlfn.IFNA(VLOOKUP(A2155,list!B:C,2,FALSE),"")</f>
        <v/>
      </c>
      <c r="D2155" s="24" t="str">
        <f>_xlfn.IFNA(VLOOKUP(C2155,list!$G$2:$I$10,2,FALSE),"")</f>
        <v/>
      </c>
      <c r="E2155" s="24" t="str">
        <f>_xlfn.IFNA(VLOOKUP(C2155,list!G:I,3,FALSE),"")</f>
        <v/>
      </c>
      <c r="O2155" s="26" t="str">
        <f t="shared" si="167"/>
        <v/>
      </c>
      <c r="P2155" s="28" t="str">
        <f t="shared" si="171"/>
        <v/>
      </c>
      <c r="Q2155" s="24" t="str">
        <f t="shared" si="168"/>
        <v/>
      </c>
      <c r="R2155" s="24" t="str">
        <f t="shared" si="169"/>
        <v/>
      </c>
      <c r="S2155" s="27" t="str">
        <f t="shared" si="170"/>
        <v/>
      </c>
    </row>
    <row r="2156" spans="2:19" x14ac:dyDescent="0.3">
      <c r="B2156" s="24" t="str">
        <f>_xlfn.IFNA(VLOOKUP(A2156,list!B:C,2,FALSE),"")</f>
        <v/>
      </c>
      <c r="D2156" s="24" t="str">
        <f>_xlfn.IFNA(VLOOKUP(C2156,list!$G$2:$I$10,2,FALSE),"")</f>
        <v/>
      </c>
      <c r="E2156" s="24" t="str">
        <f>_xlfn.IFNA(VLOOKUP(C2156,list!G:I,3,FALSE),"")</f>
        <v/>
      </c>
      <c r="O2156" s="26" t="str">
        <f t="shared" si="167"/>
        <v/>
      </c>
      <c r="P2156" s="28" t="str">
        <f t="shared" si="171"/>
        <v/>
      </c>
      <c r="Q2156" s="24" t="str">
        <f t="shared" si="168"/>
        <v/>
      </c>
      <c r="R2156" s="24" t="str">
        <f t="shared" si="169"/>
        <v/>
      </c>
      <c r="S2156" s="27" t="str">
        <f t="shared" si="170"/>
        <v/>
      </c>
    </row>
    <row r="2157" spans="2:19" x14ac:dyDescent="0.3">
      <c r="B2157" s="24" t="str">
        <f>_xlfn.IFNA(VLOOKUP(A2157,list!B:C,2,FALSE),"")</f>
        <v/>
      </c>
      <c r="D2157" s="24" t="str">
        <f>_xlfn.IFNA(VLOOKUP(C2157,list!$G$2:$I$10,2,FALSE),"")</f>
        <v/>
      </c>
      <c r="E2157" s="24" t="str">
        <f>_xlfn.IFNA(VLOOKUP(C2157,list!G:I,3,FALSE),"")</f>
        <v/>
      </c>
      <c r="O2157" s="26" t="str">
        <f t="shared" si="167"/>
        <v/>
      </c>
      <c r="P2157" s="28" t="str">
        <f t="shared" si="171"/>
        <v/>
      </c>
      <c r="Q2157" s="24" t="str">
        <f t="shared" si="168"/>
        <v/>
      </c>
      <c r="R2157" s="24" t="str">
        <f t="shared" si="169"/>
        <v/>
      </c>
      <c r="S2157" s="27" t="str">
        <f t="shared" si="170"/>
        <v/>
      </c>
    </row>
    <row r="2158" spans="2:19" x14ac:dyDescent="0.3">
      <c r="B2158" s="24" t="str">
        <f>_xlfn.IFNA(VLOOKUP(A2158,list!B:C,2,FALSE),"")</f>
        <v/>
      </c>
      <c r="D2158" s="24" t="str">
        <f>_xlfn.IFNA(VLOOKUP(C2158,list!$G$2:$I$10,2,FALSE),"")</f>
        <v/>
      </c>
      <c r="E2158" s="24" t="str">
        <f>_xlfn.IFNA(VLOOKUP(C2158,list!G:I,3,FALSE),"")</f>
        <v/>
      </c>
      <c r="O2158" s="26" t="str">
        <f t="shared" si="167"/>
        <v/>
      </c>
      <c r="P2158" s="28" t="str">
        <f t="shared" si="171"/>
        <v/>
      </c>
      <c r="Q2158" s="24" t="str">
        <f t="shared" si="168"/>
        <v/>
      </c>
      <c r="R2158" s="24" t="str">
        <f t="shared" si="169"/>
        <v/>
      </c>
      <c r="S2158" s="27" t="str">
        <f t="shared" si="170"/>
        <v/>
      </c>
    </row>
    <row r="2159" spans="2:19" x14ac:dyDescent="0.3">
      <c r="B2159" s="24" t="str">
        <f>_xlfn.IFNA(VLOOKUP(A2159,list!B:C,2,FALSE),"")</f>
        <v/>
      </c>
      <c r="D2159" s="24" t="str">
        <f>_xlfn.IFNA(VLOOKUP(C2159,list!$G$2:$I$10,2,FALSE),"")</f>
        <v/>
      </c>
      <c r="E2159" s="24" t="str">
        <f>_xlfn.IFNA(VLOOKUP(C2159,list!G:I,3,FALSE),"")</f>
        <v/>
      </c>
      <c r="O2159" s="26" t="str">
        <f t="shared" si="167"/>
        <v/>
      </c>
      <c r="P2159" s="28" t="str">
        <f t="shared" si="171"/>
        <v/>
      </c>
      <c r="Q2159" s="24" t="str">
        <f t="shared" si="168"/>
        <v/>
      </c>
      <c r="R2159" s="24" t="str">
        <f t="shared" si="169"/>
        <v/>
      </c>
      <c r="S2159" s="27" t="str">
        <f t="shared" si="170"/>
        <v/>
      </c>
    </row>
    <row r="2160" spans="2:19" x14ac:dyDescent="0.3">
      <c r="B2160" s="24" t="str">
        <f>_xlfn.IFNA(VLOOKUP(A2160,list!B:C,2,FALSE),"")</f>
        <v/>
      </c>
      <c r="D2160" s="24" t="str">
        <f>_xlfn.IFNA(VLOOKUP(C2160,list!$G$2:$I$10,2,FALSE),"")</f>
        <v/>
      </c>
      <c r="E2160" s="24" t="str">
        <f>_xlfn.IFNA(VLOOKUP(C2160,list!G:I,3,FALSE),"")</f>
        <v/>
      </c>
      <c r="O2160" s="26" t="str">
        <f t="shared" si="167"/>
        <v/>
      </c>
      <c r="P2160" s="28" t="str">
        <f t="shared" si="171"/>
        <v/>
      </c>
      <c r="Q2160" s="24" t="str">
        <f t="shared" si="168"/>
        <v/>
      </c>
      <c r="R2160" s="24" t="str">
        <f t="shared" si="169"/>
        <v/>
      </c>
      <c r="S2160" s="27" t="str">
        <f t="shared" si="170"/>
        <v/>
      </c>
    </row>
    <row r="2161" spans="2:19" x14ac:dyDescent="0.3">
      <c r="B2161" s="24" t="str">
        <f>_xlfn.IFNA(VLOOKUP(A2161,list!B:C,2,FALSE),"")</f>
        <v/>
      </c>
      <c r="D2161" s="24" t="str">
        <f>_xlfn.IFNA(VLOOKUP(C2161,list!$G$2:$I$10,2,FALSE),"")</f>
        <v/>
      </c>
      <c r="E2161" s="24" t="str">
        <f>_xlfn.IFNA(VLOOKUP(C2161,list!G:I,3,FALSE),"")</f>
        <v/>
      </c>
      <c r="O2161" s="26" t="str">
        <f t="shared" si="167"/>
        <v/>
      </c>
      <c r="P2161" s="28" t="str">
        <f t="shared" si="171"/>
        <v/>
      </c>
      <c r="Q2161" s="24" t="str">
        <f t="shared" si="168"/>
        <v/>
      </c>
      <c r="R2161" s="24" t="str">
        <f t="shared" si="169"/>
        <v/>
      </c>
      <c r="S2161" s="27" t="str">
        <f t="shared" si="170"/>
        <v/>
      </c>
    </row>
    <row r="2162" spans="2:19" x14ac:dyDescent="0.3">
      <c r="B2162" s="24" t="str">
        <f>_xlfn.IFNA(VLOOKUP(A2162,list!B:C,2,FALSE),"")</f>
        <v/>
      </c>
      <c r="D2162" s="24" t="str">
        <f>_xlfn.IFNA(VLOOKUP(C2162,list!$G$2:$I$10,2,FALSE),"")</f>
        <v/>
      </c>
      <c r="E2162" s="24" t="str">
        <f>_xlfn.IFNA(VLOOKUP(C2162,list!G:I,3,FALSE),"")</f>
        <v/>
      </c>
      <c r="O2162" s="26" t="str">
        <f t="shared" si="167"/>
        <v/>
      </c>
      <c r="P2162" s="28" t="str">
        <f t="shared" si="171"/>
        <v/>
      </c>
      <c r="Q2162" s="24" t="str">
        <f t="shared" si="168"/>
        <v/>
      </c>
      <c r="R2162" s="24" t="str">
        <f t="shared" si="169"/>
        <v/>
      </c>
      <c r="S2162" s="27" t="str">
        <f t="shared" si="170"/>
        <v/>
      </c>
    </row>
    <row r="2163" spans="2:19" x14ac:dyDescent="0.3">
      <c r="B2163" s="24" t="str">
        <f>_xlfn.IFNA(VLOOKUP(A2163,list!B:C,2,FALSE),"")</f>
        <v/>
      </c>
      <c r="D2163" s="24" t="str">
        <f>_xlfn.IFNA(VLOOKUP(C2163,list!$G$2:$I$10,2,FALSE),"")</f>
        <v/>
      </c>
      <c r="E2163" s="24" t="str">
        <f>_xlfn.IFNA(VLOOKUP(C2163,list!G:I,3,FALSE),"")</f>
        <v/>
      </c>
      <c r="O2163" s="26" t="str">
        <f t="shared" si="167"/>
        <v/>
      </c>
      <c r="P2163" s="28" t="str">
        <f t="shared" si="171"/>
        <v/>
      </c>
      <c r="Q2163" s="24" t="str">
        <f t="shared" si="168"/>
        <v/>
      </c>
      <c r="R2163" s="24" t="str">
        <f t="shared" si="169"/>
        <v/>
      </c>
      <c r="S2163" s="27" t="str">
        <f t="shared" si="170"/>
        <v/>
      </c>
    </row>
    <row r="2164" spans="2:19" x14ac:dyDescent="0.3">
      <c r="B2164" s="24" t="str">
        <f>_xlfn.IFNA(VLOOKUP(A2164,list!B:C,2,FALSE),"")</f>
        <v/>
      </c>
      <c r="D2164" s="24" t="str">
        <f>_xlfn.IFNA(VLOOKUP(C2164,list!$G$2:$I$10,2,FALSE),"")</f>
        <v/>
      </c>
      <c r="E2164" s="24" t="str">
        <f>_xlfn.IFNA(VLOOKUP(C2164,list!G:I,3,FALSE),"")</f>
        <v/>
      </c>
      <c r="O2164" s="26" t="str">
        <f t="shared" si="167"/>
        <v/>
      </c>
      <c r="P2164" s="28" t="str">
        <f t="shared" si="171"/>
        <v/>
      </c>
      <c r="Q2164" s="24" t="str">
        <f t="shared" si="168"/>
        <v/>
      </c>
      <c r="R2164" s="24" t="str">
        <f t="shared" si="169"/>
        <v/>
      </c>
      <c r="S2164" s="27" t="str">
        <f t="shared" si="170"/>
        <v/>
      </c>
    </row>
    <row r="2165" spans="2:19" x14ac:dyDescent="0.3">
      <c r="B2165" s="24" t="str">
        <f>_xlfn.IFNA(VLOOKUP(A2165,list!B:C,2,FALSE),"")</f>
        <v/>
      </c>
      <c r="D2165" s="24" t="str">
        <f>_xlfn.IFNA(VLOOKUP(C2165,list!$G$2:$I$10,2,FALSE),"")</f>
        <v/>
      </c>
      <c r="E2165" s="24" t="str">
        <f>_xlfn.IFNA(VLOOKUP(C2165,list!G:I,3,FALSE),"")</f>
        <v/>
      </c>
      <c r="O2165" s="26" t="str">
        <f t="shared" si="167"/>
        <v/>
      </c>
      <c r="P2165" s="28" t="str">
        <f t="shared" si="171"/>
        <v/>
      </c>
      <c r="Q2165" s="24" t="str">
        <f t="shared" si="168"/>
        <v/>
      </c>
      <c r="R2165" s="24" t="str">
        <f t="shared" si="169"/>
        <v/>
      </c>
      <c r="S2165" s="27" t="str">
        <f t="shared" si="170"/>
        <v/>
      </c>
    </row>
    <row r="2166" spans="2:19" x14ac:dyDescent="0.3">
      <c r="B2166" s="24" t="str">
        <f>_xlfn.IFNA(VLOOKUP(A2166,list!B:C,2,FALSE),"")</f>
        <v/>
      </c>
      <c r="D2166" s="24" t="str">
        <f>_xlfn.IFNA(VLOOKUP(C2166,list!$G$2:$I$10,2,FALSE),"")</f>
        <v/>
      </c>
      <c r="E2166" s="24" t="str">
        <f>_xlfn.IFNA(VLOOKUP(C2166,list!G:I,3,FALSE),"")</f>
        <v/>
      </c>
      <c r="O2166" s="26" t="str">
        <f t="shared" si="167"/>
        <v/>
      </c>
      <c r="P2166" s="28" t="str">
        <f t="shared" si="171"/>
        <v/>
      </c>
      <c r="Q2166" s="24" t="str">
        <f t="shared" si="168"/>
        <v/>
      </c>
      <c r="R2166" s="24" t="str">
        <f t="shared" si="169"/>
        <v/>
      </c>
      <c r="S2166" s="27" t="str">
        <f t="shared" si="170"/>
        <v/>
      </c>
    </row>
    <row r="2167" spans="2:19" x14ac:dyDescent="0.3">
      <c r="B2167" s="24" t="str">
        <f>_xlfn.IFNA(VLOOKUP(A2167,list!B:C,2,FALSE),"")</f>
        <v/>
      </c>
      <c r="D2167" s="24" t="str">
        <f>_xlfn.IFNA(VLOOKUP(C2167,list!$G$2:$I$10,2,FALSE),"")</f>
        <v/>
      </c>
      <c r="E2167" s="24" t="str">
        <f>_xlfn.IFNA(VLOOKUP(C2167,list!G:I,3,FALSE),"")</f>
        <v/>
      </c>
      <c r="O2167" s="26" t="str">
        <f t="shared" si="167"/>
        <v/>
      </c>
      <c r="P2167" s="28" t="str">
        <f t="shared" si="171"/>
        <v/>
      </c>
      <c r="Q2167" s="24" t="str">
        <f t="shared" si="168"/>
        <v/>
      </c>
      <c r="R2167" s="24" t="str">
        <f t="shared" si="169"/>
        <v/>
      </c>
      <c r="S2167" s="27" t="str">
        <f t="shared" si="170"/>
        <v/>
      </c>
    </row>
    <row r="2168" spans="2:19" x14ac:dyDescent="0.3">
      <c r="B2168" s="24" t="str">
        <f>_xlfn.IFNA(VLOOKUP(A2168,list!B:C,2,FALSE),"")</f>
        <v/>
      </c>
      <c r="D2168" s="24" t="str">
        <f>_xlfn.IFNA(VLOOKUP(C2168,list!$G$2:$I$10,2,FALSE),"")</f>
        <v/>
      </c>
      <c r="E2168" s="24" t="str">
        <f>_xlfn.IFNA(VLOOKUP(C2168,list!G:I,3,FALSE),"")</f>
        <v/>
      </c>
      <c r="O2168" s="26" t="str">
        <f t="shared" si="167"/>
        <v/>
      </c>
      <c r="P2168" s="28" t="str">
        <f t="shared" si="171"/>
        <v/>
      </c>
      <c r="Q2168" s="24" t="str">
        <f t="shared" si="168"/>
        <v/>
      </c>
      <c r="R2168" s="24" t="str">
        <f t="shared" si="169"/>
        <v/>
      </c>
      <c r="S2168" s="27" t="str">
        <f t="shared" si="170"/>
        <v/>
      </c>
    </row>
    <row r="2169" spans="2:19" x14ac:dyDescent="0.3">
      <c r="B2169" s="24" t="str">
        <f>_xlfn.IFNA(VLOOKUP(A2169,list!B:C,2,FALSE),"")</f>
        <v/>
      </c>
      <c r="D2169" s="24" t="str">
        <f>_xlfn.IFNA(VLOOKUP(C2169,list!$G$2:$I$10,2,FALSE),"")</f>
        <v/>
      </c>
      <c r="E2169" s="24" t="str">
        <f>_xlfn.IFNA(VLOOKUP(C2169,list!G:I,3,FALSE),"")</f>
        <v/>
      </c>
      <c r="O2169" s="26" t="str">
        <f t="shared" si="167"/>
        <v/>
      </c>
      <c r="P2169" s="28" t="str">
        <f t="shared" si="171"/>
        <v/>
      </c>
      <c r="Q2169" s="24" t="str">
        <f t="shared" si="168"/>
        <v/>
      </c>
      <c r="R2169" s="24" t="str">
        <f t="shared" si="169"/>
        <v/>
      </c>
      <c r="S2169" s="27" t="str">
        <f t="shared" si="170"/>
        <v/>
      </c>
    </row>
    <row r="2170" spans="2:19" x14ac:dyDescent="0.3">
      <c r="B2170" s="24" t="str">
        <f>_xlfn.IFNA(VLOOKUP(A2170,list!B:C,2,FALSE),"")</f>
        <v/>
      </c>
      <c r="D2170" s="24" t="str">
        <f>_xlfn.IFNA(VLOOKUP(C2170,list!$G$2:$I$10,2,FALSE),"")</f>
        <v/>
      </c>
      <c r="E2170" s="24" t="str">
        <f>_xlfn.IFNA(VLOOKUP(C2170,list!G:I,3,FALSE),"")</f>
        <v/>
      </c>
      <c r="O2170" s="26" t="str">
        <f t="shared" si="167"/>
        <v/>
      </c>
      <c r="P2170" s="28" t="str">
        <f t="shared" si="171"/>
        <v/>
      </c>
      <c r="Q2170" s="24" t="str">
        <f t="shared" si="168"/>
        <v/>
      </c>
      <c r="R2170" s="24" t="str">
        <f t="shared" si="169"/>
        <v/>
      </c>
      <c r="S2170" s="27" t="str">
        <f t="shared" si="170"/>
        <v/>
      </c>
    </row>
    <row r="2171" spans="2:19" x14ac:dyDescent="0.3">
      <c r="B2171" s="24" t="str">
        <f>_xlfn.IFNA(VLOOKUP(A2171,list!B:C,2,FALSE),"")</f>
        <v/>
      </c>
      <c r="D2171" s="24" t="str">
        <f>_xlfn.IFNA(VLOOKUP(C2171,list!$G$2:$I$10,2,FALSE),"")</f>
        <v/>
      </c>
      <c r="E2171" s="24" t="str">
        <f>_xlfn.IFNA(VLOOKUP(C2171,list!G:I,3,FALSE),"")</f>
        <v/>
      </c>
      <c r="O2171" s="26" t="str">
        <f t="shared" si="167"/>
        <v/>
      </c>
      <c r="P2171" s="28" t="str">
        <f t="shared" si="171"/>
        <v/>
      </c>
      <c r="Q2171" s="24" t="str">
        <f t="shared" si="168"/>
        <v/>
      </c>
      <c r="R2171" s="24" t="str">
        <f t="shared" si="169"/>
        <v/>
      </c>
      <c r="S2171" s="27" t="str">
        <f t="shared" si="170"/>
        <v/>
      </c>
    </row>
    <row r="2172" spans="2:19" x14ac:dyDescent="0.3">
      <c r="B2172" s="24" t="str">
        <f>_xlfn.IFNA(VLOOKUP(A2172,list!B:C,2,FALSE),"")</f>
        <v/>
      </c>
      <c r="D2172" s="24" t="str">
        <f>_xlfn.IFNA(VLOOKUP(C2172,list!$G$2:$I$10,2,FALSE),"")</f>
        <v/>
      </c>
      <c r="E2172" s="24" t="str">
        <f>_xlfn.IFNA(VLOOKUP(C2172,list!G:I,3,FALSE),"")</f>
        <v/>
      </c>
      <c r="O2172" s="26" t="str">
        <f t="shared" si="167"/>
        <v/>
      </c>
      <c r="P2172" s="28" t="str">
        <f t="shared" si="171"/>
        <v/>
      </c>
      <c r="Q2172" s="24" t="str">
        <f t="shared" si="168"/>
        <v/>
      </c>
      <c r="R2172" s="24" t="str">
        <f t="shared" si="169"/>
        <v/>
      </c>
      <c r="S2172" s="27" t="str">
        <f t="shared" si="170"/>
        <v/>
      </c>
    </row>
    <row r="2173" spans="2:19" x14ac:dyDescent="0.3">
      <c r="B2173" s="24" t="str">
        <f>_xlfn.IFNA(VLOOKUP(A2173,list!B:C,2,FALSE),"")</f>
        <v/>
      </c>
      <c r="D2173" s="24" t="str">
        <f>_xlfn.IFNA(VLOOKUP(C2173,list!$G$2:$I$10,2,FALSE),"")</f>
        <v/>
      </c>
      <c r="E2173" s="24" t="str">
        <f>_xlfn.IFNA(VLOOKUP(C2173,list!G:I,3,FALSE),"")</f>
        <v/>
      </c>
      <c r="O2173" s="26" t="str">
        <f t="shared" si="167"/>
        <v/>
      </c>
      <c r="P2173" s="28" t="str">
        <f t="shared" si="171"/>
        <v/>
      </c>
      <c r="Q2173" s="24" t="str">
        <f t="shared" si="168"/>
        <v/>
      </c>
      <c r="R2173" s="24" t="str">
        <f t="shared" si="169"/>
        <v/>
      </c>
      <c r="S2173" s="27" t="str">
        <f t="shared" si="170"/>
        <v/>
      </c>
    </row>
    <row r="2174" spans="2:19" x14ac:dyDescent="0.3">
      <c r="B2174" s="24" t="str">
        <f>_xlfn.IFNA(VLOOKUP(A2174,list!B:C,2,FALSE),"")</f>
        <v/>
      </c>
      <c r="D2174" s="24" t="str">
        <f>_xlfn.IFNA(VLOOKUP(C2174,list!$G$2:$I$10,2,FALSE),"")</f>
        <v/>
      </c>
      <c r="E2174" s="24" t="str">
        <f>_xlfn.IFNA(VLOOKUP(C2174,list!G:I,3,FALSE),"")</f>
        <v/>
      </c>
      <c r="O2174" s="26" t="str">
        <f t="shared" si="167"/>
        <v/>
      </c>
      <c r="P2174" s="28" t="str">
        <f t="shared" si="171"/>
        <v/>
      </c>
      <c r="Q2174" s="24" t="str">
        <f t="shared" si="168"/>
        <v/>
      </c>
      <c r="R2174" s="24" t="str">
        <f t="shared" si="169"/>
        <v/>
      </c>
      <c r="S2174" s="27" t="str">
        <f t="shared" si="170"/>
        <v/>
      </c>
    </row>
    <row r="2175" spans="2:19" x14ac:dyDescent="0.3">
      <c r="B2175" s="24" t="str">
        <f>_xlfn.IFNA(VLOOKUP(A2175,list!B:C,2,FALSE),"")</f>
        <v/>
      </c>
      <c r="D2175" s="24" t="str">
        <f>_xlfn.IFNA(VLOOKUP(C2175,list!$G$2:$I$10,2,FALSE),"")</f>
        <v/>
      </c>
      <c r="E2175" s="24" t="str">
        <f>_xlfn.IFNA(VLOOKUP(C2175,list!G:I,3,FALSE),"")</f>
        <v/>
      </c>
      <c r="O2175" s="26" t="str">
        <f t="shared" si="167"/>
        <v/>
      </c>
      <c r="P2175" s="28" t="str">
        <f t="shared" si="171"/>
        <v/>
      </c>
      <c r="Q2175" s="24" t="str">
        <f t="shared" si="168"/>
        <v/>
      </c>
      <c r="R2175" s="24" t="str">
        <f t="shared" si="169"/>
        <v/>
      </c>
      <c r="S2175" s="27" t="str">
        <f t="shared" si="170"/>
        <v/>
      </c>
    </row>
    <row r="2176" spans="2:19" x14ac:dyDescent="0.3">
      <c r="B2176" s="24" t="str">
        <f>_xlfn.IFNA(VLOOKUP(A2176,list!B:C,2,FALSE),"")</f>
        <v/>
      </c>
      <c r="D2176" s="24" t="str">
        <f>_xlfn.IFNA(VLOOKUP(C2176,list!$G$2:$I$10,2,FALSE),"")</f>
        <v/>
      </c>
      <c r="E2176" s="24" t="str">
        <f>_xlfn.IFNA(VLOOKUP(C2176,list!G:I,3,FALSE),"")</f>
        <v/>
      </c>
      <c r="O2176" s="26" t="str">
        <f t="shared" si="167"/>
        <v/>
      </c>
      <c r="P2176" s="28" t="str">
        <f t="shared" si="171"/>
        <v/>
      </c>
      <c r="Q2176" s="24" t="str">
        <f t="shared" si="168"/>
        <v/>
      </c>
      <c r="R2176" s="24" t="str">
        <f t="shared" si="169"/>
        <v/>
      </c>
      <c r="S2176" s="27" t="str">
        <f t="shared" si="170"/>
        <v/>
      </c>
    </row>
    <row r="2177" spans="2:19" x14ac:dyDescent="0.3">
      <c r="B2177" s="24" t="str">
        <f>_xlfn.IFNA(VLOOKUP(A2177,list!B:C,2,FALSE),"")</f>
        <v/>
      </c>
      <c r="D2177" s="24" t="str">
        <f>_xlfn.IFNA(VLOOKUP(C2177,list!$G$2:$I$10,2,FALSE),"")</f>
        <v/>
      </c>
      <c r="E2177" s="24" t="str">
        <f>_xlfn.IFNA(VLOOKUP(C2177,list!G:I,3,FALSE),"")</f>
        <v/>
      </c>
      <c r="O2177" s="26" t="str">
        <f t="shared" si="167"/>
        <v/>
      </c>
      <c r="P2177" s="28" t="str">
        <f t="shared" si="171"/>
        <v/>
      </c>
      <c r="Q2177" s="24" t="str">
        <f t="shared" si="168"/>
        <v/>
      </c>
      <c r="R2177" s="24" t="str">
        <f t="shared" si="169"/>
        <v/>
      </c>
      <c r="S2177" s="27" t="str">
        <f t="shared" si="170"/>
        <v/>
      </c>
    </row>
    <row r="2178" spans="2:19" x14ac:dyDescent="0.3">
      <c r="B2178" s="24" t="str">
        <f>_xlfn.IFNA(VLOOKUP(A2178,list!B:C,2,FALSE),"")</f>
        <v/>
      </c>
      <c r="D2178" s="24" t="str">
        <f>_xlfn.IFNA(VLOOKUP(C2178,list!$G$2:$I$10,2,FALSE),"")</f>
        <v/>
      </c>
      <c r="E2178" s="24" t="str">
        <f>_xlfn.IFNA(VLOOKUP(C2178,list!G:I,3,FALSE),"")</f>
        <v/>
      </c>
      <c r="O2178" s="26" t="str">
        <f t="shared" ref="O2178:O2241" si="172">IFERROR(IF(H2178="","",DATE(YEAR(H2178),MONTH(H2178),1)),"")</f>
        <v/>
      </c>
      <c r="P2178" s="28" t="str">
        <f t="shared" si="171"/>
        <v/>
      </c>
      <c r="Q2178" s="24" t="str">
        <f t="shared" ref="Q2178:Q2241" si="173">IFERROR(IF(J2178="","",MONTH(EOMONTH(J2178,(DAY(J2178)&gt;15)+0))),"")</f>
        <v/>
      </c>
      <c r="R2178" s="24" t="str">
        <f t="shared" ref="R2178:R2241" si="174">IFERROR(IF(J2178="","",IF(AND(MONTH(J2178)=12,Q2178=1),YEAR(J2178)+1,YEAR(J2178))),"")</f>
        <v/>
      </c>
      <c r="S2178" s="27" t="str">
        <f t="shared" ref="S2178:S2241" si="175">IF(OR(Q2178="",R2178=""),"",DATE(R2178,Q2178,1))</f>
        <v/>
      </c>
    </row>
    <row r="2179" spans="2:19" x14ac:dyDescent="0.3">
      <c r="B2179" s="24" t="str">
        <f>_xlfn.IFNA(VLOOKUP(A2179,list!B:C,2,FALSE),"")</f>
        <v/>
      </c>
      <c r="D2179" s="24" t="str">
        <f>_xlfn.IFNA(VLOOKUP(C2179,list!$G$2:$I$10,2,FALSE),"")</f>
        <v/>
      </c>
      <c r="E2179" s="24" t="str">
        <f>_xlfn.IFNA(VLOOKUP(C2179,list!G:I,3,FALSE),"")</f>
        <v/>
      </c>
      <c r="O2179" s="26" t="str">
        <f t="shared" si="172"/>
        <v/>
      </c>
      <c r="P2179" s="28" t="str">
        <f t="shared" ref="P2179:P2242" si="176">IFERROR(IF(J2179&gt;0,((J2179-H2179)/7),""),"")</f>
        <v/>
      </c>
      <c r="Q2179" s="24" t="str">
        <f t="shared" si="173"/>
        <v/>
      </c>
      <c r="R2179" s="24" t="str">
        <f t="shared" si="174"/>
        <v/>
      </c>
      <c r="S2179" s="27" t="str">
        <f t="shared" si="175"/>
        <v/>
      </c>
    </row>
    <row r="2180" spans="2:19" x14ac:dyDescent="0.3">
      <c r="B2180" s="24" t="str">
        <f>_xlfn.IFNA(VLOOKUP(A2180,list!B:C,2,FALSE),"")</f>
        <v/>
      </c>
      <c r="D2180" s="24" t="str">
        <f>_xlfn.IFNA(VLOOKUP(C2180,list!$G$2:$I$10,2,FALSE),"")</f>
        <v/>
      </c>
      <c r="E2180" s="24" t="str">
        <f>_xlfn.IFNA(VLOOKUP(C2180,list!G:I,3,FALSE),"")</f>
        <v/>
      </c>
      <c r="O2180" s="26" t="str">
        <f t="shared" si="172"/>
        <v/>
      </c>
      <c r="P2180" s="28" t="str">
        <f t="shared" si="176"/>
        <v/>
      </c>
      <c r="Q2180" s="24" t="str">
        <f t="shared" si="173"/>
        <v/>
      </c>
      <c r="R2180" s="24" t="str">
        <f t="shared" si="174"/>
        <v/>
      </c>
      <c r="S2180" s="27" t="str">
        <f t="shared" si="175"/>
        <v/>
      </c>
    </row>
    <row r="2181" spans="2:19" x14ac:dyDescent="0.3">
      <c r="B2181" s="24" t="str">
        <f>_xlfn.IFNA(VLOOKUP(A2181,list!B:C,2,FALSE),"")</f>
        <v/>
      </c>
      <c r="D2181" s="24" t="str">
        <f>_xlfn.IFNA(VLOOKUP(C2181,list!$G$2:$I$10,2,FALSE),"")</f>
        <v/>
      </c>
      <c r="E2181" s="24" t="str">
        <f>_xlfn.IFNA(VLOOKUP(C2181,list!G:I,3,FALSE),"")</f>
        <v/>
      </c>
      <c r="O2181" s="26" t="str">
        <f t="shared" si="172"/>
        <v/>
      </c>
      <c r="P2181" s="28" t="str">
        <f t="shared" si="176"/>
        <v/>
      </c>
      <c r="Q2181" s="24" t="str">
        <f t="shared" si="173"/>
        <v/>
      </c>
      <c r="R2181" s="24" t="str">
        <f t="shared" si="174"/>
        <v/>
      </c>
      <c r="S2181" s="27" t="str">
        <f t="shared" si="175"/>
        <v/>
      </c>
    </row>
    <row r="2182" spans="2:19" x14ac:dyDescent="0.3">
      <c r="B2182" s="24" t="str">
        <f>_xlfn.IFNA(VLOOKUP(A2182,list!B:C,2,FALSE),"")</f>
        <v/>
      </c>
      <c r="D2182" s="24" t="str">
        <f>_xlfn.IFNA(VLOOKUP(C2182,list!$G$2:$I$10,2,FALSE),"")</f>
        <v/>
      </c>
      <c r="E2182" s="24" t="str">
        <f>_xlfn.IFNA(VLOOKUP(C2182,list!G:I,3,FALSE),"")</f>
        <v/>
      </c>
      <c r="O2182" s="26" t="str">
        <f t="shared" si="172"/>
        <v/>
      </c>
      <c r="P2182" s="28" t="str">
        <f t="shared" si="176"/>
        <v/>
      </c>
      <c r="Q2182" s="24" t="str">
        <f t="shared" si="173"/>
        <v/>
      </c>
      <c r="R2182" s="24" t="str">
        <f t="shared" si="174"/>
        <v/>
      </c>
      <c r="S2182" s="27" t="str">
        <f t="shared" si="175"/>
        <v/>
      </c>
    </row>
    <row r="2183" spans="2:19" x14ac:dyDescent="0.3">
      <c r="B2183" s="24" t="str">
        <f>_xlfn.IFNA(VLOOKUP(A2183,list!B:C,2,FALSE),"")</f>
        <v/>
      </c>
      <c r="D2183" s="24" t="str">
        <f>_xlfn.IFNA(VLOOKUP(C2183,list!$G$2:$I$10,2,FALSE),"")</f>
        <v/>
      </c>
      <c r="E2183" s="24" t="str">
        <f>_xlfn.IFNA(VLOOKUP(C2183,list!G:I,3,FALSE),"")</f>
        <v/>
      </c>
      <c r="O2183" s="26" t="str">
        <f t="shared" si="172"/>
        <v/>
      </c>
      <c r="P2183" s="28" t="str">
        <f t="shared" si="176"/>
        <v/>
      </c>
      <c r="Q2183" s="24" t="str">
        <f t="shared" si="173"/>
        <v/>
      </c>
      <c r="R2183" s="24" t="str">
        <f t="shared" si="174"/>
        <v/>
      </c>
      <c r="S2183" s="27" t="str">
        <f t="shared" si="175"/>
        <v/>
      </c>
    </row>
    <row r="2184" spans="2:19" x14ac:dyDescent="0.3">
      <c r="B2184" s="24" t="str">
        <f>_xlfn.IFNA(VLOOKUP(A2184,list!B:C,2,FALSE),"")</f>
        <v/>
      </c>
      <c r="D2184" s="24" t="str">
        <f>_xlfn.IFNA(VLOOKUP(C2184,list!$G$2:$I$10,2,FALSE),"")</f>
        <v/>
      </c>
      <c r="E2184" s="24" t="str">
        <f>_xlfn.IFNA(VLOOKUP(C2184,list!G:I,3,FALSE),"")</f>
        <v/>
      </c>
      <c r="O2184" s="26" t="str">
        <f t="shared" si="172"/>
        <v/>
      </c>
      <c r="P2184" s="28" t="str">
        <f t="shared" si="176"/>
        <v/>
      </c>
      <c r="Q2184" s="24" t="str">
        <f t="shared" si="173"/>
        <v/>
      </c>
      <c r="R2184" s="24" t="str">
        <f t="shared" si="174"/>
        <v/>
      </c>
      <c r="S2184" s="27" t="str">
        <f t="shared" si="175"/>
        <v/>
      </c>
    </row>
    <row r="2185" spans="2:19" x14ac:dyDescent="0.3">
      <c r="B2185" s="24" t="str">
        <f>_xlfn.IFNA(VLOOKUP(A2185,list!B:C,2,FALSE),"")</f>
        <v/>
      </c>
      <c r="D2185" s="24" t="str">
        <f>_xlfn.IFNA(VLOOKUP(C2185,list!$G$2:$I$10,2,FALSE),"")</f>
        <v/>
      </c>
      <c r="E2185" s="24" t="str">
        <f>_xlfn.IFNA(VLOOKUP(C2185,list!G:I,3,FALSE),"")</f>
        <v/>
      </c>
      <c r="O2185" s="26" t="str">
        <f t="shared" si="172"/>
        <v/>
      </c>
      <c r="P2185" s="28" t="str">
        <f t="shared" si="176"/>
        <v/>
      </c>
      <c r="Q2185" s="24" t="str">
        <f t="shared" si="173"/>
        <v/>
      </c>
      <c r="R2185" s="24" t="str">
        <f t="shared" si="174"/>
        <v/>
      </c>
      <c r="S2185" s="27" t="str">
        <f t="shared" si="175"/>
        <v/>
      </c>
    </row>
    <row r="2186" spans="2:19" x14ac:dyDescent="0.3">
      <c r="B2186" s="24" t="str">
        <f>_xlfn.IFNA(VLOOKUP(A2186,list!B:C,2,FALSE),"")</f>
        <v/>
      </c>
      <c r="D2186" s="24" t="str">
        <f>_xlfn.IFNA(VLOOKUP(C2186,list!$G$2:$I$10,2,FALSE),"")</f>
        <v/>
      </c>
      <c r="E2186" s="24" t="str">
        <f>_xlfn.IFNA(VLOOKUP(C2186,list!G:I,3,FALSE),"")</f>
        <v/>
      </c>
      <c r="O2186" s="26" t="str">
        <f t="shared" si="172"/>
        <v/>
      </c>
      <c r="P2186" s="28" t="str">
        <f t="shared" si="176"/>
        <v/>
      </c>
      <c r="Q2186" s="24" t="str">
        <f t="shared" si="173"/>
        <v/>
      </c>
      <c r="R2186" s="24" t="str">
        <f t="shared" si="174"/>
        <v/>
      </c>
      <c r="S2186" s="27" t="str">
        <f t="shared" si="175"/>
        <v/>
      </c>
    </row>
    <row r="2187" spans="2:19" x14ac:dyDescent="0.3">
      <c r="B2187" s="24" t="str">
        <f>_xlfn.IFNA(VLOOKUP(A2187,list!B:C,2,FALSE),"")</f>
        <v/>
      </c>
      <c r="D2187" s="24" t="str">
        <f>_xlfn.IFNA(VLOOKUP(C2187,list!$G$2:$I$10,2,FALSE),"")</f>
        <v/>
      </c>
      <c r="E2187" s="24" t="str">
        <f>_xlfn.IFNA(VLOOKUP(C2187,list!G:I,3,FALSE),"")</f>
        <v/>
      </c>
      <c r="O2187" s="26" t="str">
        <f t="shared" si="172"/>
        <v/>
      </c>
      <c r="P2187" s="28" t="str">
        <f t="shared" si="176"/>
        <v/>
      </c>
      <c r="Q2187" s="24" t="str">
        <f t="shared" si="173"/>
        <v/>
      </c>
      <c r="R2187" s="24" t="str">
        <f t="shared" si="174"/>
        <v/>
      </c>
      <c r="S2187" s="27" t="str">
        <f t="shared" si="175"/>
        <v/>
      </c>
    </row>
    <row r="2188" spans="2:19" x14ac:dyDescent="0.3">
      <c r="B2188" s="24" t="str">
        <f>_xlfn.IFNA(VLOOKUP(A2188,list!B:C,2,FALSE),"")</f>
        <v/>
      </c>
      <c r="D2188" s="24" t="str">
        <f>_xlfn.IFNA(VLOOKUP(C2188,list!$G$2:$I$10,2,FALSE),"")</f>
        <v/>
      </c>
      <c r="E2188" s="24" t="str">
        <f>_xlfn.IFNA(VLOOKUP(C2188,list!G:I,3,FALSE),"")</f>
        <v/>
      </c>
      <c r="O2188" s="26" t="str">
        <f t="shared" si="172"/>
        <v/>
      </c>
      <c r="P2188" s="28" t="str">
        <f t="shared" si="176"/>
        <v/>
      </c>
      <c r="Q2188" s="24" t="str">
        <f t="shared" si="173"/>
        <v/>
      </c>
      <c r="R2188" s="24" t="str">
        <f t="shared" si="174"/>
        <v/>
      </c>
      <c r="S2188" s="27" t="str">
        <f t="shared" si="175"/>
        <v/>
      </c>
    </row>
    <row r="2189" spans="2:19" x14ac:dyDescent="0.3">
      <c r="B2189" s="24" t="str">
        <f>_xlfn.IFNA(VLOOKUP(A2189,list!B:C,2,FALSE),"")</f>
        <v/>
      </c>
      <c r="D2189" s="24" t="str">
        <f>_xlfn.IFNA(VLOOKUP(C2189,list!$G$2:$I$10,2,FALSE),"")</f>
        <v/>
      </c>
      <c r="E2189" s="24" t="str">
        <f>_xlfn.IFNA(VLOOKUP(C2189,list!G:I,3,FALSE),"")</f>
        <v/>
      </c>
      <c r="O2189" s="26" t="str">
        <f t="shared" si="172"/>
        <v/>
      </c>
      <c r="P2189" s="28" t="str">
        <f t="shared" si="176"/>
        <v/>
      </c>
      <c r="Q2189" s="24" t="str">
        <f t="shared" si="173"/>
        <v/>
      </c>
      <c r="R2189" s="24" t="str">
        <f t="shared" si="174"/>
        <v/>
      </c>
      <c r="S2189" s="27" t="str">
        <f t="shared" si="175"/>
        <v/>
      </c>
    </row>
    <row r="2190" spans="2:19" x14ac:dyDescent="0.3">
      <c r="B2190" s="24" t="str">
        <f>_xlfn.IFNA(VLOOKUP(A2190,list!B:C,2,FALSE),"")</f>
        <v/>
      </c>
      <c r="D2190" s="24" t="str">
        <f>_xlfn.IFNA(VLOOKUP(C2190,list!$G$2:$I$10,2,FALSE),"")</f>
        <v/>
      </c>
      <c r="E2190" s="24" t="str">
        <f>_xlfn.IFNA(VLOOKUP(C2190,list!G:I,3,FALSE),"")</f>
        <v/>
      </c>
      <c r="O2190" s="26" t="str">
        <f t="shared" si="172"/>
        <v/>
      </c>
      <c r="P2190" s="28" t="str">
        <f t="shared" si="176"/>
        <v/>
      </c>
      <c r="Q2190" s="24" t="str">
        <f t="shared" si="173"/>
        <v/>
      </c>
      <c r="R2190" s="24" t="str">
        <f t="shared" si="174"/>
        <v/>
      </c>
      <c r="S2190" s="27" t="str">
        <f t="shared" si="175"/>
        <v/>
      </c>
    </row>
    <row r="2191" spans="2:19" x14ac:dyDescent="0.3">
      <c r="B2191" s="24" t="str">
        <f>_xlfn.IFNA(VLOOKUP(A2191,list!B:C,2,FALSE),"")</f>
        <v/>
      </c>
      <c r="D2191" s="24" t="str">
        <f>_xlfn.IFNA(VLOOKUP(C2191,list!$G$2:$I$10,2,FALSE),"")</f>
        <v/>
      </c>
      <c r="E2191" s="24" t="str">
        <f>_xlfn.IFNA(VLOOKUP(C2191,list!G:I,3,FALSE),"")</f>
        <v/>
      </c>
      <c r="O2191" s="26" t="str">
        <f t="shared" si="172"/>
        <v/>
      </c>
      <c r="P2191" s="28" t="str">
        <f t="shared" si="176"/>
        <v/>
      </c>
      <c r="Q2191" s="24" t="str">
        <f t="shared" si="173"/>
        <v/>
      </c>
      <c r="R2191" s="24" t="str">
        <f t="shared" si="174"/>
        <v/>
      </c>
      <c r="S2191" s="27" t="str">
        <f t="shared" si="175"/>
        <v/>
      </c>
    </row>
    <row r="2192" spans="2:19" x14ac:dyDescent="0.3">
      <c r="B2192" s="24" t="str">
        <f>_xlfn.IFNA(VLOOKUP(A2192,list!B:C,2,FALSE),"")</f>
        <v/>
      </c>
      <c r="D2192" s="24" t="str">
        <f>_xlfn.IFNA(VLOOKUP(C2192,list!$G$2:$I$10,2,FALSE),"")</f>
        <v/>
      </c>
      <c r="E2192" s="24" t="str">
        <f>_xlfn.IFNA(VLOOKUP(C2192,list!G:I,3,FALSE),"")</f>
        <v/>
      </c>
      <c r="O2192" s="26" t="str">
        <f t="shared" si="172"/>
        <v/>
      </c>
      <c r="P2192" s="28" t="str">
        <f t="shared" si="176"/>
        <v/>
      </c>
      <c r="Q2192" s="24" t="str">
        <f t="shared" si="173"/>
        <v/>
      </c>
      <c r="R2192" s="24" t="str">
        <f t="shared" si="174"/>
        <v/>
      </c>
      <c r="S2192" s="27" t="str">
        <f t="shared" si="175"/>
        <v/>
      </c>
    </row>
    <row r="2193" spans="2:19" x14ac:dyDescent="0.3">
      <c r="B2193" s="24" t="str">
        <f>_xlfn.IFNA(VLOOKUP(A2193,list!B:C,2,FALSE),"")</f>
        <v/>
      </c>
      <c r="D2193" s="24" t="str">
        <f>_xlfn.IFNA(VLOOKUP(C2193,list!$G$2:$I$10,2,FALSE),"")</f>
        <v/>
      </c>
      <c r="E2193" s="24" t="str">
        <f>_xlfn.IFNA(VLOOKUP(C2193,list!G:I,3,FALSE),"")</f>
        <v/>
      </c>
      <c r="O2193" s="26" t="str">
        <f t="shared" si="172"/>
        <v/>
      </c>
      <c r="P2193" s="28" t="str">
        <f t="shared" si="176"/>
        <v/>
      </c>
      <c r="Q2193" s="24" t="str">
        <f t="shared" si="173"/>
        <v/>
      </c>
      <c r="R2193" s="24" t="str">
        <f t="shared" si="174"/>
        <v/>
      </c>
      <c r="S2193" s="27" t="str">
        <f t="shared" si="175"/>
        <v/>
      </c>
    </row>
    <row r="2194" spans="2:19" x14ac:dyDescent="0.3">
      <c r="B2194" s="24" t="str">
        <f>_xlfn.IFNA(VLOOKUP(A2194,list!B:C,2,FALSE),"")</f>
        <v/>
      </c>
      <c r="D2194" s="24" t="str">
        <f>_xlfn.IFNA(VLOOKUP(C2194,list!$G$2:$I$10,2,FALSE),"")</f>
        <v/>
      </c>
      <c r="E2194" s="24" t="str">
        <f>_xlfn.IFNA(VLOOKUP(C2194,list!G:I,3,FALSE),"")</f>
        <v/>
      </c>
      <c r="O2194" s="26" t="str">
        <f t="shared" si="172"/>
        <v/>
      </c>
      <c r="P2194" s="28" t="str">
        <f t="shared" si="176"/>
        <v/>
      </c>
      <c r="Q2194" s="24" t="str">
        <f t="shared" si="173"/>
        <v/>
      </c>
      <c r="R2194" s="24" t="str">
        <f t="shared" si="174"/>
        <v/>
      </c>
      <c r="S2194" s="27" t="str">
        <f t="shared" si="175"/>
        <v/>
      </c>
    </row>
    <row r="2195" spans="2:19" x14ac:dyDescent="0.3">
      <c r="B2195" s="24" t="str">
        <f>_xlfn.IFNA(VLOOKUP(A2195,list!B:C,2,FALSE),"")</f>
        <v/>
      </c>
      <c r="D2195" s="24" t="str">
        <f>_xlfn.IFNA(VLOOKUP(C2195,list!$G$2:$I$10,2,FALSE),"")</f>
        <v/>
      </c>
      <c r="E2195" s="24" t="str">
        <f>_xlfn.IFNA(VLOOKUP(C2195,list!G:I,3,FALSE),"")</f>
        <v/>
      </c>
      <c r="O2195" s="26" t="str">
        <f t="shared" si="172"/>
        <v/>
      </c>
      <c r="P2195" s="28" t="str">
        <f t="shared" si="176"/>
        <v/>
      </c>
      <c r="Q2195" s="24" t="str">
        <f t="shared" si="173"/>
        <v/>
      </c>
      <c r="R2195" s="24" t="str">
        <f t="shared" si="174"/>
        <v/>
      </c>
      <c r="S2195" s="27" t="str">
        <f t="shared" si="175"/>
        <v/>
      </c>
    </row>
    <row r="2196" spans="2:19" x14ac:dyDescent="0.3">
      <c r="B2196" s="24" t="str">
        <f>_xlfn.IFNA(VLOOKUP(A2196,list!B:C,2,FALSE),"")</f>
        <v/>
      </c>
      <c r="D2196" s="24" t="str">
        <f>_xlfn.IFNA(VLOOKUP(C2196,list!$G$2:$I$10,2,FALSE),"")</f>
        <v/>
      </c>
      <c r="E2196" s="24" t="str">
        <f>_xlfn.IFNA(VLOOKUP(C2196,list!G:I,3,FALSE),"")</f>
        <v/>
      </c>
      <c r="O2196" s="26" t="str">
        <f t="shared" si="172"/>
        <v/>
      </c>
      <c r="P2196" s="28" t="str">
        <f t="shared" si="176"/>
        <v/>
      </c>
      <c r="Q2196" s="24" t="str">
        <f t="shared" si="173"/>
        <v/>
      </c>
      <c r="R2196" s="24" t="str">
        <f t="shared" si="174"/>
        <v/>
      </c>
      <c r="S2196" s="27" t="str">
        <f t="shared" si="175"/>
        <v/>
      </c>
    </row>
    <row r="2197" spans="2:19" x14ac:dyDescent="0.3">
      <c r="B2197" s="24" t="str">
        <f>_xlfn.IFNA(VLOOKUP(A2197,list!B:C,2,FALSE),"")</f>
        <v/>
      </c>
      <c r="D2197" s="24" t="str">
        <f>_xlfn.IFNA(VLOOKUP(C2197,list!$G$2:$I$10,2,FALSE),"")</f>
        <v/>
      </c>
      <c r="E2197" s="24" t="str">
        <f>_xlfn.IFNA(VLOOKUP(C2197,list!G:I,3,FALSE),"")</f>
        <v/>
      </c>
      <c r="O2197" s="26" t="str">
        <f t="shared" si="172"/>
        <v/>
      </c>
      <c r="P2197" s="28" t="str">
        <f t="shared" si="176"/>
        <v/>
      </c>
      <c r="Q2197" s="24" t="str">
        <f t="shared" si="173"/>
        <v/>
      </c>
      <c r="R2197" s="24" t="str">
        <f t="shared" si="174"/>
        <v/>
      </c>
      <c r="S2197" s="27" t="str">
        <f t="shared" si="175"/>
        <v/>
      </c>
    </row>
    <row r="2198" spans="2:19" x14ac:dyDescent="0.3">
      <c r="B2198" s="24" t="str">
        <f>_xlfn.IFNA(VLOOKUP(A2198,list!B:C,2,FALSE),"")</f>
        <v/>
      </c>
      <c r="D2198" s="24" t="str">
        <f>_xlfn.IFNA(VLOOKUP(C2198,list!$G$2:$I$10,2,FALSE),"")</f>
        <v/>
      </c>
      <c r="E2198" s="24" t="str">
        <f>_xlfn.IFNA(VLOOKUP(C2198,list!G:I,3,FALSE),"")</f>
        <v/>
      </c>
      <c r="O2198" s="26" t="str">
        <f t="shared" si="172"/>
        <v/>
      </c>
      <c r="P2198" s="28" t="str">
        <f t="shared" si="176"/>
        <v/>
      </c>
      <c r="Q2198" s="24" t="str">
        <f t="shared" si="173"/>
        <v/>
      </c>
      <c r="R2198" s="24" t="str">
        <f t="shared" si="174"/>
        <v/>
      </c>
      <c r="S2198" s="27" t="str">
        <f t="shared" si="175"/>
        <v/>
      </c>
    </row>
    <row r="2199" spans="2:19" x14ac:dyDescent="0.3">
      <c r="B2199" s="24" t="str">
        <f>_xlfn.IFNA(VLOOKUP(A2199,list!B:C,2,FALSE),"")</f>
        <v/>
      </c>
      <c r="D2199" s="24" t="str">
        <f>_xlfn.IFNA(VLOOKUP(C2199,list!$G$2:$I$10,2,FALSE),"")</f>
        <v/>
      </c>
      <c r="E2199" s="24" t="str">
        <f>_xlfn.IFNA(VLOOKUP(C2199,list!G:I,3,FALSE),"")</f>
        <v/>
      </c>
      <c r="O2199" s="26" t="str">
        <f t="shared" si="172"/>
        <v/>
      </c>
      <c r="P2199" s="28" t="str">
        <f t="shared" si="176"/>
        <v/>
      </c>
      <c r="Q2199" s="24" t="str">
        <f t="shared" si="173"/>
        <v/>
      </c>
      <c r="R2199" s="24" t="str">
        <f t="shared" si="174"/>
        <v/>
      </c>
      <c r="S2199" s="27" t="str">
        <f t="shared" si="175"/>
        <v/>
      </c>
    </row>
    <row r="2200" spans="2:19" x14ac:dyDescent="0.3">
      <c r="B2200" s="24" t="str">
        <f>_xlfn.IFNA(VLOOKUP(A2200,list!B:C,2,FALSE),"")</f>
        <v/>
      </c>
      <c r="D2200" s="24" t="str">
        <f>_xlfn.IFNA(VLOOKUP(C2200,list!$G$2:$I$10,2,FALSE),"")</f>
        <v/>
      </c>
      <c r="E2200" s="24" t="str">
        <f>_xlfn.IFNA(VLOOKUP(C2200,list!G:I,3,FALSE),"")</f>
        <v/>
      </c>
      <c r="O2200" s="26" t="str">
        <f t="shared" si="172"/>
        <v/>
      </c>
      <c r="P2200" s="28" t="str">
        <f t="shared" si="176"/>
        <v/>
      </c>
      <c r="Q2200" s="24" t="str">
        <f t="shared" si="173"/>
        <v/>
      </c>
      <c r="R2200" s="24" t="str">
        <f t="shared" si="174"/>
        <v/>
      </c>
      <c r="S2200" s="27" t="str">
        <f t="shared" si="175"/>
        <v/>
      </c>
    </row>
    <row r="2201" spans="2:19" x14ac:dyDescent="0.3">
      <c r="B2201" s="24" t="str">
        <f>_xlfn.IFNA(VLOOKUP(A2201,list!B:C,2,FALSE),"")</f>
        <v/>
      </c>
      <c r="D2201" s="24" t="str">
        <f>_xlfn.IFNA(VLOOKUP(C2201,list!$G$2:$I$10,2,FALSE),"")</f>
        <v/>
      </c>
      <c r="E2201" s="24" t="str">
        <f>_xlfn.IFNA(VLOOKUP(C2201,list!G:I,3,FALSE),"")</f>
        <v/>
      </c>
      <c r="O2201" s="26" t="str">
        <f t="shared" si="172"/>
        <v/>
      </c>
      <c r="P2201" s="28" t="str">
        <f t="shared" si="176"/>
        <v/>
      </c>
      <c r="Q2201" s="24" t="str">
        <f t="shared" si="173"/>
        <v/>
      </c>
      <c r="R2201" s="24" t="str">
        <f t="shared" si="174"/>
        <v/>
      </c>
      <c r="S2201" s="27" t="str">
        <f t="shared" si="175"/>
        <v/>
      </c>
    </row>
    <row r="2202" spans="2:19" x14ac:dyDescent="0.3">
      <c r="B2202" s="24" t="str">
        <f>_xlfn.IFNA(VLOOKUP(A2202,list!B:C,2,FALSE),"")</f>
        <v/>
      </c>
      <c r="D2202" s="24" t="str">
        <f>_xlfn.IFNA(VLOOKUP(C2202,list!$G$2:$I$10,2,FALSE),"")</f>
        <v/>
      </c>
      <c r="E2202" s="24" t="str">
        <f>_xlfn.IFNA(VLOOKUP(C2202,list!G:I,3,FALSE),"")</f>
        <v/>
      </c>
      <c r="O2202" s="26" t="str">
        <f t="shared" si="172"/>
        <v/>
      </c>
      <c r="P2202" s="28" t="str">
        <f t="shared" si="176"/>
        <v/>
      </c>
      <c r="Q2202" s="24" t="str">
        <f t="shared" si="173"/>
        <v/>
      </c>
      <c r="R2202" s="24" t="str">
        <f t="shared" si="174"/>
        <v/>
      </c>
      <c r="S2202" s="27" t="str">
        <f t="shared" si="175"/>
        <v/>
      </c>
    </row>
    <row r="2203" spans="2:19" x14ac:dyDescent="0.3">
      <c r="B2203" s="24" t="str">
        <f>_xlfn.IFNA(VLOOKUP(A2203,list!B:C,2,FALSE),"")</f>
        <v/>
      </c>
      <c r="D2203" s="24" t="str">
        <f>_xlfn.IFNA(VLOOKUP(C2203,list!$G$2:$I$10,2,FALSE),"")</f>
        <v/>
      </c>
      <c r="E2203" s="24" t="str">
        <f>_xlfn.IFNA(VLOOKUP(C2203,list!G:I,3,FALSE),"")</f>
        <v/>
      </c>
      <c r="O2203" s="26" t="str">
        <f t="shared" si="172"/>
        <v/>
      </c>
      <c r="P2203" s="28" t="str">
        <f t="shared" si="176"/>
        <v/>
      </c>
      <c r="Q2203" s="24" t="str">
        <f t="shared" si="173"/>
        <v/>
      </c>
      <c r="R2203" s="24" t="str">
        <f t="shared" si="174"/>
        <v/>
      </c>
      <c r="S2203" s="27" t="str">
        <f t="shared" si="175"/>
        <v/>
      </c>
    </row>
    <row r="2204" spans="2:19" x14ac:dyDescent="0.3">
      <c r="B2204" s="24" t="str">
        <f>_xlfn.IFNA(VLOOKUP(A2204,list!B:C,2,FALSE),"")</f>
        <v/>
      </c>
      <c r="D2204" s="24" t="str">
        <f>_xlfn.IFNA(VLOOKUP(C2204,list!$G$2:$I$10,2,FALSE),"")</f>
        <v/>
      </c>
      <c r="E2204" s="24" t="str">
        <f>_xlfn.IFNA(VLOOKUP(C2204,list!G:I,3,FALSE),"")</f>
        <v/>
      </c>
      <c r="O2204" s="26" t="str">
        <f t="shared" si="172"/>
        <v/>
      </c>
      <c r="P2204" s="28" t="str">
        <f t="shared" si="176"/>
        <v/>
      </c>
      <c r="Q2204" s="24" t="str">
        <f t="shared" si="173"/>
        <v/>
      </c>
      <c r="R2204" s="24" t="str">
        <f t="shared" si="174"/>
        <v/>
      </c>
      <c r="S2204" s="27" t="str">
        <f t="shared" si="175"/>
        <v/>
      </c>
    </row>
    <row r="2205" spans="2:19" x14ac:dyDescent="0.3">
      <c r="B2205" s="24" t="str">
        <f>_xlfn.IFNA(VLOOKUP(A2205,list!B:C,2,FALSE),"")</f>
        <v/>
      </c>
      <c r="D2205" s="24" t="str">
        <f>_xlfn.IFNA(VLOOKUP(C2205,list!$G$2:$I$10,2,FALSE),"")</f>
        <v/>
      </c>
      <c r="E2205" s="24" t="str">
        <f>_xlfn.IFNA(VLOOKUP(C2205,list!G:I,3,FALSE),"")</f>
        <v/>
      </c>
      <c r="O2205" s="26" t="str">
        <f t="shared" si="172"/>
        <v/>
      </c>
      <c r="P2205" s="28" t="str">
        <f t="shared" si="176"/>
        <v/>
      </c>
      <c r="Q2205" s="24" t="str">
        <f t="shared" si="173"/>
        <v/>
      </c>
      <c r="R2205" s="24" t="str">
        <f t="shared" si="174"/>
        <v/>
      </c>
      <c r="S2205" s="27" t="str">
        <f t="shared" si="175"/>
        <v/>
      </c>
    </row>
    <row r="2206" spans="2:19" x14ac:dyDescent="0.3">
      <c r="B2206" s="24" t="str">
        <f>_xlfn.IFNA(VLOOKUP(A2206,list!B:C,2,FALSE),"")</f>
        <v/>
      </c>
      <c r="D2206" s="24" t="str">
        <f>_xlfn.IFNA(VLOOKUP(C2206,list!$G$2:$I$10,2,FALSE),"")</f>
        <v/>
      </c>
      <c r="E2206" s="24" t="str">
        <f>_xlfn.IFNA(VLOOKUP(C2206,list!G:I,3,FALSE),"")</f>
        <v/>
      </c>
      <c r="O2206" s="26" t="str">
        <f t="shared" si="172"/>
        <v/>
      </c>
      <c r="P2206" s="28" t="str">
        <f t="shared" si="176"/>
        <v/>
      </c>
      <c r="Q2206" s="24" t="str">
        <f t="shared" si="173"/>
        <v/>
      </c>
      <c r="R2206" s="24" t="str">
        <f t="shared" si="174"/>
        <v/>
      </c>
      <c r="S2206" s="27" t="str">
        <f t="shared" si="175"/>
        <v/>
      </c>
    </row>
    <row r="2207" spans="2:19" x14ac:dyDescent="0.3">
      <c r="B2207" s="24" t="str">
        <f>_xlfn.IFNA(VLOOKUP(A2207,list!B:C,2,FALSE),"")</f>
        <v/>
      </c>
      <c r="D2207" s="24" t="str">
        <f>_xlfn.IFNA(VLOOKUP(C2207,list!$G$2:$I$10,2,FALSE),"")</f>
        <v/>
      </c>
      <c r="E2207" s="24" t="str">
        <f>_xlfn.IFNA(VLOOKUP(C2207,list!G:I,3,FALSE),"")</f>
        <v/>
      </c>
      <c r="O2207" s="26" t="str">
        <f t="shared" si="172"/>
        <v/>
      </c>
      <c r="P2207" s="28" t="str">
        <f t="shared" si="176"/>
        <v/>
      </c>
      <c r="Q2207" s="24" t="str">
        <f t="shared" si="173"/>
        <v/>
      </c>
      <c r="R2207" s="24" t="str">
        <f t="shared" si="174"/>
        <v/>
      </c>
      <c r="S2207" s="27" t="str">
        <f t="shared" si="175"/>
        <v/>
      </c>
    </row>
    <row r="2208" spans="2:19" x14ac:dyDescent="0.3">
      <c r="B2208" s="24" t="str">
        <f>_xlfn.IFNA(VLOOKUP(A2208,list!B:C,2,FALSE),"")</f>
        <v/>
      </c>
      <c r="D2208" s="24" t="str">
        <f>_xlfn.IFNA(VLOOKUP(C2208,list!$G$2:$I$10,2,FALSE),"")</f>
        <v/>
      </c>
      <c r="E2208" s="24" t="str">
        <f>_xlfn.IFNA(VLOOKUP(C2208,list!G:I,3,FALSE),"")</f>
        <v/>
      </c>
      <c r="O2208" s="26" t="str">
        <f t="shared" si="172"/>
        <v/>
      </c>
      <c r="P2208" s="28" t="str">
        <f t="shared" si="176"/>
        <v/>
      </c>
      <c r="Q2208" s="24" t="str">
        <f t="shared" si="173"/>
        <v/>
      </c>
      <c r="R2208" s="24" t="str">
        <f t="shared" si="174"/>
        <v/>
      </c>
      <c r="S2208" s="27" t="str">
        <f t="shared" si="175"/>
        <v/>
      </c>
    </row>
    <row r="2209" spans="2:19" x14ac:dyDescent="0.3">
      <c r="B2209" s="24" t="str">
        <f>_xlfn.IFNA(VLOOKUP(A2209,list!B:C,2,FALSE),"")</f>
        <v/>
      </c>
      <c r="D2209" s="24" t="str">
        <f>_xlfn.IFNA(VLOOKUP(C2209,list!$G$2:$I$10,2,FALSE),"")</f>
        <v/>
      </c>
      <c r="E2209" s="24" t="str">
        <f>_xlfn.IFNA(VLOOKUP(C2209,list!G:I,3,FALSE),"")</f>
        <v/>
      </c>
      <c r="O2209" s="26" t="str">
        <f t="shared" si="172"/>
        <v/>
      </c>
      <c r="P2209" s="28" t="str">
        <f t="shared" si="176"/>
        <v/>
      </c>
      <c r="Q2209" s="24" t="str">
        <f t="shared" si="173"/>
        <v/>
      </c>
      <c r="R2209" s="24" t="str">
        <f t="shared" si="174"/>
        <v/>
      </c>
      <c r="S2209" s="27" t="str">
        <f t="shared" si="175"/>
        <v/>
      </c>
    </row>
    <row r="2210" spans="2:19" x14ac:dyDescent="0.3">
      <c r="B2210" s="24" t="str">
        <f>_xlfn.IFNA(VLOOKUP(A2210,list!B:C,2,FALSE),"")</f>
        <v/>
      </c>
      <c r="D2210" s="24" t="str">
        <f>_xlfn.IFNA(VLOOKUP(C2210,list!$G$2:$I$10,2,FALSE),"")</f>
        <v/>
      </c>
      <c r="E2210" s="24" t="str">
        <f>_xlfn.IFNA(VLOOKUP(C2210,list!G:I,3,FALSE),"")</f>
        <v/>
      </c>
      <c r="O2210" s="26" t="str">
        <f t="shared" si="172"/>
        <v/>
      </c>
      <c r="P2210" s="28" t="str">
        <f t="shared" si="176"/>
        <v/>
      </c>
      <c r="Q2210" s="24" t="str">
        <f t="shared" si="173"/>
        <v/>
      </c>
      <c r="R2210" s="24" t="str">
        <f t="shared" si="174"/>
        <v/>
      </c>
      <c r="S2210" s="27" t="str">
        <f t="shared" si="175"/>
        <v/>
      </c>
    </row>
    <row r="2211" spans="2:19" x14ac:dyDescent="0.3">
      <c r="B2211" s="24" t="str">
        <f>_xlfn.IFNA(VLOOKUP(A2211,list!B:C,2,FALSE),"")</f>
        <v/>
      </c>
      <c r="D2211" s="24" t="str">
        <f>_xlfn.IFNA(VLOOKUP(C2211,list!$G$2:$I$10,2,FALSE),"")</f>
        <v/>
      </c>
      <c r="E2211" s="24" t="str">
        <f>_xlfn.IFNA(VLOOKUP(C2211,list!G:I,3,FALSE),"")</f>
        <v/>
      </c>
      <c r="O2211" s="26" t="str">
        <f t="shared" si="172"/>
        <v/>
      </c>
      <c r="P2211" s="28" t="str">
        <f t="shared" si="176"/>
        <v/>
      </c>
      <c r="Q2211" s="24" t="str">
        <f t="shared" si="173"/>
        <v/>
      </c>
      <c r="R2211" s="24" t="str">
        <f t="shared" si="174"/>
        <v/>
      </c>
      <c r="S2211" s="27" t="str">
        <f t="shared" si="175"/>
        <v/>
      </c>
    </row>
    <row r="2212" spans="2:19" x14ac:dyDescent="0.3">
      <c r="B2212" s="24" t="str">
        <f>_xlfn.IFNA(VLOOKUP(A2212,list!B:C,2,FALSE),"")</f>
        <v/>
      </c>
      <c r="D2212" s="24" t="str">
        <f>_xlfn.IFNA(VLOOKUP(C2212,list!$G$2:$I$10,2,FALSE),"")</f>
        <v/>
      </c>
      <c r="E2212" s="24" t="str">
        <f>_xlfn.IFNA(VLOOKUP(C2212,list!G:I,3,FALSE),"")</f>
        <v/>
      </c>
      <c r="O2212" s="26" t="str">
        <f t="shared" si="172"/>
        <v/>
      </c>
      <c r="P2212" s="28" t="str">
        <f t="shared" si="176"/>
        <v/>
      </c>
      <c r="Q2212" s="24" t="str">
        <f t="shared" si="173"/>
        <v/>
      </c>
      <c r="R2212" s="24" t="str">
        <f t="shared" si="174"/>
        <v/>
      </c>
      <c r="S2212" s="27" t="str">
        <f t="shared" si="175"/>
        <v/>
      </c>
    </row>
    <row r="2213" spans="2:19" x14ac:dyDescent="0.3">
      <c r="B2213" s="24" t="str">
        <f>_xlfn.IFNA(VLOOKUP(A2213,list!B:C,2,FALSE),"")</f>
        <v/>
      </c>
      <c r="D2213" s="24" t="str">
        <f>_xlfn.IFNA(VLOOKUP(C2213,list!$G$2:$I$10,2,FALSE),"")</f>
        <v/>
      </c>
      <c r="E2213" s="24" t="str">
        <f>_xlfn.IFNA(VLOOKUP(C2213,list!G:I,3,FALSE),"")</f>
        <v/>
      </c>
      <c r="O2213" s="26" t="str">
        <f t="shared" si="172"/>
        <v/>
      </c>
      <c r="P2213" s="28" t="str">
        <f t="shared" si="176"/>
        <v/>
      </c>
      <c r="Q2213" s="24" t="str">
        <f t="shared" si="173"/>
        <v/>
      </c>
      <c r="R2213" s="24" t="str">
        <f t="shared" si="174"/>
        <v/>
      </c>
      <c r="S2213" s="27" t="str">
        <f t="shared" si="175"/>
        <v/>
      </c>
    </row>
    <row r="2214" spans="2:19" x14ac:dyDescent="0.3">
      <c r="B2214" s="24" t="str">
        <f>_xlfn.IFNA(VLOOKUP(A2214,list!B:C,2,FALSE),"")</f>
        <v/>
      </c>
      <c r="D2214" s="24" t="str">
        <f>_xlfn.IFNA(VLOOKUP(C2214,list!$G$2:$I$10,2,FALSE),"")</f>
        <v/>
      </c>
      <c r="E2214" s="24" t="str">
        <f>_xlfn.IFNA(VLOOKUP(C2214,list!G:I,3,FALSE),"")</f>
        <v/>
      </c>
      <c r="O2214" s="26" t="str">
        <f t="shared" si="172"/>
        <v/>
      </c>
      <c r="P2214" s="28" t="str">
        <f t="shared" si="176"/>
        <v/>
      </c>
      <c r="Q2214" s="24" t="str">
        <f t="shared" si="173"/>
        <v/>
      </c>
      <c r="R2214" s="24" t="str">
        <f t="shared" si="174"/>
        <v/>
      </c>
      <c r="S2214" s="27" t="str">
        <f t="shared" si="175"/>
        <v/>
      </c>
    </row>
    <row r="2215" spans="2:19" x14ac:dyDescent="0.3">
      <c r="B2215" s="24" t="str">
        <f>_xlfn.IFNA(VLOOKUP(A2215,list!B:C,2,FALSE),"")</f>
        <v/>
      </c>
      <c r="D2215" s="24" t="str">
        <f>_xlfn.IFNA(VLOOKUP(C2215,list!$G$2:$I$10,2,FALSE),"")</f>
        <v/>
      </c>
      <c r="E2215" s="24" t="str">
        <f>_xlfn.IFNA(VLOOKUP(C2215,list!G:I,3,FALSE),"")</f>
        <v/>
      </c>
      <c r="O2215" s="26" t="str">
        <f t="shared" si="172"/>
        <v/>
      </c>
      <c r="P2215" s="28" t="str">
        <f t="shared" si="176"/>
        <v/>
      </c>
      <c r="Q2215" s="24" t="str">
        <f t="shared" si="173"/>
        <v/>
      </c>
      <c r="R2215" s="24" t="str">
        <f t="shared" si="174"/>
        <v/>
      </c>
      <c r="S2215" s="27" t="str">
        <f t="shared" si="175"/>
        <v/>
      </c>
    </row>
    <row r="2216" spans="2:19" x14ac:dyDescent="0.3">
      <c r="B2216" s="24" t="str">
        <f>_xlfn.IFNA(VLOOKUP(A2216,list!B:C,2,FALSE),"")</f>
        <v/>
      </c>
      <c r="D2216" s="24" t="str">
        <f>_xlfn.IFNA(VLOOKUP(C2216,list!$G$2:$I$10,2,FALSE),"")</f>
        <v/>
      </c>
      <c r="E2216" s="24" t="str">
        <f>_xlfn.IFNA(VLOOKUP(C2216,list!G:I,3,FALSE),"")</f>
        <v/>
      </c>
      <c r="O2216" s="26" t="str">
        <f t="shared" si="172"/>
        <v/>
      </c>
      <c r="P2216" s="28" t="str">
        <f t="shared" si="176"/>
        <v/>
      </c>
      <c r="Q2216" s="24" t="str">
        <f t="shared" si="173"/>
        <v/>
      </c>
      <c r="R2216" s="24" t="str">
        <f t="shared" si="174"/>
        <v/>
      </c>
      <c r="S2216" s="27" t="str">
        <f t="shared" si="175"/>
        <v/>
      </c>
    </row>
    <row r="2217" spans="2:19" x14ac:dyDescent="0.3">
      <c r="B2217" s="24" t="str">
        <f>_xlfn.IFNA(VLOOKUP(A2217,list!B:C,2,FALSE),"")</f>
        <v/>
      </c>
      <c r="D2217" s="24" t="str">
        <f>_xlfn.IFNA(VLOOKUP(C2217,list!$G$2:$I$10,2,FALSE),"")</f>
        <v/>
      </c>
      <c r="E2217" s="24" t="str">
        <f>_xlfn.IFNA(VLOOKUP(C2217,list!G:I,3,FALSE),"")</f>
        <v/>
      </c>
      <c r="O2217" s="26" t="str">
        <f t="shared" si="172"/>
        <v/>
      </c>
      <c r="P2217" s="28" t="str">
        <f t="shared" si="176"/>
        <v/>
      </c>
      <c r="Q2217" s="24" t="str">
        <f t="shared" si="173"/>
        <v/>
      </c>
      <c r="R2217" s="24" t="str">
        <f t="shared" si="174"/>
        <v/>
      </c>
      <c r="S2217" s="27" t="str">
        <f t="shared" si="175"/>
        <v/>
      </c>
    </row>
    <row r="2218" spans="2:19" x14ac:dyDescent="0.3">
      <c r="B2218" s="24" t="str">
        <f>_xlfn.IFNA(VLOOKUP(A2218,list!B:C,2,FALSE),"")</f>
        <v/>
      </c>
      <c r="D2218" s="24" t="str">
        <f>_xlfn.IFNA(VLOOKUP(C2218,list!$G$2:$I$10,2,FALSE),"")</f>
        <v/>
      </c>
      <c r="E2218" s="24" t="str">
        <f>_xlfn.IFNA(VLOOKUP(C2218,list!G:I,3,FALSE),"")</f>
        <v/>
      </c>
      <c r="O2218" s="26" t="str">
        <f t="shared" si="172"/>
        <v/>
      </c>
      <c r="P2218" s="28" t="str">
        <f t="shared" si="176"/>
        <v/>
      </c>
      <c r="Q2218" s="24" t="str">
        <f t="shared" si="173"/>
        <v/>
      </c>
      <c r="R2218" s="24" t="str">
        <f t="shared" si="174"/>
        <v/>
      </c>
      <c r="S2218" s="27" t="str">
        <f t="shared" si="175"/>
        <v/>
      </c>
    </row>
    <row r="2219" spans="2:19" x14ac:dyDescent="0.3">
      <c r="B2219" s="24" t="str">
        <f>_xlfn.IFNA(VLOOKUP(A2219,list!B:C,2,FALSE),"")</f>
        <v/>
      </c>
      <c r="D2219" s="24" t="str">
        <f>_xlfn.IFNA(VLOOKUP(C2219,list!$G$2:$I$10,2,FALSE),"")</f>
        <v/>
      </c>
      <c r="E2219" s="24" t="str">
        <f>_xlfn.IFNA(VLOOKUP(C2219,list!G:I,3,FALSE),"")</f>
        <v/>
      </c>
      <c r="O2219" s="26" t="str">
        <f t="shared" si="172"/>
        <v/>
      </c>
      <c r="P2219" s="28" t="str">
        <f t="shared" si="176"/>
        <v/>
      </c>
      <c r="Q2219" s="24" t="str">
        <f t="shared" si="173"/>
        <v/>
      </c>
      <c r="R2219" s="24" t="str">
        <f t="shared" si="174"/>
        <v/>
      </c>
      <c r="S2219" s="27" t="str">
        <f t="shared" si="175"/>
        <v/>
      </c>
    </row>
    <row r="2220" spans="2:19" x14ac:dyDescent="0.3">
      <c r="B2220" s="24" t="str">
        <f>_xlfn.IFNA(VLOOKUP(A2220,list!B:C,2,FALSE),"")</f>
        <v/>
      </c>
      <c r="D2220" s="24" t="str">
        <f>_xlfn.IFNA(VLOOKUP(C2220,list!$G$2:$I$10,2,FALSE),"")</f>
        <v/>
      </c>
      <c r="E2220" s="24" t="str">
        <f>_xlfn.IFNA(VLOOKUP(C2220,list!G:I,3,FALSE),"")</f>
        <v/>
      </c>
      <c r="O2220" s="26" t="str">
        <f t="shared" si="172"/>
        <v/>
      </c>
      <c r="P2220" s="28" t="str">
        <f t="shared" si="176"/>
        <v/>
      </c>
      <c r="Q2220" s="24" t="str">
        <f t="shared" si="173"/>
        <v/>
      </c>
      <c r="R2220" s="24" t="str">
        <f t="shared" si="174"/>
        <v/>
      </c>
      <c r="S2220" s="27" t="str">
        <f t="shared" si="175"/>
        <v/>
      </c>
    </row>
    <row r="2221" spans="2:19" x14ac:dyDescent="0.3">
      <c r="B2221" s="24" t="str">
        <f>_xlfn.IFNA(VLOOKUP(A2221,list!B:C,2,FALSE),"")</f>
        <v/>
      </c>
      <c r="D2221" s="24" t="str">
        <f>_xlfn.IFNA(VLOOKUP(C2221,list!$G$2:$I$10,2,FALSE),"")</f>
        <v/>
      </c>
      <c r="E2221" s="24" t="str">
        <f>_xlfn.IFNA(VLOOKUP(C2221,list!G:I,3,FALSE),"")</f>
        <v/>
      </c>
      <c r="O2221" s="26" t="str">
        <f t="shared" si="172"/>
        <v/>
      </c>
      <c r="P2221" s="28" t="str">
        <f t="shared" si="176"/>
        <v/>
      </c>
      <c r="Q2221" s="24" t="str">
        <f t="shared" si="173"/>
        <v/>
      </c>
      <c r="R2221" s="24" t="str">
        <f t="shared" si="174"/>
        <v/>
      </c>
      <c r="S2221" s="27" t="str">
        <f t="shared" si="175"/>
        <v/>
      </c>
    </row>
    <row r="2222" spans="2:19" x14ac:dyDescent="0.3">
      <c r="B2222" s="24" t="str">
        <f>_xlfn.IFNA(VLOOKUP(A2222,list!B:C,2,FALSE),"")</f>
        <v/>
      </c>
      <c r="D2222" s="24" t="str">
        <f>_xlfn.IFNA(VLOOKUP(C2222,list!$G$2:$I$10,2,FALSE),"")</f>
        <v/>
      </c>
      <c r="E2222" s="24" t="str">
        <f>_xlfn.IFNA(VLOOKUP(C2222,list!G:I,3,FALSE),"")</f>
        <v/>
      </c>
      <c r="O2222" s="26" t="str">
        <f t="shared" si="172"/>
        <v/>
      </c>
      <c r="P2222" s="28" t="str">
        <f t="shared" si="176"/>
        <v/>
      </c>
      <c r="Q2222" s="24" t="str">
        <f t="shared" si="173"/>
        <v/>
      </c>
      <c r="R2222" s="24" t="str">
        <f t="shared" si="174"/>
        <v/>
      </c>
      <c r="S2222" s="27" t="str">
        <f t="shared" si="175"/>
        <v/>
      </c>
    </row>
    <row r="2223" spans="2:19" x14ac:dyDescent="0.3">
      <c r="B2223" s="24" t="str">
        <f>_xlfn.IFNA(VLOOKUP(A2223,list!B:C,2,FALSE),"")</f>
        <v/>
      </c>
      <c r="D2223" s="24" t="str">
        <f>_xlfn.IFNA(VLOOKUP(C2223,list!$G$2:$I$10,2,FALSE),"")</f>
        <v/>
      </c>
      <c r="E2223" s="24" t="str">
        <f>_xlfn.IFNA(VLOOKUP(C2223,list!G:I,3,FALSE),"")</f>
        <v/>
      </c>
      <c r="O2223" s="26" t="str">
        <f t="shared" si="172"/>
        <v/>
      </c>
      <c r="P2223" s="28" t="str">
        <f t="shared" si="176"/>
        <v/>
      </c>
      <c r="Q2223" s="24" t="str">
        <f t="shared" si="173"/>
        <v/>
      </c>
      <c r="R2223" s="24" t="str">
        <f t="shared" si="174"/>
        <v/>
      </c>
      <c r="S2223" s="27" t="str">
        <f t="shared" si="175"/>
        <v/>
      </c>
    </row>
    <row r="2224" spans="2:19" x14ac:dyDescent="0.3">
      <c r="B2224" s="24" t="str">
        <f>_xlfn.IFNA(VLOOKUP(A2224,list!B:C,2,FALSE),"")</f>
        <v/>
      </c>
      <c r="D2224" s="24" t="str">
        <f>_xlfn.IFNA(VLOOKUP(C2224,list!$G$2:$I$10,2,FALSE),"")</f>
        <v/>
      </c>
      <c r="E2224" s="24" t="str">
        <f>_xlfn.IFNA(VLOOKUP(C2224,list!G:I,3,FALSE),"")</f>
        <v/>
      </c>
      <c r="O2224" s="26" t="str">
        <f t="shared" si="172"/>
        <v/>
      </c>
      <c r="P2224" s="28" t="str">
        <f t="shared" si="176"/>
        <v/>
      </c>
      <c r="Q2224" s="24" t="str">
        <f t="shared" si="173"/>
        <v/>
      </c>
      <c r="R2224" s="24" t="str">
        <f t="shared" si="174"/>
        <v/>
      </c>
      <c r="S2224" s="27" t="str">
        <f t="shared" si="175"/>
        <v/>
      </c>
    </row>
    <row r="2225" spans="2:19" x14ac:dyDescent="0.3">
      <c r="B2225" s="24" t="str">
        <f>_xlfn.IFNA(VLOOKUP(A2225,list!B:C,2,FALSE),"")</f>
        <v/>
      </c>
      <c r="D2225" s="24" t="str">
        <f>_xlfn.IFNA(VLOOKUP(C2225,list!$G$2:$I$10,2,FALSE),"")</f>
        <v/>
      </c>
      <c r="E2225" s="24" t="str">
        <f>_xlfn.IFNA(VLOOKUP(C2225,list!G:I,3,FALSE),"")</f>
        <v/>
      </c>
      <c r="O2225" s="26" t="str">
        <f t="shared" si="172"/>
        <v/>
      </c>
      <c r="P2225" s="28" t="str">
        <f t="shared" si="176"/>
        <v/>
      </c>
      <c r="Q2225" s="24" t="str">
        <f t="shared" si="173"/>
        <v/>
      </c>
      <c r="R2225" s="24" t="str">
        <f t="shared" si="174"/>
        <v/>
      </c>
      <c r="S2225" s="27" t="str">
        <f t="shared" si="175"/>
        <v/>
      </c>
    </row>
    <row r="2226" spans="2:19" x14ac:dyDescent="0.3">
      <c r="B2226" s="24" t="str">
        <f>_xlfn.IFNA(VLOOKUP(A2226,list!B:C,2,FALSE),"")</f>
        <v/>
      </c>
      <c r="D2226" s="24" t="str">
        <f>_xlfn.IFNA(VLOOKUP(C2226,list!$G$2:$I$10,2,FALSE),"")</f>
        <v/>
      </c>
      <c r="E2226" s="24" t="str">
        <f>_xlfn.IFNA(VLOOKUP(C2226,list!G:I,3,FALSE),"")</f>
        <v/>
      </c>
      <c r="O2226" s="26" t="str">
        <f t="shared" si="172"/>
        <v/>
      </c>
      <c r="P2226" s="28" t="str">
        <f t="shared" si="176"/>
        <v/>
      </c>
      <c r="Q2226" s="24" t="str">
        <f t="shared" si="173"/>
        <v/>
      </c>
      <c r="R2226" s="24" t="str">
        <f t="shared" si="174"/>
        <v/>
      </c>
      <c r="S2226" s="27" t="str">
        <f t="shared" si="175"/>
        <v/>
      </c>
    </row>
    <row r="2227" spans="2:19" x14ac:dyDescent="0.3">
      <c r="B2227" s="24" t="str">
        <f>_xlfn.IFNA(VLOOKUP(A2227,list!B:C,2,FALSE),"")</f>
        <v/>
      </c>
      <c r="D2227" s="24" t="str">
        <f>_xlfn.IFNA(VLOOKUP(C2227,list!$G$2:$I$10,2,FALSE),"")</f>
        <v/>
      </c>
      <c r="E2227" s="24" t="str">
        <f>_xlfn.IFNA(VLOOKUP(C2227,list!G:I,3,FALSE),"")</f>
        <v/>
      </c>
      <c r="O2227" s="26" t="str">
        <f t="shared" si="172"/>
        <v/>
      </c>
      <c r="P2227" s="28" t="str">
        <f t="shared" si="176"/>
        <v/>
      </c>
      <c r="Q2227" s="24" t="str">
        <f t="shared" si="173"/>
        <v/>
      </c>
      <c r="R2227" s="24" t="str">
        <f t="shared" si="174"/>
        <v/>
      </c>
      <c r="S2227" s="27" t="str">
        <f t="shared" si="175"/>
        <v/>
      </c>
    </row>
    <row r="2228" spans="2:19" x14ac:dyDescent="0.3">
      <c r="B2228" s="24" t="str">
        <f>_xlfn.IFNA(VLOOKUP(A2228,list!B:C,2,FALSE),"")</f>
        <v/>
      </c>
      <c r="D2228" s="24" t="str">
        <f>_xlfn.IFNA(VLOOKUP(C2228,list!$G$2:$I$10,2,FALSE),"")</f>
        <v/>
      </c>
      <c r="E2228" s="24" t="str">
        <f>_xlfn.IFNA(VLOOKUP(C2228,list!G:I,3,FALSE),"")</f>
        <v/>
      </c>
      <c r="O2228" s="26" t="str">
        <f t="shared" si="172"/>
        <v/>
      </c>
      <c r="P2228" s="28" t="str">
        <f t="shared" si="176"/>
        <v/>
      </c>
      <c r="Q2228" s="24" t="str">
        <f t="shared" si="173"/>
        <v/>
      </c>
      <c r="R2228" s="24" t="str">
        <f t="shared" si="174"/>
        <v/>
      </c>
      <c r="S2228" s="27" t="str">
        <f t="shared" si="175"/>
        <v/>
      </c>
    </row>
    <row r="2229" spans="2:19" x14ac:dyDescent="0.3">
      <c r="B2229" s="24" t="str">
        <f>_xlfn.IFNA(VLOOKUP(A2229,list!B:C,2,FALSE),"")</f>
        <v/>
      </c>
      <c r="D2229" s="24" t="str">
        <f>_xlfn.IFNA(VLOOKUP(C2229,list!$G$2:$I$10,2,FALSE),"")</f>
        <v/>
      </c>
      <c r="E2229" s="24" t="str">
        <f>_xlfn.IFNA(VLOOKUP(C2229,list!G:I,3,FALSE),"")</f>
        <v/>
      </c>
      <c r="O2229" s="26" t="str">
        <f t="shared" si="172"/>
        <v/>
      </c>
      <c r="P2229" s="28" t="str">
        <f t="shared" si="176"/>
        <v/>
      </c>
      <c r="Q2229" s="24" t="str">
        <f t="shared" si="173"/>
        <v/>
      </c>
      <c r="R2229" s="24" t="str">
        <f t="shared" si="174"/>
        <v/>
      </c>
      <c r="S2229" s="27" t="str">
        <f t="shared" si="175"/>
        <v/>
      </c>
    </row>
    <row r="2230" spans="2:19" x14ac:dyDescent="0.3">
      <c r="B2230" s="24" t="str">
        <f>_xlfn.IFNA(VLOOKUP(A2230,list!B:C,2,FALSE),"")</f>
        <v/>
      </c>
      <c r="D2230" s="24" t="str">
        <f>_xlfn.IFNA(VLOOKUP(C2230,list!$G$2:$I$10,2,FALSE),"")</f>
        <v/>
      </c>
      <c r="E2230" s="24" t="str">
        <f>_xlfn.IFNA(VLOOKUP(C2230,list!G:I,3,FALSE),"")</f>
        <v/>
      </c>
      <c r="O2230" s="26" t="str">
        <f t="shared" si="172"/>
        <v/>
      </c>
      <c r="P2230" s="28" t="str">
        <f t="shared" si="176"/>
        <v/>
      </c>
      <c r="Q2230" s="24" t="str">
        <f t="shared" si="173"/>
        <v/>
      </c>
      <c r="R2230" s="24" t="str">
        <f t="shared" si="174"/>
        <v/>
      </c>
      <c r="S2230" s="27" t="str">
        <f t="shared" si="175"/>
        <v/>
      </c>
    </row>
    <row r="2231" spans="2:19" x14ac:dyDescent="0.3">
      <c r="B2231" s="24" t="str">
        <f>_xlfn.IFNA(VLOOKUP(A2231,list!B:C,2,FALSE),"")</f>
        <v/>
      </c>
      <c r="D2231" s="24" t="str">
        <f>_xlfn.IFNA(VLOOKUP(C2231,list!$G$2:$I$10,2,FALSE),"")</f>
        <v/>
      </c>
      <c r="E2231" s="24" t="str">
        <f>_xlfn.IFNA(VLOOKUP(C2231,list!G:I,3,FALSE),"")</f>
        <v/>
      </c>
      <c r="O2231" s="26" t="str">
        <f t="shared" si="172"/>
        <v/>
      </c>
      <c r="P2231" s="28" t="str">
        <f t="shared" si="176"/>
        <v/>
      </c>
      <c r="Q2231" s="24" t="str">
        <f t="shared" si="173"/>
        <v/>
      </c>
      <c r="R2231" s="24" t="str">
        <f t="shared" si="174"/>
        <v/>
      </c>
      <c r="S2231" s="27" t="str">
        <f t="shared" si="175"/>
        <v/>
      </c>
    </row>
    <row r="2232" spans="2:19" x14ac:dyDescent="0.3">
      <c r="B2232" s="24" t="str">
        <f>_xlfn.IFNA(VLOOKUP(A2232,list!B:C,2,FALSE),"")</f>
        <v/>
      </c>
      <c r="D2232" s="24" t="str">
        <f>_xlfn.IFNA(VLOOKUP(C2232,list!$G$2:$I$10,2,FALSE),"")</f>
        <v/>
      </c>
      <c r="E2232" s="24" t="str">
        <f>_xlfn.IFNA(VLOOKUP(C2232,list!G:I,3,FALSE),"")</f>
        <v/>
      </c>
      <c r="O2232" s="26" t="str">
        <f t="shared" si="172"/>
        <v/>
      </c>
      <c r="P2232" s="28" t="str">
        <f t="shared" si="176"/>
        <v/>
      </c>
      <c r="Q2232" s="24" t="str">
        <f t="shared" si="173"/>
        <v/>
      </c>
      <c r="R2232" s="24" t="str">
        <f t="shared" si="174"/>
        <v/>
      </c>
      <c r="S2232" s="27" t="str">
        <f t="shared" si="175"/>
        <v/>
      </c>
    </row>
    <row r="2233" spans="2:19" x14ac:dyDescent="0.3">
      <c r="B2233" s="24" t="str">
        <f>_xlfn.IFNA(VLOOKUP(A2233,list!B:C,2,FALSE),"")</f>
        <v/>
      </c>
      <c r="D2233" s="24" t="str">
        <f>_xlfn.IFNA(VLOOKUP(C2233,list!$G$2:$I$10,2,FALSE),"")</f>
        <v/>
      </c>
      <c r="E2233" s="24" t="str">
        <f>_xlfn.IFNA(VLOOKUP(C2233,list!G:I,3,FALSE),"")</f>
        <v/>
      </c>
      <c r="O2233" s="26" t="str">
        <f t="shared" si="172"/>
        <v/>
      </c>
      <c r="P2233" s="28" t="str">
        <f t="shared" si="176"/>
        <v/>
      </c>
      <c r="Q2233" s="24" t="str">
        <f t="shared" si="173"/>
        <v/>
      </c>
      <c r="R2233" s="24" t="str">
        <f t="shared" si="174"/>
        <v/>
      </c>
      <c r="S2233" s="27" t="str">
        <f t="shared" si="175"/>
        <v/>
      </c>
    </row>
    <row r="2234" spans="2:19" x14ac:dyDescent="0.3">
      <c r="B2234" s="24" t="str">
        <f>_xlfn.IFNA(VLOOKUP(A2234,list!B:C,2,FALSE),"")</f>
        <v/>
      </c>
      <c r="D2234" s="24" t="str">
        <f>_xlfn.IFNA(VLOOKUP(C2234,list!$G$2:$I$10,2,FALSE),"")</f>
        <v/>
      </c>
      <c r="E2234" s="24" t="str">
        <f>_xlfn.IFNA(VLOOKUP(C2234,list!G:I,3,FALSE),"")</f>
        <v/>
      </c>
      <c r="O2234" s="26" t="str">
        <f t="shared" si="172"/>
        <v/>
      </c>
      <c r="P2234" s="28" t="str">
        <f t="shared" si="176"/>
        <v/>
      </c>
      <c r="Q2234" s="24" t="str">
        <f t="shared" si="173"/>
        <v/>
      </c>
      <c r="R2234" s="24" t="str">
        <f t="shared" si="174"/>
        <v/>
      </c>
      <c r="S2234" s="27" t="str">
        <f t="shared" si="175"/>
        <v/>
      </c>
    </row>
    <row r="2235" spans="2:19" x14ac:dyDescent="0.3">
      <c r="B2235" s="24" t="str">
        <f>_xlfn.IFNA(VLOOKUP(A2235,list!B:C,2,FALSE),"")</f>
        <v/>
      </c>
      <c r="D2235" s="24" t="str">
        <f>_xlfn.IFNA(VLOOKUP(C2235,list!$G$2:$I$10,2,FALSE),"")</f>
        <v/>
      </c>
      <c r="E2235" s="24" t="str">
        <f>_xlfn.IFNA(VLOOKUP(C2235,list!G:I,3,FALSE),"")</f>
        <v/>
      </c>
      <c r="O2235" s="26" t="str">
        <f t="shared" si="172"/>
        <v/>
      </c>
      <c r="P2235" s="28" t="str">
        <f t="shared" si="176"/>
        <v/>
      </c>
      <c r="Q2235" s="24" t="str">
        <f t="shared" si="173"/>
        <v/>
      </c>
      <c r="R2235" s="24" t="str">
        <f t="shared" si="174"/>
        <v/>
      </c>
      <c r="S2235" s="27" t="str">
        <f t="shared" si="175"/>
        <v/>
      </c>
    </row>
    <row r="2236" spans="2:19" x14ac:dyDescent="0.3">
      <c r="B2236" s="24" t="str">
        <f>_xlfn.IFNA(VLOOKUP(A2236,list!B:C,2,FALSE),"")</f>
        <v/>
      </c>
      <c r="D2236" s="24" t="str">
        <f>_xlfn.IFNA(VLOOKUP(C2236,list!$G$2:$I$10,2,FALSE),"")</f>
        <v/>
      </c>
      <c r="E2236" s="24" t="str">
        <f>_xlfn.IFNA(VLOOKUP(C2236,list!G:I,3,FALSE),"")</f>
        <v/>
      </c>
      <c r="O2236" s="26" t="str">
        <f t="shared" si="172"/>
        <v/>
      </c>
      <c r="P2236" s="28" t="str">
        <f t="shared" si="176"/>
        <v/>
      </c>
      <c r="Q2236" s="24" t="str">
        <f t="shared" si="173"/>
        <v/>
      </c>
      <c r="R2236" s="24" t="str">
        <f t="shared" si="174"/>
        <v/>
      </c>
      <c r="S2236" s="27" t="str">
        <f t="shared" si="175"/>
        <v/>
      </c>
    </row>
    <row r="2237" spans="2:19" x14ac:dyDescent="0.3">
      <c r="B2237" s="24" t="str">
        <f>_xlfn.IFNA(VLOOKUP(A2237,list!B:C,2,FALSE),"")</f>
        <v/>
      </c>
      <c r="D2237" s="24" t="str">
        <f>_xlfn.IFNA(VLOOKUP(C2237,list!$G$2:$I$10,2,FALSE),"")</f>
        <v/>
      </c>
      <c r="E2237" s="24" t="str">
        <f>_xlfn.IFNA(VLOOKUP(C2237,list!G:I,3,FALSE),"")</f>
        <v/>
      </c>
      <c r="O2237" s="26" t="str">
        <f t="shared" si="172"/>
        <v/>
      </c>
      <c r="P2237" s="28" t="str">
        <f t="shared" si="176"/>
        <v/>
      </c>
      <c r="Q2237" s="24" t="str">
        <f t="shared" si="173"/>
        <v/>
      </c>
      <c r="R2237" s="24" t="str">
        <f t="shared" si="174"/>
        <v/>
      </c>
      <c r="S2237" s="27" t="str">
        <f t="shared" si="175"/>
        <v/>
      </c>
    </row>
    <row r="2238" spans="2:19" x14ac:dyDescent="0.3">
      <c r="B2238" s="24" t="str">
        <f>_xlfn.IFNA(VLOOKUP(A2238,list!B:C,2,FALSE),"")</f>
        <v/>
      </c>
      <c r="D2238" s="24" t="str">
        <f>_xlfn.IFNA(VLOOKUP(C2238,list!$G$2:$I$10,2,FALSE),"")</f>
        <v/>
      </c>
      <c r="E2238" s="24" t="str">
        <f>_xlfn.IFNA(VLOOKUP(C2238,list!G:I,3,FALSE),"")</f>
        <v/>
      </c>
      <c r="O2238" s="26" t="str">
        <f t="shared" si="172"/>
        <v/>
      </c>
      <c r="P2238" s="28" t="str">
        <f t="shared" si="176"/>
        <v/>
      </c>
      <c r="Q2238" s="24" t="str">
        <f t="shared" si="173"/>
        <v/>
      </c>
      <c r="R2238" s="24" t="str">
        <f t="shared" si="174"/>
        <v/>
      </c>
      <c r="S2238" s="27" t="str">
        <f t="shared" si="175"/>
        <v/>
      </c>
    </row>
    <row r="2239" spans="2:19" x14ac:dyDescent="0.3">
      <c r="B2239" s="24" t="str">
        <f>_xlfn.IFNA(VLOOKUP(A2239,list!B:C,2,FALSE),"")</f>
        <v/>
      </c>
      <c r="D2239" s="24" t="str">
        <f>_xlfn.IFNA(VLOOKUP(C2239,list!$G$2:$I$10,2,FALSE),"")</f>
        <v/>
      </c>
      <c r="E2239" s="24" t="str">
        <f>_xlfn.IFNA(VLOOKUP(C2239,list!G:I,3,FALSE),"")</f>
        <v/>
      </c>
      <c r="O2239" s="26" t="str">
        <f t="shared" si="172"/>
        <v/>
      </c>
      <c r="P2239" s="28" t="str">
        <f t="shared" si="176"/>
        <v/>
      </c>
      <c r="Q2239" s="24" t="str">
        <f t="shared" si="173"/>
        <v/>
      </c>
      <c r="R2239" s="24" t="str">
        <f t="shared" si="174"/>
        <v/>
      </c>
      <c r="S2239" s="27" t="str">
        <f t="shared" si="175"/>
        <v/>
      </c>
    </row>
    <row r="2240" spans="2:19" x14ac:dyDescent="0.3">
      <c r="B2240" s="24" t="str">
        <f>_xlfn.IFNA(VLOOKUP(A2240,list!B:C,2,FALSE),"")</f>
        <v/>
      </c>
      <c r="D2240" s="24" t="str">
        <f>_xlfn.IFNA(VLOOKUP(C2240,list!$G$2:$I$10,2,FALSE),"")</f>
        <v/>
      </c>
      <c r="E2240" s="24" t="str">
        <f>_xlfn.IFNA(VLOOKUP(C2240,list!G:I,3,FALSE),"")</f>
        <v/>
      </c>
      <c r="O2240" s="26" t="str">
        <f t="shared" si="172"/>
        <v/>
      </c>
      <c r="P2240" s="28" t="str">
        <f t="shared" si="176"/>
        <v/>
      </c>
      <c r="Q2240" s="24" t="str">
        <f t="shared" si="173"/>
        <v/>
      </c>
      <c r="R2240" s="24" t="str">
        <f t="shared" si="174"/>
        <v/>
      </c>
      <c r="S2240" s="27" t="str">
        <f t="shared" si="175"/>
        <v/>
      </c>
    </row>
    <row r="2241" spans="2:19" x14ac:dyDescent="0.3">
      <c r="B2241" s="24" t="str">
        <f>_xlfn.IFNA(VLOOKUP(A2241,list!B:C,2,FALSE),"")</f>
        <v/>
      </c>
      <c r="D2241" s="24" t="str">
        <f>_xlfn.IFNA(VLOOKUP(C2241,list!$G$2:$I$10,2,FALSE),"")</f>
        <v/>
      </c>
      <c r="E2241" s="24" t="str">
        <f>_xlfn.IFNA(VLOOKUP(C2241,list!G:I,3,FALSE),"")</f>
        <v/>
      </c>
      <c r="O2241" s="26" t="str">
        <f t="shared" si="172"/>
        <v/>
      </c>
      <c r="P2241" s="28" t="str">
        <f t="shared" si="176"/>
        <v/>
      </c>
      <c r="Q2241" s="24" t="str">
        <f t="shared" si="173"/>
        <v/>
      </c>
      <c r="R2241" s="24" t="str">
        <f t="shared" si="174"/>
        <v/>
      </c>
      <c r="S2241" s="27" t="str">
        <f t="shared" si="175"/>
        <v/>
      </c>
    </row>
    <row r="2242" spans="2:19" x14ac:dyDescent="0.3">
      <c r="B2242" s="24" t="str">
        <f>_xlfn.IFNA(VLOOKUP(A2242,list!B:C,2,FALSE),"")</f>
        <v/>
      </c>
      <c r="D2242" s="24" t="str">
        <f>_xlfn.IFNA(VLOOKUP(C2242,list!$G$2:$I$10,2,FALSE),"")</f>
        <v/>
      </c>
      <c r="E2242" s="24" t="str">
        <f>_xlfn.IFNA(VLOOKUP(C2242,list!G:I,3,FALSE),"")</f>
        <v/>
      </c>
      <c r="O2242" s="26" t="str">
        <f t="shared" ref="O2242:O2305" si="177">IFERROR(IF(H2242="","",DATE(YEAR(H2242),MONTH(H2242),1)),"")</f>
        <v/>
      </c>
      <c r="P2242" s="28" t="str">
        <f t="shared" si="176"/>
        <v/>
      </c>
      <c r="Q2242" s="24" t="str">
        <f t="shared" ref="Q2242:Q2305" si="178">IFERROR(IF(J2242="","",MONTH(EOMONTH(J2242,(DAY(J2242)&gt;15)+0))),"")</f>
        <v/>
      </c>
      <c r="R2242" s="24" t="str">
        <f t="shared" ref="R2242:R2305" si="179">IFERROR(IF(J2242="","",IF(AND(MONTH(J2242)=12,Q2242=1),YEAR(J2242)+1,YEAR(J2242))),"")</f>
        <v/>
      </c>
      <c r="S2242" s="27" t="str">
        <f t="shared" ref="S2242:S2305" si="180">IF(OR(Q2242="",R2242=""),"",DATE(R2242,Q2242,1))</f>
        <v/>
      </c>
    </row>
    <row r="2243" spans="2:19" x14ac:dyDescent="0.3">
      <c r="B2243" s="24" t="str">
        <f>_xlfn.IFNA(VLOOKUP(A2243,list!B:C,2,FALSE),"")</f>
        <v/>
      </c>
      <c r="D2243" s="24" t="str">
        <f>_xlfn.IFNA(VLOOKUP(C2243,list!$G$2:$I$10,2,FALSE),"")</f>
        <v/>
      </c>
      <c r="E2243" s="24" t="str">
        <f>_xlfn.IFNA(VLOOKUP(C2243,list!G:I,3,FALSE),"")</f>
        <v/>
      </c>
      <c r="O2243" s="26" t="str">
        <f t="shared" si="177"/>
        <v/>
      </c>
      <c r="P2243" s="28" t="str">
        <f t="shared" ref="P2243:P2306" si="181">IFERROR(IF(J2243&gt;0,((J2243-H2243)/7),""),"")</f>
        <v/>
      </c>
      <c r="Q2243" s="24" t="str">
        <f t="shared" si="178"/>
        <v/>
      </c>
      <c r="R2243" s="24" t="str">
        <f t="shared" si="179"/>
        <v/>
      </c>
      <c r="S2243" s="27" t="str">
        <f t="shared" si="180"/>
        <v/>
      </c>
    </row>
    <row r="2244" spans="2:19" x14ac:dyDescent="0.3">
      <c r="B2244" s="24" t="str">
        <f>_xlfn.IFNA(VLOOKUP(A2244,list!B:C,2,FALSE),"")</f>
        <v/>
      </c>
      <c r="D2244" s="24" t="str">
        <f>_xlfn.IFNA(VLOOKUP(C2244,list!$G$2:$I$10,2,FALSE),"")</f>
        <v/>
      </c>
      <c r="E2244" s="24" t="str">
        <f>_xlfn.IFNA(VLOOKUP(C2244,list!G:I,3,FALSE),"")</f>
        <v/>
      </c>
      <c r="O2244" s="26" t="str">
        <f t="shared" si="177"/>
        <v/>
      </c>
      <c r="P2244" s="28" t="str">
        <f t="shared" si="181"/>
        <v/>
      </c>
      <c r="Q2244" s="24" t="str">
        <f t="shared" si="178"/>
        <v/>
      </c>
      <c r="R2244" s="24" t="str">
        <f t="shared" si="179"/>
        <v/>
      </c>
      <c r="S2244" s="27" t="str">
        <f t="shared" si="180"/>
        <v/>
      </c>
    </row>
    <row r="2245" spans="2:19" x14ac:dyDescent="0.3">
      <c r="B2245" s="24" t="str">
        <f>_xlfn.IFNA(VLOOKUP(A2245,list!B:C,2,FALSE),"")</f>
        <v/>
      </c>
      <c r="D2245" s="24" t="str">
        <f>_xlfn.IFNA(VLOOKUP(C2245,list!$G$2:$I$10,2,FALSE),"")</f>
        <v/>
      </c>
      <c r="E2245" s="24" t="str">
        <f>_xlfn.IFNA(VLOOKUP(C2245,list!G:I,3,FALSE),"")</f>
        <v/>
      </c>
      <c r="O2245" s="26" t="str">
        <f t="shared" si="177"/>
        <v/>
      </c>
      <c r="P2245" s="28" t="str">
        <f t="shared" si="181"/>
        <v/>
      </c>
      <c r="Q2245" s="24" t="str">
        <f t="shared" si="178"/>
        <v/>
      </c>
      <c r="R2245" s="24" t="str">
        <f t="shared" si="179"/>
        <v/>
      </c>
      <c r="S2245" s="27" t="str">
        <f t="shared" si="180"/>
        <v/>
      </c>
    </row>
    <row r="2246" spans="2:19" x14ac:dyDescent="0.3">
      <c r="B2246" s="24" t="str">
        <f>_xlfn.IFNA(VLOOKUP(A2246,list!B:C,2,FALSE),"")</f>
        <v/>
      </c>
      <c r="D2246" s="24" t="str">
        <f>_xlfn.IFNA(VLOOKUP(C2246,list!$G$2:$I$10,2,FALSE),"")</f>
        <v/>
      </c>
      <c r="E2246" s="24" t="str">
        <f>_xlfn.IFNA(VLOOKUP(C2246,list!G:I,3,FALSE),"")</f>
        <v/>
      </c>
      <c r="O2246" s="26" t="str">
        <f t="shared" si="177"/>
        <v/>
      </c>
      <c r="P2246" s="28" t="str">
        <f t="shared" si="181"/>
        <v/>
      </c>
      <c r="Q2246" s="24" t="str">
        <f t="shared" si="178"/>
        <v/>
      </c>
      <c r="R2246" s="24" t="str">
        <f t="shared" si="179"/>
        <v/>
      </c>
      <c r="S2246" s="27" t="str">
        <f t="shared" si="180"/>
        <v/>
      </c>
    </row>
    <row r="2247" spans="2:19" x14ac:dyDescent="0.3">
      <c r="B2247" s="24" t="str">
        <f>_xlfn.IFNA(VLOOKUP(A2247,list!B:C,2,FALSE),"")</f>
        <v/>
      </c>
      <c r="D2247" s="24" t="str">
        <f>_xlfn.IFNA(VLOOKUP(C2247,list!$G$2:$I$10,2,FALSE),"")</f>
        <v/>
      </c>
      <c r="E2247" s="24" t="str">
        <f>_xlfn.IFNA(VLOOKUP(C2247,list!G:I,3,FALSE),"")</f>
        <v/>
      </c>
      <c r="O2247" s="26" t="str">
        <f t="shared" si="177"/>
        <v/>
      </c>
      <c r="P2247" s="28" t="str">
        <f t="shared" si="181"/>
        <v/>
      </c>
      <c r="Q2247" s="24" t="str">
        <f t="shared" si="178"/>
        <v/>
      </c>
      <c r="R2247" s="24" t="str">
        <f t="shared" si="179"/>
        <v/>
      </c>
      <c r="S2247" s="27" t="str">
        <f t="shared" si="180"/>
        <v/>
      </c>
    </row>
    <row r="2248" spans="2:19" x14ac:dyDescent="0.3">
      <c r="B2248" s="24" t="str">
        <f>_xlfn.IFNA(VLOOKUP(A2248,list!B:C,2,FALSE),"")</f>
        <v/>
      </c>
      <c r="D2248" s="24" t="str">
        <f>_xlfn.IFNA(VLOOKUP(C2248,list!$G$2:$I$10,2,FALSE),"")</f>
        <v/>
      </c>
      <c r="E2248" s="24" t="str">
        <f>_xlfn.IFNA(VLOOKUP(C2248,list!G:I,3,FALSE),"")</f>
        <v/>
      </c>
      <c r="O2248" s="26" t="str">
        <f t="shared" si="177"/>
        <v/>
      </c>
      <c r="P2248" s="28" t="str">
        <f t="shared" si="181"/>
        <v/>
      </c>
      <c r="Q2248" s="24" t="str">
        <f t="shared" si="178"/>
        <v/>
      </c>
      <c r="R2248" s="24" t="str">
        <f t="shared" si="179"/>
        <v/>
      </c>
      <c r="S2248" s="27" t="str">
        <f t="shared" si="180"/>
        <v/>
      </c>
    </row>
    <row r="2249" spans="2:19" x14ac:dyDescent="0.3">
      <c r="B2249" s="24" t="str">
        <f>_xlfn.IFNA(VLOOKUP(A2249,list!B:C,2,FALSE),"")</f>
        <v/>
      </c>
      <c r="D2249" s="24" t="str">
        <f>_xlfn.IFNA(VLOOKUP(C2249,list!$G$2:$I$10,2,FALSE),"")</f>
        <v/>
      </c>
      <c r="E2249" s="24" t="str">
        <f>_xlfn.IFNA(VLOOKUP(C2249,list!G:I,3,FALSE),"")</f>
        <v/>
      </c>
      <c r="O2249" s="26" t="str">
        <f t="shared" si="177"/>
        <v/>
      </c>
      <c r="P2249" s="28" t="str">
        <f t="shared" si="181"/>
        <v/>
      </c>
      <c r="Q2249" s="24" t="str">
        <f t="shared" si="178"/>
        <v/>
      </c>
      <c r="R2249" s="24" t="str">
        <f t="shared" si="179"/>
        <v/>
      </c>
      <c r="S2249" s="27" t="str">
        <f t="shared" si="180"/>
        <v/>
      </c>
    </row>
    <row r="2250" spans="2:19" x14ac:dyDescent="0.3">
      <c r="B2250" s="24" t="str">
        <f>_xlfn.IFNA(VLOOKUP(A2250,list!B:C,2,FALSE),"")</f>
        <v/>
      </c>
      <c r="D2250" s="24" t="str">
        <f>_xlfn.IFNA(VLOOKUP(C2250,list!$G$2:$I$10,2,FALSE),"")</f>
        <v/>
      </c>
      <c r="E2250" s="24" t="str">
        <f>_xlfn.IFNA(VLOOKUP(C2250,list!G:I,3,FALSE),"")</f>
        <v/>
      </c>
      <c r="O2250" s="26" t="str">
        <f t="shared" si="177"/>
        <v/>
      </c>
      <c r="P2250" s="28" t="str">
        <f t="shared" si="181"/>
        <v/>
      </c>
      <c r="Q2250" s="24" t="str">
        <f t="shared" si="178"/>
        <v/>
      </c>
      <c r="R2250" s="24" t="str">
        <f t="shared" si="179"/>
        <v/>
      </c>
      <c r="S2250" s="27" t="str">
        <f t="shared" si="180"/>
        <v/>
      </c>
    </row>
    <row r="2251" spans="2:19" x14ac:dyDescent="0.3">
      <c r="B2251" s="24" t="str">
        <f>_xlfn.IFNA(VLOOKUP(A2251,list!B:C,2,FALSE),"")</f>
        <v/>
      </c>
      <c r="D2251" s="24" t="str">
        <f>_xlfn.IFNA(VLOOKUP(C2251,list!$G$2:$I$10,2,FALSE),"")</f>
        <v/>
      </c>
      <c r="E2251" s="24" t="str">
        <f>_xlfn.IFNA(VLOOKUP(C2251,list!G:I,3,FALSE),"")</f>
        <v/>
      </c>
      <c r="O2251" s="26" t="str">
        <f t="shared" si="177"/>
        <v/>
      </c>
      <c r="P2251" s="28" t="str">
        <f t="shared" si="181"/>
        <v/>
      </c>
      <c r="Q2251" s="24" t="str">
        <f t="shared" si="178"/>
        <v/>
      </c>
      <c r="R2251" s="24" t="str">
        <f t="shared" si="179"/>
        <v/>
      </c>
      <c r="S2251" s="27" t="str">
        <f t="shared" si="180"/>
        <v/>
      </c>
    </row>
    <row r="2252" spans="2:19" x14ac:dyDescent="0.3">
      <c r="B2252" s="24" t="str">
        <f>_xlfn.IFNA(VLOOKUP(A2252,list!B:C,2,FALSE),"")</f>
        <v/>
      </c>
      <c r="D2252" s="24" t="str">
        <f>_xlfn.IFNA(VLOOKUP(C2252,list!$G$2:$I$10,2,FALSE),"")</f>
        <v/>
      </c>
      <c r="E2252" s="24" t="str">
        <f>_xlfn.IFNA(VLOOKUP(C2252,list!G:I,3,FALSE),"")</f>
        <v/>
      </c>
      <c r="O2252" s="26" t="str">
        <f t="shared" si="177"/>
        <v/>
      </c>
      <c r="P2252" s="28" t="str">
        <f t="shared" si="181"/>
        <v/>
      </c>
      <c r="Q2252" s="24" t="str">
        <f t="shared" si="178"/>
        <v/>
      </c>
      <c r="R2252" s="24" t="str">
        <f t="shared" si="179"/>
        <v/>
      </c>
      <c r="S2252" s="27" t="str">
        <f t="shared" si="180"/>
        <v/>
      </c>
    </row>
    <row r="2253" spans="2:19" x14ac:dyDescent="0.3">
      <c r="B2253" s="24" t="str">
        <f>_xlfn.IFNA(VLOOKUP(A2253,list!B:C,2,FALSE),"")</f>
        <v/>
      </c>
      <c r="D2253" s="24" t="str">
        <f>_xlfn.IFNA(VLOOKUP(C2253,list!$G$2:$I$10,2,FALSE),"")</f>
        <v/>
      </c>
      <c r="E2253" s="24" t="str">
        <f>_xlfn.IFNA(VLOOKUP(C2253,list!G:I,3,FALSE),"")</f>
        <v/>
      </c>
      <c r="O2253" s="26" t="str">
        <f t="shared" si="177"/>
        <v/>
      </c>
      <c r="P2253" s="28" t="str">
        <f t="shared" si="181"/>
        <v/>
      </c>
      <c r="Q2253" s="24" t="str">
        <f t="shared" si="178"/>
        <v/>
      </c>
      <c r="R2253" s="24" t="str">
        <f t="shared" si="179"/>
        <v/>
      </c>
      <c r="S2253" s="27" t="str">
        <f t="shared" si="180"/>
        <v/>
      </c>
    </row>
    <row r="2254" spans="2:19" x14ac:dyDescent="0.3">
      <c r="B2254" s="24" t="str">
        <f>_xlfn.IFNA(VLOOKUP(A2254,list!B:C,2,FALSE),"")</f>
        <v/>
      </c>
      <c r="D2254" s="24" t="str">
        <f>_xlfn.IFNA(VLOOKUP(C2254,list!$G$2:$I$10,2,FALSE),"")</f>
        <v/>
      </c>
      <c r="E2254" s="24" t="str">
        <f>_xlfn.IFNA(VLOOKUP(C2254,list!G:I,3,FALSE),"")</f>
        <v/>
      </c>
      <c r="O2254" s="26" t="str">
        <f t="shared" si="177"/>
        <v/>
      </c>
      <c r="P2254" s="28" t="str">
        <f t="shared" si="181"/>
        <v/>
      </c>
      <c r="Q2254" s="24" t="str">
        <f t="shared" si="178"/>
        <v/>
      </c>
      <c r="R2254" s="24" t="str">
        <f t="shared" si="179"/>
        <v/>
      </c>
      <c r="S2254" s="27" t="str">
        <f t="shared" si="180"/>
        <v/>
      </c>
    </row>
    <row r="2255" spans="2:19" x14ac:dyDescent="0.3">
      <c r="B2255" s="24" t="str">
        <f>_xlfn.IFNA(VLOOKUP(A2255,list!B:C,2,FALSE),"")</f>
        <v/>
      </c>
      <c r="D2255" s="24" t="str">
        <f>_xlfn.IFNA(VLOOKUP(C2255,list!$G$2:$I$10,2,FALSE),"")</f>
        <v/>
      </c>
      <c r="E2255" s="24" t="str">
        <f>_xlfn.IFNA(VLOOKUP(C2255,list!G:I,3,FALSE),"")</f>
        <v/>
      </c>
      <c r="O2255" s="26" t="str">
        <f t="shared" si="177"/>
        <v/>
      </c>
      <c r="P2255" s="28" t="str">
        <f t="shared" si="181"/>
        <v/>
      </c>
      <c r="Q2255" s="24" t="str">
        <f t="shared" si="178"/>
        <v/>
      </c>
      <c r="R2255" s="24" t="str">
        <f t="shared" si="179"/>
        <v/>
      </c>
      <c r="S2255" s="27" t="str">
        <f t="shared" si="180"/>
        <v/>
      </c>
    </row>
    <row r="2256" spans="2:19" x14ac:dyDescent="0.3">
      <c r="B2256" s="24" t="str">
        <f>_xlfn.IFNA(VLOOKUP(A2256,list!B:C,2,FALSE),"")</f>
        <v/>
      </c>
      <c r="D2256" s="24" t="str">
        <f>_xlfn.IFNA(VLOOKUP(C2256,list!$G$2:$I$10,2,FALSE),"")</f>
        <v/>
      </c>
      <c r="E2256" s="24" t="str">
        <f>_xlfn.IFNA(VLOOKUP(C2256,list!G:I,3,FALSE),"")</f>
        <v/>
      </c>
      <c r="O2256" s="26" t="str">
        <f t="shared" si="177"/>
        <v/>
      </c>
      <c r="P2256" s="28" t="str">
        <f t="shared" si="181"/>
        <v/>
      </c>
      <c r="Q2256" s="24" t="str">
        <f t="shared" si="178"/>
        <v/>
      </c>
      <c r="R2256" s="24" t="str">
        <f t="shared" si="179"/>
        <v/>
      </c>
      <c r="S2256" s="27" t="str">
        <f t="shared" si="180"/>
        <v/>
      </c>
    </row>
    <row r="2257" spans="2:19" x14ac:dyDescent="0.3">
      <c r="B2257" s="24" t="str">
        <f>_xlfn.IFNA(VLOOKUP(A2257,list!B:C,2,FALSE),"")</f>
        <v/>
      </c>
      <c r="D2257" s="24" t="str">
        <f>_xlfn.IFNA(VLOOKUP(C2257,list!$G$2:$I$10,2,FALSE),"")</f>
        <v/>
      </c>
      <c r="E2257" s="24" t="str">
        <f>_xlfn.IFNA(VLOOKUP(C2257,list!G:I,3,FALSE),"")</f>
        <v/>
      </c>
      <c r="O2257" s="26" t="str">
        <f t="shared" si="177"/>
        <v/>
      </c>
      <c r="P2257" s="28" t="str">
        <f t="shared" si="181"/>
        <v/>
      </c>
      <c r="Q2257" s="24" t="str">
        <f t="shared" si="178"/>
        <v/>
      </c>
      <c r="R2257" s="24" t="str">
        <f t="shared" si="179"/>
        <v/>
      </c>
      <c r="S2257" s="27" t="str">
        <f t="shared" si="180"/>
        <v/>
      </c>
    </row>
    <row r="2258" spans="2:19" x14ac:dyDescent="0.3">
      <c r="B2258" s="24" t="str">
        <f>_xlfn.IFNA(VLOOKUP(A2258,list!B:C,2,FALSE),"")</f>
        <v/>
      </c>
      <c r="D2258" s="24" t="str">
        <f>_xlfn.IFNA(VLOOKUP(C2258,list!$G$2:$I$10,2,FALSE),"")</f>
        <v/>
      </c>
      <c r="E2258" s="24" t="str">
        <f>_xlfn.IFNA(VLOOKUP(C2258,list!G:I,3,FALSE),"")</f>
        <v/>
      </c>
      <c r="O2258" s="26" t="str">
        <f t="shared" si="177"/>
        <v/>
      </c>
      <c r="P2258" s="28" t="str">
        <f t="shared" si="181"/>
        <v/>
      </c>
      <c r="Q2258" s="24" t="str">
        <f t="shared" si="178"/>
        <v/>
      </c>
      <c r="R2258" s="24" t="str">
        <f t="shared" si="179"/>
        <v/>
      </c>
      <c r="S2258" s="27" t="str">
        <f t="shared" si="180"/>
        <v/>
      </c>
    </row>
    <row r="2259" spans="2:19" x14ac:dyDescent="0.3">
      <c r="B2259" s="24" t="str">
        <f>_xlfn.IFNA(VLOOKUP(A2259,list!B:C,2,FALSE),"")</f>
        <v/>
      </c>
      <c r="D2259" s="24" t="str">
        <f>_xlfn.IFNA(VLOOKUP(C2259,list!$G$2:$I$10,2,FALSE),"")</f>
        <v/>
      </c>
      <c r="E2259" s="24" t="str">
        <f>_xlfn.IFNA(VLOOKUP(C2259,list!G:I,3,FALSE),"")</f>
        <v/>
      </c>
      <c r="O2259" s="26" t="str">
        <f t="shared" si="177"/>
        <v/>
      </c>
      <c r="P2259" s="28" t="str">
        <f t="shared" si="181"/>
        <v/>
      </c>
      <c r="Q2259" s="24" t="str">
        <f t="shared" si="178"/>
        <v/>
      </c>
      <c r="R2259" s="24" t="str">
        <f t="shared" si="179"/>
        <v/>
      </c>
      <c r="S2259" s="27" t="str">
        <f t="shared" si="180"/>
        <v/>
      </c>
    </row>
    <row r="2260" spans="2:19" x14ac:dyDescent="0.3">
      <c r="B2260" s="24" t="str">
        <f>_xlfn.IFNA(VLOOKUP(A2260,list!B:C,2,FALSE),"")</f>
        <v/>
      </c>
      <c r="D2260" s="24" t="str">
        <f>_xlfn.IFNA(VLOOKUP(C2260,list!$G$2:$I$10,2,FALSE),"")</f>
        <v/>
      </c>
      <c r="E2260" s="24" t="str">
        <f>_xlfn.IFNA(VLOOKUP(C2260,list!G:I,3,FALSE),"")</f>
        <v/>
      </c>
      <c r="O2260" s="26" t="str">
        <f t="shared" si="177"/>
        <v/>
      </c>
      <c r="P2260" s="28" t="str">
        <f t="shared" si="181"/>
        <v/>
      </c>
      <c r="Q2260" s="24" t="str">
        <f t="shared" si="178"/>
        <v/>
      </c>
      <c r="R2260" s="24" t="str">
        <f t="shared" si="179"/>
        <v/>
      </c>
      <c r="S2260" s="27" t="str">
        <f t="shared" si="180"/>
        <v/>
      </c>
    </row>
    <row r="2261" spans="2:19" x14ac:dyDescent="0.3">
      <c r="B2261" s="24" t="str">
        <f>_xlfn.IFNA(VLOOKUP(A2261,list!B:C,2,FALSE),"")</f>
        <v/>
      </c>
      <c r="D2261" s="24" t="str">
        <f>_xlfn.IFNA(VLOOKUP(C2261,list!$G$2:$I$10,2,FALSE),"")</f>
        <v/>
      </c>
      <c r="E2261" s="24" t="str">
        <f>_xlfn.IFNA(VLOOKUP(C2261,list!G:I,3,FALSE),"")</f>
        <v/>
      </c>
      <c r="O2261" s="26" t="str">
        <f t="shared" si="177"/>
        <v/>
      </c>
      <c r="P2261" s="28" t="str">
        <f t="shared" si="181"/>
        <v/>
      </c>
      <c r="Q2261" s="24" t="str">
        <f t="shared" si="178"/>
        <v/>
      </c>
      <c r="R2261" s="24" t="str">
        <f t="shared" si="179"/>
        <v/>
      </c>
      <c r="S2261" s="27" t="str">
        <f t="shared" si="180"/>
        <v/>
      </c>
    </row>
    <row r="2262" spans="2:19" x14ac:dyDescent="0.3">
      <c r="B2262" s="24" t="str">
        <f>_xlfn.IFNA(VLOOKUP(A2262,list!B:C,2,FALSE),"")</f>
        <v/>
      </c>
      <c r="D2262" s="24" t="str">
        <f>_xlfn.IFNA(VLOOKUP(C2262,list!$G$2:$I$10,2,FALSE),"")</f>
        <v/>
      </c>
      <c r="E2262" s="24" t="str">
        <f>_xlfn.IFNA(VLOOKUP(C2262,list!G:I,3,FALSE),"")</f>
        <v/>
      </c>
      <c r="O2262" s="26" t="str">
        <f t="shared" si="177"/>
        <v/>
      </c>
      <c r="P2262" s="28" t="str">
        <f t="shared" si="181"/>
        <v/>
      </c>
      <c r="Q2262" s="24" t="str">
        <f t="shared" si="178"/>
        <v/>
      </c>
      <c r="R2262" s="24" t="str">
        <f t="shared" si="179"/>
        <v/>
      </c>
      <c r="S2262" s="27" t="str">
        <f t="shared" si="180"/>
        <v/>
      </c>
    </row>
    <row r="2263" spans="2:19" x14ac:dyDescent="0.3">
      <c r="B2263" s="24" t="str">
        <f>_xlfn.IFNA(VLOOKUP(A2263,list!B:C,2,FALSE),"")</f>
        <v/>
      </c>
      <c r="D2263" s="24" t="str">
        <f>_xlfn.IFNA(VLOOKUP(C2263,list!$G$2:$I$10,2,FALSE),"")</f>
        <v/>
      </c>
      <c r="E2263" s="24" t="str">
        <f>_xlfn.IFNA(VLOOKUP(C2263,list!G:I,3,FALSE),"")</f>
        <v/>
      </c>
      <c r="O2263" s="26" t="str">
        <f t="shared" si="177"/>
        <v/>
      </c>
      <c r="P2263" s="28" t="str">
        <f t="shared" si="181"/>
        <v/>
      </c>
      <c r="Q2263" s="24" t="str">
        <f t="shared" si="178"/>
        <v/>
      </c>
      <c r="R2263" s="24" t="str">
        <f t="shared" si="179"/>
        <v/>
      </c>
      <c r="S2263" s="27" t="str">
        <f t="shared" si="180"/>
        <v/>
      </c>
    </row>
    <row r="2264" spans="2:19" x14ac:dyDescent="0.3">
      <c r="B2264" s="24" t="str">
        <f>_xlfn.IFNA(VLOOKUP(A2264,list!B:C,2,FALSE),"")</f>
        <v/>
      </c>
      <c r="D2264" s="24" t="str">
        <f>_xlfn.IFNA(VLOOKUP(C2264,list!$G$2:$I$10,2,FALSE),"")</f>
        <v/>
      </c>
      <c r="E2264" s="24" t="str">
        <f>_xlfn.IFNA(VLOOKUP(C2264,list!G:I,3,FALSE),"")</f>
        <v/>
      </c>
      <c r="O2264" s="26" t="str">
        <f t="shared" si="177"/>
        <v/>
      </c>
      <c r="P2264" s="28" t="str">
        <f t="shared" si="181"/>
        <v/>
      </c>
      <c r="Q2264" s="24" t="str">
        <f t="shared" si="178"/>
        <v/>
      </c>
      <c r="R2264" s="24" t="str">
        <f t="shared" si="179"/>
        <v/>
      </c>
      <c r="S2264" s="27" t="str">
        <f t="shared" si="180"/>
        <v/>
      </c>
    </row>
    <row r="2265" spans="2:19" x14ac:dyDescent="0.3">
      <c r="B2265" s="24" t="str">
        <f>_xlfn.IFNA(VLOOKUP(A2265,list!B:C,2,FALSE),"")</f>
        <v/>
      </c>
      <c r="D2265" s="24" t="str">
        <f>_xlfn.IFNA(VLOOKUP(C2265,list!$G$2:$I$10,2,FALSE),"")</f>
        <v/>
      </c>
      <c r="E2265" s="24" t="str">
        <f>_xlfn.IFNA(VLOOKUP(C2265,list!G:I,3,FALSE),"")</f>
        <v/>
      </c>
      <c r="O2265" s="26" t="str">
        <f t="shared" si="177"/>
        <v/>
      </c>
      <c r="P2265" s="28" t="str">
        <f t="shared" si="181"/>
        <v/>
      </c>
      <c r="Q2265" s="24" t="str">
        <f t="shared" si="178"/>
        <v/>
      </c>
      <c r="R2265" s="24" t="str">
        <f t="shared" si="179"/>
        <v/>
      </c>
      <c r="S2265" s="27" t="str">
        <f t="shared" si="180"/>
        <v/>
      </c>
    </row>
    <row r="2266" spans="2:19" x14ac:dyDescent="0.3">
      <c r="B2266" s="24" t="str">
        <f>_xlfn.IFNA(VLOOKUP(A2266,list!B:C,2,FALSE),"")</f>
        <v/>
      </c>
      <c r="D2266" s="24" t="str">
        <f>_xlfn.IFNA(VLOOKUP(C2266,list!$G$2:$I$10,2,FALSE),"")</f>
        <v/>
      </c>
      <c r="E2266" s="24" t="str">
        <f>_xlfn.IFNA(VLOOKUP(C2266,list!G:I,3,FALSE),"")</f>
        <v/>
      </c>
      <c r="O2266" s="26" t="str">
        <f t="shared" si="177"/>
        <v/>
      </c>
      <c r="P2266" s="28" t="str">
        <f t="shared" si="181"/>
        <v/>
      </c>
      <c r="Q2266" s="24" t="str">
        <f t="shared" si="178"/>
        <v/>
      </c>
      <c r="R2266" s="24" t="str">
        <f t="shared" si="179"/>
        <v/>
      </c>
      <c r="S2266" s="27" t="str">
        <f t="shared" si="180"/>
        <v/>
      </c>
    </row>
    <row r="2267" spans="2:19" x14ac:dyDescent="0.3">
      <c r="B2267" s="24" t="str">
        <f>_xlfn.IFNA(VLOOKUP(A2267,list!B:C,2,FALSE),"")</f>
        <v/>
      </c>
      <c r="D2267" s="24" t="str">
        <f>_xlfn.IFNA(VLOOKUP(C2267,list!$G$2:$I$10,2,FALSE),"")</f>
        <v/>
      </c>
      <c r="E2267" s="24" t="str">
        <f>_xlfn.IFNA(VLOOKUP(C2267,list!G:I,3,FALSE),"")</f>
        <v/>
      </c>
      <c r="O2267" s="26" t="str">
        <f t="shared" si="177"/>
        <v/>
      </c>
      <c r="P2267" s="28" t="str">
        <f t="shared" si="181"/>
        <v/>
      </c>
      <c r="Q2267" s="24" t="str">
        <f t="shared" si="178"/>
        <v/>
      </c>
      <c r="R2267" s="24" t="str">
        <f t="shared" si="179"/>
        <v/>
      </c>
      <c r="S2267" s="27" t="str">
        <f t="shared" si="180"/>
        <v/>
      </c>
    </row>
    <row r="2268" spans="2:19" x14ac:dyDescent="0.3">
      <c r="B2268" s="24" t="str">
        <f>_xlfn.IFNA(VLOOKUP(A2268,list!B:C,2,FALSE),"")</f>
        <v/>
      </c>
      <c r="D2268" s="24" t="str">
        <f>_xlfn.IFNA(VLOOKUP(C2268,list!$G$2:$I$10,2,FALSE),"")</f>
        <v/>
      </c>
      <c r="E2268" s="24" t="str">
        <f>_xlfn.IFNA(VLOOKUP(C2268,list!G:I,3,FALSE),"")</f>
        <v/>
      </c>
      <c r="O2268" s="26" t="str">
        <f t="shared" si="177"/>
        <v/>
      </c>
      <c r="P2268" s="28" t="str">
        <f t="shared" si="181"/>
        <v/>
      </c>
      <c r="Q2268" s="24" t="str">
        <f t="shared" si="178"/>
        <v/>
      </c>
      <c r="R2268" s="24" t="str">
        <f t="shared" si="179"/>
        <v/>
      </c>
      <c r="S2268" s="27" t="str">
        <f t="shared" si="180"/>
        <v/>
      </c>
    </row>
    <row r="2269" spans="2:19" x14ac:dyDescent="0.3">
      <c r="B2269" s="24" t="str">
        <f>_xlfn.IFNA(VLOOKUP(A2269,list!B:C,2,FALSE),"")</f>
        <v/>
      </c>
      <c r="D2269" s="24" t="str">
        <f>_xlfn.IFNA(VLOOKUP(C2269,list!$G$2:$I$10,2,FALSE),"")</f>
        <v/>
      </c>
      <c r="E2269" s="24" t="str">
        <f>_xlfn.IFNA(VLOOKUP(C2269,list!G:I,3,FALSE),"")</f>
        <v/>
      </c>
      <c r="O2269" s="26" t="str">
        <f t="shared" si="177"/>
        <v/>
      </c>
      <c r="P2269" s="28" t="str">
        <f t="shared" si="181"/>
        <v/>
      </c>
      <c r="Q2269" s="24" t="str">
        <f t="shared" si="178"/>
        <v/>
      </c>
      <c r="R2269" s="24" t="str">
        <f t="shared" si="179"/>
        <v/>
      </c>
      <c r="S2269" s="27" t="str">
        <f t="shared" si="180"/>
        <v/>
      </c>
    </row>
    <row r="2270" spans="2:19" x14ac:dyDescent="0.3">
      <c r="B2270" s="24" t="str">
        <f>_xlfn.IFNA(VLOOKUP(A2270,list!B:C,2,FALSE),"")</f>
        <v/>
      </c>
      <c r="D2270" s="24" t="str">
        <f>_xlfn.IFNA(VLOOKUP(C2270,list!$G$2:$I$10,2,FALSE),"")</f>
        <v/>
      </c>
      <c r="E2270" s="24" t="str">
        <f>_xlfn.IFNA(VLOOKUP(C2270,list!G:I,3,FALSE),"")</f>
        <v/>
      </c>
      <c r="O2270" s="26" t="str">
        <f t="shared" si="177"/>
        <v/>
      </c>
      <c r="P2270" s="28" t="str">
        <f t="shared" si="181"/>
        <v/>
      </c>
      <c r="Q2270" s="24" t="str">
        <f t="shared" si="178"/>
        <v/>
      </c>
      <c r="R2270" s="24" t="str">
        <f t="shared" si="179"/>
        <v/>
      </c>
      <c r="S2270" s="27" t="str">
        <f t="shared" si="180"/>
        <v/>
      </c>
    </row>
    <row r="2271" spans="2:19" x14ac:dyDescent="0.3">
      <c r="B2271" s="24" t="str">
        <f>_xlfn.IFNA(VLOOKUP(A2271,list!B:C,2,FALSE),"")</f>
        <v/>
      </c>
      <c r="D2271" s="24" t="str">
        <f>_xlfn.IFNA(VLOOKUP(C2271,list!$G$2:$I$10,2,FALSE),"")</f>
        <v/>
      </c>
      <c r="E2271" s="24" t="str">
        <f>_xlfn.IFNA(VLOOKUP(C2271,list!G:I,3,FALSE),"")</f>
        <v/>
      </c>
      <c r="O2271" s="26" t="str">
        <f t="shared" si="177"/>
        <v/>
      </c>
      <c r="P2271" s="28" t="str">
        <f t="shared" si="181"/>
        <v/>
      </c>
      <c r="Q2271" s="24" t="str">
        <f t="shared" si="178"/>
        <v/>
      </c>
      <c r="R2271" s="24" t="str">
        <f t="shared" si="179"/>
        <v/>
      </c>
      <c r="S2271" s="27" t="str">
        <f t="shared" si="180"/>
        <v/>
      </c>
    </row>
    <row r="2272" spans="2:19" x14ac:dyDescent="0.3">
      <c r="B2272" s="24" t="str">
        <f>_xlfn.IFNA(VLOOKUP(A2272,list!B:C,2,FALSE),"")</f>
        <v/>
      </c>
      <c r="D2272" s="24" t="str">
        <f>_xlfn.IFNA(VLOOKUP(C2272,list!$G$2:$I$10,2,FALSE),"")</f>
        <v/>
      </c>
      <c r="E2272" s="24" t="str">
        <f>_xlfn.IFNA(VLOOKUP(C2272,list!G:I,3,FALSE),"")</f>
        <v/>
      </c>
      <c r="O2272" s="26" t="str">
        <f t="shared" si="177"/>
        <v/>
      </c>
      <c r="P2272" s="28" t="str">
        <f t="shared" si="181"/>
        <v/>
      </c>
      <c r="Q2272" s="24" t="str">
        <f t="shared" si="178"/>
        <v/>
      </c>
      <c r="R2272" s="24" t="str">
        <f t="shared" si="179"/>
        <v/>
      </c>
      <c r="S2272" s="27" t="str">
        <f t="shared" si="180"/>
        <v/>
      </c>
    </row>
    <row r="2273" spans="2:19" x14ac:dyDescent="0.3">
      <c r="B2273" s="24" t="str">
        <f>_xlfn.IFNA(VLOOKUP(A2273,list!B:C,2,FALSE),"")</f>
        <v/>
      </c>
      <c r="D2273" s="24" t="str">
        <f>_xlfn.IFNA(VLOOKUP(C2273,list!$G$2:$I$10,2,FALSE),"")</f>
        <v/>
      </c>
      <c r="E2273" s="24" t="str">
        <f>_xlfn.IFNA(VLOOKUP(C2273,list!G:I,3,FALSE),"")</f>
        <v/>
      </c>
      <c r="O2273" s="26" t="str">
        <f t="shared" si="177"/>
        <v/>
      </c>
      <c r="P2273" s="28" t="str">
        <f t="shared" si="181"/>
        <v/>
      </c>
      <c r="Q2273" s="24" t="str">
        <f t="shared" si="178"/>
        <v/>
      </c>
      <c r="R2273" s="24" t="str">
        <f t="shared" si="179"/>
        <v/>
      </c>
      <c r="S2273" s="27" t="str">
        <f t="shared" si="180"/>
        <v/>
      </c>
    </row>
    <row r="2274" spans="2:19" x14ac:dyDescent="0.3">
      <c r="B2274" s="24" t="str">
        <f>_xlfn.IFNA(VLOOKUP(A2274,list!B:C,2,FALSE),"")</f>
        <v/>
      </c>
      <c r="D2274" s="24" t="str">
        <f>_xlfn.IFNA(VLOOKUP(C2274,list!$G$2:$I$10,2,FALSE),"")</f>
        <v/>
      </c>
      <c r="E2274" s="24" t="str">
        <f>_xlfn.IFNA(VLOOKUP(C2274,list!G:I,3,FALSE),"")</f>
        <v/>
      </c>
      <c r="O2274" s="26" t="str">
        <f t="shared" si="177"/>
        <v/>
      </c>
      <c r="P2274" s="28" t="str">
        <f t="shared" si="181"/>
        <v/>
      </c>
      <c r="Q2274" s="24" t="str">
        <f t="shared" si="178"/>
        <v/>
      </c>
      <c r="R2274" s="24" t="str">
        <f t="shared" si="179"/>
        <v/>
      </c>
      <c r="S2274" s="27" t="str">
        <f t="shared" si="180"/>
        <v/>
      </c>
    </row>
    <row r="2275" spans="2:19" x14ac:dyDescent="0.3">
      <c r="B2275" s="24" t="str">
        <f>_xlfn.IFNA(VLOOKUP(A2275,list!B:C,2,FALSE),"")</f>
        <v/>
      </c>
      <c r="D2275" s="24" t="str">
        <f>_xlfn.IFNA(VLOOKUP(C2275,list!$G$2:$I$10,2,FALSE),"")</f>
        <v/>
      </c>
      <c r="E2275" s="24" t="str">
        <f>_xlfn.IFNA(VLOOKUP(C2275,list!G:I,3,FALSE),"")</f>
        <v/>
      </c>
      <c r="O2275" s="26" t="str">
        <f t="shared" si="177"/>
        <v/>
      </c>
      <c r="P2275" s="28" t="str">
        <f t="shared" si="181"/>
        <v/>
      </c>
      <c r="Q2275" s="24" t="str">
        <f t="shared" si="178"/>
        <v/>
      </c>
      <c r="R2275" s="24" t="str">
        <f t="shared" si="179"/>
        <v/>
      </c>
      <c r="S2275" s="27" t="str">
        <f t="shared" si="180"/>
        <v/>
      </c>
    </row>
    <row r="2276" spans="2:19" x14ac:dyDescent="0.3">
      <c r="B2276" s="24" t="str">
        <f>_xlfn.IFNA(VLOOKUP(A2276,list!B:C,2,FALSE),"")</f>
        <v/>
      </c>
      <c r="D2276" s="24" t="str">
        <f>_xlfn.IFNA(VLOOKUP(C2276,list!$G$2:$I$10,2,FALSE),"")</f>
        <v/>
      </c>
      <c r="E2276" s="24" t="str">
        <f>_xlfn.IFNA(VLOOKUP(C2276,list!G:I,3,FALSE),"")</f>
        <v/>
      </c>
      <c r="O2276" s="26" t="str">
        <f t="shared" si="177"/>
        <v/>
      </c>
      <c r="P2276" s="28" t="str">
        <f t="shared" si="181"/>
        <v/>
      </c>
      <c r="Q2276" s="24" t="str">
        <f t="shared" si="178"/>
        <v/>
      </c>
      <c r="R2276" s="24" t="str">
        <f t="shared" si="179"/>
        <v/>
      </c>
      <c r="S2276" s="27" t="str">
        <f t="shared" si="180"/>
        <v/>
      </c>
    </row>
    <row r="2277" spans="2:19" x14ac:dyDescent="0.3">
      <c r="B2277" s="24" t="str">
        <f>_xlfn.IFNA(VLOOKUP(A2277,list!B:C,2,FALSE),"")</f>
        <v/>
      </c>
      <c r="D2277" s="24" t="str">
        <f>_xlfn.IFNA(VLOOKUP(C2277,list!$G$2:$I$10,2,FALSE),"")</f>
        <v/>
      </c>
      <c r="E2277" s="24" t="str">
        <f>_xlfn.IFNA(VLOOKUP(C2277,list!G:I,3,FALSE),"")</f>
        <v/>
      </c>
      <c r="O2277" s="26" t="str">
        <f t="shared" si="177"/>
        <v/>
      </c>
      <c r="P2277" s="28" t="str">
        <f t="shared" si="181"/>
        <v/>
      </c>
      <c r="Q2277" s="24" t="str">
        <f t="shared" si="178"/>
        <v/>
      </c>
      <c r="R2277" s="24" t="str">
        <f t="shared" si="179"/>
        <v/>
      </c>
      <c r="S2277" s="27" t="str">
        <f t="shared" si="180"/>
        <v/>
      </c>
    </row>
    <row r="2278" spans="2:19" x14ac:dyDescent="0.3">
      <c r="B2278" s="24" t="str">
        <f>_xlfn.IFNA(VLOOKUP(A2278,list!B:C,2,FALSE),"")</f>
        <v/>
      </c>
      <c r="D2278" s="24" t="str">
        <f>_xlfn.IFNA(VLOOKUP(C2278,list!$G$2:$I$10,2,FALSE),"")</f>
        <v/>
      </c>
      <c r="E2278" s="24" t="str">
        <f>_xlfn.IFNA(VLOOKUP(C2278,list!G:I,3,FALSE),"")</f>
        <v/>
      </c>
      <c r="O2278" s="26" t="str">
        <f t="shared" si="177"/>
        <v/>
      </c>
      <c r="P2278" s="28" t="str">
        <f t="shared" si="181"/>
        <v/>
      </c>
      <c r="Q2278" s="24" t="str">
        <f t="shared" si="178"/>
        <v/>
      </c>
      <c r="R2278" s="24" t="str">
        <f t="shared" si="179"/>
        <v/>
      </c>
      <c r="S2278" s="27" t="str">
        <f t="shared" si="180"/>
        <v/>
      </c>
    </row>
    <row r="2279" spans="2:19" x14ac:dyDescent="0.3">
      <c r="B2279" s="24" t="str">
        <f>_xlfn.IFNA(VLOOKUP(A2279,list!B:C,2,FALSE),"")</f>
        <v/>
      </c>
      <c r="D2279" s="24" t="str">
        <f>_xlfn.IFNA(VLOOKUP(C2279,list!$G$2:$I$10,2,FALSE),"")</f>
        <v/>
      </c>
      <c r="E2279" s="24" t="str">
        <f>_xlfn.IFNA(VLOOKUP(C2279,list!G:I,3,FALSE),"")</f>
        <v/>
      </c>
      <c r="O2279" s="26" t="str">
        <f t="shared" si="177"/>
        <v/>
      </c>
      <c r="P2279" s="28" t="str">
        <f t="shared" si="181"/>
        <v/>
      </c>
      <c r="Q2279" s="24" t="str">
        <f t="shared" si="178"/>
        <v/>
      </c>
      <c r="R2279" s="24" t="str">
        <f t="shared" si="179"/>
        <v/>
      </c>
      <c r="S2279" s="27" t="str">
        <f t="shared" si="180"/>
        <v/>
      </c>
    </row>
    <row r="2280" spans="2:19" x14ac:dyDescent="0.3">
      <c r="B2280" s="24" t="str">
        <f>_xlfn.IFNA(VLOOKUP(A2280,list!B:C,2,FALSE),"")</f>
        <v/>
      </c>
      <c r="D2280" s="24" t="str">
        <f>_xlfn.IFNA(VLOOKUP(C2280,list!$G$2:$I$10,2,FALSE),"")</f>
        <v/>
      </c>
      <c r="E2280" s="24" t="str">
        <f>_xlfn.IFNA(VLOOKUP(C2280,list!G:I,3,FALSE),"")</f>
        <v/>
      </c>
      <c r="O2280" s="26" t="str">
        <f t="shared" si="177"/>
        <v/>
      </c>
      <c r="P2280" s="28" t="str">
        <f t="shared" si="181"/>
        <v/>
      </c>
      <c r="Q2280" s="24" t="str">
        <f t="shared" si="178"/>
        <v/>
      </c>
      <c r="R2280" s="24" t="str">
        <f t="shared" si="179"/>
        <v/>
      </c>
      <c r="S2280" s="27" t="str">
        <f t="shared" si="180"/>
        <v/>
      </c>
    </row>
    <row r="2281" spans="2:19" x14ac:dyDescent="0.3">
      <c r="B2281" s="24" t="str">
        <f>_xlfn.IFNA(VLOOKUP(A2281,list!B:C,2,FALSE),"")</f>
        <v/>
      </c>
      <c r="D2281" s="24" t="str">
        <f>_xlfn.IFNA(VLOOKUP(C2281,list!$G$2:$I$10,2,FALSE),"")</f>
        <v/>
      </c>
      <c r="E2281" s="24" t="str">
        <f>_xlfn.IFNA(VLOOKUP(C2281,list!G:I,3,FALSE),"")</f>
        <v/>
      </c>
      <c r="O2281" s="26" t="str">
        <f t="shared" si="177"/>
        <v/>
      </c>
      <c r="P2281" s="28" t="str">
        <f t="shared" si="181"/>
        <v/>
      </c>
      <c r="Q2281" s="24" t="str">
        <f t="shared" si="178"/>
        <v/>
      </c>
      <c r="R2281" s="24" t="str">
        <f t="shared" si="179"/>
        <v/>
      </c>
      <c r="S2281" s="27" t="str">
        <f t="shared" si="180"/>
        <v/>
      </c>
    </row>
    <row r="2282" spans="2:19" x14ac:dyDescent="0.3">
      <c r="B2282" s="24" t="str">
        <f>_xlfn.IFNA(VLOOKUP(A2282,list!B:C,2,FALSE),"")</f>
        <v/>
      </c>
      <c r="D2282" s="24" t="str">
        <f>_xlfn.IFNA(VLOOKUP(C2282,list!$G$2:$I$10,2,FALSE),"")</f>
        <v/>
      </c>
      <c r="E2282" s="24" t="str">
        <f>_xlfn.IFNA(VLOOKUP(C2282,list!G:I,3,FALSE),"")</f>
        <v/>
      </c>
      <c r="O2282" s="26" t="str">
        <f t="shared" si="177"/>
        <v/>
      </c>
      <c r="P2282" s="28" t="str">
        <f t="shared" si="181"/>
        <v/>
      </c>
      <c r="Q2282" s="24" t="str">
        <f t="shared" si="178"/>
        <v/>
      </c>
      <c r="R2282" s="24" t="str">
        <f t="shared" si="179"/>
        <v/>
      </c>
      <c r="S2282" s="27" t="str">
        <f t="shared" si="180"/>
        <v/>
      </c>
    </row>
    <row r="2283" spans="2:19" x14ac:dyDescent="0.3">
      <c r="B2283" s="24" t="str">
        <f>_xlfn.IFNA(VLOOKUP(A2283,list!B:C,2,FALSE),"")</f>
        <v/>
      </c>
      <c r="D2283" s="24" t="str">
        <f>_xlfn.IFNA(VLOOKUP(C2283,list!$G$2:$I$10,2,FALSE),"")</f>
        <v/>
      </c>
      <c r="E2283" s="24" t="str">
        <f>_xlfn.IFNA(VLOOKUP(C2283,list!G:I,3,FALSE),"")</f>
        <v/>
      </c>
      <c r="O2283" s="26" t="str">
        <f t="shared" si="177"/>
        <v/>
      </c>
      <c r="P2283" s="28" t="str">
        <f t="shared" si="181"/>
        <v/>
      </c>
      <c r="Q2283" s="24" t="str">
        <f t="shared" si="178"/>
        <v/>
      </c>
      <c r="R2283" s="24" t="str">
        <f t="shared" si="179"/>
        <v/>
      </c>
      <c r="S2283" s="27" t="str">
        <f t="shared" si="180"/>
        <v/>
      </c>
    </row>
    <row r="2284" spans="2:19" x14ac:dyDescent="0.3">
      <c r="B2284" s="24" t="str">
        <f>_xlfn.IFNA(VLOOKUP(A2284,list!B:C,2,FALSE),"")</f>
        <v/>
      </c>
      <c r="D2284" s="24" t="str">
        <f>_xlfn.IFNA(VLOOKUP(C2284,list!$G$2:$I$10,2,FALSE),"")</f>
        <v/>
      </c>
      <c r="E2284" s="24" t="str">
        <f>_xlfn.IFNA(VLOOKUP(C2284,list!G:I,3,FALSE),"")</f>
        <v/>
      </c>
      <c r="O2284" s="26" t="str">
        <f t="shared" si="177"/>
        <v/>
      </c>
      <c r="P2284" s="28" t="str">
        <f t="shared" si="181"/>
        <v/>
      </c>
      <c r="Q2284" s="24" t="str">
        <f t="shared" si="178"/>
        <v/>
      </c>
      <c r="R2284" s="24" t="str">
        <f t="shared" si="179"/>
        <v/>
      </c>
      <c r="S2284" s="27" t="str">
        <f t="shared" si="180"/>
        <v/>
      </c>
    </row>
    <row r="2285" spans="2:19" x14ac:dyDescent="0.3">
      <c r="B2285" s="24" t="str">
        <f>_xlfn.IFNA(VLOOKUP(A2285,list!B:C,2,FALSE),"")</f>
        <v/>
      </c>
      <c r="D2285" s="24" t="str">
        <f>_xlfn.IFNA(VLOOKUP(C2285,list!$G$2:$I$10,2,FALSE),"")</f>
        <v/>
      </c>
      <c r="E2285" s="24" t="str">
        <f>_xlfn.IFNA(VLOOKUP(C2285,list!G:I,3,FALSE),"")</f>
        <v/>
      </c>
      <c r="O2285" s="26" t="str">
        <f t="shared" si="177"/>
        <v/>
      </c>
      <c r="P2285" s="28" t="str">
        <f t="shared" si="181"/>
        <v/>
      </c>
      <c r="Q2285" s="24" t="str">
        <f t="shared" si="178"/>
        <v/>
      </c>
      <c r="R2285" s="24" t="str">
        <f t="shared" si="179"/>
        <v/>
      </c>
      <c r="S2285" s="27" t="str">
        <f t="shared" si="180"/>
        <v/>
      </c>
    </row>
    <row r="2286" spans="2:19" x14ac:dyDescent="0.3">
      <c r="B2286" s="24" t="str">
        <f>_xlfn.IFNA(VLOOKUP(A2286,list!B:C,2,FALSE),"")</f>
        <v/>
      </c>
      <c r="D2286" s="24" t="str">
        <f>_xlfn.IFNA(VLOOKUP(C2286,list!$G$2:$I$10,2,FALSE),"")</f>
        <v/>
      </c>
      <c r="E2286" s="24" t="str">
        <f>_xlfn.IFNA(VLOOKUP(C2286,list!G:I,3,FALSE),"")</f>
        <v/>
      </c>
      <c r="O2286" s="26" t="str">
        <f t="shared" si="177"/>
        <v/>
      </c>
      <c r="P2286" s="28" t="str">
        <f t="shared" si="181"/>
        <v/>
      </c>
      <c r="Q2286" s="24" t="str">
        <f t="shared" si="178"/>
        <v/>
      </c>
      <c r="R2286" s="24" t="str">
        <f t="shared" si="179"/>
        <v/>
      </c>
      <c r="S2286" s="27" t="str">
        <f t="shared" si="180"/>
        <v/>
      </c>
    </row>
    <row r="2287" spans="2:19" x14ac:dyDescent="0.3">
      <c r="B2287" s="24" t="str">
        <f>_xlfn.IFNA(VLOOKUP(A2287,list!B:C,2,FALSE),"")</f>
        <v/>
      </c>
      <c r="D2287" s="24" t="str">
        <f>_xlfn.IFNA(VLOOKUP(C2287,list!$G$2:$I$10,2,FALSE),"")</f>
        <v/>
      </c>
      <c r="E2287" s="24" t="str">
        <f>_xlfn.IFNA(VLOOKUP(C2287,list!G:I,3,FALSE),"")</f>
        <v/>
      </c>
      <c r="O2287" s="26" t="str">
        <f t="shared" si="177"/>
        <v/>
      </c>
      <c r="P2287" s="28" t="str">
        <f t="shared" si="181"/>
        <v/>
      </c>
      <c r="Q2287" s="24" t="str">
        <f t="shared" si="178"/>
        <v/>
      </c>
      <c r="R2287" s="24" t="str">
        <f t="shared" si="179"/>
        <v/>
      </c>
      <c r="S2287" s="27" t="str">
        <f t="shared" si="180"/>
        <v/>
      </c>
    </row>
    <row r="2288" spans="2:19" x14ac:dyDescent="0.3">
      <c r="B2288" s="24" t="str">
        <f>_xlfn.IFNA(VLOOKUP(A2288,list!B:C,2,FALSE),"")</f>
        <v/>
      </c>
      <c r="D2288" s="24" t="str">
        <f>_xlfn.IFNA(VLOOKUP(C2288,list!$G$2:$I$10,2,FALSE),"")</f>
        <v/>
      </c>
      <c r="E2288" s="24" t="str">
        <f>_xlfn.IFNA(VLOOKUP(C2288,list!G:I,3,FALSE),"")</f>
        <v/>
      </c>
      <c r="O2288" s="26" t="str">
        <f t="shared" si="177"/>
        <v/>
      </c>
      <c r="P2288" s="28" t="str">
        <f t="shared" si="181"/>
        <v/>
      </c>
      <c r="Q2288" s="24" t="str">
        <f t="shared" si="178"/>
        <v/>
      </c>
      <c r="R2288" s="24" t="str">
        <f t="shared" si="179"/>
        <v/>
      </c>
      <c r="S2288" s="27" t="str">
        <f t="shared" si="180"/>
        <v/>
      </c>
    </row>
    <row r="2289" spans="2:19" x14ac:dyDescent="0.3">
      <c r="B2289" s="24" t="str">
        <f>_xlfn.IFNA(VLOOKUP(A2289,list!B:C,2,FALSE),"")</f>
        <v/>
      </c>
      <c r="D2289" s="24" t="str">
        <f>_xlfn.IFNA(VLOOKUP(C2289,list!$G$2:$I$10,2,FALSE),"")</f>
        <v/>
      </c>
      <c r="E2289" s="24" t="str">
        <f>_xlfn.IFNA(VLOOKUP(C2289,list!G:I,3,FALSE),"")</f>
        <v/>
      </c>
      <c r="O2289" s="26" t="str">
        <f t="shared" si="177"/>
        <v/>
      </c>
      <c r="P2289" s="28" t="str">
        <f t="shared" si="181"/>
        <v/>
      </c>
      <c r="Q2289" s="24" t="str">
        <f t="shared" si="178"/>
        <v/>
      </c>
      <c r="R2289" s="24" t="str">
        <f t="shared" si="179"/>
        <v/>
      </c>
      <c r="S2289" s="27" t="str">
        <f t="shared" si="180"/>
        <v/>
      </c>
    </row>
    <row r="2290" spans="2:19" x14ac:dyDescent="0.3">
      <c r="B2290" s="24" t="str">
        <f>_xlfn.IFNA(VLOOKUP(A2290,list!B:C,2,FALSE),"")</f>
        <v/>
      </c>
      <c r="D2290" s="24" t="str">
        <f>_xlfn.IFNA(VLOOKUP(C2290,list!$G$2:$I$10,2,FALSE),"")</f>
        <v/>
      </c>
      <c r="E2290" s="24" t="str">
        <f>_xlfn.IFNA(VLOOKUP(C2290,list!G:I,3,FALSE),"")</f>
        <v/>
      </c>
      <c r="O2290" s="26" t="str">
        <f t="shared" si="177"/>
        <v/>
      </c>
      <c r="P2290" s="28" t="str">
        <f t="shared" si="181"/>
        <v/>
      </c>
      <c r="Q2290" s="24" t="str">
        <f t="shared" si="178"/>
        <v/>
      </c>
      <c r="R2290" s="24" t="str">
        <f t="shared" si="179"/>
        <v/>
      </c>
      <c r="S2290" s="27" t="str">
        <f t="shared" si="180"/>
        <v/>
      </c>
    </row>
    <row r="2291" spans="2:19" x14ac:dyDescent="0.3">
      <c r="B2291" s="24" t="str">
        <f>_xlfn.IFNA(VLOOKUP(A2291,list!B:C,2,FALSE),"")</f>
        <v/>
      </c>
      <c r="D2291" s="24" t="str">
        <f>_xlfn.IFNA(VLOOKUP(C2291,list!$G$2:$I$10,2,FALSE),"")</f>
        <v/>
      </c>
      <c r="E2291" s="24" t="str">
        <f>_xlfn.IFNA(VLOOKUP(C2291,list!G:I,3,FALSE),"")</f>
        <v/>
      </c>
      <c r="O2291" s="26" t="str">
        <f t="shared" si="177"/>
        <v/>
      </c>
      <c r="P2291" s="28" t="str">
        <f t="shared" si="181"/>
        <v/>
      </c>
      <c r="Q2291" s="24" t="str">
        <f t="shared" si="178"/>
        <v/>
      </c>
      <c r="R2291" s="24" t="str">
        <f t="shared" si="179"/>
        <v/>
      </c>
      <c r="S2291" s="27" t="str">
        <f t="shared" si="180"/>
        <v/>
      </c>
    </row>
    <row r="2292" spans="2:19" x14ac:dyDescent="0.3">
      <c r="B2292" s="24" t="str">
        <f>_xlfn.IFNA(VLOOKUP(A2292,list!B:C,2,FALSE),"")</f>
        <v/>
      </c>
      <c r="D2292" s="24" t="str">
        <f>_xlfn.IFNA(VLOOKUP(C2292,list!$G$2:$I$10,2,FALSE),"")</f>
        <v/>
      </c>
      <c r="E2292" s="24" t="str">
        <f>_xlfn.IFNA(VLOOKUP(C2292,list!G:I,3,FALSE),"")</f>
        <v/>
      </c>
      <c r="O2292" s="26" t="str">
        <f t="shared" si="177"/>
        <v/>
      </c>
      <c r="P2292" s="28" t="str">
        <f t="shared" si="181"/>
        <v/>
      </c>
      <c r="Q2292" s="24" t="str">
        <f t="shared" si="178"/>
        <v/>
      </c>
      <c r="R2292" s="24" t="str">
        <f t="shared" si="179"/>
        <v/>
      </c>
      <c r="S2292" s="27" t="str">
        <f t="shared" si="180"/>
        <v/>
      </c>
    </row>
    <row r="2293" spans="2:19" x14ac:dyDescent="0.3">
      <c r="B2293" s="24" t="str">
        <f>_xlfn.IFNA(VLOOKUP(A2293,list!B:C,2,FALSE),"")</f>
        <v/>
      </c>
      <c r="D2293" s="24" t="str">
        <f>_xlfn.IFNA(VLOOKUP(C2293,list!$G$2:$I$10,2,FALSE),"")</f>
        <v/>
      </c>
      <c r="E2293" s="24" t="str">
        <f>_xlfn.IFNA(VLOOKUP(C2293,list!G:I,3,FALSE),"")</f>
        <v/>
      </c>
      <c r="O2293" s="26" t="str">
        <f t="shared" si="177"/>
        <v/>
      </c>
      <c r="P2293" s="28" t="str">
        <f t="shared" si="181"/>
        <v/>
      </c>
      <c r="Q2293" s="24" t="str">
        <f t="shared" si="178"/>
        <v/>
      </c>
      <c r="R2293" s="24" t="str">
        <f t="shared" si="179"/>
        <v/>
      </c>
      <c r="S2293" s="27" t="str">
        <f t="shared" si="180"/>
        <v/>
      </c>
    </row>
    <row r="2294" spans="2:19" x14ac:dyDescent="0.3">
      <c r="B2294" s="24" t="str">
        <f>_xlfn.IFNA(VLOOKUP(A2294,list!B:C,2,FALSE),"")</f>
        <v/>
      </c>
      <c r="D2294" s="24" t="str">
        <f>_xlfn.IFNA(VLOOKUP(C2294,list!$G$2:$I$10,2,FALSE),"")</f>
        <v/>
      </c>
      <c r="E2294" s="24" t="str">
        <f>_xlfn.IFNA(VLOOKUP(C2294,list!G:I,3,FALSE),"")</f>
        <v/>
      </c>
      <c r="O2294" s="26" t="str">
        <f t="shared" si="177"/>
        <v/>
      </c>
      <c r="P2294" s="28" t="str">
        <f t="shared" si="181"/>
        <v/>
      </c>
      <c r="Q2294" s="24" t="str">
        <f t="shared" si="178"/>
        <v/>
      </c>
      <c r="R2294" s="24" t="str">
        <f t="shared" si="179"/>
        <v/>
      </c>
      <c r="S2294" s="27" t="str">
        <f t="shared" si="180"/>
        <v/>
      </c>
    </row>
    <row r="2295" spans="2:19" x14ac:dyDescent="0.3">
      <c r="B2295" s="24" t="str">
        <f>_xlfn.IFNA(VLOOKUP(A2295,list!B:C,2,FALSE),"")</f>
        <v/>
      </c>
      <c r="D2295" s="24" t="str">
        <f>_xlfn.IFNA(VLOOKUP(C2295,list!$G$2:$I$10,2,FALSE),"")</f>
        <v/>
      </c>
      <c r="E2295" s="24" t="str">
        <f>_xlfn.IFNA(VLOOKUP(C2295,list!G:I,3,FALSE),"")</f>
        <v/>
      </c>
      <c r="O2295" s="26" t="str">
        <f t="shared" si="177"/>
        <v/>
      </c>
      <c r="P2295" s="28" t="str">
        <f t="shared" si="181"/>
        <v/>
      </c>
      <c r="Q2295" s="24" t="str">
        <f t="shared" si="178"/>
        <v/>
      </c>
      <c r="R2295" s="24" t="str">
        <f t="shared" si="179"/>
        <v/>
      </c>
      <c r="S2295" s="27" t="str">
        <f t="shared" si="180"/>
        <v/>
      </c>
    </row>
    <row r="2296" spans="2:19" x14ac:dyDescent="0.3">
      <c r="B2296" s="24" t="str">
        <f>_xlfn.IFNA(VLOOKUP(A2296,list!B:C,2,FALSE),"")</f>
        <v/>
      </c>
      <c r="D2296" s="24" t="str">
        <f>_xlfn.IFNA(VLOOKUP(C2296,list!$G$2:$I$10,2,FALSE),"")</f>
        <v/>
      </c>
      <c r="E2296" s="24" t="str">
        <f>_xlfn.IFNA(VLOOKUP(C2296,list!G:I,3,FALSE),"")</f>
        <v/>
      </c>
      <c r="O2296" s="26" t="str">
        <f t="shared" si="177"/>
        <v/>
      </c>
      <c r="P2296" s="28" t="str">
        <f t="shared" si="181"/>
        <v/>
      </c>
      <c r="Q2296" s="24" t="str">
        <f t="shared" si="178"/>
        <v/>
      </c>
      <c r="R2296" s="24" t="str">
        <f t="shared" si="179"/>
        <v/>
      </c>
      <c r="S2296" s="27" t="str">
        <f t="shared" si="180"/>
        <v/>
      </c>
    </row>
    <row r="2297" spans="2:19" x14ac:dyDescent="0.3">
      <c r="B2297" s="24" t="str">
        <f>_xlfn.IFNA(VLOOKUP(A2297,list!B:C,2,FALSE),"")</f>
        <v/>
      </c>
      <c r="D2297" s="24" t="str">
        <f>_xlfn.IFNA(VLOOKUP(C2297,list!$G$2:$I$10,2,FALSE),"")</f>
        <v/>
      </c>
      <c r="E2297" s="24" t="str">
        <f>_xlfn.IFNA(VLOOKUP(C2297,list!G:I,3,FALSE),"")</f>
        <v/>
      </c>
      <c r="O2297" s="26" t="str">
        <f t="shared" si="177"/>
        <v/>
      </c>
      <c r="P2297" s="28" t="str">
        <f t="shared" si="181"/>
        <v/>
      </c>
      <c r="Q2297" s="24" t="str">
        <f t="shared" si="178"/>
        <v/>
      </c>
      <c r="R2297" s="24" t="str">
        <f t="shared" si="179"/>
        <v/>
      </c>
      <c r="S2297" s="27" t="str">
        <f t="shared" si="180"/>
        <v/>
      </c>
    </row>
    <row r="2298" spans="2:19" x14ac:dyDescent="0.3">
      <c r="B2298" s="24" t="str">
        <f>_xlfn.IFNA(VLOOKUP(A2298,list!B:C,2,FALSE),"")</f>
        <v/>
      </c>
      <c r="D2298" s="24" t="str">
        <f>_xlfn.IFNA(VLOOKUP(C2298,list!$G$2:$I$10,2,FALSE),"")</f>
        <v/>
      </c>
      <c r="E2298" s="24" t="str">
        <f>_xlfn.IFNA(VLOOKUP(C2298,list!G:I,3,FALSE),"")</f>
        <v/>
      </c>
      <c r="O2298" s="26" t="str">
        <f t="shared" si="177"/>
        <v/>
      </c>
      <c r="P2298" s="28" t="str">
        <f t="shared" si="181"/>
        <v/>
      </c>
      <c r="Q2298" s="24" t="str">
        <f t="shared" si="178"/>
        <v/>
      </c>
      <c r="R2298" s="24" t="str">
        <f t="shared" si="179"/>
        <v/>
      </c>
      <c r="S2298" s="27" t="str">
        <f t="shared" si="180"/>
        <v/>
      </c>
    </row>
    <row r="2299" spans="2:19" x14ac:dyDescent="0.3">
      <c r="B2299" s="24" t="str">
        <f>_xlfn.IFNA(VLOOKUP(A2299,list!B:C,2,FALSE),"")</f>
        <v/>
      </c>
      <c r="D2299" s="24" t="str">
        <f>_xlfn.IFNA(VLOOKUP(C2299,list!$G$2:$I$10,2,FALSE),"")</f>
        <v/>
      </c>
      <c r="E2299" s="24" t="str">
        <f>_xlfn.IFNA(VLOOKUP(C2299,list!G:I,3,FALSE),"")</f>
        <v/>
      </c>
      <c r="O2299" s="26" t="str">
        <f t="shared" si="177"/>
        <v/>
      </c>
      <c r="P2299" s="28" t="str">
        <f t="shared" si="181"/>
        <v/>
      </c>
      <c r="Q2299" s="24" t="str">
        <f t="shared" si="178"/>
        <v/>
      </c>
      <c r="R2299" s="24" t="str">
        <f t="shared" si="179"/>
        <v/>
      </c>
      <c r="S2299" s="27" t="str">
        <f t="shared" si="180"/>
        <v/>
      </c>
    </row>
    <row r="2300" spans="2:19" x14ac:dyDescent="0.3">
      <c r="B2300" s="24" t="str">
        <f>_xlfn.IFNA(VLOOKUP(A2300,list!B:C,2,FALSE),"")</f>
        <v/>
      </c>
      <c r="D2300" s="24" t="str">
        <f>_xlfn.IFNA(VLOOKUP(C2300,list!$G$2:$I$10,2,FALSE),"")</f>
        <v/>
      </c>
      <c r="E2300" s="24" t="str">
        <f>_xlfn.IFNA(VLOOKUP(C2300,list!G:I,3,FALSE),"")</f>
        <v/>
      </c>
      <c r="O2300" s="26" t="str">
        <f t="shared" si="177"/>
        <v/>
      </c>
      <c r="P2300" s="28" t="str">
        <f t="shared" si="181"/>
        <v/>
      </c>
      <c r="Q2300" s="24" t="str">
        <f t="shared" si="178"/>
        <v/>
      </c>
      <c r="R2300" s="24" t="str">
        <f t="shared" si="179"/>
        <v/>
      </c>
      <c r="S2300" s="27" t="str">
        <f t="shared" si="180"/>
        <v/>
      </c>
    </row>
    <row r="2301" spans="2:19" x14ac:dyDescent="0.3">
      <c r="B2301" s="24" t="str">
        <f>_xlfn.IFNA(VLOOKUP(A2301,list!B:C,2,FALSE),"")</f>
        <v/>
      </c>
      <c r="D2301" s="24" t="str">
        <f>_xlfn.IFNA(VLOOKUP(C2301,list!$G$2:$I$10,2,FALSE),"")</f>
        <v/>
      </c>
      <c r="E2301" s="24" t="str">
        <f>_xlfn.IFNA(VLOOKUP(C2301,list!G:I,3,FALSE),"")</f>
        <v/>
      </c>
      <c r="O2301" s="26" t="str">
        <f t="shared" si="177"/>
        <v/>
      </c>
      <c r="P2301" s="28" t="str">
        <f t="shared" si="181"/>
        <v/>
      </c>
      <c r="Q2301" s="24" t="str">
        <f t="shared" si="178"/>
        <v/>
      </c>
      <c r="R2301" s="24" t="str">
        <f t="shared" si="179"/>
        <v/>
      </c>
      <c r="S2301" s="27" t="str">
        <f t="shared" si="180"/>
        <v/>
      </c>
    </row>
    <row r="2302" spans="2:19" x14ac:dyDescent="0.3">
      <c r="B2302" s="24" t="str">
        <f>_xlfn.IFNA(VLOOKUP(A2302,list!B:C,2,FALSE),"")</f>
        <v/>
      </c>
      <c r="D2302" s="24" t="str">
        <f>_xlfn.IFNA(VLOOKUP(C2302,list!$G$2:$I$10,2,FALSE),"")</f>
        <v/>
      </c>
      <c r="E2302" s="24" t="str">
        <f>_xlfn.IFNA(VLOOKUP(C2302,list!G:I,3,FALSE),"")</f>
        <v/>
      </c>
      <c r="O2302" s="26" t="str">
        <f t="shared" si="177"/>
        <v/>
      </c>
      <c r="P2302" s="28" t="str">
        <f t="shared" si="181"/>
        <v/>
      </c>
      <c r="Q2302" s="24" t="str">
        <f t="shared" si="178"/>
        <v/>
      </c>
      <c r="R2302" s="24" t="str">
        <f t="shared" si="179"/>
        <v/>
      </c>
      <c r="S2302" s="27" t="str">
        <f t="shared" si="180"/>
        <v/>
      </c>
    </row>
    <row r="2303" spans="2:19" x14ac:dyDescent="0.3">
      <c r="B2303" s="24" t="str">
        <f>_xlfn.IFNA(VLOOKUP(A2303,list!B:C,2,FALSE),"")</f>
        <v/>
      </c>
      <c r="D2303" s="24" t="str">
        <f>_xlfn.IFNA(VLOOKUP(C2303,list!$G$2:$I$10,2,FALSE),"")</f>
        <v/>
      </c>
      <c r="E2303" s="24" t="str">
        <f>_xlfn.IFNA(VLOOKUP(C2303,list!G:I,3,FALSE),"")</f>
        <v/>
      </c>
      <c r="O2303" s="26" t="str">
        <f t="shared" si="177"/>
        <v/>
      </c>
      <c r="P2303" s="28" t="str">
        <f t="shared" si="181"/>
        <v/>
      </c>
      <c r="Q2303" s="24" t="str">
        <f t="shared" si="178"/>
        <v/>
      </c>
      <c r="R2303" s="24" t="str">
        <f t="shared" si="179"/>
        <v/>
      </c>
      <c r="S2303" s="27" t="str">
        <f t="shared" si="180"/>
        <v/>
      </c>
    </row>
    <row r="2304" spans="2:19" x14ac:dyDescent="0.3">
      <c r="B2304" s="24" t="str">
        <f>_xlfn.IFNA(VLOOKUP(A2304,list!B:C,2,FALSE),"")</f>
        <v/>
      </c>
      <c r="D2304" s="24" t="str">
        <f>_xlfn.IFNA(VLOOKUP(C2304,list!$G$2:$I$10,2,FALSE),"")</f>
        <v/>
      </c>
      <c r="E2304" s="24" t="str">
        <f>_xlfn.IFNA(VLOOKUP(C2304,list!G:I,3,FALSE),"")</f>
        <v/>
      </c>
      <c r="O2304" s="26" t="str">
        <f t="shared" si="177"/>
        <v/>
      </c>
      <c r="P2304" s="28" t="str">
        <f t="shared" si="181"/>
        <v/>
      </c>
      <c r="Q2304" s="24" t="str">
        <f t="shared" si="178"/>
        <v/>
      </c>
      <c r="R2304" s="24" t="str">
        <f t="shared" si="179"/>
        <v/>
      </c>
      <c r="S2304" s="27" t="str">
        <f t="shared" si="180"/>
        <v/>
      </c>
    </row>
    <row r="2305" spans="2:19" x14ac:dyDescent="0.3">
      <c r="B2305" s="24" t="str">
        <f>_xlfn.IFNA(VLOOKUP(A2305,list!B:C,2,FALSE),"")</f>
        <v/>
      </c>
      <c r="D2305" s="24" t="str">
        <f>_xlfn.IFNA(VLOOKUP(C2305,list!$G$2:$I$10,2,FALSE),"")</f>
        <v/>
      </c>
      <c r="E2305" s="24" t="str">
        <f>_xlfn.IFNA(VLOOKUP(C2305,list!G:I,3,FALSE),"")</f>
        <v/>
      </c>
      <c r="O2305" s="26" t="str">
        <f t="shared" si="177"/>
        <v/>
      </c>
      <c r="P2305" s="28" t="str">
        <f t="shared" si="181"/>
        <v/>
      </c>
      <c r="Q2305" s="24" t="str">
        <f t="shared" si="178"/>
        <v/>
      </c>
      <c r="R2305" s="24" t="str">
        <f t="shared" si="179"/>
        <v/>
      </c>
      <c r="S2305" s="27" t="str">
        <f t="shared" si="180"/>
        <v/>
      </c>
    </row>
    <row r="2306" spans="2:19" x14ac:dyDescent="0.3">
      <c r="B2306" s="24" t="str">
        <f>_xlfn.IFNA(VLOOKUP(A2306,list!B:C,2,FALSE),"")</f>
        <v/>
      </c>
      <c r="D2306" s="24" t="str">
        <f>_xlfn.IFNA(VLOOKUP(C2306,list!$G$2:$I$10,2,FALSE),"")</f>
        <v/>
      </c>
      <c r="E2306" s="24" t="str">
        <f>_xlfn.IFNA(VLOOKUP(C2306,list!G:I,3,FALSE),"")</f>
        <v/>
      </c>
      <c r="O2306" s="26" t="str">
        <f t="shared" ref="O2306:O2369" si="182">IFERROR(IF(H2306="","",DATE(YEAR(H2306),MONTH(H2306),1)),"")</f>
        <v/>
      </c>
      <c r="P2306" s="28" t="str">
        <f t="shared" si="181"/>
        <v/>
      </c>
      <c r="Q2306" s="24" t="str">
        <f t="shared" ref="Q2306:Q2369" si="183">IFERROR(IF(J2306="","",MONTH(EOMONTH(J2306,(DAY(J2306)&gt;15)+0))),"")</f>
        <v/>
      </c>
      <c r="R2306" s="24" t="str">
        <f t="shared" ref="R2306:R2369" si="184">IFERROR(IF(J2306="","",IF(AND(MONTH(J2306)=12,Q2306=1),YEAR(J2306)+1,YEAR(J2306))),"")</f>
        <v/>
      </c>
      <c r="S2306" s="27" t="str">
        <f t="shared" ref="S2306:S2369" si="185">IF(OR(Q2306="",R2306=""),"",DATE(R2306,Q2306,1))</f>
        <v/>
      </c>
    </row>
    <row r="2307" spans="2:19" x14ac:dyDescent="0.3">
      <c r="B2307" s="24" t="str">
        <f>_xlfn.IFNA(VLOOKUP(A2307,list!B:C,2,FALSE),"")</f>
        <v/>
      </c>
      <c r="D2307" s="24" t="str">
        <f>_xlfn.IFNA(VLOOKUP(C2307,list!$G$2:$I$10,2,FALSE),"")</f>
        <v/>
      </c>
      <c r="E2307" s="24" t="str">
        <f>_xlfn.IFNA(VLOOKUP(C2307,list!G:I,3,FALSE),"")</f>
        <v/>
      </c>
      <c r="O2307" s="26" t="str">
        <f t="shared" si="182"/>
        <v/>
      </c>
      <c r="P2307" s="28" t="str">
        <f t="shared" ref="P2307:P2370" si="186">IFERROR(IF(J2307&gt;0,((J2307-H2307)/7),""),"")</f>
        <v/>
      </c>
      <c r="Q2307" s="24" t="str">
        <f t="shared" si="183"/>
        <v/>
      </c>
      <c r="R2307" s="24" t="str">
        <f t="shared" si="184"/>
        <v/>
      </c>
      <c r="S2307" s="27" t="str">
        <f t="shared" si="185"/>
        <v/>
      </c>
    </row>
    <row r="2308" spans="2:19" x14ac:dyDescent="0.3">
      <c r="B2308" s="24" t="str">
        <f>_xlfn.IFNA(VLOOKUP(A2308,list!B:C,2,FALSE),"")</f>
        <v/>
      </c>
      <c r="D2308" s="24" t="str">
        <f>_xlfn.IFNA(VLOOKUP(C2308,list!$G$2:$I$10,2,FALSE),"")</f>
        <v/>
      </c>
      <c r="E2308" s="24" t="str">
        <f>_xlfn.IFNA(VLOOKUP(C2308,list!G:I,3,FALSE),"")</f>
        <v/>
      </c>
      <c r="O2308" s="26" t="str">
        <f t="shared" si="182"/>
        <v/>
      </c>
      <c r="P2308" s="28" t="str">
        <f t="shared" si="186"/>
        <v/>
      </c>
      <c r="Q2308" s="24" t="str">
        <f t="shared" si="183"/>
        <v/>
      </c>
      <c r="R2308" s="24" t="str">
        <f t="shared" si="184"/>
        <v/>
      </c>
      <c r="S2308" s="27" t="str">
        <f t="shared" si="185"/>
        <v/>
      </c>
    </row>
    <row r="2309" spans="2:19" x14ac:dyDescent="0.3">
      <c r="B2309" s="24" t="str">
        <f>_xlfn.IFNA(VLOOKUP(A2309,list!B:C,2,FALSE),"")</f>
        <v/>
      </c>
      <c r="D2309" s="24" t="str">
        <f>_xlfn.IFNA(VLOOKUP(C2309,list!$G$2:$I$10,2,FALSE),"")</f>
        <v/>
      </c>
      <c r="E2309" s="24" t="str">
        <f>_xlfn.IFNA(VLOOKUP(C2309,list!G:I,3,FALSE),"")</f>
        <v/>
      </c>
      <c r="O2309" s="26" t="str">
        <f t="shared" si="182"/>
        <v/>
      </c>
      <c r="P2309" s="28" t="str">
        <f t="shared" si="186"/>
        <v/>
      </c>
      <c r="Q2309" s="24" t="str">
        <f t="shared" si="183"/>
        <v/>
      </c>
      <c r="R2309" s="24" t="str">
        <f t="shared" si="184"/>
        <v/>
      </c>
      <c r="S2309" s="27" t="str">
        <f t="shared" si="185"/>
        <v/>
      </c>
    </row>
    <row r="2310" spans="2:19" x14ac:dyDescent="0.3">
      <c r="B2310" s="24" t="str">
        <f>_xlfn.IFNA(VLOOKUP(A2310,list!B:C,2,FALSE),"")</f>
        <v/>
      </c>
      <c r="D2310" s="24" t="str">
        <f>_xlfn.IFNA(VLOOKUP(C2310,list!$G$2:$I$10,2,FALSE),"")</f>
        <v/>
      </c>
      <c r="E2310" s="24" t="str">
        <f>_xlfn.IFNA(VLOOKUP(C2310,list!G:I,3,FALSE),"")</f>
        <v/>
      </c>
      <c r="O2310" s="26" t="str">
        <f t="shared" si="182"/>
        <v/>
      </c>
      <c r="P2310" s="28" t="str">
        <f t="shared" si="186"/>
        <v/>
      </c>
      <c r="Q2310" s="24" t="str">
        <f t="shared" si="183"/>
        <v/>
      </c>
      <c r="R2310" s="24" t="str">
        <f t="shared" si="184"/>
        <v/>
      </c>
      <c r="S2310" s="27" t="str">
        <f t="shared" si="185"/>
        <v/>
      </c>
    </row>
    <row r="2311" spans="2:19" x14ac:dyDescent="0.3">
      <c r="B2311" s="24" t="str">
        <f>_xlfn.IFNA(VLOOKUP(A2311,list!B:C,2,FALSE),"")</f>
        <v/>
      </c>
      <c r="D2311" s="24" t="str">
        <f>_xlfn.IFNA(VLOOKUP(C2311,list!$G$2:$I$10,2,FALSE),"")</f>
        <v/>
      </c>
      <c r="E2311" s="24" t="str">
        <f>_xlfn.IFNA(VLOOKUP(C2311,list!G:I,3,FALSE),"")</f>
        <v/>
      </c>
      <c r="O2311" s="26" t="str">
        <f t="shared" si="182"/>
        <v/>
      </c>
      <c r="P2311" s="28" t="str">
        <f t="shared" si="186"/>
        <v/>
      </c>
      <c r="Q2311" s="24" t="str">
        <f t="shared" si="183"/>
        <v/>
      </c>
      <c r="R2311" s="24" t="str">
        <f t="shared" si="184"/>
        <v/>
      </c>
      <c r="S2311" s="27" t="str">
        <f t="shared" si="185"/>
        <v/>
      </c>
    </row>
    <row r="2312" spans="2:19" x14ac:dyDescent="0.3">
      <c r="B2312" s="24" t="str">
        <f>_xlfn.IFNA(VLOOKUP(A2312,list!B:C,2,FALSE),"")</f>
        <v/>
      </c>
      <c r="D2312" s="24" t="str">
        <f>_xlfn.IFNA(VLOOKUP(C2312,list!$G$2:$I$10,2,FALSE),"")</f>
        <v/>
      </c>
      <c r="E2312" s="24" t="str">
        <f>_xlfn.IFNA(VLOOKUP(C2312,list!G:I,3,FALSE),"")</f>
        <v/>
      </c>
      <c r="O2312" s="26" t="str">
        <f t="shared" si="182"/>
        <v/>
      </c>
      <c r="P2312" s="28" t="str">
        <f t="shared" si="186"/>
        <v/>
      </c>
      <c r="Q2312" s="24" t="str">
        <f t="shared" si="183"/>
        <v/>
      </c>
      <c r="R2312" s="24" t="str">
        <f t="shared" si="184"/>
        <v/>
      </c>
      <c r="S2312" s="27" t="str">
        <f t="shared" si="185"/>
        <v/>
      </c>
    </row>
    <row r="2313" spans="2:19" x14ac:dyDescent="0.3">
      <c r="B2313" s="24" t="str">
        <f>_xlfn.IFNA(VLOOKUP(A2313,list!B:C,2,FALSE),"")</f>
        <v/>
      </c>
      <c r="D2313" s="24" t="str">
        <f>_xlfn.IFNA(VLOOKUP(C2313,list!$G$2:$I$10,2,FALSE),"")</f>
        <v/>
      </c>
      <c r="E2313" s="24" t="str">
        <f>_xlfn.IFNA(VLOOKUP(C2313,list!G:I,3,FALSE),"")</f>
        <v/>
      </c>
      <c r="O2313" s="26" t="str">
        <f t="shared" si="182"/>
        <v/>
      </c>
      <c r="P2313" s="28" t="str">
        <f t="shared" si="186"/>
        <v/>
      </c>
      <c r="Q2313" s="24" t="str">
        <f t="shared" si="183"/>
        <v/>
      </c>
      <c r="R2313" s="24" t="str">
        <f t="shared" si="184"/>
        <v/>
      </c>
      <c r="S2313" s="27" t="str">
        <f t="shared" si="185"/>
        <v/>
      </c>
    </row>
    <row r="2314" spans="2:19" x14ac:dyDescent="0.3">
      <c r="B2314" s="24" t="str">
        <f>_xlfn.IFNA(VLOOKUP(A2314,list!B:C,2,FALSE),"")</f>
        <v/>
      </c>
      <c r="D2314" s="24" t="str">
        <f>_xlfn.IFNA(VLOOKUP(C2314,list!$G$2:$I$10,2,FALSE),"")</f>
        <v/>
      </c>
      <c r="E2314" s="24" t="str">
        <f>_xlfn.IFNA(VLOOKUP(C2314,list!G:I,3,FALSE),"")</f>
        <v/>
      </c>
      <c r="O2314" s="26" t="str">
        <f t="shared" si="182"/>
        <v/>
      </c>
      <c r="P2314" s="28" t="str">
        <f t="shared" si="186"/>
        <v/>
      </c>
      <c r="Q2314" s="24" t="str">
        <f t="shared" si="183"/>
        <v/>
      </c>
      <c r="R2314" s="24" t="str">
        <f t="shared" si="184"/>
        <v/>
      </c>
      <c r="S2314" s="27" t="str">
        <f t="shared" si="185"/>
        <v/>
      </c>
    </row>
    <row r="2315" spans="2:19" x14ac:dyDescent="0.3">
      <c r="B2315" s="24" t="str">
        <f>_xlfn.IFNA(VLOOKUP(A2315,list!B:C,2,FALSE),"")</f>
        <v/>
      </c>
      <c r="D2315" s="24" t="str">
        <f>_xlfn.IFNA(VLOOKUP(C2315,list!$G$2:$I$10,2,FALSE),"")</f>
        <v/>
      </c>
      <c r="E2315" s="24" t="str">
        <f>_xlfn.IFNA(VLOOKUP(C2315,list!G:I,3,FALSE),"")</f>
        <v/>
      </c>
      <c r="O2315" s="26" t="str">
        <f t="shared" si="182"/>
        <v/>
      </c>
      <c r="P2315" s="28" t="str">
        <f t="shared" si="186"/>
        <v/>
      </c>
      <c r="Q2315" s="24" t="str">
        <f t="shared" si="183"/>
        <v/>
      </c>
      <c r="R2315" s="24" t="str">
        <f t="shared" si="184"/>
        <v/>
      </c>
      <c r="S2315" s="27" t="str">
        <f t="shared" si="185"/>
        <v/>
      </c>
    </row>
    <row r="2316" spans="2:19" x14ac:dyDescent="0.3">
      <c r="B2316" s="24" t="str">
        <f>_xlfn.IFNA(VLOOKUP(A2316,list!B:C,2,FALSE),"")</f>
        <v/>
      </c>
      <c r="D2316" s="24" t="str">
        <f>_xlfn.IFNA(VLOOKUP(C2316,list!$G$2:$I$10,2,FALSE),"")</f>
        <v/>
      </c>
      <c r="E2316" s="24" t="str">
        <f>_xlfn.IFNA(VLOOKUP(C2316,list!G:I,3,FALSE),"")</f>
        <v/>
      </c>
      <c r="O2316" s="26" t="str">
        <f t="shared" si="182"/>
        <v/>
      </c>
      <c r="P2316" s="28" t="str">
        <f t="shared" si="186"/>
        <v/>
      </c>
      <c r="Q2316" s="24" t="str">
        <f t="shared" si="183"/>
        <v/>
      </c>
      <c r="R2316" s="24" t="str">
        <f t="shared" si="184"/>
        <v/>
      </c>
      <c r="S2316" s="27" t="str">
        <f t="shared" si="185"/>
        <v/>
      </c>
    </row>
    <row r="2317" spans="2:19" x14ac:dyDescent="0.3">
      <c r="B2317" s="24" t="str">
        <f>_xlfn.IFNA(VLOOKUP(A2317,list!B:C,2,FALSE),"")</f>
        <v/>
      </c>
      <c r="D2317" s="24" t="str">
        <f>_xlfn.IFNA(VLOOKUP(C2317,list!$G$2:$I$10,2,FALSE),"")</f>
        <v/>
      </c>
      <c r="E2317" s="24" t="str">
        <f>_xlfn.IFNA(VLOOKUP(C2317,list!G:I,3,FALSE),"")</f>
        <v/>
      </c>
      <c r="O2317" s="26" t="str">
        <f t="shared" si="182"/>
        <v/>
      </c>
      <c r="P2317" s="28" t="str">
        <f t="shared" si="186"/>
        <v/>
      </c>
      <c r="Q2317" s="24" t="str">
        <f t="shared" si="183"/>
        <v/>
      </c>
      <c r="R2317" s="24" t="str">
        <f t="shared" si="184"/>
        <v/>
      </c>
      <c r="S2317" s="27" t="str">
        <f t="shared" si="185"/>
        <v/>
      </c>
    </row>
    <row r="2318" spans="2:19" x14ac:dyDescent="0.3">
      <c r="B2318" s="24" t="str">
        <f>_xlfn.IFNA(VLOOKUP(A2318,list!B:C,2,FALSE),"")</f>
        <v/>
      </c>
      <c r="D2318" s="24" t="str">
        <f>_xlfn.IFNA(VLOOKUP(C2318,list!$G$2:$I$10,2,FALSE),"")</f>
        <v/>
      </c>
      <c r="E2318" s="24" t="str">
        <f>_xlfn.IFNA(VLOOKUP(C2318,list!G:I,3,FALSE),"")</f>
        <v/>
      </c>
      <c r="O2318" s="26" t="str">
        <f t="shared" si="182"/>
        <v/>
      </c>
      <c r="P2318" s="28" t="str">
        <f t="shared" si="186"/>
        <v/>
      </c>
      <c r="Q2318" s="24" t="str">
        <f t="shared" si="183"/>
        <v/>
      </c>
      <c r="R2318" s="24" t="str">
        <f t="shared" si="184"/>
        <v/>
      </c>
      <c r="S2318" s="27" t="str">
        <f t="shared" si="185"/>
        <v/>
      </c>
    </row>
    <row r="2319" spans="2:19" x14ac:dyDescent="0.3">
      <c r="B2319" s="24" t="str">
        <f>_xlfn.IFNA(VLOOKUP(A2319,list!B:C,2,FALSE),"")</f>
        <v/>
      </c>
      <c r="D2319" s="24" t="str">
        <f>_xlfn.IFNA(VLOOKUP(C2319,list!$G$2:$I$10,2,FALSE),"")</f>
        <v/>
      </c>
      <c r="E2319" s="24" t="str">
        <f>_xlfn.IFNA(VLOOKUP(C2319,list!G:I,3,FALSE),"")</f>
        <v/>
      </c>
      <c r="O2319" s="26" t="str">
        <f t="shared" si="182"/>
        <v/>
      </c>
      <c r="P2319" s="28" t="str">
        <f t="shared" si="186"/>
        <v/>
      </c>
      <c r="Q2319" s="24" t="str">
        <f t="shared" si="183"/>
        <v/>
      </c>
      <c r="R2319" s="24" t="str">
        <f t="shared" si="184"/>
        <v/>
      </c>
      <c r="S2319" s="27" t="str">
        <f t="shared" si="185"/>
        <v/>
      </c>
    </row>
    <row r="2320" spans="2:19" x14ac:dyDescent="0.3">
      <c r="B2320" s="24" t="str">
        <f>_xlfn.IFNA(VLOOKUP(A2320,list!B:C,2,FALSE),"")</f>
        <v/>
      </c>
      <c r="D2320" s="24" t="str">
        <f>_xlfn.IFNA(VLOOKUP(C2320,list!$G$2:$I$10,2,FALSE),"")</f>
        <v/>
      </c>
      <c r="E2320" s="24" t="str">
        <f>_xlfn.IFNA(VLOOKUP(C2320,list!G:I,3,FALSE),"")</f>
        <v/>
      </c>
      <c r="O2320" s="26" t="str">
        <f t="shared" si="182"/>
        <v/>
      </c>
      <c r="P2320" s="28" t="str">
        <f t="shared" si="186"/>
        <v/>
      </c>
      <c r="Q2320" s="24" t="str">
        <f t="shared" si="183"/>
        <v/>
      </c>
      <c r="R2320" s="24" t="str">
        <f t="shared" si="184"/>
        <v/>
      </c>
      <c r="S2320" s="27" t="str">
        <f t="shared" si="185"/>
        <v/>
      </c>
    </row>
    <row r="2321" spans="2:19" x14ac:dyDescent="0.3">
      <c r="B2321" s="24" t="str">
        <f>_xlfn.IFNA(VLOOKUP(A2321,list!B:C,2,FALSE),"")</f>
        <v/>
      </c>
      <c r="D2321" s="24" t="str">
        <f>_xlfn.IFNA(VLOOKUP(C2321,list!$G$2:$I$10,2,FALSE),"")</f>
        <v/>
      </c>
      <c r="E2321" s="24" t="str">
        <f>_xlfn.IFNA(VLOOKUP(C2321,list!G:I,3,FALSE),"")</f>
        <v/>
      </c>
      <c r="O2321" s="26" t="str">
        <f t="shared" si="182"/>
        <v/>
      </c>
      <c r="P2321" s="28" t="str">
        <f t="shared" si="186"/>
        <v/>
      </c>
      <c r="Q2321" s="24" t="str">
        <f t="shared" si="183"/>
        <v/>
      </c>
      <c r="R2321" s="24" t="str">
        <f t="shared" si="184"/>
        <v/>
      </c>
      <c r="S2321" s="27" t="str">
        <f t="shared" si="185"/>
        <v/>
      </c>
    </row>
    <row r="2322" spans="2:19" x14ac:dyDescent="0.3">
      <c r="B2322" s="24" t="str">
        <f>_xlfn.IFNA(VLOOKUP(A2322,list!B:C,2,FALSE),"")</f>
        <v/>
      </c>
      <c r="D2322" s="24" t="str">
        <f>_xlfn.IFNA(VLOOKUP(C2322,list!$G$2:$I$10,2,FALSE),"")</f>
        <v/>
      </c>
      <c r="E2322" s="24" t="str">
        <f>_xlfn.IFNA(VLOOKUP(C2322,list!G:I,3,FALSE),"")</f>
        <v/>
      </c>
      <c r="O2322" s="26" t="str">
        <f t="shared" si="182"/>
        <v/>
      </c>
      <c r="P2322" s="28" t="str">
        <f t="shared" si="186"/>
        <v/>
      </c>
      <c r="Q2322" s="24" t="str">
        <f t="shared" si="183"/>
        <v/>
      </c>
      <c r="R2322" s="24" t="str">
        <f t="shared" si="184"/>
        <v/>
      </c>
      <c r="S2322" s="27" t="str">
        <f t="shared" si="185"/>
        <v/>
      </c>
    </row>
    <row r="2323" spans="2:19" x14ac:dyDescent="0.3">
      <c r="B2323" s="24" t="str">
        <f>_xlfn.IFNA(VLOOKUP(A2323,list!B:C,2,FALSE),"")</f>
        <v/>
      </c>
      <c r="D2323" s="24" t="str">
        <f>_xlfn.IFNA(VLOOKUP(C2323,list!$G$2:$I$10,2,FALSE),"")</f>
        <v/>
      </c>
      <c r="E2323" s="24" t="str">
        <f>_xlfn.IFNA(VLOOKUP(C2323,list!G:I,3,FALSE),"")</f>
        <v/>
      </c>
      <c r="O2323" s="26" t="str">
        <f t="shared" si="182"/>
        <v/>
      </c>
      <c r="P2323" s="28" t="str">
        <f t="shared" si="186"/>
        <v/>
      </c>
      <c r="Q2323" s="24" t="str">
        <f t="shared" si="183"/>
        <v/>
      </c>
      <c r="R2323" s="24" t="str">
        <f t="shared" si="184"/>
        <v/>
      </c>
      <c r="S2323" s="27" t="str">
        <f t="shared" si="185"/>
        <v/>
      </c>
    </row>
    <row r="2324" spans="2:19" x14ac:dyDescent="0.3">
      <c r="B2324" s="24" t="str">
        <f>_xlfn.IFNA(VLOOKUP(A2324,list!B:C,2,FALSE),"")</f>
        <v/>
      </c>
      <c r="D2324" s="24" t="str">
        <f>_xlfn.IFNA(VLOOKUP(C2324,list!$G$2:$I$10,2,FALSE),"")</f>
        <v/>
      </c>
      <c r="E2324" s="24" t="str">
        <f>_xlfn.IFNA(VLOOKUP(C2324,list!G:I,3,FALSE),"")</f>
        <v/>
      </c>
      <c r="O2324" s="26" t="str">
        <f t="shared" si="182"/>
        <v/>
      </c>
      <c r="P2324" s="28" t="str">
        <f t="shared" si="186"/>
        <v/>
      </c>
      <c r="Q2324" s="24" t="str">
        <f t="shared" si="183"/>
        <v/>
      </c>
      <c r="R2324" s="24" t="str">
        <f t="shared" si="184"/>
        <v/>
      </c>
      <c r="S2324" s="27" t="str">
        <f t="shared" si="185"/>
        <v/>
      </c>
    </row>
    <row r="2325" spans="2:19" x14ac:dyDescent="0.3">
      <c r="B2325" s="24" t="str">
        <f>_xlfn.IFNA(VLOOKUP(A2325,list!B:C,2,FALSE),"")</f>
        <v/>
      </c>
      <c r="D2325" s="24" t="str">
        <f>_xlfn.IFNA(VLOOKUP(C2325,list!$G$2:$I$10,2,FALSE),"")</f>
        <v/>
      </c>
      <c r="E2325" s="24" t="str">
        <f>_xlfn.IFNA(VLOOKUP(C2325,list!G:I,3,FALSE),"")</f>
        <v/>
      </c>
      <c r="O2325" s="26" t="str">
        <f t="shared" si="182"/>
        <v/>
      </c>
      <c r="P2325" s="28" t="str">
        <f t="shared" si="186"/>
        <v/>
      </c>
      <c r="Q2325" s="24" t="str">
        <f t="shared" si="183"/>
        <v/>
      </c>
      <c r="R2325" s="24" t="str">
        <f t="shared" si="184"/>
        <v/>
      </c>
      <c r="S2325" s="27" t="str">
        <f t="shared" si="185"/>
        <v/>
      </c>
    </row>
    <row r="2326" spans="2:19" x14ac:dyDescent="0.3">
      <c r="B2326" s="24" t="str">
        <f>_xlfn.IFNA(VLOOKUP(A2326,list!B:C,2,FALSE),"")</f>
        <v/>
      </c>
      <c r="D2326" s="24" t="str">
        <f>_xlfn.IFNA(VLOOKUP(C2326,list!$G$2:$I$10,2,FALSE),"")</f>
        <v/>
      </c>
      <c r="E2326" s="24" t="str">
        <f>_xlfn.IFNA(VLOOKUP(C2326,list!G:I,3,FALSE),"")</f>
        <v/>
      </c>
      <c r="O2326" s="26" t="str">
        <f t="shared" si="182"/>
        <v/>
      </c>
      <c r="P2326" s="28" t="str">
        <f t="shared" si="186"/>
        <v/>
      </c>
      <c r="Q2326" s="24" t="str">
        <f t="shared" si="183"/>
        <v/>
      </c>
      <c r="R2326" s="24" t="str">
        <f t="shared" si="184"/>
        <v/>
      </c>
      <c r="S2326" s="27" t="str">
        <f t="shared" si="185"/>
        <v/>
      </c>
    </row>
    <row r="2327" spans="2:19" x14ac:dyDescent="0.3">
      <c r="B2327" s="24" t="str">
        <f>_xlfn.IFNA(VLOOKUP(A2327,list!B:C,2,FALSE),"")</f>
        <v/>
      </c>
      <c r="D2327" s="24" t="str">
        <f>_xlfn.IFNA(VLOOKUP(C2327,list!$G$2:$I$10,2,FALSE),"")</f>
        <v/>
      </c>
      <c r="E2327" s="24" t="str">
        <f>_xlfn.IFNA(VLOOKUP(C2327,list!G:I,3,FALSE),"")</f>
        <v/>
      </c>
      <c r="O2327" s="26" t="str">
        <f t="shared" si="182"/>
        <v/>
      </c>
      <c r="P2327" s="28" t="str">
        <f t="shared" si="186"/>
        <v/>
      </c>
      <c r="Q2327" s="24" t="str">
        <f t="shared" si="183"/>
        <v/>
      </c>
      <c r="R2327" s="24" t="str">
        <f t="shared" si="184"/>
        <v/>
      </c>
      <c r="S2327" s="27" t="str">
        <f t="shared" si="185"/>
        <v/>
      </c>
    </row>
    <row r="2328" spans="2:19" x14ac:dyDescent="0.3">
      <c r="B2328" s="24" t="str">
        <f>_xlfn.IFNA(VLOOKUP(A2328,list!B:C,2,FALSE),"")</f>
        <v/>
      </c>
      <c r="D2328" s="24" t="str">
        <f>_xlfn.IFNA(VLOOKUP(C2328,list!$G$2:$I$10,2,FALSE),"")</f>
        <v/>
      </c>
      <c r="E2328" s="24" t="str">
        <f>_xlfn.IFNA(VLOOKUP(C2328,list!G:I,3,FALSE),"")</f>
        <v/>
      </c>
      <c r="O2328" s="26" t="str">
        <f t="shared" si="182"/>
        <v/>
      </c>
      <c r="P2328" s="28" t="str">
        <f t="shared" si="186"/>
        <v/>
      </c>
      <c r="Q2328" s="24" t="str">
        <f t="shared" si="183"/>
        <v/>
      </c>
      <c r="R2328" s="24" t="str">
        <f t="shared" si="184"/>
        <v/>
      </c>
      <c r="S2328" s="27" t="str">
        <f t="shared" si="185"/>
        <v/>
      </c>
    </row>
    <row r="2329" spans="2:19" x14ac:dyDescent="0.3">
      <c r="B2329" s="24" t="str">
        <f>_xlfn.IFNA(VLOOKUP(A2329,list!B:C,2,FALSE),"")</f>
        <v/>
      </c>
      <c r="D2329" s="24" t="str">
        <f>_xlfn.IFNA(VLOOKUP(C2329,list!$G$2:$I$10,2,FALSE),"")</f>
        <v/>
      </c>
      <c r="E2329" s="24" t="str">
        <f>_xlfn.IFNA(VLOOKUP(C2329,list!G:I,3,FALSE),"")</f>
        <v/>
      </c>
      <c r="O2329" s="26" t="str">
        <f t="shared" si="182"/>
        <v/>
      </c>
      <c r="P2329" s="28" t="str">
        <f t="shared" si="186"/>
        <v/>
      </c>
      <c r="Q2329" s="24" t="str">
        <f t="shared" si="183"/>
        <v/>
      </c>
      <c r="R2329" s="24" t="str">
        <f t="shared" si="184"/>
        <v/>
      </c>
      <c r="S2329" s="27" t="str">
        <f t="shared" si="185"/>
        <v/>
      </c>
    </row>
    <row r="2330" spans="2:19" x14ac:dyDescent="0.3">
      <c r="B2330" s="24" t="str">
        <f>_xlfn.IFNA(VLOOKUP(A2330,list!B:C,2,FALSE),"")</f>
        <v/>
      </c>
      <c r="D2330" s="24" t="str">
        <f>_xlfn.IFNA(VLOOKUP(C2330,list!$G$2:$I$10,2,FALSE),"")</f>
        <v/>
      </c>
      <c r="E2330" s="24" t="str">
        <f>_xlfn.IFNA(VLOOKUP(C2330,list!G:I,3,FALSE),"")</f>
        <v/>
      </c>
      <c r="O2330" s="26" t="str">
        <f t="shared" si="182"/>
        <v/>
      </c>
      <c r="P2330" s="28" t="str">
        <f t="shared" si="186"/>
        <v/>
      </c>
      <c r="Q2330" s="24" t="str">
        <f t="shared" si="183"/>
        <v/>
      </c>
      <c r="R2330" s="24" t="str">
        <f t="shared" si="184"/>
        <v/>
      </c>
      <c r="S2330" s="27" t="str">
        <f t="shared" si="185"/>
        <v/>
      </c>
    </row>
    <row r="2331" spans="2:19" x14ac:dyDescent="0.3">
      <c r="B2331" s="24" t="str">
        <f>_xlfn.IFNA(VLOOKUP(A2331,list!B:C,2,FALSE),"")</f>
        <v/>
      </c>
      <c r="D2331" s="24" t="str">
        <f>_xlfn.IFNA(VLOOKUP(C2331,list!$G$2:$I$10,2,FALSE),"")</f>
        <v/>
      </c>
      <c r="E2331" s="24" t="str">
        <f>_xlfn.IFNA(VLOOKUP(C2331,list!G:I,3,FALSE),"")</f>
        <v/>
      </c>
      <c r="O2331" s="26" t="str">
        <f t="shared" si="182"/>
        <v/>
      </c>
      <c r="P2331" s="28" t="str">
        <f t="shared" si="186"/>
        <v/>
      </c>
      <c r="Q2331" s="24" t="str">
        <f t="shared" si="183"/>
        <v/>
      </c>
      <c r="R2331" s="24" t="str">
        <f t="shared" si="184"/>
        <v/>
      </c>
      <c r="S2331" s="27" t="str">
        <f t="shared" si="185"/>
        <v/>
      </c>
    </row>
    <row r="2332" spans="2:19" x14ac:dyDescent="0.3">
      <c r="B2332" s="24" t="str">
        <f>_xlfn.IFNA(VLOOKUP(A2332,list!B:C,2,FALSE),"")</f>
        <v/>
      </c>
      <c r="D2332" s="24" t="str">
        <f>_xlfn.IFNA(VLOOKUP(C2332,list!$G$2:$I$10,2,FALSE),"")</f>
        <v/>
      </c>
      <c r="E2332" s="24" t="str">
        <f>_xlfn.IFNA(VLOOKUP(C2332,list!G:I,3,FALSE),"")</f>
        <v/>
      </c>
      <c r="O2332" s="26" t="str">
        <f t="shared" si="182"/>
        <v/>
      </c>
      <c r="P2332" s="28" t="str">
        <f t="shared" si="186"/>
        <v/>
      </c>
      <c r="Q2332" s="24" t="str">
        <f t="shared" si="183"/>
        <v/>
      </c>
      <c r="R2332" s="24" t="str">
        <f t="shared" si="184"/>
        <v/>
      </c>
      <c r="S2332" s="27" t="str">
        <f t="shared" si="185"/>
        <v/>
      </c>
    </row>
    <row r="2333" spans="2:19" x14ac:dyDescent="0.3">
      <c r="B2333" s="24" t="str">
        <f>_xlfn.IFNA(VLOOKUP(A2333,list!B:C,2,FALSE),"")</f>
        <v/>
      </c>
      <c r="D2333" s="24" t="str">
        <f>_xlfn.IFNA(VLOOKUP(C2333,list!$G$2:$I$10,2,FALSE),"")</f>
        <v/>
      </c>
      <c r="E2333" s="24" t="str">
        <f>_xlfn.IFNA(VLOOKUP(C2333,list!G:I,3,FALSE),"")</f>
        <v/>
      </c>
      <c r="O2333" s="26" t="str">
        <f t="shared" si="182"/>
        <v/>
      </c>
      <c r="P2333" s="28" t="str">
        <f t="shared" si="186"/>
        <v/>
      </c>
      <c r="Q2333" s="24" t="str">
        <f t="shared" si="183"/>
        <v/>
      </c>
      <c r="R2333" s="24" t="str">
        <f t="shared" si="184"/>
        <v/>
      </c>
      <c r="S2333" s="27" t="str">
        <f t="shared" si="185"/>
        <v/>
      </c>
    </row>
    <row r="2334" spans="2:19" x14ac:dyDescent="0.3">
      <c r="B2334" s="24" t="str">
        <f>_xlfn.IFNA(VLOOKUP(A2334,list!B:C,2,FALSE),"")</f>
        <v/>
      </c>
      <c r="D2334" s="24" t="str">
        <f>_xlfn.IFNA(VLOOKUP(C2334,list!$G$2:$I$10,2,FALSE),"")</f>
        <v/>
      </c>
      <c r="E2334" s="24" t="str">
        <f>_xlfn.IFNA(VLOOKUP(C2334,list!G:I,3,FALSE),"")</f>
        <v/>
      </c>
      <c r="O2334" s="26" t="str">
        <f t="shared" si="182"/>
        <v/>
      </c>
      <c r="P2334" s="28" t="str">
        <f t="shared" si="186"/>
        <v/>
      </c>
      <c r="Q2334" s="24" t="str">
        <f t="shared" si="183"/>
        <v/>
      </c>
      <c r="R2334" s="24" t="str">
        <f t="shared" si="184"/>
        <v/>
      </c>
      <c r="S2334" s="27" t="str">
        <f t="shared" si="185"/>
        <v/>
      </c>
    </row>
    <row r="2335" spans="2:19" x14ac:dyDescent="0.3">
      <c r="B2335" s="24" t="str">
        <f>_xlfn.IFNA(VLOOKUP(A2335,list!B:C,2,FALSE),"")</f>
        <v/>
      </c>
      <c r="D2335" s="24" t="str">
        <f>_xlfn.IFNA(VLOOKUP(C2335,list!$G$2:$I$10,2,FALSE),"")</f>
        <v/>
      </c>
      <c r="E2335" s="24" t="str">
        <f>_xlfn.IFNA(VLOOKUP(C2335,list!G:I,3,FALSE),"")</f>
        <v/>
      </c>
      <c r="O2335" s="26" t="str">
        <f t="shared" si="182"/>
        <v/>
      </c>
      <c r="P2335" s="28" t="str">
        <f t="shared" si="186"/>
        <v/>
      </c>
      <c r="Q2335" s="24" t="str">
        <f t="shared" si="183"/>
        <v/>
      </c>
      <c r="R2335" s="24" t="str">
        <f t="shared" si="184"/>
        <v/>
      </c>
      <c r="S2335" s="27" t="str">
        <f t="shared" si="185"/>
        <v/>
      </c>
    </row>
    <row r="2336" spans="2:19" x14ac:dyDescent="0.3">
      <c r="B2336" s="24" t="str">
        <f>_xlfn.IFNA(VLOOKUP(A2336,list!B:C,2,FALSE),"")</f>
        <v/>
      </c>
      <c r="D2336" s="24" t="str">
        <f>_xlfn.IFNA(VLOOKUP(C2336,list!$G$2:$I$10,2,FALSE),"")</f>
        <v/>
      </c>
      <c r="E2336" s="24" t="str">
        <f>_xlfn.IFNA(VLOOKUP(C2336,list!G:I,3,FALSE),"")</f>
        <v/>
      </c>
      <c r="O2336" s="26" t="str">
        <f t="shared" si="182"/>
        <v/>
      </c>
      <c r="P2336" s="28" t="str">
        <f t="shared" si="186"/>
        <v/>
      </c>
      <c r="Q2336" s="24" t="str">
        <f t="shared" si="183"/>
        <v/>
      </c>
      <c r="R2336" s="24" t="str">
        <f t="shared" si="184"/>
        <v/>
      </c>
      <c r="S2336" s="27" t="str">
        <f t="shared" si="185"/>
        <v/>
      </c>
    </row>
    <row r="2337" spans="2:19" x14ac:dyDescent="0.3">
      <c r="B2337" s="24" t="str">
        <f>_xlfn.IFNA(VLOOKUP(A2337,list!B:C,2,FALSE),"")</f>
        <v/>
      </c>
      <c r="D2337" s="24" t="str">
        <f>_xlfn.IFNA(VLOOKUP(C2337,list!$G$2:$I$10,2,FALSE),"")</f>
        <v/>
      </c>
      <c r="E2337" s="24" t="str">
        <f>_xlfn.IFNA(VLOOKUP(C2337,list!G:I,3,FALSE),"")</f>
        <v/>
      </c>
      <c r="O2337" s="26" t="str">
        <f t="shared" si="182"/>
        <v/>
      </c>
      <c r="P2337" s="28" t="str">
        <f t="shared" si="186"/>
        <v/>
      </c>
      <c r="Q2337" s="24" t="str">
        <f t="shared" si="183"/>
        <v/>
      </c>
      <c r="R2337" s="24" t="str">
        <f t="shared" si="184"/>
        <v/>
      </c>
      <c r="S2337" s="27" t="str">
        <f t="shared" si="185"/>
        <v/>
      </c>
    </row>
    <row r="2338" spans="2:19" x14ac:dyDescent="0.3">
      <c r="B2338" s="24" t="str">
        <f>_xlfn.IFNA(VLOOKUP(A2338,list!B:C,2,FALSE),"")</f>
        <v/>
      </c>
      <c r="D2338" s="24" t="str">
        <f>_xlfn.IFNA(VLOOKUP(C2338,list!$G$2:$I$10,2,FALSE),"")</f>
        <v/>
      </c>
      <c r="E2338" s="24" t="str">
        <f>_xlfn.IFNA(VLOOKUP(C2338,list!G:I,3,FALSE),"")</f>
        <v/>
      </c>
      <c r="O2338" s="26" t="str">
        <f t="shared" si="182"/>
        <v/>
      </c>
      <c r="P2338" s="28" t="str">
        <f t="shared" si="186"/>
        <v/>
      </c>
      <c r="Q2338" s="24" t="str">
        <f t="shared" si="183"/>
        <v/>
      </c>
      <c r="R2338" s="24" t="str">
        <f t="shared" si="184"/>
        <v/>
      </c>
      <c r="S2338" s="27" t="str">
        <f t="shared" si="185"/>
        <v/>
      </c>
    </row>
    <row r="2339" spans="2:19" x14ac:dyDescent="0.3">
      <c r="B2339" s="24" t="str">
        <f>_xlfn.IFNA(VLOOKUP(A2339,list!B:C,2,FALSE),"")</f>
        <v/>
      </c>
      <c r="D2339" s="24" t="str">
        <f>_xlfn.IFNA(VLOOKUP(C2339,list!$G$2:$I$10,2,FALSE),"")</f>
        <v/>
      </c>
      <c r="E2339" s="24" t="str">
        <f>_xlfn.IFNA(VLOOKUP(C2339,list!G:I,3,FALSE),"")</f>
        <v/>
      </c>
      <c r="O2339" s="26" t="str">
        <f t="shared" si="182"/>
        <v/>
      </c>
      <c r="P2339" s="28" t="str">
        <f t="shared" si="186"/>
        <v/>
      </c>
      <c r="Q2339" s="24" t="str">
        <f t="shared" si="183"/>
        <v/>
      </c>
      <c r="R2339" s="24" t="str">
        <f t="shared" si="184"/>
        <v/>
      </c>
      <c r="S2339" s="27" t="str">
        <f t="shared" si="185"/>
        <v/>
      </c>
    </row>
    <row r="2340" spans="2:19" x14ac:dyDescent="0.3">
      <c r="B2340" s="24" t="str">
        <f>_xlfn.IFNA(VLOOKUP(A2340,list!B:C,2,FALSE),"")</f>
        <v/>
      </c>
      <c r="D2340" s="24" t="str">
        <f>_xlfn.IFNA(VLOOKUP(C2340,list!$G$2:$I$10,2,FALSE),"")</f>
        <v/>
      </c>
      <c r="E2340" s="24" t="str">
        <f>_xlfn.IFNA(VLOOKUP(C2340,list!G:I,3,FALSE),"")</f>
        <v/>
      </c>
      <c r="O2340" s="26" t="str">
        <f t="shared" si="182"/>
        <v/>
      </c>
      <c r="P2340" s="28" t="str">
        <f t="shared" si="186"/>
        <v/>
      </c>
      <c r="Q2340" s="24" t="str">
        <f t="shared" si="183"/>
        <v/>
      </c>
      <c r="R2340" s="24" t="str">
        <f t="shared" si="184"/>
        <v/>
      </c>
      <c r="S2340" s="27" t="str">
        <f t="shared" si="185"/>
        <v/>
      </c>
    </row>
    <row r="2341" spans="2:19" x14ac:dyDescent="0.3">
      <c r="B2341" s="24" t="str">
        <f>_xlfn.IFNA(VLOOKUP(A2341,list!B:C,2,FALSE),"")</f>
        <v/>
      </c>
      <c r="D2341" s="24" t="str">
        <f>_xlfn.IFNA(VLOOKUP(C2341,list!$G$2:$I$10,2,FALSE),"")</f>
        <v/>
      </c>
      <c r="E2341" s="24" t="str">
        <f>_xlfn.IFNA(VLOOKUP(C2341,list!G:I,3,FALSE),"")</f>
        <v/>
      </c>
      <c r="O2341" s="26" t="str">
        <f t="shared" si="182"/>
        <v/>
      </c>
      <c r="P2341" s="28" t="str">
        <f t="shared" si="186"/>
        <v/>
      </c>
      <c r="Q2341" s="24" t="str">
        <f t="shared" si="183"/>
        <v/>
      </c>
      <c r="R2341" s="24" t="str">
        <f t="shared" si="184"/>
        <v/>
      </c>
      <c r="S2341" s="27" t="str">
        <f t="shared" si="185"/>
        <v/>
      </c>
    </row>
    <row r="2342" spans="2:19" x14ac:dyDescent="0.3">
      <c r="B2342" s="24" t="str">
        <f>_xlfn.IFNA(VLOOKUP(A2342,list!B:C,2,FALSE),"")</f>
        <v/>
      </c>
      <c r="D2342" s="24" t="str">
        <f>_xlfn.IFNA(VLOOKUP(C2342,list!$G$2:$I$10,2,FALSE),"")</f>
        <v/>
      </c>
      <c r="E2342" s="24" t="str">
        <f>_xlfn.IFNA(VLOOKUP(C2342,list!G:I,3,FALSE),"")</f>
        <v/>
      </c>
      <c r="O2342" s="26" t="str">
        <f t="shared" si="182"/>
        <v/>
      </c>
      <c r="P2342" s="28" t="str">
        <f t="shared" si="186"/>
        <v/>
      </c>
      <c r="Q2342" s="24" t="str">
        <f t="shared" si="183"/>
        <v/>
      </c>
      <c r="R2342" s="24" t="str">
        <f t="shared" si="184"/>
        <v/>
      </c>
      <c r="S2342" s="27" t="str">
        <f t="shared" si="185"/>
        <v/>
      </c>
    </row>
    <row r="2343" spans="2:19" x14ac:dyDescent="0.3">
      <c r="B2343" s="24" t="str">
        <f>_xlfn.IFNA(VLOOKUP(A2343,list!B:C,2,FALSE),"")</f>
        <v/>
      </c>
      <c r="D2343" s="24" t="str">
        <f>_xlfn.IFNA(VLOOKUP(C2343,list!$G$2:$I$10,2,FALSE),"")</f>
        <v/>
      </c>
      <c r="E2343" s="24" t="str">
        <f>_xlfn.IFNA(VLOOKUP(C2343,list!G:I,3,FALSE),"")</f>
        <v/>
      </c>
      <c r="O2343" s="26" t="str">
        <f t="shared" si="182"/>
        <v/>
      </c>
      <c r="P2343" s="28" t="str">
        <f t="shared" si="186"/>
        <v/>
      </c>
      <c r="Q2343" s="24" t="str">
        <f t="shared" si="183"/>
        <v/>
      </c>
      <c r="R2343" s="24" t="str">
        <f t="shared" si="184"/>
        <v/>
      </c>
      <c r="S2343" s="27" t="str">
        <f t="shared" si="185"/>
        <v/>
      </c>
    </row>
    <row r="2344" spans="2:19" x14ac:dyDescent="0.3">
      <c r="B2344" s="24" t="str">
        <f>_xlfn.IFNA(VLOOKUP(A2344,list!B:C,2,FALSE),"")</f>
        <v/>
      </c>
      <c r="D2344" s="24" t="str">
        <f>_xlfn.IFNA(VLOOKUP(C2344,list!$G$2:$I$10,2,FALSE),"")</f>
        <v/>
      </c>
      <c r="E2344" s="24" t="str">
        <f>_xlfn.IFNA(VLOOKUP(C2344,list!G:I,3,FALSE),"")</f>
        <v/>
      </c>
      <c r="O2344" s="26" t="str">
        <f t="shared" si="182"/>
        <v/>
      </c>
      <c r="P2344" s="28" t="str">
        <f t="shared" si="186"/>
        <v/>
      </c>
      <c r="Q2344" s="24" t="str">
        <f t="shared" si="183"/>
        <v/>
      </c>
      <c r="R2344" s="24" t="str">
        <f t="shared" si="184"/>
        <v/>
      </c>
      <c r="S2344" s="27" t="str">
        <f t="shared" si="185"/>
        <v/>
      </c>
    </row>
    <row r="2345" spans="2:19" x14ac:dyDescent="0.3">
      <c r="B2345" s="24" t="str">
        <f>_xlfn.IFNA(VLOOKUP(A2345,list!B:C,2,FALSE),"")</f>
        <v/>
      </c>
      <c r="D2345" s="24" t="str">
        <f>_xlfn.IFNA(VLOOKUP(C2345,list!$G$2:$I$10,2,FALSE),"")</f>
        <v/>
      </c>
      <c r="E2345" s="24" t="str">
        <f>_xlfn.IFNA(VLOOKUP(C2345,list!G:I,3,FALSE),"")</f>
        <v/>
      </c>
      <c r="O2345" s="26" t="str">
        <f t="shared" si="182"/>
        <v/>
      </c>
      <c r="P2345" s="28" t="str">
        <f t="shared" si="186"/>
        <v/>
      </c>
      <c r="Q2345" s="24" t="str">
        <f t="shared" si="183"/>
        <v/>
      </c>
      <c r="R2345" s="24" t="str">
        <f t="shared" si="184"/>
        <v/>
      </c>
      <c r="S2345" s="27" t="str">
        <f t="shared" si="185"/>
        <v/>
      </c>
    </row>
    <row r="2346" spans="2:19" x14ac:dyDescent="0.3">
      <c r="B2346" s="24" t="str">
        <f>_xlfn.IFNA(VLOOKUP(A2346,list!B:C,2,FALSE),"")</f>
        <v/>
      </c>
      <c r="D2346" s="24" t="str">
        <f>_xlfn.IFNA(VLOOKUP(C2346,list!$G$2:$I$10,2,FALSE),"")</f>
        <v/>
      </c>
      <c r="E2346" s="24" t="str">
        <f>_xlfn.IFNA(VLOOKUP(C2346,list!G:I,3,FALSE),"")</f>
        <v/>
      </c>
      <c r="O2346" s="26" t="str">
        <f t="shared" si="182"/>
        <v/>
      </c>
      <c r="P2346" s="28" t="str">
        <f t="shared" si="186"/>
        <v/>
      </c>
      <c r="Q2346" s="24" t="str">
        <f t="shared" si="183"/>
        <v/>
      </c>
      <c r="R2346" s="24" t="str">
        <f t="shared" si="184"/>
        <v/>
      </c>
      <c r="S2346" s="27" t="str">
        <f t="shared" si="185"/>
        <v/>
      </c>
    </row>
    <row r="2347" spans="2:19" x14ac:dyDescent="0.3">
      <c r="B2347" s="24" t="str">
        <f>_xlfn.IFNA(VLOOKUP(A2347,list!B:C,2,FALSE),"")</f>
        <v/>
      </c>
      <c r="D2347" s="24" t="str">
        <f>_xlfn.IFNA(VLOOKUP(C2347,list!$G$2:$I$10,2,FALSE),"")</f>
        <v/>
      </c>
      <c r="E2347" s="24" t="str">
        <f>_xlfn.IFNA(VLOOKUP(C2347,list!G:I,3,FALSE),"")</f>
        <v/>
      </c>
      <c r="O2347" s="26" t="str">
        <f t="shared" si="182"/>
        <v/>
      </c>
      <c r="P2347" s="28" t="str">
        <f t="shared" si="186"/>
        <v/>
      </c>
      <c r="Q2347" s="24" t="str">
        <f t="shared" si="183"/>
        <v/>
      </c>
      <c r="R2347" s="24" t="str">
        <f t="shared" si="184"/>
        <v/>
      </c>
      <c r="S2347" s="27" t="str">
        <f t="shared" si="185"/>
        <v/>
      </c>
    </row>
    <row r="2348" spans="2:19" x14ac:dyDescent="0.3">
      <c r="B2348" s="24" t="str">
        <f>_xlfn.IFNA(VLOOKUP(A2348,list!B:C,2,FALSE),"")</f>
        <v/>
      </c>
      <c r="D2348" s="24" t="str">
        <f>_xlfn.IFNA(VLOOKUP(C2348,list!$G$2:$I$10,2,FALSE),"")</f>
        <v/>
      </c>
      <c r="E2348" s="24" t="str">
        <f>_xlfn.IFNA(VLOOKUP(C2348,list!G:I,3,FALSE),"")</f>
        <v/>
      </c>
      <c r="O2348" s="26" t="str">
        <f t="shared" si="182"/>
        <v/>
      </c>
      <c r="P2348" s="28" t="str">
        <f t="shared" si="186"/>
        <v/>
      </c>
      <c r="Q2348" s="24" t="str">
        <f t="shared" si="183"/>
        <v/>
      </c>
      <c r="R2348" s="24" t="str">
        <f t="shared" si="184"/>
        <v/>
      </c>
      <c r="S2348" s="27" t="str">
        <f t="shared" si="185"/>
        <v/>
      </c>
    </row>
    <row r="2349" spans="2:19" x14ac:dyDescent="0.3">
      <c r="B2349" s="24" t="str">
        <f>_xlfn.IFNA(VLOOKUP(A2349,list!B:C,2,FALSE),"")</f>
        <v/>
      </c>
      <c r="D2349" s="24" t="str">
        <f>_xlfn.IFNA(VLOOKUP(C2349,list!$G$2:$I$10,2,FALSE),"")</f>
        <v/>
      </c>
      <c r="E2349" s="24" t="str">
        <f>_xlfn.IFNA(VLOOKUP(C2349,list!G:I,3,FALSE),"")</f>
        <v/>
      </c>
      <c r="O2349" s="26" t="str">
        <f t="shared" si="182"/>
        <v/>
      </c>
      <c r="P2349" s="28" t="str">
        <f t="shared" si="186"/>
        <v/>
      </c>
      <c r="Q2349" s="24" t="str">
        <f t="shared" si="183"/>
        <v/>
      </c>
      <c r="R2349" s="24" t="str">
        <f t="shared" si="184"/>
        <v/>
      </c>
      <c r="S2349" s="27" t="str">
        <f t="shared" si="185"/>
        <v/>
      </c>
    </row>
    <row r="2350" spans="2:19" x14ac:dyDescent="0.3">
      <c r="B2350" s="24" t="str">
        <f>_xlfn.IFNA(VLOOKUP(A2350,list!B:C,2,FALSE),"")</f>
        <v/>
      </c>
      <c r="D2350" s="24" t="str">
        <f>_xlfn.IFNA(VLOOKUP(C2350,list!$G$2:$I$10,2,FALSE),"")</f>
        <v/>
      </c>
      <c r="E2350" s="24" t="str">
        <f>_xlfn.IFNA(VLOOKUP(C2350,list!G:I,3,FALSE),"")</f>
        <v/>
      </c>
      <c r="O2350" s="26" t="str">
        <f t="shared" si="182"/>
        <v/>
      </c>
      <c r="P2350" s="28" t="str">
        <f t="shared" si="186"/>
        <v/>
      </c>
      <c r="Q2350" s="24" t="str">
        <f t="shared" si="183"/>
        <v/>
      </c>
      <c r="R2350" s="24" t="str">
        <f t="shared" si="184"/>
        <v/>
      </c>
      <c r="S2350" s="27" t="str">
        <f t="shared" si="185"/>
        <v/>
      </c>
    </row>
    <row r="2351" spans="2:19" x14ac:dyDescent="0.3">
      <c r="B2351" s="24" t="str">
        <f>_xlfn.IFNA(VLOOKUP(A2351,list!B:C,2,FALSE),"")</f>
        <v/>
      </c>
      <c r="D2351" s="24" t="str">
        <f>_xlfn.IFNA(VLOOKUP(C2351,list!$G$2:$I$10,2,FALSE),"")</f>
        <v/>
      </c>
      <c r="E2351" s="24" t="str">
        <f>_xlfn.IFNA(VLOOKUP(C2351,list!G:I,3,FALSE),"")</f>
        <v/>
      </c>
      <c r="O2351" s="26" t="str">
        <f t="shared" si="182"/>
        <v/>
      </c>
      <c r="P2351" s="28" t="str">
        <f t="shared" si="186"/>
        <v/>
      </c>
      <c r="Q2351" s="24" t="str">
        <f t="shared" si="183"/>
        <v/>
      </c>
      <c r="R2351" s="24" t="str">
        <f t="shared" si="184"/>
        <v/>
      </c>
      <c r="S2351" s="27" t="str">
        <f t="shared" si="185"/>
        <v/>
      </c>
    </row>
    <row r="2352" spans="2:19" x14ac:dyDescent="0.3">
      <c r="B2352" s="24" t="str">
        <f>_xlfn.IFNA(VLOOKUP(A2352,list!B:C,2,FALSE),"")</f>
        <v/>
      </c>
      <c r="D2352" s="24" t="str">
        <f>_xlfn.IFNA(VLOOKUP(C2352,list!$G$2:$I$10,2,FALSE),"")</f>
        <v/>
      </c>
      <c r="E2352" s="24" t="str">
        <f>_xlfn.IFNA(VLOOKUP(C2352,list!G:I,3,FALSE),"")</f>
        <v/>
      </c>
      <c r="O2352" s="26" t="str">
        <f t="shared" si="182"/>
        <v/>
      </c>
      <c r="P2352" s="28" t="str">
        <f t="shared" si="186"/>
        <v/>
      </c>
      <c r="Q2352" s="24" t="str">
        <f t="shared" si="183"/>
        <v/>
      </c>
      <c r="R2352" s="24" t="str">
        <f t="shared" si="184"/>
        <v/>
      </c>
      <c r="S2352" s="27" t="str">
        <f t="shared" si="185"/>
        <v/>
      </c>
    </row>
    <row r="2353" spans="2:19" x14ac:dyDescent="0.3">
      <c r="B2353" s="24" t="str">
        <f>_xlfn.IFNA(VLOOKUP(A2353,list!B:C,2,FALSE),"")</f>
        <v/>
      </c>
      <c r="D2353" s="24" t="str">
        <f>_xlfn.IFNA(VLOOKUP(C2353,list!$G$2:$I$10,2,FALSE),"")</f>
        <v/>
      </c>
      <c r="E2353" s="24" t="str">
        <f>_xlfn.IFNA(VLOOKUP(C2353,list!G:I,3,FALSE),"")</f>
        <v/>
      </c>
      <c r="O2353" s="26" t="str">
        <f t="shared" si="182"/>
        <v/>
      </c>
      <c r="P2353" s="28" t="str">
        <f t="shared" si="186"/>
        <v/>
      </c>
      <c r="Q2353" s="24" t="str">
        <f t="shared" si="183"/>
        <v/>
      </c>
      <c r="R2353" s="24" t="str">
        <f t="shared" si="184"/>
        <v/>
      </c>
      <c r="S2353" s="27" t="str">
        <f t="shared" si="185"/>
        <v/>
      </c>
    </row>
    <row r="2354" spans="2:19" x14ac:dyDescent="0.3">
      <c r="B2354" s="24" t="str">
        <f>_xlfn.IFNA(VLOOKUP(A2354,list!B:C,2,FALSE),"")</f>
        <v/>
      </c>
      <c r="D2354" s="24" t="str">
        <f>_xlfn.IFNA(VLOOKUP(C2354,list!$G$2:$I$10,2,FALSE),"")</f>
        <v/>
      </c>
      <c r="E2354" s="24" t="str">
        <f>_xlfn.IFNA(VLOOKUP(C2354,list!G:I,3,FALSE),"")</f>
        <v/>
      </c>
      <c r="O2354" s="26" t="str">
        <f t="shared" si="182"/>
        <v/>
      </c>
      <c r="P2354" s="28" t="str">
        <f t="shared" si="186"/>
        <v/>
      </c>
      <c r="Q2354" s="24" t="str">
        <f t="shared" si="183"/>
        <v/>
      </c>
      <c r="R2354" s="24" t="str">
        <f t="shared" si="184"/>
        <v/>
      </c>
      <c r="S2354" s="27" t="str">
        <f t="shared" si="185"/>
        <v/>
      </c>
    </row>
    <row r="2355" spans="2:19" x14ac:dyDescent="0.3">
      <c r="B2355" s="24" t="str">
        <f>_xlfn.IFNA(VLOOKUP(A2355,list!B:C,2,FALSE),"")</f>
        <v/>
      </c>
      <c r="D2355" s="24" t="str">
        <f>_xlfn.IFNA(VLOOKUP(C2355,list!$G$2:$I$10,2,FALSE),"")</f>
        <v/>
      </c>
      <c r="E2355" s="24" t="str">
        <f>_xlfn.IFNA(VLOOKUP(C2355,list!G:I,3,FALSE),"")</f>
        <v/>
      </c>
      <c r="O2355" s="26" t="str">
        <f t="shared" si="182"/>
        <v/>
      </c>
      <c r="P2355" s="28" t="str">
        <f t="shared" si="186"/>
        <v/>
      </c>
      <c r="Q2355" s="24" t="str">
        <f t="shared" si="183"/>
        <v/>
      </c>
      <c r="R2355" s="24" t="str">
        <f t="shared" si="184"/>
        <v/>
      </c>
      <c r="S2355" s="27" t="str">
        <f t="shared" si="185"/>
        <v/>
      </c>
    </row>
    <row r="2356" spans="2:19" x14ac:dyDescent="0.3">
      <c r="B2356" s="24" t="str">
        <f>_xlfn.IFNA(VLOOKUP(A2356,list!B:C,2,FALSE),"")</f>
        <v/>
      </c>
      <c r="D2356" s="24" t="str">
        <f>_xlfn.IFNA(VLOOKUP(C2356,list!$G$2:$I$10,2,FALSE),"")</f>
        <v/>
      </c>
      <c r="E2356" s="24" t="str">
        <f>_xlfn.IFNA(VLOOKUP(C2356,list!G:I,3,FALSE),"")</f>
        <v/>
      </c>
      <c r="O2356" s="26" t="str">
        <f t="shared" si="182"/>
        <v/>
      </c>
      <c r="P2356" s="28" t="str">
        <f t="shared" si="186"/>
        <v/>
      </c>
      <c r="Q2356" s="24" t="str">
        <f t="shared" si="183"/>
        <v/>
      </c>
      <c r="R2356" s="24" t="str">
        <f t="shared" si="184"/>
        <v/>
      </c>
      <c r="S2356" s="27" t="str">
        <f t="shared" si="185"/>
        <v/>
      </c>
    </row>
    <row r="2357" spans="2:19" x14ac:dyDescent="0.3">
      <c r="B2357" s="24" t="str">
        <f>_xlfn.IFNA(VLOOKUP(A2357,list!B:C,2,FALSE),"")</f>
        <v/>
      </c>
      <c r="D2357" s="24" t="str">
        <f>_xlfn.IFNA(VLOOKUP(C2357,list!$G$2:$I$10,2,FALSE),"")</f>
        <v/>
      </c>
      <c r="E2357" s="24" t="str">
        <f>_xlfn.IFNA(VLOOKUP(C2357,list!G:I,3,FALSE),"")</f>
        <v/>
      </c>
      <c r="O2357" s="26" t="str">
        <f t="shared" si="182"/>
        <v/>
      </c>
      <c r="P2357" s="28" t="str">
        <f t="shared" si="186"/>
        <v/>
      </c>
      <c r="Q2357" s="24" t="str">
        <f t="shared" si="183"/>
        <v/>
      </c>
      <c r="R2357" s="24" t="str">
        <f t="shared" si="184"/>
        <v/>
      </c>
      <c r="S2357" s="27" t="str">
        <f t="shared" si="185"/>
        <v/>
      </c>
    </row>
    <row r="2358" spans="2:19" x14ac:dyDescent="0.3">
      <c r="B2358" s="24" t="str">
        <f>_xlfn.IFNA(VLOOKUP(A2358,list!B:C,2,FALSE),"")</f>
        <v/>
      </c>
      <c r="D2358" s="24" t="str">
        <f>_xlfn.IFNA(VLOOKUP(C2358,list!$G$2:$I$10,2,FALSE),"")</f>
        <v/>
      </c>
      <c r="E2358" s="24" t="str">
        <f>_xlfn.IFNA(VLOOKUP(C2358,list!G:I,3,FALSE),"")</f>
        <v/>
      </c>
      <c r="O2358" s="26" t="str">
        <f t="shared" si="182"/>
        <v/>
      </c>
      <c r="P2358" s="28" t="str">
        <f t="shared" si="186"/>
        <v/>
      </c>
      <c r="Q2358" s="24" t="str">
        <f t="shared" si="183"/>
        <v/>
      </c>
      <c r="R2358" s="24" t="str">
        <f t="shared" si="184"/>
        <v/>
      </c>
      <c r="S2358" s="27" t="str">
        <f t="shared" si="185"/>
        <v/>
      </c>
    </row>
    <row r="2359" spans="2:19" x14ac:dyDescent="0.3">
      <c r="B2359" s="24" t="str">
        <f>_xlfn.IFNA(VLOOKUP(A2359,list!B:C,2,FALSE),"")</f>
        <v/>
      </c>
      <c r="D2359" s="24" t="str">
        <f>_xlfn.IFNA(VLOOKUP(C2359,list!$G$2:$I$10,2,FALSE),"")</f>
        <v/>
      </c>
      <c r="E2359" s="24" t="str">
        <f>_xlfn.IFNA(VLOOKUP(C2359,list!G:I,3,FALSE),"")</f>
        <v/>
      </c>
      <c r="O2359" s="26" t="str">
        <f t="shared" si="182"/>
        <v/>
      </c>
      <c r="P2359" s="28" t="str">
        <f t="shared" si="186"/>
        <v/>
      </c>
      <c r="Q2359" s="24" t="str">
        <f t="shared" si="183"/>
        <v/>
      </c>
      <c r="R2359" s="24" t="str">
        <f t="shared" si="184"/>
        <v/>
      </c>
      <c r="S2359" s="27" t="str">
        <f t="shared" si="185"/>
        <v/>
      </c>
    </row>
    <row r="2360" spans="2:19" x14ac:dyDescent="0.3">
      <c r="B2360" s="24" t="str">
        <f>_xlfn.IFNA(VLOOKUP(A2360,list!B:C,2,FALSE),"")</f>
        <v/>
      </c>
      <c r="D2360" s="24" t="str">
        <f>_xlfn.IFNA(VLOOKUP(C2360,list!$G$2:$I$10,2,FALSE),"")</f>
        <v/>
      </c>
      <c r="E2360" s="24" t="str">
        <f>_xlfn.IFNA(VLOOKUP(C2360,list!G:I,3,FALSE),"")</f>
        <v/>
      </c>
      <c r="O2360" s="26" t="str">
        <f t="shared" si="182"/>
        <v/>
      </c>
      <c r="P2360" s="28" t="str">
        <f t="shared" si="186"/>
        <v/>
      </c>
      <c r="Q2360" s="24" t="str">
        <f t="shared" si="183"/>
        <v/>
      </c>
      <c r="R2360" s="24" t="str">
        <f t="shared" si="184"/>
        <v/>
      </c>
      <c r="S2360" s="27" t="str">
        <f t="shared" si="185"/>
        <v/>
      </c>
    </row>
    <row r="2361" spans="2:19" x14ac:dyDescent="0.3">
      <c r="B2361" s="24" t="str">
        <f>_xlfn.IFNA(VLOOKUP(A2361,list!B:C,2,FALSE),"")</f>
        <v/>
      </c>
      <c r="D2361" s="24" t="str">
        <f>_xlfn.IFNA(VLOOKUP(C2361,list!$G$2:$I$10,2,FALSE),"")</f>
        <v/>
      </c>
      <c r="E2361" s="24" t="str">
        <f>_xlfn.IFNA(VLOOKUP(C2361,list!G:I,3,FALSE),"")</f>
        <v/>
      </c>
      <c r="O2361" s="26" t="str">
        <f t="shared" si="182"/>
        <v/>
      </c>
      <c r="P2361" s="28" t="str">
        <f t="shared" si="186"/>
        <v/>
      </c>
      <c r="Q2361" s="24" t="str">
        <f t="shared" si="183"/>
        <v/>
      </c>
      <c r="R2361" s="24" t="str">
        <f t="shared" si="184"/>
        <v/>
      </c>
      <c r="S2361" s="27" t="str">
        <f t="shared" si="185"/>
        <v/>
      </c>
    </row>
    <row r="2362" spans="2:19" x14ac:dyDescent="0.3">
      <c r="B2362" s="24" t="str">
        <f>_xlfn.IFNA(VLOOKUP(A2362,list!B:C,2,FALSE),"")</f>
        <v/>
      </c>
      <c r="D2362" s="24" t="str">
        <f>_xlfn.IFNA(VLOOKUP(C2362,list!$G$2:$I$10,2,FALSE),"")</f>
        <v/>
      </c>
      <c r="E2362" s="24" t="str">
        <f>_xlfn.IFNA(VLOOKUP(C2362,list!G:I,3,FALSE),"")</f>
        <v/>
      </c>
      <c r="O2362" s="26" t="str">
        <f t="shared" si="182"/>
        <v/>
      </c>
      <c r="P2362" s="28" t="str">
        <f t="shared" si="186"/>
        <v/>
      </c>
      <c r="Q2362" s="24" t="str">
        <f t="shared" si="183"/>
        <v/>
      </c>
      <c r="R2362" s="24" t="str">
        <f t="shared" si="184"/>
        <v/>
      </c>
      <c r="S2362" s="27" t="str">
        <f t="shared" si="185"/>
        <v/>
      </c>
    </row>
    <row r="2363" spans="2:19" x14ac:dyDescent="0.3">
      <c r="B2363" s="24" t="str">
        <f>_xlfn.IFNA(VLOOKUP(A2363,list!B:C,2,FALSE),"")</f>
        <v/>
      </c>
      <c r="D2363" s="24" t="str">
        <f>_xlfn.IFNA(VLOOKUP(C2363,list!$G$2:$I$10,2,FALSE),"")</f>
        <v/>
      </c>
      <c r="E2363" s="24" t="str">
        <f>_xlfn.IFNA(VLOOKUP(C2363,list!G:I,3,FALSE),"")</f>
        <v/>
      </c>
      <c r="O2363" s="26" t="str">
        <f t="shared" si="182"/>
        <v/>
      </c>
      <c r="P2363" s="28" t="str">
        <f t="shared" si="186"/>
        <v/>
      </c>
      <c r="Q2363" s="24" t="str">
        <f t="shared" si="183"/>
        <v/>
      </c>
      <c r="R2363" s="24" t="str">
        <f t="shared" si="184"/>
        <v/>
      </c>
      <c r="S2363" s="27" t="str">
        <f t="shared" si="185"/>
        <v/>
      </c>
    </row>
    <row r="2364" spans="2:19" x14ac:dyDescent="0.3">
      <c r="B2364" s="24" t="str">
        <f>_xlfn.IFNA(VLOOKUP(A2364,list!B:C,2,FALSE),"")</f>
        <v/>
      </c>
      <c r="D2364" s="24" t="str">
        <f>_xlfn.IFNA(VLOOKUP(C2364,list!$G$2:$I$10,2,FALSE),"")</f>
        <v/>
      </c>
      <c r="E2364" s="24" t="str">
        <f>_xlfn.IFNA(VLOOKUP(C2364,list!G:I,3,FALSE),"")</f>
        <v/>
      </c>
      <c r="O2364" s="26" t="str">
        <f t="shared" si="182"/>
        <v/>
      </c>
      <c r="P2364" s="28" t="str">
        <f t="shared" si="186"/>
        <v/>
      </c>
      <c r="Q2364" s="24" t="str">
        <f t="shared" si="183"/>
        <v/>
      </c>
      <c r="R2364" s="24" t="str">
        <f t="shared" si="184"/>
        <v/>
      </c>
      <c r="S2364" s="27" t="str">
        <f t="shared" si="185"/>
        <v/>
      </c>
    </row>
    <row r="2365" spans="2:19" x14ac:dyDescent="0.3">
      <c r="B2365" s="24" t="str">
        <f>_xlfn.IFNA(VLOOKUP(A2365,list!B:C,2,FALSE),"")</f>
        <v/>
      </c>
      <c r="D2365" s="24" t="str">
        <f>_xlfn.IFNA(VLOOKUP(C2365,list!$G$2:$I$10,2,FALSE),"")</f>
        <v/>
      </c>
      <c r="E2365" s="24" t="str">
        <f>_xlfn.IFNA(VLOOKUP(C2365,list!G:I,3,FALSE),"")</f>
        <v/>
      </c>
      <c r="O2365" s="26" t="str">
        <f t="shared" si="182"/>
        <v/>
      </c>
      <c r="P2365" s="28" t="str">
        <f t="shared" si="186"/>
        <v/>
      </c>
      <c r="Q2365" s="24" t="str">
        <f t="shared" si="183"/>
        <v/>
      </c>
      <c r="R2365" s="24" t="str">
        <f t="shared" si="184"/>
        <v/>
      </c>
      <c r="S2365" s="27" t="str">
        <f t="shared" si="185"/>
        <v/>
      </c>
    </row>
    <row r="2366" spans="2:19" x14ac:dyDescent="0.3">
      <c r="B2366" s="24" t="str">
        <f>_xlfn.IFNA(VLOOKUP(A2366,list!B:C,2,FALSE),"")</f>
        <v/>
      </c>
      <c r="D2366" s="24" t="str">
        <f>_xlfn.IFNA(VLOOKUP(C2366,list!$G$2:$I$10,2,FALSE),"")</f>
        <v/>
      </c>
      <c r="E2366" s="24" t="str">
        <f>_xlfn.IFNA(VLOOKUP(C2366,list!G:I,3,FALSE),"")</f>
        <v/>
      </c>
      <c r="O2366" s="26" t="str">
        <f t="shared" si="182"/>
        <v/>
      </c>
      <c r="P2366" s="28" t="str">
        <f t="shared" si="186"/>
        <v/>
      </c>
      <c r="Q2366" s="24" t="str">
        <f t="shared" si="183"/>
        <v/>
      </c>
      <c r="R2366" s="24" t="str">
        <f t="shared" si="184"/>
        <v/>
      </c>
      <c r="S2366" s="27" t="str">
        <f t="shared" si="185"/>
        <v/>
      </c>
    </row>
    <row r="2367" spans="2:19" x14ac:dyDescent="0.3">
      <c r="B2367" s="24" t="str">
        <f>_xlfn.IFNA(VLOOKUP(A2367,list!B:C,2,FALSE),"")</f>
        <v/>
      </c>
      <c r="D2367" s="24" t="str">
        <f>_xlfn.IFNA(VLOOKUP(C2367,list!$G$2:$I$10,2,FALSE),"")</f>
        <v/>
      </c>
      <c r="E2367" s="24" t="str">
        <f>_xlfn.IFNA(VLOOKUP(C2367,list!G:I,3,FALSE),"")</f>
        <v/>
      </c>
      <c r="O2367" s="26" t="str">
        <f t="shared" si="182"/>
        <v/>
      </c>
      <c r="P2367" s="28" t="str">
        <f t="shared" si="186"/>
        <v/>
      </c>
      <c r="Q2367" s="24" t="str">
        <f t="shared" si="183"/>
        <v/>
      </c>
      <c r="R2367" s="24" t="str">
        <f t="shared" si="184"/>
        <v/>
      </c>
      <c r="S2367" s="27" t="str">
        <f t="shared" si="185"/>
        <v/>
      </c>
    </row>
    <row r="2368" spans="2:19" x14ac:dyDescent="0.3">
      <c r="B2368" s="24" t="str">
        <f>_xlfn.IFNA(VLOOKUP(A2368,list!B:C,2,FALSE),"")</f>
        <v/>
      </c>
      <c r="D2368" s="24" t="str">
        <f>_xlfn.IFNA(VLOOKUP(C2368,list!$G$2:$I$10,2,FALSE),"")</f>
        <v/>
      </c>
      <c r="E2368" s="24" t="str">
        <f>_xlfn.IFNA(VLOOKUP(C2368,list!G:I,3,FALSE),"")</f>
        <v/>
      </c>
      <c r="O2368" s="26" t="str">
        <f t="shared" si="182"/>
        <v/>
      </c>
      <c r="P2368" s="28" t="str">
        <f t="shared" si="186"/>
        <v/>
      </c>
      <c r="Q2368" s="24" t="str">
        <f t="shared" si="183"/>
        <v/>
      </c>
      <c r="R2368" s="24" t="str">
        <f t="shared" si="184"/>
        <v/>
      </c>
      <c r="S2368" s="27" t="str">
        <f t="shared" si="185"/>
        <v/>
      </c>
    </row>
    <row r="2369" spans="2:19" x14ac:dyDescent="0.3">
      <c r="B2369" s="24" t="str">
        <f>_xlfn.IFNA(VLOOKUP(A2369,list!B:C,2,FALSE),"")</f>
        <v/>
      </c>
      <c r="D2369" s="24" t="str">
        <f>_xlfn.IFNA(VLOOKUP(C2369,list!$G$2:$I$10,2,FALSE),"")</f>
        <v/>
      </c>
      <c r="E2369" s="24" t="str">
        <f>_xlfn.IFNA(VLOOKUP(C2369,list!G:I,3,FALSE),"")</f>
        <v/>
      </c>
      <c r="O2369" s="26" t="str">
        <f t="shared" si="182"/>
        <v/>
      </c>
      <c r="P2369" s="28" t="str">
        <f t="shared" si="186"/>
        <v/>
      </c>
      <c r="Q2369" s="24" t="str">
        <f t="shared" si="183"/>
        <v/>
      </c>
      <c r="R2369" s="24" t="str">
        <f t="shared" si="184"/>
        <v/>
      </c>
      <c r="S2369" s="27" t="str">
        <f t="shared" si="185"/>
        <v/>
      </c>
    </row>
    <row r="2370" spans="2:19" x14ac:dyDescent="0.3">
      <c r="B2370" s="24" t="str">
        <f>_xlfn.IFNA(VLOOKUP(A2370,list!B:C,2,FALSE),"")</f>
        <v/>
      </c>
      <c r="D2370" s="24" t="str">
        <f>_xlfn.IFNA(VLOOKUP(C2370,list!$G$2:$I$10,2,FALSE),"")</f>
        <v/>
      </c>
      <c r="E2370" s="24" t="str">
        <f>_xlfn.IFNA(VLOOKUP(C2370,list!G:I,3,FALSE),"")</f>
        <v/>
      </c>
      <c r="O2370" s="26" t="str">
        <f t="shared" ref="O2370:O2433" si="187">IFERROR(IF(H2370="","",DATE(YEAR(H2370),MONTH(H2370),1)),"")</f>
        <v/>
      </c>
      <c r="P2370" s="28" t="str">
        <f t="shared" si="186"/>
        <v/>
      </c>
      <c r="Q2370" s="24" t="str">
        <f t="shared" ref="Q2370:Q2433" si="188">IFERROR(IF(J2370="","",MONTH(EOMONTH(J2370,(DAY(J2370)&gt;15)+0))),"")</f>
        <v/>
      </c>
      <c r="R2370" s="24" t="str">
        <f t="shared" ref="R2370:R2433" si="189">IFERROR(IF(J2370="","",IF(AND(MONTH(J2370)=12,Q2370=1),YEAR(J2370)+1,YEAR(J2370))),"")</f>
        <v/>
      </c>
      <c r="S2370" s="27" t="str">
        <f t="shared" ref="S2370:S2433" si="190">IF(OR(Q2370="",R2370=""),"",DATE(R2370,Q2370,1))</f>
        <v/>
      </c>
    </row>
    <row r="2371" spans="2:19" x14ac:dyDescent="0.3">
      <c r="B2371" s="24" t="str">
        <f>_xlfn.IFNA(VLOOKUP(A2371,list!B:C,2,FALSE),"")</f>
        <v/>
      </c>
      <c r="D2371" s="24" t="str">
        <f>_xlfn.IFNA(VLOOKUP(C2371,list!$G$2:$I$10,2,FALSE),"")</f>
        <v/>
      </c>
      <c r="E2371" s="24" t="str">
        <f>_xlfn.IFNA(VLOOKUP(C2371,list!G:I,3,FALSE),"")</f>
        <v/>
      </c>
      <c r="O2371" s="26" t="str">
        <f t="shared" si="187"/>
        <v/>
      </c>
      <c r="P2371" s="28" t="str">
        <f t="shared" ref="P2371:P2434" si="191">IFERROR(IF(J2371&gt;0,((J2371-H2371)/7),""),"")</f>
        <v/>
      </c>
      <c r="Q2371" s="24" t="str">
        <f t="shared" si="188"/>
        <v/>
      </c>
      <c r="R2371" s="24" t="str">
        <f t="shared" si="189"/>
        <v/>
      </c>
      <c r="S2371" s="27" t="str">
        <f t="shared" si="190"/>
        <v/>
      </c>
    </row>
    <row r="2372" spans="2:19" x14ac:dyDescent="0.3">
      <c r="B2372" s="24" t="str">
        <f>_xlfn.IFNA(VLOOKUP(A2372,list!B:C,2,FALSE),"")</f>
        <v/>
      </c>
      <c r="D2372" s="24" t="str">
        <f>_xlfn.IFNA(VLOOKUP(C2372,list!$G$2:$I$10,2,FALSE),"")</f>
        <v/>
      </c>
      <c r="E2372" s="24" t="str">
        <f>_xlfn.IFNA(VLOOKUP(C2372,list!G:I,3,FALSE),"")</f>
        <v/>
      </c>
      <c r="O2372" s="26" t="str">
        <f t="shared" si="187"/>
        <v/>
      </c>
      <c r="P2372" s="28" t="str">
        <f t="shared" si="191"/>
        <v/>
      </c>
      <c r="Q2372" s="24" t="str">
        <f t="shared" si="188"/>
        <v/>
      </c>
      <c r="R2372" s="24" t="str">
        <f t="shared" si="189"/>
        <v/>
      </c>
      <c r="S2372" s="27" t="str">
        <f t="shared" si="190"/>
        <v/>
      </c>
    </row>
    <row r="2373" spans="2:19" x14ac:dyDescent="0.3">
      <c r="B2373" s="24" t="str">
        <f>_xlfn.IFNA(VLOOKUP(A2373,list!B:C,2,FALSE),"")</f>
        <v/>
      </c>
      <c r="D2373" s="24" t="str">
        <f>_xlfn.IFNA(VLOOKUP(C2373,list!$G$2:$I$10,2,FALSE),"")</f>
        <v/>
      </c>
      <c r="E2373" s="24" t="str">
        <f>_xlfn.IFNA(VLOOKUP(C2373,list!G:I,3,FALSE),"")</f>
        <v/>
      </c>
      <c r="O2373" s="26" t="str">
        <f t="shared" si="187"/>
        <v/>
      </c>
      <c r="P2373" s="28" t="str">
        <f t="shared" si="191"/>
        <v/>
      </c>
      <c r="Q2373" s="24" t="str">
        <f t="shared" si="188"/>
        <v/>
      </c>
      <c r="R2373" s="24" t="str">
        <f t="shared" si="189"/>
        <v/>
      </c>
      <c r="S2373" s="27" t="str">
        <f t="shared" si="190"/>
        <v/>
      </c>
    </row>
    <row r="2374" spans="2:19" x14ac:dyDescent="0.3">
      <c r="B2374" s="24" t="str">
        <f>_xlfn.IFNA(VLOOKUP(A2374,list!B:C,2,FALSE),"")</f>
        <v/>
      </c>
      <c r="D2374" s="24" t="str">
        <f>_xlfn.IFNA(VLOOKUP(C2374,list!$G$2:$I$10,2,FALSE),"")</f>
        <v/>
      </c>
      <c r="E2374" s="24" t="str">
        <f>_xlfn.IFNA(VLOOKUP(C2374,list!G:I,3,FALSE),"")</f>
        <v/>
      </c>
      <c r="O2374" s="26" t="str">
        <f t="shared" si="187"/>
        <v/>
      </c>
      <c r="P2374" s="28" t="str">
        <f t="shared" si="191"/>
        <v/>
      </c>
      <c r="Q2374" s="24" t="str">
        <f t="shared" si="188"/>
        <v/>
      </c>
      <c r="R2374" s="24" t="str">
        <f t="shared" si="189"/>
        <v/>
      </c>
      <c r="S2374" s="27" t="str">
        <f t="shared" si="190"/>
        <v/>
      </c>
    </row>
    <row r="2375" spans="2:19" x14ac:dyDescent="0.3">
      <c r="B2375" s="24" t="str">
        <f>_xlfn.IFNA(VLOOKUP(A2375,list!B:C,2,FALSE),"")</f>
        <v/>
      </c>
      <c r="D2375" s="24" t="str">
        <f>_xlfn.IFNA(VLOOKUP(C2375,list!$G$2:$I$10,2,FALSE),"")</f>
        <v/>
      </c>
      <c r="E2375" s="24" t="str">
        <f>_xlfn.IFNA(VLOOKUP(C2375,list!G:I,3,FALSE),"")</f>
        <v/>
      </c>
      <c r="O2375" s="26" t="str">
        <f t="shared" si="187"/>
        <v/>
      </c>
      <c r="P2375" s="28" t="str">
        <f t="shared" si="191"/>
        <v/>
      </c>
      <c r="Q2375" s="24" t="str">
        <f t="shared" si="188"/>
        <v/>
      </c>
      <c r="R2375" s="24" t="str">
        <f t="shared" si="189"/>
        <v/>
      </c>
      <c r="S2375" s="27" t="str">
        <f t="shared" si="190"/>
        <v/>
      </c>
    </row>
    <row r="2376" spans="2:19" x14ac:dyDescent="0.3">
      <c r="B2376" s="24" t="str">
        <f>_xlfn.IFNA(VLOOKUP(A2376,list!B:C,2,FALSE),"")</f>
        <v/>
      </c>
      <c r="D2376" s="24" t="str">
        <f>_xlfn.IFNA(VLOOKUP(C2376,list!$G$2:$I$10,2,FALSE),"")</f>
        <v/>
      </c>
      <c r="E2376" s="24" t="str">
        <f>_xlfn.IFNA(VLOOKUP(C2376,list!G:I,3,FALSE),"")</f>
        <v/>
      </c>
      <c r="O2376" s="26" t="str">
        <f t="shared" si="187"/>
        <v/>
      </c>
      <c r="P2376" s="28" t="str">
        <f t="shared" si="191"/>
        <v/>
      </c>
      <c r="Q2376" s="24" t="str">
        <f t="shared" si="188"/>
        <v/>
      </c>
      <c r="R2376" s="24" t="str">
        <f t="shared" si="189"/>
        <v/>
      </c>
      <c r="S2376" s="27" t="str">
        <f t="shared" si="190"/>
        <v/>
      </c>
    </row>
    <row r="2377" spans="2:19" x14ac:dyDescent="0.3">
      <c r="B2377" s="24" t="str">
        <f>_xlfn.IFNA(VLOOKUP(A2377,list!B:C,2,FALSE),"")</f>
        <v/>
      </c>
      <c r="D2377" s="24" t="str">
        <f>_xlfn.IFNA(VLOOKUP(C2377,list!$G$2:$I$10,2,FALSE),"")</f>
        <v/>
      </c>
      <c r="E2377" s="24" t="str">
        <f>_xlfn.IFNA(VLOOKUP(C2377,list!G:I,3,FALSE),"")</f>
        <v/>
      </c>
      <c r="O2377" s="26" t="str">
        <f t="shared" si="187"/>
        <v/>
      </c>
      <c r="P2377" s="28" t="str">
        <f t="shared" si="191"/>
        <v/>
      </c>
      <c r="Q2377" s="24" t="str">
        <f t="shared" si="188"/>
        <v/>
      </c>
      <c r="R2377" s="24" t="str">
        <f t="shared" si="189"/>
        <v/>
      </c>
      <c r="S2377" s="27" t="str">
        <f t="shared" si="190"/>
        <v/>
      </c>
    </row>
    <row r="2378" spans="2:19" x14ac:dyDescent="0.3">
      <c r="B2378" s="24" t="str">
        <f>_xlfn.IFNA(VLOOKUP(A2378,list!B:C,2,FALSE),"")</f>
        <v/>
      </c>
      <c r="D2378" s="24" t="str">
        <f>_xlfn.IFNA(VLOOKUP(C2378,list!$G$2:$I$10,2,FALSE),"")</f>
        <v/>
      </c>
      <c r="E2378" s="24" t="str">
        <f>_xlfn.IFNA(VLOOKUP(C2378,list!G:I,3,FALSE),"")</f>
        <v/>
      </c>
      <c r="O2378" s="26" t="str">
        <f t="shared" si="187"/>
        <v/>
      </c>
      <c r="P2378" s="28" t="str">
        <f t="shared" si="191"/>
        <v/>
      </c>
      <c r="Q2378" s="24" t="str">
        <f t="shared" si="188"/>
        <v/>
      </c>
      <c r="R2378" s="24" t="str">
        <f t="shared" si="189"/>
        <v/>
      </c>
      <c r="S2378" s="27" t="str">
        <f t="shared" si="190"/>
        <v/>
      </c>
    </row>
    <row r="2379" spans="2:19" x14ac:dyDescent="0.3">
      <c r="B2379" s="24" t="str">
        <f>_xlfn.IFNA(VLOOKUP(A2379,list!B:C,2,FALSE),"")</f>
        <v/>
      </c>
      <c r="D2379" s="24" t="str">
        <f>_xlfn.IFNA(VLOOKUP(C2379,list!$G$2:$I$10,2,FALSE),"")</f>
        <v/>
      </c>
      <c r="E2379" s="24" t="str">
        <f>_xlfn.IFNA(VLOOKUP(C2379,list!G:I,3,FALSE),"")</f>
        <v/>
      </c>
      <c r="O2379" s="26" t="str">
        <f t="shared" si="187"/>
        <v/>
      </c>
      <c r="P2379" s="28" t="str">
        <f t="shared" si="191"/>
        <v/>
      </c>
      <c r="Q2379" s="24" t="str">
        <f t="shared" si="188"/>
        <v/>
      </c>
      <c r="R2379" s="24" t="str">
        <f t="shared" si="189"/>
        <v/>
      </c>
      <c r="S2379" s="27" t="str">
        <f t="shared" si="190"/>
        <v/>
      </c>
    </row>
    <row r="2380" spans="2:19" x14ac:dyDescent="0.3">
      <c r="B2380" s="24" t="str">
        <f>_xlfn.IFNA(VLOOKUP(A2380,list!B:C,2,FALSE),"")</f>
        <v/>
      </c>
      <c r="D2380" s="24" t="str">
        <f>_xlfn.IFNA(VLOOKUP(C2380,list!$G$2:$I$10,2,FALSE),"")</f>
        <v/>
      </c>
      <c r="E2380" s="24" t="str">
        <f>_xlfn.IFNA(VLOOKUP(C2380,list!G:I,3,FALSE),"")</f>
        <v/>
      </c>
      <c r="O2380" s="26" t="str">
        <f t="shared" si="187"/>
        <v/>
      </c>
      <c r="P2380" s="28" t="str">
        <f t="shared" si="191"/>
        <v/>
      </c>
      <c r="Q2380" s="24" t="str">
        <f t="shared" si="188"/>
        <v/>
      </c>
      <c r="R2380" s="24" t="str">
        <f t="shared" si="189"/>
        <v/>
      </c>
      <c r="S2380" s="27" t="str">
        <f t="shared" si="190"/>
        <v/>
      </c>
    </row>
    <row r="2381" spans="2:19" x14ac:dyDescent="0.3">
      <c r="B2381" s="24" t="str">
        <f>_xlfn.IFNA(VLOOKUP(A2381,list!B:C,2,FALSE),"")</f>
        <v/>
      </c>
      <c r="D2381" s="24" t="str">
        <f>_xlfn.IFNA(VLOOKUP(C2381,list!$G$2:$I$10,2,FALSE),"")</f>
        <v/>
      </c>
      <c r="E2381" s="24" t="str">
        <f>_xlfn.IFNA(VLOOKUP(C2381,list!G:I,3,FALSE),"")</f>
        <v/>
      </c>
      <c r="O2381" s="26" t="str">
        <f t="shared" si="187"/>
        <v/>
      </c>
      <c r="P2381" s="28" t="str">
        <f t="shared" si="191"/>
        <v/>
      </c>
      <c r="Q2381" s="24" t="str">
        <f t="shared" si="188"/>
        <v/>
      </c>
      <c r="R2381" s="24" t="str">
        <f t="shared" si="189"/>
        <v/>
      </c>
      <c r="S2381" s="27" t="str">
        <f t="shared" si="190"/>
        <v/>
      </c>
    </row>
    <row r="2382" spans="2:19" x14ac:dyDescent="0.3">
      <c r="B2382" s="24" t="str">
        <f>_xlfn.IFNA(VLOOKUP(A2382,list!B:C,2,FALSE),"")</f>
        <v/>
      </c>
      <c r="D2382" s="24" t="str">
        <f>_xlfn.IFNA(VLOOKUP(C2382,list!$G$2:$I$10,2,FALSE),"")</f>
        <v/>
      </c>
      <c r="E2382" s="24" t="str">
        <f>_xlfn.IFNA(VLOOKUP(C2382,list!G:I,3,FALSE),"")</f>
        <v/>
      </c>
      <c r="O2382" s="26" t="str">
        <f t="shared" si="187"/>
        <v/>
      </c>
      <c r="P2382" s="28" t="str">
        <f t="shared" si="191"/>
        <v/>
      </c>
      <c r="Q2382" s="24" t="str">
        <f t="shared" si="188"/>
        <v/>
      </c>
      <c r="R2382" s="24" t="str">
        <f t="shared" si="189"/>
        <v/>
      </c>
      <c r="S2382" s="27" t="str">
        <f t="shared" si="190"/>
        <v/>
      </c>
    </row>
    <row r="2383" spans="2:19" x14ac:dyDescent="0.3">
      <c r="B2383" s="24" t="str">
        <f>_xlfn.IFNA(VLOOKUP(A2383,list!B:C,2,FALSE),"")</f>
        <v/>
      </c>
      <c r="D2383" s="24" t="str">
        <f>_xlfn.IFNA(VLOOKUP(C2383,list!$G$2:$I$10,2,FALSE),"")</f>
        <v/>
      </c>
      <c r="E2383" s="24" t="str">
        <f>_xlfn.IFNA(VLOOKUP(C2383,list!G:I,3,FALSE),"")</f>
        <v/>
      </c>
      <c r="O2383" s="26" t="str">
        <f t="shared" si="187"/>
        <v/>
      </c>
      <c r="P2383" s="28" t="str">
        <f t="shared" si="191"/>
        <v/>
      </c>
      <c r="Q2383" s="24" t="str">
        <f t="shared" si="188"/>
        <v/>
      </c>
      <c r="R2383" s="24" t="str">
        <f t="shared" si="189"/>
        <v/>
      </c>
      <c r="S2383" s="27" t="str">
        <f t="shared" si="190"/>
        <v/>
      </c>
    </row>
    <row r="2384" spans="2:19" x14ac:dyDescent="0.3">
      <c r="B2384" s="24" t="str">
        <f>_xlfn.IFNA(VLOOKUP(A2384,list!B:C,2,FALSE),"")</f>
        <v/>
      </c>
      <c r="D2384" s="24" t="str">
        <f>_xlfn.IFNA(VLOOKUP(C2384,list!$G$2:$I$10,2,FALSE),"")</f>
        <v/>
      </c>
      <c r="E2384" s="24" t="str">
        <f>_xlfn.IFNA(VLOOKUP(C2384,list!G:I,3,FALSE),"")</f>
        <v/>
      </c>
      <c r="O2384" s="26" t="str">
        <f t="shared" si="187"/>
        <v/>
      </c>
      <c r="P2384" s="28" t="str">
        <f t="shared" si="191"/>
        <v/>
      </c>
      <c r="Q2384" s="24" t="str">
        <f t="shared" si="188"/>
        <v/>
      </c>
      <c r="R2384" s="24" t="str">
        <f t="shared" si="189"/>
        <v/>
      </c>
      <c r="S2384" s="27" t="str">
        <f t="shared" si="190"/>
        <v/>
      </c>
    </row>
    <row r="2385" spans="2:19" x14ac:dyDescent="0.3">
      <c r="B2385" s="24" t="str">
        <f>_xlfn.IFNA(VLOOKUP(A2385,list!B:C,2,FALSE),"")</f>
        <v/>
      </c>
      <c r="D2385" s="24" t="str">
        <f>_xlfn.IFNA(VLOOKUP(C2385,list!$G$2:$I$10,2,FALSE),"")</f>
        <v/>
      </c>
      <c r="E2385" s="24" t="str">
        <f>_xlfn.IFNA(VLOOKUP(C2385,list!G:I,3,FALSE),"")</f>
        <v/>
      </c>
      <c r="O2385" s="26" t="str">
        <f t="shared" si="187"/>
        <v/>
      </c>
      <c r="P2385" s="28" t="str">
        <f t="shared" si="191"/>
        <v/>
      </c>
      <c r="Q2385" s="24" t="str">
        <f t="shared" si="188"/>
        <v/>
      </c>
      <c r="R2385" s="24" t="str">
        <f t="shared" si="189"/>
        <v/>
      </c>
      <c r="S2385" s="27" t="str">
        <f t="shared" si="190"/>
        <v/>
      </c>
    </row>
    <row r="2386" spans="2:19" x14ac:dyDescent="0.3">
      <c r="B2386" s="24" t="str">
        <f>_xlfn.IFNA(VLOOKUP(A2386,list!B:C,2,FALSE),"")</f>
        <v/>
      </c>
      <c r="D2386" s="24" t="str">
        <f>_xlfn.IFNA(VLOOKUP(C2386,list!$G$2:$I$10,2,FALSE),"")</f>
        <v/>
      </c>
      <c r="E2386" s="24" t="str">
        <f>_xlfn.IFNA(VLOOKUP(C2386,list!G:I,3,FALSE),"")</f>
        <v/>
      </c>
      <c r="O2386" s="26" t="str">
        <f t="shared" si="187"/>
        <v/>
      </c>
      <c r="P2386" s="28" t="str">
        <f t="shared" si="191"/>
        <v/>
      </c>
      <c r="Q2386" s="24" t="str">
        <f t="shared" si="188"/>
        <v/>
      </c>
      <c r="R2386" s="24" t="str">
        <f t="shared" si="189"/>
        <v/>
      </c>
      <c r="S2386" s="27" t="str">
        <f t="shared" si="190"/>
        <v/>
      </c>
    </row>
    <row r="2387" spans="2:19" x14ac:dyDescent="0.3">
      <c r="B2387" s="24" t="str">
        <f>_xlfn.IFNA(VLOOKUP(A2387,list!B:C,2,FALSE),"")</f>
        <v/>
      </c>
      <c r="D2387" s="24" t="str">
        <f>_xlfn.IFNA(VLOOKUP(C2387,list!$G$2:$I$10,2,FALSE),"")</f>
        <v/>
      </c>
      <c r="E2387" s="24" t="str">
        <f>_xlfn.IFNA(VLOOKUP(C2387,list!G:I,3,FALSE),"")</f>
        <v/>
      </c>
      <c r="O2387" s="26" t="str">
        <f t="shared" si="187"/>
        <v/>
      </c>
      <c r="P2387" s="28" t="str">
        <f t="shared" si="191"/>
        <v/>
      </c>
      <c r="Q2387" s="24" t="str">
        <f t="shared" si="188"/>
        <v/>
      </c>
      <c r="R2387" s="24" t="str">
        <f t="shared" si="189"/>
        <v/>
      </c>
      <c r="S2387" s="27" t="str">
        <f t="shared" si="190"/>
        <v/>
      </c>
    </row>
    <row r="2388" spans="2:19" x14ac:dyDescent="0.3">
      <c r="B2388" s="24" t="str">
        <f>_xlfn.IFNA(VLOOKUP(A2388,list!B:C,2,FALSE),"")</f>
        <v/>
      </c>
      <c r="D2388" s="24" t="str">
        <f>_xlfn.IFNA(VLOOKUP(C2388,list!$G$2:$I$10,2,FALSE),"")</f>
        <v/>
      </c>
      <c r="E2388" s="24" t="str">
        <f>_xlfn.IFNA(VLOOKUP(C2388,list!G:I,3,FALSE),"")</f>
        <v/>
      </c>
      <c r="O2388" s="26" t="str">
        <f t="shared" si="187"/>
        <v/>
      </c>
      <c r="P2388" s="28" t="str">
        <f t="shared" si="191"/>
        <v/>
      </c>
      <c r="Q2388" s="24" t="str">
        <f t="shared" si="188"/>
        <v/>
      </c>
      <c r="R2388" s="24" t="str">
        <f t="shared" si="189"/>
        <v/>
      </c>
      <c r="S2388" s="27" t="str">
        <f t="shared" si="190"/>
        <v/>
      </c>
    </row>
    <row r="2389" spans="2:19" x14ac:dyDescent="0.3">
      <c r="B2389" s="24" t="str">
        <f>_xlfn.IFNA(VLOOKUP(A2389,list!B:C,2,FALSE),"")</f>
        <v/>
      </c>
      <c r="D2389" s="24" t="str">
        <f>_xlfn.IFNA(VLOOKUP(C2389,list!$G$2:$I$10,2,FALSE),"")</f>
        <v/>
      </c>
      <c r="E2389" s="24" t="str">
        <f>_xlfn.IFNA(VLOOKUP(C2389,list!G:I,3,FALSE),"")</f>
        <v/>
      </c>
      <c r="O2389" s="26" t="str">
        <f t="shared" si="187"/>
        <v/>
      </c>
      <c r="P2389" s="28" t="str">
        <f t="shared" si="191"/>
        <v/>
      </c>
      <c r="Q2389" s="24" t="str">
        <f t="shared" si="188"/>
        <v/>
      </c>
      <c r="R2389" s="24" t="str">
        <f t="shared" si="189"/>
        <v/>
      </c>
      <c r="S2389" s="27" t="str">
        <f t="shared" si="190"/>
        <v/>
      </c>
    </row>
    <row r="2390" spans="2:19" x14ac:dyDescent="0.3">
      <c r="B2390" s="24" t="str">
        <f>_xlfn.IFNA(VLOOKUP(A2390,list!B:C,2,FALSE),"")</f>
        <v/>
      </c>
      <c r="D2390" s="24" t="str">
        <f>_xlfn.IFNA(VLOOKUP(C2390,list!$G$2:$I$10,2,FALSE),"")</f>
        <v/>
      </c>
      <c r="E2390" s="24" t="str">
        <f>_xlfn.IFNA(VLOOKUP(C2390,list!G:I,3,FALSE),"")</f>
        <v/>
      </c>
      <c r="O2390" s="26" t="str">
        <f t="shared" si="187"/>
        <v/>
      </c>
      <c r="P2390" s="28" t="str">
        <f t="shared" si="191"/>
        <v/>
      </c>
      <c r="Q2390" s="24" t="str">
        <f t="shared" si="188"/>
        <v/>
      </c>
      <c r="R2390" s="24" t="str">
        <f t="shared" si="189"/>
        <v/>
      </c>
      <c r="S2390" s="27" t="str">
        <f t="shared" si="190"/>
        <v/>
      </c>
    </row>
    <row r="2391" spans="2:19" x14ac:dyDescent="0.3">
      <c r="B2391" s="24" t="str">
        <f>_xlfn.IFNA(VLOOKUP(A2391,list!B:C,2,FALSE),"")</f>
        <v/>
      </c>
      <c r="D2391" s="24" t="str">
        <f>_xlfn.IFNA(VLOOKUP(C2391,list!$G$2:$I$10,2,FALSE),"")</f>
        <v/>
      </c>
      <c r="E2391" s="24" t="str">
        <f>_xlfn.IFNA(VLOOKUP(C2391,list!G:I,3,FALSE),"")</f>
        <v/>
      </c>
      <c r="O2391" s="26" t="str">
        <f t="shared" si="187"/>
        <v/>
      </c>
      <c r="P2391" s="28" t="str">
        <f t="shared" si="191"/>
        <v/>
      </c>
      <c r="Q2391" s="24" t="str">
        <f t="shared" si="188"/>
        <v/>
      </c>
      <c r="R2391" s="24" t="str">
        <f t="shared" si="189"/>
        <v/>
      </c>
      <c r="S2391" s="27" t="str">
        <f t="shared" si="190"/>
        <v/>
      </c>
    </row>
    <row r="2392" spans="2:19" x14ac:dyDescent="0.3">
      <c r="B2392" s="24" t="str">
        <f>_xlfn.IFNA(VLOOKUP(A2392,list!B:C,2,FALSE),"")</f>
        <v/>
      </c>
      <c r="D2392" s="24" t="str">
        <f>_xlfn.IFNA(VLOOKUP(C2392,list!$G$2:$I$10,2,FALSE),"")</f>
        <v/>
      </c>
      <c r="E2392" s="24" t="str">
        <f>_xlfn.IFNA(VLOOKUP(C2392,list!G:I,3,FALSE),"")</f>
        <v/>
      </c>
      <c r="O2392" s="26" t="str">
        <f t="shared" si="187"/>
        <v/>
      </c>
      <c r="P2392" s="28" t="str">
        <f t="shared" si="191"/>
        <v/>
      </c>
      <c r="Q2392" s="24" t="str">
        <f t="shared" si="188"/>
        <v/>
      </c>
      <c r="R2392" s="24" t="str">
        <f t="shared" si="189"/>
        <v/>
      </c>
      <c r="S2392" s="27" t="str">
        <f t="shared" si="190"/>
        <v/>
      </c>
    </row>
    <row r="2393" spans="2:19" x14ac:dyDescent="0.3">
      <c r="B2393" s="24" t="str">
        <f>_xlfn.IFNA(VLOOKUP(A2393,list!B:C,2,FALSE),"")</f>
        <v/>
      </c>
      <c r="D2393" s="24" t="str">
        <f>_xlfn.IFNA(VLOOKUP(C2393,list!$G$2:$I$10,2,FALSE),"")</f>
        <v/>
      </c>
      <c r="E2393" s="24" t="str">
        <f>_xlfn.IFNA(VLOOKUP(C2393,list!G:I,3,FALSE),"")</f>
        <v/>
      </c>
      <c r="O2393" s="26" t="str">
        <f t="shared" si="187"/>
        <v/>
      </c>
      <c r="P2393" s="28" t="str">
        <f t="shared" si="191"/>
        <v/>
      </c>
      <c r="Q2393" s="24" t="str">
        <f t="shared" si="188"/>
        <v/>
      </c>
      <c r="R2393" s="24" t="str">
        <f t="shared" si="189"/>
        <v/>
      </c>
      <c r="S2393" s="27" t="str">
        <f t="shared" si="190"/>
        <v/>
      </c>
    </row>
    <row r="2394" spans="2:19" x14ac:dyDescent="0.3">
      <c r="B2394" s="24" t="str">
        <f>_xlfn.IFNA(VLOOKUP(A2394,list!B:C,2,FALSE),"")</f>
        <v/>
      </c>
      <c r="D2394" s="24" t="str">
        <f>_xlfn.IFNA(VLOOKUP(C2394,list!$G$2:$I$10,2,FALSE),"")</f>
        <v/>
      </c>
      <c r="E2394" s="24" t="str">
        <f>_xlfn.IFNA(VLOOKUP(C2394,list!G:I,3,FALSE),"")</f>
        <v/>
      </c>
      <c r="O2394" s="26" t="str">
        <f t="shared" si="187"/>
        <v/>
      </c>
      <c r="P2394" s="28" t="str">
        <f t="shared" si="191"/>
        <v/>
      </c>
      <c r="Q2394" s="24" t="str">
        <f t="shared" si="188"/>
        <v/>
      </c>
      <c r="R2394" s="24" t="str">
        <f t="shared" si="189"/>
        <v/>
      </c>
      <c r="S2394" s="27" t="str">
        <f t="shared" si="190"/>
        <v/>
      </c>
    </row>
    <row r="2395" spans="2:19" x14ac:dyDescent="0.3">
      <c r="B2395" s="24" t="str">
        <f>_xlfn.IFNA(VLOOKUP(A2395,list!B:C,2,FALSE),"")</f>
        <v/>
      </c>
      <c r="D2395" s="24" t="str">
        <f>_xlfn.IFNA(VLOOKUP(C2395,list!$G$2:$I$10,2,FALSE),"")</f>
        <v/>
      </c>
      <c r="E2395" s="24" t="str">
        <f>_xlfn.IFNA(VLOOKUP(C2395,list!G:I,3,FALSE),"")</f>
        <v/>
      </c>
      <c r="O2395" s="26" t="str">
        <f t="shared" si="187"/>
        <v/>
      </c>
      <c r="P2395" s="28" t="str">
        <f t="shared" si="191"/>
        <v/>
      </c>
      <c r="Q2395" s="24" t="str">
        <f t="shared" si="188"/>
        <v/>
      </c>
      <c r="R2395" s="24" t="str">
        <f t="shared" si="189"/>
        <v/>
      </c>
      <c r="S2395" s="27" t="str">
        <f t="shared" si="190"/>
        <v/>
      </c>
    </row>
    <row r="2396" spans="2:19" x14ac:dyDescent="0.3">
      <c r="B2396" s="24" t="str">
        <f>_xlfn.IFNA(VLOOKUP(A2396,list!B:C,2,FALSE),"")</f>
        <v/>
      </c>
      <c r="D2396" s="24" t="str">
        <f>_xlfn.IFNA(VLOOKUP(C2396,list!$G$2:$I$10,2,FALSE),"")</f>
        <v/>
      </c>
      <c r="E2396" s="24" t="str">
        <f>_xlfn.IFNA(VLOOKUP(C2396,list!G:I,3,FALSE),"")</f>
        <v/>
      </c>
      <c r="O2396" s="26" t="str">
        <f t="shared" si="187"/>
        <v/>
      </c>
      <c r="P2396" s="28" t="str">
        <f t="shared" si="191"/>
        <v/>
      </c>
      <c r="Q2396" s="24" t="str">
        <f t="shared" si="188"/>
        <v/>
      </c>
      <c r="R2396" s="24" t="str">
        <f t="shared" si="189"/>
        <v/>
      </c>
      <c r="S2396" s="27" t="str">
        <f t="shared" si="190"/>
        <v/>
      </c>
    </row>
    <row r="2397" spans="2:19" x14ac:dyDescent="0.3">
      <c r="B2397" s="24" t="str">
        <f>_xlfn.IFNA(VLOOKUP(A2397,list!B:C,2,FALSE),"")</f>
        <v/>
      </c>
      <c r="D2397" s="24" t="str">
        <f>_xlfn.IFNA(VLOOKUP(C2397,list!$G$2:$I$10,2,FALSE),"")</f>
        <v/>
      </c>
      <c r="E2397" s="24" t="str">
        <f>_xlfn.IFNA(VLOOKUP(C2397,list!G:I,3,FALSE),"")</f>
        <v/>
      </c>
      <c r="O2397" s="26" t="str">
        <f t="shared" si="187"/>
        <v/>
      </c>
      <c r="P2397" s="28" t="str">
        <f t="shared" si="191"/>
        <v/>
      </c>
      <c r="Q2397" s="24" t="str">
        <f t="shared" si="188"/>
        <v/>
      </c>
      <c r="R2397" s="24" t="str">
        <f t="shared" si="189"/>
        <v/>
      </c>
      <c r="S2397" s="27" t="str">
        <f t="shared" si="190"/>
        <v/>
      </c>
    </row>
    <row r="2398" spans="2:19" x14ac:dyDescent="0.3">
      <c r="B2398" s="24" t="str">
        <f>_xlfn.IFNA(VLOOKUP(A2398,list!B:C,2,FALSE),"")</f>
        <v/>
      </c>
      <c r="D2398" s="24" t="str">
        <f>_xlfn.IFNA(VLOOKUP(C2398,list!$G$2:$I$10,2,FALSE),"")</f>
        <v/>
      </c>
      <c r="E2398" s="24" t="str">
        <f>_xlfn.IFNA(VLOOKUP(C2398,list!G:I,3,FALSE),"")</f>
        <v/>
      </c>
      <c r="O2398" s="26" t="str">
        <f t="shared" si="187"/>
        <v/>
      </c>
      <c r="P2398" s="28" t="str">
        <f t="shared" si="191"/>
        <v/>
      </c>
      <c r="Q2398" s="24" t="str">
        <f t="shared" si="188"/>
        <v/>
      </c>
      <c r="R2398" s="24" t="str">
        <f t="shared" si="189"/>
        <v/>
      </c>
      <c r="S2398" s="27" t="str">
        <f t="shared" si="190"/>
        <v/>
      </c>
    </row>
    <row r="2399" spans="2:19" x14ac:dyDescent="0.3">
      <c r="B2399" s="24" t="str">
        <f>_xlfn.IFNA(VLOOKUP(A2399,list!B:C,2,FALSE),"")</f>
        <v/>
      </c>
      <c r="D2399" s="24" t="str">
        <f>_xlfn.IFNA(VLOOKUP(C2399,list!$G$2:$I$10,2,FALSE),"")</f>
        <v/>
      </c>
      <c r="E2399" s="24" t="str">
        <f>_xlfn.IFNA(VLOOKUP(C2399,list!G:I,3,FALSE),"")</f>
        <v/>
      </c>
      <c r="O2399" s="26" t="str">
        <f t="shared" si="187"/>
        <v/>
      </c>
      <c r="P2399" s="28" t="str">
        <f t="shared" si="191"/>
        <v/>
      </c>
      <c r="Q2399" s="24" t="str">
        <f t="shared" si="188"/>
        <v/>
      </c>
      <c r="R2399" s="24" t="str">
        <f t="shared" si="189"/>
        <v/>
      </c>
      <c r="S2399" s="27" t="str">
        <f t="shared" si="190"/>
        <v/>
      </c>
    </row>
    <row r="2400" spans="2:19" x14ac:dyDescent="0.3">
      <c r="B2400" s="24" t="str">
        <f>_xlfn.IFNA(VLOOKUP(A2400,list!B:C,2,FALSE),"")</f>
        <v/>
      </c>
      <c r="D2400" s="24" t="str">
        <f>_xlfn.IFNA(VLOOKUP(C2400,list!$G$2:$I$10,2,FALSE),"")</f>
        <v/>
      </c>
      <c r="E2400" s="24" t="str">
        <f>_xlfn.IFNA(VLOOKUP(C2400,list!G:I,3,FALSE),"")</f>
        <v/>
      </c>
      <c r="O2400" s="26" t="str">
        <f t="shared" si="187"/>
        <v/>
      </c>
      <c r="P2400" s="28" t="str">
        <f t="shared" si="191"/>
        <v/>
      </c>
      <c r="Q2400" s="24" t="str">
        <f t="shared" si="188"/>
        <v/>
      </c>
      <c r="R2400" s="24" t="str">
        <f t="shared" si="189"/>
        <v/>
      </c>
      <c r="S2400" s="27" t="str">
        <f t="shared" si="190"/>
        <v/>
      </c>
    </row>
    <row r="2401" spans="2:19" x14ac:dyDescent="0.3">
      <c r="B2401" s="24" t="str">
        <f>_xlfn.IFNA(VLOOKUP(A2401,list!B:C,2,FALSE),"")</f>
        <v/>
      </c>
      <c r="D2401" s="24" t="str">
        <f>_xlfn.IFNA(VLOOKUP(C2401,list!$G$2:$I$10,2,FALSE),"")</f>
        <v/>
      </c>
      <c r="E2401" s="24" t="str">
        <f>_xlfn.IFNA(VLOOKUP(C2401,list!G:I,3,FALSE),"")</f>
        <v/>
      </c>
      <c r="O2401" s="26" t="str">
        <f t="shared" si="187"/>
        <v/>
      </c>
      <c r="P2401" s="28" t="str">
        <f t="shared" si="191"/>
        <v/>
      </c>
      <c r="Q2401" s="24" t="str">
        <f t="shared" si="188"/>
        <v/>
      </c>
      <c r="R2401" s="24" t="str">
        <f t="shared" si="189"/>
        <v/>
      </c>
      <c r="S2401" s="27" t="str">
        <f t="shared" si="190"/>
        <v/>
      </c>
    </row>
    <row r="2402" spans="2:19" x14ac:dyDescent="0.3">
      <c r="B2402" s="24" t="str">
        <f>_xlfn.IFNA(VLOOKUP(A2402,list!B:C,2,FALSE),"")</f>
        <v/>
      </c>
      <c r="D2402" s="24" t="str">
        <f>_xlfn.IFNA(VLOOKUP(C2402,list!$G$2:$I$10,2,FALSE),"")</f>
        <v/>
      </c>
      <c r="E2402" s="24" t="str">
        <f>_xlfn.IFNA(VLOOKUP(C2402,list!G:I,3,FALSE),"")</f>
        <v/>
      </c>
      <c r="O2402" s="26" t="str">
        <f t="shared" si="187"/>
        <v/>
      </c>
      <c r="P2402" s="28" t="str">
        <f t="shared" si="191"/>
        <v/>
      </c>
      <c r="Q2402" s="24" t="str">
        <f t="shared" si="188"/>
        <v/>
      </c>
      <c r="R2402" s="24" t="str">
        <f t="shared" si="189"/>
        <v/>
      </c>
      <c r="S2402" s="27" t="str">
        <f t="shared" si="190"/>
        <v/>
      </c>
    </row>
    <row r="2403" spans="2:19" x14ac:dyDescent="0.3">
      <c r="B2403" s="24" t="str">
        <f>_xlfn.IFNA(VLOOKUP(A2403,list!B:C,2,FALSE),"")</f>
        <v/>
      </c>
      <c r="D2403" s="24" t="str">
        <f>_xlfn.IFNA(VLOOKUP(C2403,list!$G$2:$I$10,2,FALSE),"")</f>
        <v/>
      </c>
      <c r="E2403" s="24" t="str">
        <f>_xlfn.IFNA(VLOOKUP(C2403,list!G:I,3,FALSE),"")</f>
        <v/>
      </c>
      <c r="O2403" s="26" t="str">
        <f t="shared" si="187"/>
        <v/>
      </c>
      <c r="P2403" s="28" t="str">
        <f t="shared" si="191"/>
        <v/>
      </c>
      <c r="Q2403" s="24" t="str">
        <f t="shared" si="188"/>
        <v/>
      </c>
      <c r="R2403" s="24" t="str">
        <f t="shared" si="189"/>
        <v/>
      </c>
      <c r="S2403" s="27" t="str">
        <f t="shared" si="190"/>
        <v/>
      </c>
    </row>
    <row r="2404" spans="2:19" x14ac:dyDescent="0.3">
      <c r="B2404" s="24" t="str">
        <f>_xlfn.IFNA(VLOOKUP(A2404,list!B:C,2,FALSE),"")</f>
        <v/>
      </c>
      <c r="D2404" s="24" t="str">
        <f>_xlfn.IFNA(VLOOKUP(C2404,list!$G$2:$I$10,2,FALSE),"")</f>
        <v/>
      </c>
      <c r="E2404" s="24" t="str">
        <f>_xlfn.IFNA(VLOOKUP(C2404,list!G:I,3,FALSE),"")</f>
        <v/>
      </c>
      <c r="O2404" s="26" t="str">
        <f t="shared" si="187"/>
        <v/>
      </c>
      <c r="P2404" s="28" t="str">
        <f t="shared" si="191"/>
        <v/>
      </c>
      <c r="Q2404" s="24" t="str">
        <f t="shared" si="188"/>
        <v/>
      </c>
      <c r="R2404" s="24" t="str">
        <f t="shared" si="189"/>
        <v/>
      </c>
      <c r="S2404" s="27" t="str">
        <f t="shared" si="190"/>
        <v/>
      </c>
    </row>
    <row r="2405" spans="2:19" x14ac:dyDescent="0.3">
      <c r="B2405" s="24" t="str">
        <f>_xlfn.IFNA(VLOOKUP(A2405,list!B:C,2,FALSE),"")</f>
        <v/>
      </c>
      <c r="D2405" s="24" t="str">
        <f>_xlfn.IFNA(VLOOKUP(C2405,list!$G$2:$I$10,2,FALSE),"")</f>
        <v/>
      </c>
      <c r="E2405" s="24" t="str">
        <f>_xlfn.IFNA(VLOOKUP(C2405,list!G:I,3,FALSE),"")</f>
        <v/>
      </c>
      <c r="O2405" s="26" t="str">
        <f t="shared" si="187"/>
        <v/>
      </c>
      <c r="P2405" s="28" t="str">
        <f t="shared" si="191"/>
        <v/>
      </c>
      <c r="Q2405" s="24" t="str">
        <f t="shared" si="188"/>
        <v/>
      </c>
      <c r="R2405" s="24" t="str">
        <f t="shared" si="189"/>
        <v/>
      </c>
      <c r="S2405" s="27" t="str">
        <f t="shared" si="190"/>
        <v/>
      </c>
    </row>
    <row r="2406" spans="2:19" x14ac:dyDescent="0.3">
      <c r="B2406" s="24" t="str">
        <f>_xlfn.IFNA(VLOOKUP(A2406,list!B:C,2,FALSE),"")</f>
        <v/>
      </c>
      <c r="D2406" s="24" t="str">
        <f>_xlfn.IFNA(VLOOKUP(C2406,list!$G$2:$I$10,2,FALSE),"")</f>
        <v/>
      </c>
      <c r="E2406" s="24" t="str">
        <f>_xlfn.IFNA(VLOOKUP(C2406,list!G:I,3,FALSE),"")</f>
        <v/>
      </c>
      <c r="O2406" s="26" t="str">
        <f t="shared" si="187"/>
        <v/>
      </c>
      <c r="P2406" s="28" t="str">
        <f t="shared" si="191"/>
        <v/>
      </c>
      <c r="Q2406" s="24" t="str">
        <f t="shared" si="188"/>
        <v/>
      </c>
      <c r="R2406" s="24" t="str">
        <f t="shared" si="189"/>
        <v/>
      </c>
      <c r="S2406" s="27" t="str">
        <f t="shared" si="190"/>
        <v/>
      </c>
    </row>
    <row r="2407" spans="2:19" x14ac:dyDescent="0.3">
      <c r="B2407" s="24" t="str">
        <f>_xlfn.IFNA(VLOOKUP(A2407,list!B:C,2,FALSE),"")</f>
        <v/>
      </c>
      <c r="D2407" s="24" t="str">
        <f>_xlfn.IFNA(VLOOKUP(C2407,list!$G$2:$I$10,2,FALSE),"")</f>
        <v/>
      </c>
      <c r="E2407" s="24" t="str">
        <f>_xlfn.IFNA(VLOOKUP(C2407,list!G:I,3,FALSE),"")</f>
        <v/>
      </c>
      <c r="O2407" s="26" t="str">
        <f t="shared" si="187"/>
        <v/>
      </c>
      <c r="P2407" s="28" t="str">
        <f t="shared" si="191"/>
        <v/>
      </c>
      <c r="Q2407" s="24" t="str">
        <f t="shared" si="188"/>
        <v/>
      </c>
      <c r="R2407" s="24" t="str">
        <f t="shared" si="189"/>
        <v/>
      </c>
      <c r="S2407" s="27" t="str">
        <f t="shared" si="190"/>
        <v/>
      </c>
    </row>
    <row r="2408" spans="2:19" x14ac:dyDescent="0.3">
      <c r="B2408" s="24" t="str">
        <f>_xlfn.IFNA(VLOOKUP(A2408,list!B:C,2,FALSE),"")</f>
        <v/>
      </c>
      <c r="D2408" s="24" t="str">
        <f>_xlfn.IFNA(VLOOKUP(C2408,list!$G$2:$I$10,2,FALSE),"")</f>
        <v/>
      </c>
      <c r="E2408" s="24" t="str">
        <f>_xlfn.IFNA(VLOOKUP(C2408,list!G:I,3,FALSE),"")</f>
        <v/>
      </c>
      <c r="O2408" s="26" t="str">
        <f t="shared" si="187"/>
        <v/>
      </c>
      <c r="P2408" s="28" t="str">
        <f t="shared" si="191"/>
        <v/>
      </c>
      <c r="Q2408" s="24" t="str">
        <f t="shared" si="188"/>
        <v/>
      </c>
      <c r="R2408" s="24" t="str">
        <f t="shared" si="189"/>
        <v/>
      </c>
      <c r="S2408" s="27" t="str">
        <f t="shared" si="190"/>
        <v/>
      </c>
    </row>
    <row r="2409" spans="2:19" x14ac:dyDescent="0.3">
      <c r="B2409" s="24" t="str">
        <f>_xlfn.IFNA(VLOOKUP(A2409,list!B:C,2,FALSE),"")</f>
        <v/>
      </c>
      <c r="D2409" s="24" t="str">
        <f>_xlfn.IFNA(VLOOKUP(C2409,list!$G$2:$I$10,2,FALSE),"")</f>
        <v/>
      </c>
      <c r="E2409" s="24" t="str">
        <f>_xlfn.IFNA(VLOOKUP(C2409,list!G:I,3,FALSE),"")</f>
        <v/>
      </c>
      <c r="O2409" s="26" t="str">
        <f t="shared" si="187"/>
        <v/>
      </c>
      <c r="P2409" s="28" t="str">
        <f t="shared" si="191"/>
        <v/>
      </c>
      <c r="Q2409" s="24" t="str">
        <f t="shared" si="188"/>
        <v/>
      </c>
      <c r="R2409" s="24" t="str">
        <f t="shared" si="189"/>
        <v/>
      </c>
      <c r="S2409" s="27" t="str">
        <f t="shared" si="190"/>
        <v/>
      </c>
    </row>
    <row r="2410" spans="2:19" x14ac:dyDescent="0.3">
      <c r="B2410" s="24" t="str">
        <f>_xlfn.IFNA(VLOOKUP(A2410,list!B:C,2,FALSE),"")</f>
        <v/>
      </c>
      <c r="D2410" s="24" t="str">
        <f>_xlfn.IFNA(VLOOKUP(C2410,list!$G$2:$I$10,2,FALSE),"")</f>
        <v/>
      </c>
      <c r="E2410" s="24" t="str">
        <f>_xlfn.IFNA(VLOOKUP(C2410,list!G:I,3,FALSE),"")</f>
        <v/>
      </c>
      <c r="O2410" s="26" t="str">
        <f t="shared" si="187"/>
        <v/>
      </c>
      <c r="P2410" s="28" t="str">
        <f t="shared" si="191"/>
        <v/>
      </c>
      <c r="Q2410" s="24" t="str">
        <f t="shared" si="188"/>
        <v/>
      </c>
      <c r="R2410" s="24" t="str">
        <f t="shared" si="189"/>
        <v/>
      </c>
      <c r="S2410" s="27" t="str">
        <f t="shared" si="190"/>
        <v/>
      </c>
    </row>
    <row r="2411" spans="2:19" x14ac:dyDescent="0.3">
      <c r="B2411" s="24" t="str">
        <f>_xlfn.IFNA(VLOOKUP(A2411,list!B:C,2,FALSE),"")</f>
        <v/>
      </c>
      <c r="D2411" s="24" t="str">
        <f>_xlfn.IFNA(VLOOKUP(C2411,list!$G$2:$I$10,2,FALSE),"")</f>
        <v/>
      </c>
      <c r="E2411" s="24" t="str">
        <f>_xlfn.IFNA(VLOOKUP(C2411,list!G:I,3,FALSE),"")</f>
        <v/>
      </c>
      <c r="O2411" s="26" t="str">
        <f t="shared" si="187"/>
        <v/>
      </c>
      <c r="P2411" s="28" t="str">
        <f t="shared" si="191"/>
        <v/>
      </c>
      <c r="Q2411" s="24" t="str">
        <f t="shared" si="188"/>
        <v/>
      </c>
      <c r="R2411" s="24" t="str">
        <f t="shared" si="189"/>
        <v/>
      </c>
      <c r="S2411" s="27" t="str">
        <f t="shared" si="190"/>
        <v/>
      </c>
    </row>
    <row r="2412" spans="2:19" x14ac:dyDescent="0.3">
      <c r="B2412" s="24" t="str">
        <f>_xlfn.IFNA(VLOOKUP(A2412,list!B:C,2,FALSE),"")</f>
        <v/>
      </c>
      <c r="D2412" s="24" t="str">
        <f>_xlfn.IFNA(VLOOKUP(C2412,list!$G$2:$I$10,2,FALSE),"")</f>
        <v/>
      </c>
      <c r="E2412" s="24" t="str">
        <f>_xlfn.IFNA(VLOOKUP(C2412,list!G:I,3,FALSE),"")</f>
        <v/>
      </c>
      <c r="O2412" s="26" t="str">
        <f t="shared" si="187"/>
        <v/>
      </c>
      <c r="P2412" s="28" t="str">
        <f t="shared" si="191"/>
        <v/>
      </c>
      <c r="Q2412" s="24" t="str">
        <f t="shared" si="188"/>
        <v/>
      </c>
      <c r="R2412" s="24" t="str">
        <f t="shared" si="189"/>
        <v/>
      </c>
      <c r="S2412" s="27" t="str">
        <f t="shared" si="190"/>
        <v/>
      </c>
    </row>
    <row r="2413" spans="2:19" x14ac:dyDescent="0.3">
      <c r="B2413" s="24" t="str">
        <f>_xlfn.IFNA(VLOOKUP(A2413,list!B:C,2,FALSE),"")</f>
        <v/>
      </c>
      <c r="D2413" s="24" t="str">
        <f>_xlfn.IFNA(VLOOKUP(C2413,list!$G$2:$I$10,2,FALSE),"")</f>
        <v/>
      </c>
      <c r="E2413" s="24" t="str">
        <f>_xlfn.IFNA(VLOOKUP(C2413,list!G:I,3,FALSE),"")</f>
        <v/>
      </c>
      <c r="O2413" s="26" t="str">
        <f t="shared" si="187"/>
        <v/>
      </c>
      <c r="P2413" s="28" t="str">
        <f t="shared" si="191"/>
        <v/>
      </c>
      <c r="Q2413" s="24" t="str">
        <f t="shared" si="188"/>
        <v/>
      </c>
      <c r="R2413" s="24" t="str">
        <f t="shared" si="189"/>
        <v/>
      </c>
      <c r="S2413" s="27" t="str">
        <f t="shared" si="190"/>
        <v/>
      </c>
    </row>
    <row r="2414" spans="2:19" x14ac:dyDescent="0.3">
      <c r="B2414" s="24" t="str">
        <f>_xlfn.IFNA(VLOOKUP(A2414,list!B:C,2,FALSE),"")</f>
        <v/>
      </c>
      <c r="D2414" s="24" t="str">
        <f>_xlfn.IFNA(VLOOKUP(C2414,list!$G$2:$I$10,2,FALSE),"")</f>
        <v/>
      </c>
      <c r="E2414" s="24" t="str">
        <f>_xlfn.IFNA(VLOOKUP(C2414,list!G:I,3,FALSE),"")</f>
        <v/>
      </c>
      <c r="O2414" s="26" t="str">
        <f t="shared" si="187"/>
        <v/>
      </c>
      <c r="P2414" s="28" t="str">
        <f t="shared" si="191"/>
        <v/>
      </c>
      <c r="Q2414" s="24" t="str">
        <f t="shared" si="188"/>
        <v/>
      </c>
      <c r="R2414" s="24" t="str">
        <f t="shared" si="189"/>
        <v/>
      </c>
      <c r="S2414" s="27" t="str">
        <f t="shared" si="190"/>
        <v/>
      </c>
    </row>
    <row r="2415" spans="2:19" x14ac:dyDescent="0.3">
      <c r="B2415" s="24" t="str">
        <f>_xlfn.IFNA(VLOOKUP(A2415,list!B:C,2,FALSE),"")</f>
        <v/>
      </c>
      <c r="D2415" s="24" t="str">
        <f>_xlfn.IFNA(VLOOKUP(C2415,list!$G$2:$I$10,2,FALSE),"")</f>
        <v/>
      </c>
      <c r="E2415" s="24" t="str">
        <f>_xlfn.IFNA(VLOOKUP(C2415,list!G:I,3,FALSE),"")</f>
        <v/>
      </c>
      <c r="O2415" s="26" t="str">
        <f t="shared" si="187"/>
        <v/>
      </c>
      <c r="P2415" s="28" t="str">
        <f t="shared" si="191"/>
        <v/>
      </c>
      <c r="Q2415" s="24" t="str">
        <f t="shared" si="188"/>
        <v/>
      </c>
      <c r="R2415" s="24" t="str">
        <f t="shared" si="189"/>
        <v/>
      </c>
      <c r="S2415" s="27" t="str">
        <f t="shared" si="190"/>
        <v/>
      </c>
    </row>
    <row r="2416" spans="2:19" x14ac:dyDescent="0.3">
      <c r="B2416" s="24" t="str">
        <f>_xlfn.IFNA(VLOOKUP(A2416,list!B:C,2,FALSE),"")</f>
        <v/>
      </c>
      <c r="D2416" s="24" t="str">
        <f>_xlfn.IFNA(VLOOKUP(C2416,list!$G$2:$I$10,2,FALSE),"")</f>
        <v/>
      </c>
      <c r="E2416" s="24" t="str">
        <f>_xlfn.IFNA(VLOOKUP(C2416,list!G:I,3,FALSE),"")</f>
        <v/>
      </c>
      <c r="O2416" s="26" t="str">
        <f t="shared" si="187"/>
        <v/>
      </c>
      <c r="P2416" s="28" t="str">
        <f t="shared" si="191"/>
        <v/>
      </c>
      <c r="Q2416" s="24" t="str">
        <f t="shared" si="188"/>
        <v/>
      </c>
      <c r="R2416" s="24" t="str">
        <f t="shared" si="189"/>
        <v/>
      </c>
      <c r="S2416" s="27" t="str">
        <f t="shared" si="190"/>
        <v/>
      </c>
    </row>
    <row r="2417" spans="2:19" x14ac:dyDescent="0.3">
      <c r="B2417" s="24" t="str">
        <f>_xlfn.IFNA(VLOOKUP(A2417,list!B:C,2,FALSE),"")</f>
        <v/>
      </c>
      <c r="D2417" s="24" t="str">
        <f>_xlfn.IFNA(VLOOKUP(C2417,list!$G$2:$I$10,2,FALSE),"")</f>
        <v/>
      </c>
      <c r="E2417" s="24" t="str">
        <f>_xlfn.IFNA(VLOOKUP(C2417,list!G:I,3,FALSE),"")</f>
        <v/>
      </c>
      <c r="O2417" s="26" t="str">
        <f t="shared" si="187"/>
        <v/>
      </c>
      <c r="P2417" s="28" t="str">
        <f t="shared" si="191"/>
        <v/>
      </c>
      <c r="Q2417" s="24" t="str">
        <f t="shared" si="188"/>
        <v/>
      </c>
      <c r="R2417" s="24" t="str">
        <f t="shared" si="189"/>
        <v/>
      </c>
      <c r="S2417" s="27" t="str">
        <f t="shared" si="190"/>
        <v/>
      </c>
    </row>
    <row r="2418" spans="2:19" x14ac:dyDescent="0.3">
      <c r="B2418" s="24" t="str">
        <f>_xlfn.IFNA(VLOOKUP(A2418,list!B:C,2,FALSE),"")</f>
        <v/>
      </c>
      <c r="D2418" s="24" t="str">
        <f>_xlfn.IFNA(VLOOKUP(C2418,list!$G$2:$I$10,2,FALSE),"")</f>
        <v/>
      </c>
      <c r="E2418" s="24" t="str">
        <f>_xlfn.IFNA(VLOOKUP(C2418,list!G:I,3,FALSE),"")</f>
        <v/>
      </c>
      <c r="O2418" s="26" t="str">
        <f t="shared" si="187"/>
        <v/>
      </c>
      <c r="P2418" s="28" t="str">
        <f t="shared" si="191"/>
        <v/>
      </c>
      <c r="Q2418" s="24" t="str">
        <f t="shared" si="188"/>
        <v/>
      </c>
      <c r="R2418" s="24" t="str">
        <f t="shared" si="189"/>
        <v/>
      </c>
      <c r="S2418" s="27" t="str">
        <f t="shared" si="190"/>
        <v/>
      </c>
    </row>
    <row r="2419" spans="2:19" x14ac:dyDescent="0.3">
      <c r="B2419" s="24" t="str">
        <f>_xlfn.IFNA(VLOOKUP(A2419,list!B:C,2,FALSE),"")</f>
        <v/>
      </c>
      <c r="D2419" s="24" t="str">
        <f>_xlfn.IFNA(VLOOKUP(C2419,list!$G$2:$I$10,2,FALSE),"")</f>
        <v/>
      </c>
      <c r="E2419" s="24" t="str">
        <f>_xlfn.IFNA(VLOOKUP(C2419,list!G:I,3,FALSE),"")</f>
        <v/>
      </c>
      <c r="O2419" s="26" t="str">
        <f t="shared" si="187"/>
        <v/>
      </c>
      <c r="P2419" s="28" t="str">
        <f t="shared" si="191"/>
        <v/>
      </c>
      <c r="Q2419" s="24" t="str">
        <f t="shared" si="188"/>
        <v/>
      </c>
      <c r="R2419" s="24" t="str">
        <f t="shared" si="189"/>
        <v/>
      </c>
      <c r="S2419" s="27" t="str">
        <f t="shared" si="190"/>
        <v/>
      </c>
    </row>
    <row r="2420" spans="2:19" x14ac:dyDescent="0.3">
      <c r="B2420" s="24" t="str">
        <f>_xlfn.IFNA(VLOOKUP(A2420,list!B:C,2,FALSE),"")</f>
        <v/>
      </c>
      <c r="D2420" s="24" t="str">
        <f>_xlfn.IFNA(VLOOKUP(C2420,list!$G$2:$I$10,2,FALSE),"")</f>
        <v/>
      </c>
      <c r="E2420" s="24" t="str">
        <f>_xlfn.IFNA(VLOOKUP(C2420,list!G:I,3,FALSE),"")</f>
        <v/>
      </c>
      <c r="O2420" s="26" t="str">
        <f t="shared" si="187"/>
        <v/>
      </c>
      <c r="P2420" s="28" t="str">
        <f t="shared" si="191"/>
        <v/>
      </c>
      <c r="Q2420" s="24" t="str">
        <f t="shared" si="188"/>
        <v/>
      </c>
      <c r="R2420" s="24" t="str">
        <f t="shared" si="189"/>
        <v/>
      </c>
      <c r="S2420" s="27" t="str">
        <f t="shared" si="190"/>
        <v/>
      </c>
    </row>
    <row r="2421" spans="2:19" x14ac:dyDescent="0.3">
      <c r="B2421" s="24" t="str">
        <f>_xlfn.IFNA(VLOOKUP(A2421,list!B:C,2,FALSE),"")</f>
        <v/>
      </c>
      <c r="D2421" s="24" t="str">
        <f>_xlfn.IFNA(VLOOKUP(C2421,list!$G$2:$I$10,2,FALSE),"")</f>
        <v/>
      </c>
      <c r="E2421" s="24" t="str">
        <f>_xlfn.IFNA(VLOOKUP(C2421,list!G:I,3,FALSE),"")</f>
        <v/>
      </c>
      <c r="O2421" s="26" t="str">
        <f t="shared" si="187"/>
        <v/>
      </c>
      <c r="P2421" s="28" t="str">
        <f t="shared" si="191"/>
        <v/>
      </c>
      <c r="Q2421" s="24" t="str">
        <f t="shared" si="188"/>
        <v/>
      </c>
      <c r="R2421" s="24" t="str">
        <f t="shared" si="189"/>
        <v/>
      </c>
      <c r="S2421" s="27" t="str">
        <f t="shared" si="190"/>
        <v/>
      </c>
    </row>
    <row r="2422" spans="2:19" x14ac:dyDescent="0.3">
      <c r="B2422" s="24" t="str">
        <f>_xlfn.IFNA(VLOOKUP(A2422,list!B:C,2,FALSE),"")</f>
        <v/>
      </c>
      <c r="D2422" s="24" t="str">
        <f>_xlfn.IFNA(VLOOKUP(C2422,list!$G$2:$I$10,2,FALSE),"")</f>
        <v/>
      </c>
      <c r="E2422" s="24" t="str">
        <f>_xlfn.IFNA(VLOOKUP(C2422,list!G:I,3,FALSE),"")</f>
        <v/>
      </c>
      <c r="O2422" s="26" t="str">
        <f t="shared" si="187"/>
        <v/>
      </c>
      <c r="P2422" s="28" t="str">
        <f t="shared" si="191"/>
        <v/>
      </c>
      <c r="Q2422" s="24" t="str">
        <f t="shared" si="188"/>
        <v/>
      </c>
      <c r="R2422" s="24" t="str">
        <f t="shared" si="189"/>
        <v/>
      </c>
      <c r="S2422" s="27" t="str">
        <f t="shared" si="190"/>
        <v/>
      </c>
    </row>
    <row r="2423" spans="2:19" x14ac:dyDescent="0.3">
      <c r="B2423" s="24" t="str">
        <f>_xlfn.IFNA(VLOOKUP(A2423,list!B:C,2,FALSE),"")</f>
        <v/>
      </c>
      <c r="D2423" s="24" t="str">
        <f>_xlfn.IFNA(VLOOKUP(C2423,list!$G$2:$I$10,2,FALSE),"")</f>
        <v/>
      </c>
      <c r="E2423" s="24" t="str">
        <f>_xlfn.IFNA(VLOOKUP(C2423,list!G:I,3,FALSE),"")</f>
        <v/>
      </c>
      <c r="O2423" s="26" t="str">
        <f t="shared" si="187"/>
        <v/>
      </c>
      <c r="P2423" s="28" t="str">
        <f t="shared" si="191"/>
        <v/>
      </c>
      <c r="Q2423" s="24" t="str">
        <f t="shared" si="188"/>
        <v/>
      </c>
      <c r="R2423" s="24" t="str">
        <f t="shared" si="189"/>
        <v/>
      </c>
      <c r="S2423" s="27" t="str">
        <f t="shared" si="190"/>
        <v/>
      </c>
    </row>
    <row r="2424" spans="2:19" x14ac:dyDescent="0.3">
      <c r="B2424" s="24" t="str">
        <f>_xlfn.IFNA(VLOOKUP(A2424,list!B:C,2,FALSE),"")</f>
        <v/>
      </c>
      <c r="D2424" s="24" t="str">
        <f>_xlfn.IFNA(VLOOKUP(C2424,list!$G$2:$I$10,2,FALSE),"")</f>
        <v/>
      </c>
      <c r="E2424" s="24" t="str">
        <f>_xlfn.IFNA(VLOOKUP(C2424,list!G:I,3,FALSE),"")</f>
        <v/>
      </c>
      <c r="O2424" s="26" t="str">
        <f t="shared" si="187"/>
        <v/>
      </c>
      <c r="P2424" s="28" t="str">
        <f t="shared" si="191"/>
        <v/>
      </c>
      <c r="Q2424" s="24" t="str">
        <f t="shared" si="188"/>
        <v/>
      </c>
      <c r="R2424" s="24" t="str">
        <f t="shared" si="189"/>
        <v/>
      </c>
      <c r="S2424" s="27" t="str">
        <f t="shared" si="190"/>
        <v/>
      </c>
    </row>
    <row r="2425" spans="2:19" x14ac:dyDescent="0.3">
      <c r="B2425" s="24" t="str">
        <f>_xlfn.IFNA(VLOOKUP(A2425,list!B:C,2,FALSE),"")</f>
        <v/>
      </c>
      <c r="D2425" s="24" t="str">
        <f>_xlfn.IFNA(VLOOKUP(C2425,list!$G$2:$I$10,2,FALSE),"")</f>
        <v/>
      </c>
      <c r="E2425" s="24" t="str">
        <f>_xlfn.IFNA(VLOOKUP(C2425,list!G:I,3,FALSE),"")</f>
        <v/>
      </c>
      <c r="O2425" s="26" t="str">
        <f t="shared" si="187"/>
        <v/>
      </c>
      <c r="P2425" s="28" t="str">
        <f t="shared" si="191"/>
        <v/>
      </c>
      <c r="Q2425" s="24" t="str">
        <f t="shared" si="188"/>
        <v/>
      </c>
      <c r="R2425" s="24" t="str">
        <f t="shared" si="189"/>
        <v/>
      </c>
      <c r="S2425" s="27" t="str">
        <f t="shared" si="190"/>
        <v/>
      </c>
    </row>
    <row r="2426" spans="2:19" x14ac:dyDescent="0.3">
      <c r="B2426" s="24" t="str">
        <f>_xlfn.IFNA(VLOOKUP(A2426,list!B:C,2,FALSE),"")</f>
        <v/>
      </c>
      <c r="D2426" s="24" t="str">
        <f>_xlfn.IFNA(VLOOKUP(C2426,list!$G$2:$I$10,2,FALSE),"")</f>
        <v/>
      </c>
      <c r="E2426" s="24" t="str">
        <f>_xlfn.IFNA(VLOOKUP(C2426,list!G:I,3,FALSE),"")</f>
        <v/>
      </c>
      <c r="O2426" s="26" t="str">
        <f t="shared" si="187"/>
        <v/>
      </c>
      <c r="P2426" s="28" t="str">
        <f t="shared" si="191"/>
        <v/>
      </c>
      <c r="Q2426" s="24" t="str">
        <f t="shared" si="188"/>
        <v/>
      </c>
      <c r="R2426" s="24" t="str">
        <f t="shared" si="189"/>
        <v/>
      </c>
      <c r="S2426" s="27" t="str">
        <f t="shared" si="190"/>
        <v/>
      </c>
    </row>
    <row r="2427" spans="2:19" x14ac:dyDescent="0.3">
      <c r="B2427" s="24" t="str">
        <f>_xlfn.IFNA(VLOOKUP(A2427,list!B:C,2,FALSE),"")</f>
        <v/>
      </c>
      <c r="D2427" s="24" t="str">
        <f>_xlfn.IFNA(VLOOKUP(C2427,list!$G$2:$I$10,2,FALSE),"")</f>
        <v/>
      </c>
      <c r="E2427" s="24" t="str">
        <f>_xlfn.IFNA(VLOOKUP(C2427,list!G:I,3,FALSE),"")</f>
        <v/>
      </c>
      <c r="O2427" s="26" t="str">
        <f t="shared" si="187"/>
        <v/>
      </c>
      <c r="P2427" s="28" t="str">
        <f t="shared" si="191"/>
        <v/>
      </c>
      <c r="Q2427" s="24" t="str">
        <f t="shared" si="188"/>
        <v/>
      </c>
      <c r="R2427" s="24" t="str">
        <f t="shared" si="189"/>
        <v/>
      </c>
      <c r="S2427" s="27" t="str">
        <f t="shared" si="190"/>
        <v/>
      </c>
    </row>
    <row r="2428" spans="2:19" x14ac:dyDescent="0.3">
      <c r="B2428" s="24" t="str">
        <f>_xlfn.IFNA(VLOOKUP(A2428,list!B:C,2,FALSE),"")</f>
        <v/>
      </c>
      <c r="D2428" s="24" t="str">
        <f>_xlfn.IFNA(VLOOKUP(C2428,list!$G$2:$I$10,2,FALSE),"")</f>
        <v/>
      </c>
      <c r="E2428" s="24" t="str">
        <f>_xlfn.IFNA(VLOOKUP(C2428,list!G:I,3,FALSE),"")</f>
        <v/>
      </c>
      <c r="O2428" s="26" t="str">
        <f t="shared" si="187"/>
        <v/>
      </c>
      <c r="P2428" s="28" t="str">
        <f t="shared" si="191"/>
        <v/>
      </c>
      <c r="Q2428" s="24" t="str">
        <f t="shared" si="188"/>
        <v/>
      </c>
      <c r="R2428" s="24" t="str">
        <f t="shared" si="189"/>
        <v/>
      </c>
      <c r="S2428" s="27" t="str">
        <f t="shared" si="190"/>
        <v/>
      </c>
    </row>
    <row r="2429" spans="2:19" x14ac:dyDescent="0.3">
      <c r="B2429" s="24" t="str">
        <f>_xlfn.IFNA(VLOOKUP(A2429,list!B:C,2,FALSE),"")</f>
        <v/>
      </c>
      <c r="D2429" s="24" t="str">
        <f>_xlfn.IFNA(VLOOKUP(C2429,list!$G$2:$I$10,2,FALSE),"")</f>
        <v/>
      </c>
      <c r="E2429" s="24" t="str">
        <f>_xlfn.IFNA(VLOOKUP(C2429,list!G:I,3,FALSE),"")</f>
        <v/>
      </c>
      <c r="O2429" s="26" t="str">
        <f t="shared" si="187"/>
        <v/>
      </c>
      <c r="P2429" s="28" t="str">
        <f t="shared" si="191"/>
        <v/>
      </c>
      <c r="Q2429" s="24" t="str">
        <f t="shared" si="188"/>
        <v/>
      </c>
      <c r="R2429" s="24" t="str">
        <f t="shared" si="189"/>
        <v/>
      </c>
      <c r="S2429" s="27" t="str">
        <f t="shared" si="190"/>
        <v/>
      </c>
    </row>
    <row r="2430" spans="2:19" x14ac:dyDescent="0.3">
      <c r="B2430" s="24" t="str">
        <f>_xlfn.IFNA(VLOOKUP(A2430,list!B:C,2,FALSE),"")</f>
        <v/>
      </c>
      <c r="D2430" s="24" t="str">
        <f>_xlfn.IFNA(VLOOKUP(C2430,list!$G$2:$I$10,2,FALSE),"")</f>
        <v/>
      </c>
      <c r="E2430" s="24" t="str">
        <f>_xlfn.IFNA(VLOOKUP(C2430,list!G:I,3,FALSE),"")</f>
        <v/>
      </c>
      <c r="O2430" s="26" t="str">
        <f t="shared" si="187"/>
        <v/>
      </c>
      <c r="P2430" s="28" t="str">
        <f t="shared" si="191"/>
        <v/>
      </c>
      <c r="Q2430" s="24" t="str">
        <f t="shared" si="188"/>
        <v/>
      </c>
      <c r="R2430" s="24" t="str">
        <f t="shared" si="189"/>
        <v/>
      </c>
      <c r="S2430" s="27" t="str">
        <f t="shared" si="190"/>
        <v/>
      </c>
    </row>
    <row r="2431" spans="2:19" x14ac:dyDescent="0.3">
      <c r="B2431" s="24" t="str">
        <f>_xlfn.IFNA(VLOOKUP(A2431,list!B:C,2,FALSE),"")</f>
        <v/>
      </c>
      <c r="D2431" s="24" t="str">
        <f>_xlfn.IFNA(VLOOKUP(C2431,list!$G$2:$I$10,2,FALSE),"")</f>
        <v/>
      </c>
      <c r="E2431" s="24" t="str">
        <f>_xlfn.IFNA(VLOOKUP(C2431,list!G:I,3,FALSE),"")</f>
        <v/>
      </c>
      <c r="O2431" s="26" t="str">
        <f t="shared" si="187"/>
        <v/>
      </c>
      <c r="P2431" s="28" t="str">
        <f t="shared" si="191"/>
        <v/>
      </c>
      <c r="Q2431" s="24" t="str">
        <f t="shared" si="188"/>
        <v/>
      </c>
      <c r="R2431" s="24" t="str">
        <f t="shared" si="189"/>
        <v/>
      </c>
      <c r="S2431" s="27" t="str">
        <f t="shared" si="190"/>
        <v/>
      </c>
    </row>
    <row r="2432" spans="2:19" x14ac:dyDescent="0.3">
      <c r="B2432" s="24" t="str">
        <f>_xlfn.IFNA(VLOOKUP(A2432,list!B:C,2,FALSE),"")</f>
        <v/>
      </c>
      <c r="D2432" s="24" t="str">
        <f>_xlfn.IFNA(VLOOKUP(C2432,list!$G$2:$I$10,2,FALSE),"")</f>
        <v/>
      </c>
      <c r="E2432" s="24" t="str">
        <f>_xlfn.IFNA(VLOOKUP(C2432,list!G:I,3,FALSE),"")</f>
        <v/>
      </c>
      <c r="O2432" s="26" t="str">
        <f t="shared" si="187"/>
        <v/>
      </c>
      <c r="P2432" s="28" t="str">
        <f t="shared" si="191"/>
        <v/>
      </c>
      <c r="Q2432" s="24" t="str">
        <f t="shared" si="188"/>
        <v/>
      </c>
      <c r="R2432" s="24" t="str">
        <f t="shared" si="189"/>
        <v/>
      </c>
      <c r="S2432" s="27" t="str">
        <f t="shared" si="190"/>
        <v/>
      </c>
    </row>
    <row r="2433" spans="2:19" x14ac:dyDescent="0.3">
      <c r="B2433" s="24" t="str">
        <f>_xlfn.IFNA(VLOOKUP(A2433,list!B:C,2,FALSE),"")</f>
        <v/>
      </c>
      <c r="D2433" s="24" t="str">
        <f>_xlfn.IFNA(VLOOKUP(C2433,list!$G$2:$I$10,2,FALSE),"")</f>
        <v/>
      </c>
      <c r="E2433" s="24" t="str">
        <f>_xlfn.IFNA(VLOOKUP(C2433,list!G:I,3,FALSE),"")</f>
        <v/>
      </c>
      <c r="O2433" s="26" t="str">
        <f t="shared" si="187"/>
        <v/>
      </c>
      <c r="P2433" s="28" t="str">
        <f t="shared" si="191"/>
        <v/>
      </c>
      <c r="Q2433" s="24" t="str">
        <f t="shared" si="188"/>
        <v/>
      </c>
      <c r="R2433" s="24" t="str">
        <f t="shared" si="189"/>
        <v/>
      </c>
      <c r="S2433" s="27" t="str">
        <f t="shared" si="190"/>
        <v/>
      </c>
    </row>
    <row r="2434" spans="2:19" x14ac:dyDescent="0.3">
      <c r="B2434" s="24" t="str">
        <f>_xlfn.IFNA(VLOOKUP(A2434,list!B:C,2,FALSE),"")</f>
        <v/>
      </c>
      <c r="D2434" s="24" t="str">
        <f>_xlfn.IFNA(VLOOKUP(C2434,list!$G$2:$I$10,2,FALSE),"")</f>
        <v/>
      </c>
      <c r="E2434" s="24" t="str">
        <f>_xlfn.IFNA(VLOOKUP(C2434,list!G:I,3,FALSE),"")</f>
        <v/>
      </c>
      <c r="O2434" s="26" t="str">
        <f t="shared" ref="O2434:O2497" si="192">IFERROR(IF(H2434="","",DATE(YEAR(H2434),MONTH(H2434),1)),"")</f>
        <v/>
      </c>
      <c r="P2434" s="28" t="str">
        <f t="shared" si="191"/>
        <v/>
      </c>
      <c r="Q2434" s="24" t="str">
        <f t="shared" ref="Q2434:Q2497" si="193">IFERROR(IF(J2434="","",MONTH(EOMONTH(J2434,(DAY(J2434)&gt;15)+0))),"")</f>
        <v/>
      </c>
      <c r="R2434" s="24" t="str">
        <f t="shared" ref="R2434:R2497" si="194">IFERROR(IF(J2434="","",IF(AND(MONTH(J2434)=12,Q2434=1),YEAR(J2434)+1,YEAR(J2434))),"")</f>
        <v/>
      </c>
      <c r="S2434" s="27" t="str">
        <f t="shared" ref="S2434:S2497" si="195">IF(OR(Q2434="",R2434=""),"",DATE(R2434,Q2434,1))</f>
        <v/>
      </c>
    </row>
    <row r="2435" spans="2:19" x14ac:dyDescent="0.3">
      <c r="B2435" s="24" t="str">
        <f>_xlfn.IFNA(VLOOKUP(A2435,list!B:C,2,FALSE),"")</f>
        <v/>
      </c>
      <c r="D2435" s="24" t="str">
        <f>_xlfn.IFNA(VLOOKUP(C2435,list!$G$2:$I$10,2,FALSE),"")</f>
        <v/>
      </c>
      <c r="E2435" s="24" t="str">
        <f>_xlfn.IFNA(VLOOKUP(C2435,list!G:I,3,FALSE),"")</f>
        <v/>
      </c>
      <c r="O2435" s="26" t="str">
        <f t="shared" si="192"/>
        <v/>
      </c>
      <c r="P2435" s="28" t="str">
        <f t="shared" ref="P2435:P2498" si="196">IFERROR(IF(J2435&gt;0,((J2435-H2435)/7),""),"")</f>
        <v/>
      </c>
      <c r="Q2435" s="24" t="str">
        <f t="shared" si="193"/>
        <v/>
      </c>
      <c r="R2435" s="24" t="str">
        <f t="shared" si="194"/>
        <v/>
      </c>
      <c r="S2435" s="27" t="str">
        <f t="shared" si="195"/>
        <v/>
      </c>
    </row>
    <row r="2436" spans="2:19" x14ac:dyDescent="0.3">
      <c r="B2436" s="24" t="str">
        <f>_xlfn.IFNA(VLOOKUP(A2436,list!B:C,2,FALSE),"")</f>
        <v/>
      </c>
      <c r="D2436" s="24" t="str">
        <f>_xlfn.IFNA(VLOOKUP(C2436,list!$G$2:$I$10,2,FALSE),"")</f>
        <v/>
      </c>
      <c r="E2436" s="24" t="str">
        <f>_xlfn.IFNA(VLOOKUP(C2436,list!G:I,3,FALSE),"")</f>
        <v/>
      </c>
      <c r="O2436" s="26" t="str">
        <f t="shared" si="192"/>
        <v/>
      </c>
      <c r="P2436" s="28" t="str">
        <f t="shared" si="196"/>
        <v/>
      </c>
      <c r="Q2436" s="24" t="str">
        <f t="shared" si="193"/>
        <v/>
      </c>
      <c r="R2436" s="24" t="str">
        <f t="shared" si="194"/>
        <v/>
      </c>
      <c r="S2436" s="27" t="str">
        <f t="shared" si="195"/>
        <v/>
      </c>
    </row>
    <row r="2437" spans="2:19" x14ac:dyDescent="0.3">
      <c r="B2437" s="24" t="str">
        <f>_xlfn.IFNA(VLOOKUP(A2437,list!B:C,2,FALSE),"")</f>
        <v/>
      </c>
      <c r="D2437" s="24" t="str">
        <f>_xlfn.IFNA(VLOOKUP(C2437,list!$G$2:$I$10,2,FALSE),"")</f>
        <v/>
      </c>
      <c r="E2437" s="24" t="str">
        <f>_xlfn.IFNA(VLOOKUP(C2437,list!G:I,3,FALSE),"")</f>
        <v/>
      </c>
      <c r="O2437" s="26" t="str">
        <f t="shared" si="192"/>
        <v/>
      </c>
      <c r="P2437" s="28" t="str">
        <f t="shared" si="196"/>
        <v/>
      </c>
      <c r="Q2437" s="24" t="str">
        <f t="shared" si="193"/>
        <v/>
      </c>
      <c r="R2437" s="24" t="str">
        <f t="shared" si="194"/>
        <v/>
      </c>
      <c r="S2437" s="27" t="str">
        <f t="shared" si="195"/>
        <v/>
      </c>
    </row>
    <row r="2438" spans="2:19" x14ac:dyDescent="0.3">
      <c r="B2438" s="24" t="str">
        <f>_xlfn.IFNA(VLOOKUP(A2438,list!B:C,2,FALSE),"")</f>
        <v/>
      </c>
      <c r="D2438" s="24" t="str">
        <f>_xlfn.IFNA(VLOOKUP(C2438,list!$G$2:$I$10,2,FALSE),"")</f>
        <v/>
      </c>
      <c r="E2438" s="24" t="str">
        <f>_xlfn.IFNA(VLOOKUP(C2438,list!G:I,3,FALSE),"")</f>
        <v/>
      </c>
      <c r="O2438" s="26" t="str">
        <f t="shared" si="192"/>
        <v/>
      </c>
      <c r="P2438" s="28" t="str">
        <f t="shared" si="196"/>
        <v/>
      </c>
      <c r="Q2438" s="24" t="str">
        <f t="shared" si="193"/>
        <v/>
      </c>
      <c r="R2438" s="24" t="str">
        <f t="shared" si="194"/>
        <v/>
      </c>
      <c r="S2438" s="27" t="str">
        <f t="shared" si="195"/>
        <v/>
      </c>
    </row>
    <row r="2439" spans="2:19" x14ac:dyDescent="0.3">
      <c r="B2439" s="24" t="str">
        <f>_xlfn.IFNA(VLOOKUP(A2439,list!B:C,2,FALSE),"")</f>
        <v/>
      </c>
      <c r="D2439" s="24" t="str">
        <f>_xlfn.IFNA(VLOOKUP(C2439,list!$G$2:$I$10,2,FALSE),"")</f>
        <v/>
      </c>
      <c r="E2439" s="24" t="str">
        <f>_xlfn.IFNA(VLOOKUP(C2439,list!G:I,3,FALSE),"")</f>
        <v/>
      </c>
      <c r="O2439" s="26" t="str">
        <f t="shared" si="192"/>
        <v/>
      </c>
      <c r="P2439" s="28" t="str">
        <f t="shared" si="196"/>
        <v/>
      </c>
      <c r="Q2439" s="24" t="str">
        <f t="shared" si="193"/>
        <v/>
      </c>
      <c r="R2439" s="24" t="str">
        <f t="shared" si="194"/>
        <v/>
      </c>
      <c r="S2439" s="27" t="str">
        <f t="shared" si="195"/>
        <v/>
      </c>
    </row>
    <row r="2440" spans="2:19" x14ac:dyDescent="0.3">
      <c r="B2440" s="24" t="str">
        <f>_xlfn.IFNA(VLOOKUP(A2440,list!B:C,2,FALSE),"")</f>
        <v/>
      </c>
      <c r="D2440" s="24" t="str">
        <f>_xlfn.IFNA(VLOOKUP(C2440,list!$G$2:$I$10,2,FALSE),"")</f>
        <v/>
      </c>
      <c r="E2440" s="24" t="str">
        <f>_xlfn.IFNA(VLOOKUP(C2440,list!G:I,3,FALSE),"")</f>
        <v/>
      </c>
      <c r="O2440" s="26" t="str">
        <f t="shared" si="192"/>
        <v/>
      </c>
      <c r="P2440" s="28" t="str">
        <f t="shared" si="196"/>
        <v/>
      </c>
      <c r="Q2440" s="24" t="str">
        <f t="shared" si="193"/>
        <v/>
      </c>
      <c r="R2440" s="24" t="str">
        <f t="shared" si="194"/>
        <v/>
      </c>
      <c r="S2440" s="27" t="str">
        <f t="shared" si="195"/>
        <v/>
      </c>
    </row>
    <row r="2441" spans="2:19" x14ac:dyDescent="0.3">
      <c r="B2441" s="24" t="str">
        <f>_xlfn.IFNA(VLOOKUP(A2441,list!B:C,2,FALSE),"")</f>
        <v/>
      </c>
      <c r="D2441" s="24" t="str">
        <f>_xlfn.IFNA(VLOOKUP(C2441,list!$G$2:$I$10,2,FALSE),"")</f>
        <v/>
      </c>
      <c r="E2441" s="24" t="str">
        <f>_xlfn.IFNA(VLOOKUP(C2441,list!G:I,3,FALSE),"")</f>
        <v/>
      </c>
      <c r="O2441" s="26" t="str">
        <f t="shared" si="192"/>
        <v/>
      </c>
      <c r="P2441" s="28" t="str">
        <f t="shared" si="196"/>
        <v/>
      </c>
      <c r="Q2441" s="24" t="str">
        <f t="shared" si="193"/>
        <v/>
      </c>
      <c r="R2441" s="24" t="str">
        <f t="shared" si="194"/>
        <v/>
      </c>
      <c r="S2441" s="27" t="str">
        <f t="shared" si="195"/>
        <v/>
      </c>
    </row>
    <row r="2442" spans="2:19" x14ac:dyDescent="0.3">
      <c r="B2442" s="24" t="str">
        <f>_xlfn.IFNA(VLOOKUP(A2442,list!B:C,2,FALSE),"")</f>
        <v/>
      </c>
      <c r="D2442" s="24" t="str">
        <f>_xlfn.IFNA(VLOOKUP(C2442,list!$G$2:$I$10,2,FALSE),"")</f>
        <v/>
      </c>
      <c r="E2442" s="24" t="str">
        <f>_xlfn.IFNA(VLOOKUP(C2442,list!G:I,3,FALSE),"")</f>
        <v/>
      </c>
      <c r="O2442" s="26" t="str">
        <f t="shared" si="192"/>
        <v/>
      </c>
      <c r="P2442" s="28" t="str">
        <f t="shared" si="196"/>
        <v/>
      </c>
      <c r="Q2442" s="24" t="str">
        <f t="shared" si="193"/>
        <v/>
      </c>
      <c r="R2442" s="24" t="str">
        <f t="shared" si="194"/>
        <v/>
      </c>
      <c r="S2442" s="27" t="str">
        <f t="shared" si="195"/>
        <v/>
      </c>
    </row>
    <row r="2443" spans="2:19" x14ac:dyDescent="0.3">
      <c r="B2443" s="24" t="str">
        <f>_xlfn.IFNA(VLOOKUP(A2443,list!B:C,2,FALSE),"")</f>
        <v/>
      </c>
      <c r="D2443" s="24" t="str">
        <f>_xlfn.IFNA(VLOOKUP(C2443,list!$G$2:$I$10,2,FALSE),"")</f>
        <v/>
      </c>
      <c r="E2443" s="24" t="str">
        <f>_xlfn.IFNA(VLOOKUP(C2443,list!G:I,3,FALSE),"")</f>
        <v/>
      </c>
      <c r="O2443" s="26" t="str">
        <f t="shared" si="192"/>
        <v/>
      </c>
      <c r="P2443" s="28" t="str">
        <f t="shared" si="196"/>
        <v/>
      </c>
      <c r="Q2443" s="24" t="str">
        <f t="shared" si="193"/>
        <v/>
      </c>
      <c r="R2443" s="24" t="str">
        <f t="shared" si="194"/>
        <v/>
      </c>
      <c r="S2443" s="27" t="str">
        <f t="shared" si="195"/>
        <v/>
      </c>
    </row>
    <row r="2444" spans="2:19" x14ac:dyDescent="0.3">
      <c r="B2444" s="24" t="str">
        <f>_xlfn.IFNA(VLOOKUP(A2444,list!B:C,2,FALSE),"")</f>
        <v/>
      </c>
      <c r="D2444" s="24" t="str">
        <f>_xlfn.IFNA(VLOOKUP(C2444,list!$G$2:$I$10,2,FALSE),"")</f>
        <v/>
      </c>
      <c r="E2444" s="24" t="str">
        <f>_xlfn.IFNA(VLOOKUP(C2444,list!G:I,3,FALSE),"")</f>
        <v/>
      </c>
      <c r="O2444" s="26" t="str">
        <f t="shared" si="192"/>
        <v/>
      </c>
      <c r="P2444" s="28" t="str">
        <f t="shared" si="196"/>
        <v/>
      </c>
      <c r="Q2444" s="24" t="str">
        <f t="shared" si="193"/>
        <v/>
      </c>
      <c r="R2444" s="24" t="str">
        <f t="shared" si="194"/>
        <v/>
      </c>
      <c r="S2444" s="27" t="str">
        <f t="shared" si="195"/>
        <v/>
      </c>
    </row>
    <row r="2445" spans="2:19" x14ac:dyDescent="0.3">
      <c r="B2445" s="24" t="str">
        <f>_xlfn.IFNA(VLOOKUP(A2445,list!B:C,2,FALSE),"")</f>
        <v/>
      </c>
      <c r="D2445" s="24" t="str">
        <f>_xlfn.IFNA(VLOOKUP(C2445,list!$G$2:$I$10,2,FALSE),"")</f>
        <v/>
      </c>
      <c r="E2445" s="24" t="str">
        <f>_xlfn.IFNA(VLOOKUP(C2445,list!G:I,3,FALSE),"")</f>
        <v/>
      </c>
      <c r="O2445" s="26" t="str">
        <f t="shared" si="192"/>
        <v/>
      </c>
      <c r="P2445" s="28" t="str">
        <f t="shared" si="196"/>
        <v/>
      </c>
      <c r="Q2445" s="24" t="str">
        <f t="shared" si="193"/>
        <v/>
      </c>
      <c r="R2445" s="24" t="str">
        <f t="shared" si="194"/>
        <v/>
      </c>
      <c r="S2445" s="27" t="str">
        <f t="shared" si="195"/>
        <v/>
      </c>
    </row>
    <row r="2446" spans="2:19" x14ac:dyDescent="0.3">
      <c r="B2446" s="24" t="str">
        <f>_xlfn.IFNA(VLOOKUP(A2446,list!B:C,2,FALSE),"")</f>
        <v/>
      </c>
      <c r="D2446" s="24" t="str">
        <f>_xlfn.IFNA(VLOOKUP(C2446,list!$G$2:$I$10,2,FALSE),"")</f>
        <v/>
      </c>
      <c r="E2446" s="24" t="str">
        <f>_xlfn.IFNA(VLOOKUP(C2446,list!G:I,3,FALSE),"")</f>
        <v/>
      </c>
      <c r="O2446" s="26" t="str">
        <f t="shared" si="192"/>
        <v/>
      </c>
      <c r="P2446" s="28" t="str">
        <f t="shared" si="196"/>
        <v/>
      </c>
      <c r="Q2446" s="24" t="str">
        <f t="shared" si="193"/>
        <v/>
      </c>
      <c r="R2446" s="24" t="str">
        <f t="shared" si="194"/>
        <v/>
      </c>
      <c r="S2446" s="27" t="str">
        <f t="shared" si="195"/>
        <v/>
      </c>
    </row>
    <row r="2447" spans="2:19" x14ac:dyDescent="0.3">
      <c r="B2447" s="24" t="str">
        <f>_xlfn.IFNA(VLOOKUP(A2447,list!B:C,2,FALSE),"")</f>
        <v/>
      </c>
      <c r="D2447" s="24" t="str">
        <f>_xlfn.IFNA(VLOOKUP(C2447,list!$G$2:$I$10,2,FALSE),"")</f>
        <v/>
      </c>
      <c r="E2447" s="24" t="str">
        <f>_xlfn.IFNA(VLOOKUP(C2447,list!G:I,3,FALSE),"")</f>
        <v/>
      </c>
      <c r="O2447" s="26" t="str">
        <f t="shared" si="192"/>
        <v/>
      </c>
      <c r="P2447" s="28" t="str">
        <f t="shared" si="196"/>
        <v/>
      </c>
      <c r="Q2447" s="24" t="str">
        <f t="shared" si="193"/>
        <v/>
      </c>
      <c r="R2447" s="24" t="str">
        <f t="shared" si="194"/>
        <v/>
      </c>
      <c r="S2447" s="27" t="str">
        <f t="shared" si="195"/>
        <v/>
      </c>
    </row>
    <row r="2448" spans="2:19" x14ac:dyDescent="0.3">
      <c r="B2448" s="24" t="str">
        <f>_xlfn.IFNA(VLOOKUP(A2448,list!B:C,2,FALSE),"")</f>
        <v/>
      </c>
      <c r="D2448" s="24" t="str">
        <f>_xlfn.IFNA(VLOOKUP(C2448,list!$G$2:$I$10,2,FALSE),"")</f>
        <v/>
      </c>
      <c r="E2448" s="24" t="str">
        <f>_xlfn.IFNA(VLOOKUP(C2448,list!G:I,3,FALSE),"")</f>
        <v/>
      </c>
      <c r="O2448" s="26" t="str">
        <f t="shared" si="192"/>
        <v/>
      </c>
      <c r="P2448" s="28" t="str">
        <f t="shared" si="196"/>
        <v/>
      </c>
      <c r="Q2448" s="24" t="str">
        <f t="shared" si="193"/>
        <v/>
      </c>
      <c r="R2448" s="24" t="str">
        <f t="shared" si="194"/>
        <v/>
      </c>
      <c r="S2448" s="27" t="str">
        <f t="shared" si="195"/>
        <v/>
      </c>
    </row>
    <row r="2449" spans="2:19" x14ac:dyDescent="0.3">
      <c r="B2449" s="24" t="str">
        <f>_xlfn.IFNA(VLOOKUP(A2449,list!B:C,2,FALSE),"")</f>
        <v/>
      </c>
      <c r="D2449" s="24" t="str">
        <f>_xlfn.IFNA(VLOOKUP(C2449,list!$G$2:$I$10,2,FALSE),"")</f>
        <v/>
      </c>
      <c r="E2449" s="24" t="str">
        <f>_xlfn.IFNA(VLOOKUP(C2449,list!G:I,3,FALSE),"")</f>
        <v/>
      </c>
      <c r="O2449" s="26" t="str">
        <f t="shared" si="192"/>
        <v/>
      </c>
      <c r="P2449" s="28" t="str">
        <f t="shared" si="196"/>
        <v/>
      </c>
      <c r="Q2449" s="24" t="str">
        <f t="shared" si="193"/>
        <v/>
      </c>
      <c r="R2449" s="24" t="str">
        <f t="shared" si="194"/>
        <v/>
      </c>
      <c r="S2449" s="27" t="str">
        <f t="shared" si="195"/>
        <v/>
      </c>
    </row>
    <row r="2450" spans="2:19" x14ac:dyDescent="0.3">
      <c r="B2450" s="24" t="str">
        <f>_xlfn.IFNA(VLOOKUP(A2450,list!B:C,2,FALSE),"")</f>
        <v/>
      </c>
      <c r="D2450" s="24" t="str">
        <f>_xlfn.IFNA(VLOOKUP(C2450,list!$G$2:$I$10,2,FALSE),"")</f>
        <v/>
      </c>
      <c r="E2450" s="24" t="str">
        <f>_xlfn.IFNA(VLOOKUP(C2450,list!G:I,3,FALSE),"")</f>
        <v/>
      </c>
      <c r="O2450" s="26" t="str">
        <f t="shared" si="192"/>
        <v/>
      </c>
      <c r="P2450" s="28" t="str">
        <f t="shared" si="196"/>
        <v/>
      </c>
      <c r="Q2450" s="24" t="str">
        <f t="shared" si="193"/>
        <v/>
      </c>
      <c r="R2450" s="24" t="str">
        <f t="shared" si="194"/>
        <v/>
      </c>
      <c r="S2450" s="27" t="str">
        <f t="shared" si="195"/>
        <v/>
      </c>
    </row>
    <row r="2451" spans="2:19" x14ac:dyDescent="0.3">
      <c r="B2451" s="24" t="str">
        <f>_xlfn.IFNA(VLOOKUP(A2451,list!B:C,2,FALSE),"")</f>
        <v/>
      </c>
      <c r="D2451" s="24" t="str">
        <f>_xlfn.IFNA(VLOOKUP(C2451,list!$G$2:$I$10,2,FALSE),"")</f>
        <v/>
      </c>
      <c r="E2451" s="24" t="str">
        <f>_xlfn.IFNA(VLOOKUP(C2451,list!G:I,3,FALSE),"")</f>
        <v/>
      </c>
      <c r="O2451" s="26" t="str">
        <f t="shared" si="192"/>
        <v/>
      </c>
      <c r="P2451" s="28" t="str">
        <f t="shared" si="196"/>
        <v/>
      </c>
      <c r="Q2451" s="24" t="str">
        <f t="shared" si="193"/>
        <v/>
      </c>
      <c r="R2451" s="24" t="str">
        <f t="shared" si="194"/>
        <v/>
      </c>
      <c r="S2451" s="27" t="str">
        <f t="shared" si="195"/>
        <v/>
      </c>
    </row>
    <row r="2452" spans="2:19" x14ac:dyDescent="0.3">
      <c r="B2452" s="24" t="str">
        <f>_xlfn.IFNA(VLOOKUP(A2452,list!B:C,2,FALSE),"")</f>
        <v/>
      </c>
      <c r="D2452" s="24" t="str">
        <f>_xlfn.IFNA(VLOOKUP(C2452,list!$G$2:$I$10,2,FALSE),"")</f>
        <v/>
      </c>
      <c r="E2452" s="24" t="str">
        <f>_xlfn.IFNA(VLOOKUP(C2452,list!G:I,3,FALSE),"")</f>
        <v/>
      </c>
      <c r="O2452" s="26" t="str">
        <f t="shared" si="192"/>
        <v/>
      </c>
      <c r="P2452" s="28" t="str">
        <f t="shared" si="196"/>
        <v/>
      </c>
      <c r="Q2452" s="24" t="str">
        <f t="shared" si="193"/>
        <v/>
      </c>
      <c r="R2452" s="24" t="str">
        <f t="shared" si="194"/>
        <v/>
      </c>
      <c r="S2452" s="27" t="str">
        <f t="shared" si="195"/>
        <v/>
      </c>
    </row>
    <row r="2453" spans="2:19" x14ac:dyDescent="0.3">
      <c r="B2453" s="24" t="str">
        <f>_xlfn.IFNA(VLOOKUP(A2453,list!B:C,2,FALSE),"")</f>
        <v/>
      </c>
      <c r="D2453" s="24" t="str">
        <f>_xlfn.IFNA(VLOOKUP(C2453,list!$G$2:$I$10,2,FALSE),"")</f>
        <v/>
      </c>
      <c r="E2453" s="24" t="str">
        <f>_xlfn.IFNA(VLOOKUP(C2453,list!G:I,3,FALSE),"")</f>
        <v/>
      </c>
      <c r="O2453" s="26" t="str">
        <f t="shared" si="192"/>
        <v/>
      </c>
      <c r="P2453" s="28" t="str">
        <f t="shared" si="196"/>
        <v/>
      </c>
      <c r="Q2453" s="24" t="str">
        <f t="shared" si="193"/>
        <v/>
      </c>
      <c r="R2453" s="24" t="str">
        <f t="shared" si="194"/>
        <v/>
      </c>
      <c r="S2453" s="27" t="str">
        <f t="shared" si="195"/>
        <v/>
      </c>
    </row>
    <row r="2454" spans="2:19" x14ac:dyDescent="0.3">
      <c r="B2454" s="24" t="str">
        <f>_xlfn.IFNA(VLOOKUP(A2454,list!B:C,2,FALSE),"")</f>
        <v/>
      </c>
      <c r="D2454" s="24" t="str">
        <f>_xlfn.IFNA(VLOOKUP(C2454,list!$G$2:$I$10,2,FALSE),"")</f>
        <v/>
      </c>
      <c r="E2454" s="24" t="str">
        <f>_xlfn.IFNA(VLOOKUP(C2454,list!G:I,3,FALSE),"")</f>
        <v/>
      </c>
      <c r="O2454" s="26" t="str">
        <f t="shared" si="192"/>
        <v/>
      </c>
      <c r="P2454" s="28" t="str">
        <f t="shared" si="196"/>
        <v/>
      </c>
      <c r="Q2454" s="24" t="str">
        <f t="shared" si="193"/>
        <v/>
      </c>
      <c r="R2454" s="24" t="str">
        <f t="shared" si="194"/>
        <v/>
      </c>
      <c r="S2454" s="27" t="str">
        <f t="shared" si="195"/>
        <v/>
      </c>
    </row>
    <row r="2455" spans="2:19" x14ac:dyDescent="0.3">
      <c r="B2455" s="24" t="str">
        <f>_xlfn.IFNA(VLOOKUP(A2455,list!B:C,2,FALSE),"")</f>
        <v/>
      </c>
      <c r="D2455" s="24" t="str">
        <f>_xlfn.IFNA(VLOOKUP(C2455,list!$G$2:$I$10,2,FALSE),"")</f>
        <v/>
      </c>
      <c r="E2455" s="24" t="str">
        <f>_xlfn.IFNA(VLOOKUP(C2455,list!G:I,3,FALSE),"")</f>
        <v/>
      </c>
      <c r="O2455" s="26" t="str">
        <f t="shared" si="192"/>
        <v/>
      </c>
      <c r="P2455" s="28" t="str">
        <f t="shared" si="196"/>
        <v/>
      </c>
      <c r="Q2455" s="24" t="str">
        <f t="shared" si="193"/>
        <v/>
      </c>
      <c r="R2455" s="24" t="str">
        <f t="shared" si="194"/>
        <v/>
      </c>
      <c r="S2455" s="27" t="str">
        <f t="shared" si="195"/>
        <v/>
      </c>
    </row>
    <row r="2456" spans="2:19" x14ac:dyDescent="0.3">
      <c r="B2456" s="24" t="str">
        <f>_xlfn.IFNA(VLOOKUP(A2456,list!B:C,2,FALSE),"")</f>
        <v/>
      </c>
      <c r="D2456" s="24" t="str">
        <f>_xlfn.IFNA(VLOOKUP(C2456,list!$G$2:$I$10,2,FALSE),"")</f>
        <v/>
      </c>
      <c r="E2456" s="24" t="str">
        <f>_xlfn.IFNA(VLOOKUP(C2456,list!G:I,3,FALSE),"")</f>
        <v/>
      </c>
      <c r="O2456" s="26" t="str">
        <f t="shared" si="192"/>
        <v/>
      </c>
      <c r="P2456" s="28" t="str">
        <f t="shared" si="196"/>
        <v/>
      </c>
      <c r="Q2456" s="24" t="str">
        <f t="shared" si="193"/>
        <v/>
      </c>
      <c r="R2456" s="24" t="str">
        <f t="shared" si="194"/>
        <v/>
      </c>
      <c r="S2456" s="27" t="str">
        <f t="shared" si="195"/>
        <v/>
      </c>
    </row>
    <row r="2457" spans="2:19" x14ac:dyDescent="0.3">
      <c r="B2457" s="24" t="str">
        <f>_xlfn.IFNA(VLOOKUP(A2457,list!B:C,2,FALSE),"")</f>
        <v/>
      </c>
      <c r="D2457" s="24" t="str">
        <f>_xlfn.IFNA(VLOOKUP(C2457,list!$G$2:$I$10,2,FALSE),"")</f>
        <v/>
      </c>
      <c r="E2457" s="24" t="str">
        <f>_xlfn.IFNA(VLOOKUP(C2457,list!G:I,3,FALSE),"")</f>
        <v/>
      </c>
      <c r="O2457" s="26" t="str">
        <f t="shared" si="192"/>
        <v/>
      </c>
      <c r="P2457" s="28" t="str">
        <f t="shared" si="196"/>
        <v/>
      </c>
      <c r="Q2457" s="24" t="str">
        <f t="shared" si="193"/>
        <v/>
      </c>
      <c r="R2457" s="24" t="str">
        <f t="shared" si="194"/>
        <v/>
      </c>
      <c r="S2457" s="27" t="str">
        <f t="shared" si="195"/>
        <v/>
      </c>
    </row>
    <row r="2458" spans="2:19" x14ac:dyDescent="0.3">
      <c r="B2458" s="24" t="str">
        <f>_xlfn.IFNA(VLOOKUP(A2458,list!B:C,2,FALSE),"")</f>
        <v/>
      </c>
      <c r="D2458" s="24" t="str">
        <f>_xlfn.IFNA(VLOOKUP(C2458,list!$G$2:$I$10,2,FALSE),"")</f>
        <v/>
      </c>
      <c r="E2458" s="24" t="str">
        <f>_xlfn.IFNA(VLOOKUP(C2458,list!G:I,3,FALSE),"")</f>
        <v/>
      </c>
      <c r="O2458" s="26" t="str">
        <f t="shared" si="192"/>
        <v/>
      </c>
      <c r="P2458" s="28" t="str">
        <f t="shared" si="196"/>
        <v/>
      </c>
      <c r="Q2458" s="24" t="str">
        <f t="shared" si="193"/>
        <v/>
      </c>
      <c r="R2458" s="24" t="str">
        <f t="shared" si="194"/>
        <v/>
      </c>
      <c r="S2458" s="27" t="str">
        <f t="shared" si="195"/>
        <v/>
      </c>
    </row>
    <row r="2459" spans="2:19" x14ac:dyDescent="0.3">
      <c r="B2459" s="24" t="str">
        <f>_xlfn.IFNA(VLOOKUP(A2459,list!B:C,2,FALSE),"")</f>
        <v/>
      </c>
      <c r="D2459" s="24" t="str">
        <f>_xlfn.IFNA(VLOOKUP(C2459,list!$G$2:$I$10,2,FALSE),"")</f>
        <v/>
      </c>
      <c r="E2459" s="24" t="str">
        <f>_xlfn.IFNA(VLOOKUP(C2459,list!G:I,3,FALSE),"")</f>
        <v/>
      </c>
      <c r="O2459" s="26" t="str">
        <f t="shared" si="192"/>
        <v/>
      </c>
      <c r="P2459" s="28" t="str">
        <f t="shared" si="196"/>
        <v/>
      </c>
      <c r="Q2459" s="24" t="str">
        <f t="shared" si="193"/>
        <v/>
      </c>
      <c r="R2459" s="24" t="str">
        <f t="shared" si="194"/>
        <v/>
      </c>
      <c r="S2459" s="27" t="str">
        <f t="shared" si="195"/>
        <v/>
      </c>
    </row>
    <row r="2460" spans="2:19" x14ac:dyDescent="0.3">
      <c r="B2460" s="24" t="str">
        <f>_xlfn.IFNA(VLOOKUP(A2460,list!B:C,2,FALSE),"")</f>
        <v/>
      </c>
      <c r="D2460" s="24" t="str">
        <f>_xlfn.IFNA(VLOOKUP(C2460,list!$G$2:$I$10,2,FALSE),"")</f>
        <v/>
      </c>
      <c r="E2460" s="24" t="str">
        <f>_xlfn.IFNA(VLOOKUP(C2460,list!G:I,3,FALSE),"")</f>
        <v/>
      </c>
      <c r="O2460" s="26" t="str">
        <f t="shared" si="192"/>
        <v/>
      </c>
      <c r="P2460" s="28" t="str">
        <f t="shared" si="196"/>
        <v/>
      </c>
      <c r="Q2460" s="24" t="str">
        <f t="shared" si="193"/>
        <v/>
      </c>
      <c r="R2460" s="24" t="str">
        <f t="shared" si="194"/>
        <v/>
      </c>
      <c r="S2460" s="27" t="str">
        <f t="shared" si="195"/>
        <v/>
      </c>
    </row>
    <row r="2461" spans="2:19" x14ac:dyDescent="0.3">
      <c r="B2461" s="24" t="str">
        <f>_xlfn.IFNA(VLOOKUP(A2461,list!B:C,2,FALSE),"")</f>
        <v/>
      </c>
      <c r="D2461" s="24" t="str">
        <f>_xlfn.IFNA(VLOOKUP(C2461,list!$G$2:$I$10,2,FALSE),"")</f>
        <v/>
      </c>
      <c r="E2461" s="24" t="str">
        <f>_xlfn.IFNA(VLOOKUP(C2461,list!G:I,3,FALSE),"")</f>
        <v/>
      </c>
      <c r="O2461" s="26" t="str">
        <f t="shared" si="192"/>
        <v/>
      </c>
      <c r="P2461" s="28" t="str">
        <f t="shared" si="196"/>
        <v/>
      </c>
      <c r="Q2461" s="24" t="str">
        <f t="shared" si="193"/>
        <v/>
      </c>
      <c r="R2461" s="24" t="str">
        <f t="shared" si="194"/>
        <v/>
      </c>
      <c r="S2461" s="27" t="str">
        <f t="shared" si="195"/>
        <v/>
      </c>
    </row>
    <row r="2462" spans="2:19" x14ac:dyDescent="0.3">
      <c r="B2462" s="24" t="str">
        <f>_xlfn.IFNA(VLOOKUP(A2462,list!B:C,2,FALSE),"")</f>
        <v/>
      </c>
      <c r="D2462" s="24" t="str">
        <f>_xlfn.IFNA(VLOOKUP(C2462,list!$G$2:$I$10,2,FALSE),"")</f>
        <v/>
      </c>
      <c r="E2462" s="24" t="str">
        <f>_xlfn.IFNA(VLOOKUP(C2462,list!G:I,3,FALSE),"")</f>
        <v/>
      </c>
      <c r="O2462" s="26" t="str">
        <f t="shared" si="192"/>
        <v/>
      </c>
      <c r="P2462" s="28" t="str">
        <f t="shared" si="196"/>
        <v/>
      </c>
      <c r="Q2462" s="24" t="str">
        <f t="shared" si="193"/>
        <v/>
      </c>
      <c r="R2462" s="24" t="str">
        <f t="shared" si="194"/>
        <v/>
      </c>
      <c r="S2462" s="27" t="str">
        <f t="shared" si="195"/>
        <v/>
      </c>
    </row>
    <row r="2463" spans="2:19" x14ac:dyDescent="0.3">
      <c r="B2463" s="24" t="str">
        <f>_xlfn.IFNA(VLOOKUP(A2463,list!B:C,2,FALSE),"")</f>
        <v/>
      </c>
      <c r="D2463" s="24" t="str">
        <f>_xlfn.IFNA(VLOOKUP(C2463,list!$G$2:$I$10,2,FALSE),"")</f>
        <v/>
      </c>
      <c r="E2463" s="24" t="str">
        <f>_xlfn.IFNA(VLOOKUP(C2463,list!G:I,3,FALSE),"")</f>
        <v/>
      </c>
      <c r="O2463" s="26" t="str">
        <f t="shared" si="192"/>
        <v/>
      </c>
      <c r="P2463" s="28" t="str">
        <f t="shared" si="196"/>
        <v/>
      </c>
      <c r="Q2463" s="24" t="str">
        <f t="shared" si="193"/>
        <v/>
      </c>
      <c r="R2463" s="24" t="str">
        <f t="shared" si="194"/>
        <v/>
      </c>
      <c r="S2463" s="27" t="str">
        <f t="shared" si="195"/>
        <v/>
      </c>
    </row>
    <row r="2464" spans="2:19" x14ac:dyDescent="0.3">
      <c r="B2464" s="24" t="str">
        <f>_xlfn.IFNA(VLOOKUP(A2464,list!B:C,2,FALSE),"")</f>
        <v/>
      </c>
      <c r="D2464" s="24" t="str">
        <f>_xlfn.IFNA(VLOOKUP(C2464,list!$G$2:$I$10,2,FALSE),"")</f>
        <v/>
      </c>
      <c r="E2464" s="24" t="str">
        <f>_xlfn.IFNA(VLOOKUP(C2464,list!G:I,3,FALSE),"")</f>
        <v/>
      </c>
      <c r="O2464" s="26" t="str">
        <f t="shared" si="192"/>
        <v/>
      </c>
      <c r="P2464" s="28" t="str">
        <f t="shared" si="196"/>
        <v/>
      </c>
      <c r="Q2464" s="24" t="str">
        <f t="shared" si="193"/>
        <v/>
      </c>
      <c r="R2464" s="24" t="str">
        <f t="shared" si="194"/>
        <v/>
      </c>
      <c r="S2464" s="27" t="str">
        <f t="shared" si="195"/>
        <v/>
      </c>
    </row>
    <row r="2465" spans="2:19" x14ac:dyDescent="0.3">
      <c r="B2465" s="24" t="str">
        <f>_xlfn.IFNA(VLOOKUP(A2465,list!B:C,2,FALSE),"")</f>
        <v/>
      </c>
      <c r="D2465" s="24" t="str">
        <f>_xlfn.IFNA(VLOOKUP(C2465,list!$G$2:$I$10,2,FALSE),"")</f>
        <v/>
      </c>
      <c r="E2465" s="24" t="str">
        <f>_xlfn.IFNA(VLOOKUP(C2465,list!G:I,3,FALSE),"")</f>
        <v/>
      </c>
      <c r="O2465" s="26" t="str">
        <f t="shared" si="192"/>
        <v/>
      </c>
      <c r="P2465" s="28" t="str">
        <f t="shared" si="196"/>
        <v/>
      </c>
      <c r="Q2465" s="24" t="str">
        <f t="shared" si="193"/>
        <v/>
      </c>
      <c r="R2465" s="24" t="str">
        <f t="shared" si="194"/>
        <v/>
      </c>
      <c r="S2465" s="27" t="str">
        <f t="shared" si="195"/>
        <v/>
      </c>
    </row>
    <row r="2466" spans="2:19" x14ac:dyDescent="0.3">
      <c r="B2466" s="24" t="str">
        <f>_xlfn.IFNA(VLOOKUP(A2466,list!B:C,2,FALSE),"")</f>
        <v/>
      </c>
      <c r="D2466" s="24" t="str">
        <f>_xlfn.IFNA(VLOOKUP(C2466,list!$G$2:$I$10,2,FALSE),"")</f>
        <v/>
      </c>
      <c r="E2466" s="24" t="str">
        <f>_xlfn.IFNA(VLOOKUP(C2466,list!G:I,3,FALSE),"")</f>
        <v/>
      </c>
      <c r="O2466" s="26" t="str">
        <f t="shared" si="192"/>
        <v/>
      </c>
      <c r="P2466" s="28" t="str">
        <f t="shared" si="196"/>
        <v/>
      </c>
      <c r="Q2466" s="24" t="str">
        <f t="shared" si="193"/>
        <v/>
      </c>
      <c r="R2466" s="24" t="str">
        <f t="shared" si="194"/>
        <v/>
      </c>
      <c r="S2466" s="27" t="str">
        <f t="shared" si="195"/>
        <v/>
      </c>
    </row>
    <row r="2467" spans="2:19" x14ac:dyDescent="0.3">
      <c r="B2467" s="24" t="str">
        <f>_xlfn.IFNA(VLOOKUP(A2467,list!B:C,2,FALSE),"")</f>
        <v/>
      </c>
      <c r="D2467" s="24" t="str">
        <f>_xlfn.IFNA(VLOOKUP(C2467,list!$G$2:$I$10,2,FALSE),"")</f>
        <v/>
      </c>
      <c r="E2467" s="24" t="str">
        <f>_xlfn.IFNA(VLOOKUP(C2467,list!G:I,3,FALSE),"")</f>
        <v/>
      </c>
      <c r="O2467" s="26" t="str">
        <f t="shared" si="192"/>
        <v/>
      </c>
      <c r="P2467" s="28" t="str">
        <f t="shared" si="196"/>
        <v/>
      </c>
      <c r="Q2467" s="24" t="str">
        <f t="shared" si="193"/>
        <v/>
      </c>
      <c r="R2467" s="24" t="str">
        <f t="shared" si="194"/>
        <v/>
      </c>
      <c r="S2467" s="27" t="str">
        <f t="shared" si="195"/>
        <v/>
      </c>
    </row>
    <row r="2468" spans="2:19" x14ac:dyDescent="0.3">
      <c r="B2468" s="24" t="str">
        <f>_xlfn.IFNA(VLOOKUP(A2468,list!B:C,2,FALSE),"")</f>
        <v/>
      </c>
      <c r="D2468" s="24" t="str">
        <f>_xlfn.IFNA(VLOOKUP(C2468,list!$G$2:$I$10,2,FALSE),"")</f>
        <v/>
      </c>
      <c r="E2468" s="24" t="str">
        <f>_xlfn.IFNA(VLOOKUP(C2468,list!G:I,3,FALSE),"")</f>
        <v/>
      </c>
      <c r="O2468" s="26" t="str">
        <f t="shared" si="192"/>
        <v/>
      </c>
      <c r="P2468" s="28" t="str">
        <f t="shared" si="196"/>
        <v/>
      </c>
      <c r="Q2468" s="24" t="str">
        <f t="shared" si="193"/>
        <v/>
      </c>
      <c r="R2468" s="24" t="str">
        <f t="shared" si="194"/>
        <v/>
      </c>
      <c r="S2468" s="27" t="str">
        <f t="shared" si="195"/>
        <v/>
      </c>
    </row>
    <row r="2469" spans="2:19" x14ac:dyDescent="0.3">
      <c r="B2469" s="24" t="str">
        <f>_xlfn.IFNA(VLOOKUP(A2469,list!B:C,2,FALSE),"")</f>
        <v/>
      </c>
      <c r="D2469" s="24" t="str">
        <f>_xlfn.IFNA(VLOOKUP(C2469,list!$G$2:$I$10,2,FALSE),"")</f>
        <v/>
      </c>
      <c r="E2469" s="24" t="str">
        <f>_xlfn.IFNA(VLOOKUP(C2469,list!G:I,3,FALSE),"")</f>
        <v/>
      </c>
      <c r="O2469" s="26" t="str">
        <f t="shared" si="192"/>
        <v/>
      </c>
      <c r="P2469" s="28" t="str">
        <f t="shared" si="196"/>
        <v/>
      </c>
      <c r="Q2469" s="24" t="str">
        <f t="shared" si="193"/>
        <v/>
      </c>
      <c r="R2469" s="24" t="str">
        <f t="shared" si="194"/>
        <v/>
      </c>
      <c r="S2469" s="27" t="str">
        <f t="shared" si="195"/>
        <v/>
      </c>
    </row>
    <row r="2470" spans="2:19" x14ac:dyDescent="0.3">
      <c r="B2470" s="24" t="str">
        <f>_xlfn.IFNA(VLOOKUP(A2470,list!B:C,2,FALSE),"")</f>
        <v/>
      </c>
      <c r="D2470" s="24" t="str">
        <f>_xlfn.IFNA(VLOOKUP(C2470,list!$G$2:$I$10,2,FALSE),"")</f>
        <v/>
      </c>
      <c r="E2470" s="24" t="str">
        <f>_xlfn.IFNA(VLOOKUP(C2470,list!G:I,3,FALSE),"")</f>
        <v/>
      </c>
      <c r="O2470" s="26" t="str">
        <f t="shared" si="192"/>
        <v/>
      </c>
      <c r="P2470" s="28" t="str">
        <f t="shared" si="196"/>
        <v/>
      </c>
      <c r="Q2470" s="24" t="str">
        <f t="shared" si="193"/>
        <v/>
      </c>
      <c r="R2470" s="24" t="str">
        <f t="shared" si="194"/>
        <v/>
      </c>
      <c r="S2470" s="27" t="str">
        <f t="shared" si="195"/>
        <v/>
      </c>
    </row>
    <row r="2471" spans="2:19" x14ac:dyDescent="0.3">
      <c r="B2471" s="24" t="str">
        <f>_xlfn.IFNA(VLOOKUP(A2471,list!B:C,2,FALSE),"")</f>
        <v/>
      </c>
      <c r="D2471" s="24" t="str">
        <f>_xlfn.IFNA(VLOOKUP(C2471,list!$G$2:$I$10,2,FALSE),"")</f>
        <v/>
      </c>
      <c r="E2471" s="24" t="str">
        <f>_xlfn.IFNA(VLOOKUP(C2471,list!G:I,3,FALSE),"")</f>
        <v/>
      </c>
      <c r="O2471" s="26" t="str">
        <f t="shared" si="192"/>
        <v/>
      </c>
      <c r="P2471" s="28" t="str">
        <f t="shared" si="196"/>
        <v/>
      </c>
      <c r="Q2471" s="24" t="str">
        <f t="shared" si="193"/>
        <v/>
      </c>
      <c r="R2471" s="24" t="str">
        <f t="shared" si="194"/>
        <v/>
      </c>
      <c r="S2471" s="27" t="str">
        <f t="shared" si="195"/>
        <v/>
      </c>
    </row>
    <row r="2472" spans="2:19" x14ac:dyDescent="0.3">
      <c r="B2472" s="24" t="str">
        <f>_xlfn.IFNA(VLOOKUP(A2472,list!B:C,2,FALSE),"")</f>
        <v/>
      </c>
      <c r="D2472" s="24" t="str">
        <f>_xlfn.IFNA(VLOOKUP(C2472,list!$G$2:$I$10,2,FALSE),"")</f>
        <v/>
      </c>
      <c r="E2472" s="24" t="str">
        <f>_xlfn.IFNA(VLOOKUP(C2472,list!G:I,3,FALSE),"")</f>
        <v/>
      </c>
      <c r="O2472" s="26" t="str">
        <f t="shared" si="192"/>
        <v/>
      </c>
      <c r="P2472" s="28" t="str">
        <f t="shared" si="196"/>
        <v/>
      </c>
      <c r="Q2472" s="24" t="str">
        <f t="shared" si="193"/>
        <v/>
      </c>
      <c r="R2472" s="24" t="str">
        <f t="shared" si="194"/>
        <v/>
      </c>
      <c r="S2472" s="27" t="str">
        <f t="shared" si="195"/>
        <v/>
      </c>
    </row>
    <row r="2473" spans="2:19" x14ac:dyDescent="0.3">
      <c r="B2473" s="24" t="str">
        <f>_xlfn.IFNA(VLOOKUP(A2473,list!B:C,2,FALSE),"")</f>
        <v/>
      </c>
      <c r="D2473" s="24" t="str">
        <f>_xlfn.IFNA(VLOOKUP(C2473,list!$G$2:$I$10,2,FALSE),"")</f>
        <v/>
      </c>
      <c r="E2473" s="24" t="str">
        <f>_xlfn.IFNA(VLOOKUP(C2473,list!G:I,3,FALSE),"")</f>
        <v/>
      </c>
      <c r="O2473" s="26" t="str">
        <f t="shared" si="192"/>
        <v/>
      </c>
      <c r="P2473" s="28" t="str">
        <f t="shared" si="196"/>
        <v/>
      </c>
      <c r="Q2473" s="24" t="str">
        <f t="shared" si="193"/>
        <v/>
      </c>
      <c r="R2473" s="24" t="str">
        <f t="shared" si="194"/>
        <v/>
      </c>
      <c r="S2473" s="27" t="str">
        <f t="shared" si="195"/>
        <v/>
      </c>
    </row>
    <row r="2474" spans="2:19" x14ac:dyDescent="0.3">
      <c r="B2474" s="24" t="str">
        <f>_xlfn.IFNA(VLOOKUP(A2474,list!B:C,2,FALSE),"")</f>
        <v/>
      </c>
      <c r="D2474" s="24" t="str">
        <f>_xlfn.IFNA(VLOOKUP(C2474,list!$G$2:$I$10,2,FALSE),"")</f>
        <v/>
      </c>
      <c r="E2474" s="24" t="str">
        <f>_xlfn.IFNA(VLOOKUP(C2474,list!G:I,3,FALSE),"")</f>
        <v/>
      </c>
      <c r="O2474" s="26" t="str">
        <f t="shared" si="192"/>
        <v/>
      </c>
      <c r="P2474" s="28" t="str">
        <f t="shared" si="196"/>
        <v/>
      </c>
      <c r="Q2474" s="24" t="str">
        <f t="shared" si="193"/>
        <v/>
      </c>
      <c r="R2474" s="24" t="str">
        <f t="shared" si="194"/>
        <v/>
      </c>
      <c r="S2474" s="27" t="str">
        <f t="shared" si="195"/>
        <v/>
      </c>
    </row>
    <row r="2475" spans="2:19" x14ac:dyDescent="0.3">
      <c r="B2475" s="24" t="str">
        <f>_xlfn.IFNA(VLOOKUP(A2475,list!B:C,2,FALSE),"")</f>
        <v/>
      </c>
      <c r="D2475" s="24" t="str">
        <f>_xlfn.IFNA(VLOOKUP(C2475,list!$G$2:$I$10,2,FALSE),"")</f>
        <v/>
      </c>
      <c r="E2475" s="24" t="str">
        <f>_xlfn.IFNA(VLOOKUP(C2475,list!G:I,3,FALSE),"")</f>
        <v/>
      </c>
      <c r="O2475" s="26" t="str">
        <f t="shared" si="192"/>
        <v/>
      </c>
      <c r="P2475" s="28" t="str">
        <f t="shared" si="196"/>
        <v/>
      </c>
      <c r="Q2475" s="24" t="str">
        <f t="shared" si="193"/>
        <v/>
      </c>
      <c r="R2475" s="24" t="str">
        <f t="shared" si="194"/>
        <v/>
      </c>
      <c r="S2475" s="27" t="str">
        <f t="shared" si="195"/>
        <v/>
      </c>
    </row>
    <row r="2476" spans="2:19" x14ac:dyDescent="0.3">
      <c r="B2476" s="24" t="str">
        <f>_xlfn.IFNA(VLOOKUP(A2476,list!B:C,2,FALSE),"")</f>
        <v/>
      </c>
      <c r="D2476" s="24" t="str">
        <f>_xlfn.IFNA(VLOOKUP(C2476,list!$G$2:$I$10,2,FALSE),"")</f>
        <v/>
      </c>
      <c r="E2476" s="24" t="str">
        <f>_xlfn.IFNA(VLOOKUP(C2476,list!G:I,3,FALSE),"")</f>
        <v/>
      </c>
      <c r="O2476" s="26" t="str">
        <f t="shared" si="192"/>
        <v/>
      </c>
      <c r="P2476" s="28" t="str">
        <f t="shared" si="196"/>
        <v/>
      </c>
      <c r="Q2476" s="24" t="str">
        <f t="shared" si="193"/>
        <v/>
      </c>
      <c r="R2476" s="24" t="str">
        <f t="shared" si="194"/>
        <v/>
      </c>
      <c r="S2476" s="27" t="str">
        <f t="shared" si="195"/>
        <v/>
      </c>
    </row>
    <row r="2477" spans="2:19" x14ac:dyDescent="0.3">
      <c r="B2477" s="24" t="str">
        <f>_xlfn.IFNA(VLOOKUP(A2477,list!B:C,2,FALSE),"")</f>
        <v/>
      </c>
      <c r="D2477" s="24" t="str">
        <f>_xlfn.IFNA(VLOOKUP(C2477,list!$G$2:$I$10,2,FALSE),"")</f>
        <v/>
      </c>
      <c r="E2477" s="24" t="str">
        <f>_xlfn.IFNA(VLOOKUP(C2477,list!G:I,3,FALSE),"")</f>
        <v/>
      </c>
      <c r="O2477" s="26" t="str">
        <f t="shared" si="192"/>
        <v/>
      </c>
      <c r="P2477" s="28" t="str">
        <f t="shared" si="196"/>
        <v/>
      </c>
      <c r="Q2477" s="24" t="str">
        <f t="shared" si="193"/>
        <v/>
      </c>
      <c r="R2477" s="24" t="str">
        <f t="shared" si="194"/>
        <v/>
      </c>
      <c r="S2477" s="27" t="str">
        <f t="shared" si="195"/>
        <v/>
      </c>
    </row>
    <row r="2478" spans="2:19" x14ac:dyDescent="0.3">
      <c r="B2478" s="24" t="str">
        <f>_xlfn.IFNA(VLOOKUP(A2478,list!B:C,2,FALSE),"")</f>
        <v/>
      </c>
      <c r="D2478" s="24" t="str">
        <f>_xlfn.IFNA(VLOOKUP(C2478,list!$G$2:$I$10,2,FALSE),"")</f>
        <v/>
      </c>
      <c r="E2478" s="24" t="str">
        <f>_xlfn.IFNA(VLOOKUP(C2478,list!G:I,3,FALSE),"")</f>
        <v/>
      </c>
      <c r="O2478" s="26" t="str">
        <f t="shared" si="192"/>
        <v/>
      </c>
      <c r="P2478" s="28" t="str">
        <f t="shared" si="196"/>
        <v/>
      </c>
      <c r="Q2478" s="24" t="str">
        <f t="shared" si="193"/>
        <v/>
      </c>
      <c r="R2478" s="24" t="str">
        <f t="shared" si="194"/>
        <v/>
      </c>
      <c r="S2478" s="27" t="str">
        <f t="shared" si="195"/>
        <v/>
      </c>
    </row>
    <row r="2479" spans="2:19" x14ac:dyDescent="0.3">
      <c r="B2479" s="24" t="str">
        <f>_xlfn.IFNA(VLOOKUP(A2479,list!B:C,2,FALSE),"")</f>
        <v/>
      </c>
      <c r="D2479" s="24" t="str">
        <f>_xlfn.IFNA(VLOOKUP(C2479,list!$G$2:$I$10,2,FALSE),"")</f>
        <v/>
      </c>
      <c r="E2479" s="24" t="str">
        <f>_xlfn.IFNA(VLOOKUP(C2479,list!G:I,3,FALSE),"")</f>
        <v/>
      </c>
      <c r="O2479" s="26" t="str">
        <f t="shared" si="192"/>
        <v/>
      </c>
      <c r="P2479" s="28" t="str">
        <f t="shared" si="196"/>
        <v/>
      </c>
      <c r="Q2479" s="24" t="str">
        <f t="shared" si="193"/>
        <v/>
      </c>
      <c r="R2479" s="24" t="str">
        <f t="shared" si="194"/>
        <v/>
      </c>
      <c r="S2479" s="27" t="str">
        <f t="shared" si="195"/>
        <v/>
      </c>
    </row>
    <row r="2480" spans="2:19" x14ac:dyDescent="0.3">
      <c r="B2480" s="24" t="str">
        <f>_xlfn.IFNA(VLOOKUP(A2480,list!B:C,2,FALSE),"")</f>
        <v/>
      </c>
      <c r="D2480" s="24" t="str">
        <f>_xlfn.IFNA(VLOOKUP(C2480,list!$G$2:$I$10,2,FALSE),"")</f>
        <v/>
      </c>
      <c r="E2480" s="24" t="str">
        <f>_xlfn.IFNA(VLOOKUP(C2480,list!G:I,3,FALSE),"")</f>
        <v/>
      </c>
      <c r="O2480" s="26" t="str">
        <f t="shared" si="192"/>
        <v/>
      </c>
      <c r="P2480" s="28" t="str">
        <f t="shared" si="196"/>
        <v/>
      </c>
      <c r="Q2480" s="24" t="str">
        <f t="shared" si="193"/>
        <v/>
      </c>
      <c r="R2480" s="24" t="str">
        <f t="shared" si="194"/>
        <v/>
      </c>
      <c r="S2480" s="27" t="str">
        <f t="shared" si="195"/>
        <v/>
      </c>
    </row>
    <row r="2481" spans="2:19" x14ac:dyDescent="0.3">
      <c r="B2481" s="24" t="str">
        <f>_xlfn.IFNA(VLOOKUP(A2481,list!B:C,2,FALSE),"")</f>
        <v/>
      </c>
      <c r="D2481" s="24" t="str">
        <f>_xlfn.IFNA(VLOOKUP(C2481,list!$G$2:$I$10,2,FALSE),"")</f>
        <v/>
      </c>
      <c r="E2481" s="24" t="str">
        <f>_xlfn.IFNA(VLOOKUP(C2481,list!G:I,3,FALSE),"")</f>
        <v/>
      </c>
      <c r="O2481" s="26" t="str">
        <f t="shared" si="192"/>
        <v/>
      </c>
      <c r="P2481" s="28" t="str">
        <f t="shared" si="196"/>
        <v/>
      </c>
      <c r="Q2481" s="24" t="str">
        <f t="shared" si="193"/>
        <v/>
      </c>
      <c r="R2481" s="24" t="str">
        <f t="shared" si="194"/>
        <v/>
      </c>
      <c r="S2481" s="27" t="str">
        <f t="shared" si="195"/>
        <v/>
      </c>
    </row>
    <row r="2482" spans="2:19" x14ac:dyDescent="0.3">
      <c r="B2482" s="24" t="str">
        <f>_xlfn.IFNA(VLOOKUP(A2482,list!B:C,2,FALSE),"")</f>
        <v/>
      </c>
      <c r="D2482" s="24" t="str">
        <f>_xlfn.IFNA(VLOOKUP(C2482,list!$G$2:$I$10,2,FALSE),"")</f>
        <v/>
      </c>
      <c r="E2482" s="24" t="str">
        <f>_xlfn.IFNA(VLOOKUP(C2482,list!G:I,3,FALSE),"")</f>
        <v/>
      </c>
      <c r="O2482" s="26" t="str">
        <f t="shared" si="192"/>
        <v/>
      </c>
      <c r="P2482" s="28" t="str">
        <f t="shared" si="196"/>
        <v/>
      </c>
      <c r="Q2482" s="24" t="str">
        <f t="shared" si="193"/>
        <v/>
      </c>
      <c r="R2482" s="24" t="str">
        <f t="shared" si="194"/>
        <v/>
      </c>
      <c r="S2482" s="27" t="str">
        <f t="shared" si="195"/>
        <v/>
      </c>
    </row>
    <row r="2483" spans="2:19" x14ac:dyDescent="0.3">
      <c r="B2483" s="24" t="str">
        <f>_xlfn.IFNA(VLOOKUP(A2483,list!B:C,2,FALSE),"")</f>
        <v/>
      </c>
      <c r="D2483" s="24" t="str">
        <f>_xlfn.IFNA(VLOOKUP(C2483,list!$G$2:$I$10,2,FALSE),"")</f>
        <v/>
      </c>
      <c r="E2483" s="24" t="str">
        <f>_xlfn.IFNA(VLOOKUP(C2483,list!G:I,3,FALSE),"")</f>
        <v/>
      </c>
      <c r="O2483" s="26" t="str">
        <f t="shared" si="192"/>
        <v/>
      </c>
      <c r="P2483" s="28" t="str">
        <f t="shared" si="196"/>
        <v/>
      </c>
      <c r="Q2483" s="24" t="str">
        <f t="shared" si="193"/>
        <v/>
      </c>
      <c r="R2483" s="24" t="str">
        <f t="shared" si="194"/>
        <v/>
      </c>
      <c r="S2483" s="27" t="str">
        <f t="shared" si="195"/>
        <v/>
      </c>
    </row>
    <row r="2484" spans="2:19" x14ac:dyDescent="0.3">
      <c r="B2484" s="24" t="str">
        <f>_xlfn.IFNA(VLOOKUP(A2484,list!B:C,2,FALSE),"")</f>
        <v/>
      </c>
      <c r="D2484" s="24" t="str">
        <f>_xlfn.IFNA(VLOOKUP(C2484,list!$G$2:$I$10,2,FALSE),"")</f>
        <v/>
      </c>
      <c r="E2484" s="24" t="str">
        <f>_xlfn.IFNA(VLOOKUP(C2484,list!G:I,3,FALSE),"")</f>
        <v/>
      </c>
      <c r="O2484" s="26" t="str">
        <f t="shared" si="192"/>
        <v/>
      </c>
      <c r="P2484" s="28" t="str">
        <f t="shared" si="196"/>
        <v/>
      </c>
      <c r="Q2484" s="24" t="str">
        <f t="shared" si="193"/>
        <v/>
      </c>
      <c r="R2484" s="24" t="str">
        <f t="shared" si="194"/>
        <v/>
      </c>
      <c r="S2484" s="27" t="str">
        <f t="shared" si="195"/>
        <v/>
      </c>
    </row>
    <row r="2485" spans="2:19" x14ac:dyDescent="0.3">
      <c r="B2485" s="24" t="str">
        <f>_xlfn.IFNA(VLOOKUP(A2485,list!B:C,2,FALSE),"")</f>
        <v/>
      </c>
      <c r="D2485" s="24" t="str">
        <f>_xlfn.IFNA(VLOOKUP(C2485,list!$G$2:$I$10,2,FALSE),"")</f>
        <v/>
      </c>
      <c r="E2485" s="24" t="str">
        <f>_xlfn.IFNA(VLOOKUP(C2485,list!G:I,3,FALSE),"")</f>
        <v/>
      </c>
      <c r="O2485" s="26" t="str">
        <f t="shared" si="192"/>
        <v/>
      </c>
      <c r="P2485" s="28" t="str">
        <f t="shared" si="196"/>
        <v/>
      </c>
      <c r="Q2485" s="24" t="str">
        <f t="shared" si="193"/>
        <v/>
      </c>
      <c r="R2485" s="24" t="str">
        <f t="shared" si="194"/>
        <v/>
      </c>
      <c r="S2485" s="27" t="str">
        <f t="shared" si="195"/>
        <v/>
      </c>
    </row>
    <row r="2486" spans="2:19" x14ac:dyDescent="0.3">
      <c r="B2486" s="24" t="str">
        <f>_xlfn.IFNA(VLOOKUP(A2486,list!B:C,2,FALSE),"")</f>
        <v/>
      </c>
      <c r="D2486" s="24" t="str">
        <f>_xlfn.IFNA(VLOOKUP(C2486,list!$G$2:$I$10,2,FALSE),"")</f>
        <v/>
      </c>
      <c r="E2486" s="24" t="str">
        <f>_xlfn.IFNA(VLOOKUP(C2486,list!G:I,3,FALSE),"")</f>
        <v/>
      </c>
      <c r="O2486" s="26" t="str">
        <f t="shared" si="192"/>
        <v/>
      </c>
      <c r="P2486" s="28" t="str">
        <f t="shared" si="196"/>
        <v/>
      </c>
      <c r="Q2486" s="24" t="str">
        <f t="shared" si="193"/>
        <v/>
      </c>
      <c r="R2486" s="24" t="str">
        <f t="shared" si="194"/>
        <v/>
      </c>
      <c r="S2486" s="27" t="str">
        <f t="shared" si="195"/>
        <v/>
      </c>
    </row>
    <row r="2487" spans="2:19" x14ac:dyDescent="0.3">
      <c r="B2487" s="24" t="str">
        <f>_xlfn.IFNA(VLOOKUP(A2487,list!B:C,2,FALSE),"")</f>
        <v/>
      </c>
      <c r="D2487" s="24" t="str">
        <f>_xlfn.IFNA(VLOOKUP(C2487,list!$G$2:$I$10,2,FALSE),"")</f>
        <v/>
      </c>
      <c r="E2487" s="24" t="str">
        <f>_xlfn.IFNA(VLOOKUP(C2487,list!G:I,3,FALSE),"")</f>
        <v/>
      </c>
      <c r="O2487" s="26" t="str">
        <f t="shared" si="192"/>
        <v/>
      </c>
      <c r="P2487" s="28" t="str">
        <f t="shared" si="196"/>
        <v/>
      </c>
      <c r="Q2487" s="24" t="str">
        <f t="shared" si="193"/>
        <v/>
      </c>
      <c r="R2487" s="24" t="str">
        <f t="shared" si="194"/>
        <v/>
      </c>
      <c r="S2487" s="27" t="str">
        <f t="shared" si="195"/>
        <v/>
      </c>
    </row>
    <row r="2488" spans="2:19" x14ac:dyDescent="0.3">
      <c r="B2488" s="24" t="str">
        <f>_xlfn.IFNA(VLOOKUP(A2488,list!B:C,2,FALSE),"")</f>
        <v/>
      </c>
      <c r="D2488" s="24" t="str">
        <f>_xlfn.IFNA(VLOOKUP(C2488,list!$G$2:$I$10,2,FALSE),"")</f>
        <v/>
      </c>
      <c r="E2488" s="24" t="str">
        <f>_xlfn.IFNA(VLOOKUP(C2488,list!G:I,3,FALSE),"")</f>
        <v/>
      </c>
      <c r="O2488" s="26" t="str">
        <f t="shared" si="192"/>
        <v/>
      </c>
      <c r="P2488" s="28" t="str">
        <f t="shared" si="196"/>
        <v/>
      </c>
      <c r="Q2488" s="24" t="str">
        <f t="shared" si="193"/>
        <v/>
      </c>
      <c r="R2488" s="24" t="str">
        <f t="shared" si="194"/>
        <v/>
      </c>
      <c r="S2488" s="27" t="str">
        <f t="shared" si="195"/>
        <v/>
      </c>
    </row>
    <row r="2489" spans="2:19" x14ac:dyDescent="0.3">
      <c r="B2489" s="24" t="str">
        <f>_xlfn.IFNA(VLOOKUP(A2489,list!B:C,2,FALSE),"")</f>
        <v/>
      </c>
      <c r="D2489" s="24" t="str">
        <f>_xlfn.IFNA(VLOOKUP(C2489,list!$G$2:$I$10,2,FALSE),"")</f>
        <v/>
      </c>
      <c r="E2489" s="24" t="str">
        <f>_xlfn.IFNA(VLOOKUP(C2489,list!G:I,3,FALSE),"")</f>
        <v/>
      </c>
      <c r="O2489" s="26" t="str">
        <f t="shared" si="192"/>
        <v/>
      </c>
      <c r="P2489" s="28" t="str">
        <f t="shared" si="196"/>
        <v/>
      </c>
      <c r="Q2489" s="24" t="str">
        <f t="shared" si="193"/>
        <v/>
      </c>
      <c r="R2489" s="24" t="str">
        <f t="shared" si="194"/>
        <v/>
      </c>
      <c r="S2489" s="27" t="str">
        <f t="shared" si="195"/>
        <v/>
      </c>
    </row>
    <row r="2490" spans="2:19" x14ac:dyDescent="0.3">
      <c r="B2490" s="24" t="str">
        <f>_xlfn.IFNA(VLOOKUP(A2490,list!B:C,2,FALSE),"")</f>
        <v/>
      </c>
      <c r="D2490" s="24" t="str">
        <f>_xlfn.IFNA(VLOOKUP(C2490,list!$G$2:$I$10,2,FALSE),"")</f>
        <v/>
      </c>
      <c r="E2490" s="24" t="str">
        <f>_xlfn.IFNA(VLOOKUP(C2490,list!G:I,3,FALSE),"")</f>
        <v/>
      </c>
      <c r="O2490" s="26" t="str">
        <f t="shared" si="192"/>
        <v/>
      </c>
      <c r="P2490" s="28" t="str">
        <f t="shared" si="196"/>
        <v/>
      </c>
      <c r="Q2490" s="24" t="str">
        <f t="shared" si="193"/>
        <v/>
      </c>
      <c r="R2490" s="24" t="str">
        <f t="shared" si="194"/>
        <v/>
      </c>
      <c r="S2490" s="27" t="str">
        <f t="shared" si="195"/>
        <v/>
      </c>
    </row>
    <row r="2491" spans="2:19" x14ac:dyDescent="0.3">
      <c r="B2491" s="24" t="str">
        <f>_xlfn.IFNA(VLOOKUP(A2491,list!B:C,2,FALSE),"")</f>
        <v/>
      </c>
      <c r="D2491" s="24" t="str">
        <f>_xlfn.IFNA(VLOOKUP(C2491,list!$G$2:$I$10,2,FALSE),"")</f>
        <v/>
      </c>
      <c r="E2491" s="24" t="str">
        <f>_xlfn.IFNA(VLOOKUP(C2491,list!G:I,3,FALSE),"")</f>
        <v/>
      </c>
      <c r="O2491" s="26" t="str">
        <f t="shared" si="192"/>
        <v/>
      </c>
      <c r="P2491" s="28" t="str">
        <f t="shared" si="196"/>
        <v/>
      </c>
      <c r="Q2491" s="24" t="str">
        <f t="shared" si="193"/>
        <v/>
      </c>
      <c r="R2491" s="24" t="str">
        <f t="shared" si="194"/>
        <v/>
      </c>
      <c r="S2491" s="27" t="str">
        <f t="shared" si="195"/>
        <v/>
      </c>
    </row>
    <row r="2492" spans="2:19" x14ac:dyDescent="0.3">
      <c r="B2492" s="24" t="str">
        <f>_xlfn.IFNA(VLOOKUP(A2492,list!B:C,2,FALSE),"")</f>
        <v/>
      </c>
      <c r="D2492" s="24" t="str">
        <f>_xlfn.IFNA(VLOOKUP(C2492,list!$G$2:$I$10,2,FALSE),"")</f>
        <v/>
      </c>
      <c r="E2492" s="24" t="str">
        <f>_xlfn.IFNA(VLOOKUP(C2492,list!G:I,3,FALSE),"")</f>
        <v/>
      </c>
      <c r="O2492" s="26" t="str">
        <f t="shared" si="192"/>
        <v/>
      </c>
      <c r="P2492" s="28" t="str">
        <f t="shared" si="196"/>
        <v/>
      </c>
      <c r="Q2492" s="24" t="str">
        <f t="shared" si="193"/>
        <v/>
      </c>
      <c r="R2492" s="24" t="str">
        <f t="shared" si="194"/>
        <v/>
      </c>
      <c r="S2492" s="27" t="str">
        <f t="shared" si="195"/>
        <v/>
      </c>
    </row>
    <row r="2493" spans="2:19" x14ac:dyDescent="0.3">
      <c r="B2493" s="24" t="str">
        <f>_xlfn.IFNA(VLOOKUP(A2493,list!B:C,2,FALSE),"")</f>
        <v/>
      </c>
      <c r="D2493" s="24" t="str">
        <f>_xlfn.IFNA(VLOOKUP(C2493,list!$G$2:$I$10,2,FALSE),"")</f>
        <v/>
      </c>
      <c r="E2493" s="24" t="str">
        <f>_xlfn.IFNA(VLOOKUP(C2493,list!G:I,3,FALSE),"")</f>
        <v/>
      </c>
      <c r="O2493" s="26" t="str">
        <f t="shared" si="192"/>
        <v/>
      </c>
      <c r="P2493" s="28" t="str">
        <f t="shared" si="196"/>
        <v/>
      </c>
      <c r="Q2493" s="24" t="str">
        <f t="shared" si="193"/>
        <v/>
      </c>
      <c r="R2493" s="24" t="str">
        <f t="shared" si="194"/>
        <v/>
      </c>
      <c r="S2493" s="27" t="str">
        <f t="shared" si="195"/>
        <v/>
      </c>
    </row>
    <row r="2494" spans="2:19" x14ac:dyDescent="0.3">
      <c r="B2494" s="24" t="str">
        <f>_xlfn.IFNA(VLOOKUP(A2494,list!B:C,2,FALSE),"")</f>
        <v/>
      </c>
      <c r="D2494" s="24" t="str">
        <f>_xlfn.IFNA(VLOOKUP(C2494,list!$G$2:$I$10,2,FALSE),"")</f>
        <v/>
      </c>
      <c r="E2494" s="24" t="str">
        <f>_xlfn.IFNA(VLOOKUP(C2494,list!G:I,3,FALSE),"")</f>
        <v/>
      </c>
      <c r="O2494" s="26" t="str">
        <f t="shared" si="192"/>
        <v/>
      </c>
      <c r="P2494" s="28" t="str">
        <f t="shared" si="196"/>
        <v/>
      </c>
      <c r="Q2494" s="24" t="str">
        <f t="shared" si="193"/>
        <v/>
      </c>
      <c r="R2494" s="24" t="str">
        <f t="shared" si="194"/>
        <v/>
      </c>
      <c r="S2494" s="27" t="str">
        <f t="shared" si="195"/>
        <v/>
      </c>
    </row>
    <row r="2495" spans="2:19" x14ac:dyDescent="0.3">
      <c r="B2495" s="24" t="str">
        <f>_xlfn.IFNA(VLOOKUP(A2495,list!B:C,2,FALSE),"")</f>
        <v/>
      </c>
      <c r="D2495" s="24" t="str">
        <f>_xlfn.IFNA(VLOOKUP(C2495,list!$G$2:$I$10,2,FALSE),"")</f>
        <v/>
      </c>
      <c r="E2495" s="24" t="str">
        <f>_xlfn.IFNA(VLOOKUP(C2495,list!G:I,3,FALSE),"")</f>
        <v/>
      </c>
      <c r="O2495" s="26" t="str">
        <f t="shared" si="192"/>
        <v/>
      </c>
      <c r="P2495" s="28" t="str">
        <f t="shared" si="196"/>
        <v/>
      </c>
      <c r="Q2495" s="24" t="str">
        <f t="shared" si="193"/>
        <v/>
      </c>
      <c r="R2495" s="24" t="str">
        <f t="shared" si="194"/>
        <v/>
      </c>
      <c r="S2495" s="27" t="str">
        <f t="shared" si="195"/>
        <v/>
      </c>
    </row>
    <row r="2496" spans="2:19" x14ac:dyDescent="0.3">
      <c r="B2496" s="24" t="str">
        <f>_xlfn.IFNA(VLOOKUP(A2496,list!B:C,2,FALSE),"")</f>
        <v/>
      </c>
      <c r="D2496" s="24" t="str">
        <f>_xlfn.IFNA(VLOOKUP(C2496,list!$G$2:$I$10,2,FALSE),"")</f>
        <v/>
      </c>
      <c r="E2496" s="24" t="str">
        <f>_xlfn.IFNA(VLOOKUP(C2496,list!G:I,3,FALSE),"")</f>
        <v/>
      </c>
      <c r="O2496" s="26" t="str">
        <f t="shared" si="192"/>
        <v/>
      </c>
      <c r="P2496" s="28" t="str">
        <f t="shared" si="196"/>
        <v/>
      </c>
      <c r="Q2496" s="24" t="str">
        <f t="shared" si="193"/>
        <v/>
      </c>
      <c r="R2496" s="24" t="str">
        <f t="shared" si="194"/>
        <v/>
      </c>
      <c r="S2496" s="27" t="str">
        <f t="shared" si="195"/>
        <v/>
      </c>
    </row>
    <row r="2497" spans="2:19" x14ac:dyDescent="0.3">
      <c r="B2497" s="24" t="str">
        <f>_xlfn.IFNA(VLOOKUP(A2497,list!B:C,2,FALSE),"")</f>
        <v/>
      </c>
      <c r="D2497" s="24" t="str">
        <f>_xlfn.IFNA(VLOOKUP(C2497,list!$G$2:$I$10,2,FALSE),"")</f>
        <v/>
      </c>
      <c r="E2497" s="24" t="str">
        <f>_xlfn.IFNA(VLOOKUP(C2497,list!G:I,3,FALSE),"")</f>
        <v/>
      </c>
      <c r="O2497" s="26" t="str">
        <f t="shared" si="192"/>
        <v/>
      </c>
      <c r="P2497" s="28" t="str">
        <f t="shared" si="196"/>
        <v/>
      </c>
      <c r="Q2497" s="24" t="str">
        <f t="shared" si="193"/>
        <v/>
      </c>
      <c r="R2497" s="24" t="str">
        <f t="shared" si="194"/>
        <v/>
      </c>
      <c r="S2497" s="27" t="str">
        <f t="shared" si="195"/>
        <v/>
      </c>
    </row>
    <row r="2498" spans="2:19" x14ac:dyDescent="0.3">
      <c r="B2498" s="24" t="str">
        <f>_xlfn.IFNA(VLOOKUP(A2498,list!B:C,2,FALSE),"")</f>
        <v/>
      </c>
      <c r="D2498" s="24" t="str">
        <f>_xlfn.IFNA(VLOOKUP(C2498,list!$G$2:$I$10,2,FALSE),"")</f>
        <v/>
      </c>
      <c r="E2498" s="24" t="str">
        <f>_xlfn.IFNA(VLOOKUP(C2498,list!G:I,3,FALSE),"")</f>
        <v/>
      </c>
      <c r="O2498" s="26" t="str">
        <f t="shared" ref="O2498:O2561" si="197">IFERROR(IF(H2498="","",DATE(YEAR(H2498),MONTH(H2498),1)),"")</f>
        <v/>
      </c>
      <c r="P2498" s="28" t="str">
        <f t="shared" si="196"/>
        <v/>
      </c>
      <c r="Q2498" s="24" t="str">
        <f t="shared" ref="Q2498:Q2561" si="198">IFERROR(IF(J2498="","",MONTH(EOMONTH(J2498,(DAY(J2498)&gt;15)+0))),"")</f>
        <v/>
      </c>
      <c r="R2498" s="24" t="str">
        <f t="shared" ref="R2498:R2561" si="199">IFERROR(IF(J2498="","",IF(AND(MONTH(J2498)=12,Q2498=1),YEAR(J2498)+1,YEAR(J2498))),"")</f>
        <v/>
      </c>
      <c r="S2498" s="27" t="str">
        <f t="shared" ref="S2498:S2561" si="200">IF(OR(Q2498="",R2498=""),"",DATE(R2498,Q2498,1))</f>
        <v/>
      </c>
    </row>
    <row r="2499" spans="2:19" x14ac:dyDescent="0.3">
      <c r="B2499" s="24" t="str">
        <f>_xlfn.IFNA(VLOOKUP(A2499,list!B:C,2,FALSE),"")</f>
        <v/>
      </c>
      <c r="D2499" s="24" t="str">
        <f>_xlfn.IFNA(VLOOKUP(C2499,list!$G$2:$I$10,2,FALSE),"")</f>
        <v/>
      </c>
      <c r="E2499" s="24" t="str">
        <f>_xlfn.IFNA(VLOOKUP(C2499,list!G:I,3,FALSE),"")</f>
        <v/>
      </c>
      <c r="O2499" s="26" t="str">
        <f t="shared" si="197"/>
        <v/>
      </c>
      <c r="P2499" s="28" t="str">
        <f t="shared" ref="P2499:P2562" si="201">IFERROR(IF(J2499&gt;0,((J2499-H2499)/7),""),"")</f>
        <v/>
      </c>
      <c r="Q2499" s="24" t="str">
        <f t="shared" si="198"/>
        <v/>
      </c>
      <c r="R2499" s="24" t="str">
        <f t="shared" si="199"/>
        <v/>
      </c>
      <c r="S2499" s="27" t="str">
        <f t="shared" si="200"/>
        <v/>
      </c>
    </row>
    <row r="2500" spans="2:19" x14ac:dyDescent="0.3">
      <c r="B2500" s="24" t="str">
        <f>_xlfn.IFNA(VLOOKUP(A2500,list!B:C,2,FALSE),"")</f>
        <v/>
      </c>
      <c r="D2500" s="24" t="str">
        <f>_xlfn.IFNA(VLOOKUP(C2500,list!$G$2:$I$10,2,FALSE),"")</f>
        <v/>
      </c>
      <c r="E2500" s="24" t="str">
        <f>_xlfn.IFNA(VLOOKUP(C2500,list!G:I,3,FALSE),"")</f>
        <v/>
      </c>
      <c r="O2500" s="26" t="str">
        <f t="shared" si="197"/>
        <v/>
      </c>
      <c r="P2500" s="28" t="str">
        <f t="shared" si="201"/>
        <v/>
      </c>
      <c r="Q2500" s="24" t="str">
        <f t="shared" si="198"/>
        <v/>
      </c>
      <c r="R2500" s="24" t="str">
        <f t="shared" si="199"/>
        <v/>
      </c>
      <c r="S2500" s="27" t="str">
        <f t="shared" si="200"/>
        <v/>
      </c>
    </row>
    <row r="2501" spans="2:19" x14ac:dyDescent="0.3">
      <c r="B2501" s="24" t="str">
        <f>_xlfn.IFNA(VLOOKUP(A2501,list!B:C,2,FALSE),"")</f>
        <v/>
      </c>
      <c r="D2501" s="24" t="str">
        <f>_xlfn.IFNA(VLOOKUP(C2501,list!$G$2:$I$10,2,FALSE),"")</f>
        <v/>
      </c>
      <c r="E2501" s="24" t="str">
        <f>_xlfn.IFNA(VLOOKUP(C2501,list!G:I,3,FALSE),"")</f>
        <v/>
      </c>
      <c r="O2501" s="26" t="str">
        <f t="shared" si="197"/>
        <v/>
      </c>
      <c r="P2501" s="28" t="str">
        <f t="shared" si="201"/>
        <v/>
      </c>
      <c r="Q2501" s="24" t="str">
        <f t="shared" si="198"/>
        <v/>
      </c>
      <c r="R2501" s="24" t="str">
        <f t="shared" si="199"/>
        <v/>
      </c>
      <c r="S2501" s="27" t="str">
        <f t="shared" si="200"/>
        <v/>
      </c>
    </row>
    <row r="2502" spans="2:19" x14ac:dyDescent="0.3">
      <c r="B2502" s="24" t="str">
        <f>_xlfn.IFNA(VLOOKUP(A2502,list!B:C,2,FALSE),"")</f>
        <v/>
      </c>
      <c r="D2502" s="24" t="str">
        <f>_xlfn.IFNA(VLOOKUP(C2502,list!$G$2:$I$10,2,FALSE),"")</f>
        <v/>
      </c>
      <c r="E2502" s="24" t="str">
        <f>_xlfn.IFNA(VLOOKUP(C2502,list!G:I,3,FALSE),"")</f>
        <v/>
      </c>
      <c r="O2502" s="26" t="str">
        <f t="shared" si="197"/>
        <v/>
      </c>
      <c r="P2502" s="28" t="str">
        <f t="shared" si="201"/>
        <v/>
      </c>
      <c r="Q2502" s="24" t="str">
        <f t="shared" si="198"/>
        <v/>
      </c>
      <c r="R2502" s="24" t="str">
        <f t="shared" si="199"/>
        <v/>
      </c>
      <c r="S2502" s="27" t="str">
        <f t="shared" si="200"/>
        <v/>
      </c>
    </row>
    <row r="2503" spans="2:19" x14ac:dyDescent="0.3">
      <c r="B2503" s="24" t="str">
        <f>_xlfn.IFNA(VLOOKUP(A2503,list!B:C,2,FALSE),"")</f>
        <v/>
      </c>
      <c r="D2503" s="24" t="str">
        <f>_xlfn.IFNA(VLOOKUP(C2503,list!$G$2:$I$10,2,FALSE),"")</f>
        <v/>
      </c>
      <c r="E2503" s="24" t="str">
        <f>_xlfn.IFNA(VLOOKUP(C2503,list!G:I,3,FALSE),"")</f>
        <v/>
      </c>
      <c r="O2503" s="26" t="str">
        <f t="shared" si="197"/>
        <v/>
      </c>
      <c r="P2503" s="28" t="str">
        <f t="shared" si="201"/>
        <v/>
      </c>
      <c r="Q2503" s="24" t="str">
        <f t="shared" si="198"/>
        <v/>
      </c>
      <c r="R2503" s="24" t="str">
        <f t="shared" si="199"/>
        <v/>
      </c>
      <c r="S2503" s="27" t="str">
        <f t="shared" si="200"/>
        <v/>
      </c>
    </row>
    <row r="2504" spans="2:19" x14ac:dyDescent="0.3">
      <c r="B2504" s="24" t="str">
        <f>_xlfn.IFNA(VLOOKUP(A2504,list!B:C,2,FALSE),"")</f>
        <v/>
      </c>
      <c r="D2504" s="24" t="str">
        <f>_xlfn.IFNA(VLOOKUP(C2504,list!$G$2:$I$10,2,FALSE),"")</f>
        <v/>
      </c>
      <c r="E2504" s="24" t="str">
        <f>_xlfn.IFNA(VLOOKUP(C2504,list!G:I,3,FALSE),"")</f>
        <v/>
      </c>
      <c r="O2504" s="26" t="str">
        <f t="shared" si="197"/>
        <v/>
      </c>
      <c r="P2504" s="28" t="str">
        <f t="shared" si="201"/>
        <v/>
      </c>
      <c r="Q2504" s="24" t="str">
        <f t="shared" si="198"/>
        <v/>
      </c>
      <c r="R2504" s="24" t="str">
        <f t="shared" si="199"/>
        <v/>
      </c>
      <c r="S2504" s="27" t="str">
        <f t="shared" si="200"/>
        <v/>
      </c>
    </row>
    <row r="2505" spans="2:19" x14ac:dyDescent="0.3">
      <c r="B2505" s="24" t="str">
        <f>_xlfn.IFNA(VLOOKUP(A2505,list!B:C,2,FALSE),"")</f>
        <v/>
      </c>
      <c r="D2505" s="24" t="str">
        <f>_xlfn.IFNA(VLOOKUP(C2505,list!$G$2:$I$10,2,FALSE),"")</f>
        <v/>
      </c>
      <c r="E2505" s="24" t="str">
        <f>_xlfn.IFNA(VLOOKUP(C2505,list!G:I,3,FALSE),"")</f>
        <v/>
      </c>
      <c r="O2505" s="26" t="str">
        <f t="shared" si="197"/>
        <v/>
      </c>
      <c r="P2505" s="28" t="str">
        <f t="shared" si="201"/>
        <v/>
      </c>
      <c r="Q2505" s="24" t="str">
        <f t="shared" si="198"/>
        <v/>
      </c>
      <c r="R2505" s="24" t="str">
        <f t="shared" si="199"/>
        <v/>
      </c>
      <c r="S2505" s="27" t="str">
        <f t="shared" si="200"/>
        <v/>
      </c>
    </row>
    <row r="2506" spans="2:19" x14ac:dyDescent="0.3">
      <c r="B2506" s="24" t="str">
        <f>_xlfn.IFNA(VLOOKUP(A2506,list!B:C,2,FALSE),"")</f>
        <v/>
      </c>
      <c r="D2506" s="24" t="str">
        <f>_xlfn.IFNA(VLOOKUP(C2506,list!$G$2:$I$10,2,FALSE),"")</f>
        <v/>
      </c>
      <c r="E2506" s="24" t="str">
        <f>_xlfn.IFNA(VLOOKUP(C2506,list!G:I,3,FALSE),"")</f>
        <v/>
      </c>
      <c r="O2506" s="26" t="str">
        <f t="shared" si="197"/>
        <v/>
      </c>
      <c r="P2506" s="28" t="str">
        <f t="shared" si="201"/>
        <v/>
      </c>
      <c r="Q2506" s="24" t="str">
        <f t="shared" si="198"/>
        <v/>
      </c>
      <c r="R2506" s="24" t="str">
        <f t="shared" si="199"/>
        <v/>
      </c>
      <c r="S2506" s="27" t="str">
        <f t="shared" si="200"/>
        <v/>
      </c>
    </row>
    <row r="2507" spans="2:19" x14ac:dyDescent="0.3">
      <c r="B2507" s="24" t="str">
        <f>_xlfn.IFNA(VLOOKUP(A2507,list!B:C,2,FALSE),"")</f>
        <v/>
      </c>
      <c r="D2507" s="24" t="str">
        <f>_xlfn.IFNA(VLOOKUP(C2507,list!$G$2:$I$10,2,FALSE),"")</f>
        <v/>
      </c>
      <c r="E2507" s="24" t="str">
        <f>_xlfn.IFNA(VLOOKUP(C2507,list!G:I,3,FALSE),"")</f>
        <v/>
      </c>
      <c r="O2507" s="26" t="str">
        <f t="shared" si="197"/>
        <v/>
      </c>
      <c r="P2507" s="28" t="str">
        <f t="shared" si="201"/>
        <v/>
      </c>
      <c r="Q2507" s="24" t="str">
        <f t="shared" si="198"/>
        <v/>
      </c>
      <c r="R2507" s="24" t="str">
        <f t="shared" si="199"/>
        <v/>
      </c>
      <c r="S2507" s="27" t="str">
        <f t="shared" si="200"/>
        <v/>
      </c>
    </row>
    <row r="2508" spans="2:19" x14ac:dyDescent="0.3">
      <c r="B2508" s="24" t="str">
        <f>_xlfn.IFNA(VLOOKUP(A2508,list!B:C,2,FALSE),"")</f>
        <v/>
      </c>
      <c r="D2508" s="24" t="str">
        <f>_xlfn.IFNA(VLOOKUP(C2508,list!$G$2:$I$10,2,FALSE),"")</f>
        <v/>
      </c>
      <c r="E2508" s="24" t="str">
        <f>_xlfn.IFNA(VLOOKUP(C2508,list!G:I,3,FALSE),"")</f>
        <v/>
      </c>
      <c r="O2508" s="26" t="str">
        <f t="shared" si="197"/>
        <v/>
      </c>
      <c r="P2508" s="28" t="str">
        <f t="shared" si="201"/>
        <v/>
      </c>
      <c r="Q2508" s="24" t="str">
        <f t="shared" si="198"/>
        <v/>
      </c>
      <c r="R2508" s="24" t="str">
        <f t="shared" si="199"/>
        <v/>
      </c>
      <c r="S2508" s="27" t="str">
        <f t="shared" si="200"/>
        <v/>
      </c>
    </row>
    <row r="2509" spans="2:19" x14ac:dyDescent="0.3">
      <c r="B2509" s="24" t="str">
        <f>_xlfn.IFNA(VLOOKUP(A2509,list!B:C,2,FALSE),"")</f>
        <v/>
      </c>
      <c r="D2509" s="24" t="str">
        <f>_xlfn.IFNA(VLOOKUP(C2509,list!$G$2:$I$10,2,FALSE),"")</f>
        <v/>
      </c>
      <c r="E2509" s="24" t="str">
        <f>_xlfn.IFNA(VLOOKUP(C2509,list!G:I,3,FALSE),"")</f>
        <v/>
      </c>
      <c r="O2509" s="26" t="str">
        <f t="shared" si="197"/>
        <v/>
      </c>
      <c r="P2509" s="28" t="str">
        <f t="shared" si="201"/>
        <v/>
      </c>
      <c r="Q2509" s="24" t="str">
        <f t="shared" si="198"/>
        <v/>
      </c>
      <c r="R2509" s="24" t="str">
        <f t="shared" si="199"/>
        <v/>
      </c>
      <c r="S2509" s="27" t="str">
        <f t="shared" si="200"/>
        <v/>
      </c>
    </row>
    <row r="2510" spans="2:19" x14ac:dyDescent="0.3">
      <c r="B2510" s="24" t="str">
        <f>_xlfn.IFNA(VLOOKUP(A2510,list!B:C,2,FALSE),"")</f>
        <v/>
      </c>
      <c r="D2510" s="24" t="str">
        <f>_xlfn.IFNA(VLOOKUP(C2510,list!$G$2:$I$10,2,FALSE),"")</f>
        <v/>
      </c>
      <c r="E2510" s="24" t="str">
        <f>_xlfn.IFNA(VLOOKUP(C2510,list!G:I,3,FALSE),"")</f>
        <v/>
      </c>
      <c r="O2510" s="26" t="str">
        <f t="shared" si="197"/>
        <v/>
      </c>
      <c r="P2510" s="28" t="str">
        <f t="shared" si="201"/>
        <v/>
      </c>
      <c r="Q2510" s="24" t="str">
        <f t="shared" si="198"/>
        <v/>
      </c>
      <c r="R2510" s="24" t="str">
        <f t="shared" si="199"/>
        <v/>
      </c>
      <c r="S2510" s="27" t="str">
        <f t="shared" si="200"/>
        <v/>
      </c>
    </row>
    <row r="2511" spans="2:19" x14ac:dyDescent="0.3">
      <c r="B2511" s="24" t="str">
        <f>_xlfn.IFNA(VLOOKUP(A2511,list!B:C,2,FALSE),"")</f>
        <v/>
      </c>
      <c r="D2511" s="24" t="str">
        <f>_xlfn.IFNA(VLOOKUP(C2511,list!$G$2:$I$10,2,FALSE),"")</f>
        <v/>
      </c>
      <c r="E2511" s="24" t="str">
        <f>_xlfn.IFNA(VLOOKUP(C2511,list!G:I,3,FALSE),"")</f>
        <v/>
      </c>
      <c r="O2511" s="26" t="str">
        <f t="shared" si="197"/>
        <v/>
      </c>
      <c r="P2511" s="28" t="str">
        <f t="shared" si="201"/>
        <v/>
      </c>
      <c r="Q2511" s="24" t="str">
        <f t="shared" si="198"/>
        <v/>
      </c>
      <c r="R2511" s="24" t="str">
        <f t="shared" si="199"/>
        <v/>
      </c>
      <c r="S2511" s="27" t="str">
        <f t="shared" si="200"/>
        <v/>
      </c>
    </row>
    <row r="2512" spans="2:19" x14ac:dyDescent="0.3">
      <c r="B2512" s="24" t="str">
        <f>_xlfn.IFNA(VLOOKUP(A2512,list!B:C,2,FALSE),"")</f>
        <v/>
      </c>
      <c r="D2512" s="24" t="str">
        <f>_xlfn.IFNA(VLOOKUP(C2512,list!$G$2:$I$10,2,FALSE),"")</f>
        <v/>
      </c>
      <c r="E2512" s="24" t="str">
        <f>_xlfn.IFNA(VLOOKUP(C2512,list!G:I,3,FALSE),"")</f>
        <v/>
      </c>
      <c r="O2512" s="26" t="str">
        <f t="shared" si="197"/>
        <v/>
      </c>
      <c r="P2512" s="28" t="str">
        <f t="shared" si="201"/>
        <v/>
      </c>
      <c r="Q2512" s="24" t="str">
        <f t="shared" si="198"/>
        <v/>
      </c>
      <c r="R2512" s="24" t="str">
        <f t="shared" si="199"/>
        <v/>
      </c>
      <c r="S2512" s="27" t="str">
        <f t="shared" si="200"/>
        <v/>
      </c>
    </row>
    <row r="2513" spans="2:19" x14ac:dyDescent="0.3">
      <c r="B2513" s="24" t="str">
        <f>_xlfn.IFNA(VLOOKUP(A2513,list!B:C,2,FALSE),"")</f>
        <v/>
      </c>
      <c r="D2513" s="24" t="str">
        <f>_xlfn.IFNA(VLOOKUP(C2513,list!$G$2:$I$10,2,FALSE),"")</f>
        <v/>
      </c>
      <c r="E2513" s="24" t="str">
        <f>_xlfn.IFNA(VLOOKUP(C2513,list!G:I,3,FALSE),"")</f>
        <v/>
      </c>
      <c r="O2513" s="26" t="str">
        <f t="shared" si="197"/>
        <v/>
      </c>
      <c r="P2513" s="28" t="str">
        <f t="shared" si="201"/>
        <v/>
      </c>
      <c r="Q2513" s="24" t="str">
        <f t="shared" si="198"/>
        <v/>
      </c>
      <c r="R2513" s="24" t="str">
        <f t="shared" si="199"/>
        <v/>
      </c>
      <c r="S2513" s="27" t="str">
        <f t="shared" si="200"/>
        <v/>
      </c>
    </row>
    <row r="2514" spans="2:19" x14ac:dyDescent="0.3">
      <c r="B2514" s="24" t="str">
        <f>_xlfn.IFNA(VLOOKUP(A2514,list!B:C,2,FALSE),"")</f>
        <v/>
      </c>
      <c r="D2514" s="24" t="str">
        <f>_xlfn.IFNA(VLOOKUP(C2514,list!$G$2:$I$10,2,FALSE),"")</f>
        <v/>
      </c>
      <c r="E2514" s="24" t="str">
        <f>_xlfn.IFNA(VLOOKUP(C2514,list!G:I,3,FALSE),"")</f>
        <v/>
      </c>
      <c r="O2514" s="26" t="str">
        <f t="shared" si="197"/>
        <v/>
      </c>
      <c r="P2514" s="28" t="str">
        <f t="shared" si="201"/>
        <v/>
      </c>
      <c r="Q2514" s="24" t="str">
        <f t="shared" si="198"/>
        <v/>
      </c>
      <c r="R2514" s="24" t="str">
        <f t="shared" si="199"/>
        <v/>
      </c>
      <c r="S2514" s="27" t="str">
        <f t="shared" si="200"/>
        <v/>
      </c>
    </row>
    <row r="2515" spans="2:19" x14ac:dyDescent="0.3">
      <c r="B2515" s="24" t="str">
        <f>_xlfn.IFNA(VLOOKUP(A2515,list!B:C,2,FALSE),"")</f>
        <v/>
      </c>
      <c r="D2515" s="24" t="str">
        <f>_xlfn.IFNA(VLOOKUP(C2515,list!$G$2:$I$10,2,FALSE),"")</f>
        <v/>
      </c>
      <c r="E2515" s="24" t="str">
        <f>_xlfn.IFNA(VLOOKUP(C2515,list!G:I,3,FALSE),"")</f>
        <v/>
      </c>
      <c r="O2515" s="26" t="str">
        <f t="shared" si="197"/>
        <v/>
      </c>
      <c r="P2515" s="28" t="str">
        <f t="shared" si="201"/>
        <v/>
      </c>
      <c r="Q2515" s="24" t="str">
        <f t="shared" si="198"/>
        <v/>
      </c>
      <c r="R2515" s="24" t="str">
        <f t="shared" si="199"/>
        <v/>
      </c>
      <c r="S2515" s="27" t="str">
        <f t="shared" si="200"/>
        <v/>
      </c>
    </row>
    <row r="2516" spans="2:19" x14ac:dyDescent="0.3">
      <c r="B2516" s="24" t="str">
        <f>_xlfn.IFNA(VLOOKUP(A2516,list!B:C,2,FALSE),"")</f>
        <v/>
      </c>
      <c r="D2516" s="24" t="str">
        <f>_xlfn.IFNA(VLOOKUP(C2516,list!$G$2:$I$10,2,FALSE),"")</f>
        <v/>
      </c>
      <c r="E2516" s="24" t="str">
        <f>_xlfn.IFNA(VLOOKUP(C2516,list!G:I,3,FALSE),"")</f>
        <v/>
      </c>
      <c r="O2516" s="26" t="str">
        <f t="shared" si="197"/>
        <v/>
      </c>
      <c r="P2516" s="28" t="str">
        <f t="shared" si="201"/>
        <v/>
      </c>
      <c r="Q2516" s="24" t="str">
        <f t="shared" si="198"/>
        <v/>
      </c>
      <c r="R2516" s="24" t="str">
        <f t="shared" si="199"/>
        <v/>
      </c>
      <c r="S2516" s="27" t="str">
        <f t="shared" si="200"/>
        <v/>
      </c>
    </row>
    <row r="2517" spans="2:19" x14ac:dyDescent="0.3">
      <c r="B2517" s="24" t="str">
        <f>_xlfn.IFNA(VLOOKUP(A2517,list!B:C,2,FALSE),"")</f>
        <v/>
      </c>
      <c r="D2517" s="24" t="str">
        <f>_xlfn.IFNA(VLOOKUP(C2517,list!$G$2:$I$10,2,FALSE),"")</f>
        <v/>
      </c>
      <c r="E2517" s="24" t="str">
        <f>_xlfn.IFNA(VLOOKUP(C2517,list!G:I,3,FALSE),"")</f>
        <v/>
      </c>
      <c r="O2517" s="26" t="str">
        <f t="shared" si="197"/>
        <v/>
      </c>
      <c r="P2517" s="28" t="str">
        <f t="shared" si="201"/>
        <v/>
      </c>
      <c r="Q2517" s="24" t="str">
        <f t="shared" si="198"/>
        <v/>
      </c>
      <c r="R2517" s="24" t="str">
        <f t="shared" si="199"/>
        <v/>
      </c>
      <c r="S2517" s="27" t="str">
        <f t="shared" si="200"/>
        <v/>
      </c>
    </row>
    <row r="2518" spans="2:19" x14ac:dyDescent="0.3">
      <c r="B2518" s="24" t="str">
        <f>_xlfn.IFNA(VLOOKUP(A2518,list!B:C,2,FALSE),"")</f>
        <v/>
      </c>
      <c r="D2518" s="24" t="str">
        <f>_xlfn.IFNA(VLOOKUP(C2518,list!$G$2:$I$10,2,FALSE),"")</f>
        <v/>
      </c>
      <c r="E2518" s="24" t="str">
        <f>_xlfn.IFNA(VLOOKUP(C2518,list!G:I,3,FALSE),"")</f>
        <v/>
      </c>
      <c r="O2518" s="26" t="str">
        <f t="shared" si="197"/>
        <v/>
      </c>
      <c r="P2518" s="28" t="str">
        <f t="shared" si="201"/>
        <v/>
      </c>
      <c r="Q2518" s="24" t="str">
        <f t="shared" si="198"/>
        <v/>
      </c>
      <c r="R2518" s="24" t="str">
        <f t="shared" si="199"/>
        <v/>
      </c>
      <c r="S2518" s="27" t="str">
        <f t="shared" si="200"/>
        <v/>
      </c>
    </row>
    <row r="2519" spans="2:19" x14ac:dyDescent="0.3">
      <c r="B2519" s="24" t="str">
        <f>_xlfn.IFNA(VLOOKUP(A2519,list!B:C,2,FALSE),"")</f>
        <v/>
      </c>
      <c r="D2519" s="24" t="str">
        <f>_xlfn.IFNA(VLOOKUP(C2519,list!$G$2:$I$10,2,FALSE),"")</f>
        <v/>
      </c>
      <c r="E2519" s="24" t="str">
        <f>_xlfn.IFNA(VLOOKUP(C2519,list!G:I,3,FALSE),"")</f>
        <v/>
      </c>
      <c r="O2519" s="26" t="str">
        <f t="shared" si="197"/>
        <v/>
      </c>
      <c r="P2519" s="28" t="str">
        <f t="shared" si="201"/>
        <v/>
      </c>
      <c r="Q2519" s="24" t="str">
        <f t="shared" si="198"/>
        <v/>
      </c>
      <c r="R2519" s="24" t="str">
        <f t="shared" si="199"/>
        <v/>
      </c>
      <c r="S2519" s="27" t="str">
        <f t="shared" si="200"/>
        <v/>
      </c>
    </row>
    <row r="2520" spans="2:19" x14ac:dyDescent="0.3">
      <c r="B2520" s="24" t="str">
        <f>_xlfn.IFNA(VLOOKUP(A2520,list!B:C,2,FALSE),"")</f>
        <v/>
      </c>
      <c r="D2520" s="24" t="str">
        <f>_xlfn.IFNA(VLOOKUP(C2520,list!$G$2:$I$10,2,FALSE),"")</f>
        <v/>
      </c>
      <c r="E2520" s="24" t="str">
        <f>_xlfn.IFNA(VLOOKUP(C2520,list!G:I,3,FALSE),"")</f>
        <v/>
      </c>
      <c r="O2520" s="26" t="str">
        <f t="shared" si="197"/>
        <v/>
      </c>
      <c r="P2520" s="28" t="str">
        <f t="shared" si="201"/>
        <v/>
      </c>
      <c r="Q2520" s="24" t="str">
        <f t="shared" si="198"/>
        <v/>
      </c>
      <c r="R2520" s="24" t="str">
        <f t="shared" si="199"/>
        <v/>
      </c>
      <c r="S2520" s="27" t="str">
        <f t="shared" si="200"/>
        <v/>
      </c>
    </row>
    <row r="2521" spans="2:19" x14ac:dyDescent="0.3">
      <c r="B2521" s="24" t="str">
        <f>_xlfn.IFNA(VLOOKUP(A2521,list!B:C,2,FALSE),"")</f>
        <v/>
      </c>
      <c r="D2521" s="24" t="str">
        <f>_xlfn.IFNA(VLOOKUP(C2521,list!$G$2:$I$10,2,FALSE),"")</f>
        <v/>
      </c>
      <c r="E2521" s="24" t="str">
        <f>_xlfn.IFNA(VLOOKUP(C2521,list!G:I,3,FALSE),"")</f>
        <v/>
      </c>
      <c r="O2521" s="26" t="str">
        <f t="shared" si="197"/>
        <v/>
      </c>
      <c r="P2521" s="28" t="str">
        <f t="shared" si="201"/>
        <v/>
      </c>
      <c r="Q2521" s="24" t="str">
        <f t="shared" si="198"/>
        <v/>
      </c>
      <c r="R2521" s="24" t="str">
        <f t="shared" si="199"/>
        <v/>
      </c>
      <c r="S2521" s="27" t="str">
        <f t="shared" si="200"/>
        <v/>
      </c>
    </row>
    <row r="2522" spans="2:19" x14ac:dyDescent="0.3">
      <c r="B2522" s="24" t="str">
        <f>_xlfn.IFNA(VLOOKUP(A2522,list!B:C,2,FALSE),"")</f>
        <v/>
      </c>
      <c r="D2522" s="24" t="str">
        <f>_xlfn.IFNA(VLOOKUP(C2522,list!$G$2:$I$10,2,FALSE),"")</f>
        <v/>
      </c>
      <c r="E2522" s="24" t="str">
        <f>_xlfn.IFNA(VLOOKUP(C2522,list!G:I,3,FALSE),"")</f>
        <v/>
      </c>
      <c r="O2522" s="26" t="str">
        <f t="shared" si="197"/>
        <v/>
      </c>
      <c r="P2522" s="28" t="str">
        <f t="shared" si="201"/>
        <v/>
      </c>
      <c r="Q2522" s="24" t="str">
        <f t="shared" si="198"/>
        <v/>
      </c>
      <c r="R2522" s="24" t="str">
        <f t="shared" si="199"/>
        <v/>
      </c>
      <c r="S2522" s="27" t="str">
        <f t="shared" si="200"/>
        <v/>
      </c>
    </row>
    <row r="2523" spans="2:19" x14ac:dyDescent="0.3">
      <c r="B2523" s="24" t="str">
        <f>_xlfn.IFNA(VLOOKUP(A2523,list!B:C,2,FALSE),"")</f>
        <v/>
      </c>
      <c r="D2523" s="24" t="str">
        <f>_xlfn.IFNA(VLOOKUP(C2523,list!$G$2:$I$10,2,FALSE),"")</f>
        <v/>
      </c>
      <c r="E2523" s="24" t="str">
        <f>_xlfn.IFNA(VLOOKUP(C2523,list!G:I,3,FALSE),"")</f>
        <v/>
      </c>
      <c r="O2523" s="26" t="str">
        <f t="shared" si="197"/>
        <v/>
      </c>
      <c r="P2523" s="28" t="str">
        <f t="shared" si="201"/>
        <v/>
      </c>
      <c r="Q2523" s="24" t="str">
        <f t="shared" si="198"/>
        <v/>
      </c>
      <c r="R2523" s="24" t="str">
        <f t="shared" si="199"/>
        <v/>
      </c>
      <c r="S2523" s="27" t="str">
        <f t="shared" si="200"/>
        <v/>
      </c>
    </row>
    <row r="2524" spans="2:19" x14ac:dyDescent="0.3">
      <c r="B2524" s="24" t="str">
        <f>_xlfn.IFNA(VLOOKUP(A2524,list!B:C,2,FALSE),"")</f>
        <v/>
      </c>
      <c r="D2524" s="24" t="str">
        <f>_xlfn.IFNA(VLOOKUP(C2524,list!$G$2:$I$10,2,FALSE),"")</f>
        <v/>
      </c>
      <c r="E2524" s="24" t="str">
        <f>_xlfn.IFNA(VLOOKUP(C2524,list!G:I,3,FALSE),"")</f>
        <v/>
      </c>
      <c r="O2524" s="26" t="str">
        <f t="shared" si="197"/>
        <v/>
      </c>
      <c r="P2524" s="28" t="str">
        <f t="shared" si="201"/>
        <v/>
      </c>
      <c r="Q2524" s="24" t="str">
        <f t="shared" si="198"/>
        <v/>
      </c>
      <c r="R2524" s="24" t="str">
        <f t="shared" si="199"/>
        <v/>
      </c>
      <c r="S2524" s="27" t="str">
        <f t="shared" si="200"/>
        <v/>
      </c>
    </row>
    <row r="2525" spans="2:19" x14ac:dyDescent="0.3">
      <c r="B2525" s="24" t="str">
        <f>_xlfn.IFNA(VLOOKUP(A2525,list!B:C,2,FALSE),"")</f>
        <v/>
      </c>
      <c r="D2525" s="24" t="str">
        <f>_xlfn.IFNA(VLOOKUP(C2525,list!$G$2:$I$10,2,FALSE),"")</f>
        <v/>
      </c>
      <c r="E2525" s="24" t="str">
        <f>_xlfn.IFNA(VLOOKUP(C2525,list!G:I,3,FALSE),"")</f>
        <v/>
      </c>
      <c r="O2525" s="26" t="str">
        <f t="shared" si="197"/>
        <v/>
      </c>
      <c r="P2525" s="28" t="str">
        <f t="shared" si="201"/>
        <v/>
      </c>
      <c r="Q2525" s="24" t="str">
        <f t="shared" si="198"/>
        <v/>
      </c>
      <c r="R2525" s="24" t="str">
        <f t="shared" si="199"/>
        <v/>
      </c>
      <c r="S2525" s="27" t="str">
        <f t="shared" si="200"/>
        <v/>
      </c>
    </row>
    <row r="2526" spans="2:19" x14ac:dyDescent="0.3">
      <c r="B2526" s="24" t="str">
        <f>_xlfn.IFNA(VLOOKUP(A2526,list!B:C,2,FALSE),"")</f>
        <v/>
      </c>
      <c r="D2526" s="24" t="str">
        <f>_xlfn.IFNA(VLOOKUP(C2526,list!$G$2:$I$10,2,FALSE),"")</f>
        <v/>
      </c>
      <c r="E2526" s="24" t="str">
        <f>_xlfn.IFNA(VLOOKUP(C2526,list!G:I,3,FALSE),"")</f>
        <v/>
      </c>
      <c r="O2526" s="26" t="str">
        <f t="shared" si="197"/>
        <v/>
      </c>
      <c r="P2526" s="28" t="str">
        <f t="shared" si="201"/>
        <v/>
      </c>
      <c r="Q2526" s="24" t="str">
        <f t="shared" si="198"/>
        <v/>
      </c>
      <c r="R2526" s="24" t="str">
        <f t="shared" si="199"/>
        <v/>
      </c>
      <c r="S2526" s="27" t="str">
        <f t="shared" si="200"/>
        <v/>
      </c>
    </row>
    <row r="2527" spans="2:19" x14ac:dyDescent="0.3">
      <c r="B2527" s="24" t="str">
        <f>_xlfn.IFNA(VLOOKUP(A2527,list!B:C,2,FALSE),"")</f>
        <v/>
      </c>
      <c r="D2527" s="24" t="str">
        <f>_xlfn.IFNA(VLOOKUP(C2527,list!$G$2:$I$10,2,FALSE),"")</f>
        <v/>
      </c>
      <c r="E2527" s="24" t="str">
        <f>_xlfn.IFNA(VLOOKUP(C2527,list!G:I,3,FALSE),"")</f>
        <v/>
      </c>
      <c r="O2527" s="26" t="str">
        <f t="shared" si="197"/>
        <v/>
      </c>
      <c r="P2527" s="28" t="str">
        <f t="shared" si="201"/>
        <v/>
      </c>
      <c r="Q2527" s="24" t="str">
        <f t="shared" si="198"/>
        <v/>
      </c>
      <c r="R2527" s="24" t="str">
        <f t="shared" si="199"/>
        <v/>
      </c>
      <c r="S2527" s="27" t="str">
        <f t="shared" si="200"/>
        <v/>
      </c>
    </row>
    <row r="2528" spans="2:19" x14ac:dyDescent="0.3">
      <c r="B2528" s="24" t="str">
        <f>_xlfn.IFNA(VLOOKUP(A2528,list!B:C,2,FALSE),"")</f>
        <v/>
      </c>
      <c r="D2528" s="24" t="str">
        <f>_xlfn.IFNA(VLOOKUP(C2528,list!$G$2:$I$10,2,FALSE),"")</f>
        <v/>
      </c>
      <c r="E2528" s="24" t="str">
        <f>_xlfn.IFNA(VLOOKUP(C2528,list!G:I,3,FALSE),"")</f>
        <v/>
      </c>
      <c r="O2528" s="26" t="str">
        <f t="shared" si="197"/>
        <v/>
      </c>
      <c r="P2528" s="28" t="str">
        <f t="shared" si="201"/>
        <v/>
      </c>
      <c r="Q2528" s="24" t="str">
        <f t="shared" si="198"/>
        <v/>
      </c>
      <c r="R2528" s="24" t="str">
        <f t="shared" si="199"/>
        <v/>
      </c>
      <c r="S2528" s="27" t="str">
        <f t="shared" si="200"/>
        <v/>
      </c>
    </row>
    <row r="2529" spans="2:19" x14ac:dyDescent="0.3">
      <c r="B2529" s="24" t="str">
        <f>_xlfn.IFNA(VLOOKUP(A2529,list!B:C,2,FALSE),"")</f>
        <v/>
      </c>
      <c r="D2529" s="24" t="str">
        <f>_xlfn.IFNA(VLOOKUP(C2529,list!$G$2:$I$10,2,FALSE),"")</f>
        <v/>
      </c>
      <c r="E2529" s="24" t="str">
        <f>_xlfn.IFNA(VLOOKUP(C2529,list!G:I,3,FALSE),"")</f>
        <v/>
      </c>
      <c r="O2529" s="26" t="str">
        <f t="shared" si="197"/>
        <v/>
      </c>
      <c r="P2529" s="28" t="str">
        <f t="shared" si="201"/>
        <v/>
      </c>
      <c r="Q2529" s="24" t="str">
        <f t="shared" si="198"/>
        <v/>
      </c>
      <c r="R2529" s="24" t="str">
        <f t="shared" si="199"/>
        <v/>
      </c>
      <c r="S2529" s="27" t="str">
        <f t="shared" si="200"/>
        <v/>
      </c>
    </row>
    <row r="2530" spans="2:19" x14ac:dyDescent="0.3">
      <c r="B2530" s="24" t="str">
        <f>_xlfn.IFNA(VLOOKUP(A2530,list!B:C,2,FALSE),"")</f>
        <v/>
      </c>
      <c r="D2530" s="24" t="str">
        <f>_xlfn.IFNA(VLOOKUP(C2530,list!$G$2:$I$10,2,FALSE),"")</f>
        <v/>
      </c>
      <c r="E2530" s="24" t="str">
        <f>_xlfn.IFNA(VLOOKUP(C2530,list!G:I,3,FALSE),"")</f>
        <v/>
      </c>
      <c r="O2530" s="26" t="str">
        <f t="shared" si="197"/>
        <v/>
      </c>
      <c r="P2530" s="28" t="str">
        <f t="shared" si="201"/>
        <v/>
      </c>
      <c r="Q2530" s="24" t="str">
        <f t="shared" si="198"/>
        <v/>
      </c>
      <c r="R2530" s="24" t="str">
        <f t="shared" si="199"/>
        <v/>
      </c>
      <c r="S2530" s="27" t="str">
        <f t="shared" si="200"/>
        <v/>
      </c>
    </row>
    <row r="2531" spans="2:19" x14ac:dyDescent="0.3">
      <c r="B2531" s="24" t="str">
        <f>_xlfn.IFNA(VLOOKUP(A2531,list!B:C,2,FALSE),"")</f>
        <v/>
      </c>
      <c r="D2531" s="24" t="str">
        <f>_xlfn.IFNA(VLOOKUP(C2531,list!$G$2:$I$10,2,FALSE),"")</f>
        <v/>
      </c>
      <c r="E2531" s="24" t="str">
        <f>_xlfn.IFNA(VLOOKUP(C2531,list!G:I,3,FALSE),"")</f>
        <v/>
      </c>
      <c r="O2531" s="26" t="str">
        <f t="shared" si="197"/>
        <v/>
      </c>
      <c r="P2531" s="28" t="str">
        <f t="shared" si="201"/>
        <v/>
      </c>
      <c r="Q2531" s="24" t="str">
        <f t="shared" si="198"/>
        <v/>
      </c>
      <c r="R2531" s="24" t="str">
        <f t="shared" si="199"/>
        <v/>
      </c>
      <c r="S2531" s="27" t="str">
        <f t="shared" si="200"/>
        <v/>
      </c>
    </row>
    <row r="2532" spans="2:19" x14ac:dyDescent="0.3">
      <c r="B2532" s="24" t="str">
        <f>_xlfn.IFNA(VLOOKUP(A2532,list!B:C,2,FALSE),"")</f>
        <v/>
      </c>
      <c r="D2532" s="24" t="str">
        <f>_xlfn.IFNA(VLOOKUP(C2532,list!$G$2:$I$10,2,FALSE),"")</f>
        <v/>
      </c>
      <c r="E2532" s="24" t="str">
        <f>_xlfn.IFNA(VLOOKUP(C2532,list!G:I,3,FALSE),"")</f>
        <v/>
      </c>
      <c r="O2532" s="26" t="str">
        <f t="shared" si="197"/>
        <v/>
      </c>
      <c r="P2532" s="28" t="str">
        <f t="shared" si="201"/>
        <v/>
      </c>
      <c r="Q2532" s="24" t="str">
        <f t="shared" si="198"/>
        <v/>
      </c>
      <c r="R2532" s="24" t="str">
        <f t="shared" si="199"/>
        <v/>
      </c>
      <c r="S2532" s="27" t="str">
        <f t="shared" si="200"/>
        <v/>
      </c>
    </row>
    <row r="2533" spans="2:19" x14ac:dyDescent="0.3">
      <c r="B2533" s="24" t="str">
        <f>_xlfn.IFNA(VLOOKUP(A2533,list!B:C,2,FALSE),"")</f>
        <v/>
      </c>
      <c r="D2533" s="24" t="str">
        <f>_xlfn.IFNA(VLOOKUP(C2533,list!$G$2:$I$10,2,FALSE),"")</f>
        <v/>
      </c>
      <c r="E2533" s="24" t="str">
        <f>_xlfn.IFNA(VLOOKUP(C2533,list!G:I,3,FALSE),"")</f>
        <v/>
      </c>
      <c r="O2533" s="26" t="str">
        <f t="shared" si="197"/>
        <v/>
      </c>
      <c r="P2533" s="28" t="str">
        <f t="shared" si="201"/>
        <v/>
      </c>
      <c r="Q2533" s="24" t="str">
        <f t="shared" si="198"/>
        <v/>
      </c>
      <c r="R2533" s="24" t="str">
        <f t="shared" si="199"/>
        <v/>
      </c>
      <c r="S2533" s="27" t="str">
        <f t="shared" si="200"/>
        <v/>
      </c>
    </row>
    <row r="2534" spans="2:19" x14ac:dyDescent="0.3">
      <c r="B2534" s="24" t="str">
        <f>_xlfn.IFNA(VLOOKUP(A2534,list!B:C,2,FALSE),"")</f>
        <v/>
      </c>
      <c r="D2534" s="24" t="str">
        <f>_xlfn.IFNA(VLOOKUP(C2534,list!$G$2:$I$10,2,FALSE),"")</f>
        <v/>
      </c>
      <c r="E2534" s="24" t="str">
        <f>_xlfn.IFNA(VLOOKUP(C2534,list!G:I,3,FALSE),"")</f>
        <v/>
      </c>
      <c r="O2534" s="26" t="str">
        <f t="shared" si="197"/>
        <v/>
      </c>
      <c r="P2534" s="28" t="str">
        <f t="shared" si="201"/>
        <v/>
      </c>
      <c r="Q2534" s="24" t="str">
        <f t="shared" si="198"/>
        <v/>
      </c>
      <c r="R2534" s="24" t="str">
        <f t="shared" si="199"/>
        <v/>
      </c>
      <c r="S2534" s="27" t="str">
        <f t="shared" si="200"/>
        <v/>
      </c>
    </row>
    <row r="2535" spans="2:19" x14ac:dyDescent="0.3">
      <c r="B2535" s="24" t="str">
        <f>_xlfn.IFNA(VLOOKUP(A2535,list!B:C,2,FALSE),"")</f>
        <v/>
      </c>
      <c r="D2535" s="24" t="str">
        <f>_xlfn.IFNA(VLOOKUP(C2535,list!$G$2:$I$10,2,FALSE),"")</f>
        <v/>
      </c>
      <c r="E2535" s="24" t="str">
        <f>_xlfn.IFNA(VLOOKUP(C2535,list!G:I,3,FALSE),"")</f>
        <v/>
      </c>
      <c r="O2535" s="26" t="str">
        <f t="shared" si="197"/>
        <v/>
      </c>
      <c r="P2535" s="28" t="str">
        <f t="shared" si="201"/>
        <v/>
      </c>
      <c r="Q2535" s="24" t="str">
        <f t="shared" si="198"/>
        <v/>
      </c>
      <c r="R2535" s="24" t="str">
        <f t="shared" si="199"/>
        <v/>
      </c>
      <c r="S2535" s="27" t="str">
        <f t="shared" si="200"/>
        <v/>
      </c>
    </row>
    <row r="2536" spans="2:19" x14ac:dyDescent="0.3">
      <c r="B2536" s="24" t="str">
        <f>_xlfn.IFNA(VLOOKUP(A2536,list!B:C,2,FALSE),"")</f>
        <v/>
      </c>
      <c r="D2536" s="24" t="str">
        <f>_xlfn.IFNA(VLOOKUP(C2536,list!$G$2:$I$10,2,FALSE),"")</f>
        <v/>
      </c>
      <c r="E2536" s="24" t="str">
        <f>_xlfn.IFNA(VLOOKUP(C2536,list!G:I,3,FALSE),"")</f>
        <v/>
      </c>
      <c r="O2536" s="26" t="str">
        <f t="shared" si="197"/>
        <v/>
      </c>
      <c r="P2536" s="28" t="str">
        <f t="shared" si="201"/>
        <v/>
      </c>
      <c r="Q2536" s="24" t="str">
        <f t="shared" si="198"/>
        <v/>
      </c>
      <c r="R2536" s="24" t="str">
        <f t="shared" si="199"/>
        <v/>
      </c>
      <c r="S2536" s="27" t="str">
        <f t="shared" si="200"/>
        <v/>
      </c>
    </row>
    <row r="2537" spans="2:19" x14ac:dyDescent="0.3">
      <c r="B2537" s="24" t="str">
        <f>_xlfn.IFNA(VLOOKUP(A2537,list!B:C,2,FALSE),"")</f>
        <v/>
      </c>
      <c r="D2537" s="24" t="str">
        <f>_xlfn.IFNA(VLOOKUP(C2537,list!$G$2:$I$10,2,FALSE),"")</f>
        <v/>
      </c>
      <c r="E2537" s="24" t="str">
        <f>_xlfn.IFNA(VLOOKUP(C2537,list!G:I,3,FALSE),"")</f>
        <v/>
      </c>
      <c r="O2537" s="26" t="str">
        <f t="shared" si="197"/>
        <v/>
      </c>
      <c r="P2537" s="28" t="str">
        <f t="shared" si="201"/>
        <v/>
      </c>
      <c r="Q2537" s="24" t="str">
        <f t="shared" si="198"/>
        <v/>
      </c>
      <c r="R2537" s="24" t="str">
        <f t="shared" si="199"/>
        <v/>
      </c>
      <c r="S2537" s="27" t="str">
        <f t="shared" si="200"/>
        <v/>
      </c>
    </row>
    <row r="2538" spans="2:19" x14ac:dyDescent="0.3">
      <c r="B2538" s="24" t="str">
        <f>_xlfn.IFNA(VLOOKUP(A2538,list!B:C,2,FALSE),"")</f>
        <v/>
      </c>
      <c r="D2538" s="24" t="str">
        <f>_xlfn.IFNA(VLOOKUP(C2538,list!$G$2:$I$10,2,FALSE),"")</f>
        <v/>
      </c>
      <c r="E2538" s="24" t="str">
        <f>_xlfn.IFNA(VLOOKUP(C2538,list!G:I,3,FALSE),"")</f>
        <v/>
      </c>
      <c r="O2538" s="26" t="str">
        <f t="shared" si="197"/>
        <v/>
      </c>
      <c r="P2538" s="28" t="str">
        <f t="shared" si="201"/>
        <v/>
      </c>
      <c r="Q2538" s="24" t="str">
        <f t="shared" si="198"/>
        <v/>
      </c>
      <c r="R2538" s="24" t="str">
        <f t="shared" si="199"/>
        <v/>
      </c>
      <c r="S2538" s="27" t="str">
        <f t="shared" si="200"/>
        <v/>
      </c>
    </row>
    <row r="2539" spans="2:19" x14ac:dyDescent="0.3">
      <c r="B2539" s="24" t="str">
        <f>_xlfn.IFNA(VLOOKUP(A2539,list!B:C,2,FALSE),"")</f>
        <v/>
      </c>
      <c r="D2539" s="24" t="str">
        <f>_xlfn.IFNA(VLOOKUP(C2539,list!$G$2:$I$10,2,FALSE),"")</f>
        <v/>
      </c>
      <c r="E2539" s="24" t="str">
        <f>_xlfn.IFNA(VLOOKUP(C2539,list!G:I,3,FALSE),"")</f>
        <v/>
      </c>
      <c r="O2539" s="26" t="str">
        <f t="shared" si="197"/>
        <v/>
      </c>
      <c r="P2539" s="28" t="str">
        <f t="shared" si="201"/>
        <v/>
      </c>
      <c r="Q2539" s="24" t="str">
        <f t="shared" si="198"/>
        <v/>
      </c>
      <c r="R2539" s="24" t="str">
        <f t="shared" si="199"/>
        <v/>
      </c>
      <c r="S2539" s="27" t="str">
        <f t="shared" si="200"/>
        <v/>
      </c>
    </row>
    <row r="2540" spans="2:19" x14ac:dyDescent="0.3">
      <c r="B2540" s="24" t="str">
        <f>_xlfn.IFNA(VLOOKUP(A2540,list!B:C,2,FALSE),"")</f>
        <v/>
      </c>
      <c r="D2540" s="24" t="str">
        <f>_xlfn.IFNA(VLOOKUP(C2540,list!$G$2:$I$10,2,FALSE),"")</f>
        <v/>
      </c>
      <c r="E2540" s="24" t="str">
        <f>_xlfn.IFNA(VLOOKUP(C2540,list!G:I,3,FALSE),"")</f>
        <v/>
      </c>
      <c r="O2540" s="26" t="str">
        <f t="shared" si="197"/>
        <v/>
      </c>
      <c r="P2540" s="28" t="str">
        <f t="shared" si="201"/>
        <v/>
      </c>
      <c r="Q2540" s="24" t="str">
        <f t="shared" si="198"/>
        <v/>
      </c>
      <c r="R2540" s="24" t="str">
        <f t="shared" si="199"/>
        <v/>
      </c>
      <c r="S2540" s="27" t="str">
        <f t="shared" si="200"/>
        <v/>
      </c>
    </row>
    <row r="2541" spans="2:19" x14ac:dyDescent="0.3">
      <c r="B2541" s="24" t="str">
        <f>_xlfn.IFNA(VLOOKUP(A2541,list!B:C,2,FALSE),"")</f>
        <v/>
      </c>
      <c r="D2541" s="24" t="str">
        <f>_xlfn.IFNA(VLOOKUP(C2541,list!$G$2:$I$10,2,FALSE),"")</f>
        <v/>
      </c>
      <c r="E2541" s="24" t="str">
        <f>_xlfn.IFNA(VLOOKUP(C2541,list!G:I,3,FALSE),"")</f>
        <v/>
      </c>
      <c r="O2541" s="26" t="str">
        <f t="shared" si="197"/>
        <v/>
      </c>
      <c r="P2541" s="28" t="str">
        <f t="shared" si="201"/>
        <v/>
      </c>
      <c r="Q2541" s="24" t="str">
        <f t="shared" si="198"/>
        <v/>
      </c>
      <c r="R2541" s="24" t="str">
        <f t="shared" si="199"/>
        <v/>
      </c>
      <c r="S2541" s="27" t="str">
        <f t="shared" si="200"/>
        <v/>
      </c>
    </row>
    <row r="2542" spans="2:19" x14ac:dyDescent="0.3">
      <c r="B2542" s="24" t="str">
        <f>_xlfn.IFNA(VLOOKUP(A2542,list!B:C,2,FALSE),"")</f>
        <v/>
      </c>
      <c r="D2542" s="24" t="str">
        <f>_xlfn.IFNA(VLOOKUP(C2542,list!$G$2:$I$10,2,FALSE),"")</f>
        <v/>
      </c>
      <c r="E2542" s="24" t="str">
        <f>_xlfn.IFNA(VLOOKUP(C2542,list!G:I,3,FALSE),"")</f>
        <v/>
      </c>
      <c r="O2542" s="26" t="str">
        <f t="shared" si="197"/>
        <v/>
      </c>
      <c r="P2542" s="28" t="str">
        <f t="shared" si="201"/>
        <v/>
      </c>
      <c r="Q2542" s="24" t="str">
        <f t="shared" si="198"/>
        <v/>
      </c>
      <c r="R2542" s="24" t="str">
        <f t="shared" si="199"/>
        <v/>
      </c>
      <c r="S2542" s="27" t="str">
        <f t="shared" si="200"/>
        <v/>
      </c>
    </row>
    <row r="2543" spans="2:19" x14ac:dyDescent="0.3">
      <c r="B2543" s="24" t="str">
        <f>_xlfn.IFNA(VLOOKUP(A2543,list!B:C,2,FALSE),"")</f>
        <v/>
      </c>
      <c r="D2543" s="24" t="str">
        <f>_xlfn.IFNA(VLOOKUP(C2543,list!$G$2:$I$10,2,FALSE),"")</f>
        <v/>
      </c>
      <c r="E2543" s="24" t="str">
        <f>_xlfn.IFNA(VLOOKUP(C2543,list!G:I,3,FALSE),"")</f>
        <v/>
      </c>
      <c r="O2543" s="26" t="str">
        <f t="shared" si="197"/>
        <v/>
      </c>
      <c r="P2543" s="28" t="str">
        <f t="shared" si="201"/>
        <v/>
      </c>
      <c r="Q2543" s="24" t="str">
        <f t="shared" si="198"/>
        <v/>
      </c>
      <c r="R2543" s="24" t="str">
        <f t="shared" si="199"/>
        <v/>
      </c>
      <c r="S2543" s="27" t="str">
        <f t="shared" si="200"/>
        <v/>
      </c>
    </row>
    <row r="2544" spans="2:19" x14ac:dyDescent="0.3">
      <c r="B2544" s="24" t="str">
        <f>_xlfn.IFNA(VLOOKUP(A2544,list!B:C,2,FALSE),"")</f>
        <v/>
      </c>
      <c r="D2544" s="24" t="str">
        <f>_xlfn.IFNA(VLOOKUP(C2544,list!$G$2:$I$10,2,FALSE),"")</f>
        <v/>
      </c>
      <c r="E2544" s="24" t="str">
        <f>_xlfn.IFNA(VLOOKUP(C2544,list!G:I,3,FALSE),"")</f>
        <v/>
      </c>
      <c r="O2544" s="26" t="str">
        <f t="shared" si="197"/>
        <v/>
      </c>
      <c r="P2544" s="28" t="str">
        <f t="shared" si="201"/>
        <v/>
      </c>
      <c r="Q2544" s="24" t="str">
        <f t="shared" si="198"/>
        <v/>
      </c>
      <c r="R2544" s="24" t="str">
        <f t="shared" si="199"/>
        <v/>
      </c>
      <c r="S2544" s="27" t="str">
        <f t="shared" si="200"/>
        <v/>
      </c>
    </row>
    <row r="2545" spans="2:19" x14ac:dyDescent="0.3">
      <c r="B2545" s="24" t="str">
        <f>_xlfn.IFNA(VLOOKUP(A2545,list!B:C,2,FALSE),"")</f>
        <v/>
      </c>
      <c r="D2545" s="24" t="str">
        <f>_xlfn.IFNA(VLOOKUP(C2545,list!$G$2:$I$10,2,FALSE),"")</f>
        <v/>
      </c>
      <c r="E2545" s="24" t="str">
        <f>_xlfn.IFNA(VLOOKUP(C2545,list!G:I,3,FALSE),"")</f>
        <v/>
      </c>
      <c r="O2545" s="26" t="str">
        <f t="shared" si="197"/>
        <v/>
      </c>
      <c r="P2545" s="28" t="str">
        <f t="shared" si="201"/>
        <v/>
      </c>
      <c r="Q2545" s="24" t="str">
        <f t="shared" si="198"/>
        <v/>
      </c>
      <c r="R2545" s="24" t="str">
        <f t="shared" si="199"/>
        <v/>
      </c>
      <c r="S2545" s="27" t="str">
        <f t="shared" si="200"/>
        <v/>
      </c>
    </row>
    <row r="2546" spans="2:19" x14ac:dyDescent="0.3">
      <c r="B2546" s="24" t="str">
        <f>_xlfn.IFNA(VLOOKUP(A2546,list!B:C,2,FALSE),"")</f>
        <v/>
      </c>
      <c r="D2546" s="24" t="str">
        <f>_xlfn.IFNA(VLOOKUP(C2546,list!$G$2:$I$10,2,FALSE),"")</f>
        <v/>
      </c>
      <c r="E2546" s="24" t="str">
        <f>_xlfn.IFNA(VLOOKUP(C2546,list!G:I,3,FALSE),"")</f>
        <v/>
      </c>
      <c r="O2546" s="26" t="str">
        <f t="shared" si="197"/>
        <v/>
      </c>
      <c r="P2546" s="28" t="str">
        <f t="shared" si="201"/>
        <v/>
      </c>
      <c r="Q2546" s="24" t="str">
        <f t="shared" si="198"/>
        <v/>
      </c>
      <c r="R2546" s="24" t="str">
        <f t="shared" si="199"/>
        <v/>
      </c>
      <c r="S2546" s="27" t="str">
        <f t="shared" si="200"/>
        <v/>
      </c>
    </row>
    <row r="2547" spans="2:19" x14ac:dyDescent="0.3">
      <c r="B2547" s="24" t="str">
        <f>_xlfn.IFNA(VLOOKUP(A2547,list!B:C,2,FALSE),"")</f>
        <v/>
      </c>
      <c r="D2547" s="24" t="str">
        <f>_xlfn.IFNA(VLOOKUP(C2547,list!$G$2:$I$10,2,FALSE),"")</f>
        <v/>
      </c>
      <c r="E2547" s="24" t="str">
        <f>_xlfn.IFNA(VLOOKUP(C2547,list!G:I,3,FALSE),"")</f>
        <v/>
      </c>
      <c r="O2547" s="26" t="str">
        <f t="shared" si="197"/>
        <v/>
      </c>
      <c r="P2547" s="28" t="str">
        <f t="shared" si="201"/>
        <v/>
      </c>
      <c r="Q2547" s="24" t="str">
        <f t="shared" si="198"/>
        <v/>
      </c>
      <c r="R2547" s="24" t="str">
        <f t="shared" si="199"/>
        <v/>
      </c>
      <c r="S2547" s="27" t="str">
        <f t="shared" si="200"/>
        <v/>
      </c>
    </row>
    <row r="2548" spans="2:19" x14ac:dyDescent="0.3">
      <c r="B2548" s="24" t="str">
        <f>_xlfn.IFNA(VLOOKUP(A2548,list!B:C,2,FALSE),"")</f>
        <v/>
      </c>
      <c r="D2548" s="24" t="str">
        <f>_xlfn.IFNA(VLOOKUP(C2548,list!$G$2:$I$10,2,FALSE),"")</f>
        <v/>
      </c>
      <c r="E2548" s="24" t="str">
        <f>_xlfn.IFNA(VLOOKUP(C2548,list!G:I,3,FALSE),"")</f>
        <v/>
      </c>
      <c r="O2548" s="26" t="str">
        <f t="shared" si="197"/>
        <v/>
      </c>
      <c r="P2548" s="28" t="str">
        <f t="shared" si="201"/>
        <v/>
      </c>
      <c r="Q2548" s="24" t="str">
        <f t="shared" si="198"/>
        <v/>
      </c>
      <c r="R2548" s="24" t="str">
        <f t="shared" si="199"/>
        <v/>
      </c>
      <c r="S2548" s="27" t="str">
        <f t="shared" si="200"/>
        <v/>
      </c>
    </row>
    <row r="2549" spans="2:19" x14ac:dyDescent="0.3">
      <c r="B2549" s="24" t="str">
        <f>_xlfn.IFNA(VLOOKUP(A2549,list!B:C,2,FALSE),"")</f>
        <v/>
      </c>
      <c r="D2549" s="24" t="str">
        <f>_xlfn.IFNA(VLOOKUP(C2549,list!$G$2:$I$10,2,FALSE),"")</f>
        <v/>
      </c>
      <c r="E2549" s="24" t="str">
        <f>_xlfn.IFNA(VLOOKUP(C2549,list!G:I,3,FALSE),"")</f>
        <v/>
      </c>
      <c r="O2549" s="26" t="str">
        <f t="shared" si="197"/>
        <v/>
      </c>
      <c r="P2549" s="28" t="str">
        <f t="shared" si="201"/>
        <v/>
      </c>
      <c r="Q2549" s="24" t="str">
        <f t="shared" si="198"/>
        <v/>
      </c>
      <c r="R2549" s="24" t="str">
        <f t="shared" si="199"/>
        <v/>
      </c>
      <c r="S2549" s="27" t="str">
        <f t="shared" si="200"/>
        <v/>
      </c>
    </row>
    <row r="2550" spans="2:19" x14ac:dyDescent="0.3">
      <c r="B2550" s="24" t="str">
        <f>_xlfn.IFNA(VLOOKUP(A2550,list!B:C,2,FALSE),"")</f>
        <v/>
      </c>
      <c r="D2550" s="24" t="str">
        <f>_xlfn.IFNA(VLOOKUP(C2550,list!$G$2:$I$10,2,FALSE),"")</f>
        <v/>
      </c>
      <c r="E2550" s="24" t="str">
        <f>_xlfn.IFNA(VLOOKUP(C2550,list!G:I,3,FALSE),"")</f>
        <v/>
      </c>
      <c r="O2550" s="26" t="str">
        <f t="shared" si="197"/>
        <v/>
      </c>
      <c r="P2550" s="28" t="str">
        <f t="shared" si="201"/>
        <v/>
      </c>
      <c r="Q2550" s="24" t="str">
        <f t="shared" si="198"/>
        <v/>
      </c>
      <c r="R2550" s="24" t="str">
        <f t="shared" si="199"/>
        <v/>
      </c>
      <c r="S2550" s="27" t="str">
        <f t="shared" si="200"/>
        <v/>
      </c>
    </row>
    <row r="2551" spans="2:19" x14ac:dyDescent="0.3">
      <c r="B2551" s="24" t="str">
        <f>_xlfn.IFNA(VLOOKUP(A2551,list!B:C,2,FALSE),"")</f>
        <v/>
      </c>
      <c r="D2551" s="24" t="str">
        <f>_xlfn.IFNA(VLOOKUP(C2551,list!$G$2:$I$10,2,FALSE),"")</f>
        <v/>
      </c>
      <c r="E2551" s="24" t="str">
        <f>_xlfn.IFNA(VLOOKUP(C2551,list!G:I,3,FALSE),"")</f>
        <v/>
      </c>
      <c r="O2551" s="26" t="str">
        <f t="shared" si="197"/>
        <v/>
      </c>
      <c r="P2551" s="28" t="str">
        <f t="shared" si="201"/>
        <v/>
      </c>
      <c r="Q2551" s="24" t="str">
        <f t="shared" si="198"/>
        <v/>
      </c>
      <c r="R2551" s="24" t="str">
        <f t="shared" si="199"/>
        <v/>
      </c>
      <c r="S2551" s="27" t="str">
        <f t="shared" si="200"/>
        <v/>
      </c>
    </row>
    <row r="2552" spans="2:19" x14ac:dyDescent="0.3">
      <c r="B2552" s="24" t="str">
        <f>_xlfn.IFNA(VLOOKUP(A2552,list!B:C,2,FALSE),"")</f>
        <v/>
      </c>
      <c r="D2552" s="24" t="str">
        <f>_xlfn.IFNA(VLOOKUP(C2552,list!$G$2:$I$10,2,FALSE),"")</f>
        <v/>
      </c>
      <c r="E2552" s="24" t="str">
        <f>_xlfn.IFNA(VLOOKUP(C2552,list!G:I,3,FALSE),"")</f>
        <v/>
      </c>
      <c r="O2552" s="26" t="str">
        <f t="shared" si="197"/>
        <v/>
      </c>
      <c r="P2552" s="28" t="str">
        <f t="shared" si="201"/>
        <v/>
      </c>
      <c r="Q2552" s="24" t="str">
        <f t="shared" si="198"/>
        <v/>
      </c>
      <c r="R2552" s="24" t="str">
        <f t="shared" si="199"/>
        <v/>
      </c>
      <c r="S2552" s="27" t="str">
        <f t="shared" si="200"/>
        <v/>
      </c>
    </row>
    <row r="2553" spans="2:19" x14ac:dyDescent="0.3">
      <c r="B2553" s="24" t="str">
        <f>_xlfn.IFNA(VLOOKUP(A2553,list!B:C,2,FALSE),"")</f>
        <v/>
      </c>
      <c r="D2553" s="24" t="str">
        <f>_xlfn.IFNA(VLOOKUP(C2553,list!$G$2:$I$10,2,FALSE),"")</f>
        <v/>
      </c>
      <c r="E2553" s="24" t="str">
        <f>_xlfn.IFNA(VLOOKUP(C2553,list!G:I,3,FALSE),"")</f>
        <v/>
      </c>
      <c r="O2553" s="26" t="str">
        <f t="shared" si="197"/>
        <v/>
      </c>
      <c r="P2553" s="28" t="str">
        <f t="shared" si="201"/>
        <v/>
      </c>
      <c r="Q2553" s="24" t="str">
        <f t="shared" si="198"/>
        <v/>
      </c>
      <c r="R2553" s="24" t="str">
        <f t="shared" si="199"/>
        <v/>
      </c>
      <c r="S2553" s="27" t="str">
        <f t="shared" si="200"/>
        <v/>
      </c>
    </row>
    <row r="2554" spans="2:19" x14ac:dyDescent="0.3">
      <c r="B2554" s="24" t="str">
        <f>_xlfn.IFNA(VLOOKUP(A2554,list!B:C,2,FALSE),"")</f>
        <v/>
      </c>
      <c r="D2554" s="24" t="str">
        <f>_xlfn.IFNA(VLOOKUP(C2554,list!$G$2:$I$10,2,FALSE),"")</f>
        <v/>
      </c>
      <c r="E2554" s="24" t="str">
        <f>_xlfn.IFNA(VLOOKUP(C2554,list!G:I,3,FALSE),"")</f>
        <v/>
      </c>
      <c r="O2554" s="26" t="str">
        <f t="shared" si="197"/>
        <v/>
      </c>
      <c r="P2554" s="28" t="str">
        <f t="shared" si="201"/>
        <v/>
      </c>
      <c r="Q2554" s="24" t="str">
        <f t="shared" si="198"/>
        <v/>
      </c>
      <c r="R2554" s="24" t="str">
        <f t="shared" si="199"/>
        <v/>
      </c>
      <c r="S2554" s="27" t="str">
        <f t="shared" si="200"/>
        <v/>
      </c>
    </row>
    <row r="2555" spans="2:19" x14ac:dyDescent="0.3">
      <c r="B2555" s="24" t="str">
        <f>_xlfn.IFNA(VLOOKUP(A2555,list!B:C,2,FALSE),"")</f>
        <v/>
      </c>
      <c r="D2555" s="24" t="str">
        <f>_xlfn.IFNA(VLOOKUP(C2555,list!$G$2:$I$10,2,FALSE),"")</f>
        <v/>
      </c>
      <c r="E2555" s="24" t="str">
        <f>_xlfn.IFNA(VLOOKUP(C2555,list!G:I,3,FALSE),"")</f>
        <v/>
      </c>
      <c r="O2555" s="26" t="str">
        <f t="shared" si="197"/>
        <v/>
      </c>
      <c r="P2555" s="28" t="str">
        <f t="shared" si="201"/>
        <v/>
      </c>
      <c r="Q2555" s="24" t="str">
        <f t="shared" si="198"/>
        <v/>
      </c>
      <c r="R2555" s="24" t="str">
        <f t="shared" si="199"/>
        <v/>
      </c>
      <c r="S2555" s="27" t="str">
        <f t="shared" si="200"/>
        <v/>
      </c>
    </row>
    <row r="2556" spans="2:19" x14ac:dyDescent="0.3">
      <c r="B2556" s="24" t="str">
        <f>_xlfn.IFNA(VLOOKUP(A2556,list!B:C,2,FALSE),"")</f>
        <v/>
      </c>
      <c r="D2556" s="24" t="str">
        <f>_xlfn.IFNA(VLOOKUP(C2556,list!$G$2:$I$10,2,FALSE),"")</f>
        <v/>
      </c>
      <c r="E2556" s="24" t="str">
        <f>_xlfn.IFNA(VLOOKUP(C2556,list!G:I,3,FALSE),"")</f>
        <v/>
      </c>
      <c r="O2556" s="26" t="str">
        <f t="shared" si="197"/>
        <v/>
      </c>
      <c r="P2556" s="28" t="str">
        <f t="shared" si="201"/>
        <v/>
      </c>
      <c r="Q2556" s="24" t="str">
        <f t="shared" si="198"/>
        <v/>
      </c>
      <c r="R2556" s="24" t="str">
        <f t="shared" si="199"/>
        <v/>
      </c>
      <c r="S2556" s="27" t="str">
        <f t="shared" si="200"/>
        <v/>
      </c>
    </row>
    <row r="2557" spans="2:19" x14ac:dyDescent="0.3">
      <c r="B2557" s="24" t="str">
        <f>_xlfn.IFNA(VLOOKUP(A2557,list!B:C,2,FALSE),"")</f>
        <v/>
      </c>
      <c r="D2557" s="24" t="str">
        <f>_xlfn.IFNA(VLOOKUP(C2557,list!$G$2:$I$10,2,FALSE),"")</f>
        <v/>
      </c>
      <c r="E2557" s="24" t="str">
        <f>_xlfn.IFNA(VLOOKUP(C2557,list!G:I,3,FALSE),"")</f>
        <v/>
      </c>
      <c r="O2557" s="26" t="str">
        <f t="shared" si="197"/>
        <v/>
      </c>
      <c r="P2557" s="28" t="str">
        <f t="shared" si="201"/>
        <v/>
      </c>
      <c r="Q2557" s="24" t="str">
        <f t="shared" si="198"/>
        <v/>
      </c>
      <c r="R2557" s="24" t="str">
        <f t="shared" si="199"/>
        <v/>
      </c>
      <c r="S2557" s="27" t="str">
        <f t="shared" si="200"/>
        <v/>
      </c>
    </row>
    <row r="2558" spans="2:19" x14ac:dyDescent="0.3">
      <c r="B2558" s="24" t="str">
        <f>_xlfn.IFNA(VLOOKUP(A2558,list!B:C,2,FALSE),"")</f>
        <v/>
      </c>
      <c r="D2558" s="24" t="str">
        <f>_xlfn.IFNA(VLOOKUP(C2558,list!$G$2:$I$10,2,FALSE),"")</f>
        <v/>
      </c>
      <c r="E2558" s="24" t="str">
        <f>_xlfn.IFNA(VLOOKUP(C2558,list!G:I,3,FALSE),"")</f>
        <v/>
      </c>
      <c r="O2558" s="26" t="str">
        <f t="shared" si="197"/>
        <v/>
      </c>
      <c r="P2558" s="28" t="str">
        <f t="shared" si="201"/>
        <v/>
      </c>
      <c r="Q2558" s="24" t="str">
        <f t="shared" si="198"/>
        <v/>
      </c>
      <c r="R2558" s="24" t="str">
        <f t="shared" si="199"/>
        <v/>
      </c>
      <c r="S2558" s="27" t="str">
        <f t="shared" si="200"/>
        <v/>
      </c>
    </row>
    <row r="2559" spans="2:19" x14ac:dyDescent="0.3">
      <c r="B2559" s="24" t="str">
        <f>_xlfn.IFNA(VLOOKUP(A2559,list!B:C,2,FALSE),"")</f>
        <v/>
      </c>
      <c r="D2559" s="24" t="str">
        <f>_xlfn.IFNA(VLOOKUP(C2559,list!$G$2:$I$10,2,FALSE),"")</f>
        <v/>
      </c>
      <c r="E2559" s="24" t="str">
        <f>_xlfn.IFNA(VLOOKUP(C2559,list!G:I,3,FALSE),"")</f>
        <v/>
      </c>
      <c r="O2559" s="26" t="str">
        <f t="shared" si="197"/>
        <v/>
      </c>
      <c r="P2559" s="28" t="str">
        <f t="shared" si="201"/>
        <v/>
      </c>
      <c r="Q2559" s="24" t="str">
        <f t="shared" si="198"/>
        <v/>
      </c>
      <c r="R2559" s="24" t="str">
        <f t="shared" si="199"/>
        <v/>
      </c>
      <c r="S2559" s="27" t="str">
        <f t="shared" si="200"/>
        <v/>
      </c>
    </row>
    <row r="2560" spans="2:19" x14ac:dyDescent="0.3">
      <c r="B2560" s="24" t="str">
        <f>_xlfn.IFNA(VLOOKUP(A2560,list!B:C,2,FALSE),"")</f>
        <v/>
      </c>
      <c r="D2560" s="24" t="str">
        <f>_xlfn.IFNA(VLOOKUP(C2560,list!$G$2:$I$10,2,FALSE),"")</f>
        <v/>
      </c>
      <c r="E2560" s="24" t="str">
        <f>_xlfn.IFNA(VLOOKUP(C2560,list!G:I,3,FALSE),"")</f>
        <v/>
      </c>
      <c r="O2560" s="26" t="str">
        <f t="shared" si="197"/>
        <v/>
      </c>
      <c r="P2560" s="28" t="str">
        <f t="shared" si="201"/>
        <v/>
      </c>
      <c r="Q2560" s="24" t="str">
        <f t="shared" si="198"/>
        <v/>
      </c>
      <c r="R2560" s="24" t="str">
        <f t="shared" si="199"/>
        <v/>
      </c>
      <c r="S2560" s="27" t="str">
        <f t="shared" si="200"/>
        <v/>
      </c>
    </row>
    <row r="2561" spans="2:19" x14ac:dyDescent="0.3">
      <c r="B2561" s="24" t="str">
        <f>_xlfn.IFNA(VLOOKUP(A2561,list!B:C,2,FALSE),"")</f>
        <v/>
      </c>
      <c r="D2561" s="24" t="str">
        <f>_xlfn.IFNA(VLOOKUP(C2561,list!$G$2:$I$10,2,FALSE),"")</f>
        <v/>
      </c>
      <c r="E2561" s="24" t="str">
        <f>_xlfn.IFNA(VLOOKUP(C2561,list!G:I,3,FALSE),"")</f>
        <v/>
      </c>
      <c r="O2561" s="26" t="str">
        <f t="shared" si="197"/>
        <v/>
      </c>
      <c r="P2561" s="28" t="str">
        <f t="shared" si="201"/>
        <v/>
      </c>
      <c r="Q2561" s="24" t="str">
        <f t="shared" si="198"/>
        <v/>
      </c>
      <c r="R2561" s="24" t="str">
        <f t="shared" si="199"/>
        <v/>
      </c>
      <c r="S2561" s="27" t="str">
        <f t="shared" si="200"/>
        <v/>
      </c>
    </row>
    <row r="2562" spans="2:19" x14ac:dyDescent="0.3">
      <c r="B2562" s="24" t="str">
        <f>_xlfn.IFNA(VLOOKUP(A2562,list!B:C,2,FALSE),"")</f>
        <v/>
      </c>
      <c r="D2562" s="24" t="str">
        <f>_xlfn.IFNA(VLOOKUP(C2562,list!$G$2:$I$10,2,FALSE),"")</f>
        <v/>
      </c>
      <c r="E2562" s="24" t="str">
        <f>_xlfn.IFNA(VLOOKUP(C2562,list!G:I,3,FALSE),"")</f>
        <v/>
      </c>
      <c r="O2562" s="26" t="str">
        <f t="shared" ref="O2562:O2625" si="202">IFERROR(IF(H2562="","",DATE(YEAR(H2562),MONTH(H2562),1)),"")</f>
        <v/>
      </c>
      <c r="P2562" s="28" t="str">
        <f t="shared" si="201"/>
        <v/>
      </c>
      <c r="Q2562" s="24" t="str">
        <f t="shared" ref="Q2562:Q2625" si="203">IFERROR(IF(J2562="","",MONTH(EOMONTH(J2562,(DAY(J2562)&gt;15)+0))),"")</f>
        <v/>
      </c>
      <c r="R2562" s="24" t="str">
        <f t="shared" ref="R2562:R2625" si="204">IFERROR(IF(J2562="","",IF(AND(MONTH(J2562)=12,Q2562=1),YEAR(J2562)+1,YEAR(J2562))),"")</f>
        <v/>
      </c>
      <c r="S2562" s="27" t="str">
        <f t="shared" ref="S2562:S2625" si="205">IF(OR(Q2562="",R2562=""),"",DATE(R2562,Q2562,1))</f>
        <v/>
      </c>
    </row>
    <row r="2563" spans="2:19" x14ac:dyDescent="0.3">
      <c r="B2563" s="24" t="str">
        <f>_xlfn.IFNA(VLOOKUP(A2563,list!B:C,2,FALSE),"")</f>
        <v/>
      </c>
      <c r="D2563" s="24" t="str">
        <f>_xlfn.IFNA(VLOOKUP(C2563,list!$G$2:$I$10,2,FALSE),"")</f>
        <v/>
      </c>
      <c r="E2563" s="24" t="str">
        <f>_xlfn.IFNA(VLOOKUP(C2563,list!G:I,3,FALSE),"")</f>
        <v/>
      </c>
      <c r="O2563" s="26" t="str">
        <f t="shared" si="202"/>
        <v/>
      </c>
      <c r="P2563" s="28" t="str">
        <f t="shared" ref="P2563:P2626" si="206">IFERROR(IF(J2563&gt;0,((J2563-H2563)/7),""),"")</f>
        <v/>
      </c>
      <c r="Q2563" s="24" t="str">
        <f t="shared" si="203"/>
        <v/>
      </c>
      <c r="R2563" s="24" t="str">
        <f t="shared" si="204"/>
        <v/>
      </c>
      <c r="S2563" s="27" t="str">
        <f t="shared" si="205"/>
        <v/>
      </c>
    </row>
    <row r="2564" spans="2:19" x14ac:dyDescent="0.3">
      <c r="B2564" s="24" t="str">
        <f>_xlfn.IFNA(VLOOKUP(A2564,list!B:C,2,FALSE),"")</f>
        <v/>
      </c>
      <c r="D2564" s="24" t="str">
        <f>_xlfn.IFNA(VLOOKUP(C2564,list!$G$2:$I$10,2,FALSE),"")</f>
        <v/>
      </c>
      <c r="E2564" s="24" t="str">
        <f>_xlfn.IFNA(VLOOKUP(C2564,list!G:I,3,FALSE),"")</f>
        <v/>
      </c>
      <c r="O2564" s="26" t="str">
        <f t="shared" si="202"/>
        <v/>
      </c>
      <c r="P2564" s="28" t="str">
        <f t="shared" si="206"/>
        <v/>
      </c>
      <c r="Q2564" s="24" t="str">
        <f t="shared" si="203"/>
        <v/>
      </c>
      <c r="R2564" s="24" t="str">
        <f t="shared" si="204"/>
        <v/>
      </c>
      <c r="S2564" s="27" t="str">
        <f t="shared" si="205"/>
        <v/>
      </c>
    </row>
    <row r="2565" spans="2:19" x14ac:dyDescent="0.3">
      <c r="B2565" s="24" t="str">
        <f>_xlfn.IFNA(VLOOKUP(A2565,list!B:C,2,FALSE),"")</f>
        <v/>
      </c>
      <c r="D2565" s="24" t="str">
        <f>_xlfn.IFNA(VLOOKUP(C2565,list!$G$2:$I$10,2,FALSE),"")</f>
        <v/>
      </c>
      <c r="E2565" s="24" t="str">
        <f>_xlfn.IFNA(VLOOKUP(C2565,list!G:I,3,FALSE),"")</f>
        <v/>
      </c>
      <c r="O2565" s="26" t="str">
        <f t="shared" si="202"/>
        <v/>
      </c>
      <c r="P2565" s="28" t="str">
        <f t="shared" si="206"/>
        <v/>
      </c>
      <c r="Q2565" s="24" t="str">
        <f t="shared" si="203"/>
        <v/>
      </c>
      <c r="R2565" s="24" t="str">
        <f t="shared" si="204"/>
        <v/>
      </c>
      <c r="S2565" s="27" t="str">
        <f t="shared" si="205"/>
        <v/>
      </c>
    </row>
    <row r="2566" spans="2:19" x14ac:dyDescent="0.3">
      <c r="B2566" s="24" t="str">
        <f>_xlfn.IFNA(VLOOKUP(A2566,list!B:C,2,FALSE),"")</f>
        <v/>
      </c>
      <c r="D2566" s="24" t="str">
        <f>_xlfn.IFNA(VLOOKUP(C2566,list!$G$2:$I$10,2,FALSE),"")</f>
        <v/>
      </c>
      <c r="E2566" s="24" t="str">
        <f>_xlfn.IFNA(VLOOKUP(C2566,list!G:I,3,FALSE),"")</f>
        <v/>
      </c>
      <c r="O2566" s="26" t="str">
        <f t="shared" si="202"/>
        <v/>
      </c>
      <c r="P2566" s="28" t="str">
        <f t="shared" si="206"/>
        <v/>
      </c>
      <c r="Q2566" s="24" t="str">
        <f t="shared" si="203"/>
        <v/>
      </c>
      <c r="R2566" s="24" t="str">
        <f t="shared" si="204"/>
        <v/>
      </c>
      <c r="S2566" s="27" t="str">
        <f t="shared" si="205"/>
        <v/>
      </c>
    </row>
    <row r="2567" spans="2:19" x14ac:dyDescent="0.3">
      <c r="B2567" s="24" t="str">
        <f>_xlfn.IFNA(VLOOKUP(A2567,list!B:C,2,FALSE),"")</f>
        <v/>
      </c>
      <c r="D2567" s="24" t="str">
        <f>_xlfn.IFNA(VLOOKUP(C2567,list!$G$2:$I$10,2,FALSE),"")</f>
        <v/>
      </c>
      <c r="E2567" s="24" t="str">
        <f>_xlfn.IFNA(VLOOKUP(C2567,list!G:I,3,FALSE),"")</f>
        <v/>
      </c>
      <c r="O2567" s="26" t="str">
        <f t="shared" si="202"/>
        <v/>
      </c>
      <c r="P2567" s="28" t="str">
        <f t="shared" si="206"/>
        <v/>
      </c>
      <c r="Q2567" s="24" t="str">
        <f t="shared" si="203"/>
        <v/>
      </c>
      <c r="R2567" s="24" t="str">
        <f t="shared" si="204"/>
        <v/>
      </c>
      <c r="S2567" s="27" t="str">
        <f t="shared" si="205"/>
        <v/>
      </c>
    </row>
    <row r="2568" spans="2:19" x14ac:dyDescent="0.3">
      <c r="B2568" s="24" t="str">
        <f>_xlfn.IFNA(VLOOKUP(A2568,list!B:C,2,FALSE),"")</f>
        <v/>
      </c>
      <c r="D2568" s="24" t="str">
        <f>_xlfn.IFNA(VLOOKUP(C2568,list!$G$2:$I$10,2,FALSE),"")</f>
        <v/>
      </c>
      <c r="E2568" s="24" t="str">
        <f>_xlfn.IFNA(VLOOKUP(C2568,list!G:I,3,FALSE),"")</f>
        <v/>
      </c>
      <c r="O2568" s="26" t="str">
        <f t="shared" si="202"/>
        <v/>
      </c>
      <c r="P2568" s="28" t="str">
        <f t="shared" si="206"/>
        <v/>
      </c>
      <c r="Q2568" s="24" t="str">
        <f t="shared" si="203"/>
        <v/>
      </c>
      <c r="R2568" s="24" t="str">
        <f t="shared" si="204"/>
        <v/>
      </c>
      <c r="S2568" s="27" t="str">
        <f t="shared" si="205"/>
        <v/>
      </c>
    </row>
    <row r="2569" spans="2:19" x14ac:dyDescent="0.3">
      <c r="B2569" s="24" t="str">
        <f>_xlfn.IFNA(VLOOKUP(A2569,list!B:C,2,FALSE),"")</f>
        <v/>
      </c>
      <c r="D2569" s="24" t="str">
        <f>_xlfn.IFNA(VLOOKUP(C2569,list!$G$2:$I$10,2,FALSE),"")</f>
        <v/>
      </c>
      <c r="E2569" s="24" t="str">
        <f>_xlfn.IFNA(VLOOKUP(C2569,list!G:I,3,FALSE),"")</f>
        <v/>
      </c>
      <c r="O2569" s="26" t="str">
        <f t="shared" si="202"/>
        <v/>
      </c>
      <c r="P2569" s="28" t="str">
        <f t="shared" si="206"/>
        <v/>
      </c>
      <c r="Q2569" s="24" t="str">
        <f t="shared" si="203"/>
        <v/>
      </c>
      <c r="R2569" s="24" t="str">
        <f t="shared" si="204"/>
        <v/>
      </c>
      <c r="S2569" s="27" t="str">
        <f t="shared" si="205"/>
        <v/>
      </c>
    </row>
    <row r="2570" spans="2:19" x14ac:dyDescent="0.3">
      <c r="B2570" s="24" t="str">
        <f>_xlfn.IFNA(VLOOKUP(A2570,list!B:C,2,FALSE),"")</f>
        <v/>
      </c>
      <c r="D2570" s="24" t="str">
        <f>_xlfn.IFNA(VLOOKUP(C2570,list!$G$2:$I$10,2,FALSE),"")</f>
        <v/>
      </c>
      <c r="E2570" s="24" t="str">
        <f>_xlfn.IFNA(VLOOKUP(C2570,list!G:I,3,FALSE),"")</f>
        <v/>
      </c>
      <c r="O2570" s="26" t="str">
        <f t="shared" si="202"/>
        <v/>
      </c>
      <c r="P2570" s="28" t="str">
        <f t="shared" si="206"/>
        <v/>
      </c>
      <c r="Q2570" s="24" t="str">
        <f t="shared" si="203"/>
        <v/>
      </c>
      <c r="R2570" s="24" t="str">
        <f t="shared" si="204"/>
        <v/>
      </c>
      <c r="S2570" s="27" t="str">
        <f t="shared" si="205"/>
        <v/>
      </c>
    </row>
    <row r="2571" spans="2:19" x14ac:dyDescent="0.3">
      <c r="B2571" s="24" t="str">
        <f>_xlfn.IFNA(VLOOKUP(A2571,list!B:C,2,FALSE),"")</f>
        <v/>
      </c>
      <c r="D2571" s="24" t="str">
        <f>_xlfn.IFNA(VLOOKUP(C2571,list!$G$2:$I$10,2,FALSE),"")</f>
        <v/>
      </c>
      <c r="E2571" s="24" t="str">
        <f>_xlfn.IFNA(VLOOKUP(C2571,list!G:I,3,FALSE),"")</f>
        <v/>
      </c>
      <c r="O2571" s="26" t="str">
        <f t="shared" si="202"/>
        <v/>
      </c>
      <c r="P2571" s="28" t="str">
        <f t="shared" si="206"/>
        <v/>
      </c>
      <c r="Q2571" s="24" t="str">
        <f t="shared" si="203"/>
        <v/>
      </c>
      <c r="R2571" s="24" t="str">
        <f t="shared" si="204"/>
        <v/>
      </c>
      <c r="S2571" s="27" t="str">
        <f t="shared" si="205"/>
        <v/>
      </c>
    </row>
    <row r="2572" spans="2:19" x14ac:dyDescent="0.3">
      <c r="B2572" s="24" t="str">
        <f>_xlfn.IFNA(VLOOKUP(A2572,list!B:C,2,FALSE),"")</f>
        <v/>
      </c>
      <c r="D2572" s="24" t="str">
        <f>_xlfn.IFNA(VLOOKUP(C2572,list!$G$2:$I$10,2,FALSE),"")</f>
        <v/>
      </c>
      <c r="E2572" s="24" t="str">
        <f>_xlfn.IFNA(VLOOKUP(C2572,list!G:I,3,FALSE),"")</f>
        <v/>
      </c>
      <c r="O2572" s="26" t="str">
        <f t="shared" si="202"/>
        <v/>
      </c>
      <c r="P2572" s="28" t="str">
        <f t="shared" si="206"/>
        <v/>
      </c>
      <c r="Q2572" s="24" t="str">
        <f t="shared" si="203"/>
        <v/>
      </c>
      <c r="R2572" s="24" t="str">
        <f t="shared" si="204"/>
        <v/>
      </c>
      <c r="S2572" s="27" t="str">
        <f t="shared" si="205"/>
        <v/>
      </c>
    </row>
    <row r="2573" spans="2:19" x14ac:dyDescent="0.3">
      <c r="B2573" s="24" t="str">
        <f>_xlfn.IFNA(VLOOKUP(A2573,list!B:C,2,FALSE),"")</f>
        <v/>
      </c>
      <c r="D2573" s="24" t="str">
        <f>_xlfn.IFNA(VLOOKUP(C2573,list!$G$2:$I$10,2,FALSE),"")</f>
        <v/>
      </c>
      <c r="E2573" s="24" t="str">
        <f>_xlfn.IFNA(VLOOKUP(C2573,list!G:I,3,FALSE),"")</f>
        <v/>
      </c>
      <c r="O2573" s="26" t="str">
        <f t="shared" si="202"/>
        <v/>
      </c>
      <c r="P2573" s="28" t="str">
        <f t="shared" si="206"/>
        <v/>
      </c>
      <c r="Q2573" s="24" t="str">
        <f t="shared" si="203"/>
        <v/>
      </c>
      <c r="R2573" s="24" t="str">
        <f t="shared" si="204"/>
        <v/>
      </c>
      <c r="S2573" s="27" t="str">
        <f t="shared" si="205"/>
        <v/>
      </c>
    </row>
    <row r="2574" spans="2:19" x14ac:dyDescent="0.3">
      <c r="B2574" s="24" t="str">
        <f>_xlfn.IFNA(VLOOKUP(A2574,list!B:C,2,FALSE),"")</f>
        <v/>
      </c>
      <c r="D2574" s="24" t="str">
        <f>_xlfn.IFNA(VLOOKUP(C2574,list!$G$2:$I$10,2,FALSE),"")</f>
        <v/>
      </c>
      <c r="E2574" s="24" t="str">
        <f>_xlfn.IFNA(VLOOKUP(C2574,list!G:I,3,FALSE),"")</f>
        <v/>
      </c>
      <c r="O2574" s="26" t="str">
        <f t="shared" si="202"/>
        <v/>
      </c>
      <c r="P2574" s="28" t="str">
        <f t="shared" si="206"/>
        <v/>
      </c>
      <c r="Q2574" s="24" t="str">
        <f t="shared" si="203"/>
        <v/>
      </c>
      <c r="R2574" s="24" t="str">
        <f t="shared" si="204"/>
        <v/>
      </c>
      <c r="S2574" s="27" t="str">
        <f t="shared" si="205"/>
        <v/>
      </c>
    </row>
    <row r="2575" spans="2:19" x14ac:dyDescent="0.3">
      <c r="B2575" s="24" t="str">
        <f>_xlfn.IFNA(VLOOKUP(A2575,list!B:C,2,FALSE),"")</f>
        <v/>
      </c>
      <c r="D2575" s="24" t="str">
        <f>_xlfn.IFNA(VLOOKUP(C2575,list!$G$2:$I$10,2,FALSE),"")</f>
        <v/>
      </c>
      <c r="E2575" s="24" t="str">
        <f>_xlfn.IFNA(VLOOKUP(C2575,list!G:I,3,FALSE),"")</f>
        <v/>
      </c>
      <c r="O2575" s="26" t="str">
        <f t="shared" si="202"/>
        <v/>
      </c>
      <c r="P2575" s="28" t="str">
        <f t="shared" si="206"/>
        <v/>
      </c>
      <c r="Q2575" s="24" t="str">
        <f t="shared" si="203"/>
        <v/>
      </c>
      <c r="R2575" s="24" t="str">
        <f t="shared" si="204"/>
        <v/>
      </c>
      <c r="S2575" s="27" t="str">
        <f t="shared" si="205"/>
        <v/>
      </c>
    </row>
    <row r="2576" spans="2:19" x14ac:dyDescent="0.3">
      <c r="B2576" s="24" t="str">
        <f>_xlfn.IFNA(VLOOKUP(A2576,list!B:C,2,FALSE),"")</f>
        <v/>
      </c>
      <c r="D2576" s="24" t="str">
        <f>_xlfn.IFNA(VLOOKUP(C2576,list!$G$2:$I$10,2,FALSE),"")</f>
        <v/>
      </c>
      <c r="E2576" s="24" t="str">
        <f>_xlfn.IFNA(VLOOKUP(C2576,list!G:I,3,FALSE),"")</f>
        <v/>
      </c>
      <c r="O2576" s="26" t="str">
        <f t="shared" si="202"/>
        <v/>
      </c>
      <c r="P2576" s="28" t="str">
        <f t="shared" si="206"/>
        <v/>
      </c>
      <c r="Q2576" s="24" t="str">
        <f t="shared" si="203"/>
        <v/>
      </c>
      <c r="R2576" s="24" t="str">
        <f t="shared" si="204"/>
        <v/>
      </c>
      <c r="S2576" s="27" t="str">
        <f t="shared" si="205"/>
        <v/>
      </c>
    </row>
    <row r="2577" spans="2:19" x14ac:dyDescent="0.3">
      <c r="B2577" s="24" t="str">
        <f>_xlfn.IFNA(VLOOKUP(A2577,list!B:C,2,FALSE),"")</f>
        <v/>
      </c>
      <c r="D2577" s="24" t="str">
        <f>_xlfn.IFNA(VLOOKUP(C2577,list!$G$2:$I$10,2,FALSE),"")</f>
        <v/>
      </c>
      <c r="E2577" s="24" t="str">
        <f>_xlfn.IFNA(VLOOKUP(C2577,list!G:I,3,FALSE),"")</f>
        <v/>
      </c>
      <c r="O2577" s="26" t="str">
        <f t="shared" si="202"/>
        <v/>
      </c>
      <c r="P2577" s="28" t="str">
        <f t="shared" si="206"/>
        <v/>
      </c>
      <c r="Q2577" s="24" t="str">
        <f t="shared" si="203"/>
        <v/>
      </c>
      <c r="R2577" s="24" t="str">
        <f t="shared" si="204"/>
        <v/>
      </c>
      <c r="S2577" s="27" t="str">
        <f t="shared" si="205"/>
        <v/>
      </c>
    </row>
    <row r="2578" spans="2:19" x14ac:dyDescent="0.3">
      <c r="B2578" s="24" t="str">
        <f>_xlfn.IFNA(VLOOKUP(A2578,list!B:C,2,FALSE),"")</f>
        <v/>
      </c>
      <c r="D2578" s="24" t="str">
        <f>_xlfn.IFNA(VLOOKUP(C2578,list!$G$2:$I$10,2,FALSE),"")</f>
        <v/>
      </c>
      <c r="E2578" s="24" t="str">
        <f>_xlfn.IFNA(VLOOKUP(C2578,list!G:I,3,FALSE),"")</f>
        <v/>
      </c>
      <c r="O2578" s="26" t="str">
        <f t="shared" si="202"/>
        <v/>
      </c>
      <c r="P2578" s="28" t="str">
        <f t="shared" si="206"/>
        <v/>
      </c>
      <c r="Q2578" s="24" t="str">
        <f t="shared" si="203"/>
        <v/>
      </c>
      <c r="R2578" s="24" t="str">
        <f t="shared" si="204"/>
        <v/>
      </c>
      <c r="S2578" s="27" t="str">
        <f t="shared" si="205"/>
        <v/>
      </c>
    </row>
    <row r="2579" spans="2:19" x14ac:dyDescent="0.3">
      <c r="B2579" s="24" t="str">
        <f>_xlfn.IFNA(VLOOKUP(A2579,list!B:C,2,FALSE),"")</f>
        <v/>
      </c>
      <c r="D2579" s="24" t="str">
        <f>_xlfn.IFNA(VLOOKUP(C2579,list!$G$2:$I$10,2,FALSE),"")</f>
        <v/>
      </c>
      <c r="E2579" s="24" t="str">
        <f>_xlfn.IFNA(VLOOKUP(C2579,list!G:I,3,FALSE),"")</f>
        <v/>
      </c>
      <c r="O2579" s="26" t="str">
        <f t="shared" si="202"/>
        <v/>
      </c>
      <c r="P2579" s="28" t="str">
        <f t="shared" si="206"/>
        <v/>
      </c>
      <c r="Q2579" s="24" t="str">
        <f t="shared" si="203"/>
        <v/>
      </c>
      <c r="R2579" s="24" t="str">
        <f t="shared" si="204"/>
        <v/>
      </c>
      <c r="S2579" s="27" t="str">
        <f t="shared" si="205"/>
        <v/>
      </c>
    </row>
    <row r="2580" spans="2:19" x14ac:dyDescent="0.3">
      <c r="B2580" s="24" t="str">
        <f>_xlfn.IFNA(VLOOKUP(A2580,list!B:C,2,FALSE),"")</f>
        <v/>
      </c>
      <c r="D2580" s="24" t="str">
        <f>_xlfn.IFNA(VLOOKUP(C2580,list!$G$2:$I$10,2,FALSE),"")</f>
        <v/>
      </c>
      <c r="E2580" s="24" t="str">
        <f>_xlfn.IFNA(VLOOKUP(C2580,list!G:I,3,FALSE),"")</f>
        <v/>
      </c>
      <c r="O2580" s="26" t="str">
        <f t="shared" si="202"/>
        <v/>
      </c>
      <c r="P2580" s="28" t="str">
        <f t="shared" si="206"/>
        <v/>
      </c>
      <c r="Q2580" s="24" t="str">
        <f t="shared" si="203"/>
        <v/>
      </c>
      <c r="R2580" s="24" t="str">
        <f t="shared" si="204"/>
        <v/>
      </c>
      <c r="S2580" s="27" t="str">
        <f t="shared" si="205"/>
        <v/>
      </c>
    </row>
    <row r="2581" spans="2:19" x14ac:dyDescent="0.3">
      <c r="B2581" s="24" t="str">
        <f>_xlfn.IFNA(VLOOKUP(A2581,list!B:C,2,FALSE),"")</f>
        <v/>
      </c>
      <c r="D2581" s="24" t="str">
        <f>_xlfn.IFNA(VLOOKUP(C2581,list!$G$2:$I$10,2,FALSE),"")</f>
        <v/>
      </c>
      <c r="E2581" s="24" t="str">
        <f>_xlfn.IFNA(VLOOKUP(C2581,list!G:I,3,FALSE),"")</f>
        <v/>
      </c>
      <c r="O2581" s="26" t="str">
        <f t="shared" si="202"/>
        <v/>
      </c>
      <c r="P2581" s="28" t="str">
        <f t="shared" si="206"/>
        <v/>
      </c>
      <c r="Q2581" s="24" t="str">
        <f t="shared" si="203"/>
        <v/>
      </c>
      <c r="R2581" s="24" t="str">
        <f t="shared" si="204"/>
        <v/>
      </c>
      <c r="S2581" s="27" t="str">
        <f t="shared" si="205"/>
        <v/>
      </c>
    </row>
    <row r="2582" spans="2:19" x14ac:dyDescent="0.3">
      <c r="B2582" s="24" t="str">
        <f>_xlfn.IFNA(VLOOKUP(A2582,list!B:C,2,FALSE),"")</f>
        <v/>
      </c>
      <c r="D2582" s="24" t="str">
        <f>_xlfn.IFNA(VLOOKUP(C2582,list!$G$2:$I$10,2,FALSE),"")</f>
        <v/>
      </c>
      <c r="E2582" s="24" t="str">
        <f>_xlfn.IFNA(VLOOKUP(C2582,list!G:I,3,FALSE),"")</f>
        <v/>
      </c>
      <c r="O2582" s="26" t="str">
        <f t="shared" si="202"/>
        <v/>
      </c>
      <c r="P2582" s="28" t="str">
        <f t="shared" si="206"/>
        <v/>
      </c>
      <c r="Q2582" s="24" t="str">
        <f t="shared" si="203"/>
        <v/>
      </c>
      <c r="R2582" s="24" t="str">
        <f t="shared" si="204"/>
        <v/>
      </c>
      <c r="S2582" s="27" t="str">
        <f t="shared" si="205"/>
        <v/>
      </c>
    </row>
    <row r="2583" spans="2:19" x14ac:dyDescent="0.3">
      <c r="B2583" s="24" t="str">
        <f>_xlfn.IFNA(VLOOKUP(A2583,list!B:C,2,FALSE),"")</f>
        <v/>
      </c>
      <c r="D2583" s="24" t="str">
        <f>_xlfn.IFNA(VLOOKUP(C2583,list!$G$2:$I$10,2,FALSE),"")</f>
        <v/>
      </c>
      <c r="E2583" s="24" t="str">
        <f>_xlfn.IFNA(VLOOKUP(C2583,list!G:I,3,FALSE),"")</f>
        <v/>
      </c>
      <c r="O2583" s="26" t="str">
        <f t="shared" si="202"/>
        <v/>
      </c>
      <c r="P2583" s="28" t="str">
        <f t="shared" si="206"/>
        <v/>
      </c>
      <c r="Q2583" s="24" t="str">
        <f t="shared" si="203"/>
        <v/>
      </c>
      <c r="R2583" s="24" t="str">
        <f t="shared" si="204"/>
        <v/>
      </c>
      <c r="S2583" s="27" t="str">
        <f t="shared" si="205"/>
        <v/>
      </c>
    </row>
    <row r="2584" spans="2:19" x14ac:dyDescent="0.3">
      <c r="B2584" s="24" t="str">
        <f>_xlfn.IFNA(VLOOKUP(A2584,list!B:C,2,FALSE),"")</f>
        <v/>
      </c>
      <c r="D2584" s="24" t="str">
        <f>_xlfn.IFNA(VLOOKUP(C2584,list!$G$2:$I$10,2,FALSE),"")</f>
        <v/>
      </c>
      <c r="E2584" s="24" t="str">
        <f>_xlfn.IFNA(VLOOKUP(C2584,list!G:I,3,FALSE),"")</f>
        <v/>
      </c>
      <c r="O2584" s="26" t="str">
        <f t="shared" si="202"/>
        <v/>
      </c>
      <c r="P2584" s="28" t="str">
        <f t="shared" si="206"/>
        <v/>
      </c>
      <c r="Q2584" s="24" t="str">
        <f t="shared" si="203"/>
        <v/>
      </c>
      <c r="R2584" s="24" t="str">
        <f t="shared" si="204"/>
        <v/>
      </c>
      <c r="S2584" s="27" t="str">
        <f t="shared" si="205"/>
        <v/>
      </c>
    </row>
    <row r="2585" spans="2:19" x14ac:dyDescent="0.3">
      <c r="B2585" s="24" t="str">
        <f>_xlfn.IFNA(VLOOKUP(A2585,list!B:C,2,FALSE),"")</f>
        <v/>
      </c>
      <c r="D2585" s="24" t="str">
        <f>_xlfn.IFNA(VLOOKUP(C2585,list!$G$2:$I$10,2,FALSE),"")</f>
        <v/>
      </c>
      <c r="E2585" s="24" t="str">
        <f>_xlfn.IFNA(VLOOKUP(C2585,list!G:I,3,FALSE),"")</f>
        <v/>
      </c>
      <c r="O2585" s="26" t="str">
        <f t="shared" si="202"/>
        <v/>
      </c>
      <c r="P2585" s="28" t="str">
        <f t="shared" si="206"/>
        <v/>
      </c>
      <c r="Q2585" s="24" t="str">
        <f t="shared" si="203"/>
        <v/>
      </c>
      <c r="R2585" s="24" t="str">
        <f t="shared" si="204"/>
        <v/>
      </c>
      <c r="S2585" s="27" t="str">
        <f t="shared" si="205"/>
        <v/>
      </c>
    </row>
    <row r="2586" spans="2:19" x14ac:dyDescent="0.3">
      <c r="B2586" s="24" t="str">
        <f>_xlfn.IFNA(VLOOKUP(A2586,list!B:C,2,FALSE),"")</f>
        <v/>
      </c>
      <c r="D2586" s="24" t="str">
        <f>_xlfn.IFNA(VLOOKUP(C2586,list!$G$2:$I$10,2,FALSE),"")</f>
        <v/>
      </c>
      <c r="E2586" s="24" t="str">
        <f>_xlfn.IFNA(VLOOKUP(C2586,list!G:I,3,FALSE),"")</f>
        <v/>
      </c>
      <c r="O2586" s="26" t="str">
        <f t="shared" si="202"/>
        <v/>
      </c>
      <c r="P2586" s="28" t="str">
        <f t="shared" si="206"/>
        <v/>
      </c>
      <c r="Q2586" s="24" t="str">
        <f t="shared" si="203"/>
        <v/>
      </c>
      <c r="R2586" s="24" t="str">
        <f t="shared" si="204"/>
        <v/>
      </c>
      <c r="S2586" s="27" t="str">
        <f t="shared" si="205"/>
        <v/>
      </c>
    </row>
    <row r="2587" spans="2:19" x14ac:dyDescent="0.3">
      <c r="B2587" s="24" t="str">
        <f>_xlfn.IFNA(VLOOKUP(A2587,list!B:C,2,FALSE),"")</f>
        <v/>
      </c>
      <c r="D2587" s="24" t="str">
        <f>_xlfn.IFNA(VLOOKUP(C2587,list!$G$2:$I$10,2,FALSE),"")</f>
        <v/>
      </c>
      <c r="E2587" s="24" t="str">
        <f>_xlfn.IFNA(VLOOKUP(C2587,list!G:I,3,FALSE),"")</f>
        <v/>
      </c>
      <c r="O2587" s="26" t="str">
        <f t="shared" si="202"/>
        <v/>
      </c>
      <c r="P2587" s="28" t="str">
        <f t="shared" si="206"/>
        <v/>
      </c>
      <c r="Q2587" s="24" t="str">
        <f t="shared" si="203"/>
        <v/>
      </c>
      <c r="R2587" s="24" t="str">
        <f t="shared" si="204"/>
        <v/>
      </c>
      <c r="S2587" s="27" t="str">
        <f t="shared" si="205"/>
        <v/>
      </c>
    </row>
    <row r="2588" spans="2:19" x14ac:dyDescent="0.3">
      <c r="B2588" s="24" t="str">
        <f>_xlfn.IFNA(VLOOKUP(A2588,list!B:C,2,FALSE),"")</f>
        <v/>
      </c>
      <c r="D2588" s="24" t="str">
        <f>_xlfn.IFNA(VLOOKUP(C2588,list!$G$2:$I$10,2,FALSE),"")</f>
        <v/>
      </c>
      <c r="E2588" s="24" t="str">
        <f>_xlfn.IFNA(VLOOKUP(C2588,list!G:I,3,FALSE),"")</f>
        <v/>
      </c>
      <c r="O2588" s="26" t="str">
        <f t="shared" si="202"/>
        <v/>
      </c>
      <c r="P2588" s="28" t="str">
        <f t="shared" si="206"/>
        <v/>
      </c>
      <c r="Q2588" s="24" t="str">
        <f t="shared" si="203"/>
        <v/>
      </c>
      <c r="R2588" s="24" t="str">
        <f t="shared" si="204"/>
        <v/>
      </c>
      <c r="S2588" s="27" t="str">
        <f t="shared" si="205"/>
        <v/>
      </c>
    </row>
    <row r="2589" spans="2:19" x14ac:dyDescent="0.3">
      <c r="B2589" s="24" t="str">
        <f>_xlfn.IFNA(VLOOKUP(A2589,list!B:C,2,FALSE),"")</f>
        <v/>
      </c>
      <c r="D2589" s="24" t="str">
        <f>_xlfn.IFNA(VLOOKUP(C2589,list!$G$2:$I$10,2,FALSE),"")</f>
        <v/>
      </c>
      <c r="E2589" s="24" t="str">
        <f>_xlfn.IFNA(VLOOKUP(C2589,list!G:I,3,FALSE),"")</f>
        <v/>
      </c>
      <c r="O2589" s="26" t="str">
        <f t="shared" si="202"/>
        <v/>
      </c>
      <c r="P2589" s="28" t="str">
        <f t="shared" si="206"/>
        <v/>
      </c>
      <c r="Q2589" s="24" t="str">
        <f t="shared" si="203"/>
        <v/>
      </c>
      <c r="R2589" s="24" t="str">
        <f t="shared" si="204"/>
        <v/>
      </c>
      <c r="S2589" s="27" t="str">
        <f t="shared" si="205"/>
        <v/>
      </c>
    </row>
    <row r="2590" spans="2:19" x14ac:dyDescent="0.3">
      <c r="B2590" s="24" t="str">
        <f>_xlfn.IFNA(VLOOKUP(A2590,list!B:C,2,FALSE),"")</f>
        <v/>
      </c>
      <c r="D2590" s="24" t="str">
        <f>_xlfn.IFNA(VLOOKUP(C2590,list!$G$2:$I$10,2,FALSE),"")</f>
        <v/>
      </c>
      <c r="E2590" s="24" t="str">
        <f>_xlfn.IFNA(VLOOKUP(C2590,list!G:I,3,FALSE),"")</f>
        <v/>
      </c>
      <c r="O2590" s="26" t="str">
        <f t="shared" si="202"/>
        <v/>
      </c>
      <c r="P2590" s="28" t="str">
        <f t="shared" si="206"/>
        <v/>
      </c>
      <c r="Q2590" s="24" t="str">
        <f t="shared" si="203"/>
        <v/>
      </c>
      <c r="R2590" s="24" t="str">
        <f t="shared" si="204"/>
        <v/>
      </c>
      <c r="S2590" s="27" t="str">
        <f t="shared" si="205"/>
        <v/>
      </c>
    </row>
    <row r="2591" spans="2:19" x14ac:dyDescent="0.3">
      <c r="B2591" s="24" t="str">
        <f>_xlfn.IFNA(VLOOKUP(A2591,list!B:C,2,FALSE),"")</f>
        <v/>
      </c>
      <c r="D2591" s="24" t="str">
        <f>_xlfn.IFNA(VLOOKUP(C2591,list!$G$2:$I$10,2,FALSE),"")</f>
        <v/>
      </c>
      <c r="E2591" s="24" t="str">
        <f>_xlfn.IFNA(VLOOKUP(C2591,list!G:I,3,FALSE),"")</f>
        <v/>
      </c>
      <c r="O2591" s="26" t="str">
        <f t="shared" si="202"/>
        <v/>
      </c>
      <c r="P2591" s="28" t="str">
        <f t="shared" si="206"/>
        <v/>
      </c>
      <c r="Q2591" s="24" t="str">
        <f t="shared" si="203"/>
        <v/>
      </c>
      <c r="R2591" s="24" t="str">
        <f t="shared" si="204"/>
        <v/>
      </c>
      <c r="S2591" s="27" t="str">
        <f t="shared" si="205"/>
        <v/>
      </c>
    </row>
    <row r="2592" spans="2:19" x14ac:dyDescent="0.3">
      <c r="B2592" s="24" t="str">
        <f>_xlfn.IFNA(VLOOKUP(A2592,list!B:C,2,FALSE),"")</f>
        <v/>
      </c>
      <c r="D2592" s="24" t="str">
        <f>_xlfn.IFNA(VLOOKUP(C2592,list!$G$2:$I$10,2,FALSE),"")</f>
        <v/>
      </c>
      <c r="E2592" s="24" t="str">
        <f>_xlfn.IFNA(VLOOKUP(C2592,list!G:I,3,FALSE),"")</f>
        <v/>
      </c>
      <c r="O2592" s="26" t="str">
        <f t="shared" si="202"/>
        <v/>
      </c>
      <c r="P2592" s="28" t="str">
        <f t="shared" si="206"/>
        <v/>
      </c>
      <c r="Q2592" s="24" t="str">
        <f t="shared" si="203"/>
        <v/>
      </c>
      <c r="R2592" s="24" t="str">
        <f t="shared" si="204"/>
        <v/>
      </c>
      <c r="S2592" s="27" t="str">
        <f t="shared" si="205"/>
        <v/>
      </c>
    </row>
    <row r="2593" spans="2:19" x14ac:dyDescent="0.3">
      <c r="B2593" s="24" t="str">
        <f>_xlfn.IFNA(VLOOKUP(A2593,list!B:C,2,FALSE),"")</f>
        <v/>
      </c>
      <c r="D2593" s="24" t="str">
        <f>_xlfn.IFNA(VLOOKUP(C2593,list!$G$2:$I$10,2,FALSE),"")</f>
        <v/>
      </c>
      <c r="E2593" s="24" t="str">
        <f>_xlfn.IFNA(VLOOKUP(C2593,list!G:I,3,FALSE),"")</f>
        <v/>
      </c>
      <c r="O2593" s="26" t="str">
        <f t="shared" si="202"/>
        <v/>
      </c>
      <c r="P2593" s="28" t="str">
        <f t="shared" si="206"/>
        <v/>
      </c>
      <c r="Q2593" s="24" t="str">
        <f t="shared" si="203"/>
        <v/>
      </c>
      <c r="R2593" s="24" t="str">
        <f t="shared" si="204"/>
        <v/>
      </c>
      <c r="S2593" s="27" t="str">
        <f t="shared" si="205"/>
        <v/>
      </c>
    </row>
    <row r="2594" spans="2:19" x14ac:dyDescent="0.3">
      <c r="B2594" s="24" t="str">
        <f>_xlfn.IFNA(VLOOKUP(A2594,list!B:C,2,FALSE),"")</f>
        <v/>
      </c>
      <c r="D2594" s="24" t="str">
        <f>_xlfn.IFNA(VLOOKUP(C2594,list!$G$2:$I$10,2,FALSE),"")</f>
        <v/>
      </c>
      <c r="E2594" s="24" t="str">
        <f>_xlfn.IFNA(VLOOKUP(C2594,list!G:I,3,FALSE),"")</f>
        <v/>
      </c>
      <c r="O2594" s="26" t="str">
        <f t="shared" si="202"/>
        <v/>
      </c>
      <c r="P2594" s="28" t="str">
        <f t="shared" si="206"/>
        <v/>
      </c>
      <c r="Q2594" s="24" t="str">
        <f t="shared" si="203"/>
        <v/>
      </c>
      <c r="R2594" s="24" t="str">
        <f t="shared" si="204"/>
        <v/>
      </c>
      <c r="S2594" s="27" t="str">
        <f t="shared" si="205"/>
        <v/>
      </c>
    </row>
    <row r="2595" spans="2:19" x14ac:dyDescent="0.3">
      <c r="B2595" s="24" t="str">
        <f>_xlfn.IFNA(VLOOKUP(A2595,list!B:C,2,FALSE),"")</f>
        <v/>
      </c>
      <c r="D2595" s="24" t="str">
        <f>_xlfn.IFNA(VLOOKUP(C2595,list!$G$2:$I$10,2,FALSE),"")</f>
        <v/>
      </c>
      <c r="E2595" s="24" t="str">
        <f>_xlfn.IFNA(VLOOKUP(C2595,list!G:I,3,FALSE),"")</f>
        <v/>
      </c>
      <c r="O2595" s="26" t="str">
        <f t="shared" si="202"/>
        <v/>
      </c>
      <c r="P2595" s="28" t="str">
        <f t="shared" si="206"/>
        <v/>
      </c>
      <c r="Q2595" s="24" t="str">
        <f t="shared" si="203"/>
        <v/>
      </c>
      <c r="R2595" s="24" t="str">
        <f t="shared" si="204"/>
        <v/>
      </c>
      <c r="S2595" s="27" t="str">
        <f t="shared" si="205"/>
        <v/>
      </c>
    </row>
    <row r="2596" spans="2:19" x14ac:dyDescent="0.3">
      <c r="B2596" s="24" t="str">
        <f>_xlfn.IFNA(VLOOKUP(A2596,list!B:C,2,FALSE),"")</f>
        <v/>
      </c>
      <c r="D2596" s="24" t="str">
        <f>_xlfn.IFNA(VLOOKUP(C2596,list!$G$2:$I$10,2,FALSE),"")</f>
        <v/>
      </c>
      <c r="E2596" s="24" t="str">
        <f>_xlfn.IFNA(VLOOKUP(C2596,list!G:I,3,FALSE),"")</f>
        <v/>
      </c>
      <c r="O2596" s="26" t="str">
        <f t="shared" si="202"/>
        <v/>
      </c>
      <c r="P2596" s="28" t="str">
        <f t="shared" si="206"/>
        <v/>
      </c>
      <c r="Q2596" s="24" t="str">
        <f t="shared" si="203"/>
        <v/>
      </c>
      <c r="R2596" s="24" t="str">
        <f t="shared" si="204"/>
        <v/>
      </c>
      <c r="S2596" s="27" t="str">
        <f t="shared" si="205"/>
        <v/>
      </c>
    </row>
    <row r="2597" spans="2:19" x14ac:dyDescent="0.3">
      <c r="B2597" s="24" t="str">
        <f>_xlfn.IFNA(VLOOKUP(A2597,list!B:C,2,FALSE),"")</f>
        <v/>
      </c>
      <c r="D2597" s="24" t="str">
        <f>_xlfn.IFNA(VLOOKUP(C2597,list!$G$2:$I$10,2,FALSE),"")</f>
        <v/>
      </c>
      <c r="E2597" s="24" t="str">
        <f>_xlfn.IFNA(VLOOKUP(C2597,list!G:I,3,FALSE),"")</f>
        <v/>
      </c>
      <c r="O2597" s="26" t="str">
        <f t="shared" si="202"/>
        <v/>
      </c>
      <c r="P2597" s="28" t="str">
        <f t="shared" si="206"/>
        <v/>
      </c>
      <c r="Q2597" s="24" t="str">
        <f t="shared" si="203"/>
        <v/>
      </c>
      <c r="R2597" s="24" t="str">
        <f t="shared" si="204"/>
        <v/>
      </c>
      <c r="S2597" s="27" t="str">
        <f t="shared" si="205"/>
        <v/>
      </c>
    </row>
    <row r="2598" spans="2:19" x14ac:dyDescent="0.3">
      <c r="B2598" s="24" t="str">
        <f>_xlfn.IFNA(VLOOKUP(A2598,list!B:C,2,FALSE),"")</f>
        <v/>
      </c>
      <c r="D2598" s="24" t="str">
        <f>_xlfn.IFNA(VLOOKUP(C2598,list!$G$2:$I$10,2,FALSE),"")</f>
        <v/>
      </c>
      <c r="E2598" s="24" t="str">
        <f>_xlfn.IFNA(VLOOKUP(C2598,list!G:I,3,FALSE),"")</f>
        <v/>
      </c>
      <c r="O2598" s="26" t="str">
        <f t="shared" si="202"/>
        <v/>
      </c>
      <c r="P2598" s="28" t="str">
        <f t="shared" si="206"/>
        <v/>
      </c>
      <c r="Q2598" s="24" t="str">
        <f t="shared" si="203"/>
        <v/>
      </c>
      <c r="R2598" s="24" t="str">
        <f t="shared" si="204"/>
        <v/>
      </c>
      <c r="S2598" s="27" t="str">
        <f t="shared" si="205"/>
        <v/>
      </c>
    </row>
    <row r="2599" spans="2:19" x14ac:dyDescent="0.3">
      <c r="B2599" s="24" t="str">
        <f>_xlfn.IFNA(VLOOKUP(A2599,list!B:C,2,FALSE),"")</f>
        <v/>
      </c>
      <c r="D2599" s="24" t="str">
        <f>_xlfn.IFNA(VLOOKUP(C2599,list!$G$2:$I$10,2,FALSE),"")</f>
        <v/>
      </c>
      <c r="E2599" s="24" t="str">
        <f>_xlfn.IFNA(VLOOKUP(C2599,list!G:I,3,FALSE),"")</f>
        <v/>
      </c>
      <c r="O2599" s="26" t="str">
        <f t="shared" si="202"/>
        <v/>
      </c>
      <c r="P2599" s="28" t="str">
        <f t="shared" si="206"/>
        <v/>
      </c>
      <c r="Q2599" s="24" t="str">
        <f t="shared" si="203"/>
        <v/>
      </c>
      <c r="R2599" s="24" t="str">
        <f t="shared" si="204"/>
        <v/>
      </c>
      <c r="S2599" s="27" t="str">
        <f t="shared" si="205"/>
        <v/>
      </c>
    </row>
    <row r="2600" spans="2:19" x14ac:dyDescent="0.3">
      <c r="B2600" s="24" t="str">
        <f>_xlfn.IFNA(VLOOKUP(A2600,list!B:C,2,FALSE),"")</f>
        <v/>
      </c>
      <c r="D2600" s="24" t="str">
        <f>_xlfn.IFNA(VLOOKUP(C2600,list!$G$2:$I$10,2,FALSE),"")</f>
        <v/>
      </c>
      <c r="E2600" s="24" t="str">
        <f>_xlfn.IFNA(VLOOKUP(C2600,list!G:I,3,FALSE),"")</f>
        <v/>
      </c>
      <c r="O2600" s="26" t="str">
        <f t="shared" si="202"/>
        <v/>
      </c>
      <c r="P2600" s="28" t="str">
        <f t="shared" si="206"/>
        <v/>
      </c>
      <c r="Q2600" s="24" t="str">
        <f t="shared" si="203"/>
        <v/>
      </c>
      <c r="R2600" s="24" t="str">
        <f t="shared" si="204"/>
        <v/>
      </c>
      <c r="S2600" s="27" t="str">
        <f t="shared" si="205"/>
        <v/>
      </c>
    </row>
    <row r="2601" spans="2:19" x14ac:dyDescent="0.3">
      <c r="B2601" s="24" t="str">
        <f>_xlfn.IFNA(VLOOKUP(A2601,list!B:C,2,FALSE),"")</f>
        <v/>
      </c>
      <c r="D2601" s="24" t="str">
        <f>_xlfn.IFNA(VLOOKUP(C2601,list!$G$2:$I$10,2,FALSE),"")</f>
        <v/>
      </c>
      <c r="E2601" s="24" t="str">
        <f>_xlfn.IFNA(VLOOKUP(C2601,list!G:I,3,FALSE),"")</f>
        <v/>
      </c>
      <c r="O2601" s="26" t="str">
        <f t="shared" si="202"/>
        <v/>
      </c>
      <c r="P2601" s="28" t="str">
        <f t="shared" si="206"/>
        <v/>
      </c>
      <c r="Q2601" s="24" t="str">
        <f t="shared" si="203"/>
        <v/>
      </c>
      <c r="R2601" s="24" t="str">
        <f t="shared" si="204"/>
        <v/>
      </c>
      <c r="S2601" s="27" t="str">
        <f t="shared" si="205"/>
        <v/>
      </c>
    </row>
    <row r="2602" spans="2:19" x14ac:dyDescent="0.3">
      <c r="B2602" s="24" t="str">
        <f>_xlfn.IFNA(VLOOKUP(A2602,list!B:C,2,FALSE),"")</f>
        <v/>
      </c>
      <c r="D2602" s="24" t="str">
        <f>_xlfn.IFNA(VLOOKUP(C2602,list!$G$2:$I$10,2,FALSE),"")</f>
        <v/>
      </c>
      <c r="E2602" s="24" t="str">
        <f>_xlfn.IFNA(VLOOKUP(C2602,list!G:I,3,FALSE),"")</f>
        <v/>
      </c>
      <c r="O2602" s="26" t="str">
        <f t="shared" si="202"/>
        <v/>
      </c>
      <c r="P2602" s="28" t="str">
        <f t="shared" si="206"/>
        <v/>
      </c>
      <c r="Q2602" s="24" t="str">
        <f t="shared" si="203"/>
        <v/>
      </c>
      <c r="R2602" s="24" t="str">
        <f t="shared" si="204"/>
        <v/>
      </c>
      <c r="S2602" s="27" t="str">
        <f t="shared" si="205"/>
        <v/>
      </c>
    </row>
    <row r="2603" spans="2:19" x14ac:dyDescent="0.3">
      <c r="B2603" s="24" t="str">
        <f>_xlfn.IFNA(VLOOKUP(A2603,list!B:C,2,FALSE),"")</f>
        <v/>
      </c>
      <c r="D2603" s="24" t="str">
        <f>_xlfn.IFNA(VLOOKUP(C2603,list!$G$2:$I$10,2,FALSE),"")</f>
        <v/>
      </c>
      <c r="E2603" s="24" t="str">
        <f>_xlfn.IFNA(VLOOKUP(C2603,list!G:I,3,FALSE),"")</f>
        <v/>
      </c>
      <c r="O2603" s="26" t="str">
        <f t="shared" si="202"/>
        <v/>
      </c>
      <c r="P2603" s="28" t="str">
        <f t="shared" si="206"/>
        <v/>
      </c>
      <c r="Q2603" s="24" t="str">
        <f t="shared" si="203"/>
        <v/>
      </c>
      <c r="R2603" s="24" t="str">
        <f t="shared" si="204"/>
        <v/>
      </c>
      <c r="S2603" s="27" t="str">
        <f t="shared" si="205"/>
        <v/>
      </c>
    </row>
    <row r="2604" spans="2:19" x14ac:dyDescent="0.3">
      <c r="B2604" s="24" t="str">
        <f>_xlfn.IFNA(VLOOKUP(A2604,list!B:C,2,FALSE),"")</f>
        <v/>
      </c>
      <c r="D2604" s="24" t="str">
        <f>_xlfn.IFNA(VLOOKUP(C2604,list!$G$2:$I$10,2,FALSE),"")</f>
        <v/>
      </c>
      <c r="E2604" s="24" t="str">
        <f>_xlfn.IFNA(VLOOKUP(C2604,list!G:I,3,FALSE),"")</f>
        <v/>
      </c>
      <c r="O2604" s="26" t="str">
        <f t="shared" si="202"/>
        <v/>
      </c>
      <c r="P2604" s="28" t="str">
        <f t="shared" si="206"/>
        <v/>
      </c>
      <c r="Q2604" s="24" t="str">
        <f t="shared" si="203"/>
        <v/>
      </c>
      <c r="R2604" s="24" t="str">
        <f t="shared" si="204"/>
        <v/>
      </c>
      <c r="S2604" s="27" t="str">
        <f t="shared" si="205"/>
        <v/>
      </c>
    </row>
    <row r="2605" spans="2:19" x14ac:dyDescent="0.3">
      <c r="B2605" s="24" t="str">
        <f>_xlfn.IFNA(VLOOKUP(A2605,list!B:C,2,FALSE),"")</f>
        <v/>
      </c>
      <c r="D2605" s="24" t="str">
        <f>_xlfn.IFNA(VLOOKUP(C2605,list!$G$2:$I$10,2,FALSE),"")</f>
        <v/>
      </c>
      <c r="E2605" s="24" t="str">
        <f>_xlfn.IFNA(VLOOKUP(C2605,list!G:I,3,FALSE),"")</f>
        <v/>
      </c>
      <c r="O2605" s="26" t="str">
        <f t="shared" si="202"/>
        <v/>
      </c>
      <c r="P2605" s="28" t="str">
        <f t="shared" si="206"/>
        <v/>
      </c>
      <c r="Q2605" s="24" t="str">
        <f t="shared" si="203"/>
        <v/>
      </c>
      <c r="R2605" s="24" t="str">
        <f t="shared" si="204"/>
        <v/>
      </c>
      <c r="S2605" s="27" t="str">
        <f t="shared" si="205"/>
        <v/>
      </c>
    </row>
    <row r="2606" spans="2:19" x14ac:dyDescent="0.3">
      <c r="B2606" s="24" t="str">
        <f>_xlfn.IFNA(VLOOKUP(A2606,list!B:C,2,FALSE),"")</f>
        <v/>
      </c>
      <c r="D2606" s="24" t="str">
        <f>_xlfn.IFNA(VLOOKUP(C2606,list!$G$2:$I$10,2,FALSE),"")</f>
        <v/>
      </c>
      <c r="E2606" s="24" t="str">
        <f>_xlfn.IFNA(VLOOKUP(C2606,list!G:I,3,FALSE),"")</f>
        <v/>
      </c>
      <c r="O2606" s="26" t="str">
        <f t="shared" si="202"/>
        <v/>
      </c>
      <c r="P2606" s="28" t="str">
        <f t="shared" si="206"/>
        <v/>
      </c>
      <c r="Q2606" s="24" t="str">
        <f t="shared" si="203"/>
        <v/>
      </c>
      <c r="R2606" s="24" t="str">
        <f t="shared" si="204"/>
        <v/>
      </c>
      <c r="S2606" s="27" t="str">
        <f t="shared" si="205"/>
        <v/>
      </c>
    </row>
    <row r="2607" spans="2:19" x14ac:dyDescent="0.3">
      <c r="B2607" s="24" t="str">
        <f>_xlfn.IFNA(VLOOKUP(A2607,list!B:C,2,FALSE),"")</f>
        <v/>
      </c>
      <c r="D2607" s="24" t="str">
        <f>_xlfn.IFNA(VLOOKUP(C2607,list!$G$2:$I$10,2,FALSE),"")</f>
        <v/>
      </c>
      <c r="E2607" s="24" t="str">
        <f>_xlfn.IFNA(VLOOKUP(C2607,list!G:I,3,FALSE),"")</f>
        <v/>
      </c>
      <c r="O2607" s="26" t="str">
        <f t="shared" si="202"/>
        <v/>
      </c>
      <c r="P2607" s="28" t="str">
        <f t="shared" si="206"/>
        <v/>
      </c>
      <c r="Q2607" s="24" t="str">
        <f t="shared" si="203"/>
        <v/>
      </c>
      <c r="R2607" s="24" t="str">
        <f t="shared" si="204"/>
        <v/>
      </c>
      <c r="S2607" s="27" t="str">
        <f t="shared" si="205"/>
        <v/>
      </c>
    </row>
    <row r="2608" spans="2:19" x14ac:dyDescent="0.3">
      <c r="B2608" s="24" t="str">
        <f>_xlfn.IFNA(VLOOKUP(A2608,list!B:C,2,FALSE),"")</f>
        <v/>
      </c>
      <c r="D2608" s="24" t="str">
        <f>_xlfn.IFNA(VLOOKUP(C2608,list!$G$2:$I$10,2,FALSE),"")</f>
        <v/>
      </c>
      <c r="E2608" s="24" t="str">
        <f>_xlfn.IFNA(VLOOKUP(C2608,list!G:I,3,FALSE),"")</f>
        <v/>
      </c>
      <c r="O2608" s="26" t="str">
        <f t="shared" si="202"/>
        <v/>
      </c>
      <c r="P2608" s="28" t="str">
        <f t="shared" si="206"/>
        <v/>
      </c>
      <c r="Q2608" s="24" t="str">
        <f t="shared" si="203"/>
        <v/>
      </c>
      <c r="R2608" s="24" t="str">
        <f t="shared" si="204"/>
        <v/>
      </c>
      <c r="S2608" s="27" t="str">
        <f t="shared" si="205"/>
        <v/>
      </c>
    </row>
    <row r="2609" spans="2:19" x14ac:dyDescent="0.3">
      <c r="B2609" s="24" t="str">
        <f>_xlfn.IFNA(VLOOKUP(A2609,list!B:C,2,FALSE),"")</f>
        <v/>
      </c>
      <c r="D2609" s="24" t="str">
        <f>_xlfn.IFNA(VLOOKUP(C2609,list!$G$2:$I$10,2,FALSE),"")</f>
        <v/>
      </c>
      <c r="E2609" s="24" t="str">
        <f>_xlfn.IFNA(VLOOKUP(C2609,list!G:I,3,FALSE),"")</f>
        <v/>
      </c>
      <c r="O2609" s="26" t="str">
        <f t="shared" si="202"/>
        <v/>
      </c>
      <c r="P2609" s="28" t="str">
        <f t="shared" si="206"/>
        <v/>
      </c>
      <c r="Q2609" s="24" t="str">
        <f t="shared" si="203"/>
        <v/>
      </c>
      <c r="R2609" s="24" t="str">
        <f t="shared" si="204"/>
        <v/>
      </c>
      <c r="S2609" s="27" t="str">
        <f t="shared" si="205"/>
        <v/>
      </c>
    </row>
    <row r="2610" spans="2:19" x14ac:dyDescent="0.3">
      <c r="B2610" s="24" t="str">
        <f>_xlfn.IFNA(VLOOKUP(A2610,list!B:C,2,FALSE),"")</f>
        <v/>
      </c>
      <c r="D2610" s="24" t="str">
        <f>_xlfn.IFNA(VLOOKUP(C2610,list!$G$2:$I$10,2,FALSE),"")</f>
        <v/>
      </c>
      <c r="E2610" s="24" t="str">
        <f>_xlfn.IFNA(VLOOKUP(C2610,list!G:I,3,FALSE),"")</f>
        <v/>
      </c>
      <c r="O2610" s="26" t="str">
        <f t="shared" si="202"/>
        <v/>
      </c>
      <c r="P2610" s="28" t="str">
        <f t="shared" si="206"/>
        <v/>
      </c>
      <c r="Q2610" s="24" t="str">
        <f t="shared" si="203"/>
        <v/>
      </c>
      <c r="R2610" s="24" t="str">
        <f t="shared" si="204"/>
        <v/>
      </c>
      <c r="S2610" s="27" t="str">
        <f t="shared" si="205"/>
        <v/>
      </c>
    </row>
    <row r="2611" spans="2:19" x14ac:dyDescent="0.3">
      <c r="B2611" s="24" t="str">
        <f>_xlfn.IFNA(VLOOKUP(A2611,list!B:C,2,FALSE),"")</f>
        <v/>
      </c>
      <c r="D2611" s="24" t="str">
        <f>_xlfn.IFNA(VLOOKUP(C2611,list!$G$2:$I$10,2,FALSE),"")</f>
        <v/>
      </c>
      <c r="E2611" s="24" t="str">
        <f>_xlfn.IFNA(VLOOKUP(C2611,list!G:I,3,FALSE),"")</f>
        <v/>
      </c>
      <c r="O2611" s="26" t="str">
        <f t="shared" si="202"/>
        <v/>
      </c>
      <c r="P2611" s="28" t="str">
        <f t="shared" si="206"/>
        <v/>
      </c>
      <c r="Q2611" s="24" t="str">
        <f t="shared" si="203"/>
        <v/>
      </c>
      <c r="R2611" s="24" t="str">
        <f t="shared" si="204"/>
        <v/>
      </c>
      <c r="S2611" s="27" t="str">
        <f t="shared" si="205"/>
        <v/>
      </c>
    </row>
    <row r="2612" spans="2:19" x14ac:dyDescent="0.3">
      <c r="B2612" s="24" t="str">
        <f>_xlfn.IFNA(VLOOKUP(A2612,list!B:C,2,FALSE),"")</f>
        <v/>
      </c>
      <c r="D2612" s="24" t="str">
        <f>_xlfn.IFNA(VLOOKUP(C2612,list!$G$2:$I$10,2,FALSE),"")</f>
        <v/>
      </c>
      <c r="E2612" s="24" t="str">
        <f>_xlfn.IFNA(VLOOKUP(C2612,list!G:I,3,FALSE),"")</f>
        <v/>
      </c>
      <c r="O2612" s="26" t="str">
        <f t="shared" si="202"/>
        <v/>
      </c>
      <c r="P2612" s="28" t="str">
        <f t="shared" si="206"/>
        <v/>
      </c>
      <c r="Q2612" s="24" t="str">
        <f t="shared" si="203"/>
        <v/>
      </c>
      <c r="R2612" s="24" t="str">
        <f t="shared" si="204"/>
        <v/>
      </c>
      <c r="S2612" s="27" t="str">
        <f t="shared" si="205"/>
        <v/>
      </c>
    </row>
    <row r="2613" spans="2:19" x14ac:dyDescent="0.3">
      <c r="B2613" s="24" t="str">
        <f>_xlfn.IFNA(VLOOKUP(A2613,list!B:C,2,FALSE),"")</f>
        <v/>
      </c>
      <c r="D2613" s="24" t="str">
        <f>_xlfn.IFNA(VLOOKUP(C2613,list!$G$2:$I$10,2,FALSE),"")</f>
        <v/>
      </c>
      <c r="E2613" s="24" t="str">
        <f>_xlfn.IFNA(VLOOKUP(C2613,list!G:I,3,FALSE),"")</f>
        <v/>
      </c>
      <c r="O2613" s="26" t="str">
        <f t="shared" si="202"/>
        <v/>
      </c>
      <c r="P2613" s="28" t="str">
        <f t="shared" si="206"/>
        <v/>
      </c>
      <c r="Q2613" s="24" t="str">
        <f t="shared" si="203"/>
        <v/>
      </c>
      <c r="R2613" s="24" t="str">
        <f t="shared" si="204"/>
        <v/>
      </c>
      <c r="S2613" s="27" t="str">
        <f t="shared" si="205"/>
        <v/>
      </c>
    </row>
    <row r="2614" spans="2:19" x14ac:dyDescent="0.3">
      <c r="B2614" s="24" t="str">
        <f>_xlfn.IFNA(VLOOKUP(A2614,list!B:C,2,FALSE),"")</f>
        <v/>
      </c>
      <c r="D2614" s="24" t="str">
        <f>_xlfn.IFNA(VLOOKUP(C2614,list!$G$2:$I$10,2,FALSE),"")</f>
        <v/>
      </c>
      <c r="E2614" s="24" t="str">
        <f>_xlfn.IFNA(VLOOKUP(C2614,list!G:I,3,FALSE),"")</f>
        <v/>
      </c>
      <c r="O2614" s="26" t="str">
        <f t="shared" si="202"/>
        <v/>
      </c>
      <c r="P2614" s="28" t="str">
        <f t="shared" si="206"/>
        <v/>
      </c>
      <c r="Q2614" s="24" t="str">
        <f t="shared" si="203"/>
        <v/>
      </c>
      <c r="R2614" s="24" t="str">
        <f t="shared" si="204"/>
        <v/>
      </c>
      <c r="S2614" s="27" t="str">
        <f t="shared" si="205"/>
        <v/>
      </c>
    </row>
    <row r="2615" spans="2:19" x14ac:dyDescent="0.3">
      <c r="B2615" s="24" t="str">
        <f>_xlfn.IFNA(VLOOKUP(A2615,list!B:C,2,FALSE),"")</f>
        <v/>
      </c>
      <c r="D2615" s="24" t="str">
        <f>_xlfn.IFNA(VLOOKUP(C2615,list!$G$2:$I$10,2,FALSE),"")</f>
        <v/>
      </c>
      <c r="E2615" s="24" t="str">
        <f>_xlfn.IFNA(VLOOKUP(C2615,list!G:I,3,FALSE),"")</f>
        <v/>
      </c>
      <c r="O2615" s="26" t="str">
        <f t="shared" si="202"/>
        <v/>
      </c>
      <c r="P2615" s="28" t="str">
        <f t="shared" si="206"/>
        <v/>
      </c>
      <c r="Q2615" s="24" t="str">
        <f t="shared" si="203"/>
        <v/>
      </c>
      <c r="R2615" s="24" t="str">
        <f t="shared" si="204"/>
        <v/>
      </c>
      <c r="S2615" s="27" t="str">
        <f t="shared" si="205"/>
        <v/>
      </c>
    </row>
    <row r="2616" spans="2:19" x14ac:dyDescent="0.3">
      <c r="B2616" s="24" t="str">
        <f>_xlfn.IFNA(VLOOKUP(A2616,list!B:C,2,FALSE),"")</f>
        <v/>
      </c>
      <c r="D2616" s="24" t="str">
        <f>_xlfn.IFNA(VLOOKUP(C2616,list!$G$2:$I$10,2,FALSE),"")</f>
        <v/>
      </c>
      <c r="E2616" s="24" t="str">
        <f>_xlfn.IFNA(VLOOKUP(C2616,list!G:I,3,FALSE),"")</f>
        <v/>
      </c>
      <c r="O2616" s="26" t="str">
        <f t="shared" si="202"/>
        <v/>
      </c>
      <c r="P2616" s="28" t="str">
        <f t="shared" si="206"/>
        <v/>
      </c>
      <c r="Q2616" s="24" t="str">
        <f t="shared" si="203"/>
        <v/>
      </c>
      <c r="R2616" s="24" t="str">
        <f t="shared" si="204"/>
        <v/>
      </c>
      <c r="S2616" s="27" t="str">
        <f t="shared" si="205"/>
        <v/>
      </c>
    </row>
    <row r="2617" spans="2:19" x14ac:dyDescent="0.3">
      <c r="B2617" s="24" t="str">
        <f>_xlfn.IFNA(VLOOKUP(A2617,list!B:C,2,FALSE),"")</f>
        <v/>
      </c>
      <c r="D2617" s="24" t="str">
        <f>_xlfn.IFNA(VLOOKUP(C2617,list!$G$2:$I$10,2,FALSE),"")</f>
        <v/>
      </c>
      <c r="E2617" s="24" t="str">
        <f>_xlfn.IFNA(VLOOKUP(C2617,list!G:I,3,FALSE),"")</f>
        <v/>
      </c>
      <c r="O2617" s="26" t="str">
        <f t="shared" si="202"/>
        <v/>
      </c>
      <c r="P2617" s="28" t="str">
        <f t="shared" si="206"/>
        <v/>
      </c>
      <c r="Q2617" s="24" t="str">
        <f t="shared" si="203"/>
        <v/>
      </c>
      <c r="R2617" s="24" t="str">
        <f t="shared" si="204"/>
        <v/>
      </c>
      <c r="S2617" s="27" t="str">
        <f t="shared" si="205"/>
        <v/>
      </c>
    </row>
    <row r="2618" spans="2:19" x14ac:dyDescent="0.3">
      <c r="B2618" s="24" t="str">
        <f>_xlfn.IFNA(VLOOKUP(A2618,list!B:C,2,FALSE),"")</f>
        <v/>
      </c>
      <c r="D2618" s="24" t="str">
        <f>_xlfn.IFNA(VLOOKUP(C2618,list!$G$2:$I$10,2,FALSE),"")</f>
        <v/>
      </c>
      <c r="E2618" s="24" t="str">
        <f>_xlfn.IFNA(VLOOKUP(C2618,list!G:I,3,FALSE),"")</f>
        <v/>
      </c>
      <c r="O2618" s="26" t="str">
        <f t="shared" si="202"/>
        <v/>
      </c>
      <c r="P2618" s="28" t="str">
        <f t="shared" si="206"/>
        <v/>
      </c>
      <c r="Q2618" s="24" t="str">
        <f t="shared" si="203"/>
        <v/>
      </c>
      <c r="R2618" s="24" t="str">
        <f t="shared" si="204"/>
        <v/>
      </c>
      <c r="S2618" s="27" t="str">
        <f t="shared" si="205"/>
        <v/>
      </c>
    </row>
    <row r="2619" spans="2:19" x14ac:dyDescent="0.3">
      <c r="B2619" s="24" t="str">
        <f>_xlfn.IFNA(VLOOKUP(A2619,list!B:C,2,FALSE),"")</f>
        <v/>
      </c>
      <c r="D2619" s="24" t="str">
        <f>_xlfn.IFNA(VLOOKUP(C2619,list!$G$2:$I$10,2,FALSE),"")</f>
        <v/>
      </c>
      <c r="E2619" s="24" t="str">
        <f>_xlfn.IFNA(VLOOKUP(C2619,list!G:I,3,FALSE),"")</f>
        <v/>
      </c>
      <c r="O2619" s="26" t="str">
        <f t="shared" si="202"/>
        <v/>
      </c>
      <c r="P2619" s="28" t="str">
        <f t="shared" si="206"/>
        <v/>
      </c>
      <c r="Q2619" s="24" t="str">
        <f t="shared" si="203"/>
        <v/>
      </c>
      <c r="R2619" s="24" t="str">
        <f t="shared" si="204"/>
        <v/>
      </c>
      <c r="S2619" s="27" t="str">
        <f t="shared" si="205"/>
        <v/>
      </c>
    </row>
    <row r="2620" spans="2:19" x14ac:dyDescent="0.3">
      <c r="B2620" s="24" t="str">
        <f>_xlfn.IFNA(VLOOKUP(A2620,list!B:C,2,FALSE),"")</f>
        <v/>
      </c>
      <c r="D2620" s="24" t="str">
        <f>_xlfn.IFNA(VLOOKUP(C2620,list!$G$2:$I$10,2,FALSE),"")</f>
        <v/>
      </c>
      <c r="E2620" s="24" t="str">
        <f>_xlfn.IFNA(VLOOKUP(C2620,list!G:I,3,FALSE),"")</f>
        <v/>
      </c>
      <c r="O2620" s="26" t="str">
        <f t="shared" si="202"/>
        <v/>
      </c>
      <c r="P2620" s="28" t="str">
        <f t="shared" si="206"/>
        <v/>
      </c>
      <c r="Q2620" s="24" t="str">
        <f t="shared" si="203"/>
        <v/>
      </c>
      <c r="R2620" s="24" t="str">
        <f t="shared" si="204"/>
        <v/>
      </c>
      <c r="S2620" s="27" t="str">
        <f t="shared" si="205"/>
        <v/>
      </c>
    </row>
    <row r="2621" spans="2:19" x14ac:dyDescent="0.3">
      <c r="B2621" s="24" t="str">
        <f>_xlfn.IFNA(VLOOKUP(A2621,list!B:C,2,FALSE),"")</f>
        <v/>
      </c>
      <c r="D2621" s="24" t="str">
        <f>_xlfn.IFNA(VLOOKUP(C2621,list!$G$2:$I$10,2,FALSE),"")</f>
        <v/>
      </c>
      <c r="E2621" s="24" t="str">
        <f>_xlfn.IFNA(VLOOKUP(C2621,list!G:I,3,FALSE),"")</f>
        <v/>
      </c>
      <c r="O2621" s="26" t="str">
        <f t="shared" si="202"/>
        <v/>
      </c>
      <c r="P2621" s="28" t="str">
        <f t="shared" si="206"/>
        <v/>
      </c>
      <c r="Q2621" s="24" t="str">
        <f t="shared" si="203"/>
        <v/>
      </c>
      <c r="R2621" s="24" t="str">
        <f t="shared" si="204"/>
        <v/>
      </c>
      <c r="S2621" s="27" t="str">
        <f t="shared" si="205"/>
        <v/>
      </c>
    </row>
    <row r="2622" spans="2:19" x14ac:dyDescent="0.3">
      <c r="B2622" s="24" t="str">
        <f>_xlfn.IFNA(VLOOKUP(A2622,list!B:C,2,FALSE),"")</f>
        <v/>
      </c>
      <c r="D2622" s="24" t="str">
        <f>_xlfn.IFNA(VLOOKUP(C2622,list!$G$2:$I$10,2,FALSE),"")</f>
        <v/>
      </c>
      <c r="E2622" s="24" t="str">
        <f>_xlfn.IFNA(VLOOKUP(C2622,list!G:I,3,FALSE),"")</f>
        <v/>
      </c>
      <c r="O2622" s="26" t="str">
        <f t="shared" si="202"/>
        <v/>
      </c>
      <c r="P2622" s="28" t="str">
        <f t="shared" si="206"/>
        <v/>
      </c>
      <c r="Q2622" s="24" t="str">
        <f t="shared" si="203"/>
        <v/>
      </c>
      <c r="R2622" s="24" t="str">
        <f t="shared" si="204"/>
        <v/>
      </c>
      <c r="S2622" s="27" t="str">
        <f t="shared" si="205"/>
        <v/>
      </c>
    </row>
    <row r="2623" spans="2:19" x14ac:dyDescent="0.3">
      <c r="B2623" s="24" t="str">
        <f>_xlfn.IFNA(VLOOKUP(A2623,list!B:C,2,FALSE),"")</f>
        <v/>
      </c>
      <c r="D2623" s="24" t="str">
        <f>_xlfn.IFNA(VLOOKUP(C2623,list!$G$2:$I$10,2,FALSE),"")</f>
        <v/>
      </c>
      <c r="E2623" s="24" t="str">
        <f>_xlfn.IFNA(VLOOKUP(C2623,list!G:I,3,FALSE),"")</f>
        <v/>
      </c>
      <c r="O2623" s="26" t="str">
        <f t="shared" si="202"/>
        <v/>
      </c>
      <c r="P2623" s="28" t="str">
        <f t="shared" si="206"/>
        <v/>
      </c>
      <c r="Q2623" s="24" t="str">
        <f t="shared" si="203"/>
        <v/>
      </c>
      <c r="R2623" s="24" t="str">
        <f t="shared" si="204"/>
        <v/>
      </c>
      <c r="S2623" s="27" t="str">
        <f t="shared" si="205"/>
        <v/>
      </c>
    </row>
    <row r="2624" spans="2:19" x14ac:dyDescent="0.3">
      <c r="B2624" s="24" t="str">
        <f>_xlfn.IFNA(VLOOKUP(A2624,list!B:C,2,FALSE),"")</f>
        <v/>
      </c>
      <c r="D2624" s="24" t="str">
        <f>_xlfn.IFNA(VLOOKUP(C2624,list!$G$2:$I$10,2,FALSE),"")</f>
        <v/>
      </c>
      <c r="E2624" s="24" t="str">
        <f>_xlfn.IFNA(VLOOKUP(C2624,list!G:I,3,FALSE),"")</f>
        <v/>
      </c>
      <c r="O2624" s="26" t="str">
        <f t="shared" si="202"/>
        <v/>
      </c>
      <c r="P2624" s="28" t="str">
        <f t="shared" si="206"/>
        <v/>
      </c>
      <c r="Q2624" s="24" t="str">
        <f t="shared" si="203"/>
        <v/>
      </c>
      <c r="R2624" s="24" t="str">
        <f t="shared" si="204"/>
        <v/>
      </c>
      <c r="S2624" s="27" t="str">
        <f t="shared" si="205"/>
        <v/>
      </c>
    </row>
    <row r="2625" spans="2:19" x14ac:dyDescent="0.3">
      <c r="B2625" s="24" t="str">
        <f>_xlfn.IFNA(VLOOKUP(A2625,list!B:C,2,FALSE),"")</f>
        <v/>
      </c>
      <c r="D2625" s="24" t="str">
        <f>_xlfn.IFNA(VLOOKUP(C2625,list!$G$2:$I$10,2,FALSE),"")</f>
        <v/>
      </c>
      <c r="E2625" s="24" t="str">
        <f>_xlfn.IFNA(VLOOKUP(C2625,list!G:I,3,FALSE),"")</f>
        <v/>
      </c>
      <c r="O2625" s="26" t="str">
        <f t="shared" si="202"/>
        <v/>
      </c>
      <c r="P2625" s="28" t="str">
        <f t="shared" si="206"/>
        <v/>
      </c>
      <c r="Q2625" s="24" t="str">
        <f t="shared" si="203"/>
        <v/>
      </c>
      <c r="R2625" s="24" t="str">
        <f t="shared" si="204"/>
        <v/>
      </c>
      <c r="S2625" s="27" t="str">
        <f t="shared" si="205"/>
        <v/>
      </c>
    </row>
    <row r="2626" spans="2:19" x14ac:dyDescent="0.3">
      <c r="B2626" s="24" t="str">
        <f>_xlfn.IFNA(VLOOKUP(A2626,list!B:C,2,FALSE),"")</f>
        <v/>
      </c>
      <c r="D2626" s="24" t="str">
        <f>_xlfn.IFNA(VLOOKUP(C2626,list!$G$2:$I$10,2,FALSE),"")</f>
        <v/>
      </c>
      <c r="E2626" s="24" t="str">
        <f>_xlfn.IFNA(VLOOKUP(C2626,list!G:I,3,FALSE),"")</f>
        <v/>
      </c>
      <c r="O2626" s="26" t="str">
        <f t="shared" ref="O2626:O2689" si="207">IFERROR(IF(H2626="","",DATE(YEAR(H2626),MONTH(H2626),1)),"")</f>
        <v/>
      </c>
      <c r="P2626" s="28" t="str">
        <f t="shared" si="206"/>
        <v/>
      </c>
      <c r="Q2626" s="24" t="str">
        <f t="shared" ref="Q2626:Q2689" si="208">IFERROR(IF(J2626="","",MONTH(EOMONTH(J2626,(DAY(J2626)&gt;15)+0))),"")</f>
        <v/>
      </c>
      <c r="R2626" s="24" t="str">
        <f t="shared" ref="R2626:R2689" si="209">IFERROR(IF(J2626="","",IF(AND(MONTH(J2626)=12,Q2626=1),YEAR(J2626)+1,YEAR(J2626))),"")</f>
        <v/>
      </c>
      <c r="S2626" s="27" t="str">
        <f t="shared" ref="S2626:S2689" si="210">IF(OR(Q2626="",R2626=""),"",DATE(R2626,Q2626,1))</f>
        <v/>
      </c>
    </row>
    <row r="2627" spans="2:19" x14ac:dyDescent="0.3">
      <c r="B2627" s="24" t="str">
        <f>_xlfn.IFNA(VLOOKUP(A2627,list!B:C,2,FALSE),"")</f>
        <v/>
      </c>
      <c r="D2627" s="24" t="str">
        <f>_xlfn.IFNA(VLOOKUP(C2627,list!$G$2:$I$10,2,FALSE),"")</f>
        <v/>
      </c>
      <c r="E2627" s="24" t="str">
        <f>_xlfn.IFNA(VLOOKUP(C2627,list!G:I,3,FALSE),"")</f>
        <v/>
      </c>
      <c r="O2627" s="26" t="str">
        <f t="shared" si="207"/>
        <v/>
      </c>
      <c r="P2627" s="28" t="str">
        <f t="shared" ref="P2627:P2690" si="211">IFERROR(IF(J2627&gt;0,((J2627-H2627)/7),""),"")</f>
        <v/>
      </c>
      <c r="Q2627" s="24" t="str">
        <f t="shared" si="208"/>
        <v/>
      </c>
      <c r="R2627" s="24" t="str">
        <f t="shared" si="209"/>
        <v/>
      </c>
      <c r="S2627" s="27" t="str">
        <f t="shared" si="210"/>
        <v/>
      </c>
    </row>
    <row r="2628" spans="2:19" x14ac:dyDescent="0.3">
      <c r="B2628" s="24" t="str">
        <f>_xlfn.IFNA(VLOOKUP(A2628,list!B:C,2,FALSE),"")</f>
        <v/>
      </c>
      <c r="D2628" s="24" t="str">
        <f>_xlfn.IFNA(VLOOKUP(C2628,list!$G$2:$I$10,2,FALSE),"")</f>
        <v/>
      </c>
      <c r="E2628" s="24" t="str">
        <f>_xlfn.IFNA(VLOOKUP(C2628,list!G:I,3,FALSE),"")</f>
        <v/>
      </c>
      <c r="O2628" s="26" t="str">
        <f t="shared" si="207"/>
        <v/>
      </c>
      <c r="P2628" s="28" t="str">
        <f t="shared" si="211"/>
        <v/>
      </c>
      <c r="Q2628" s="24" t="str">
        <f t="shared" si="208"/>
        <v/>
      </c>
      <c r="R2628" s="24" t="str">
        <f t="shared" si="209"/>
        <v/>
      </c>
      <c r="S2628" s="27" t="str">
        <f t="shared" si="210"/>
        <v/>
      </c>
    </row>
    <row r="2629" spans="2:19" x14ac:dyDescent="0.3">
      <c r="B2629" s="24" t="str">
        <f>_xlfn.IFNA(VLOOKUP(A2629,list!B:C,2,FALSE),"")</f>
        <v/>
      </c>
      <c r="D2629" s="24" t="str">
        <f>_xlfn.IFNA(VLOOKUP(C2629,list!$G$2:$I$10,2,FALSE),"")</f>
        <v/>
      </c>
      <c r="E2629" s="24" t="str">
        <f>_xlfn.IFNA(VLOOKUP(C2629,list!G:I,3,FALSE),"")</f>
        <v/>
      </c>
      <c r="O2629" s="26" t="str">
        <f t="shared" si="207"/>
        <v/>
      </c>
      <c r="P2629" s="28" t="str">
        <f t="shared" si="211"/>
        <v/>
      </c>
      <c r="Q2629" s="24" t="str">
        <f t="shared" si="208"/>
        <v/>
      </c>
      <c r="R2629" s="24" t="str">
        <f t="shared" si="209"/>
        <v/>
      </c>
      <c r="S2629" s="27" t="str">
        <f t="shared" si="210"/>
        <v/>
      </c>
    </row>
    <row r="2630" spans="2:19" x14ac:dyDescent="0.3">
      <c r="B2630" s="24" t="str">
        <f>_xlfn.IFNA(VLOOKUP(A2630,list!B:C,2,FALSE),"")</f>
        <v/>
      </c>
      <c r="D2630" s="24" t="str">
        <f>_xlfn.IFNA(VLOOKUP(C2630,list!$G$2:$I$10,2,FALSE),"")</f>
        <v/>
      </c>
      <c r="E2630" s="24" t="str">
        <f>_xlfn.IFNA(VLOOKUP(C2630,list!G:I,3,FALSE),"")</f>
        <v/>
      </c>
      <c r="O2630" s="26" t="str">
        <f t="shared" si="207"/>
        <v/>
      </c>
      <c r="P2630" s="28" t="str">
        <f t="shared" si="211"/>
        <v/>
      </c>
      <c r="Q2630" s="24" t="str">
        <f t="shared" si="208"/>
        <v/>
      </c>
      <c r="R2630" s="24" t="str">
        <f t="shared" si="209"/>
        <v/>
      </c>
      <c r="S2630" s="27" t="str">
        <f t="shared" si="210"/>
        <v/>
      </c>
    </row>
    <row r="2631" spans="2:19" x14ac:dyDescent="0.3">
      <c r="B2631" s="24" t="str">
        <f>_xlfn.IFNA(VLOOKUP(A2631,list!B:C,2,FALSE),"")</f>
        <v/>
      </c>
      <c r="D2631" s="24" t="str">
        <f>_xlfn.IFNA(VLOOKUP(C2631,list!$G$2:$I$10,2,FALSE),"")</f>
        <v/>
      </c>
      <c r="E2631" s="24" t="str">
        <f>_xlfn.IFNA(VLOOKUP(C2631,list!G:I,3,FALSE),"")</f>
        <v/>
      </c>
      <c r="O2631" s="26" t="str">
        <f t="shared" si="207"/>
        <v/>
      </c>
      <c r="P2631" s="28" t="str">
        <f t="shared" si="211"/>
        <v/>
      </c>
      <c r="Q2631" s="24" t="str">
        <f t="shared" si="208"/>
        <v/>
      </c>
      <c r="R2631" s="24" t="str">
        <f t="shared" si="209"/>
        <v/>
      </c>
      <c r="S2631" s="27" t="str">
        <f t="shared" si="210"/>
        <v/>
      </c>
    </row>
    <row r="2632" spans="2:19" x14ac:dyDescent="0.3">
      <c r="B2632" s="24" t="str">
        <f>_xlfn.IFNA(VLOOKUP(A2632,list!B:C,2,FALSE),"")</f>
        <v/>
      </c>
      <c r="D2632" s="24" t="str">
        <f>_xlfn.IFNA(VLOOKUP(C2632,list!$G$2:$I$10,2,FALSE),"")</f>
        <v/>
      </c>
      <c r="E2632" s="24" t="str">
        <f>_xlfn.IFNA(VLOOKUP(C2632,list!G:I,3,FALSE),"")</f>
        <v/>
      </c>
      <c r="O2632" s="26" t="str">
        <f t="shared" si="207"/>
        <v/>
      </c>
      <c r="P2632" s="28" t="str">
        <f t="shared" si="211"/>
        <v/>
      </c>
      <c r="Q2632" s="24" t="str">
        <f t="shared" si="208"/>
        <v/>
      </c>
      <c r="R2632" s="24" t="str">
        <f t="shared" si="209"/>
        <v/>
      </c>
      <c r="S2632" s="27" t="str">
        <f t="shared" si="210"/>
        <v/>
      </c>
    </row>
    <row r="2633" spans="2:19" x14ac:dyDescent="0.3">
      <c r="B2633" s="24" t="str">
        <f>_xlfn.IFNA(VLOOKUP(A2633,list!B:C,2,FALSE),"")</f>
        <v/>
      </c>
      <c r="D2633" s="24" t="str">
        <f>_xlfn.IFNA(VLOOKUP(C2633,list!$G$2:$I$10,2,FALSE),"")</f>
        <v/>
      </c>
      <c r="E2633" s="24" t="str">
        <f>_xlfn.IFNA(VLOOKUP(C2633,list!G:I,3,FALSE),"")</f>
        <v/>
      </c>
      <c r="O2633" s="26" t="str">
        <f t="shared" si="207"/>
        <v/>
      </c>
      <c r="P2633" s="28" t="str">
        <f t="shared" si="211"/>
        <v/>
      </c>
      <c r="Q2633" s="24" t="str">
        <f t="shared" si="208"/>
        <v/>
      </c>
      <c r="R2633" s="24" t="str">
        <f t="shared" si="209"/>
        <v/>
      </c>
      <c r="S2633" s="27" t="str">
        <f t="shared" si="210"/>
        <v/>
      </c>
    </row>
    <row r="2634" spans="2:19" x14ac:dyDescent="0.3">
      <c r="B2634" s="24" t="str">
        <f>_xlfn.IFNA(VLOOKUP(A2634,list!B:C,2,FALSE),"")</f>
        <v/>
      </c>
      <c r="D2634" s="24" t="str">
        <f>_xlfn.IFNA(VLOOKUP(C2634,list!$G$2:$I$10,2,FALSE),"")</f>
        <v/>
      </c>
      <c r="E2634" s="24" t="str">
        <f>_xlfn.IFNA(VLOOKUP(C2634,list!G:I,3,FALSE),"")</f>
        <v/>
      </c>
      <c r="O2634" s="26" t="str">
        <f t="shared" si="207"/>
        <v/>
      </c>
      <c r="P2634" s="28" t="str">
        <f t="shared" si="211"/>
        <v/>
      </c>
      <c r="Q2634" s="24" t="str">
        <f t="shared" si="208"/>
        <v/>
      </c>
      <c r="R2634" s="24" t="str">
        <f t="shared" si="209"/>
        <v/>
      </c>
      <c r="S2634" s="27" t="str">
        <f t="shared" si="210"/>
        <v/>
      </c>
    </row>
    <row r="2635" spans="2:19" x14ac:dyDescent="0.3">
      <c r="B2635" s="24" t="str">
        <f>_xlfn.IFNA(VLOOKUP(A2635,list!B:C,2,FALSE),"")</f>
        <v/>
      </c>
      <c r="D2635" s="24" t="str">
        <f>_xlfn.IFNA(VLOOKUP(C2635,list!$G$2:$I$10,2,FALSE),"")</f>
        <v/>
      </c>
      <c r="E2635" s="24" t="str">
        <f>_xlfn.IFNA(VLOOKUP(C2635,list!G:I,3,FALSE),"")</f>
        <v/>
      </c>
      <c r="O2635" s="26" t="str">
        <f t="shared" si="207"/>
        <v/>
      </c>
      <c r="P2635" s="28" t="str">
        <f t="shared" si="211"/>
        <v/>
      </c>
      <c r="Q2635" s="24" t="str">
        <f t="shared" si="208"/>
        <v/>
      </c>
      <c r="R2635" s="24" t="str">
        <f t="shared" si="209"/>
        <v/>
      </c>
      <c r="S2635" s="27" t="str">
        <f t="shared" si="210"/>
        <v/>
      </c>
    </row>
    <row r="2636" spans="2:19" x14ac:dyDescent="0.3">
      <c r="B2636" s="24" t="str">
        <f>_xlfn.IFNA(VLOOKUP(A2636,list!B:C,2,FALSE),"")</f>
        <v/>
      </c>
      <c r="D2636" s="24" t="str">
        <f>_xlfn.IFNA(VLOOKUP(C2636,list!$G$2:$I$10,2,FALSE),"")</f>
        <v/>
      </c>
      <c r="E2636" s="24" t="str">
        <f>_xlfn.IFNA(VLOOKUP(C2636,list!G:I,3,FALSE),"")</f>
        <v/>
      </c>
      <c r="O2636" s="26" t="str">
        <f t="shared" si="207"/>
        <v/>
      </c>
      <c r="P2636" s="28" t="str">
        <f t="shared" si="211"/>
        <v/>
      </c>
      <c r="Q2636" s="24" t="str">
        <f t="shared" si="208"/>
        <v/>
      </c>
      <c r="R2636" s="24" t="str">
        <f t="shared" si="209"/>
        <v/>
      </c>
      <c r="S2636" s="27" t="str">
        <f t="shared" si="210"/>
        <v/>
      </c>
    </row>
    <row r="2637" spans="2:19" x14ac:dyDescent="0.3">
      <c r="B2637" s="24" t="str">
        <f>_xlfn.IFNA(VLOOKUP(A2637,list!B:C,2,FALSE),"")</f>
        <v/>
      </c>
      <c r="D2637" s="24" t="str">
        <f>_xlfn.IFNA(VLOOKUP(C2637,list!$G$2:$I$10,2,FALSE),"")</f>
        <v/>
      </c>
      <c r="E2637" s="24" t="str">
        <f>_xlfn.IFNA(VLOOKUP(C2637,list!G:I,3,FALSE),"")</f>
        <v/>
      </c>
      <c r="O2637" s="26" t="str">
        <f t="shared" si="207"/>
        <v/>
      </c>
      <c r="P2637" s="28" t="str">
        <f t="shared" si="211"/>
        <v/>
      </c>
      <c r="Q2637" s="24" t="str">
        <f t="shared" si="208"/>
        <v/>
      </c>
      <c r="R2637" s="24" t="str">
        <f t="shared" si="209"/>
        <v/>
      </c>
      <c r="S2637" s="27" t="str">
        <f t="shared" si="210"/>
        <v/>
      </c>
    </row>
    <row r="2638" spans="2:19" x14ac:dyDescent="0.3">
      <c r="B2638" s="24" t="str">
        <f>_xlfn.IFNA(VLOOKUP(A2638,list!B:C,2,FALSE),"")</f>
        <v/>
      </c>
      <c r="D2638" s="24" t="str">
        <f>_xlfn.IFNA(VLOOKUP(C2638,list!$G$2:$I$10,2,FALSE),"")</f>
        <v/>
      </c>
      <c r="E2638" s="24" t="str">
        <f>_xlfn.IFNA(VLOOKUP(C2638,list!G:I,3,FALSE),"")</f>
        <v/>
      </c>
      <c r="O2638" s="26" t="str">
        <f t="shared" si="207"/>
        <v/>
      </c>
      <c r="P2638" s="28" t="str">
        <f t="shared" si="211"/>
        <v/>
      </c>
      <c r="Q2638" s="24" t="str">
        <f t="shared" si="208"/>
        <v/>
      </c>
      <c r="R2638" s="24" t="str">
        <f t="shared" si="209"/>
        <v/>
      </c>
      <c r="S2638" s="27" t="str">
        <f t="shared" si="210"/>
        <v/>
      </c>
    </row>
    <row r="2639" spans="2:19" x14ac:dyDescent="0.3">
      <c r="B2639" s="24" t="str">
        <f>_xlfn.IFNA(VLOOKUP(A2639,list!B:C,2,FALSE),"")</f>
        <v/>
      </c>
      <c r="D2639" s="24" t="str">
        <f>_xlfn.IFNA(VLOOKUP(C2639,list!$G$2:$I$10,2,FALSE),"")</f>
        <v/>
      </c>
      <c r="E2639" s="24" t="str">
        <f>_xlfn.IFNA(VLOOKUP(C2639,list!G:I,3,FALSE),"")</f>
        <v/>
      </c>
      <c r="O2639" s="26" t="str">
        <f t="shared" si="207"/>
        <v/>
      </c>
      <c r="P2639" s="28" t="str">
        <f t="shared" si="211"/>
        <v/>
      </c>
      <c r="Q2639" s="24" t="str">
        <f t="shared" si="208"/>
        <v/>
      </c>
      <c r="R2639" s="24" t="str">
        <f t="shared" si="209"/>
        <v/>
      </c>
      <c r="S2639" s="27" t="str">
        <f t="shared" si="210"/>
        <v/>
      </c>
    </row>
    <row r="2640" spans="2:19" x14ac:dyDescent="0.3">
      <c r="B2640" s="24" t="str">
        <f>_xlfn.IFNA(VLOOKUP(A2640,list!B:C,2,FALSE),"")</f>
        <v/>
      </c>
      <c r="D2640" s="24" t="str">
        <f>_xlfn.IFNA(VLOOKUP(C2640,list!$G$2:$I$10,2,FALSE),"")</f>
        <v/>
      </c>
      <c r="E2640" s="24" t="str">
        <f>_xlfn.IFNA(VLOOKUP(C2640,list!G:I,3,FALSE),"")</f>
        <v/>
      </c>
      <c r="O2640" s="26" t="str">
        <f t="shared" si="207"/>
        <v/>
      </c>
      <c r="P2640" s="28" t="str">
        <f t="shared" si="211"/>
        <v/>
      </c>
      <c r="Q2640" s="24" t="str">
        <f t="shared" si="208"/>
        <v/>
      </c>
      <c r="R2640" s="24" t="str">
        <f t="shared" si="209"/>
        <v/>
      </c>
      <c r="S2640" s="27" t="str">
        <f t="shared" si="210"/>
        <v/>
      </c>
    </row>
    <row r="2641" spans="2:19" x14ac:dyDescent="0.3">
      <c r="B2641" s="24" t="str">
        <f>_xlfn.IFNA(VLOOKUP(A2641,list!B:C,2,FALSE),"")</f>
        <v/>
      </c>
      <c r="D2641" s="24" t="str">
        <f>_xlfn.IFNA(VLOOKUP(C2641,list!$G$2:$I$10,2,FALSE),"")</f>
        <v/>
      </c>
      <c r="E2641" s="24" t="str">
        <f>_xlfn.IFNA(VLOOKUP(C2641,list!G:I,3,FALSE),"")</f>
        <v/>
      </c>
      <c r="O2641" s="26" t="str">
        <f t="shared" si="207"/>
        <v/>
      </c>
      <c r="P2641" s="28" t="str">
        <f t="shared" si="211"/>
        <v/>
      </c>
      <c r="Q2641" s="24" t="str">
        <f t="shared" si="208"/>
        <v/>
      </c>
      <c r="R2641" s="24" t="str">
        <f t="shared" si="209"/>
        <v/>
      </c>
      <c r="S2641" s="27" t="str">
        <f t="shared" si="210"/>
        <v/>
      </c>
    </row>
    <row r="2642" spans="2:19" x14ac:dyDescent="0.3">
      <c r="B2642" s="24" t="str">
        <f>_xlfn.IFNA(VLOOKUP(A2642,list!B:C,2,FALSE),"")</f>
        <v/>
      </c>
      <c r="D2642" s="24" t="str">
        <f>_xlfn.IFNA(VLOOKUP(C2642,list!$G$2:$I$10,2,FALSE),"")</f>
        <v/>
      </c>
      <c r="E2642" s="24" t="str">
        <f>_xlfn.IFNA(VLOOKUP(C2642,list!G:I,3,FALSE),"")</f>
        <v/>
      </c>
      <c r="O2642" s="26" t="str">
        <f t="shared" si="207"/>
        <v/>
      </c>
      <c r="P2642" s="28" t="str">
        <f t="shared" si="211"/>
        <v/>
      </c>
      <c r="Q2642" s="24" t="str">
        <f t="shared" si="208"/>
        <v/>
      </c>
      <c r="R2642" s="24" t="str">
        <f t="shared" si="209"/>
        <v/>
      </c>
      <c r="S2642" s="27" t="str">
        <f t="shared" si="210"/>
        <v/>
      </c>
    </row>
    <row r="2643" spans="2:19" x14ac:dyDescent="0.3">
      <c r="B2643" s="24" t="str">
        <f>_xlfn.IFNA(VLOOKUP(A2643,list!B:C,2,FALSE),"")</f>
        <v/>
      </c>
      <c r="D2643" s="24" t="str">
        <f>_xlfn.IFNA(VLOOKUP(C2643,list!$G$2:$I$10,2,FALSE),"")</f>
        <v/>
      </c>
      <c r="E2643" s="24" t="str">
        <f>_xlfn.IFNA(VLOOKUP(C2643,list!G:I,3,FALSE),"")</f>
        <v/>
      </c>
      <c r="O2643" s="26" t="str">
        <f t="shared" si="207"/>
        <v/>
      </c>
      <c r="P2643" s="28" t="str">
        <f t="shared" si="211"/>
        <v/>
      </c>
      <c r="Q2643" s="24" t="str">
        <f t="shared" si="208"/>
        <v/>
      </c>
      <c r="R2643" s="24" t="str">
        <f t="shared" si="209"/>
        <v/>
      </c>
      <c r="S2643" s="27" t="str">
        <f t="shared" si="210"/>
        <v/>
      </c>
    </row>
    <row r="2644" spans="2:19" x14ac:dyDescent="0.3">
      <c r="B2644" s="24" t="str">
        <f>_xlfn.IFNA(VLOOKUP(A2644,list!B:C,2,FALSE),"")</f>
        <v/>
      </c>
      <c r="D2644" s="24" t="str">
        <f>_xlfn.IFNA(VLOOKUP(C2644,list!$G$2:$I$10,2,FALSE),"")</f>
        <v/>
      </c>
      <c r="E2644" s="24" t="str">
        <f>_xlfn.IFNA(VLOOKUP(C2644,list!G:I,3,FALSE),"")</f>
        <v/>
      </c>
      <c r="O2644" s="26" t="str">
        <f t="shared" si="207"/>
        <v/>
      </c>
      <c r="P2644" s="28" t="str">
        <f t="shared" si="211"/>
        <v/>
      </c>
      <c r="Q2644" s="24" t="str">
        <f t="shared" si="208"/>
        <v/>
      </c>
      <c r="R2644" s="24" t="str">
        <f t="shared" si="209"/>
        <v/>
      </c>
      <c r="S2644" s="27" t="str">
        <f t="shared" si="210"/>
        <v/>
      </c>
    </row>
    <row r="2645" spans="2:19" x14ac:dyDescent="0.3">
      <c r="B2645" s="24" t="str">
        <f>_xlfn.IFNA(VLOOKUP(A2645,list!B:C,2,FALSE),"")</f>
        <v/>
      </c>
      <c r="D2645" s="24" t="str">
        <f>_xlfn.IFNA(VLOOKUP(C2645,list!$G$2:$I$10,2,FALSE),"")</f>
        <v/>
      </c>
      <c r="E2645" s="24" t="str">
        <f>_xlfn.IFNA(VLOOKUP(C2645,list!G:I,3,FALSE),"")</f>
        <v/>
      </c>
      <c r="O2645" s="26" t="str">
        <f t="shared" si="207"/>
        <v/>
      </c>
      <c r="P2645" s="28" t="str">
        <f t="shared" si="211"/>
        <v/>
      </c>
      <c r="Q2645" s="24" t="str">
        <f t="shared" si="208"/>
        <v/>
      </c>
      <c r="R2645" s="24" t="str">
        <f t="shared" si="209"/>
        <v/>
      </c>
      <c r="S2645" s="27" t="str">
        <f t="shared" si="210"/>
        <v/>
      </c>
    </row>
    <row r="2646" spans="2:19" x14ac:dyDescent="0.3">
      <c r="B2646" s="24" t="str">
        <f>_xlfn.IFNA(VLOOKUP(A2646,list!B:C,2,FALSE),"")</f>
        <v/>
      </c>
      <c r="D2646" s="24" t="str">
        <f>_xlfn.IFNA(VLOOKUP(C2646,list!$G$2:$I$10,2,FALSE),"")</f>
        <v/>
      </c>
      <c r="E2646" s="24" t="str">
        <f>_xlfn.IFNA(VLOOKUP(C2646,list!G:I,3,FALSE),"")</f>
        <v/>
      </c>
      <c r="O2646" s="26" t="str">
        <f t="shared" si="207"/>
        <v/>
      </c>
      <c r="P2646" s="28" t="str">
        <f t="shared" si="211"/>
        <v/>
      </c>
      <c r="Q2646" s="24" t="str">
        <f t="shared" si="208"/>
        <v/>
      </c>
      <c r="R2646" s="24" t="str">
        <f t="shared" si="209"/>
        <v/>
      </c>
      <c r="S2646" s="27" t="str">
        <f t="shared" si="210"/>
        <v/>
      </c>
    </row>
    <row r="2647" spans="2:19" x14ac:dyDescent="0.3">
      <c r="B2647" s="24" t="str">
        <f>_xlfn.IFNA(VLOOKUP(A2647,list!B:C,2,FALSE),"")</f>
        <v/>
      </c>
      <c r="D2647" s="24" t="str">
        <f>_xlfn.IFNA(VLOOKUP(C2647,list!$G$2:$I$10,2,FALSE),"")</f>
        <v/>
      </c>
      <c r="E2647" s="24" t="str">
        <f>_xlfn.IFNA(VLOOKUP(C2647,list!G:I,3,FALSE),"")</f>
        <v/>
      </c>
      <c r="O2647" s="26" t="str">
        <f t="shared" si="207"/>
        <v/>
      </c>
      <c r="P2647" s="28" t="str">
        <f t="shared" si="211"/>
        <v/>
      </c>
      <c r="Q2647" s="24" t="str">
        <f t="shared" si="208"/>
        <v/>
      </c>
      <c r="R2647" s="24" t="str">
        <f t="shared" si="209"/>
        <v/>
      </c>
      <c r="S2647" s="27" t="str">
        <f t="shared" si="210"/>
        <v/>
      </c>
    </row>
    <row r="2648" spans="2:19" x14ac:dyDescent="0.3">
      <c r="B2648" s="24" t="str">
        <f>_xlfn.IFNA(VLOOKUP(A2648,list!B:C,2,FALSE),"")</f>
        <v/>
      </c>
      <c r="D2648" s="24" t="str">
        <f>_xlfn.IFNA(VLOOKUP(C2648,list!$G$2:$I$10,2,FALSE),"")</f>
        <v/>
      </c>
      <c r="E2648" s="24" t="str">
        <f>_xlfn.IFNA(VLOOKUP(C2648,list!G:I,3,FALSE),"")</f>
        <v/>
      </c>
      <c r="O2648" s="26" t="str">
        <f t="shared" si="207"/>
        <v/>
      </c>
      <c r="P2648" s="28" t="str">
        <f t="shared" si="211"/>
        <v/>
      </c>
      <c r="Q2648" s="24" t="str">
        <f t="shared" si="208"/>
        <v/>
      </c>
      <c r="R2648" s="24" t="str">
        <f t="shared" si="209"/>
        <v/>
      </c>
      <c r="S2648" s="27" t="str">
        <f t="shared" si="210"/>
        <v/>
      </c>
    </row>
    <row r="2649" spans="2:19" x14ac:dyDescent="0.3">
      <c r="B2649" s="24" t="str">
        <f>_xlfn.IFNA(VLOOKUP(A2649,list!B:C,2,FALSE),"")</f>
        <v/>
      </c>
      <c r="D2649" s="24" t="str">
        <f>_xlfn.IFNA(VLOOKUP(C2649,list!$G$2:$I$10,2,FALSE),"")</f>
        <v/>
      </c>
      <c r="E2649" s="24" t="str">
        <f>_xlfn.IFNA(VLOOKUP(C2649,list!G:I,3,FALSE),"")</f>
        <v/>
      </c>
      <c r="O2649" s="26" t="str">
        <f t="shared" si="207"/>
        <v/>
      </c>
      <c r="P2649" s="28" t="str">
        <f t="shared" si="211"/>
        <v/>
      </c>
      <c r="Q2649" s="24" t="str">
        <f t="shared" si="208"/>
        <v/>
      </c>
      <c r="R2649" s="24" t="str">
        <f t="shared" si="209"/>
        <v/>
      </c>
      <c r="S2649" s="27" t="str">
        <f t="shared" si="210"/>
        <v/>
      </c>
    </row>
    <row r="2650" spans="2:19" x14ac:dyDescent="0.3">
      <c r="B2650" s="24" t="str">
        <f>_xlfn.IFNA(VLOOKUP(A2650,list!B:C,2,FALSE),"")</f>
        <v/>
      </c>
      <c r="D2650" s="24" t="str">
        <f>_xlfn.IFNA(VLOOKUP(C2650,list!$G$2:$I$10,2,FALSE),"")</f>
        <v/>
      </c>
      <c r="E2650" s="24" t="str">
        <f>_xlfn.IFNA(VLOOKUP(C2650,list!G:I,3,FALSE),"")</f>
        <v/>
      </c>
      <c r="O2650" s="26" t="str">
        <f t="shared" si="207"/>
        <v/>
      </c>
      <c r="P2650" s="28" t="str">
        <f t="shared" si="211"/>
        <v/>
      </c>
      <c r="Q2650" s="24" t="str">
        <f t="shared" si="208"/>
        <v/>
      </c>
      <c r="R2650" s="24" t="str">
        <f t="shared" si="209"/>
        <v/>
      </c>
      <c r="S2650" s="27" t="str">
        <f t="shared" si="210"/>
        <v/>
      </c>
    </row>
    <row r="2651" spans="2:19" x14ac:dyDescent="0.3">
      <c r="B2651" s="24" t="str">
        <f>_xlfn.IFNA(VLOOKUP(A2651,list!B:C,2,FALSE),"")</f>
        <v/>
      </c>
      <c r="D2651" s="24" t="str">
        <f>_xlfn.IFNA(VLOOKUP(C2651,list!$G$2:$I$10,2,FALSE),"")</f>
        <v/>
      </c>
      <c r="E2651" s="24" t="str">
        <f>_xlfn.IFNA(VLOOKUP(C2651,list!G:I,3,FALSE),"")</f>
        <v/>
      </c>
      <c r="O2651" s="26" t="str">
        <f t="shared" si="207"/>
        <v/>
      </c>
      <c r="P2651" s="28" t="str">
        <f t="shared" si="211"/>
        <v/>
      </c>
      <c r="Q2651" s="24" t="str">
        <f t="shared" si="208"/>
        <v/>
      </c>
      <c r="R2651" s="24" t="str">
        <f t="shared" si="209"/>
        <v/>
      </c>
      <c r="S2651" s="27" t="str">
        <f t="shared" si="210"/>
        <v/>
      </c>
    </row>
    <row r="2652" spans="2:19" x14ac:dyDescent="0.3">
      <c r="B2652" s="24" t="str">
        <f>_xlfn.IFNA(VLOOKUP(A2652,list!B:C,2,FALSE),"")</f>
        <v/>
      </c>
      <c r="D2652" s="24" t="str">
        <f>_xlfn.IFNA(VLOOKUP(C2652,list!$G$2:$I$10,2,FALSE),"")</f>
        <v/>
      </c>
      <c r="E2652" s="24" t="str">
        <f>_xlfn.IFNA(VLOOKUP(C2652,list!G:I,3,FALSE),"")</f>
        <v/>
      </c>
      <c r="O2652" s="26" t="str">
        <f t="shared" si="207"/>
        <v/>
      </c>
      <c r="P2652" s="28" t="str">
        <f t="shared" si="211"/>
        <v/>
      </c>
      <c r="Q2652" s="24" t="str">
        <f t="shared" si="208"/>
        <v/>
      </c>
      <c r="R2652" s="24" t="str">
        <f t="shared" si="209"/>
        <v/>
      </c>
      <c r="S2652" s="27" t="str">
        <f t="shared" si="210"/>
        <v/>
      </c>
    </row>
    <row r="2653" spans="2:19" x14ac:dyDescent="0.3">
      <c r="B2653" s="24" t="str">
        <f>_xlfn.IFNA(VLOOKUP(A2653,list!B:C,2,FALSE),"")</f>
        <v/>
      </c>
      <c r="D2653" s="24" t="str">
        <f>_xlfn.IFNA(VLOOKUP(C2653,list!$G$2:$I$10,2,FALSE),"")</f>
        <v/>
      </c>
      <c r="E2653" s="24" t="str">
        <f>_xlfn.IFNA(VLOOKUP(C2653,list!G:I,3,FALSE),"")</f>
        <v/>
      </c>
      <c r="O2653" s="26" t="str">
        <f t="shared" si="207"/>
        <v/>
      </c>
      <c r="P2653" s="28" t="str">
        <f t="shared" si="211"/>
        <v/>
      </c>
      <c r="Q2653" s="24" t="str">
        <f t="shared" si="208"/>
        <v/>
      </c>
      <c r="R2653" s="24" t="str">
        <f t="shared" si="209"/>
        <v/>
      </c>
      <c r="S2653" s="27" t="str">
        <f t="shared" si="210"/>
        <v/>
      </c>
    </row>
    <row r="2654" spans="2:19" x14ac:dyDescent="0.3">
      <c r="B2654" s="24" t="str">
        <f>_xlfn.IFNA(VLOOKUP(A2654,list!B:C,2,FALSE),"")</f>
        <v/>
      </c>
      <c r="D2654" s="24" t="str">
        <f>_xlfn.IFNA(VLOOKUP(C2654,list!$G$2:$I$10,2,FALSE),"")</f>
        <v/>
      </c>
      <c r="E2654" s="24" t="str">
        <f>_xlfn.IFNA(VLOOKUP(C2654,list!G:I,3,FALSE),"")</f>
        <v/>
      </c>
      <c r="O2654" s="26" t="str">
        <f t="shared" si="207"/>
        <v/>
      </c>
      <c r="P2654" s="28" t="str">
        <f t="shared" si="211"/>
        <v/>
      </c>
      <c r="Q2654" s="24" t="str">
        <f t="shared" si="208"/>
        <v/>
      </c>
      <c r="R2654" s="24" t="str">
        <f t="shared" si="209"/>
        <v/>
      </c>
      <c r="S2654" s="27" t="str">
        <f t="shared" si="210"/>
        <v/>
      </c>
    </row>
    <row r="2655" spans="2:19" x14ac:dyDescent="0.3">
      <c r="B2655" s="24" t="str">
        <f>_xlfn.IFNA(VLOOKUP(A2655,list!B:C,2,FALSE),"")</f>
        <v/>
      </c>
      <c r="D2655" s="24" t="str">
        <f>_xlfn.IFNA(VLOOKUP(C2655,list!$G$2:$I$10,2,FALSE),"")</f>
        <v/>
      </c>
      <c r="E2655" s="24" t="str">
        <f>_xlfn.IFNA(VLOOKUP(C2655,list!G:I,3,FALSE),"")</f>
        <v/>
      </c>
      <c r="O2655" s="26" t="str">
        <f t="shared" si="207"/>
        <v/>
      </c>
      <c r="P2655" s="28" t="str">
        <f t="shared" si="211"/>
        <v/>
      </c>
      <c r="Q2655" s="24" t="str">
        <f t="shared" si="208"/>
        <v/>
      </c>
      <c r="R2655" s="24" t="str">
        <f t="shared" si="209"/>
        <v/>
      </c>
      <c r="S2655" s="27" t="str">
        <f t="shared" si="210"/>
        <v/>
      </c>
    </row>
    <row r="2656" spans="2:19" x14ac:dyDescent="0.3">
      <c r="B2656" s="24" t="str">
        <f>_xlfn.IFNA(VLOOKUP(A2656,list!B:C,2,FALSE),"")</f>
        <v/>
      </c>
      <c r="D2656" s="24" t="str">
        <f>_xlfn.IFNA(VLOOKUP(C2656,list!$G$2:$I$10,2,FALSE),"")</f>
        <v/>
      </c>
      <c r="E2656" s="24" t="str">
        <f>_xlfn.IFNA(VLOOKUP(C2656,list!G:I,3,FALSE),"")</f>
        <v/>
      </c>
      <c r="O2656" s="26" t="str">
        <f t="shared" si="207"/>
        <v/>
      </c>
      <c r="P2656" s="28" t="str">
        <f t="shared" si="211"/>
        <v/>
      </c>
      <c r="Q2656" s="24" t="str">
        <f t="shared" si="208"/>
        <v/>
      </c>
      <c r="R2656" s="24" t="str">
        <f t="shared" si="209"/>
        <v/>
      </c>
      <c r="S2656" s="27" t="str">
        <f t="shared" si="210"/>
        <v/>
      </c>
    </row>
    <row r="2657" spans="2:19" x14ac:dyDescent="0.3">
      <c r="B2657" s="24" t="str">
        <f>_xlfn.IFNA(VLOOKUP(A2657,list!B:C,2,FALSE),"")</f>
        <v/>
      </c>
      <c r="D2657" s="24" t="str">
        <f>_xlfn.IFNA(VLOOKUP(C2657,list!$G$2:$I$10,2,FALSE),"")</f>
        <v/>
      </c>
      <c r="E2657" s="24" t="str">
        <f>_xlfn.IFNA(VLOOKUP(C2657,list!G:I,3,FALSE),"")</f>
        <v/>
      </c>
      <c r="O2657" s="26" t="str">
        <f t="shared" si="207"/>
        <v/>
      </c>
      <c r="P2657" s="28" t="str">
        <f t="shared" si="211"/>
        <v/>
      </c>
      <c r="Q2657" s="24" t="str">
        <f t="shared" si="208"/>
        <v/>
      </c>
      <c r="R2657" s="24" t="str">
        <f t="shared" si="209"/>
        <v/>
      </c>
      <c r="S2657" s="27" t="str">
        <f t="shared" si="210"/>
        <v/>
      </c>
    </row>
    <row r="2658" spans="2:19" x14ac:dyDescent="0.3">
      <c r="B2658" s="24" t="str">
        <f>_xlfn.IFNA(VLOOKUP(A2658,list!B:C,2,FALSE),"")</f>
        <v/>
      </c>
      <c r="D2658" s="24" t="str">
        <f>_xlfn.IFNA(VLOOKUP(C2658,list!$G$2:$I$10,2,FALSE),"")</f>
        <v/>
      </c>
      <c r="E2658" s="24" t="str">
        <f>_xlfn.IFNA(VLOOKUP(C2658,list!G:I,3,FALSE),"")</f>
        <v/>
      </c>
      <c r="O2658" s="26" t="str">
        <f t="shared" si="207"/>
        <v/>
      </c>
      <c r="P2658" s="28" t="str">
        <f t="shared" si="211"/>
        <v/>
      </c>
      <c r="Q2658" s="24" t="str">
        <f t="shared" si="208"/>
        <v/>
      </c>
      <c r="R2658" s="24" t="str">
        <f t="shared" si="209"/>
        <v/>
      </c>
      <c r="S2658" s="27" t="str">
        <f t="shared" si="210"/>
        <v/>
      </c>
    </row>
    <row r="2659" spans="2:19" x14ac:dyDescent="0.3">
      <c r="B2659" s="24" t="str">
        <f>_xlfn.IFNA(VLOOKUP(A2659,list!B:C,2,FALSE),"")</f>
        <v/>
      </c>
      <c r="D2659" s="24" t="str">
        <f>_xlfn.IFNA(VLOOKUP(C2659,list!$G$2:$I$10,2,FALSE),"")</f>
        <v/>
      </c>
      <c r="E2659" s="24" t="str">
        <f>_xlfn.IFNA(VLOOKUP(C2659,list!G:I,3,FALSE),"")</f>
        <v/>
      </c>
      <c r="O2659" s="26" t="str">
        <f t="shared" si="207"/>
        <v/>
      </c>
      <c r="P2659" s="28" t="str">
        <f t="shared" si="211"/>
        <v/>
      </c>
      <c r="Q2659" s="24" t="str">
        <f t="shared" si="208"/>
        <v/>
      </c>
      <c r="R2659" s="24" t="str">
        <f t="shared" si="209"/>
        <v/>
      </c>
      <c r="S2659" s="27" t="str">
        <f t="shared" si="210"/>
        <v/>
      </c>
    </row>
    <row r="2660" spans="2:19" x14ac:dyDescent="0.3">
      <c r="B2660" s="24" t="str">
        <f>_xlfn.IFNA(VLOOKUP(A2660,list!B:C,2,FALSE),"")</f>
        <v/>
      </c>
      <c r="D2660" s="24" t="str">
        <f>_xlfn.IFNA(VLOOKUP(C2660,list!$G$2:$I$10,2,FALSE),"")</f>
        <v/>
      </c>
      <c r="E2660" s="24" t="str">
        <f>_xlfn.IFNA(VLOOKUP(C2660,list!G:I,3,FALSE),"")</f>
        <v/>
      </c>
      <c r="O2660" s="26" t="str">
        <f t="shared" si="207"/>
        <v/>
      </c>
      <c r="P2660" s="28" t="str">
        <f t="shared" si="211"/>
        <v/>
      </c>
      <c r="Q2660" s="24" t="str">
        <f t="shared" si="208"/>
        <v/>
      </c>
      <c r="R2660" s="24" t="str">
        <f t="shared" si="209"/>
        <v/>
      </c>
      <c r="S2660" s="27" t="str">
        <f t="shared" si="210"/>
        <v/>
      </c>
    </row>
    <row r="2661" spans="2:19" x14ac:dyDescent="0.3">
      <c r="B2661" s="24" t="str">
        <f>_xlfn.IFNA(VLOOKUP(A2661,list!B:C,2,FALSE),"")</f>
        <v/>
      </c>
      <c r="D2661" s="24" t="str">
        <f>_xlfn.IFNA(VLOOKUP(C2661,list!$G$2:$I$10,2,FALSE),"")</f>
        <v/>
      </c>
      <c r="E2661" s="24" t="str">
        <f>_xlfn.IFNA(VLOOKUP(C2661,list!G:I,3,FALSE),"")</f>
        <v/>
      </c>
      <c r="O2661" s="26" t="str">
        <f t="shared" si="207"/>
        <v/>
      </c>
      <c r="P2661" s="28" t="str">
        <f t="shared" si="211"/>
        <v/>
      </c>
      <c r="Q2661" s="24" t="str">
        <f t="shared" si="208"/>
        <v/>
      </c>
      <c r="R2661" s="24" t="str">
        <f t="shared" si="209"/>
        <v/>
      </c>
      <c r="S2661" s="27" t="str">
        <f t="shared" si="210"/>
        <v/>
      </c>
    </row>
    <row r="2662" spans="2:19" x14ac:dyDescent="0.3">
      <c r="B2662" s="24" t="str">
        <f>_xlfn.IFNA(VLOOKUP(A2662,list!B:C,2,FALSE),"")</f>
        <v/>
      </c>
      <c r="D2662" s="24" t="str">
        <f>_xlfn.IFNA(VLOOKUP(C2662,list!$G$2:$I$10,2,FALSE),"")</f>
        <v/>
      </c>
      <c r="E2662" s="24" t="str">
        <f>_xlfn.IFNA(VLOOKUP(C2662,list!G:I,3,FALSE),"")</f>
        <v/>
      </c>
      <c r="O2662" s="26" t="str">
        <f t="shared" si="207"/>
        <v/>
      </c>
      <c r="P2662" s="28" t="str">
        <f t="shared" si="211"/>
        <v/>
      </c>
      <c r="Q2662" s="24" t="str">
        <f t="shared" si="208"/>
        <v/>
      </c>
      <c r="R2662" s="24" t="str">
        <f t="shared" si="209"/>
        <v/>
      </c>
      <c r="S2662" s="27" t="str">
        <f t="shared" si="210"/>
        <v/>
      </c>
    </row>
    <row r="2663" spans="2:19" x14ac:dyDescent="0.3">
      <c r="B2663" s="24" t="str">
        <f>_xlfn.IFNA(VLOOKUP(A2663,list!B:C,2,FALSE),"")</f>
        <v/>
      </c>
      <c r="D2663" s="24" t="str">
        <f>_xlfn.IFNA(VLOOKUP(C2663,list!$G$2:$I$10,2,FALSE),"")</f>
        <v/>
      </c>
      <c r="E2663" s="24" t="str">
        <f>_xlfn.IFNA(VLOOKUP(C2663,list!G:I,3,FALSE),"")</f>
        <v/>
      </c>
      <c r="O2663" s="26" t="str">
        <f t="shared" si="207"/>
        <v/>
      </c>
      <c r="P2663" s="28" t="str">
        <f t="shared" si="211"/>
        <v/>
      </c>
      <c r="Q2663" s="24" t="str">
        <f t="shared" si="208"/>
        <v/>
      </c>
      <c r="R2663" s="24" t="str">
        <f t="shared" si="209"/>
        <v/>
      </c>
      <c r="S2663" s="27" t="str">
        <f t="shared" si="210"/>
        <v/>
      </c>
    </row>
    <row r="2664" spans="2:19" x14ac:dyDescent="0.3">
      <c r="B2664" s="24" t="str">
        <f>_xlfn.IFNA(VLOOKUP(A2664,list!B:C,2,FALSE),"")</f>
        <v/>
      </c>
      <c r="D2664" s="24" t="str">
        <f>_xlfn.IFNA(VLOOKUP(C2664,list!$G$2:$I$10,2,FALSE),"")</f>
        <v/>
      </c>
      <c r="E2664" s="24" t="str">
        <f>_xlfn.IFNA(VLOOKUP(C2664,list!G:I,3,FALSE),"")</f>
        <v/>
      </c>
      <c r="O2664" s="26" t="str">
        <f t="shared" si="207"/>
        <v/>
      </c>
      <c r="P2664" s="28" t="str">
        <f t="shared" si="211"/>
        <v/>
      </c>
      <c r="Q2664" s="24" t="str">
        <f t="shared" si="208"/>
        <v/>
      </c>
      <c r="R2664" s="24" t="str">
        <f t="shared" si="209"/>
        <v/>
      </c>
      <c r="S2664" s="27" t="str">
        <f t="shared" si="210"/>
        <v/>
      </c>
    </row>
    <row r="2665" spans="2:19" x14ac:dyDescent="0.3">
      <c r="B2665" s="24" t="str">
        <f>_xlfn.IFNA(VLOOKUP(A2665,list!B:C,2,FALSE),"")</f>
        <v/>
      </c>
      <c r="D2665" s="24" t="str">
        <f>_xlfn.IFNA(VLOOKUP(C2665,list!$G$2:$I$10,2,FALSE),"")</f>
        <v/>
      </c>
      <c r="E2665" s="24" t="str">
        <f>_xlfn.IFNA(VLOOKUP(C2665,list!G:I,3,FALSE),"")</f>
        <v/>
      </c>
      <c r="O2665" s="26" t="str">
        <f t="shared" si="207"/>
        <v/>
      </c>
      <c r="P2665" s="28" t="str">
        <f t="shared" si="211"/>
        <v/>
      </c>
      <c r="Q2665" s="24" t="str">
        <f t="shared" si="208"/>
        <v/>
      </c>
      <c r="R2665" s="24" t="str">
        <f t="shared" si="209"/>
        <v/>
      </c>
      <c r="S2665" s="27" t="str">
        <f t="shared" si="210"/>
        <v/>
      </c>
    </row>
    <row r="2666" spans="2:19" x14ac:dyDescent="0.3">
      <c r="B2666" s="24" t="str">
        <f>_xlfn.IFNA(VLOOKUP(A2666,list!B:C,2,FALSE),"")</f>
        <v/>
      </c>
      <c r="D2666" s="24" t="str">
        <f>_xlfn.IFNA(VLOOKUP(C2666,list!$G$2:$I$10,2,FALSE),"")</f>
        <v/>
      </c>
      <c r="E2666" s="24" t="str">
        <f>_xlfn.IFNA(VLOOKUP(C2666,list!G:I,3,FALSE),"")</f>
        <v/>
      </c>
      <c r="O2666" s="26" t="str">
        <f t="shared" si="207"/>
        <v/>
      </c>
      <c r="P2666" s="28" t="str">
        <f t="shared" si="211"/>
        <v/>
      </c>
      <c r="Q2666" s="24" t="str">
        <f t="shared" si="208"/>
        <v/>
      </c>
      <c r="R2666" s="24" t="str">
        <f t="shared" si="209"/>
        <v/>
      </c>
      <c r="S2666" s="27" t="str">
        <f t="shared" si="210"/>
        <v/>
      </c>
    </row>
    <row r="2667" spans="2:19" x14ac:dyDescent="0.3">
      <c r="B2667" s="24" t="str">
        <f>_xlfn.IFNA(VLOOKUP(A2667,list!B:C,2,FALSE),"")</f>
        <v/>
      </c>
      <c r="D2667" s="24" t="str">
        <f>_xlfn.IFNA(VLOOKUP(C2667,list!$G$2:$I$10,2,FALSE),"")</f>
        <v/>
      </c>
      <c r="E2667" s="24" t="str">
        <f>_xlfn.IFNA(VLOOKUP(C2667,list!G:I,3,FALSE),"")</f>
        <v/>
      </c>
      <c r="O2667" s="26" t="str">
        <f t="shared" si="207"/>
        <v/>
      </c>
      <c r="P2667" s="28" t="str">
        <f t="shared" si="211"/>
        <v/>
      </c>
      <c r="Q2667" s="24" t="str">
        <f t="shared" si="208"/>
        <v/>
      </c>
      <c r="R2667" s="24" t="str">
        <f t="shared" si="209"/>
        <v/>
      </c>
      <c r="S2667" s="27" t="str">
        <f t="shared" si="210"/>
        <v/>
      </c>
    </row>
    <row r="2668" spans="2:19" x14ac:dyDescent="0.3">
      <c r="B2668" s="24" t="str">
        <f>_xlfn.IFNA(VLOOKUP(A2668,list!B:C,2,FALSE),"")</f>
        <v/>
      </c>
      <c r="D2668" s="24" t="str">
        <f>_xlfn.IFNA(VLOOKUP(C2668,list!$G$2:$I$10,2,FALSE),"")</f>
        <v/>
      </c>
      <c r="E2668" s="24" t="str">
        <f>_xlfn.IFNA(VLOOKUP(C2668,list!G:I,3,FALSE),"")</f>
        <v/>
      </c>
      <c r="O2668" s="26" t="str">
        <f t="shared" si="207"/>
        <v/>
      </c>
      <c r="P2668" s="28" t="str">
        <f t="shared" si="211"/>
        <v/>
      </c>
      <c r="Q2668" s="24" t="str">
        <f t="shared" si="208"/>
        <v/>
      </c>
      <c r="R2668" s="24" t="str">
        <f t="shared" si="209"/>
        <v/>
      </c>
      <c r="S2668" s="27" t="str">
        <f t="shared" si="210"/>
        <v/>
      </c>
    </row>
    <row r="2669" spans="2:19" x14ac:dyDescent="0.3">
      <c r="B2669" s="24" t="str">
        <f>_xlfn.IFNA(VLOOKUP(A2669,list!B:C,2,FALSE),"")</f>
        <v/>
      </c>
      <c r="D2669" s="24" t="str">
        <f>_xlfn.IFNA(VLOOKUP(C2669,list!$G$2:$I$10,2,FALSE),"")</f>
        <v/>
      </c>
      <c r="E2669" s="24" t="str">
        <f>_xlfn.IFNA(VLOOKUP(C2669,list!G:I,3,FALSE),"")</f>
        <v/>
      </c>
      <c r="O2669" s="26" t="str">
        <f t="shared" si="207"/>
        <v/>
      </c>
      <c r="P2669" s="28" t="str">
        <f t="shared" si="211"/>
        <v/>
      </c>
      <c r="Q2669" s="24" t="str">
        <f t="shared" si="208"/>
        <v/>
      </c>
      <c r="R2669" s="24" t="str">
        <f t="shared" si="209"/>
        <v/>
      </c>
      <c r="S2669" s="27" t="str">
        <f t="shared" si="210"/>
        <v/>
      </c>
    </row>
    <row r="2670" spans="2:19" x14ac:dyDescent="0.3">
      <c r="B2670" s="24" t="str">
        <f>_xlfn.IFNA(VLOOKUP(A2670,list!B:C,2,FALSE),"")</f>
        <v/>
      </c>
      <c r="D2670" s="24" t="str">
        <f>_xlfn.IFNA(VLOOKUP(C2670,list!$G$2:$I$10,2,FALSE),"")</f>
        <v/>
      </c>
      <c r="E2670" s="24" t="str">
        <f>_xlfn.IFNA(VLOOKUP(C2670,list!G:I,3,FALSE),"")</f>
        <v/>
      </c>
      <c r="O2670" s="26" t="str">
        <f t="shared" si="207"/>
        <v/>
      </c>
      <c r="P2670" s="28" t="str">
        <f t="shared" si="211"/>
        <v/>
      </c>
      <c r="Q2670" s="24" t="str">
        <f t="shared" si="208"/>
        <v/>
      </c>
      <c r="R2670" s="24" t="str">
        <f t="shared" si="209"/>
        <v/>
      </c>
      <c r="S2670" s="27" t="str">
        <f t="shared" si="210"/>
        <v/>
      </c>
    </row>
    <row r="2671" spans="2:19" x14ac:dyDescent="0.3">
      <c r="B2671" s="24" t="str">
        <f>_xlfn.IFNA(VLOOKUP(A2671,list!B:C,2,FALSE),"")</f>
        <v/>
      </c>
      <c r="D2671" s="24" t="str">
        <f>_xlfn.IFNA(VLOOKUP(C2671,list!$G$2:$I$10,2,FALSE),"")</f>
        <v/>
      </c>
      <c r="E2671" s="24" t="str">
        <f>_xlfn.IFNA(VLOOKUP(C2671,list!G:I,3,FALSE),"")</f>
        <v/>
      </c>
      <c r="O2671" s="26" t="str">
        <f t="shared" si="207"/>
        <v/>
      </c>
      <c r="P2671" s="28" t="str">
        <f t="shared" si="211"/>
        <v/>
      </c>
      <c r="Q2671" s="24" t="str">
        <f t="shared" si="208"/>
        <v/>
      </c>
      <c r="R2671" s="24" t="str">
        <f t="shared" si="209"/>
        <v/>
      </c>
      <c r="S2671" s="27" t="str">
        <f t="shared" si="210"/>
        <v/>
      </c>
    </row>
    <row r="2672" spans="2:19" x14ac:dyDescent="0.3">
      <c r="B2672" s="24" t="str">
        <f>_xlfn.IFNA(VLOOKUP(A2672,list!B:C,2,FALSE),"")</f>
        <v/>
      </c>
      <c r="D2672" s="24" t="str">
        <f>_xlfn.IFNA(VLOOKUP(C2672,list!$G$2:$I$10,2,FALSE),"")</f>
        <v/>
      </c>
      <c r="E2672" s="24" t="str">
        <f>_xlfn.IFNA(VLOOKUP(C2672,list!G:I,3,FALSE),"")</f>
        <v/>
      </c>
      <c r="O2672" s="26" t="str">
        <f t="shared" si="207"/>
        <v/>
      </c>
      <c r="P2672" s="28" t="str">
        <f t="shared" si="211"/>
        <v/>
      </c>
      <c r="Q2672" s="24" t="str">
        <f t="shared" si="208"/>
        <v/>
      </c>
      <c r="R2672" s="24" t="str">
        <f t="shared" si="209"/>
        <v/>
      </c>
      <c r="S2672" s="27" t="str">
        <f t="shared" si="210"/>
        <v/>
      </c>
    </row>
    <row r="2673" spans="2:19" x14ac:dyDescent="0.3">
      <c r="B2673" s="24" t="str">
        <f>_xlfn.IFNA(VLOOKUP(A2673,list!B:C,2,FALSE),"")</f>
        <v/>
      </c>
      <c r="D2673" s="24" t="str">
        <f>_xlfn.IFNA(VLOOKUP(C2673,list!$G$2:$I$10,2,FALSE),"")</f>
        <v/>
      </c>
      <c r="E2673" s="24" t="str">
        <f>_xlfn.IFNA(VLOOKUP(C2673,list!G:I,3,FALSE),"")</f>
        <v/>
      </c>
      <c r="O2673" s="26" t="str">
        <f t="shared" si="207"/>
        <v/>
      </c>
      <c r="P2673" s="28" t="str">
        <f t="shared" si="211"/>
        <v/>
      </c>
      <c r="Q2673" s="24" t="str">
        <f t="shared" si="208"/>
        <v/>
      </c>
      <c r="R2673" s="24" t="str">
        <f t="shared" si="209"/>
        <v/>
      </c>
      <c r="S2673" s="27" t="str">
        <f t="shared" si="210"/>
        <v/>
      </c>
    </row>
    <row r="2674" spans="2:19" x14ac:dyDescent="0.3">
      <c r="B2674" s="24" t="str">
        <f>_xlfn.IFNA(VLOOKUP(A2674,list!B:C,2,FALSE),"")</f>
        <v/>
      </c>
      <c r="D2674" s="24" t="str">
        <f>_xlfn.IFNA(VLOOKUP(C2674,list!$G$2:$I$10,2,FALSE),"")</f>
        <v/>
      </c>
      <c r="E2674" s="24" t="str">
        <f>_xlfn.IFNA(VLOOKUP(C2674,list!G:I,3,FALSE),"")</f>
        <v/>
      </c>
      <c r="O2674" s="26" t="str">
        <f t="shared" si="207"/>
        <v/>
      </c>
      <c r="P2674" s="28" t="str">
        <f t="shared" si="211"/>
        <v/>
      </c>
      <c r="Q2674" s="24" t="str">
        <f t="shared" si="208"/>
        <v/>
      </c>
      <c r="R2674" s="24" t="str">
        <f t="shared" si="209"/>
        <v/>
      </c>
      <c r="S2674" s="27" t="str">
        <f t="shared" si="210"/>
        <v/>
      </c>
    </row>
    <row r="2675" spans="2:19" x14ac:dyDescent="0.3">
      <c r="B2675" s="24" t="str">
        <f>_xlfn.IFNA(VLOOKUP(A2675,list!B:C,2,FALSE),"")</f>
        <v/>
      </c>
      <c r="D2675" s="24" t="str">
        <f>_xlfn.IFNA(VLOOKUP(C2675,list!$G$2:$I$10,2,FALSE),"")</f>
        <v/>
      </c>
      <c r="E2675" s="24" t="str">
        <f>_xlfn.IFNA(VLOOKUP(C2675,list!G:I,3,FALSE),"")</f>
        <v/>
      </c>
      <c r="O2675" s="26" t="str">
        <f t="shared" si="207"/>
        <v/>
      </c>
      <c r="P2675" s="28" t="str">
        <f t="shared" si="211"/>
        <v/>
      </c>
      <c r="Q2675" s="24" t="str">
        <f t="shared" si="208"/>
        <v/>
      </c>
      <c r="R2675" s="24" t="str">
        <f t="shared" si="209"/>
        <v/>
      </c>
      <c r="S2675" s="27" t="str">
        <f t="shared" si="210"/>
        <v/>
      </c>
    </row>
    <row r="2676" spans="2:19" x14ac:dyDescent="0.3">
      <c r="B2676" s="24" t="str">
        <f>_xlfn.IFNA(VLOOKUP(A2676,list!B:C,2,FALSE),"")</f>
        <v/>
      </c>
      <c r="D2676" s="24" t="str">
        <f>_xlfn.IFNA(VLOOKUP(C2676,list!$G$2:$I$10,2,FALSE),"")</f>
        <v/>
      </c>
      <c r="E2676" s="24" t="str">
        <f>_xlfn.IFNA(VLOOKUP(C2676,list!G:I,3,FALSE),"")</f>
        <v/>
      </c>
      <c r="O2676" s="26" t="str">
        <f t="shared" si="207"/>
        <v/>
      </c>
      <c r="P2676" s="28" t="str">
        <f t="shared" si="211"/>
        <v/>
      </c>
      <c r="Q2676" s="24" t="str">
        <f t="shared" si="208"/>
        <v/>
      </c>
      <c r="R2676" s="24" t="str">
        <f t="shared" si="209"/>
        <v/>
      </c>
      <c r="S2676" s="27" t="str">
        <f t="shared" si="210"/>
        <v/>
      </c>
    </row>
    <row r="2677" spans="2:19" x14ac:dyDescent="0.3">
      <c r="B2677" s="24" t="str">
        <f>_xlfn.IFNA(VLOOKUP(A2677,list!B:C,2,FALSE),"")</f>
        <v/>
      </c>
      <c r="D2677" s="24" t="str">
        <f>_xlfn.IFNA(VLOOKUP(C2677,list!$G$2:$I$10,2,FALSE),"")</f>
        <v/>
      </c>
      <c r="E2677" s="24" t="str">
        <f>_xlfn.IFNA(VLOOKUP(C2677,list!G:I,3,FALSE),"")</f>
        <v/>
      </c>
      <c r="O2677" s="26" t="str">
        <f t="shared" si="207"/>
        <v/>
      </c>
      <c r="P2677" s="28" t="str">
        <f t="shared" si="211"/>
        <v/>
      </c>
      <c r="Q2677" s="24" t="str">
        <f t="shared" si="208"/>
        <v/>
      </c>
      <c r="R2677" s="24" t="str">
        <f t="shared" si="209"/>
        <v/>
      </c>
      <c r="S2677" s="27" t="str">
        <f t="shared" si="210"/>
        <v/>
      </c>
    </row>
    <row r="2678" spans="2:19" x14ac:dyDescent="0.3">
      <c r="B2678" s="24" t="str">
        <f>_xlfn.IFNA(VLOOKUP(A2678,list!B:C,2,FALSE),"")</f>
        <v/>
      </c>
      <c r="D2678" s="24" t="str">
        <f>_xlfn.IFNA(VLOOKUP(C2678,list!$G$2:$I$10,2,FALSE),"")</f>
        <v/>
      </c>
      <c r="E2678" s="24" t="str">
        <f>_xlfn.IFNA(VLOOKUP(C2678,list!G:I,3,FALSE),"")</f>
        <v/>
      </c>
      <c r="O2678" s="26" t="str">
        <f t="shared" si="207"/>
        <v/>
      </c>
      <c r="P2678" s="28" t="str">
        <f t="shared" si="211"/>
        <v/>
      </c>
      <c r="Q2678" s="24" t="str">
        <f t="shared" si="208"/>
        <v/>
      </c>
      <c r="R2678" s="24" t="str">
        <f t="shared" si="209"/>
        <v/>
      </c>
      <c r="S2678" s="27" t="str">
        <f t="shared" si="210"/>
        <v/>
      </c>
    </row>
    <row r="2679" spans="2:19" x14ac:dyDescent="0.3">
      <c r="B2679" s="24" t="str">
        <f>_xlfn.IFNA(VLOOKUP(A2679,list!B:C,2,FALSE),"")</f>
        <v/>
      </c>
      <c r="D2679" s="24" t="str">
        <f>_xlfn.IFNA(VLOOKUP(C2679,list!$G$2:$I$10,2,FALSE),"")</f>
        <v/>
      </c>
      <c r="E2679" s="24" t="str">
        <f>_xlfn.IFNA(VLOOKUP(C2679,list!G:I,3,FALSE),"")</f>
        <v/>
      </c>
      <c r="O2679" s="26" t="str">
        <f t="shared" si="207"/>
        <v/>
      </c>
      <c r="P2679" s="28" t="str">
        <f t="shared" si="211"/>
        <v/>
      </c>
      <c r="Q2679" s="24" t="str">
        <f t="shared" si="208"/>
        <v/>
      </c>
      <c r="R2679" s="24" t="str">
        <f t="shared" si="209"/>
        <v/>
      </c>
      <c r="S2679" s="27" t="str">
        <f t="shared" si="210"/>
        <v/>
      </c>
    </row>
    <row r="2680" spans="2:19" x14ac:dyDescent="0.3">
      <c r="B2680" s="24" t="str">
        <f>_xlfn.IFNA(VLOOKUP(A2680,list!B:C,2,FALSE),"")</f>
        <v/>
      </c>
      <c r="D2680" s="24" t="str">
        <f>_xlfn.IFNA(VLOOKUP(C2680,list!$G$2:$I$10,2,FALSE),"")</f>
        <v/>
      </c>
      <c r="E2680" s="24" t="str">
        <f>_xlfn.IFNA(VLOOKUP(C2680,list!G:I,3,FALSE),"")</f>
        <v/>
      </c>
      <c r="O2680" s="26" t="str">
        <f t="shared" si="207"/>
        <v/>
      </c>
      <c r="P2680" s="28" t="str">
        <f t="shared" si="211"/>
        <v/>
      </c>
      <c r="Q2680" s="24" t="str">
        <f t="shared" si="208"/>
        <v/>
      </c>
      <c r="R2680" s="24" t="str">
        <f t="shared" si="209"/>
        <v/>
      </c>
      <c r="S2680" s="27" t="str">
        <f t="shared" si="210"/>
        <v/>
      </c>
    </row>
    <row r="2681" spans="2:19" x14ac:dyDescent="0.3">
      <c r="B2681" s="24" t="str">
        <f>_xlfn.IFNA(VLOOKUP(A2681,list!B:C,2,FALSE),"")</f>
        <v/>
      </c>
      <c r="D2681" s="24" t="str">
        <f>_xlfn.IFNA(VLOOKUP(C2681,list!$G$2:$I$10,2,FALSE),"")</f>
        <v/>
      </c>
      <c r="E2681" s="24" t="str">
        <f>_xlfn.IFNA(VLOOKUP(C2681,list!G:I,3,FALSE),"")</f>
        <v/>
      </c>
      <c r="O2681" s="26" t="str">
        <f t="shared" si="207"/>
        <v/>
      </c>
      <c r="P2681" s="28" t="str">
        <f t="shared" si="211"/>
        <v/>
      </c>
      <c r="Q2681" s="24" t="str">
        <f t="shared" si="208"/>
        <v/>
      </c>
      <c r="R2681" s="24" t="str">
        <f t="shared" si="209"/>
        <v/>
      </c>
      <c r="S2681" s="27" t="str">
        <f t="shared" si="210"/>
        <v/>
      </c>
    </row>
    <row r="2682" spans="2:19" x14ac:dyDescent="0.3">
      <c r="B2682" s="24" t="str">
        <f>_xlfn.IFNA(VLOOKUP(A2682,list!B:C,2,FALSE),"")</f>
        <v/>
      </c>
      <c r="D2682" s="24" t="str">
        <f>_xlfn.IFNA(VLOOKUP(C2682,list!$G$2:$I$10,2,FALSE),"")</f>
        <v/>
      </c>
      <c r="E2682" s="24" t="str">
        <f>_xlfn.IFNA(VLOOKUP(C2682,list!G:I,3,FALSE),"")</f>
        <v/>
      </c>
      <c r="O2682" s="26" t="str">
        <f t="shared" si="207"/>
        <v/>
      </c>
      <c r="P2682" s="28" t="str">
        <f t="shared" si="211"/>
        <v/>
      </c>
      <c r="Q2682" s="24" t="str">
        <f t="shared" si="208"/>
        <v/>
      </c>
      <c r="R2682" s="24" t="str">
        <f t="shared" si="209"/>
        <v/>
      </c>
      <c r="S2682" s="27" t="str">
        <f t="shared" si="210"/>
        <v/>
      </c>
    </row>
    <row r="2683" spans="2:19" x14ac:dyDescent="0.3">
      <c r="B2683" s="24" t="str">
        <f>_xlfn.IFNA(VLOOKUP(A2683,list!B:C,2,FALSE),"")</f>
        <v/>
      </c>
      <c r="D2683" s="24" t="str">
        <f>_xlfn.IFNA(VLOOKUP(C2683,list!$G$2:$I$10,2,FALSE),"")</f>
        <v/>
      </c>
      <c r="E2683" s="24" t="str">
        <f>_xlfn.IFNA(VLOOKUP(C2683,list!G:I,3,FALSE),"")</f>
        <v/>
      </c>
      <c r="O2683" s="26" t="str">
        <f t="shared" si="207"/>
        <v/>
      </c>
      <c r="P2683" s="28" t="str">
        <f t="shared" si="211"/>
        <v/>
      </c>
      <c r="Q2683" s="24" t="str">
        <f t="shared" si="208"/>
        <v/>
      </c>
      <c r="R2683" s="24" t="str">
        <f t="shared" si="209"/>
        <v/>
      </c>
      <c r="S2683" s="27" t="str">
        <f t="shared" si="210"/>
        <v/>
      </c>
    </row>
    <row r="2684" spans="2:19" x14ac:dyDescent="0.3">
      <c r="B2684" s="24" t="str">
        <f>_xlfn.IFNA(VLOOKUP(A2684,list!B:C,2,FALSE),"")</f>
        <v/>
      </c>
      <c r="D2684" s="24" t="str">
        <f>_xlfn.IFNA(VLOOKUP(C2684,list!$G$2:$I$10,2,FALSE),"")</f>
        <v/>
      </c>
      <c r="E2684" s="24" t="str">
        <f>_xlfn.IFNA(VLOOKUP(C2684,list!G:I,3,FALSE),"")</f>
        <v/>
      </c>
      <c r="O2684" s="26" t="str">
        <f t="shared" si="207"/>
        <v/>
      </c>
      <c r="P2684" s="28" t="str">
        <f t="shared" si="211"/>
        <v/>
      </c>
      <c r="Q2684" s="24" t="str">
        <f t="shared" si="208"/>
        <v/>
      </c>
      <c r="R2684" s="24" t="str">
        <f t="shared" si="209"/>
        <v/>
      </c>
      <c r="S2684" s="27" t="str">
        <f t="shared" si="210"/>
        <v/>
      </c>
    </row>
    <row r="2685" spans="2:19" x14ac:dyDescent="0.3">
      <c r="B2685" s="24" t="str">
        <f>_xlfn.IFNA(VLOOKUP(A2685,list!B:C,2,FALSE),"")</f>
        <v/>
      </c>
      <c r="D2685" s="24" t="str">
        <f>_xlfn.IFNA(VLOOKUP(C2685,list!$G$2:$I$10,2,FALSE),"")</f>
        <v/>
      </c>
      <c r="E2685" s="24" t="str">
        <f>_xlfn.IFNA(VLOOKUP(C2685,list!G:I,3,FALSE),"")</f>
        <v/>
      </c>
      <c r="O2685" s="26" t="str">
        <f t="shared" si="207"/>
        <v/>
      </c>
      <c r="P2685" s="28" t="str">
        <f t="shared" si="211"/>
        <v/>
      </c>
      <c r="Q2685" s="24" t="str">
        <f t="shared" si="208"/>
        <v/>
      </c>
      <c r="R2685" s="24" t="str">
        <f t="shared" si="209"/>
        <v/>
      </c>
      <c r="S2685" s="27" t="str">
        <f t="shared" si="210"/>
        <v/>
      </c>
    </row>
    <row r="2686" spans="2:19" x14ac:dyDescent="0.3">
      <c r="B2686" s="24" t="str">
        <f>_xlfn.IFNA(VLOOKUP(A2686,list!B:C,2,FALSE),"")</f>
        <v/>
      </c>
      <c r="D2686" s="24" t="str">
        <f>_xlfn.IFNA(VLOOKUP(C2686,list!$G$2:$I$10,2,FALSE),"")</f>
        <v/>
      </c>
      <c r="E2686" s="24" t="str">
        <f>_xlfn.IFNA(VLOOKUP(C2686,list!G:I,3,FALSE),"")</f>
        <v/>
      </c>
      <c r="O2686" s="26" t="str">
        <f t="shared" si="207"/>
        <v/>
      </c>
      <c r="P2686" s="28" t="str">
        <f t="shared" si="211"/>
        <v/>
      </c>
      <c r="Q2686" s="24" t="str">
        <f t="shared" si="208"/>
        <v/>
      </c>
      <c r="R2686" s="24" t="str">
        <f t="shared" si="209"/>
        <v/>
      </c>
      <c r="S2686" s="27" t="str">
        <f t="shared" si="210"/>
        <v/>
      </c>
    </row>
    <row r="2687" spans="2:19" x14ac:dyDescent="0.3">
      <c r="B2687" s="24" t="str">
        <f>_xlfn.IFNA(VLOOKUP(A2687,list!B:C,2,FALSE),"")</f>
        <v/>
      </c>
      <c r="D2687" s="24" t="str">
        <f>_xlfn.IFNA(VLOOKUP(C2687,list!$G$2:$I$10,2,FALSE),"")</f>
        <v/>
      </c>
      <c r="E2687" s="24" t="str">
        <f>_xlfn.IFNA(VLOOKUP(C2687,list!G:I,3,FALSE),"")</f>
        <v/>
      </c>
      <c r="O2687" s="26" t="str">
        <f t="shared" si="207"/>
        <v/>
      </c>
      <c r="P2687" s="28" t="str">
        <f t="shared" si="211"/>
        <v/>
      </c>
      <c r="Q2687" s="24" t="str">
        <f t="shared" si="208"/>
        <v/>
      </c>
      <c r="R2687" s="24" t="str">
        <f t="shared" si="209"/>
        <v/>
      </c>
      <c r="S2687" s="27" t="str">
        <f t="shared" si="210"/>
        <v/>
      </c>
    </row>
    <row r="2688" spans="2:19" x14ac:dyDescent="0.3">
      <c r="B2688" s="24" t="str">
        <f>_xlfn.IFNA(VLOOKUP(A2688,list!B:C,2,FALSE),"")</f>
        <v/>
      </c>
      <c r="D2688" s="24" t="str">
        <f>_xlfn.IFNA(VLOOKUP(C2688,list!$G$2:$I$10,2,FALSE),"")</f>
        <v/>
      </c>
      <c r="E2688" s="24" t="str">
        <f>_xlfn.IFNA(VLOOKUP(C2688,list!G:I,3,FALSE),"")</f>
        <v/>
      </c>
      <c r="O2688" s="26" t="str">
        <f t="shared" si="207"/>
        <v/>
      </c>
      <c r="P2688" s="28" t="str">
        <f t="shared" si="211"/>
        <v/>
      </c>
      <c r="Q2688" s="24" t="str">
        <f t="shared" si="208"/>
        <v/>
      </c>
      <c r="R2688" s="24" t="str">
        <f t="shared" si="209"/>
        <v/>
      </c>
      <c r="S2688" s="27" t="str">
        <f t="shared" si="210"/>
        <v/>
      </c>
    </row>
    <row r="2689" spans="2:19" x14ac:dyDescent="0.3">
      <c r="B2689" s="24" t="str">
        <f>_xlfn.IFNA(VLOOKUP(A2689,list!B:C,2,FALSE),"")</f>
        <v/>
      </c>
      <c r="D2689" s="24" t="str">
        <f>_xlfn.IFNA(VLOOKUP(C2689,list!$G$2:$I$10,2,FALSE),"")</f>
        <v/>
      </c>
      <c r="E2689" s="24" t="str">
        <f>_xlfn.IFNA(VLOOKUP(C2689,list!G:I,3,FALSE),"")</f>
        <v/>
      </c>
      <c r="O2689" s="26" t="str">
        <f t="shared" si="207"/>
        <v/>
      </c>
      <c r="P2689" s="28" t="str">
        <f t="shared" si="211"/>
        <v/>
      </c>
      <c r="Q2689" s="24" t="str">
        <f t="shared" si="208"/>
        <v/>
      </c>
      <c r="R2689" s="24" t="str">
        <f t="shared" si="209"/>
        <v/>
      </c>
      <c r="S2689" s="27" t="str">
        <f t="shared" si="210"/>
        <v/>
      </c>
    </row>
    <row r="2690" spans="2:19" x14ac:dyDescent="0.3">
      <c r="B2690" s="24" t="str">
        <f>_xlfn.IFNA(VLOOKUP(A2690,list!B:C,2,FALSE),"")</f>
        <v/>
      </c>
      <c r="D2690" s="24" t="str">
        <f>_xlfn.IFNA(VLOOKUP(C2690,list!$G$2:$I$10,2,FALSE),"")</f>
        <v/>
      </c>
      <c r="E2690" s="24" t="str">
        <f>_xlfn.IFNA(VLOOKUP(C2690,list!G:I,3,FALSE),"")</f>
        <v/>
      </c>
      <c r="O2690" s="26" t="str">
        <f t="shared" ref="O2690:O2753" si="212">IFERROR(IF(H2690="","",DATE(YEAR(H2690),MONTH(H2690),1)),"")</f>
        <v/>
      </c>
      <c r="P2690" s="28" t="str">
        <f t="shared" si="211"/>
        <v/>
      </c>
      <c r="Q2690" s="24" t="str">
        <f t="shared" ref="Q2690:Q2753" si="213">IFERROR(IF(J2690="","",MONTH(EOMONTH(J2690,(DAY(J2690)&gt;15)+0))),"")</f>
        <v/>
      </c>
      <c r="R2690" s="24" t="str">
        <f t="shared" ref="R2690:R2753" si="214">IFERROR(IF(J2690="","",IF(AND(MONTH(J2690)=12,Q2690=1),YEAR(J2690)+1,YEAR(J2690))),"")</f>
        <v/>
      </c>
      <c r="S2690" s="27" t="str">
        <f t="shared" ref="S2690:S2753" si="215">IF(OR(Q2690="",R2690=""),"",DATE(R2690,Q2690,1))</f>
        <v/>
      </c>
    </row>
    <row r="2691" spans="2:19" x14ac:dyDescent="0.3">
      <c r="B2691" s="24" t="str">
        <f>_xlfn.IFNA(VLOOKUP(A2691,list!B:C,2,FALSE),"")</f>
        <v/>
      </c>
      <c r="D2691" s="24" t="str">
        <f>_xlfn.IFNA(VLOOKUP(C2691,list!$G$2:$I$10,2,FALSE),"")</f>
        <v/>
      </c>
      <c r="E2691" s="24" t="str">
        <f>_xlfn.IFNA(VLOOKUP(C2691,list!G:I,3,FALSE),"")</f>
        <v/>
      </c>
      <c r="O2691" s="26" t="str">
        <f t="shared" si="212"/>
        <v/>
      </c>
      <c r="P2691" s="28" t="str">
        <f t="shared" ref="P2691:P2754" si="216">IFERROR(IF(J2691&gt;0,((J2691-H2691)/7),""),"")</f>
        <v/>
      </c>
      <c r="Q2691" s="24" t="str">
        <f t="shared" si="213"/>
        <v/>
      </c>
      <c r="R2691" s="24" t="str">
        <f t="shared" si="214"/>
        <v/>
      </c>
      <c r="S2691" s="27" t="str">
        <f t="shared" si="215"/>
        <v/>
      </c>
    </row>
    <row r="2692" spans="2:19" x14ac:dyDescent="0.3">
      <c r="B2692" s="24" t="str">
        <f>_xlfn.IFNA(VLOOKUP(A2692,list!B:C,2,FALSE),"")</f>
        <v/>
      </c>
      <c r="D2692" s="24" t="str">
        <f>_xlfn.IFNA(VLOOKUP(C2692,list!$G$2:$I$10,2,FALSE),"")</f>
        <v/>
      </c>
      <c r="E2692" s="24" t="str">
        <f>_xlfn.IFNA(VLOOKUP(C2692,list!G:I,3,FALSE),"")</f>
        <v/>
      </c>
      <c r="O2692" s="26" t="str">
        <f t="shared" si="212"/>
        <v/>
      </c>
      <c r="P2692" s="28" t="str">
        <f t="shared" si="216"/>
        <v/>
      </c>
      <c r="Q2692" s="24" t="str">
        <f t="shared" si="213"/>
        <v/>
      </c>
      <c r="R2692" s="24" t="str">
        <f t="shared" si="214"/>
        <v/>
      </c>
      <c r="S2692" s="27" t="str">
        <f t="shared" si="215"/>
        <v/>
      </c>
    </row>
    <row r="2693" spans="2:19" x14ac:dyDescent="0.3">
      <c r="B2693" s="24" t="str">
        <f>_xlfn.IFNA(VLOOKUP(A2693,list!B:C,2,FALSE),"")</f>
        <v/>
      </c>
      <c r="D2693" s="24" t="str">
        <f>_xlfn.IFNA(VLOOKUP(C2693,list!$G$2:$I$10,2,FALSE),"")</f>
        <v/>
      </c>
      <c r="E2693" s="24" t="str">
        <f>_xlfn.IFNA(VLOOKUP(C2693,list!G:I,3,FALSE),"")</f>
        <v/>
      </c>
      <c r="O2693" s="26" t="str">
        <f t="shared" si="212"/>
        <v/>
      </c>
      <c r="P2693" s="28" t="str">
        <f t="shared" si="216"/>
        <v/>
      </c>
      <c r="Q2693" s="24" t="str">
        <f t="shared" si="213"/>
        <v/>
      </c>
      <c r="R2693" s="24" t="str">
        <f t="shared" si="214"/>
        <v/>
      </c>
      <c r="S2693" s="27" t="str">
        <f t="shared" si="215"/>
        <v/>
      </c>
    </row>
    <row r="2694" spans="2:19" x14ac:dyDescent="0.3">
      <c r="B2694" s="24" t="str">
        <f>_xlfn.IFNA(VLOOKUP(A2694,list!B:C,2,FALSE),"")</f>
        <v/>
      </c>
      <c r="D2694" s="24" t="str">
        <f>_xlfn.IFNA(VLOOKUP(C2694,list!$G$2:$I$10,2,FALSE),"")</f>
        <v/>
      </c>
      <c r="E2694" s="24" t="str">
        <f>_xlfn.IFNA(VLOOKUP(C2694,list!G:I,3,FALSE),"")</f>
        <v/>
      </c>
      <c r="O2694" s="26" t="str">
        <f t="shared" si="212"/>
        <v/>
      </c>
      <c r="P2694" s="28" t="str">
        <f t="shared" si="216"/>
        <v/>
      </c>
      <c r="Q2694" s="24" t="str">
        <f t="shared" si="213"/>
        <v/>
      </c>
      <c r="R2694" s="24" t="str">
        <f t="shared" si="214"/>
        <v/>
      </c>
      <c r="S2694" s="27" t="str">
        <f t="shared" si="215"/>
        <v/>
      </c>
    </row>
    <row r="2695" spans="2:19" x14ac:dyDescent="0.3">
      <c r="B2695" s="24" t="str">
        <f>_xlfn.IFNA(VLOOKUP(A2695,list!B:C,2,FALSE),"")</f>
        <v/>
      </c>
      <c r="D2695" s="24" t="str">
        <f>_xlfn.IFNA(VLOOKUP(C2695,list!$G$2:$I$10,2,FALSE),"")</f>
        <v/>
      </c>
      <c r="E2695" s="24" t="str">
        <f>_xlfn.IFNA(VLOOKUP(C2695,list!G:I,3,FALSE),"")</f>
        <v/>
      </c>
      <c r="O2695" s="26" t="str">
        <f t="shared" si="212"/>
        <v/>
      </c>
      <c r="P2695" s="28" t="str">
        <f t="shared" si="216"/>
        <v/>
      </c>
      <c r="Q2695" s="24" t="str">
        <f t="shared" si="213"/>
        <v/>
      </c>
      <c r="R2695" s="24" t="str">
        <f t="shared" si="214"/>
        <v/>
      </c>
      <c r="S2695" s="27" t="str">
        <f t="shared" si="215"/>
        <v/>
      </c>
    </row>
    <row r="2696" spans="2:19" x14ac:dyDescent="0.3">
      <c r="B2696" s="24" t="str">
        <f>_xlfn.IFNA(VLOOKUP(A2696,list!B:C,2,FALSE),"")</f>
        <v/>
      </c>
      <c r="D2696" s="24" t="str">
        <f>_xlfn.IFNA(VLOOKUP(C2696,list!$G$2:$I$10,2,FALSE),"")</f>
        <v/>
      </c>
      <c r="E2696" s="24" t="str">
        <f>_xlfn.IFNA(VLOOKUP(C2696,list!G:I,3,FALSE),"")</f>
        <v/>
      </c>
      <c r="O2696" s="26" t="str">
        <f t="shared" si="212"/>
        <v/>
      </c>
      <c r="P2696" s="28" t="str">
        <f t="shared" si="216"/>
        <v/>
      </c>
      <c r="Q2696" s="24" t="str">
        <f t="shared" si="213"/>
        <v/>
      </c>
      <c r="R2696" s="24" t="str">
        <f t="shared" si="214"/>
        <v/>
      </c>
      <c r="S2696" s="27" t="str">
        <f t="shared" si="215"/>
        <v/>
      </c>
    </row>
    <row r="2697" spans="2:19" x14ac:dyDescent="0.3">
      <c r="B2697" s="24" t="str">
        <f>_xlfn.IFNA(VLOOKUP(A2697,list!B:C,2,FALSE),"")</f>
        <v/>
      </c>
      <c r="D2697" s="24" t="str">
        <f>_xlfn.IFNA(VLOOKUP(C2697,list!$G$2:$I$10,2,FALSE),"")</f>
        <v/>
      </c>
      <c r="E2697" s="24" t="str">
        <f>_xlfn.IFNA(VLOOKUP(C2697,list!G:I,3,FALSE),"")</f>
        <v/>
      </c>
      <c r="O2697" s="26" t="str">
        <f t="shared" si="212"/>
        <v/>
      </c>
      <c r="P2697" s="28" t="str">
        <f t="shared" si="216"/>
        <v/>
      </c>
      <c r="Q2697" s="24" t="str">
        <f t="shared" si="213"/>
        <v/>
      </c>
      <c r="R2697" s="24" t="str">
        <f t="shared" si="214"/>
        <v/>
      </c>
      <c r="S2697" s="27" t="str">
        <f t="shared" si="215"/>
        <v/>
      </c>
    </row>
    <row r="2698" spans="2:19" x14ac:dyDescent="0.3">
      <c r="B2698" s="24" t="str">
        <f>_xlfn.IFNA(VLOOKUP(A2698,list!B:C,2,FALSE),"")</f>
        <v/>
      </c>
      <c r="D2698" s="24" t="str">
        <f>_xlfn.IFNA(VLOOKUP(C2698,list!$G$2:$I$10,2,FALSE),"")</f>
        <v/>
      </c>
      <c r="E2698" s="24" t="str">
        <f>_xlfn.IFNA(VLOOKUP(C2698,list!G:I,3,FALSE),"")</f>
        <v/>
      </c>
      <c r="O2698" s="26" t="str">
        <f t="shared" si="212"/>
        <v/>
      </c>
      <c r="P2698" s="28" t="str">
        <f t="shared" si="216"/>
        <v/>
      </c>
      <c r="Q2698" s="24" t="str">
        <f t="shared" si="213"/>
        <v/>
      </c>
      <c r="R2698" s="24" t="str">
        <f t="shared" si="214"/>
        <v/>
      </c>
      <c r="S2698" s="27" t="str">
        <f t="shared" si="215"/>
        <v/>
      </c>
    </row>
    <row r="2699" spans="2:19" x14ac:dyDescent="0.3">
      <c r="B2699" s="24" t="str">
        <f>_xlfn.IFNA(VLOOKUP(A2699,list!B:C,2,FALSE),"")</f>
        <v/>
      </c>
      <c r="D2699" s="24" t="str">
        <f>_xlfn.IFNA(VLOOKUP(C2699,list!$G$2:$I$10,2,FALSE),"")</f>
        <v/>
      </c>
      <c r="E2699" s="24" t="str">
        <f>_xlfn.IFNA(VLOOKUP(C2699,list!G:I,3,FALSE),"")</f>
        <v/>
      </c>
      <c r="O2699" s="26" t="str">
        <f t="shared" si="212"/>
        <v/>
      </c>
      <c r="P2699" s="28" t="str">
        <f t="shared" si="216"/>
        <v/>
      </c>
      <c r="Q2699" s="24" t="str">
        <f t="shared" si="213"/>
        <v/>
      </c>
      <c r="R2699" s="24" t="str">
        <f t="shared" si="214"/>
        <v/>
      </c>
      <c r="S2699" s="27" t="str">
        <f t="shared" si="215"/>
        <v/>
      </c>
    </row>
    <row r="2700" spans="2:19" x14ac:dyDescent="0.3">
      <c r="B2700" s="24" t="str">
        <f>_xlfn.IFNA(VLOOKUP(A2700,list!B:C,2,FALSE),"")</f>
        <v/>
      </c>
      <c r="D2700" s="24" t="str">
        <f>_xlfn.IFNA(VLOOKUP(C2700,list!$G$2:$I$10,2,FALSE),"")</f>
        <v/>
      </c>
      <c r="E2700" s="24" t="str">
        <f>_xlfn.IFNA(VLOOKUP(C2700,list!G:I,3,FALSE),"")</f>
        <v/>
      </c>
      <c r="O2700" s="26" t="str">
        <f t="shared" si="212"/>
        <v/>
      </c>
      <c r="P2700" s="28" t="str">
        <f t="shared" si="216"/>
        <v/>
      </c>
      <c r="Q2700" s="24" t="str">
        <f t="shared" si="213"/>
        <v/>
      </c>
      <c r="R2700" s="24" t="str">
        <f t="shared" si="214"/>
        <v/>
      </c>
      <c r="S2700" s="27" t="str">
        <f t="shared" si="215"/>
        <v/>
      </c>
    </row>
    <row r="2701" spans="2:19" x14ac:dyDescent="0.3">
      <c r="B2701" s="24" t="str">
        <f>_xlfn.IFNA(VLOOKUP(A2701,list!B:C,2,FALSE),"")</f>
        <v/>
      </c>
      <c r="D2701" s="24" t="str">
        <f>_xlfn.IFNA(VLOOKUP(C2701,list!$G$2:$I$10,2,FALSE),"")</f>
        <v/>
      </c>
      <c r="E2701" s="24" t="str">
        <f>_xlfn.IFNA(VLOOKUP(C2701,list!G:I,3,FALSE),"")</f>
        <v/>
      </c>
      <c r="O2701" s="26" t="str">
        <f t="shared" si="212"/>
        <v/>
      </c>
      <c r="P2701" s="28" t="str">
        <f t="shared" si="216"/>
        <v/>
      </c>
      <c r="Q2701" s="24" t="str">
        <f t="shared" si="213"/>
        <v/>
      </c>
      <c r="R2701" s="24" t="str">
        <f t="shared" si="214"/>
        <v/>
      </c>
      <c r="S2701" s="27" t="str">
        <f t="shared" si="215"/>
        <v/>
      </c>
    </row>
    <row r="2702" spans="2:19" x14ac:dyDescent="0.3">
      <c r="B2702" s="24" t="str">
        <f>_xlfn.IFNA(VLOOKUP(A2702,list!B:C,2,FALSE),"")</f>
        <v/>
      </c>
      <c r="D2702" s="24" t="str">
        <f>_xlfn.IFNA(VLOOKUP(C2702,list!$G$2:$I$10,2,FALSE),"")</f>
        <v/>
      </c>
      <c r="E2702" s="24" t="str">
        <f>_xlfn.IFNA(VLOOKUP(C2702,list!G:I,3,FALSE),"")</f>
        <v/>
      </c>
      <c r="O2702" s="26" t="str">
        <f t="shared" si="212"/>
        <v/>
      </c>
      <c r="P2702" s="28" t="str">
        <f t="shared" si="216"/>
        <v/>
      </c>
      <c r="Q2702" s="24" t="str">
        <f t="shared" si="213"/>
        <v/>
      </c>
      <c r="R2702" s="24" t="str">
        <f t="shared" si="214"/>
        <v/>
      </c>
      <c r="S2702" s="27" t="str">
        <f t="shared" si="215"/>
        <v/>
      </c>
    </row>
    <row r="2703" spans="2:19" x14ac:dyDescent="0.3">
      <c r="B2703" s="24" t="str">
        <f>_xlfn.IFNA(VLOOKUP(A2703,list!B:C,2,FALSE),"")</f>
        <v/>
      </c>
      <c r="D2703" s="24" t="str">
        <f>_xlfn.IFNA(VLOOKUP(C2703,list!$G$2:$I$10,2,FALSE),"")</f>
        <v/>
      </c>
      <c r="E2703" s="24" t="str">
        <f>_xlfn.IFNA(VLOOKUP(C2703,list!G:I,3,FALSE),"")</f>
        <v/>
      </c>
      <c r="O2703" s="26" t="str">
        <f t="shared" si="212"/>
        <v/>
      </c>
      <c r="P2703" s="28" t="str">
        <f t="shared" si="216"/>
        <v/>
      </c>
      <c r="Q2703" s="24" t="str">
        <f t="shared" si="213"/>
        <v/>
      </c>
      <c r="R2703" s="24" t="str">
        <f t="shared" si="214"/>
        <v/>
      </c>
      <c r="S2703" s="27" t="str">
        <f t="shared" si="215"/>
        <v/>
      </c>
    </row>
    <row r="2704" spans="2:19" x14ac:dyDescent="0.3">
      <c r="B2704" s="24" t="str">
        <f>_xlfn.IFNA(VLOOKUP(A2704,list!B:C,2,FALSE),"")</f>
        <v/>
      </c>
      <c r="D2704" s="24" t="str">
        <f>_xlfn.IFNA(VLOOKUP(C2704,list!$G$2:$I$10,2,FALSE),"")</f>
        <v/>
      </c>
      <c r="E2704" s="24" t="str">
        <f>_xlfn.IFNA(VLOOKUP(C2704,list!G:I,3,FALSE),"")</f>
        <v/>
      </c>
      <c r="O2704" s="26" t="str">
        <f t="shared" si="212"/>
        <v/>
      </c>
      <c r="P2704" s="28" t="str">
        <f t="shared" si="216"/>
        <v/>
      </c>
      <c r="Q2704" s="24" t="str">
        <f t="shared" si="213"/>
        <v/>
      </c>
      <c r="R2704" s="24" t="str">
        <f t="shared" si="214"/>
        <v/>
      </c>
      <c r="S2704" s="27" t="str">
        <f t="shared" si="215"/>
        <v/>
      </c>
    </row>
    <row r="2705" spans="2:19" x14ac:dyDescent="0.3">
      <c r="B2705" s="24" t="str">
        <f>_xlfn.IFNA(VLOOKUP(A2705,list!B:C,2,FALSE),"")</f>
        <v/>
      </c>
      <c r="D2705" s="24" t="str">
        <f>_xlfn.IFNA(VLOOKUP(C2705,list!$G$2:$I$10,2,FALSE),"")</f>
        <v/>
      </c>
      <c r="E2705" s="24" t="str">
        <f>_xlfn.IFNA(VLOOKUP(C2705,list!G:I,3,FALSE),"")</f>
        <v/>
      </c>
      <c r="O2705" s="26" t="str">
        <f t="shared" si="212"/>
        <v/>
      </c>
      <c r="P2705" s="28" t="str">
        <f t="shared" si="216"/>
        <v/>
      </c>
      <c r="Q2705" s="24" t="str">
        <f t="shared" si="213"/>
        <v/>
      </c>
      <c r="R2705" s="24" t="str">
        <f t="shared" si="214"/>
        <v/>
      </c>
      <c r="S2705" s="27" t="str">
        <f t="shared" si="215"/>
        <v/>
      </c>
    </row>
    <row r="2706" spans="2:19" x14ac:dyDescent="0.3">
      <c r="B2706" s="24" t="str">
        <f>_xlfn.IFNA(VLOOKUP(A2706,list!B:C,2,FALSE),"")</f>
        <v/>
      </c>
      <c r="D2706" s="24" t="str">
        <f>_xlfn.IFNA(VLOOKUP(C2706,list!$G$2:$I$10,2,FALSE),"")</f>
        <v/>
      </c>
      <c r="E2706" s="24" t="str">
        <f>_xlfn.IFNA(VLOOKUP(C2706,list!G:I,3,FALSE),"")</f>
        <v/>
      </c>
      <c r="O2706" s="26" t="str">
        <f t="shared" si="212"/>
        <v/>
      </c>
      <c r="P2706" s="28" t="str">
        <f t="shared" si="216"/>
        <v/>
      </c>
      <c r="Q2706" s="24" t="str">
        <f t="shared" si="213"/>
        <v/>
      </c>
      <c r="R2706" s="24" t="str">
        <f t="shared" si="214"/>
        <v/>
      </c>
      <c r="S2706" s="27" t="str">
        <f t="shared" si="215"/>
        <v/>
      </c>
    </row>
    <row r="2707" spans="2:19" x14ac:dyDescent="0.3">
      <c r="B2707" s="24" t="str">
        <f>_xlfn.IFNA(VLOOKUP(A2707,list!B:C,2,FALSE),"")</f>
        <v/>
      </c>
      <c r="D2707" s="24" t="str">
        <f>_xlfn.IFNA(VLOOKUP(C2707,list!$G$2:$I$10,2,FALSE),"")</f>
        <v/>
      </c>
      <c r="E2707" s="24" t="str">
        <f>_xlfn.IFNA(VLOOKUP(C2707,list!G:I,3,FALSE),"")</f>
        <v/>
      </c>
      <c r="O2707" s="26" t="str">
        <f t="shared" si="212"/>
        <v/>
      </c>
      <c r="P2707" s="28" t="str">
        <f t="shared" si="216"/>
        <v/>
      </c>
      <c r="Q2707" s="24" t="str">
        <f t="shared" si="213"/>
        <v/>
      </c>
      <c r="R2707" s="24" t="str">
        <f t="shared" si="214"/>
        <v/>
      </c>
      <c r="S2707" s="27" t="str">
        <f t="shared" si="215"/>
        <v/>
      </c>
    </row>
    <row r="2708" spans="2:19" x14ac:dyDescent="0.3">
      <c r="B2708" s="24" t="str">
        <f>_xlfn.IFNA(VLOOKUP(A2708,list!B:C,2,FALSE),"")</f>
        <v/>
      </c>
      <c r="D2708" s="24" t="str">
        <f>_xlfn.IFNA(VLOOKUP(C2708,list!$G$2:$I$10,2,FALSE),"")</f>
        <v/>
      </c>
      <c r="E2708" s="24" t="str">
        <f>_xlfn.IFNA(VLOOKUP(C2708,list!G:I,3,FALSE),"")</f>
        <v/>
      </c>
      <c r="O2708" s="26" t="str">
        <f t="shared" si="212"/>
        <v/>
      </c>
      <c r="P2708" s="28" t="str">
        <f t="shared" si="216"/>
        <v/>
      </c>
      <c r="Q2708" s="24" t="str">
        <f t="shared" si="213"/>
        <v/>
      </c>
      <c r="R2708" s="24" t="str">
        <f t="shared" si="214"/>
        <v/>
      </c>
      <c r="S2708" s="27" t="str">
        <f t="shared" si="215"/>
        <v/>
      </c>
    </row>
    <row r="2709" spans="2:19" x14ac:dyDescent="0.3">
      <c r="B2709" s="24" t="str">
        <f>_xlfn.IFNA(VLOOKUP(A2709,list!B:C,2,FALSE),"")</f>
        <v/>
      </c>
      <c r="D2709" s="24" t="str">
        <f>_xlfn.IFNA(VLOOKUP(C2709,list!$G$2:$I$10,2,FALSE),"")</f>
        <v/>
      </c>
      <c r="E2709" s="24" t="str">
        <f>_xlfn.IFNA(VLOOKUP(C2709,list!G:I,3,FALSE),"")</f>
        <v/>
      </c>
      <c r="O2709" s="26" t="str">
        <f t="shared" si="212"/>
        <v/>
      </c>
      <c r="P2709" s="28" t="str">
        <f t="shared" si="216"/>
        <v/>
      </c>
      <c r="Q2709" s="24" t="str">
        <f t="shared" si="213"/>
        <v/>
      </c>
      <c r="R2709" s="24" t="str">
        <f t="shared" si="214"/>
        <v/>
      </c>
      <c r="S2709" s="27" t="str">
        <f t="shared" si="215"/>
        <v/>
      </c>
    </row>
    <row r="2710" spans="2:19" x14ac:dyDescent="0.3">
      <c r="B2710" s="24" t="str">
        <f>_xlfn.IFNA(VLOOKUP(A2710,list!B:C,2,FALSE),"")</f>
        <v/>
      </c>
      <c r="D2710" s="24" t="str">
        <f>_xlfn.IFNA(VLOOKUP(C2710,list!$G$2:$I$10,2,FALSE),"")</f>
        <v/>
      </c>
      <c r="E2710" s="24" t="str">
        <f>_xlfn.IFNA(VLOOKUP(C2710,list!G:I,3,FALSE),"")</f>
        <v/>
      </c>
      <c r="O2710" s="26" t="str">
        <f t="shared" si="212"/>
        <v/>
      </c>
      <c r="P2710" s="28" t="str">
        <f t="shared" si="216"/>
        <v/>
      </c>
      <c r="Q2710" s="24" t="str">
        <f t="shared" si="213"/>
        <v/>
      </c>
      <c r="R2710" s="24" t="str">
        <f t="shared" si="214"/>
        <v/>
      </c>
      <c r="S2710" s="27" t="str">
        <f t="shared" si="215"/>
        <v/>
      </c>
    </row>
    <row r="2711" spans="2:19" x14ac:dyDescent="0.3">
      <c r="B2711" s="24" t="str">
        <f>_xlfn.IFNA(VLOOKUP(A2711,list!B:C,2,FALSE),"")</f>
        <v/>
      </c>
      <c r="D2711" s="24" t="str">
        <f>_xlfn.IFNA(VLOOKUP(C2711,list!$G$2:$I$10,2,FALSE),"")</f>
        <v/>
      </c>
      <c r="E2711" s="24" t="str">
        <f>_xlfn.IFNA(VLOOKUP(C2711,list!G:I,3,FALSE),"")</f>
        <v/>
      </c>
      <c r="O2711" s="26" t="str">
        <f t="shared" si="212"/>
        <v/>
      </c>
      <c r="P2711" s="28" t="str">
        <f t="shared" si="216"/>
        <v/>
      </c>
      <c r="Q2711" s="24" t="str">
        <f t="shared" si="213"/>
        <v/>
      </c>
      <c r="R2711" s="24" t="str">
        <f t="shared" si="214"/>
        <v/>
      </c>
      <c r="S2711" s="27" t="str">
        <f t="shared" si="215"/>
        <v/>
      </c>
    </row>
    <row r="2712" spans="2:19" x14ac:dyDescent="0.3">
      <c r="B2712" s="24" t="str">
        <f>_xlfn.IFNA(VLOOKUP(A2712,list!B:C,2,FALSE),"")</f>
        <v/>
      </c>
      <c r="D2712" s="24" t="str">
        <f>_xlfn.IFNA(VLOOKUP(C2712,list!$G$2:$I$10,2,FALSE),"")</f>
        <v/>
      </c>
      <c r="E2712" s="24" t="str">
        <f>_xlfn.IFNA(VLOOKUP(C2712,list!G:I,3,FALSE),"")</f>
        <v/>
      </c>
      <c r="O2712" s="26" t="str">
        <f t="shared" si="212"/>
        <v/>
      </c>
      <c r="P2712" s="28" t="str">
        <f t="shared" si="216"/>
        <v/>
      </c>
      <c r="Q2712" s="24" t="str">
        <f t="shared" si="213"/>
        <v/>
      </c>
      <c r="R2712" s="24" t="str">
        <f t="shared" si="214"/>
        <v/>
      </c>
      <c r="S2712" s="27" t="str">
        <f t="shared" si="215"/>
        <v/>
      </c>
    </row>
    <row r="2713" spans="2:19" x14ac:dyDescent="0.3">
      <c r="B2713" s="24" t="str">
        <f>_xlfn.IFNA(VLOOKUP(A2713,list!B:C,2,FALSE),"")</f>
        <v/>
      </c>
      <c r="D2713" s="24" t="str">
        <f>_xlfn.IFNA(VLOOKUP(C2713,list!$G$2:$I$10,2,FALSE),"")</f>
        <v/>
      </c>
      <c r="E2713" s="24" t="str">
        <f>_xlfn.IFNA(VLOOKUP(C2713,list!G:I,3,FALSE),"")</f>
        <v/>
      </c>
      <c r="O2713" s="26" t="str">
        <f t="shared" si="212"/>
        <v/>
      </c>
      <c r="P2713" s="28" t="str">
        <f t="shared" si="216"/>
        <v/>
      </c>
      <c r="Q2713" s="24" t="str">
        <f t="shared" si="213"/>
        <v/>
      </c>
      <c r="R2713" s="24" t="str">
        <f t="shared" si="214"/>
        <v/>
      </c>
      <c r="S2713" s="27" t="str">
        <f t="shared" si="215"/>
        <v/>
      </c>
    </row>
    <row r="2714" spans="2:19" x14ac:dyDescent="0.3">
      <c r="B2714" s="24" t="str">
        <f>_xlfn.IFNA(VLOOKUP(A2714,list!B:C,2,FALSE),"")</f>
        <v/>
      </c>
      <c r="D2714" s="24" t="str">
        <f>_xlfn.IFNA(VLOOKUP(C2714,list!$G$2:$I$10,2,FALSE),"")</f>
        <v/>
      </c>
      <c r="E2714" s="24" t="str">
        <f>_xlfn.IFNA(VLOOKUP(C2714,list!G:I,3,FALSE),"")</f>
        <v/>
      </c>
      <c r="O2714" s="26" t="str">
        <f t="shared" si="212"/>
        <v/>
      </c>
      <c r="P2714" s="28" t="str">
        <f t="shared" si="216"/>
        <v/>
      </c>
      <c r="Q2714" s="24" t="str">
        <f t="shared" si="213"/>
        <v/>
      </c>
      <c r="R2714" s="24" t="str">
        <f t="shared" si="214"/>
        <v/>
      </c>
      <c r="S2714" s="27" t="str">
        <f t="shared" si="215"/>
        <v/>
      </c>
    </row>
    <row r="2715" spans="2:19" x14ac:dyDescent="0.3">
      <c r="B2715" s="24" t="str">
        <f>_xlfn.IFNA(VLOOKUP(A2715,list!B:C,2,FALSE),"")</f>
        <v/>
      </c>
      <c r="D2715" s="24" t="str">
        <f>_xlfn.IFNA(VLOOKUP(C2715,list!$G$2:$I$10,2,FALSE),"")</f>
        <v/>
      </c>
      <c r="E2715" s="24" t="str">
        <f>_xlfn.IFNA(VLOOKUP(C2715,list!G:I,3,FALSE),"")</f>
        <v/>
      </c>
      <c r="O2715" s="26" t="str">
        <f t="shared" si="212"/>
        <v/>
      </c>
      <c r="P2715" s="28" t="str">
        <f t="shared" si="216"/>
        <v/>
      </c>
      <c r="Q2715" s="24" t="str">
        <f t="shared" si="213"/>
        <v/>
      </c>
      <c r="R2715" s="24" t="str">
        <f t="shared" si="214"/>
        <v/>
      </c>
      <c r="S2715" s="27" t="str">
        <f t="shared" si="215"/>
        <v/>
      </c>
    </row>
    <row r="2716" spans="2:19" x14ac:dyDescent="0.3">
      <c r="B2716" s="24" t="str">
        <f>_xlfn.IFNA(VLOOKUP(A2716,list!B:C,2,FALSE),"")</f>
        <v/>
      </c>
      <c r="D2716" s="24" t="str">
        <f>_xlfn.IFNA(VLOOKUP(C2716,list!$G$2:$I$10,2,FALSE),"")</f>
        <v/>
      </c>
      <c r="E2716" s="24" t="str">
        <f>_xlfn.IFNA(VLOOKUP(C2716,list!G:I,3,FALSE),"")</f>
        <v/>
      </c>
      <c r="O2716" s="26" t="str">
        <f t="shared" si="212"/>
        <v/>
      </c>
      <c r="P2716" s="28" t="str">
        <f t="shared" si="216"/>
        <v/>
      </c>
      <c r="Q2716" s="24" t="str">
        <f t="shared" si="213"/>
        <v/>
      </c>
      <c r="R2716" s="24" t="str">
        <f t="shared" si="214"/>
        <v/>
      </c>
      <c r="S2716" s="27" t="str">
        <f t="shared" si="215"/>
        <v/>
      </c>
    </row>
    <row r="2717" spans="2:19" x14ac:dyDescent="0.3">
      <c r="B2717" s="24" t="str">
        <f>_xlfn.IFNA(VLOOKUP(A2717,list!B:C,2,FALSE),"")</f>
        <v/>
      </c>
      <c r="D2717" s="24" t="str">
        <f>_xlfn.IFNA(VLOOKUP(C2717,list!$G$2:$I$10,2,FALSE),"")</f>
        <v/>
      </c>
      <c r="E2717" s="24" t="str">
        <f>_xlfn.IFNA(VLOOKUP(C2717,list!G:I,3,FALSE),"")</f>
        <v/>
      </c>
      <c r="O2717" s="26" t="str">
        <f t="shared" si="212"/>
        <v/>
      </c>
      <c r="P2717" s="28" t="str">
        <f t="shared" si="216"/>
        <v/>
      </c>
      <c r="Q2717" s="24" t="str">
        <f t="shared" si="213"/>
        <v/>
      </c>
      <c r="R2717" s="24" t="str">
        <f t="shared" si="214"/>
        <v/>
      </c>
      <c r="S2717" s="27" t="str">
        <f t="shared" si="215"/>
        <v/>
      </c>
    </row>
    <row r="2718" spans="2:19" x14ac:dyDescent="0.3">
      <c r="B2718" s="24" t="str">
        <f>_xlfn.IFNA(VLOOKUP(A2718,list!B:C,2,FALSE),"")</f>
        <v/>
      </c>
      <c r="D2718" s="24" t="str">
        <f>_xlfn.IFNA(VLOOKUP(C2718,list!$G$2:$I$10,2,FALSE),"")</f>
        <v/>
      </c>
      <c r="E2718" s="24" t="str">
        <f>_xlfn.IFNA(VLOOKUP(C2718,list!G:I,3,FALSE),"")</f>
        <v/>
      </c>
      <c r="O2718" s="26" t="str">
        <f t="shared" si="212"/>
        <v/>
      </c>
      <c r="P2718" s="28" t="str">
        <f t="shared" si="216"/>
        <v/>
      </c>
      <c r="Q2718" s="24" t="str">
        <f t="shared" si="213"/>
        <v/>
      </c>
      <c r="R2718" s="24" t="str">
        <f t="shared" si="214"/>
        <v/>
      </c>
      <c r="S2718" s="27" t="str">
        <f t="shared" si="215"/>
        <v/>
      </c>
    </row>
    <row r="2719" spans="2:19" x14ac:dyDescent="0.3">
      <c r="B2719" s="24" t="str">
        <f>_xlfn.IFNA(VLOOKUP(A2719,list!B:C,2,FALSE),"")</f>
        <v/>
      </c>
      <c r="D2719" s="24" t="str">
        <f>_xlfn.IFNA(VLOOKUP(C2719,list!$G$2:$I$10,2,FALSE),"")</f>
        <v/>
      </c>
      <c r="E2719" s="24" t="str">
        <f>_xlfn.IFNA(VLOOKUP(C2719,list!G:I,3,FALSE),"")</f>
        <v/>
      </c>
      <c r="O2719" s="26" t="str">
        <f t="shared" si="212"/>
        <v/>
      </c>
      <c r="P2719" s="28" t="str">
        <f t="shared" si="216"/>
        <v/>
      </c>
      <c r="Q2719" s="24" t="str">
        <f t="shared" si="213"/>
        <v/>
      </c>
      <c r="R2719" s="24" t="str">
        <f t="shared" si="214"/>
        <v/>
      </c>
      <c r="S2719" s="27" t="str">
        <f t="shared" si="215"/>
        <v/>
      </c>
    </row>
    <row r="2720" spans="2:19" x14ac:dyDescent="0.3">
      <c r="B2720" s="24" t="str">
        <f>_xlfn.IFNA(VLOOKUP(A2720,list!B:C,2,FALSE),"")</f>
        <v/>
      </c>
      <c r="D2720" s="24" t="str">
        <f>_xlfn.IFNA(VLOOKUP(C2720,list!$G$2:$I$10,2,FALSE),"")</f>
        <v/>
      </c>
      <c r="E2720" s="24" t="str">
        <f>_xlfn.IFNA(VLOOKUP(C2720,list!G:I,3,FALSE),"")</f>
        <v/>
      </c>
      <c r="O2720" s="26" t="str">
        <f t="shared" si="212"/>
        <v/>
      </c>
      <c r="P2720" s="28" t="str">
        <f t="shared" si="216"/>
        <v/>
      </c>
      <c r="Q2720" s="24" t="str">
        <f t="shared" si="213"/>
        <v/>
      </c>
      <c r="R2720" s="24" t="str">
        <f t="shared" si="214"/>
        <v/>
      </c>
      <c r="S2720" s="27" t="str">
        <f t="shared" si="215"/>
        <v/>
      </c>
    </row>
    <row r="2721" spans="2:19" x14ac:dyDescent="0.3">
      <c r="B2721" s="24" t="str">
        <f>_xlfn.IFNA(VLOOKUP(A2721,list!B:C,2,FALSE),"")</f>
        <v/>
      </c>
      <c r="D2721" s="24" t="str">
        <f>_xlfn.IFNA(VLOOKUP(C2721,list!$G$2:$I$10,2,FALSE),"")</f>
        <v/>
      </c>
      <c r="E2721" s="24" t="str">
        <f>_xlfn.IFNA(VLOOKUP(C2721,list!G:I,3,FALSE),"")</f>
        <v/>
      </c>
      <c r="O2721" s="26" t="str">
        <f t="shared" si="212"/>
        <v/>
      </c>
      <c r="P2721" s="28" t="str">
        <f t="shared" si="216"/>
        <v/>
      </c>
      <c r="Q2721" s="24" t="str">
        <f t="shared" si="213"/>
        <v/>
      </c>
      <c r="R2721" s="24" t="str">
        <f t="shared" si="214"/>
        <v/>
      </c>
      <c r="S2721" s="27" t="str">
        <f t="shared" si="215"/>
        <v/>
      </c>
    </row>
    <row r="2722" spans="2:19" x14ac:dyDescent="0.3">
      <c r="B2722" s="24" t="str">
        <f>_xlfn.IFNA(VLOOKUP(A2722,list!B:C,2,FALSE),"")</f>
        <v/>
      </c>
      <c r="D2722" s="24" t="str">
        <f>_xlfn.IFNA(VLOOKUP(C2722,list!$G$2:$I$10,2,FALSE),"")</f>
        <v/>
      </c>
      <c r="E2722" s="24" t="str">
        <f>_xlfn.IFNA(VLOOKUP(C2722,list!G:I,3,FALSE),"")</f>
        <v/>
      </c>
      <c r="O2722" s="26" t="str">
        <f t="shared" si="212"/>
        <v/>
      </c>
      <c r="P2722" s="28" t="str">
        <f t="shared" si="216"/>
        <v/>
      </c>
      <c r="Q2722" s="24" t="str">
        <f t="shared" si="213"/>
        <v/>
      </c>
      <c r="R2722" s="24" t="str">
        <f t="shared" si="214"/>
        <v/>
      </c>
      <c r="S2722" s="27" t="str">
        <f t="shared" si="215"/>
        <v/>
      </c>
    </row>
    <row r="2723" spans="2:19" x14ac:dyDescent="0.3">
      <c r="B2723" s="24" t="str">
        <f>_xlfn.IFNA(VLOOKUP(A2723,list!B:C,2,FALSE),"")</f>
        <v/>
      </c>
      <c r="D2723" s="24" t="str">
        <f>_xlfn.IFNA(VLOOKUP(C2723,list!$G$2:$I$10,2,FALSE),"")</f>
        <v/>
      </c>
      <c r="E2723" s="24" t="str">
        <f>_xlfn.IFNA(VLOOKUP(C2723,list!G:I,3,FALSE),"")</f>
        <v/>
      </c>
      <c r="O2723" s="26" t="str">
        <f t="shared" si="212"/>
        <v/>
      </c>
      <c r="P2723" s="28" t="str">
        <f t="shared" si="216"/>
        <v/>
      </c>
      <c r="Q2723" s="24" t="str">
        <f t="shared" si="213"/>
        <v/>
      </c>
      <c r="R2723" s="24" t="str">
        <f t="shared" si="214"/>
        <v/>
      </c>
      <c r="S2723" s="27" t="str">
        <f t="shared" si="215"/>
        <v/>
      </c>
    </row>
    <row r="2724" spans="2:19" x14ac:dyDescent="0.3">
      <c r="B2724" s="24" t="str">
        <f>_xlfn.IFNA(VLOOKUP(A2724,list!B:C,2,FALSE),"")</f>
        <v/>
      </c>
      <c r="D2724" s="24" t="str">
        <f>_xlfn.IFNA(VLOOKUP(C2724,list!$G$2:$I$10,2,FALSE),"")</f>
        <v/>
      </c>
      <c r="E2724" s="24" t="str">
        <f>_xlfn.IFNA(VLOOKUP(C2724,list!G:I,3,FALSE),"")</f>
        <v/>
      </c>
      <c r="O2724" s="26" t="str">
        <f t="shared" si="212"/>
        <v/>
      </c>
      <c r="P2724" s="28" t="str">
        <f t="shared" si="216"/>
        <v/>
      </c>
      <c r="Q2724" s="24" t="str">
        <f t="shared" si="213"/>
        <v/>
      </c>
      <c r="R2724" s="24" t="str">
        <f t="shared" si="214"/>
        <v/>
      </c>
      <c r="S2724" s="27" t="str">
        <f t="shared" si="215"/>
        <v/>
      </c>
    </row>
    <row r="2725" spans="2:19" x14ac:dyDescent="0.3">
      <c r="B2725" s="24" t="str">
        <f>_xlfn.IFNA(VLOOKUP(A2725,list!B:C,2,FALSE),"")</f>
        <v/>
      </c>
      <c r="D2725" s="24" t="str">
        <f>_xlfn.IFNA(VLOOKUP(C2725,list!$G$2:$I$10,2,FALSE),"")</f>
        <v/>
      </c>
      <c r="E2725" s="24" t="str">
        <f>_xlfn.IFNA(VLOOKUP(C2725,list!G:I,3,FALSE),"")</f>
        <v/>
      </c>
      <c r="O2725" s="26" t="str">
        <f t="shared" si="212"/>
        <v/>
      </c>
      <c r="P2725" s="28" t="str">
        <f t="shared" si="216"/>
        <v/>
      </c>
      <c r="Q2725" s="24" t="str">
        <f t="shared" si="213"/>
        <v/>
      </c>
      <c r="R2725" s="24" t="str">
        <f t="shared" si="214"/>
        <v/>
      </c>
      <c r="S2725" s="27" t="str">
        <f t="shared" si="215"/>
        <v/>
      </c>
    </row>
    <row r="2726" spans="2:19" x14ac:dyDescent="0.3">
      <c r="B2726" s="24" t="str">
        <f>_xlfn.IFNA(VLOOKUP(A2726,list!B:C,2,FALSE),"")</f>
        <v/>
      </c>
      <c r="D2726" s="24" t="str">
        <f>_xlfn.IFNA(VLOOKUP(C2726,list!$G$2:$I$10,2,FALSE),"")</f>
        <v/>
      </c>
      <c r="E2726" s="24" t="str">
        <f>_xlfn.IFNA(VLOOKUP(C2726,list!G:I,3,FALSE),"")</f>
        <v/>
      </c>
      <c r="O2726" s="26" t="str">
        <f t="shared" si="212"/>
        <v/>
      </c>
      <c r="P2726" s="28" t="str">
        <f t="shared" si="216"/>
        <v/>
      </c>
      <c r="Q2726" s="24" t="str">
        <f t="shared" si="213"/>
        <v/>
      </c>
      <c r="R2726" s="24" t="str">
        <f t="shared" si="214"/>
        <v/>
      </c>
      <c r="S2726" s="27" t="str">
        <f t="shared" si="215"/>
        <v/>
      </c>
    </row>
    <row r="2727" spans="2:19" x14ac:dyDescent="0.3">
      <c r="B2727" s="24" t="str">
        <f>_xlfn.IFNA(VLOOKUP(A2727,list!B:C,2,FALSE),"")</f>
        <v/>
      </c>
      <c r="D2727" s="24" t="str">
        <f>_xlfn.IFNA(VLOOKUP(C2727,list!$G$2:$I$10,2,FALSE),"")</f>
        <v/>
      </c>
      <c r="E2727" s="24" t="str">
        <f>_xlfn.IFNA(VLOOKUP(C2727,list!G:I,3,FALSE),"")</f>
        <v/>
      </c>
      <c r="O2727" s="26" t="str">
        <f t="shared" si="212"/>
        <v/>
      </c>
      <c r="P2727" s="28" t="str">
        <f t="shared" si="216"/>
        <v/>
      </c>
      <c r="Q2727" s="24" t="str">
        <f t="shared" si="213"/>
        <v/>
      </c>
      <c r="R2727" s="24" t="str">
        <f t="shared" si="214"/>
        <v/>
      </c>
      <c r="S2727" s="27" t="str">
        <f t="shared" si="215"/>
        <v/>
      </c>
    </row>
    <row r="2728" spans="2:19" x14ac:dyDescent="0.3">
      <c r="B2728" s="24" t="str">
        <f>_xlfn.IFNA(VLOOKUP(A2728,list!B:C,2,FALSE),"")</f>
        <v/>
      </c>
      <c r="D2728" s="24" t="str">
        <f>_xlfn.IFNA(VLOOKUP(C2728,list!$G$2:$I$10,2,FALSE),"")</f>
        <v/>
      </c>
      <c r="E2728" s="24" t="str">
        <f>_xlfn.IFNA(VLOOKUP(C2728,list!G:I,3,FALSE),"")</f>
        <v/>
      </c>
      <c r="O2728" s="26" t="str">
        <f t="shared" si="212"/>
        <v/>
      </c>
      <c r="P2728" s="28" t="str">
        <f t="shared" si="216"/>
        <v/>
      </c>
      <c r="Q2728" s="24" t="str">
        <f t="shared" si="213"/>
        <v/>
      </c>
      <c r="R2728" s="24" t="str">
        <f t="shared" si="214"/>
        <v/>
      </c>
      <c r="S2728" s="27" t="str">
        <f t="shared" si="215"/>
        <v/>
      </c>
    </row>
    <row r="2729" spans="2:19" x14ac:dyDescent="0.3">
      <c r="B2729" s="24" t="str">
        <f>_xlfn.IFNA(VLOOKUP(A2729,list!B:C,2,FALSE),"")</f>
        <v/>
      </c>
      <c r="D2729" s="24" t="str">
        <f>_xlfn.IFNA(VLOOKUP(C2729,list!$G$2:$I$10,2,FALSE),"")</f>
        <v/>
      </c>
      <c r="E2729" s="24" t="str">
        <f>_xlfn.IFNA(VLOOKUP(C2729,list!G:I,3,FALSE),"")</f>
        <v/>
      </c>
      <c r="O2729" s="26" t="str">
        <f t="shared" si="212"/>
        <v/>
      </c>
      <c r="P2729" s="28" t="str">
        <f t="shared" si="216"/>
        <v/>
      </c>
      <c r="Q2729" s="24" t="str">
        <f t="shared" si="213"/>
        <v/>
      </c>
      <c r="R2729" s="24" t="str">
        <f t="shared" si="214"/>
        <v/>
      </c>
      <c r="S2729" s="27" t="str">
        <f t="shared" si="215"/>
        <v/>
      </c>
    </row>
    <row r="2730" spans="2:19" x14ac:dyDescent="0.3">
      <c r="B2730" s="24" t="str">
        <f>_xlfn.IFNA(VLOOKUP(A2730,list!B:C,2,FALSE),"")</f>
        <v/>
      </c>
      <c r="D2730" s="24" t="str">
        <f>_xlfn.IFNA(VLOOKUP(C2730,list!$G$2:$I$10,2,FALSE),"")</f>
        <v/>
      </c>
      <c r="E2730" s="24" t="str">
        <f>_xlfn.IFNA(VLOOKUP(C2730,list!G:I,3,FALSE),"")</f>
        <v/>
      </c>
      <c r="O2730" s="26" t="str">
        <f t="shared" si="212"/>
        <v/>
      </c>
      <c r="P2730" s="28" t="str">
        <f t="shared" si="216"/>
        <v/>
      </c>
      <c r="Q2730" s="24" t="str">
        <f t="shared" si="213"/>
        <v/>
      </c>
      <c r="R2730" s="24" t="str">
        <f t="shared" si="214"/>
        <v/>
      </c>
      <c r="S2730" s="27" t="str">
        <f t="shared" si="215"/>
        <v/>
      </c>
    </row>
    <row r="2731" spans="2:19" x14ac:dyDescent="0.3">
      <c r="B2731" s="24" t="str">
        <f>_xlfn.IFNA(VLOOKUP(A2731,list!B:C,2,FALSE),"")</f>
        <v/>
      </c>
      <c r="D2731" s="24" t="str">
        <f>_xlfn.IFNA(VLOOKUP(C2731,list!$G$2:$I$10,2,FALSE),"")</f>
        <v/>
      </c>
      <c r="E2731" s="24" t="str">
        <f>_xlfn.IFNA(VLOOKUP(C2731,list!G:I,3,FALSE),"")</f>
        <v/>
      </c>
      <c r="O2731" s="26" t="str">
        <f t="shared" si="212"/>
        <v/>
      </c>
      <c r="P2731" s="28" t="str">
        <f t="shared" si="216"/>
        <v/>
      </c>
      <c r="Q2731" s="24" t="str">
        <f t="shared" si="213"/>
        <v/>
      </c>
      <c r="R2731" s="24" t="str">
        <f t="shared" si="214"/>
        <v/>
      </c>
      <c r="S2731" s="27" t="str">
        <f t="shared" si="215"/>
        <v/>
      </c>
    </row>
    <row r="2732" spans="2:19" x14ac:dyDescent="0.3">
      <c r="B2732" s="24" t="str">
        <f>_xlfn.IFNA(VLOOKUP(A2732,list!B:C,2,FALSE),"")</f>
        <v/>
      </c>
      <c r="D2732" s="24" t="str">
        <f>_xlfn.IFNA(VLOOKUP(C2732,list!$G$2:$I$10,2,FALSE),"")</f>
        <v/>
      </c>
      <c r="E2732" s="24" t="str">
        <f>_xlfn.IFNA(VLOOKUP(C2732,list!G:I,3,FALSE),"")</f>
        <v/>
      </c>
      <c r="O2732" s="26" t="str">
        <f t="shared" si="212"/>
        <v/>
      </c>
      <c r="P2732" s="28" t="str">
        <f t="shared" si="216"/>
        <v/>
      </c>
      <c r="Q2732" s="24" t="str">
        <f t="shared" si="213"/>
        <v/>
      </c>
      <c r="R2732" s="24" t="str">
        <f t="shared" si="214"/>
        <v/>
      </c>
      <c r="S2732" s="27" t="str">
        <f t="shared" si="215"/>
        <v/>
      </c>
    </row>
    <row r="2733" spans="2:19" x14ac:dyDescent="0.3">
      <c r="B2733" s="24" t="str">
        <f>_xlfn.IFNA(VLOOKUP(A2733,list!B:C,2,FALSE),"")</f>
        <v/>
      </c>
      <c r="D2733" s="24" t="str">
        <f>_xlfn.IFNA(VLOOKUP(C2733,list!$G$2:$I$10,2,FALSE),"")</f>
        <v/>
      </c>
      <c r="E2733" s="24" t="str">
        <f>_xlfn.IFNA(VLOOKUP(C2733,list!G:I,3,FALSE),"")</f>
        <v/>
      </c>
      <c r="O2733" s="26" t="str">
        <f t="shared" si="212"/>
        <v/>
      </c>
      <c r="P2733" s="28" t="str">
        <f t="shared" si="216"/>
        <v/>
      </c>
      <c r="Q2733" s="24" t="str">
        <f t="shared" si="213"/>
        <v/>
      </c>
      <c r="R2733" s="24" t="str">
        <f t="shared" si="214"/>
        <v/>
      </c>
      <c r="S2733" s="27" t="str">
        <f t="shared" si="215"/>
        <v/>
      </c>
    </row>
    <row r="2734" spans="2:19" x14ac:dyDescent="0.3">
      <c r="B2734" s="24" t="str">
        <f>_xlfn.IFNA(VLOOKUP(A2734,list!B:C,2,FALSE),"")</f>
        <v/>
      </c>
      <c r="D2734" s="24" t="str">
        <f>_xlfn.IFNA(VLOOKUP(C2734,list!$G$2:$I$10,2,FALSE),"")</f>
        <v/>
      </c>
      <c r="E2734" s="24" t="str">
        <f>_xlfn.IFNA(VLOOKUP(C2734,list!G:I,3,FALSE),"")</f>
        <v/>
      </c>
      <c r="O2734" s="26" t="str">
        <f t="shared" si="212"/>
        <v/>
      </c>
      <c r="P2734" s="28" t="str">
        <f t="shared" si="216"/>
        <v/>
      </c>
      <c r="Q2734" s="24" t="str">
        <f t="shared" si="213"/>
        <v/>
      </c>
      <c r="R2734" s="24" t="str">
        <f t="shared" si="214"/>
        <v/>
      </c>
      <c r="S2734" s="27" t="str">
        <f t="shared" si="215"/>
        <v/>
      </c>
    </row>
    <row r="2735" spans="2:19" x14ac:dyDescent="0.3">
      <c r="B2735" s="24" t="str">
        <f>_xlfn.IFNA(VLOOKUP(A2735,list!B:C,2,FALSE),"")</f>
        <v/>
      </c>
      <c r="D2735" s="24" t="str">
        <f>_xlfn.IFNA(VLOOKUP(C2735,list!$G$2:$I$10,2,FALSE),"")</f>
        <v/>
      </c>
      <c r="E2735" s="24" t="str">
        <f>_xlfn.IFNA(VLOOKUP(C2735,list!G:I,3,FALSE),"")</f>
        <v/>
      </c>
      <c r="O2735" s="26" t="str">
        <f t="shared" si="212"/>
        <v/>
      </c>
      <c r="P2735" s="28" t="str">
        <f t="shared" si="216"/>
        <v/>
      </c>
      <c r="Q2735" s="24" t="str">
        <f t="shared" si="213"/>
        <v/>
      </c>
      <c r="R2735" s="24" t="str">
        <f t="shared" si="214"/>
        <v/>
      </c>
      <c r="S2735" s="27" t="str">
        <f t="shared" si="215"/>
        <v/>
      </c>
    </row>
    <row r="2736" spans="2:19" x14ac:dyDescent="0.3">
      <c r="B2736" s="24" t="str">
        <f>_xlfn.IFNA(VLOOKUP(A2736,list!B:C,2,FALSE),"")</f>
        <v/>
      </c>
      <c r="D2736" s="24" t="str">
        <f>_xlfn.IFNA(VLOOKUP(C2736,list!$G$2:$I$10,2,FALSE),"")</f>
        <v/>
      </c>
      <c r="E2736" s="24" t="str">
        <f>_xlfn.IFNA(VLOOKUP(C2736,list!G:I,3,FALSE),"")</f>
        <v/>
      </c>
      <c r="O2736" s="26" t="str">
        <f t="shared" si="212"/>
        <v/>
      </c>
      <c r="P2736" s="28" t="str">
        <f t="shared" si="216"/>
        <v/>
      </c>
      <c r="Q2736" s="24" t="str">
        <f t="shared" si="213"/>
        <v/>
      </c>
      <c r="R2736" s="24" t="str">
        <f t="shared" si="214"/>
        <v/>
      </c>
      <c r="S2736" s="27" t="str">
        <f t="shared" si="215"/>
        <v/>
      </c>
    </row>
    <row r="2737" spans="2:19" x14ac:dyDescent="0.3">
      <c r="B2737" s="24" t="str">
        <f>_xlfn.IFNA(VLOOKUP(A2737,list!B:C,2,FALSE),"")</f>
        <v/>
      </c>
      <c r="D2737" s="24" t="str">
        <f>_xlfn.IFNA(VLOOKUP(C2737,list!$G$2:$I$10,2,FALSE),"")</f>
        <v/>
      </c>
      <c r="E2737" s="24" t="str">
        <f>_xlfn.IFNA(VLOOKUP(C2737,list!G:I,3,FALSE),"")</f>
        <v/>
      </c>
      <c r="O2737" s="26" t="str">
        <f t="shared" si="212"/>
        <v/>
      </c>
      <c r="P2737" s="28" t="str">
        <f t="shared" si="216"/>
        <v/>
      </c>
      <c r="Q2737" s="24" t="str">
        <f t="shared" si="213"/>
        <v/>
      </c>
      <c r="R2737" s="24" t="str">
        <f t="shared" si="214"/>
        <v/>
      </c>
      <c r="S2737" s="27" t="str">
        <f t="shared" si="215"/>
        <v/>
      </c>
    </row>
    <row r="2738" spans="2:19" x14ac:dyDescent="0.3">
      <c r="B2738" s="24" t="str">
        <f>_xlfn.IFNA(VLOOKUP(A2738,list!B:C,2,FALSE),"")</f>
        <v/>
      </c>
      <c r="D2738" s="24" t="str">
        <f>_xlfn.IFNA(VLOOKUP(C2738,list!$G$2:$I$10,2,FALSE),"")</f>
        <v/>
      </c>
      <c r="E2738" s="24" t="str">
        <f>_xlfn.IFNA(VLOOKUP(C2738,list!G:I,3,FALSE),"")</f>
        <v/>
      </c>
      <c r="O2738" s="26" t="str">
        <f t="shared" si="212"/>
        <v/>
      </c>
      <c r="P2738" s="28" t="str">
        <f t="shared" si="216"/>
        <v/>
      </c>
      <c r="Q2738" s="24" t="str">
        <f t="shared" si="213"/>
        <v/>
      </c>
      <c r="R2738" s="24" t="str">
        <f t="shared" si="214"/>
        <v/>
      </c>
      <c r="S2738" s="27" t="str">
        <f t="shared" si="215"/>
        <v/>
      </c>
    </row>
    <row r="2739" spans="2:19" x14ac:dyDescent="0.3">
      <c r="B2739" s="24" t="str">
        <f>_xlfn.IFNA(VLOOKUP(A2739,list!B:C,2,FALSE),"")</f>
        <v/>
      </c>
      <c r="D2739" s="24" t="str">
        <f>_xlfn.IFNA(VLOOKUP(C2739,list!$G$2:$I$10,2,FALSE),"")</f>
        <v/>
      </c>
      <c r="E2739" s="24" t="str">
        <f>_xlfn.IFNA(VLOOKUP(C2739,list!G:I,3,FALSE),"")</f>
        <v/>
      </c>
      <c r="O2739" s="26" t="str">
        <f t="shared" si="212"/>
        <v/>
      </c>
      <c r="P2739" s="28" t="str">
        <f t="shared" si="216"/>
        <v/>
      </c>
      <c r="Q2739" s="24" t="str">
        <f t="shared" si="213"/>
        <v/>
      </c>
      <c r="R2739" s="24" t="str">
        <f t="shared" si="214"/>
        <v/>
      </c>
      <c r="S2739" s="27" t="str">
        <f t="shared" si="215"/>
        <v/>
      </c>
    </row>
    <row r="2740" spans="2:19" x14ac:dyDescent="0.3">
      <c r="B2740" s="24" t="str">
        <f>_xlfn.IFNA(VLOOKUP(A2740,list!B:C,2,FALSE),"")</f>
        <v/>
      </c>
      <c r="D2740" s="24" t="str">
        <f>_xlfn.IFNA(VLOOKUP(C2740,list!$G$2:$I$10,2,FALSE),"")</f>
        <v/>
      </c>
      <c r="E2740" s="24" t="str">
        <f>_xlfn.IFNA(VLOOKUP(C2740,list!G:I,3,FALSE),"")</f>
        <v/>
      </c>
      <c r="O2740" s="26" t="str">
        <f t="shared" si="212"/>
        <v/>
      </c>
      <c r="P2740" s="28" t="str">
        <f t="shared" si="216"/>
        <v/>
      </c>
      <c r="Q2740" s="24" t="str">
        <f t="shared" si="213"/>
        <v/>
      </c>
      <c r="R2740" s="24" t="str">
        <f t="shared" si="214"/>
        <v/>
      </c>
      <c r="S2740" s="27" t="str">
        <f t="shared" si="215"/>
        <v/>
      </c>
    </row>
    <row r="2741" spans="2:19" x14ac:dyDescent="0.3">
      <c r="B2741" s="24" t="str">
        <f>_xlfn.IFNA(VLOOKUP(A2741,list!B:C,2,FALSE),"")</f>
        <v/>
      </c>
      <c r="D2741" s="24" t="str">
        <f>_xlfn.IFNA(VLOOKUP(C2741,list!$G$2:$I$10,2,FALSE),"")</f>
        <v/>
      </c>
      <c r="E2741" s="24" t="str">
        <f>_xlfn.IFNA(VLOOKUP(C2741,list!G:I,3,FALSE),"")</f>
        <v/>
      </c>
      <c r="O2741" s="26" t="str">
        <f t="shared" si="212"/>
        <v/>
      </c>
      <c r="P2741" s="28" t="str">
        <f t="shared" si="216"/>
        <v/>
      </c>
      <c r="Q2741" s="24" t="str">
        <f t="shared" si="213"/>
        <v/>
      </c>
      <c r="R2741" s="24" t="str">
        <f t="shared" si="214"/>
        <v/>
      </c>
      <c r="S2741" s="27" t="str">
        <f t="shared" si="215"/>
        <v/>
      </c>
    </row>
    <row r="2742" spans="2:19" x14ac:dyDescent="0.3">
      <c r="B2742" s="24" t="str">
        <f>_xlfn.IFNA(VLOOKUP(A2742,list!B:C,2,FALSE),"")</f>
        <v/>
      </c>
      <c r="D2742" s="24" t="str">
        <f>_xlfn.IFNA(VLOOKUP(C2742,list!$G$2:$I$10,2,FALSE),"")</f>
        <v/>
      </c>
      <c r="E2742" s="24" t="str">
        <f>_xlfn.IFNA(VLOOKUP(C2742,list!G:I,3,FALSE),"")</f>
        <v/>
      </c>
      <c r="O2742" s="26" t="str">
        <f t="shared" si="212"/>
        <v/>
      </c>
      <c r="P2742" s="28" t="str">
        <f t="shared" si="216"/>
        <v/>
      </c>
      <c r="Q2742" s="24" t="str">
        <f t="shared" si="213"/>
        <v/>
      </c>
      <c r="R2742" s="24" t="str">
        <f t="shared" si="214"/>
        <v/>
      </c>
      <c r="S2742" s="27" t="str">
        <f t="shared" si="215"/>
        <v/>
      </c>
    </row>
    <row r="2743" spans="2:19" x14ac:dyDescent="0.3">
      <c r="B2743" s="24" t="str">
        <f>_xlfn.IFNA(VLOOKUP(A2743,list!B:C,2,FALSE),"")</f>
        <v/>
      </c>
      <c r="D2743" s="24" t="str">
        <f>_xlfn.IFNA(VLOOKUP(C2743,list!$G$2:$I$10,2,FALSE),"")</f>
        <v/>
      </c>
      <c r="E2743" s="24" t="str">
        <f>_xlfn.IFNA(VLOOKUP(C2743,list!G:I,3,FALSE),"")</f>
        <v/>
      </c>
      <c r="O2743" s="26" t="str">
        <f t="shared" si="212"/>
        <v/>
      </c>
      <c r="P2743" s="28" t="str">
        <f t="shared" si="216"/>
        <v/>
      </c>
      <c r="Q2743" s="24" t="str">
        <f t="shared" si="213"/>
        <v/>
      </c>
      <c r="R2743" s="24" t="str">
        <f t="shared" si="214"/>
        <v/>
      </c>
      <c r="S2743" s="27" t="str">
        <f t="shared" si="215"/>
        <v/>
      </c>
    </row>
    <row r="2744" spans="2:19" x14ac:dyDescent="0.3">
      <c r="B2744" s="24" t="str">
        <f>_xlfn.IFNA(VLOOKUP(A2744,list!B:C,2,FALSE),"")</f>
        <v/>
      </c>
      <c r="D2744" s="24" t="str">
        <f>_xlfn.IFNA(VLOOKUP(C2744,list!$G$2:$I$10,2,FALSE),"")</f>
        <v/>
      </c>
      <c r="E2744" s="24" t="str">
        <f>_xlfn.IFNA(VLOOKUP(C2744,list!G:I,3,FALSE),"")</f>
        <v/>
      </c>
      <c r="O2744" s="26" t="str">
        <f t="shared" si="212"/>
        <v/>
      </c>
      <c r="P2744" s="28" t="str">
        <f t="shared" si="216"/>
        <v/>
      </c>
      <c r="Q2744" s="24" t="str">
        <f t="shared" si="213"/>
        <v/>
      </c>
      <c r="R2744" s="24" t="str">
        <f t="shared" si="214"/>
        <v/>
      </c>
      <c r="S2744" s="27" t="str">
        <f t="shared" si="215"/>
        <v/>
      </c>
    </row>
    <row r="2745" spans="2:19" x14ac:dyDescent="0.3">
      <c r="B2745" s="24" t="str">
        <f>_xlfn.IFNA(VLOOKUP(A2745,list!B:C,2,FALSE),"")</f>
        <v/>
      </c>
      <c r="D2745" s="24" t="str">
        <f>_xlfn.IFNA(VLOOKUP(C2745,list!$G$2:$I$10,2,FALSE),"")</f>
        <v/>
      </c>
      <c r="E2745" s="24" t="str">
        <f>_xlfn.IFNA(VLOOKUP(C2745,list!G:I,3,FALSE),"")</f>
        <v/>
      </c>
      <c r="O2745" s="26" t="str">
        <f t="shared" si="212"/>
        <v/>
      </c>
      <c r="P2745" s="28" t="str">
        <f t="shared" si="216"/>
        <v/>
      </c>
      <c r="Q2745" s="24" t="str">
        <f t="shared" si="213"/>
        <v/>
      </c>
      <c r="R2745" s="24" t="str">
        <f t="shared" si="214"/>
        <v/>
      </c>
      <c r="S2745" s="27" t="str">
        <f t="shared" si="215"/>
        <v/>
      </c>
    </row>
    <row r="2746" spans="2:19" x14ac:dyDescent="0.3">
      <c r="B2746" s="24" t="str">
        <f>_xlfn.IFNA(VLOOKUP(A2746,list!B:C,2,FALSE),"")</f>
        <v/>
      </c>
      <c r="D2746" s="24" t="str">
        <f>_xlfn.IFNA(VLOOKUP(C2746,list!$G$2:$I$10,2,FALSE),"")</f>
        <v/>
      </c>
      <c r="E2746" s="24" t="str">
        <f>_xlfn.IFNA(VLOOKUP(C2746,list!G:I,3,FALSE),"")</f>
        <v/>
      </c>
      <c r="O2746" s="26" t="str">
        <f t="shared" si="212"/>
        <v/>
      </c>
      <c r="P2746" s="28" t="str">
        <f t="shared" si="216"/>
        <v/>
      </c>
      <c r="Q2746" s="24" t="str">
        <f t="shared" si="213"/>
        <v/>
      </c>
      <c r="R2746" s="24" t="str">
        <f t="shared" si="214"/>
        <v/>
      </c>
      <c r="S2746" s="27" t="str">
        <f t="shared" si="215"/>
        <v/>
      </c>
    </row>
    <row r="2747" spans="2:19" x14ac:dyDescent="0.3">
      <c r="B2747" s="24" t="str">
        <f>_xlfn.IFNA(VLOOKUP(A2747,list!B:C,2,FALSE),"")</f>
        <v/>
      </c>
      <c r="D2747" s="24" t="str">
        <f>_xlfn.IFNA(VLOOKUP(C2747,list!$G$2:$I$10,2,FALSE),"")</f>
        <v/>
      </c>
      <c r="E2747" s="24" t="str">
        <f>_xlfn.IFNA(VLOOKUP(C2747,list!G:I,3,FALSE),"")</f>
        <v/>
      </c>
      <c r="O2747" s="26" t="str">
        <f t="shared" si="212"/>
        <v/>
      </c>
      <c r="P2747" s="28" t="str">
        <f t="shared" si="216"/>
        <v/>
      </c>
      <c r="Q2747" s="24" t="str">
        <f t="shared" si="213"/>
        <v/>
      </c>
      <c r="R2747" s="24" t="str">
        <f t="shared" si="214"/>
        <v/>
      </c>
      <c r="S2747" s="27" t="str">
        <f t="shared" si="215"/>
        <v/>
      </c>
    </row>
    <row r="2748" spans="2:19" x14ac:dyDescent="0.3">
      <c r="B2748" s="24" t="str">
        <f>_xlfn.IFNA(VLOOKUP(A2748,list!B:C,2,FALSE),"")</f>
        <v/>
      </c>
      <c r="D2748" s="24" t="str">
        <f>_xlfn.IFNA(VLOOKUP(C2748,list!$G$2:$I$10,2,FALSE),"")</f>
        <v/>
      </c>
      <c r="E2748" s="24" t="str">
        <f>_xlfn.IFNA(VLOOKUP(C2748,list!G:I,3,FALSE),"")</f>
        <v/>
      </c>
      <c r="O2748" s="26" t="str">
        <f t="shared" si="212"/>
        <v/>
      </c>
      <c r="P2748" s="28" t="str">
        <f t="shared" si="216"/>
        <v/>
      </c>
      <c r="Q2748" s="24" t="str">
        <f t="shared" si="213"/>
        <v/>
      </c>
      <c r="R2748" s="24" t="str">
        <f t="shared" si="214"/>
        <v/>
      </c>
      <c r="S2748" s="27" t="str">
        <f t="shared" si="215"/>
        <v/>
      </c>
    </row>
    <row r="2749" spans="2:19" x14ac:dyDescent="0.3">
      <c r="B2749" s="24" t="str">
        <f>_xlfn.IFNA(VLOOKUP(A2749,list!B:C,2,FALSE),"")</f>
        <v/>
      </c>
      <c r="D2749" s="24" t="str">
        <f>_xlfn.IFNA(VLOOKUP(C2749,list!$G$2:$I$10,2,FALSE),"")</f>
        <v/>
      </c>
      <c r="E2749" s="24" t="str">
        <f>_xlfn.IFNA(VLOOKUP(C2749,list!G:I,3,FALSE),"")</f>
        <v/>
      </c>
      <c r="O2749" s="26" t="str">
        <f t="shared" si="212"/>
        <v/>
      </c>
      <c r="P2749" s="28" t="str">
        <f t="shared" si="216"/>
        <v/>
      </c>
      <c r="Q2749" s="24" t="str">
        <f t="shared" si="213"/>
        <v/>
      </c>
      <c r="R2749" s="24" t="str">
        <f t="shared" si="214"/>
        <v/>
      </c>
      <c r="S2749" s="27" t="str">
        <f t="shared" si="215"/>
        <v/>
      </c>
    </row>
    <row r="2750" spans="2:19" x14ac:dyDescent="0.3">
      <c r="B2750" s="24" t="str">
        <f>_xlfn.IFNA(VLOOKUP(A2750,list!B:C,2,FALSE),"")</f>
        <v/>
      </c>
      <c r="D2750" s="24" t="str">
        <f>_xlfn.IFNA(VLOOKUP(C2750,list!$G$2:$I$10,2,FALSE),"")</f>
        <v/>
      </c>
      <c r="E2750" s="24" t="str">
        <f>_xlfn.IFNA(VLOOKUP(C2750,list!G:I,3,FALSE),"")</f>
        <v/>
      </c>
      <c r="O2750" s="26" t="str">
        <f t="shared" si="212"/>
        <v/>
      </c>
      <c r="P2750" s="28" t="str">
        <f t="shared" si="216"/>
        <v/>
      </c>
      <c r="Q2750" s="24" t="str">
        <f t="shared" si="213"/>
        <v/>
      </c>
      <c r="R2750" s="24" t="str">
        <f t="shared" si="214"/>
        <v/>
      </c>
      <c r="S2750" s="27" t="str">
        <f t="shared" si="215"/>
        <v/>
      </c>
    </row>
    <row r="2751" spans="2:19" x14ac:dyDescent="0.3">
      <c r="B2751" s="24" t="str">
        <f>_xlfn.IFNA(VLOOKUP(A2751,list!B:C,2,FALSE),"")</f>
        <v/>
      </c>
      <c r="D2751" s="24" t="str">
        <f>_xlfn.IFNA(VLOOKUP(C2751,list!$G$2:$I$10,2,FALSE),"")</f>
        <v/>
      </c>
      <c r="E2751" s="24" t="str">
        <f>_xlfn.IFNA(VLOOKUP(C2751,list!G:I,3,FALSE),"")</f>
        <v/>
      </c>
      <c r="O2751" s="26" t="str">
        <f t="shared" si="212"/>
        <v/>
      </c>
      <c r="P2751" s="28" t="str">
        <f t="shared" si="216"/>
        <v/>
      </c>
      <c r="Q2751" s="24" t="str">
        <f t="shared" si="213"/>
        <v/>
      </c>
      <c r="R2751" s="24" t="str">
        <f t="shared" si="214"/>
        <v/>
      </c>
      <c r="S2751" s="27" t="str">
        <f t="shared" si="215"/>
        <v/>
      </c>
    </row>
    <row r="2752" spans="2:19" x14ac:dyDescent="0.3">
      <c r="B2752" s="24" t="str">
        <f>_xlfn.IFNA(VLOOKUP(A2752,list!B:C,2,FALSE),"")</f>
        <v/>
      </c>
      <c r="D2752" s="24" t="str">
        <f>_xlfn.IFNA(VLOOKUP(C2752,list!$G$2:$I$10,2,FALSE),"")</f>
        <v/>
      </c>
      <c r="E2752" s="24" t="str">
        <f>_xlfn.IFNA(VLOOKUP(C2752,list!G:I,3,FALSE),"")</f>
        <v/>
      </c>
      <c r="O2752" s="26" t="str">
        <f t="shared" si="212"/>
        <v/>
      </c>
      <c r="P2752" s="28" t="str">
        <f t="shared" si="216"/>
        <v/>
      </c>
      <c r="Q2752" s="24" t="str">
        <f t="shared" si="213"/>
        <v/>
      </c>
      <c r="R2752" s="24" t="str">
        <f t="shared" si="214"/>
        <v/>
      </c>
      <c r="S2752" s="27" t="str">
        <f t="shared" si="215"/>
        <v/>
      </c>
    </row>
    <row r="2753" spans="2:19" x14ac:dyDescent="0.3">
      <c r="B2753" s="24" t="str">
        <f>_xlfn.IFNA(VLOOKUP(A2753,list!B:C,2,FALSE),"")</f>
        <v/>
      </c>
      <c r="D2753" s="24" t="str">
        <f>_xlfn.IFNA(VLOOKUP(C2753,list!$G$2:$I$10,2,FALSE),"")</f>
        <v/>
      </c>
      <c r="E2753" s="24" t="str">
        <f>_xlfn.IFNA(VLOOKUP(C2753,list!G:I,3,FALSE),"")</f>
        <v/>
      </c>
      <c r="O2753" s="26" t="str">
        <f t="shared" si="212"/>
        <v/>
      </c>
      <c r="P2753" s="28" t="str">
        <f t="shared" si="216"/>
        <v/>
      </c>
      <c r="Q2753" s="24" t="str">
        <f t="shared" si="213"/>
        <v/>
      </c>
      <c r="R2753" s="24" t="str">
        <f t="shared" si="214"/>
        <v/>
      </c>
      <c r="S2753" s="27" t="str">
        <f t="shared" si="215"/>
        <v/>
      </c>
    </row>
    <row r="2754" spans="2:19" x14ac:dyDescent="0.3">
      <c r="B2754" s="24" t="str">
        <f>_xlfn.IFNA(VLOOKUP(A2754,list!B:C,2,FALSE),"")</f>
        <v/>
      </c>
      <c r="D2754" s="24" t="str">
        <f>_xlfn.IFNA(VLOOKUP(C2754,list!$G$2:$I$10,2,FALSE),"")</f>
        <v/>
      </c>
      <c r="E2754" s="24" t="str">
        <f>_xlfn.IFNA(VLOOKUP(C2754,list!G:I,3,FALSE),"")</f>
        <v/>
      </c>
      <c r="O2754" s="26" t="str">
        <f t="shared" ref="O2754:O2817" si="217">IFERROR(IF(H2754="","",DATE(YEAR(H2754),MONTH(H2754),1)),"")</f>
        <v/>
      </c>
      <c r="P2754" s="28" t="str">
        <f t="shared" si="216"/>
        <v/>
      </c>
      <c r="Q2754" s="24" t="str">
        <f t="shared" ref="Q2754:Q2817" si="218">IFERROR(IF(J2754="","",MONTH(EOMONTH(J2754,(DAY(J2754)&gt;15)+0))),"")</f>
        <v/>
      </c>
      <c r="R2754" s="24" t="str">
        <f t="shared" ref="R2754:R2817" si="219">IFERROR(IF(J2754="","",IF(AND(MONTH(J2754)=12,Q2754=1),YEAR(J2754)+1,YEAR(J2754))),"")</f>
        <v/>
      </c>
      <c r="S2754" s="27" t="str">
        <f t="shared" ref="S2754:S2817" si="220">IF(OR(Q2754="",R2754=""),"",DATE(R2754,Q2754,1))</f>
        <v/>
      </c>
    </row>
    <row r="2755" spans="2:19" x14ac:dyDescent="0.3">
      <c r="B2755" s="24" t="str">
        <f>_xlfn.IFNA(VLOOKUP(A2755,list!B:C,2,FALSE),"")</f>
        <v/>
      </c>
      <c r="D2755" s="24" t="str">
        <f>_xlfn.IFNA(VLOOKUP(C2755,list!$G$2:$I$10,2,FALSE),"")</f>
        <v/>
      </c>
      <c r="E2755" s="24" t="str">
        <f>_xlfn.IFNA(VLOOKUP(C2755,list!G:I,3,FALSE),"")</f>
        <v/>
      </c>
      <c r="O2755" s="26" t="str">
        <f t="shared" si="217"/>
        <v/>
      </c>
      <c r="P2755" s="28" t="str">
        <f t="shared" ref="P2755:P2818" si="221">IFERROR(IF(J2755&gt;0,((J2755-H2755)/7),""),"")</f>
        <v/>
      </c>
      <c r="Q2755" s="24" t="str">
        <f t="shared" si="218"/>
        <v/>
      </c>
      <c r="R2755" s="24" t="str">
        <f t="shared" si="219"/>
        <v/>
      </c>
      <c r="S2755" s="27" t="str">
        <f t="shared" si="220"/>
        <v/>
      </c>
    </row>
    <row r="2756" spans="2:19" x14ac:dyDescent="0.3">
      <c r="B2756" s="24" t="str">
        <f>_xlfn.IFNA(VLOOKUP(A2756,list!B:C,2,FALSE),"")</f>
        <v/>
      </c>
      <c r="D2756" s="24" t="str">
        <f>_xlfn.IFNA(VLOOKUP(C2756,list!$G$2:$I$10,2,FALSE),"")</f>
        <v/>
      </c>
      <c r="E2756" s="24" t="str">
        <f>_xlfn.IFNA(VLOOKUP(C2756,list!G:I,3,FALSE),"")</f>
        <v/>
      </c>
      <c r="O2756" s="26" t="str">
        <f t="shared" si="217"/>
        <v/>
      </c>
      <c r="P2756" s="28" t="str">
        <f t="shared" si="221"/>
        <v/>
      </c>
      <c r="Q2756" s="24" t="str">
        <f t="shared" si="218"/>
        <v/>
      </c>
      <c r="R2756" s="24" t="str">
        <f t="shared" si="219"/>
        <v/>
      </c>
      <c r="S2756" s="27" t="str">
        <f t="shared" si="220"/>
        <v/>
      </c>
    </row>
    <row r="2757" spans="2:19" x14ac:dyDescent="0.3">
      <c r="B2757" s="24" t="str">
        <f>_xlfn.IFNA(VLOOKUP(A2757,list!B:C,2,FALSE),"")</f>
        <v/>
      </c>
      <c r="D2757" s="24" t="str">
        <f>_xlfn.IFNA(VLOOKUP(C2757,list!$G$2:$I$10,2,FALSE),"")</f>
        <v/>
      </c>
      <c r="E2757" s="24" t="str">
        <f>_xlfn.IFNA(VLOOKUP(C2757,list!G:I,3,FALSE),"")</f>
        <v/>
      </c>
      <c r="O2757" s="26" t="str">
        <f t="shared" si="217"/>
        <v/>
      </c>
      <c r="P2757" s="28" t="str">
        <f t="shared" si="221"/>
        <v/>
      </c>
      <c r="Q2757" s="24" t="str">
        <f t="shared" si="218"/>
        <v/>
      </c>
      <c r="R2757" s="24" t="str">
        <f t="shared" si="219"/>
        <v/>
      </c>
      <c r="S2757" s="27" t="str">
        <f t="shared" si="220"/>
        <v/>
      </c>
    </row>
    <row r="2758" spans="2:19" x14ac:dyDescent="0.3">
      <c r="B2758" s="24" t="str">
        <f>_xlfn.IFNA(VLOOKUP(A2758,list!B:C,2,FALSE),"")</f>
        <v/>
      </c>
      <c r="D2758" s="24" t="str">
        <f>_xlfn.IFNA(VLOOKUP(C2758,list!$G$2:$I$10,2,FALSE),"")</f>
        <v/>
      </c>
      <c r="E2758" s="24" t="str">
        <f>_xlfn.IFNA(VLOOKUP(C2758,list!G:I,3,FALSE),"")</f>
        <v/>
      </c>
      <c r="O2758" s="26" t="str">
        <f t="shared" si="217"/>
        <v/>
      </c>
      <c r="P2758" s="28" t="str">
        <f t="shared" si="221"/>
        <v/>
      </c>
      <c r="Q2758" s="24" t="str">
        <f t="shared" si="218"/>
        <v/>
      </c>
      <c r="R2758" s="24" t="str">
        <f t="shared" si="219"/>
        <v/>
      </c>
      <c r="S2758" s="27" t="str">
        <f t="shared" si="220"/>
        <v/>
      </c>
    </row>
    <row r="2759" spans="2:19" x14ac:dyDescent="0.3">
      <c r="B2759" s="24" t="str">
        <f>_xlfn.IFNA(VLOOKUP(A2759,list!B:C,2,FALSE),"")</f>
        <v/>
      </c>
      <c r="D2759" s="24" t="str">
        <f>_xlfn.IFNA(VLOOKUP(C2759,list!$G$2:$I$10,2,FALSE),"")</f>
        <v/>
      </c>
      <c r="E2759" s="24" t="str">
        <f>_xlfn.IFNA(VLOOKUP(C2759,list!G:I,3,FALSE),"")</f>
        <v/>
      </c>
      <c r="O2759" s="26" t="str">
        <f t="shared" si="217"/>
        <v/>
      </c>
      <c r="P2759" s="28" t="str">
        <f t="shared" si="221"/>
        <v/>
      </c>
      <c r="Q2759" s="24" t="str">
        <f t="shared" si="218"/>
        <v/>
      </c>
      <c r="R2759" s="24" t="str">
        <f t="shared" si="219"/>
        <v/>
      </c>
      <c r="S2759" s="27" t="str">
        <f t="shared" si="220"/>
        <v/>
      </c>
    </row>
    <row r="2760" spans="2:19" x14ac:dyDescent="0.3">
      <c r="B2760" s="24" t="str">
        <f>_xlfn.IFNA(VLOOKUP(A2760,list!B:C,2,FALSE),"")</f>
        <v/>
      </c>
      <c r="D2760" s="24" t="str">
        <f>_xlfn.IFNA(VLOOKUP(C2760,list!$G$2:$I$10,2,FALSE),"")</f>
        <v/>
      </c>
      <c r="E2760" s="24" t="str">
        <f>_xlfn.IFNA(VLOOKUP(C2760,list!G:I,3,FALSE),"")</f>
        <v/>
      </c>
      <c r="O2760" s="26" t="str">
        <f t="shared" si="217"/>
        <v/>
      </c>
      <c r="P2760" s="28" t="str">
        <f t="shared" si="221"/>
        <v/>
      </c>
      <c r="Q2760" s="24" t="str">
        <f t="shared" si="218"/>
        <v/>
      </c>
      <c r="R2760" s="24" t="str">
        <f t="shared" si="219"/>
        <v/>
      </c>
      <c r="S2760" s="27" t="str">
        <f t="shared" si="220"/>
        <v/>
      </c>
    </row>
    <row r="2761" spans="2:19" x14ac:dyDescent="0.3">
      <c r="B2761" s="24" t="str">
        <f>_xlfn.IFNA(VLOOKUP(A2761,list!B:C,2,FALSE),"")</f>
        <v/>
      </c>
      <c r="D2761" s="24" t="str">
        <f>_xlfn.IFNA(VLOOKUP(C2761,list!$G$2:$I$10,2,FALSE),"")</f>
        <v/>
      </c>
      <c r="E2761" s="24" t="str">
        <f>_xlfn.IFNA(VLOOKUP(C2761,list!G:I,3,FALSE),"")</f>
        <v/>
      </c>
      <c r="O2761" s="26" t="str">
        <f t="shared" si="217"/>
        <v/>
      </c>
      <c r="P2761" s="28" t="str">
        <f t="shared" si="221"/>
        <v/>
      </c>
      <c r="Q2761" s="24" t="str">
        <f t="shared" si="218"/>
        <v/>
      </c>
      <c r="R2761" s="24" t="str">
        <f t="shared" si="219"/>
        <v/>
      </c>
      <c r="S2761" s="27" t="str">
        <f t="shared" si="220"/>
        <v/>
      </c>
    </row>
    <row r="2762" spans="2:19" x14ac:dyDescent="0.3">
      <c r="B2762" s="24" t="str">
        <f>_xlfn.IFNA(VLOOKUP(A2762,list!B:C,2,FALSE),"")</f>
        <v/>
      </c>
      <c r="D2762" s="24" t="str">
        <f>_xlfn.IFNA(VLOOKUP(C2762,list!$G$2:$I$10,2,FALSE),"")</f>
        <v/>
      </c>
      <c r="E2762" s="24" t="str">
        <f>_xlfn.IFNA(VLOOKUP(C2762,list!G:I,3,FALSE),"")</f>
        <v/>
      </c>
      <c r="O2762" s="26" t="str">
        <f t="shared" si="217"/>
        <v/>
      </c>
      <c r="P2762" s="28" t="str">
        <f t="shared" si="221"/>
        <v/>
      </c>
      <c r="Q2762" s="24" t="str">
        <f t="shared" si="218"/>
        <v/>
      </c>
      <c r="R2762" s="24" t="str">
        <f t="shared" si="219"/>
        <v/>
      </c>
      <c r="S2762" s="27" t="str">
        <f t="shared" si="220"/>
        <v/>
      </c>
    </row>
    <row r="2763" spans="2:19" x14ac:dyDescent="0.3">
      <c r="B2763" s="24" t="str">
        <f>_xlfn.IFNA(VLOOKUP(A2763,list!B:C,2,FALSE),"")</f>
        <v/>
      </c>
      <c r="D2763" s="24" t="str">
        <f>_xlfn.IFNA(VLOOKUP(C2763,list!$G$2:$I$10,2,FALSE),"")</f>
        <v/>
      </c>
      <c r="E2763" s="24" t="str">
        <f>_xlfn.IFNA(VLOOKUP(C2763,list!G:I,3,FALSE),"")</f>
        <v/>
      </c>
      <c r="O2763" s="26" t="str">
        <f t="shared" si="217"/>
        <v/>
      </c>
      <c r="P2763" s="28" t="str">
        <f t="shared" si="221"/>
        <v/>
      </c>
      <c r="Q2763" s="24" t="str">
        <f t="shared" si="218"/>
        <v/>
      </c>
      <c r="R2763" s="24" t="str">
        <f t="shared" si="219"/>
        <v/>
      </c>
      <c r="S2763" s="27" t="str">
        <f t="shared" si="220"/>
        <v/>
      </c>
    </row>
    <row r="2764" spans="2:19" x14ac:dyDescent="0.3">
      <c r="B2764" s="24" t="str">
        <f>_xlfn.IFNA(VLOOKUP(A2764,list!B:C,2,FALSE),"")</f>
        <v/>
      </c>
      <c r="D2764" s="24" t="str">
        <f>_xlfn.IFNA(VLOOKUP(C2764,list!$G$2:$I$10,2,FALSE),"")</f>
        <v/>
      </c>
      <c r="E2764" s="24" t="str">
        <f>_xlfn.IFNA(VLOOKUP(C2764,list!G:I,3,FALSE),"")</f>
        <v/>
      </c>
      <c r="O2764" s="26" t="str">
        <f t="shared" si="217"/>
        <v/>
      </c>
      <c r="P2764" s="28" t="str">
        <f t="shared" si="221"/>
        <v/>
      </c>
      <c r="Q2764" s="24" t="str">
        <f t="shared" si="218"/>
        <v/>
      </c>
      <c r="R2764" s="24" t="str">
        <f t="shared" si="219"/>
        <v/>
      </c>
      <c r="S2764" s="27" t="str">
        <f t="shared" si="220"/>
        <v/>
      </c>
    </row>
    <row r="2765" spans="2:19" x14ac:dyDescent="0.3">
      <c r="B2765" s="24" t="str">
        <f>_xlfn.IFNA(VLOOKUP(A2765,list!B:C,2,FALSE),"")</f>
        <v/>
      </c>
      <c r="D2765" s="24" t="str">
        <f>_xlfn.IFNA(VLOOKUP(C2765,list!$G$2:$I$10,2,FALSE),"")</f>
        <v/>
      </c>
      <c r="E2765" s="24" t="str">
        <f>_xlfn.IFNA(VLOOKUP(C2765,list!G:I,3,FALSE),"")</f>
        <v/>
      </c>
      <c r="O2765" s="26" t="str">
        <f t="shared" si="217"/>
        <v/>
      </c>
      <c r="P2765" s="28" t="str">
        <f t="shared" si="221"/>
        <v/>
      </c>
      <c r="Q2765" s="24" t="str">
        <f t="shared" si="218"/>
        <v/>
      </c>
      <c r="R2765" s="24" t="str">
        <f t="shared" si="219"/>
        <v/>
      </c>
      <c r="S2765" s="27" t="str">
        <f t="shared" si="220"/>
        <v/>
      </c>
    </row>
    <row r="2766" spans="2:19" x14ac:dyDescent="0.3">
      <c r="B2766" s="24" t="str">
        <f>_xlfn.IFNA(VLOOKUP(A2766,list!B:C,2,FALSE),"")</f>
        <v/>
      </c>
      <c r="D2766" s="24" t="str">
        <f>_xlfn.IFNA(VLOOKUP(C2766,list!$G$2:$I$10,2,FALSE),"")</f>
        <v/>
      </c>
      <c r="E2766" s="24" t="str">
        <f>_xlfn.IFNA(VLOOKUP(C2766,list!G:I,3,FALSE),"")</f>
        <v/>
      </c>
      <c r="O2766" s="26" t="str">
        <f t="shared" si="217"/>
        <v/>
      </c>
      <c r="P2766" s="28" t="str">
        <f t="shared" si="221"/>
        <v/>
      </c>
      <c r="Q2766" s="24" t="str">
        <f t="shared" si="218"/>
        <v/>
      </c>
      <c r="R2766" s="24" t="str">
        <f t="shared" si="219"/>
        <v/>
      </c>
      <c r="S2766" s="27" t="str">
        <f t="shared" si="220"/>
        <v/>
      </c>
    </row>
    <row r="2767" spans="2:19" x14ac:dyDescent="0.3">
      <c r="B2767" s="24" t="str">
        <f>_xlfn.IFNA(VLOOKUP(A2767,list!B:C,2,FALSE),"")</f>
        <v/>
      </c>
      <c r="D2767" s="24" t="str">
        <f>_xlfn.IFNA(VLOOKUP(C2767,list!$G$2:$I$10,2,FALSE),"")</f>
        <v/>
      </c>
      <c r="E2767" s="24" t="str">
        <f>_xlfn.IFNA(VLOOKUP(C2767,list!G:I,3,FALSE),"")</f>
        <v/>
      </c>
      <c r="O2767" s="26" t="str">
        <f t="shared" si="217"/>
        <v/>
      </c>
      <c r="P2767" s="28" t="str">
        <f t="shared" si="221"/>
        <v/>
      </c>
      <c r="Q2767" s="24" t="str">
        <f t="shared" si="218"/>
        <v/>
      </c>
      <c r="R2767" s="24" t="str">
        <f t="shared" si="219"/>
        <v/>
      </c>
      <c r="S2767" s="27" t="str">
        <f t="shared" si="220"/>
        <v/>
      </c>
    </row>
    <row r="2768" spans="2:19" x14ac:dyDescent="0.3">
      <c r="B2768" s="24" t="str">
        <f>_xlfn.IFNA(VLOOKUP(A2768,list!B:C,2,FALSE),"")</f>
        <v/>
      </c>
      <c r="D2768" s="24" t="str">
        <f>_xlfn.IFNA(VLOOKUP(C2768,list!$G$2:$I$10,2,FALSE),"")</f>
        <v/>
      </c>
      <c r="E2768" s="24" t="str">
        <f>_xlfn.IFNA(VLOOKUP(C2768,list!G:I,3,FALSE),"")</f>
        <v/>
      </c>
      <c r="O2768" s="26" t="str">
        <f t="shared" si="217"/>
        <v/>
      </c>
      <c r="P2768" s="28" t="str">
        <f t="shared" si="221"/>
        <v/>
      </c>
      <c r="Q2768" s="24" t="str">
        <f t="shared" si="218"/>
        <v/>
      </c>
      <c r="R2768" s="24" t="str">
        <f t="shared" si="219"/>
        <v/>
      </c>
      <c r="S2768" s="27" t="str">
        <f t="shared" si="220"/>
        <v/>
      </c>
    </row>
    <row r="2769" spans="2:19" x14ac:dyDescent="0.3">
      <c r="B2769" s="24" t="str">
        <f>_xlfn.IFNA(VLOOKUP(A2769,list!B:C,2,FALSE),"")</f>
        <v/>
      </c>
      <c r="D2769" s="24" t="str">
        <f>_xlfn.IFNA(VLOOKUP(C2769,list!$G$2:$I$10,2,FALSE),"")</f>
        <v/>
      </c>
      <c r="E2769" s="24" t="str">
        <f>_xlfn.IFNA(VLOOKUP(C2769,list!G:I,3,FALSE),"")</f>
        <v/>
      </c>
      <c r="O2769" s="26" t="str">
        <f t="shared" si="217"/>
        <v/>
      </c>
      <c r="P2769" s="28" t="str">
        <f t="shared" si="221"/>
        <v/>
      </c>
      <c r="Q2769" s="24" t="str">
        <f t="shared" si="218"/>
        <v/>
      </c>
      <c r="R2769" s="24" t="str">
        <f t="shared" si="219"/>
        <v/>
      </c>
      <c r="S2769" s="27" t="str">
        <f t="shared" si="220"/>
        <v/>
      </c>
    </row>
    <row r="2770" spans="2:19" x14ac:dyDescent="0.3">
      <c r="B2770" s="24" t="str">
        <f>_xlfn.IFNA(VLOOKUP(A2770,list!B:C,2,FALSE),"")</f>
        <v/>
      </c>
      <c r="D2770" s="24" t="str">
        <f>_xlfn.IFNA(VLOOKUP(C2770,list!$G$2:$I$10,2,FALSE),"")</f>
        <v/>
      </c>
      <c r="E2770" s="24" t="str">
        <f>_xlfn.IFNA(VLOOKUP(C2770,list!G:I,3,FALSE),"")</f>
        <v/>
      </c>
      <c r="O2770" s="26" t="str">
        <f t="shared" si="217"/>
        <v/>
      </c>
      <c r="P2770" s="28" t="str">
        <f t="shared" si="221"/>
        <v/>
      </c>
      <c r="Q2770" s="24" t="str">
        <f t="shared" si="218"/>
        <v/>
      </c>
      <c r="R2770" s="24" t="str">
        <f t="shared" si="219"/>
        <v/>
      </c>
      <c r="S2770" s="27" t="str">
        <f t="shared" si="220"/>
        <v/>
      </c>
    </row>
    <row r="2771" spans="2:19" x14ac:dyDescent="0.3">
      <c r="B2771" s="24" t="str">
        <f>_xlfn.IFNA(VLOOKUP(A2771,list!B:C,2,FALSE),"")</f>
        <v/>
      </c>
      <c r="D2771" s="24" t="str">
        <f>_xlfn.IFNA(VLOOKUP(C2771,list!$G$2:$I$10,2,FALSE),"")</f>
        <v/>
      </c>
      <c r="E2771" s="24" t="str">
        <f>_xlfn.IFNA(VLOOKUP(C2771,list!G:I,3,FALSE),"")</f>
        <v/>
      </c>
      <c r="O2771" s="26" t="str">
        <f t="shared" si="217"/>
        <v/>
      </c>
      <c r="P2771" s="28" t="str">
        <f t="shared" si="221"/>
        <v/>
      </c>
      <c r="Q2771" s="24" t="str">
        <f t="shared" si="218"/>
        <v/>
      </c>
      <c r="R2771" s="24" t="str">
        <f t="shared" si="219"/>
        <v/>
      </c>
      <c r="S2771" s="27" t="str">
        <f t="shared" si="220"/>
        <v/>
      </c>
    </row>
    <row r="2772" spans="2:19" x14ac:dyDescent="0.3">
      <c r="B2772" s="24" t="str">
        <f>_xlfn.IFNA(VLOOKUP(A2772,list!B:C,2,FALSE),"")</f>
        <v/>
      </c>
      <c r="D2772" s="24" t="str">
        <f>_xlfn.IFNA(VLOOKUP(C2772,list!$G$2:$I$10,2,FALSE),"")</f>
        <v/>
      </c>
      <c r="E2772" s="24" t="str">
        <f>_xlfn.IFNA(VLOOKUP(C2772,list!G:I,3,FALSE),"")</f>
        <v/>
      </c>
      <c r="O2772" s="26" t="str">
        <f t="shared" si="217"/>
        <v/>
      </c>
      <c r="P2772" s="28" t="str">
        <f t="shared" si="221"/>
        <v/>
      </c>
      <c r="Q2772" s="24" t="str">
        <f t="shared" si="218"/>
        <v/>
      </c>
      <c r="R2772" s="24" t="str">
        <f t="shared" si="219"/>
        <v/>
      </c>
      <c r="S2772" s="27" t="str">
        <f t="shared" si="220"/>
        <v/>
      </c>
    </row>
    <row r="2773" spans="2:19" x14ac:dyDescent="0.3">
      <c r="B2773" s="24" t="str">
        <f>_xlfn.IFNA(VLOOKUP(A2773,list!B:C,2,FALSE),"")</f>
        <v/>
      </c>
      <c r="D2773" s="24" t="str">
        <f>_xlfn.IFNA(VLOOKUP(C2773,list!$G$2:$I$10,2,FALSE),"")</f>
        <v/>
      </c>
      <c r="E2773" s="24" t="str">
        <f>_xlfn.IFNA(VLOOKUP(C2773,list!G:I,3,FALSE),"")</f>
        <v/>
      </c>
      <c r="O2773" s="26" t="str">
        <f t="shared" si="217"/>
        <v/>
      </c>
      <c r="P2773" s="28" t="str">
        <f t="shared" si="221"/>
        <v/>
      </c>
      <c r="Q2773" s="24" t="str">
        <f t="shared" si="218"/>
        <v/>
      </c>
      <c r="R2773" s="24" t="str">
        <f t="shared" si="219"/>
        <v/>
      </c>
      <c r="S2773" s="27" t="str">
        <f t="shared" si="220"/>
        <v/>
      </c>
    </row>
    <row r="2774" spans="2:19" x14ac:dyDescent="0.3">
      <c r="B2774" s="24" t="str">
        <f>_xlfn.IFNA(VLOOKUP(A2774,list!B:C,2,FALSE),"")</f>
        <v/>
      </c>
      <c r="D2774" s="24" t="str">
        <f>_xlfn.IFNA(VLOOKUP(C2774,list!$G$2:$I$10,2,FALSE),"")</f>
        <v/>
      </c>
      <c r="E2774" s="24" t="str">
        <f>_xlfn.IFNA(VLOOKUP(C2774,list!G:I,3,FALSE),"")</f>
        <v/>
      </c>
      <c r="O2774" s="26" t="str">
        <f t="shared" si="217"/>
        <v/>
      </c>
      <c r="P2774" s="28" t="str">
        <f t="shared" si="221"/>
        <v/>
      </c>
      <c r="Q2774" s="24" t="str">
        <f t="shared" si="218"/>
        <v/>
      </c>
      <c r="R2774" s="24" t="str">
        <f t="shared" si="219"/>
        <v/>
      </c>
      <c r="S2774" s="27" t="str">
        <f t="shared" si="220"/>
        <v/>
      </c>
    </row>
    <row r="2775" spans="2:19" x14ac:dyDescent="0.3">
      <c r="B2775" s="24" t="str">
        <f>_xlfn.IFNA(VLOOKUP(A2775,list!B:C,2,FALSE),"")</f>
        <v/>
      </c>
      <c r="D2775" s="24" t="str">
        <f>_xlfn.IFNA(VLOOKUP(C2775,list!$G$2:$I$10,2,FALSE),"")</f>
        <v/>
      </c>
      <c r="E2775" s="24" t="str">
        <f>_xlfn.IFNA(VLOOKUP(C2775,list!G:I,3,FALSE),"")</f>
        <v/>
      </c>
      <c r="O2775" s="26" t="str">
        <f t="shared" si="217"/>
        <v/>
      </c>
      <c r="P2775" s="28" t="str">
        <f t="shared" si="221"/>
        <v/>
      </c>
      <c r="Q2775" s="24" t="str">
        <f t="shared" si="218"/>
        <v/>
      </c>
      <c r="R2775" s="24" t="str">
        <f t="shared" si="219"/>
        <v/>
      </c>
      <c r="S2775" s="27" t="str">
        <f t="shared" si="220"/>
        <v/>
      </c>
    </row>
    <row r="2776" spans="2:19" x14ac:dyDescent="0.3">
      <c r="B2776" s="24" t="str">
        <f>_xlfn.IFNA(VLOOKUP(A2776,list!B:C,2,FALSE),"")</f>
        <v/>
      </c>
      <c r="D2776" s="24" t="str">
        <f>_xlfn.IFNA(VLOOKUP(C2776,list!$G$2:$I$10,2,FALSE),"")</f>
        <v/>
      </c>
      <c r="E2776" s="24" t="str">
        <f>_xlfn.IFNA(VLOOKUP(C2776,list!G:I,3,FALSE),"")</f>
        <v/>
      </c>
      <c r="O2776" s="26" t="str">
        <f t="shared" si="217"/>
        <v/>
      </c>
      <c r="P2776" s="28" t="str">
        <f t="shared" si="221"/>
        <v/>
      </c>
      <c r="Q2776" s="24" t="str">
        <f t="shared" si="218"/>
        <v/>
      </c>
      <c r="R2776" s="24" t="str">
        <f t="shared" si="219"/>
        <v/>
      </c>
      <c r="S2776" s="27" t="str">
        <f t="shared" si="220"/>
        <v/>
      </c>
    </row>
    <row r="2777" spans="2:19" x14ac:dyDescent="0.3">
      <c r="B2777" s="24" t="str">
        <f>_xlfn.IFNA(VLOOKUP(A2777,list!B:C,2,FALSE),"")</f>
        <v/>
      </c>
      <c r="D2777" s="24" t="str">
        <f>_xlfn.IFNA(VLOOKUP(C2777,list!$G$2:$I$10,2,FALSE),"")</f>
        <v/>
      </c>
      <c r="E2777" s="24" t="str">
        <f>_xlfn.IFNA(VLOOKUP(C2777,list!G:I,3,FALSE),"")</f>
        <v/>
      </c>
      <c r="O2777" s="26" t="str">
        <f t="shared" si="217"/>
        <v/>
      </c>
      <c r="P2777" s="28" t="str">
        <f t="shared" si="221"/>
        <v/>
      </c>
      <c r="Q2777" s="24" t="str">
        <f t="shared" si="218"/>
        <v/>
      </c>
      <c r="R2777" s="24" t="str">
        <f t="shared" si="219"/>
        <v/>
      </c>
      <c r="S2777" s="27" t="str">
        <f t="shared" si="220"/>
        <v/>
      </c>
    </row>
    <row r="2778" spans="2:19" x14ac:dyDescent="0.3">
      <c r="B2778" s="24" t="str">
        <f>_xlfn.IFNA(VLOOKUP(A2778,list!B:C,2,FALSE),"")</f>
        <v/>
      </c>
      <c r="D2778" s="24" t="str">
        <f>_xlfn.IFNA(VLOOKUP(C2778,list!$G$2:$I$10,2,FALSE),"")</f>
        <v/>
      </c>
      <c r="E2778" s="24" t="str">
        <f>_xlfn.IFNA(VLOOKUP(C2778,list!G:I,3,FALSE),"")</f>
        <v/>
      </c>
      <c r="O2778" s="26" t="str">
        <f t="shared" si="217"/>
        <v/>
      </c>
      <c r="P2778" s="28" t="str">
        <f t="shared" si="221"/>
        <v/>
      </c>
      <c r="Q2778" s="24" t="str">
        <f t="shared" si="218"/>
        <v/>
      </c>
      <c r="R2778" s="24" t="str">
        <f t="shared" si="219"/>
        <v/>
      </c>
      <c r="S2778" s="27" t="str">
        <f t="shared" si="220"/>
        <v/>
      </c>
    </row>
    <row r="2779" spans="2:19" x14ac:dyDescent="0.3">
      <c r="B2779" s="24" t="str">
        <f>_xlfn.IFNA(VLOOKUP(A2779,list!B:C,2,FALSE),"")</f>
        <v/>
      </c>
      <c r="D2779" s="24" t="str">
        <f>_xlfn.IFNA(VLOOKUP(C2779,list!$G$2:$I$10,2,FALSE),"")</f>
        <v/>
      </c>
      <c r="E2779" s="24" t="str">
        <f>_xlfn.IFNA(VLOOKUP(C2779,list!G:I,3,FALSE),"")</f>
        <v/>
      </c>
      <c r="O2779" s="26" t="str">
        <f t="shared" si="217"/>
        <v/>
      </c>
      <c r="P2779" s="28" t="str">
        <f t="shared" si="221"/>
        <v/>
      </c>
      <c r="Q2779" s="24" t="str">
        <f t="shared" si="218"/>
        <v/>
      </c>
      <c r="R2779" s="24" t="str">
        <f t="shared" si="219"/>
        <v/>
      </c>
      <c r="S2779" s="27" t="str">
        <f t="shared" si="220"/>
        <v/>
      </c>
    </row>
    <row r="2780" spans="2:19" x14ac:dyDescent="0.3">
      <c r="B2780" s="24" t="str">
        <f>_xlfn.IFNA(VLOOKUP(A2780,list!B:C,2,FALSE),"")</f>
        <v/>
      </c>
      <c r="D2780" s="24" t="str">
        <f>_xlfn.IFNA(VLOOKUP(C2780,list!$G$2:$I$10,2,FALSE),"")</f>
        <v/>
      </c>
      <c r="E2780" s="24" t="str">
        <f>_xlfn.IFNA(VLOOKUP(C2780,list!G:I,3,FALSE),"")</f>
        <v/>
      </c>
      <c r="O2780" s="26" t="str">
        <f t="shared" si="217"/>
        <v/>
      </c>
      <c r="P2780" s="28" t="str">
        <f t="shared" si="221"/>
        <v/>
      </c>
      <c r="Q2780" s="24" t="str">
        <f t="shared" si="218"/>
        <v/>
      </c>
      <c r="R2780" s="24" t="str">
        <f t="shared" si="219"/>
        <v/>
      </c>
      <c r="S2780" s="27" t="str">
        <f t="shared" si="220"/>
        <v/>
      </c>
    </row>
    <row r="2781" spans="2:19" x14ac:dyDescent="0.3">
      <c r="B2781" s="24" t="str">
        <f>_xlfn.IFNA(VLOOKUP(A2781,list!B:C,2,FALSE),"")</f>
        <v/>
      </c>
      <c r="D2781" s="24" t="str">
        <f>_xlfn.IFNA(VLOOKUP(C2781,list!$G$2:$I$10,2,FALSE),"")</f>
        <v/>
      </c>
      <c r="E2781" s="24" t="str">
        <f>_xlfn.IFNA(VLOOKUP(C2781,list!G:I,3,FALSE),"")</f>
        <v/>
      </c>
      <c r="O2781" s="26" t="str">
        <f t="shared" si="217"/>
        <v/>
      </c>
      <c r="P2781" s="28" t="str">
        <f t="shared" si="221"/>
        <v/>
      </c>
      <c r="Q2781" s="24" t="str">
        <f t="shared" si="218"/>
        <v/>
      </c>
      <c r="R2781" s="24" t="str">
        <f t="shared" si="219"/>
        <v/>
      </c>
      <c r="S2781" s="27" t="str">
        <f t="shared" si="220"/>
        <v/>
      </c>
    </row>
    <row r="2782" spans="2:19" x14ac:dyDescent="0.3">
      <c r="B2782" s="24" t="str">
        <f>_xlfn.IFNA(VLOOKUP(A2782,list!B:C,2,FALSE),"")</f>
        <v/>
      </c>
      <c r="D2782" s="24" t="str">
        <f>_xlfn.IFNA(VLOOKUP(C2782,list!$G$2:$I$10,2,FALSE),"")</f>
        <v/>
      </c>
      <c r="E2782" s="24" t="str">
        <f>_xlfn.IFNA(VLOOKUP(C2782,list!G:I,3,FALSE),"")</f>
        <v/>
      </c>
      <c r="O2782" s="26" t="str">
        <f t="shared" si="217"/>
        <v/>
      </c>
      <c r="P2782" s="28" t="str">
        <f t="shared" si="221"/>
        <v/>
      </c>
      <c r="Q2782" s="24" t="str">
        <f t="shared" si="218"/>
        <v/>
      </c>
      <c r="R2782" s="24" t="str">
        <f t="shared" si="219"/>
        <v/>
      </c>
      <c r="S2782" s="27" t="str">
        <f t="shared" si="220"/>
        <v/>
      </c>
    </row>
    <row r="2783" spans="2:19" x14ac:dyDescent="0.3">
      <c r="B2783" s="24" t="str">
        <f>_xlfn.IFNA(VLOOKUP(A2783,list!B:C,2,FALSE),"")</f>
        <v/>
      </c>
      <c r="D2783" s="24" t="str">
        <f>_xlfn.IFNA(VLOOKUP(C2783,list!$G$2:$I$10,2,FALSE),"")</f>
        <v/>
      </c>
      <c r="E2783" s="24" t="str">
        <f>_xlfn.IFNA(VLOOKUP(C2783,list!G:I,3,FALSE),"")</f>
        <v/>
      </c>
      <c r="O2783" s="26" t="str">
        <f t="shared" si="217"/>
        <v/>
      </c>
      <c r="P2783" s="28" t="str">
        <f t="shared" si="221"/>
        <v/>
      </c>
      <c r="Q2783" s="24" t="str">
        <f t="shared" si="218"/>
        <v/>
      </c>
      <c r="R2783" s="24" t="str">
        <f t="shared" si="219"/>
        <v/>
      </c>
      <c r="S2783" s="27" t="str">
        <f t="shared" si="220"/>
        <v/>
      </c>
    </row>
    <row r="2784" spans="2:19" x14ac:dyDescent="0.3">
      <c r="B2784" s="24" t="str">
        <f>_xlfn.IFNA(VLOOKUP(A2784,list!B:C,2,FALSE),"")</f>
        <v/>
      </c>
      <c r="D2784" s="24" t="str">
        <f>_xlfn.IFNA(VLOOKUP(C2784,list!$G$2:$I$10,2,FALSE),"")</f>
        <v/>
      </c>
      <c r="E2784" s="24" t="str">
        <f>_xlfn.IFNA(VLOOKUP(C2784,list!G:I,3,FALSE),"")</f>
        <v/>
      </c>
      <c r="O2784" s="26" t="str">
        <f t="shared" si="217"/>
        <v/>
      </c>
      <c r="P2784" s="28" t="str">
        <f t="shared" si="221"/>
        <v/>
      </c>
      <c r="Q2784" s="24" t="str">
        <f t="shared" si="218"/>
        <v/>
      </c>
      <c r="R2784" s="24" t="str">
        <f t="shared" si="219"/>
        <v/>
      </c>
      <c r="S2784" s="27" t="str">
        <f t="shared" si="220"/>
        <v/>
      </c>
    </row>
    <row r="2785" spans="2:19" x14ac:dyDescent="0.3">
      <c r="B2785" s="24" t="str">
        <f>_xlfn.IFNA(VLOOKUP(A2785,list!B:C,2,FALSE),"")</f>
        <v/>
      </c>
      <c r="D2785" s="24" t="str">
        <f>_xlfn.IFNA(VLOOKUP(C2785,list!$G$2:$I$10,2,FALSE),"")</f>
        <v/>
      </c>
      <c r="E2785" s="24" t="str">
        <f>_xlfn.IFNA(VLOOKUP(C2785,list!G:I,3,FALSE),"")</f>
        <v/>
      </c>
      <c r="O2785" s="26" t="str">
        <f t="shared" si="217"/>
        <v/>
      </c>
      <c r="P2785" s="28" t="str">
        <f t="shared" si="221"/>
        <v/>
      </c>
      <c r="Q2785" s="24" t="str">
        <f t="shared" si="218"/>
        <v/>
      </c>
      <c r="R2785" s="24" t="str">
        <f t="shared" si="219"/>
        <v/>
      </c>
      <c r="S2785" s="27" t="str">
        <f t="shared" si="220"/>
        <v/>
      </c>
    </row>
    <row r="2786" spans="2:19" x14ac:dyDescent="0.3">
      <c r="B2786" s="24" t="str">
        <f>_xlfn.IFNA(VLOOKUP(A2786,list!B:C,2,FALSE),"")</f>
        <v/>
      </c>
      <c r="D2786" s="24" t="str">
        <f>_xlfn.IFNA(VLOOKUP(C2786,list!$G$2:$I$10,2,FALSE),"")</f>
        <v/>
      </c>
      <c r="E2786" s="24" t="str">
        <f>_xlfn.IFNA(VLOOKUP(C2786,list!G:I,3,FALSE),"")</f>
        <v/>
      </c>
      <c r="O2786" s="26" t="str">
        <f t="shared" si="217"/>
        <v/>
      </c>
      <c r="P2786" s="28" t="str">
        <f t="shared" si="221"/>
        <v/>
      </c>
      <c r="Q2786" s="24" t="str">
        <f t="shared" si="218"/>
        <v/>
      </c>
      <c r="R2786" s="24" t="str">
        <f t="shared" si="219"/>
        <v/>
      </c>
      <c r="S2786" s="27" t="str">
        <f t="shared" si="220"/>
        <v/>
      </c>
    </row>
    <row r="2787" spans="2:19" x14ac:dyDescent="0.3">
      <c r="B2787" s="24" t="str">
        <f>_xlfn.IFNA(VLOOKUP(A2787,list!B:C,2,FALSE),"")</f>
        <v/>
      </c>
      <c r="D2787" s="24" t="str">
        <f>_xlfn.IFNA(VLOOKUP(C2787,list!$G$2:$I$10,2,FALSE),"")</f>
        <v/>
      </c>
      <c r="E2787" s="24" t="str">
        <f>_xlfn.IFNA(VLOOKUP(C2787,list!G:I,3,FALSE),"")</f>
        <v/>
      </c>
      <c r="O2787" s="26" t="str">
        <f t="shared" si="217"/>
        <v/>
      </c>
      <c r="P2787" s="28" t="str">
        <f t="shared" si="221"/>
        <v/>
      </c>
      <c r="Q2787" s="24" t="str">
        <f t="shared" si="218"/>
        <v/>
      </c>
      <c r="R2787" s="24" t="str">
        <f t="shared" si="219"/>
        <v/>
      </c>
      <c r="S2787" s="27" t="str">
        <f t="shared" si="220"/>
        <v/>
      </c>
    </row>
    <row r="2788" spans="2:19" x14ac:dyDescent="0.3">
      <c r="B2788" s="24" t="str">
        <f>_xlfn.IFNA(VLOOKUP(A2788,list!B:C,2,FALSE),"")</f>
        <v/>
      </c>
      <c r="D2788" s="24" t="str">
        <f>_xlfn.IFNA(VLOOKUP(C2788,list!$G$2:$I$10,2,FALSE),"")</f>
        <v/>
      </c>
      <c r="E2788" s="24" t="str">
        <f>_xlfn.IFNA(VLOOKUP(C2788,list!G:I,3,FALSE),"")</f>
        <v/>
      </c>
      <c r="O2788" s="26" t="str">
        <f t="shared" si="217"/>
        <v/>
      </c>
      <c r="P2788" s="28" t="str">
        <f t="shared" si="221"/>
        <v/>
      </c>
      <c r="Q2788" s="24" t="str">
        <f t="shared" si="218"/>
        <v/>
      </c>
      <c r="R2788" s="24" t="str">
        <f t="shared" si="219"/>
        <v/>
      </c>
      <c r="S2788" s="27" t="str">
        <f t="shared" si="220"/>
        <v/>
      </c>
    </row>
    <row r="2789" spans="2:19" x14ac:dyDescent="0.3">
      <c r="B2789" s="24" t="str">
        <f>_xlfn.IFNA(VLOOKUP(A2789,list!B:C,2,FALSE),"")</f>
        <v/>
      </c>
      <c r="D2789" s="24" t="str">
        <f>_xlfn.IFNA(VLOOKUP(C2789,list!$G$2:$I$10,2,FALSE),"")</f>
        <v/>
      </c>
      <c r="E2789" s="24" t="str">
        <f>_xlfn.IFNA(VLOOKUP(C2789,list!G:I,3,FALSE),"")</f>
        <v/>
      </c>
      <c r="O2789" s="26" t="str">
        <f t="shared" si="217"/>
        <v/>
      </c>
      <c r="P2789" s="28" t="str">
        <f t="shared" si="221"/>
        <v/>
      </c>
      <c r="Q2789" s="24" t="str">
        <f t="shared" si="218"/>
        <v/>
      </c>
      <c r="R2789" s="24" t="str">
        <f t="shared" si="219"/>
        <v/>
      </c>
      <c r="S2789" s="27" t="str">
        <f t="shared" si="220"/>
        <v/>
      </c>
    </row>
    <row r="2790" spans="2:19" x14ac:dyDescent="0.3">
      <c r="B2790" s="24" t="str">
        <f>_xlfn.IFNA(VLOOKUP(A2790,list!B:C,2,FALSE),"")</f>
        <v/>
      </c>
      <c r="D2790" s="24" t="str">
        <f>_xlfn.IFNA(VLOOKUP(C2790,list!$G$2:$I$10,2,FALSE),"")</f>
        <v/>
      </c>
      <c r="E2790" s="24" t="str">
        <f>_xlfn.IFNA(VLOOKUP(C2790,list!G:I,3,FALSE),"")</f>
        <v/>
      </c>
      <c r="O2790" s="26" t="str">
        <f t="shared" si="217"/>
        <v/>
      </c>
      <c r="P2790" s="28" t="str">
        <f t="shared" si="221"/>
        <v/>
      </c>
      <c r="Q2790" s="24" t="str">
        <f t="shared" si="218"/>
        <v/>
      </c>
      <c r="R2790" s="24" t="str">
        <f t="shared" si="219"/>
        <v/>
      </c>
      <c r="S2790" s="27" t="str">
        <f t="shared" si="220"/>
        <v/>
      </c>
    </row>
    <row r="2791" spans="2:19" x14ac:dyDescent="0.3">
      <c r="B2791" s="24" t="str">
        <f>_xlfn.IFNA(VLOOKUP(A2791,list!B:C,2,FALSE),"")</f>
        <v/>
      </c>
      <c r="D2791" s="24" t="str">
        <f>_xlfn.IFNA(VLOOKUP(C2791,list!$G$2:$I$10,2,FALSE),"")</f>
        <v/>
      </c>
      <c r="E2791" s="24" t="str">
        <f>_xlfn.IFNA(VLOOKUP(C2791,list!G:I,3,FALSE),"")</f>
        <v/>
      </c>
      <c r="O2791" s="26" t="str">
        <f t="shared" si="217"/>
        <v/>
      </c>
      <c r="P2791" s="28" t="str">
        <f t="shared" si="221"/>
        <v/>
      </c>
      <c r="Q2791" s="24" t="str">
        <f t="shared" si="218"/>
        <v/>
      </c>
      <c r="R2791" s="24" t="str">
        <f t="shared" si="219"/>
        <v/>
      </c>
      <c r="S2791" s="27" t="str">
        <f t="shared" si="220"/>
        <v/>
      </c>
    </row>
    <row r="2792" spans="2:19" x14ac:dyDescent="0.3">
      <c r="B2792" s="24" t="str">
        <f>_xlfn.IFNA(VLOOKUP(A2792,list!B:C,2,FALSE),"")</f>
        <v/>
      </c>
      <c r="D2792" s="24" t="str">
        <f>_xlfn.IFNA(VLOOKUP(C2792,list!$G$2:$I$10,2,FALSE),"")</f>
        <v/>
      </c>
      <c r="E2792" s="24" t="str">
        <f>_xlfn.IFNA(VLOOKUP(C2792,list!G:I,3,FALSE),"")</f>
        <v/>
      </c>
      <c r="O2792" s="26" t="str">
        <f t="shared" si="217"/>
        <v/>
      </c>
      <c r="P2792" s="28" t="str">
        <f t="shared" si="221"/>
        <v/>
      </c>
      <c r="Q2792" s="24" t="str">
        <f t="shared" si="218"/>
        <v/>
      </c>
      <c r="R2792" s="24" t="str">
        <f t="shared" si="219"/>
        <v/>
      </c>
      <c r="S2792" s="27" t="str">
        <f t="shared" si="220"/>
        <v/>
      </c>
    </row>
    <row r="2793" spans="2:19" x14ac:dyDescent="0.3">
      <c r="B2793" s="24" t="str">
        <f>_xlfn.IFNA(VLOOKUP(A2793,list!B:C,2,FALSE),"")</f>
        <v/>
      </c>
      <c r="D2793" s="24" t="str">
        <f>_xlfn.IFNA(VLOOKUP(C2793,list!$G$2:$I$10,2,FALSE),"")</f>
        <v/>
      </c>
      <c r="E2793" s="24" t="str">
        <f>_xlfn.IFNA(VLOOKUP(C2793,list!G:I,3,FALSE),"")</f>
        <v/>
      </c>
      <c r="O2793" s="26" t="str">
        <f t="shared" si="217"/>
        <v/>
      </c>
      <c r="P2793" s="28" t="str">
        <f t="shared" si="221"/>
        <v/>
      </c>
      <c r="Q2793" s="24" t="str">
        <f t="shared" si="218"/>
        <v/>
      </c>
      <c r="R2793" s="24" t="str">
        <f t="shared" si="219"/>
        <v/>
      </c>
      <c r="S2793" s="27" t="str">
        <f t="shared" si="220"/>
        <v/>
      </c>
    </row>
    <row r="2794" spans="2:19" x14ac:dyDescent="0.3">
      <c r="B2794" s="24" t="str">
        <f>_xlfn.IFNA(VLOOKUP(A2794,list!B:C,2,FALSE),"")</f>
        <v/>
      </c>
      <c r="D2794" s="24" t="str">
        <f>_xlfn.IFNA(VLOOKUP(C2794,list!$G$2:$I$10,2,FALSE),"")</f>
        <v/>
      </c>
      <c r="E2794" s="24" t="str">
        <f>_xlfn.IFNA(VLOOKUP(C2794,list!G:I,3,FALSE),"")</f>
        <v/>
      </c>
      <c r="O2794" s="26" t="str">
        <f t="shared" si="217"/>
        <v/>
      </c>
      <c r="P2794" s="28" t="str">
        <f t="shared" si="221"/>
        <v/>
      </c>
      <c r="Q2794" s="24" t="str">
        <f t="shared" si="218"/>
        <v/>
      </c>
      <c r="R2794" s="24" t="str">
        <f t="shared" si="219"/>
        <v/>
      </c>
      <c r="S2794" s="27" t="str">
        <f t="shared" si="220"/>
        <v/>
      </c>
    </row>
    <row r="2795" spans="2:19" x14ac:dyDescent="0.3">
      <c r="B2795" s="24" t="str">
        <f>_xlfn.IFNA(VLOOKUP(A2795,list!B:C,2,FALSE),"")</f>
        <v/>
      </c>
      <c r="D2795" s="24" t="str">
        <f>_xlfn.IFNA(VLOOKUP(C2795,list!$G$2:$I$10,2,FALSE),"")</f>
        <v/>
      </c>
      <c r="E2795" s="24" t="str">
        <f>_xlfn.IFNA(VLOOKUP(C2795,list!G:I,3,FALSE),"")</f>
        <v/>
      </c>
      <c r="O2795" s="26" t="str">
        <f t="shared" si="217"/>
        <v/>
      </c>
      <c r="P2795" s="28" t="str">
        <f t="shared" si="221"/>
        <v/>
      </c>
      <c r="Q2795" s="24" t="str">
        <f t="shared" si="218"/>
        <v/>
      </c>
      <c r="R2795" s="24" t="str">
        <f t="shared" si="219"/>
        <v/>
      </c>
      <c r="S2795" s="27" t="str">
        <f t="shared" si="220"/>
        <v/>
      </c>
    </row>
    <row r="2796" spans="2:19" x14ac:dyDescent="0.3">
      <c r="B2796" s="24" t="str">
        <f>_xlfn.IFNA(VLOOKUP(A2796,list!B:C,2,FALSE),"")</f>
        <v/>
      </c>
      <c r="D2796" s="24" t="str">
        <f>_xlfn.IFNA(VLOOKUP(C2796,list!$G$2:$I$10,2,FALSE),"")</f>
        <v/>
      </c>
      <c r="E2796" s="24" t="str">
        <f>_xlfn.IFNA(VLOOKUP(C2796,list!G:I,3,FALSE),"")</f>
        <v/>
      </c>
      <c r="O2796" s="26" t="str">
        <f t="shared" si="217"/>
        <v/>
      </c>
      <c r="P2796" s="28" t="str">
        <f t="shared" si="221"/>
        <v/>
      </c>
      <c r="Q2796" s="24" t="str">
        <f t="shared" si="218"/>
        <v/>
      </c>
      <c r="R2796" s="24" t="str">
        <f t="shared" si="219"/>
        <v/>
      </c>
      <c r="S2796" s="27" t="str">
        <f t="shared" si="220"/>
        <v/>
      </c>
    </row>
    <row r="2797" spans="2:19" x14ac:dyDescent="0.3">
      <c r="B2797" s="24" t="str">
        <f>_xlfn.IFNA(VLOOKUP(A2797,list!B:C,2,FALSE),"")</f>
        <v/>
      </c>
      <c r="D2797" s="24" t="str">
        <f>_xlfn.IFNA(VLOOKUP(C2797,list!$G$2:$I$10,2,FALSE),"")</f>
        <v/>
      </c>
      <c r="E2797" s="24" t="str">
        <f>_xlfn.IFNA(VLOOKUP(C2797,list!G:I,3,FALSE),"")</f>
        <v/>
      </c>
      <c r="O2797" s="26" t="str">
        <f t="shared" si="217"/>
        <v/>
      </c>
      <c r="P2797" s="28" t="str">
        <f t="shared" si="221"/>
        <v/>
      </c>
      <c r="Q2797" s="24" t="str">
        <f t="shared" si="218"/>
        <v/>
      </c>
      <c r="R2797" s="24" t="str">
        <f t="shared" si="219"/>
        <v/>
      </c>
      <c r="S2797" s="27" t="str">
        <f t="shared" si="220"/>
        <v/>
      </c>
    </row>
    <row r="2798" spans="2:19" x14ac:dyDescent="0.3">
      <c r="B2798" s="24" t="str">
        <f>_xlfn.IFNA(VLOOKUP(A2798,list!B:C,2,FALSE),"")</f>
        <v/>
      </c>
      <c r="D2798" s="24" t="str">
        <f>_xlfn.IFNA(VLOOKUP(C2798,list!$G$2:$I$10,2,FALSE),"")</f>
        <v/>
      </c>
      <c r="E2798" s="24" t="str">
        <f>_xlfn.IFNA(VLOOKUP(C2798,list!G:I,3,FALSE),"")</f>
        <v/>
      </c>
      <c r="O2798" s="26" t="str">
        <f t="shared" si="217"/>
        <v/>
      </c>
      <c r="P2798" s="28" t="str">
        <f t="shared" si="221"/>
        <v/>
      </c>
      <c r="Q2798" s="24" t="str">
        <f t="shared" si="218"/>
        <v/>
      </c>
      <c r="R2798" s="24" t="str">
        <f t="shared" si="219"/>
        <v/>
      </c>
      <c r="S2798" s="27" t="str">
        <f t="shared" si="220"/>
        <v/>
      </c>
    </row>
    <row r="2799" spans="2:19" x14ac:dyDescent="0.3">
      <c r="B2799" s="24" t="str">
        <f>_xlfn.IFNA(VLOOKUP(A2799,list!B:C,2,FALSE),"")</f>
        <v/>
      </c>
      <c r="D2799" s="24" t="str">
        <f>_xlfn.IFNA(VLOOKUP(C2799,list!$G$2:$I$10,2,FALSE),"")</f>
        <v/>
      </c>
      <c r="E2799" s="24" t="str">
        <f>_xlfn.IFNA(VLOOKUP(C2799,list!G:I,3,FALSE),"")</f>
        <v/>
      </c>
      <c r="O2799" s="26" t="str">
        <f t="shared" si="217"/>
        <v/>
      </c>
      <c r="P2799" s="28" t="str">
        <f t="shared" si="221"/>
        <v/>
      </c>
      <c r="Q2799" s="24" t="str">
        <f t="shared" si="218"/>
        <v/>
      </c>
      <c r="R2799" s="24" t="str">
        <f t="shared" si="219"/>
        <v/>
      </c>
      <c r="S2799" s="27" t="str">
        <f t="shared" si="220"/>
        <v/>
      </c>
    </row>
    <row r="2800" spans="2:19" x14ac:dyDescent="0.3">
      <c r="B2800" s="24" t="str">
        <f>_xlfn.IFNA(VLOOKUP(A2800,list!B:C,2,FALSE),"")</f>
        <v/>
      </c>
      <c r="D2800" s="24" t="str">
        <f>_xlfn.IFNA(VLOOKUP(C2800,list!$G$2:$I$10,2,FALSE),"")</f>
        <v/>
      </c>
      <c r="E2800" s="24" t="str">
        <f>_xlfn.IFNA(VLOOKUP(C2800,list!G:I,3,FALSE),"")</f>
        <v/>
      </c>
      <c r="O2800" s="26" t="str">
        <f t="shared" si="217"/>
        <v/>
      </c>
      <c r="P2800" s="28" t="str">
        <f t="shared" si="221"/>
        <v/>
      </c>
      <c r="Q2800" s="24" t="str">
        <f t="shared" si="218"/>
        <v/>
      </c>
      <c r="R2800" s="24" t="str">
        <f t="shared" si="219"/>
        <v/>
      </c>
      <c r="S2800" s="27" t="str">
        <f t="shared" si="220"/>
        <v/>
      </c>
    </row>
    <row r="2801" spans="2:19" x14ac:dyDescent="0.3">
      <c r="B2801" s="24" t="str">
        <f>_xlfn.IFNA(VLOOKUP(A2801,list!B:C,2,FALSE),"")</f>
        <v/>
      </c>
      <c r="D2801" s="24" t="str">
        <f>_xlfn.IFNA(VLOOKUP(C2801,list!$G$2:$I$10,2,FALSE),"")</f>
        <v/>
      </c>
      <c r="E2801" s="24" t="str">
        <f>_xlfn.IFNA(VLOOKUP(C2801,list!G:I,3,FALSE),"")</f>
        <v/>
      </c>
      <c r="O2801" s="26" t="str">
        <f t="shared" si="217"/>
        <v/>
      </c>
      <c r="P2801" s="28" t="str">
        <f t="shared" si="221"/>
        <v/>
      </c>
      <c r="Q2801" s="24" t="str">
        <f t="shared" si="218"/>
        <v/>
      </c>
      <c r="R2801" s="24" t="str">
        <f t="shared" si="219"/>
        <v/>
      </c>
      <c r="S2801" s="27" t="str">
        <f t="shared" si="220"/>
        <v/>
      </c>
    </row>
    <row r="2802" spans="2:19" x14ac:dyDescent="0.3">
      <c r="B2802" s="24" t="str">
        <f>_xlfn.IFNA(VLOOKUP(A2802,list!B:C,2,FALSE),"")</f>
        <v/>
      </c>
      <c r="D2802" s="24" t="str">
        <f>_xlfn.IFNA(VLOOKUP(C2802,list!$G$2:$I$10,2,FALSE),"")</f>
        <v/>
      </c>
      <c r="E2802" s="24" t="str">
        <f>_xlfn.IFNA(VLOOKUP(C2802,list!G:I,3,FALSE),"")</f>
        <v/>
      </c>
      <c r="O2802" s="26" t="str">
        <f t="shared" si="217"/>
        <v/>
      </c>
      <c r="P2802" s="28" t="str">
        <f t="shared" si="221"/>
        <v/>
      </c>
      <c r="Q2802" s="24" t="str">
        <f t="shared" si="218"/>
        <v/>
      </c>
      <c r="R2802" s="24" t="str">
        <f t="shared" si="219"/>
        <v/>
      </c>
      <c r="S2802" s="27" t="str">
        <f t="shared" si="220"/>
        <v/>
      </c>
    </row>
    <row r="2803" spans="2:19" x14ac:dyDescent="0.3">
      <c r="B2803" s="24" t="str">
        <f>_xlfn.IFNA(VLOOKUP(A2803,list!B:C,2,FALSE),"")</f>
        <v/>
      </c>
      <c r="D2803" s="24" t="str">
        <f>_xlfn.IFNA(VLOOKUP(C2803,list!$G$2:$I$10,2,FALSE),"")</f>
        <v/>
      </c>
      <c r="E2803" s="24" t="str">
        <f>_xlfn.IFNA(VLOOKUP(C2803,list!G:I,3,FALSE),"")</f>
        <v/>
      </c>
      <c r="O2803" s="26" t="str">
        <f t="shared" si="217"/>
        <v/>
      </c>
      <c r="P2803" s="28" t="str">
        <f t="shared" si="221"/>
        <v/>
      </c>
      <c r="Q2803" s="24" t="str">
        <f t="shared" si="218"/>
        <v/>
      </c>
      <c r="R2803" s="24" t="str">
        <f t="shared" si="219"/>
        <v/>
      </c>
      <c r="S2803" s="27" t="str">
        <f t="shared" si="220"/>
        <v/>
      </c>
    </row>
    <row r="2804" spans="2:19" x14ac:dyDescent="0.3">
      <c r="B2804" s="24" t="str">
        <f>_xlfn.IFNA(VLOOKUP(A2804,list!B:C,2,FALSE),"")</f>
        <v/>
      </c>
      <c r="D2804" s="24" t="str">
        <f>_xlfn.IFNA(VLOOKUP(C2804,list!$G$2:$I$10,2,FALSE),"")</f>
        <v/>
      </c>
      <c r="E2804" s="24" t="str">
        <f>_xlfn.IFNA(VLOOKUP(C2804,list!G:I,3,FALSE),"")</f>
        <v/>
      </c>
      <c r="O2804" s="26" t="str">
        <f t="shared" si="217"/>
        <v/>
      </c>
      <c r="P2804" s="28" t="str">
        <f t="shared" si="221"/>
        <v/>
      </c>
      <c r="Q2804" s="24" t="str">
        <f t="shared" si="218"/>
        <v/>
      </c>
      <c r="R2804" s="24" t="str">
        <f t="shared" si="219"/>
        <v/>
      </c>
      <c r="S2804" s="27" t="str">
        <f t="shared" si="220"/>
        <v/>
      </c>
    </row>
    <row r="2805" spans="2:19" x14ac:dyDescent="0.3">
      <c r="B2805" s="24" t="str">
        <f>_xlfn.IFNA(VLOOKUP(A2805,list!B:C,2,FALSE),"")</f>
        <v/>
      </c>
      <c r="D2805" s="24" t="str">
        <f>_xlfn.IFNA(VLOOKUP(C2805,list!$G$2:$I$10,2,FALSE),"")</f>
        <v/>
      </c>
      <c r="E2805" s="24" t="str">
        <f>_xlfn.IFNA(VLOOKUP(C2805,list!G:I,3,FALSE),"")</f>
        <v/>
      </c>
      <c r="O2805" s="26" t="str">
        <f t="shared" si="217"/>
        <v/>
      </c>
      <c r="P2805" s="28" t="str">
        <f t="shared" si="221"/>
        <v/>
      </c>
      <c r="Q2805" s="24" t="str">
        <f t="shared" si="218"/>
        <v/>
      </c>
      <c r="R2805" s="24" t="str">
        <f t="shared" si="219"/>
        <v/>
      </c>
      <c r="S2805" s="27" t="str">
        <f t="shared" si="220"/>
        <v/>
      </c>
    </row>
    <row r="2806" spans="2:19" x14ac:dyDescent="0.3">
      <c r="B2806" s="24" t="str">
        <f>_xlfn.IFNA(VLOOKUP(A2806,list!B:C,2,FALSE),"")</f>
        <v/>
      </c>
      <c r="D2806" s="24" t="str">
        <f>_xlfn.IFNA(VLOOKUP(C2806,list!$G$2:$I$10,2,FALSE),"")</f>
        <v/>
      </c>
      <c r="E2806" s="24" t="str">
        <f>_xlfn.IFNA(VLOOKUP(C2806,list!G:I,3,FALSE),"")</f>
        <v/>
      </c>
      <c r="O2806" s="26" t="str">
        <f t="shared" si="217"/>
        <v/>
      </c>
      <c r="P2806" s="28" t="str">
        <f t="shared" si="221"/>
        <v/>
      </c>
      <c r="Q2806" s="24" t="str">
        <f t="shared" si="218"/>
        <v/>
      </c>
      <c r="R2806" s="24" t="str">
        <f t="shared" si="219"/>
        <v/>
      </c>
      <c r="S2806" s="27" t="str">
        <f t="shared" si="220"/>
        <v/>
      </c>
    </row>
    <row r="2807" spans="2:19" x14ac:dyDescent="0.3">
      <c r="B2807" s="24" t="str">
        <f>_xlfn.IFNA(VLOOKUP(A2807,list!B:C,2,FALSE),"")</f>
        <v/>
      </c>
      <c r="D2807" s="24" t="str">
        <f>_xlfn.IFNA(VLOOKUP(C2807,list!$G$2:$I$10,2,FALSE),"")</f>
        <v/>
      </c>
      <c r="E2807" s="24" t="str">
        <f>_xlfn.IFNA(VLOOKUP(C2807,list!G:I,3,FALSE),"")</f>
        <v/>
      </c>
      <c r="O2807" s="26" t="str">
        <f t="shared" si="217"/>
        <v/>
      </c>
      <c r="P2807" s="28" t="str">
        <f t="shared" si="221"/>
        <v/>
      </c>
      <c r="Q2807" s="24" t="str">
        <f t="shared" si="218"/>
        <v/>
      </c>
      <c r="R2807" s="24" t="str">
        <f t="shared" si="219"/>
        <v/>
      </c>
      <c r="S2807" s="27" t="str">
        <f t="shared" si="220"/>
        <v/>
      </c>
    </row>
    <row r="2808" spans="2:19" x14ac:dyDescent="0.3">
      <c r="B2808" s="24" t="str">
        <f>_xlfn.IFNA(VLOOKUP(A2808,list!B:C,2,FALSE),"")</f>
        <v/>
      </c>
      <c r="D2808" s="24" t="str">
        <f>_xlfn.IFNA(VLOOKUP(C2808,list!$G$2:$I$10,2,FALSE),"")</f>
        <v/>
      </c>
      <c r="E2808" s="24" t="str">
        <f>_xlfn.IFNA(VLOOKUP(C2808,list!G:I,3,FALSE),"")</f>
        <v/>
      </c>
      <c r="O2808" s="26" t="str">
        <f t="shared" si="217"/>
        <v/>
      </c>
      <c r="P2808" s="28" t="str">
        <f t="shared" si="221"/>
        <v/>
      </c>
      <c r="Q2808" s="24" t="str">
        <f t="shared" si="218"/>
        <v/>
      </c>
      <c r="R2808" s="24" t="str">
        <f t="shared" si="219"/>
        <v/>
      </c>
      <c r="S2808" s="27" t="str">
        <f t="shared" si="220"/>
        <v/>
      </c>
    </row>
    <row r="2809" spans="2:19" x14ac:dyDescent="0.3">
      <c r="B2809" s="24" t="str">
        <f>_xlfn.IFNA(VLOOKUP(A2809,list!B:C,2,FALSE),"")</f>
        <v/>
      </c>
      <c r="D2809" s="24" t="str">
        <f>_xlfn.IFNA(VLOOKUP(C2809,list!$G$2:$I$10,2,FALSE),"")</f>
        <v/>
      </c>
      <c r="E2809" s="24" t="str">
        <f>_xlfn.IFNA(VLOOKUP(C2809,list!G:I,3,FALSE),"")</f>
        <v/>
      </c>
      <c r="O2809" s="26" t="str">
        <f t="shared" si="217"/>
        <v/>
      </c>
      <c r="P2809" s="28" t="str">
        <f t="shared" si="221"/>
        <v/>
      </c>
      <c r="Q2809" s="24" t="str">
        <f t="shared" si="218"/>
        <v/>
      </c>
      <c r="R2809" s="24" t="str">
        <f t="shared" si="219"/>
        <v/>
      </c>
      <c r="S2809" s="27" t="str">
        <f t="shared" si="220"/>
        <v/>
      </c>
    </row>
    <row r="2810" spans="2:19" x14ac:dyDescent="0.3">
      <c r="B2810" s="24" t="str">
        <f>_xlfn.IFNA(VLOOKUP(A2810,list!B:C,2,FALSE),"")</f>
        <v/>
      </c>
      <c r="D2810" s="24" t="str">
        <f>_xlfn.IFNA(VLOOKUP(C2810,list!$G$2:$I$10,2,FALSE),"")</f>
        <v/>
      </c>
      <c r="E2810" s="24" t="str">
        <f>_xlfn.IFNA(VLOOKUP(C2810,list!G:I,3,FALSE),"")</f>
        <v/>
      </c>
      <c r="O2810" s="26" t="str">
        <f t="shared" si="217"/>
        <v/>
      </c>
      <c r="P2810" s="28" t="str">
        <f t="shared" si="221"/>
        <v/>
      </c>
      <c r="Q2810" s="24" t="str">
        <f t="shared" si="218"/>
        <v/>
      </c>
      <c r="R2810" s="24" t="str">
        <f t="shared" si="219"/>
        <v/>
      </c>
      <c r="S2810" s="27" t="str">
        <f t="shared" si="220"/>
        <v/>
      </c>
    </row>
    <row r="2811" spans="2:19" x14ac:dyDescent="0.3">
      <c r="B2811" s="24" t="str">
        <f>_xlfn.IFNA(VLOOKUP(A2811,list!B:C,2,FALSE),"")</f>
        <v/>
      </c>
      <c r="D2811" s="24" t="str">
        <f>_xlfn.IFNA(VLOOKUP(C2811,list!$G$2:$I$10,2,FALSE),"")</f>
        <v/>
      </c>
      <c r="E2811" s="24" t="str">
        <f>_xlfn.IFNA(VLOOKUP(C2811,list!G:I,3,FALSE),"")</f>
        <v/>
      </c>
      <c r="O2811" s="26" t="str">
        <f t="shared" si="217"/>
        <v/>
      </c>
      <c r="P2811" s="28" t="str">
        <f t="shared" si="221"/>
        <v/>
      </c>
      <c r="Q2811" s="24" t="str">
        <f t="shared" si="218"/>
        <v/>
      </c>
      <c r="R2811" s="24" t="str">
        <f t="shared" si="219"/>
        <v/>
      </c>
      <c r="S2811" s="27" t="str">
        <f t="shared" si="220"/>
        <v/>
      </c>
    </row>
    <row r="2812" spans="2:19" x14ac:dyDescent="0.3">
      <c r="B2812" s="24" t="str">
        <f>_xlfn.IFNA(VLOOKUP(A2812,list!B:C,2,FALSE),"")</f>
        <v/>
      </c>
      <c r="D2812" s="24" t="str">
        <f>_xlfn.IFNA(VLOOKUP(C2812,list!$G$2:$I$10,2,FALSE),"")</f>
        <v/>
      </c>
      <c r="E2812" s="24" t="str">
        <f>_xlfn.IFNA(VLOOKUP(C2812,list!G:I,3,FALSE),"")</f>
        <v/>
      </c>
      <c r="O2812" s="26" t="str">
        <f t="shared" si="217"/>
        <v/>
      </c>
      <c r="P2812" s="28" t="str">
        <f t="shared" si="221"/>
        <v/>
      </c>
      <c r="Q2812" s="24" t="str">
        <f t="shared" si="218"/>
        <v/>
      </c>
      <c r="R2812" s="24" t="str">
        <f t="shared" si="219"/>
        <v/>
      </c>
      <c r="S2812" s="27" t="str">
        <f t="shared" si="220"/>
        <v/>
      </c>
    </row>
    <row r="2813" spans="2:19" x14ac:dyDescent="0.3">
      <c r="B2813" s="24" t="str">
        <f>_xlfn.IFNA(VLOOKUP(A2813,list!B:C,2,FALSE),"")</f>
        <v/>
      </c>
      <c r="D2813" s="24" t="str">
        <f>_xlfn.IFNA(VLOOKUP(C2813,list!$G$2:$I$10,2,FALSE),"")</f>
        <v/>
      </c>
      <c r="E2813" s="24" t="str">
        <f>_xlfn.IFNA(VLOOKUP(C2813,list!G:I,3,FALSE),"")</f>
        <v/>
      </c>
      <c r="O2813" s="26" t="str">
        <f t="shared" si="217"/>
        <v/>
      </c>
      <c r="P2813" s="28" t="str">
        <f t="shared" si="221"/>
        <v/>
      </c>
      <c r="Q2813" s="24" t="str">
        <f t="shared" si="218"/>
        <v/>
      </c>
      <c r="R2813" s="24" t="str">
        <f t="shared" si="219"/>
        <v/>
      </c>
      <c r="S2813" s="27" t="str">
        <f t="shared" si="220"/>
        <v/>
      </c>
    </row>
    <row r="2814" spans="2:19" x14ac:dyDescent="0.3">
      <c r="B2814" s="24" t="str">
        <f>_xlfn.IFNA(VLOOKUP(A2814,list!B:C,2,FALSE),"")</f>
        <v/>
      </c>
      <c r="D2814" s="24" t="str">
        <f>_xlfn.IFNA(VLOOKUP(C2814,list!$G$2:$I$10,2,FALSE),"")</f>
        <v/>
      </c>
      <c r="E2814" s="24" t="str">
        <f>_xlfn.IFNA(VLOOKUP(C2814,list!G:I,3,FALSE),"")</f>
        <v/>
      </c>
      <c r="O2814" s="26" t="str">
        <f t="shared" si="217"/>
        <v/>
      </c>
      <c r="P2814" s="28" t="str">
        <f t="shared" si="221"/>
        <v/>
      </c>
      <c r="Q2814" s="24" t="str">
        <f t="shared" si="218"/>
        <v/>
      </c>
      <c r="R2814" s="24" t="str">
        <f t="shared" si="219"/>
        <v/>
      </c>
      <c r="S2814" s="27" t="str">
        <f t="shared" si="220"/>
        <v/>
      </c>
    </row>
    <row r="2815" spans="2:19" x14ac:dyDescent="0.3">
      <c r="B2815" s="24" t="str">
        <f>_xlfn.IFNA(VLOOKUP(A2815,list!B:C,2,FALSE),"")</f>
        <v/>
      </c>
      <c r="D2815" s="24" t="str">
        <f>_xlfn.IFNA(VLOOKUP(C2815,list!$G$2:$I$10,2,FALSE),"")</f>
        <v/>
      </c>
      <c r="E2815" s="24" t="str">
        <f>_xlfn.IFNA(VLOOKUP(C2815,list!G:I,3,FALSE),"")</f>
        <v/>
      </c>
      <c r="O2815" s="26" t="str">
        <f t="shared" si="217"/>
        <v/>
      </c>
      <c r="P2815" s="28" t="str">
        <f t="shared" si="221"/>
        <v/>
      </c>
      <c r="Q2815" s="24" t="str">
        <f t="shared" si="218"/>
        <v/>
      </c>
      <c r="R2815" s="24" t="str">
        <f t="shared" si="219"/>
        <v/>
      </c>
      <c r="S2815" s="27" t="str">
        <f t="shared" si="220"/>
        <v/>
      </c>
    </row>
    <row r="2816" spans="2:19" x14ac:dyDescent="0.3">
      <c r="B2816" s="24" t="str">
        <f>_xlfn.IFNA(VLOOKUP(A2816,list!B:C,2,FALSE),"")</f>
        <v/>
      </c>
      <c r="D2816" s="24" t="str">
        <f>_xlfn.IFNA(VLOOKUP(C2816,list!$G$2:$I$10,2,FALSE),"")</f>
        <v/>
      </c>
      <c r="E2816" s="24" t="str">
        <f>_xlfn.IFNA(VLOOKUP(C2816,list!G:I,3,FALSE),"")</f>
        <v/>
      </c>
      <c r="O2816" s="26" t="str">
        <f t="shared" si="217"/>
        <v/>
      </c>
      <c r="P2816" s="28" t="str">
        <f t="shared" si="221"/>
        <v/>
      </c>
      <c r="Q2816" s="24" t="str">
        <f t="shared" si="218"/>
        <v/>
      </c>
      <c r="R2816" s="24" t="str">
        <f t="shared" si="219"/>
        <v/>
      </c>
      <c r="S2816" s="27" t="str">
        <f t="shared" si="220"/>
        <v/>
      </c>
    </row>
    <row r="2817" spans="2:19" x14ac:dyDescent="0.3">
      <c r="B2817" s="24" t="str">
        <f>_xlfn.IFNA(VLOOKUP(A2817,list!B:C,2,FALSE),"")</f>
        <v/>
      </c>
      <c r="D2817" s="24" t="str">
        <f>_xlfn.IFNA(VLOOKUP(C2817,list!$G$2:$I$10,2,FALSE),"")</f>
        <v/>
      </c>
      <c r="E2817" s="24" t="str">
        <f>_xlfn.IFNA(VLOOKUP(C2817,list!G:I,3,FALSE),"")</f>
        <v/>
      </c>
      <c r="O2817" s="26" t="str">
        <f t="shared" si="217"/>
        <v/>
      </c>
      <c r="P2817" s="28" t="str">
        <f t="shared" si="221"/>
        <v/>
      </c>
      <c r="Q2817" s="24" t="str">
        <f t="shared" si="218"/>
        <v/>
      </c>
      <c r="R2817" s="24" t="str">
        <f t="shared" si="219"/>
        <v/>
      </c>
      <c r="S2817" s="27" t="str">
        <f t="shared" si="220"/>
        <v/>
      </c>
    </row>
    <row r="2818" spans="2:19" x14ac:dyDescent="0.3">
      <c r="B2818" s="24" t="str">
        <f>_xlfn.IFNA(VLOOKUP(A2818,list!B:C,2,FALSE),"")</f>
        <v/>
      </c>
      <c r="D2818" s="24" t="str">
        <f>_xlfn.IFNA(VLOOKUP(C2818,list!$G$2:$I$10,2,FALSE),"")</f>
        <v/>
      </c>
      <c r="E2818" s="24" t="str">
        <f>_xlfn.IFNA(VLOOKUP(C2818,list!G:I,3,FALSE),"")</f>
        <v/>
      </c>
      <c r="O2818" s="26" t="str">
        <f t="shared" ref="O2818:O2881" si="222">IFERROR(IF(H2818="","",DATE(YEAR(H2818),MONTH(H2818),1)),"")</f>
        <v/>
      </c>
      <c r="P2818" s="28" t="str">
        <f t="shared" si="221"/>
        <v/>
      </c>
      <c r="Q2818" s="24" t="str">
        <f t="shared" ref="Q2818:Q2881" si="223">IFERROR(IF(J2818="","",MONTH(EOMONTH(J2818,(DAY(J2818)&gt;15)+0))),"")</f>
        <v/>
      </c>
      <c r="R2818" s="24" t="str">
        <f t="shared" ref="R2818:R2881" si="224">IFERROR(IF(J2818="","",IF(AND(MONTH(J2818)=12,Q2818=1),YEAR(J2818)+1,YEAR(J2818))),"")</f>
        <v/>
      </c>
      <c r="S2818" s="27" t="str">
        <f t="shared" ref="S2818:S2881" si="225">IF(OR(Q2818="",R2818=""),"",DATE(R2818,Q2818,1))</f>
        <v/>
      </c>
    </row>
    <row r="2819" spans="2:19" x14ac:dyDescent="0.3">
      <c r="B2819" s="24" t="str">
        <f>_xlfn.IFNA(VLOOKUP(A2819,list!B:C,2,FALSE),"")</f>
        <v/>
      </c>
      <c r="D2819" s="24" t="str">
        <f>_xlfn.IFNA(VLOOKUP(C2819,list!$G$2:$I$10,2,FALSE),"")</f>
        <v/>
      </c>
      <c r="E2819" s="24" t="str">
        <f>_xlfn.IFNA(VLOOKUP(C2819,list!G:I,3,FALSE),"")</f>
        <v/>
      </c>
      <c r="O2819" s="26" t="str">
        <f t="shared" si="222"/>
        <v/>
      </c>
      <c r="P2819" s="28" t="str">
        <f t="shared" ref="P2819:P2882" si="226">IFERROR(IF(J2819&gt;0,((J2819-H2819)/7),""),"")</f>
        <v/>
      </c>
      <c r="Q2819" s="24" t="str">
        <f t="shared" si="223"/>
        <v/>
      </c>
      <c r="R2819" s="24" t="str">
        <f t="shared" si="224"/>
        <v/>
      </c>
      <c r="S2819" s="27" t="str">
        <f t="shared" si="225"/>
        <v/>
      </c>
    </row>
    <row r="2820" spans="2:19" x14ac:dyDescent="0.3">
      <c r="B2820" s="24" t="str">
        <f>_xlfn.IFNA(VLOOKUP(A2820,list!B:C,2,FALSE),"")</f>
        <v/>
      </c>
      <c r="D2820" s="24" t="str">
        <f>_xlfn.IFNA(VLOOKUP(C2820,list!$G$2:$I$10,2,FALSE),"")</f>
        <v/>
      </c>
      <c r="E2820" s="24" t="str">
        <f>_xlfn.IFNA(VLOOKUP(C2820,list!G:I,3,FALSE),"")</f>
        <v/>
      </c>
      <c r="O2820" s="26" t="str">
        <f t="shared" si="222"/>
        <v/>
      </c>
      <c r="P2820" s="28" t="str">
        <f t="shared" si="226"/>
        <v/>
      </c>
      <c r="Q2820" s="24" t="str">
        <f t="shared" si="223"/>
        <v/>
      </c>
      <c r="R2820" s="24" t="str">
        <f t="shared" si="224"/>
        <v/>
      </c>
      <c r="S2820" s="27" t="str">
        <f t="shared" si="225"/>
        <v/>
      </c>
    </row>
    <row r="2821" spans="2:19" x14ac:dyDescent="0.3">
      <c r="B2821" s="24" t="str">
        <f>_xlfn.IFNA(VLOOKUP(A2821,list!B:C,2,FALSE),"")</f>
        <v/>
      </c>
      <c r="D2821" s="24" t="str">
        <f>_xlfn.IFNA(VLOOKUP(C2821,list!$G$2:$I$10,2,FALSE),"")</f>
        <v/>
      </c>
      <c r="E2821" s="24" t="str">
        <f>_xlfn.IFNA(VLOOKUP(C2821,list!G:I,3,FALSE),"")</f>
        <v/>
      </c>
      <c r="O2821" s="26" t="str">
        <f t="shared" si="222"/>
        <v/>
      </c>
      <c r="P2821" s="28" t="str">
        <f t="shared" si="226"/>
        <v/>
      </c>
      <c r="Q2821" s="24" t="str">
        <f t="shared" si="223"/>
        <v/>
      </c>
      <c r="R2821" s="24" t="str">
        <f t="shared" si="224"/>
        <v/>
      </c>
      <c r="S2821" s="27" t="str">
        <f t="shared" si="225"/>
        <v/>
      </c>
    </row>
    <row r="2822" spans="2:19" x14ac:dyDescent="0.3">
      <c r="B2822" s="24" t="str">
        <f>_xlfn.IFNA(VLOOKUP(A2822,list!B:C,2,FALSE),"")</f>
        <v/>
      </c>
      <c r="D2822" s="24" t="str">
        <f>_xlfn.IFNA(VLOOKUP(C2822,list!$G$2:$I$10,2,FALSE),"")</f>
        <v/>
      </c>
      <c r="E2822" s="24" t="str">
        <f>_xlfn.IFNA(VLOOKUP(C2822,list!G:I,3,FALSE),"")</f>
        <v/>
      </c>
      <c r="O2822" s="26" t="str">
        <f t="shared" si="222"/>
        <v/>
      </c>
      <c r="P2822" s="28" t="str">
        <f t="shared" si="226"/>
        <v/>
      </c>
      <c r="Q2822" s="24" t="str">
        <f t="shared" si="223"/>
        <v/>
      </c>
      <c r="R2822" s="24" t="str">
        <f t="shared" si="224"/>
        <v/>
      </c>
      <c r="S2822" s="27" t="str">
        <f t="shared" si="225"/>
        <v/>
      </c>
    </row>
    <row r="2823" spans="2:19" x14ac:dyDescent="0.3">
      <c r="B2823" s="24" t="str">
        <f>_xlfn.IFNA(VLOOKUP(A2823,list!B:C,2,FALSE),"")</f>
        <v/>
      </c>
      <c r="D2823" s="24" t="str">
        <f>_xlfn.IFNA(VLOOKUP(C2823,list!$G$2:$I$10,2,FALSE),"")</f>
        <v/>
      </c>
      <c r="E2823" s="24" t="str">
        <f>_xlfn.IFNA(VLOOKUP(C2823,list!G:I,3,FALSE),"")</f>
        <v/>
      </c>
      <c r="O2823" s="26" t="str">
        <f t="shared" si="222"/>
        <v/>
      </c>
      <c r="P2823" s="28" t="str">
        <f t="shared" si="226"/>
        <v/>
      </c>
      <c r="Q2823" s="24" t="str">
        <f t="shared" si="223"/>
        <v/>
      </c>
      <c r="R2823" s="24" t="str">
        <f t="shared" si="224"/>
        <v/>
      </c>
      <c r="S2823" s="27" t="str">
        <f t="shared" si="225"/>
        <v/>
      </c>
    </row>
    <row r="2824" spans="2:19" x14ac:dyDescent="0.3">
      <c r="B2824" s="24" t="str">
        <f>_xlfn.IFNA(VLOOKUP(A2824,list!B:C,2,FALSE),"")</f>
        <v/>
      </c>
      <c r="D2824" s="24" t="str">
        <f>_xlfn.IFNA(VLOOKUP(C2824,list!$G$2:$I$10,2,FALSE),"")</f>
        <v/>
      </c>
      <c r="E2824" s="24" t="str">
        <f>_xlfn.IFNA(VLOOKUP(C2824,list!G:I,3,FALSE),"")</f>
        <v/>
      </c>
      <c r="O2824" s="26" t="str">
        <f t="shared" si="222"/>
        <v/>
      </c>
      <c r="P2824" s="28" t="str">
        <f t="shared" si="226"/>
        <v/>
      </c>
      <c r="Q2824" s="24" t="str">
        <f t="shared" si="223"/>
        <v/>
      </c>
      <c r="R2824" s="24" t="str">
        <f t="shared" si="224"/>
        <v/>
      </c>
      <c r="S2824" s="27" t="str">
        <f t="shared" si="225"/>
        <v/>
      </c>
    </row>
    <row r="2825" spans="2:19" x14ac:dyDescent="0.3">
      <c r="B2825" s="24" t="str">
        <f>_xlfn.IFNA(VLOOKUP(A2825,list!B:C,2,FALSE),"")</f>
        <v/>
      </c>
      <c r="D2825" s="24" t="str">
        <f>_xlfn.IFNA(VLOOKUP(C2825,list!$G$2:$I$10,2,FALSE),"")</f>
        <v/>
      </c>
      <c r="E2825" s="24" t="str">
        <f>_xlfn.IFNA(VLOOKUP(C2825,list!G:I,3,FALSE),"")</f>
        <v/>
      </c>
      <c r="O2825" s="26" t="str">
        <f t="shared" si="222"/>
        <v/>
      </c>
      <c r="P2825" s="28" t="str">
        <f t="shared" si="226"/>
        <v/>
      </c>
      <c r="Q2825" s="24" t="str">
        <f t="shared" si="223"/>
        <v/>
      </c>
      <c r="R2825" s="24" t="str">
        <f t="shared" si="224"/>
        <v/>
      </c>
      <c r="S2825" s="27" t="str">
        <f t="shared" si="225"/>
        <v/>
      </c>
    </row>
    <row r="2826" spans="2:19" x14ac:dyDescent="0.3">
      <c r="B2826" s="24" t="str">
        <f>_xlfn.IFNA(VLOOKUP(A2826,list!B:C,2,FALSE),"")</f>
        <v/>
      </c>
      <c r="D2826" s="24" t="str">
        <f>_xlfn.IFNA(VLOOKUP(C2826,list!$G$2:$I$10,2,FALSE),"")</f>
        <v/>
      </c>
      <c r="E2826" s="24" t="str">
        <f>_xlfn.IFNA(VLOOKUP(C2826,list!G:I,3,FALSE),"")</f>
        <v/>
      </c>
      <c r="O2826" s="26" t="str">
        <f t="shared" si="222"/>
        <v/>
      </c>
      <c r="P2826" s="28" t="str">
        <f t="shared" si="226"/>
        <v/>
      </c>
      <c r="Q2826" s="24" t="str">
        <f t="shared" si="223"/>
        <v/>
      </c>
      <c r="R2826" s="24" t="str">
        <f t="shared" si="224"/>
        <v/>
      </c>
      <c r="S2826" s="27" t="str">
        <f t="shared" si="225"/>
        <v/>
      </c>
    </row>
    <row r="2827" spans="2:19" x14ac:dyDescent="0.3">
      <c r="B2827" s="24" t="str">
        <f>_xlfn.IFNA(VLOOKUP(A2827,list!B:C,2,FALSE),"")</f>
        <v/>
      </c>
      <c r="D2827" s="24" t="str">
        <f>_xlfn.IFNA(VLOOKUP(C2827,list!$G$2:$I$10,2,FALSE),"")</f>
        <v/>
      </c>
      <c r="E2827" s="24" t="str">
        <f>_xlfn.IFNA(VLOOKUP(C2827,list!G:I,3,FALSE),"")</f>
        <v/>
      </c>
      <c r="O2827" s="26" t="str">
        <f t="shared" si="222"/>
        <v/>
      </c>
      <c r="P2827" s="28" t="str">
        <f t="shared" si="226"/>
        <v/>
      </c>
      <c r="Q2827" s="24" t="str">
        <f t="shared" si="223"/>
        <v/>
      </c>
      <c r="R2827" s="24" t="str">
        <f t="shared" si="224"/>
        <v/>
      </c>
      <c r="S2827" s="27" t="str">
        <f t="shared" si="225"/>
        <v/>
      </c>
    </row>
    <row r="2828" spans="2:19" x14ac:dyDescent="0.3">
      <c r="B2828" s="24" t="str">
        <f>_xlfn.IFNA(VLOOKUP(A2828,list!B:C,2,FALSE),"")</f>
        <v/>
      </c>
      <c r="D2828" s="24" t="str">
        <f>_xlfn.IFNA(VLOOKUP(C2828,list!$G$2:$I$10,2,FALSE),"")</f>
        <v/>
      </c>
      <c r="E2828" s="24" t="str">
        <f>_xlfn.IFNA(VLOOKUP(C2828,list!G:I,3,FALSE),"")</f>
        <v/>
      </c>
      <c r="O2828" s="26" t="str">
        <f t="shared" si="222"/>
        <v/>
      </c>
      <c r="P2828" s="28" t="str">
        <f t="shared" si="226"/>
        <v/>
      </c>
      <c r="Q2828" s="24" t="str">
        <f t="shared" si="223"/>
        <v/>
      </c>
      <c r="R2828" s="24" t="str">
        <f t="shared" si="224"/>
        <v/>
      </c>
      <c r="S2828" s="27" t="str">
        <f t="shared" si="225"/>
        <v/>
      </c>
    </row>
    <row r="2829" spans="2:19" x14ac:dyDescent="0.3">
      <c r="B2829" s="24" t="str">
        <f>_xlfn.IFNA(VLOOKUP(A2829,list!B:C,2,FALSE),"")</f>
        <v/>
      </c>
      <c r="D2829" s="24" t="str">
        <f>_xlfn.IFNA(VLOOKUP(C2829,list!$G$2:$I$10,2,FALSE),"")</f>
        <v/>
      </c>
      <c r="E2829" s="24" t="str">
        <f>_xlfn.IFNA(VLOOKUP(C2829,list!G:I,3,FALSE),"")</f>
        <v/>
      </c>
      <c r="O2829" s="26" t="str">
        <f t="shared" si="222"/>
        <v/>
      </c>
      <c r="P2829" s="28" t="str">
        <f t="shared" si="226"/>
        <v/>
      </c>
      <c r="Q2829" s="24" t="str">
        <f t="shared" si="223"/>
        <v/>
      </c>
      <c r="R2829" s="24" t="str">
        <f t="shared" si="224"/>
        <v/>
      </c>
      <c r="S2829" s="27" t="str">
        <f t="shared" si="225"/>
        <v/>
      </c>
    </row>
    <row r="2830" spans="2:19" x14ac:dyDescent="0.3">
      <c r="B2830" s="24" t="str">
        <f>_xlfn.IFNA(VLOOKUP(A2830,list!B:C,2,FALSE),"")</f>
        <v/>
      </c>
      <c r="D2830" s="24" t="str">
        <f>_xlfn.IFNA(VLOOKUP(C2830,list!$G$2:$I$10,2,FALSE),"")</f>
        <v/>
      </c>
      <c r="E2830" s="24" t="str">
        <f>_xlfn.IFNA(VLOOKUP(C2830,list!G:I,3,FALSE),"")</f>
        <v/>
      </c>
      <c r="O2830" s="26" t="str">
        <f t="shared" si="222"/>
        <v/>
      </c>
      <c r="P2830" s="28" t="str">
        <f t="shared" si="226"/>
        <v/>
      </c>
      <c r="Q2830" s="24" t="str">
        <f t="shared" si="223"/>
        <v/>
      </c>
      <c r="R2830" s="24" t="str">
        <f t="shared" si="224"/>
        <v/>
      </c>
      <c r="S2830" s="27" t="str">
        <f t="shared" si="225"/>
        <v/>
      </c>
    </row>
    <row r="2831" spans="2:19" x14ac:dyDescent="0.3">
      <c r="B2831" s="24" t="str">
        <f>_xlfn.IFNA(VLOOKUP(A2831,list!B:C,2,FALSE),"")</f>
        <v/>
      </c>
      <c r="D2831" s="24" t="str">
        <f>_xlfn.IFNA(VLOOKUP(C2831,list!$G$2:$I$10,2,FALSE),"")</f>
        <v/>
      </c>
      <c r="E2831" s="24" t="str">
        <f>_xlfn.IFNA(VLOOKUP(C2831,list!G:I,3,FALSE),"")</f>
        <v/>
      </c>
      <c r="O2831" s="26" t="str">
        <f t="shared" si="222"/>
        <v/>
      </c>
      <c r="P2831" s="28" t="str">
        <f t="shared" si="226"/>
        <v/>
      </c>
      <c r="Q2831" s="24" t="str">
        <f t="shared" si="223"/>
        <v/>
      </c>
      <c r="R2831" s="24" t="str">
        <f t="shared" si="224"/>
        <v/>
      </c>
      <c r="S2831" s="27" t="str">
        <f t="shared" si="225"/>
        <v/>
      </c>
    </row>
    <row r="2832" spans="2:19" x14ac:dyDescent="0.3">
      <c r="B2832" s="24" t="str">
        <f>_xlfn.IFNA(VLOOKUP(A2832,list!B:C,2,FALSE),"")</f>
        <v/>
      </c>
      <c r="D2832" s="24" t="str">
        <f>_xlfn.IFNA(VLOOKUP(C2832,list!$G$2:$I$10,2,FALSE),"")</f>
        <v/>
      </c>
      <c r="E2832" s="24" t="str">
        <f>_xlfn.IFNA(VLOOKUP(C2832,list!G:I,3,FALSE),"")</f>
        <v/>
      </c>
      <c r="O2832" s="26" t="str">
        <f t="shared" si="222"/>
        <v/>
      </c>
      <c r="P2832" s="28" t="str">
        <f t="shared" si="226"/>
        <v/>
      </c>
      <c r="Q2832" s="24" t="str">
        <f t="shared" si="223"/>
        <v/>
      </c>
      <c r="R2832" s="24" t="str">
        <f t="shared" si="224"/>
        <v/>
      </c>
      <c r="S2832" s="27" t="str">
        <f t="shared" si="225"/>
        <v/>
      </c>
    </row>
    <row r="2833" spans="2:19" x14ac:dyDescent="0.3">
      <c r="B2833" s="24" t="str">
        <f>_xlfn.IFNA(VLOOKUP(A2833,list!B:C,2,FALSE),"")</f>
        <v/>
      </c>
      <c r="D2833" s="24" t="str">
        <f>_xlfn.IFNA(VLOOKUP(C2833,list!$G$2:$I$10,2,FALSE),"")</f>
        <v/>
      </c>
      <c r="E2833" s="24" t="str">
        <f>_xlfn.IFNA(VLOOKUP(C2833,list!G:I,3,FALSE),"")</f>
        <v/>
      </c>
      <c r="O2833" s="26" t="str">
        <f t="shared" si="222"/>
        <v/>
      </c>
      <c r="P2833" s="28" t="str">
        <f t="shared" si="226"/>
        <v/>
      </c>
      <c r="Q2833" s="24" t="str">
        <f t="shared" si="223"/>
        <v/>
      </c>
      <c r="R2833" s="24" t="str">
        <f t="shared" si="224"/>
        <v/>
      </c>
      <c r="S2833" s="27" t="str">
        <f t="shared" si="225"/>
        <v/>
      </c>
    </row>
    <row r="2834" spans="2:19" x14ac:dyDescent="0.3">
      <c r="B2834" s="24" t="str">
        <f>_xlfn.IFNA(VLOOKUP(A2834,list!B:C,2,FALSE),"")</f>
        <v/>
      </c>
      <c r="D2834" s="24" t="str">
        <f>_xlfn.IFNA(VLOOKUP(C2834,list!$G$2:$I$10,2,FALSE),"")</f>
        <v/>
      </c>
      <c r="E2834" s="24" t="str">
        <f>_xlfn.IFNA(VLOOKUP(C2834,list!G:I,3,FALSE),"")</f>
        <v/>
      </c>
      <c r="O2834" s="26" t="str">
        <f t="shared" si="222"/>
        <v/>
      </c>
      <c r="P2834" s="28" t="str">
        <f t="shared" si="226"/>
        <v/>
      </c>
      <c r="Q2834" s="24" t="str">
        <f t="shared" si="223"/>
        <v/>
      </c>
      <c r="R2834" s="24" t="str">
        <f t="shared" si="224"/>
        <v/>
      </c>
      <c r="S2834" s="27" t="str">
        <f t="shared" si="225"/>
        <v/>
      </c>
    </row>
    <row r="2835" spans="2:19" x14ac:dyDescent="0.3">
      <c r="B2835" s="24" t="str">
        <f>_xlfn.IFNA(VLOOKUP(A2835,list!B:C,2,FALSE),"")</f>
        <v/>
      </c>
      <c r="D2835" s="24" t="str">
        <f>_xlfn.IFNA(VLOOKUP(C2835,list!$G$2:$I$10,2,FALSE),"")</f>
        <v/>
      </c>
      <c r="E2835" s="24" t="str">
        <f>_xlfn.IFNA(VLOOKUP(C2835,list!G:I,3,FALSE),"")</f>
        <v/>
      </c>
      <c r="O2835" s="26" t="str">
        <f t="shared" si="222"/>
        <v/>
      </c>
      <c r="P2835" s="28" t="str">
        <f t="shared" si="226"/>
        <v/>
      </c>
      <c r="Q2835" s="24" t="str">
        <f t="shared" si="223"/>
        <v/>
      </c>
      <c r="R2835" s="24" t="str">
        <f t="shared" si="224"/>
        <v/>
      </c>
      <c r="S2835" s="27" t="str">
        <f t="shared" si="225"/>
        <v/>
      </c>
    </row>
    <row r="2836" spans="2:19" x14ac:dyDescent="0.3">
      <c r="B2836" s="24" t="str">
        <f>_xlfn.IFNA(VLOOKUP(A2836,list!B:C,2,FALSE),"")</f>
        <v/>
      </c>
      <c r="D2836" s="24" t="str">
        <f>_xlfn.IFNA(VLOOKUP(C2836,list!$G$2:$I$10,2,FALSE),"")</f>
        <v/>
      </c>
      <c r="E2836" s="24" t="str">
        <f>_xlfn.IFNA(VLOOKUP(C2836,list!G:I,3,FALSE),"")</f>
        <v/>
      </c>
      <c r="O2836" s="26" t="str">
        <f t="shared" si="222"/>
        <v/>
      </c>
      <c r="P2836" s="28" t="str">
        <f t="shared" si="226"/>
        <v/>
      </c>
      <c r="Q2836" s="24" t="str">
        <f t="shared" si="223"/>
        <v/>
      </c>
      <c r="R2836" s="24" t="str">
        <f t="shared" si="224"/>
        <v/>
      </c>
      <c r="S2836" s="27" t="str">
        <f t="shared" si="225"/>
        <v/>
      </c>
    </row>
    <row r="2837" spans="2:19" x14ac:dyDescent="0.3">
      <c r="B2837" s="24" t="str">
        <f>_xlfn.IFNA(VLOOKUP(A2837,list!B:C,2,FALSE),"")</f>
        <v/>
      </c>
      <c r="D2837" s="24" t="str">
        <f>_xlfn.IFNA(VLOOKUP(C2837,list!$G$2:$I$10,2,FALSE),"")</f>
        <v/>
      </c>
      <c r="E2837" s="24" t="str">
        <f>_xlfn.IFNA(VLOOKUP(C2837,list!G:I,3,FALSE),"")</f>
        <v/>
      </c>
      <c r="O2837" s="26" t="str">
        <f t="shared" si="222"/>
        <v/>
      </c>
      <c r="P2837" s="28" t="str">
        <f t="shared" si="226"/>
        <v/>
      </c>
      <c r="Q2837" s="24" t="str">
        <f t="shared" si="223"/>
        <v/>
      </c>
      <c r="R2837" s="24" t="str">
        <f t="shared" si="224"/>
        <v/>
      </c>
      <c r="S2837" s="27" t="str">
        <f t="shared" si="225"/>
        <v/>
      </c>
    </row>
    <row r="2838" spans="2:19" x14ac:dyDescent="0.3">
      <c r="B2838" s="24" t="str">
        <f>_xlfn.IFNA(VLOOKUP(A2838,list!B:C,2,FALSE),"")</f>
        <v/>
      </c>
      <c r="D2838" s="24" t="str">
        <f>_xlfn.IFNA(VLOOKUP(C2838,list!$G$2:$I$10,2,FALSE),"")</f>
        <v/>
      </c>
      <c r="E2838" s="24" t="str">
        <f>_xlfn.IFNA(VLOOKUP(C2838,list!G:I,3,FALSE),"")</f>
        <v/>
      </c>
      <c r="O2838" s="26" t="str">
        <f t="shared" si="222"/>
        <v/>
      </c>
      <c r="P2838" s="28" t="str">
        <f t="shared" si="226"/>
        <v/>
      </c>
      <c r="Q2838" s="24" t="str">
        <f t="shared" si="223"/>
        <v/>
      </c>
      <c r="R2838" s="24" t="str">
        <f t="shared" si="224"/>
        <v/>
      </c>
      <c r="S2838" s="27" t="str">
        <f t="shared" si="225"/>
        <v/>
      </c>
    </row>
    <row r="2839" spans="2:19" x14ac:dyDescent="0.3">
      <c r="B2839" s="24" t="str">
        <f>_xlfn.IFNA(VLOOKUP(A2839,list!B:C,2,FALSE),"")</f>
        <v/>
      </c>
      <c r="D2839" s="24" t="str">
        <f>_xlfn.IFNA(VLOOKUP(C2839,list!$G$2:$I$10,2,FALSE),"")</f>
        <v/>
      </c>
      <c r="E2839" s="24" t="str">
        <f>_xlfn.IFNA(VLOOKUP(C2839,list!G:I,3,FALSE),"")</f>
        <v/>
      </c>
      <c r="O2839" s="26" t="str">
        <f t="shared" si="222"/>
        <v/>
      </c>
      <c r="P2839" s="28" t="str">
        <f t="shared" si="226"/>
        <v/>
      </c>
      <c r="Q2839" s="24" t="str">
        <f t="shared" si="223"/>
        <v/>
      </c>
      <c r="R2839" s="24" t="str">
        <f t="shared" si="224"/>
        <v/>
      </c>
      <c r="S2839" s="27" t="str">
        <f t="shared" si="225"/>
        <v/>
      </c>
    </row>
    <row r="2840" spans="2:19" x14ac:dyDescent="0.3">
      <c r="B2840" s="24" t="str">
        <f>_xlfn.IFNA(VLOOKUP(A2840,list!B:C,2,FALSE),"")</f>
        <v/>
      </c>
      <c r="D2840" s="24" t="str">
        <f>_xlfn.IFNA(VLOOKUP(C2840,list!$G$2:$I$10,2,FALSE),"")</f>
        <v/>
      </c>
      <c r="E2840" s="24" t="str">
        <f>_xlfn.IFNA(VLOOKUP(C2840,list!G:I,3,FALSE),"")</f>
        <v/>
      </c>
      <c r="O2840" s="26" t="str">
        <f t="shared" si="222"/>
        <v/>
      </c>
      <c r="P2840" s="28" t="str">
        <f t="shared" si="226"/>
        <v/>
      </c>
      <c r="Q2840" s="24" t="str">
        <f t="shared" si="223"/>
        <v/>
      </c>
      <c r="R2840" s="24" t="str">
        <f t="shared" si="224"/>
        <v/>
      </c>
      <c r="S2840" s="27" t="str">
        <f t="shared" si="225"/>
        <v/>
      </c>
    </row>
    <row r="2841" spans="2:19" x14ac:dyDescent="0.3">
      <c r="B2841" s="24" t="str">
        <f>_xlfn.IFNA(VLOOKUP(A2841,list!B:C,2,FALSE),"")</f>
        <v/>
      </c>
      <c r="D2841" s="24" t="str">
        <f>_xlfn.IFNA(VLOOKUP(C2841,list!$G$2:$I$10,2,FALSE),"")</f>
        <v/>
      </c>
      <c r="E2841" s="24" t="str">
        <f>_xlfn.IFNA(VLOOKUP(C2841,list!G:I,3,FALSE),"")</f>
        <v/>
      </c>
      <c r="O2841" s="26" t="str">
        <f t="shared" si="222"/>
        <v/>
      </c>
      <c r="P2841" s="28" t="str">
        <f t="shared" si="226"/>
        <v/>
      </c>
      <c r="Q2841" s="24" t="str">
        <f t="shared" si="223"/>
        <v/>
      </c>
      <c r="R2841" s="24" t="str">
        <f t="shared" si="224"/>
        <v/>
      </c>
      <c r="S2841" s="27" t="str">
        <f t="shared" si="225"/>
        <v/>
      </c>
    </row>
    <row r="2842" spans="2:19" x14ac:dyDescent="0.3">
      <c r="B2842" s="24" t="str">
        <f>_xlfn.IFNA(VLOOKUP(A2842,list!B:C,2,FALSE),"")</f>
        <v/>
      </c>
      <c r="D2842" s="24" t="str">
        <f>_xlfn.IFNA(VLOOKUP(C2842,list!$G$2:$I$10,2,FALSE),"")</f>
        <v/>
      </c>
      <c r="E2842" s="24" t="str">
        <f>_xlfn.IFNA(VLOOKUP(C2842,list!G:I,3,FALSE),"")</f>
        <v/>
      </c>
      <c r="O2842" s="26" t="str">
        <f t="shared" si="222"/>
        <v/>
      </c>
      <c r="P2842" s="28" t="str">
        <f t="shared" si="226"/>
        <v/>
      </c>
      <c r="Q2842" s="24" t="str">
        <f t="shared" si="223"/>
        <v/>
      </c>
      <c r="R2842" s="24" t="str">
        <f t="shared" si="224"/>
        <v/>
      </c>
      <c r="S2842" s="27" t="str">
        <f t="shared" si="225"/>
        <v/>
      </c>
    </row>
    <row r="2843" spans="2:19" x14ac:dyDescent="0.3">
      <c r="B2843" s="24" t="str">
        <f>_xlfn.IFNA(VLOOKUP(A2843,list!B:C,2,FALSE),"")</f>
        <v/>
      </c>
      <c r="D2843" s="24" t="str">
        <f>_xlfn.IFNA(VLOOKUP(C2843,list!$G$2:$I$10,2,FALSE),"")</f>
        <v/>
      </c>
      <c r="E2843" s="24" t="str">
        <f>_xlfn.IFNA(VLOOKUP(C2843,list!G:I,3,FALSE),"")</f>
        <v/>
      </c>
      <c r="O2843" s="26" t="str">
        <f t="shared" si="222"/>
        <v/>
      </c>
      <c r="P2843" s="28" t="str">
        <f t="shared" si="226"/>
        <v/>
      </c>
      <c r="Q2843" s="24" t="str">
        <f t="shared" si="223"/>
        <v/>
      </c>
      <c r="R2843" s="24" t="str">
        <f t="shared" si="224"/>
        <v/>
      </c>
      <c r="S2843" s="27" t="str">
        <f t="shared" si="225"/>
        <v/>
      </c>
    </row>
    <row r="2844" spans="2:19" x14ac:dyDescent="0.3">
      <c r="B2844" s="24" t="str">
        <f>_xlfn.IFNA(VLOOKUP(A2844,list!B:C,2,FALSE),"")</f>
        <v/>
      </c>
      <c r="D2844" s="24" t="str">
        <f>_xlfn.IFNA(VLOOKUP(C2844,list!$G$2:$I$10,2,FALSE),"")</f>
        <v/>
      </c>
      <c r="E2844" s="24" t="str">
        <f>_xlfn.IFNA(VLOOKUP(C2844,list!G:I,3,FALSE),"")</f>
        <v/>
      </c>
      <c r="O2844" s="26" t="str">
        <f t="shared" si="222"/>
        <v/>
      </c>
      <c r="P2844" s="28" t="str">
        <f t="shared" si="226"/>
        <v/>
      </c>
      <c r="Q2844" s="24" t="str">
        <f t="shared" si="223"/>
        <v/>
      </c>
      <c r="R2844" s="24" t="str">
        <f t="shared" si="224"/>
        <v/>
      </c>
      <c r="S2844" s="27" t="str">
        <f t="shared" si="225"/>
        <v/>
      </c>
    </row>
    <row r="2845" spans="2:19" x14ac:dyDescent="0.3">
      <c r="B2845" s="24" t="str">
        <f>_xlfn.IFNA(VLOOKUP(A2845,list!B:C,2,FALSE),"")</f>
        <v/>
      </c>
      <c r="D2845" s="24" t="str">
        <f>_xlfn.IFNA(VLOOKUP(C2845,list!$G$2:$I$10,2,FALSE),"")</f>
        <v/>
      </c>
      <c r="E2845" s="24" t="str">
        <f>_xlfn.IFNA(VLOOKUP(C2845,list!G:I,3,FALSE),"")</f>
        <v/>
      </c>
      <c r="O2845" s="26" t="str">
        <f t="shared" si="222"/>
        <v/>
      </c>
      <c r="P2845" s="28" t="str">
        <f t="shared" si="226"/>
        <v/>
      </c>
      <c r="Q2845" s="24" t="str">
        <f t="shared" si="223"/>
        <v/>
      </c>
      <c r="R2845" s="24" t="str">
        <f t="shared" si="224"/>
        <v/>
      </c>
      <c r="S2845" s="27" t="str">
        <f t="shared" si="225"/>
        <v/>
      </c>
    </row>
    <row r="2846" spans="2:19" x14ac:dyDescent="0.3">
      <c r="B2846" s="24" t="str">
        <f>_xlfn.IFNA(VLOOKUP(A2846,list!B:C,2,FALSE),"")</f>
        <v/>
      </c>
      <c r="D2846" s="24" t="str">
        <f>_xlfn.IFNA(VLOOKUP(C2846,list!$G$2:$I$10,2,FALSE),"")</f>
        <v/>
      </c>
      <c r="E2846" s="24" t="str">
        <f>_xlfn.IFNA(VLOOKUP(C2846,list!G:I,3,FALSE),"")</f>
        <v/>
      </c>
      <c r="O2846" s="26" t="str">
        <f t="shared" si="222"/>
        <v/>
      </c>
      <c r="P2846" s="28" t="str">
        <f t="shared" si="226"/>
        <v/>
      </c>
      <c r="Q2846" s="24" t="str">
        <f t="shared" si="223"/>
        <v/>
      </c>
      <c r="R2846" s="24" t="str">
        <f t="shared" si="224"/>
        <v/>
      </c>
      <c r="S2846" s="27" t="str">
        <f t="shared" si="225"/>
        <v/>
      </c>
    </row>
    <row r="2847" spans="2:19" x14ac:dyDescent="0.3">
      <c r="B2847" s="24" t="str">
        <f>_xlfn.IFNA(VLOOKUP(A2847,list!B:C,2,FALSE),"")</f>
        <v/>
      </c>
      <c r="D2847" s="24" t="str">
        <f>_xlfn.IFNA(VLOOKUP(C2847,list!$G$2:$I$10,2,FALSE),"")</f>
        <v/>
      </c>
      <c r="E2847" s="24" t="str">
        <f>_xlfn.IFNA(VLOOKUP(C2847,list!G:I,3,FALSE),"")</f>
        <v/>
      </c>
      <c r="O2847" s="26" t="str">
        <f t="shared" si="222"/>
        <v/>
      </c>
      <c r="P2847" s="28" t="str">
        <f t="shared" si="226"/>
        <v/>
      </c>
      <c r="Q2847" s="24" t="str">
        <f t="shared" si="223"/>
        <v/>
      </c>
      <c r="R2847" s="24" t="str">
        <f t="shared" si="224"/>
        <v/>
      </c>
      <c r="S2847" s="27" t="str">
        <f t="shared" si="225"/>
        <v/>
      </c>
    </row>
    <row r="2848" spans="2:19" x14ac:dyDescent="0.3">
      <c r="B2848" s="24" t="str">
        <f>_xlfn.IFNA(VLOOKUP(A2848,list!B:C,2,FALSE),"")</f>
        <v/>
      </c>
      <c r="D2848" s="24" t="str">
        <f>_xlfn.IFNA(VLOOKUP(C2848,list!$G$2:$I$10,2,FALSE),"")</f>
        <v/>
      </c>
      <c r="E2848" s="24" t="str">
        <f>_xlfn.IFNA(VLOOKUP(C2848,list!G:I,3,FALSE),"")</f>
        <v/>
      </c>
      <c r="O2848" s="26" t="str">
        <f t="shared" si="222"/>
        <v/>
      </c>
      <c r="P2848" s="28" t="str">
        <f t="shared" si="226"/>
        <v/>
      </c>
      <c r="Q2848" s="24" t="str">
        <f t="shared" si="223"/>
        <v/>
      </c>
      <c r="R2848" s="24" t="str">
        <f t="shared" si="224"/>
        <v/>
      </c>
      <c r="S2848" s="27" t="str">
        <f t="shared" si="225"/>
        <v/>
      </c>
    </row>
    <row r="2849" spans="2:19" x14ac:dyDescent="0.3">
      <c r="B2849" s="24" t="str">
        <f>_xlfn.IFNA(VLOOKUP(A2849,list!B:C,2,FALSE),"")</f>
        <v/>
      </c>
      <c r="D2849" s="24" t="str">
        <f>_xlfn.IFNA(VLOOKUP(C2849,list!$G$2:$I$10,2,FALSE),"")</f>
        <v/>
      </c>
      <c r="E2849" s="24" t="str">
        <f>_xlfn.IFNA(VLOOKUP(C2849,list!G:I,3,FALSE),"")</f>
        <v/>
      </c>
      <c r="O2849" s="26" t="str">
        <f t="shared" si="222"/>
        <v/>
      </c>
      <c r="P2849" s="28" t="str">
        <f t="shared" si="226"/>
        <v/>
      </c>
      <c r="Q2849" s="24" t="str">
        <f t="shared" si="223"/>
        <v/>
      </c>
      <c r="R2849" s="24" t="str">
        <f t="shared" si="224"/>
        <v/>
      </c>
      <c r="S2849" s="27" t="str">
        <f t="shared" si="225"/>
        <v/>
      </c>
    </row>
    <row r="2850" spans="2:19" x14ac:dyDescent="0.3">
      <c r="B2850" s="24" t="str">
        <f>_xlfn.IFNA(VLOOKUP(A2850,list!B:C,2,FALSE),"")</f>
        <v/>
      </c>
      <c r="D2850" s="24" t="str">
        <f>_xlfn.IFNA(VLOOKUP(C2850,list!$G$2:$I$10,2,FALSE),"")</f>
        <v/>
      </c>
      <c r="E2850" s="24" t="str">
        <f>_xlfn.IFNA(VLOOKUP(C2850,list!G:I,3,FALSE),"")</f>
        <v/>
      </c>
      <c r="O2850" s="26" t="str">
        <f t="shared" si="222"/>
        <v/>
      </c>
      <c r="P2850" s="28" t="str">
        <f t="shared" si="226"/>
        <v/>
      </c>
      <c r="Q2850" s="24" t="str">
        <f t="shared" si="223"/>
        <v/>
      </c>
      <c r="R2850" s="24" t="str">
        <f t="shared" si="224"/>
        <v/>
      </c>
      <c r="S2850" s="27" t="str">
        <f t="shared" si="225"/>
        <v/>
      </c>
    </row>
    <row r="2851" spans="2:19" x14ac:dyDescent="0.3">
      <c r="B2851" s="24" t="str">
        <f>_xlfn.IFNA(VLOOKUP(A2851,list!B:C,2,FALSE),"")</f>
        <v/>
      </c>
      <c r="D2851" s="24" t="str">
        <f>_xlfn.IFNA(VLOOKUP(C2851,list!$G$2:$I$10,2,FALSE),"")</f>
        <v/>
      </c>
      <c r="E2851" s="24" t="str">
        <f>_xlfn.IFNA(VLOOKUP(C2851,list!G:I,3,FALSE),"")</f>
        <v/>
      </c>
      <c r="O2851" s="26" t="str">
        <f t="shared" si="222"/>
        <v/>
      </c>
      <c r="P2851" s="28" t="str">
        <f t="shared" si="226"/>
        <v/>
      </c>
      <c r="Q2851" s="24" t="str">
        <f t="shared" si="223"/>
        <v/>
      </c>
      <c r="R2851" s="24" t="str">
        <f t="shared" si="224"/>
        <v/>
      </c>
      <c r="S2851" s="27" t="str">
        <f t="shared" si="225"/>
        <v/>
      </c>
    </row>
    <row r="2852" spans="2:19" x14ac:dyDescent="0.3">
      <c r="B2852" s="24" t="str">
        <f>_xlfn.IFNA(VLOOKUP(A2852,list!B:C,2,FALSE),"")</f>
        <v/>
      </c>
      <c r="D2852" s="24" t="str">
        <f>_xlfn.IFNA(VLOOKUP(C2852,list!$G$2:$I$10,2,FALSE),"")</f>
        <v/>
      </c>
      <c r="E2852" s="24" t="str">
        <f>_xlfn.IFNA(VLOOKUP(C2852,list!G:I,3,FALSE),"")</f>
        <v/>
      </c>
      <c r="O2852" s="26" t="str">
        <f t="shared" si="222"/>
        <v/>
      </c>
      <c r="P2852" s="28" t="str">
        <f t="shared" si="226"/>
        <v/>
      </c>
      <c r="Q2852" s="24" t="str">
        <f t="shared" si="223"/>
        <v/>
      </c>
      <c r="R2852" s="24" t="str">
        <f t="shared" si="224"/>
        <v/>
      </c>
      <c r="S2852" s="27" t="str">
        <f t="shared" si="225"/>
        <v/>
      </c>
    </row>
    <row r="2853" spans="2:19" x14ac:dyDescent="0.3">
      <c r="B2853" s="24" t="str">
        <f>_xlfn.IFNA(VLOOKUP(A2853,list!B:C,2,FALSE),"")</f>
        <v/>
      </c>
      <c r="D2853" s="24" t="str">
        <f>_xlfn.IFNA(VLOOKUP(C2853,list!$G$2:$I$10,2,FALSE),"")</f>
        <v/>
      </c>
      <c r="E2853" s="24" t="str">
        <f>_xlfn.IFNA(VLOOKUP(C2853,list!G:I,3,FALSE),"")</f>
        <v/>
      </c>
      <c r="O2853" s="26" t="str">
        <f t="shared" si="222"/>
        <v/>
      </c>
      <c r="P2853" s="28" t="str">
        <f t="shared" si="226"/>
        <v/>
      </c>
      <c r="Q2853" s="24" t="str">
        <f t="shared" si="223"/>
        <v/>
      </c>
      <c r="R2853" s="24" t="str">
        <f t="shared" si="224"/>
        <v/>
      </c>
      <c r="S2853" s="27" t="str">
        <f t="shared" si="225"/>
        <v/>
      </c>
    </row>
    <row r="2854" spans="2:19" x14ac:dyDescent="0.3">
      <c r="B2854" s="24" t="str">
        <f>_xlfn.IFNA(VLOOKUP(A2854,list!B:C,2,FALSE),"")</f>
        <v/>
      </c>
      <c r="D2854" s="24" t="str">
        <f>_xlfn.IFNA(VLOOKUP(C2854,list!$G$2:$I$10,2,FALSE),"")</f>
        <v/>
      </c>
      <c r="E2854" s="24" t="str">
        <f>_xlfn.IFNA(VLOOKUP(C2854,list!G:I,3,FALSE),"")</f>
        <v/>
      </c>
      <c r="O2854" s="26" t="str">
        <f t="shared" si="222"/>
        <v/>
      </c>
      <c r="P2854" s="28" t="str">
        <f t="shared" si="226"/>
        <v/>
      </c>
      <c r="Q2854" s="24" t="str">
        <f t="shared" si="223"/>
        <v/>
      </c>
      <c r="R2854" s="24" t="str">
        <f t="shared" si="224"/>
        <v/>
      </c>
      <c r="S2854" s="27" t="str">
        <f t="shared" si="225"/>
        <v/>
      </c>
    </row>
    <row r="2855" spans="2:19" x14ac:dyDescent="0.3">
      <c r="B2855" s="24" t="str">
        <f>_xlfn.IFNA(VLOOKUP(A2855,list!B:C,2,FALSE),"")</f>
        <v/>
      </c>
      <c r="D2855" s="24" t="str">
        <f>_xlfn.IFNA(VLOOKUP(C2855,list!$G$2:$I$10,2,FALSE),"")</f>
        <v/>
      </c>
      <c r="E2855" s="24" t="str">
        <f>_xlfn.IFNA(VLOOKUP(C2855,list!G:I,3,FALSE),"")</f>
        <v/>
      </c>
      <c r="O2855" s="26" t="str">
        <f t="shared" si="222"/>
        <v/>
      </c>
      <c r="P2855" s="28" t="str">
        <f t="shared" si="226"/>
        <v/>
      </c>
      <c r="Q2855" s="24" t="str">
        <f t="shared" si="223"/>
        <v/>
      </c>
      <c r="R2855" s="24" t="str">
        <f t="shared" si="224"/>
        <v/>
      </c>
      <c r="S2855" s="27" t="str">
        <f t="shared" si="225"/>
        <v/>
      </c>
    </row>
    <row r="2856" spans="2:19" x14ac:dyDescent="0.3">
      <c r="B2856" s="24" t="str">
        <f>_xlfn.IFNA(VLOOKUP(A2856,list!B:C,2,FALSE),"")</f>
        <v/>
      </c>
      <c r="D2856" s="24" t="str">
        <f>_xlfn.IFNA(VLOOKUP(C2856,list!$G$2:$I$10,2,FALSE),"")</f>
        <v/>
      </c>
      <c r="E2856" s="24" t="str">
        <f>_xlfn.IFNA(VLOOKUP(C2856,list!G:I,3,FALSE),"")</f>
        <v/>
      </c>
      <c r="O2856" s="26" t="str">
        <f t="shared" si="222"/>
        <v/>
      </c>
      <c r="P2856" s="28" t="str">
        <f t="shared" si="226"/>
        <v/>
      </c>
      <c r="Q2856" s="24" t="str">
        <f t="shared" si="223"/>
        <v/>
      </c>
      <c r="R2856" s="24" t="str">
        <f t="shared" si="224"/>
        <v/>
      </c>
      <c r="S2856" s="27" t="str">
        <f t="shared" si="225"/>
        <v/>
      </c>
    </row>
    <row r="2857" spans="2:19" x14ac:dyDescent="0.3">
      <c r="B2857" s="24" t="str">
        <f>_xlfn.IFNA(VLOOKUP(A2857,list!B:C,2,FALSE),"")</f>
        <v/>
      </c>
      <c r="D2857" s="24" t="str">
        <f>_xlfn.IFNA(VLOOKUP(C2857,list!$G$2:$I$10,2,FALSE),"")</f>
        <v/>
      </c>
      <c r="E2857" s="24" t="str">
        <f>_xlfn.IFNA(VLOOKUP(C2857,list!G:I,3,FALSE),"")</f>
        <v/>
      </c>
      <c r="O2857" s="26" t="str">
        <f t="shared" si="222"/>
        <v/>
      </c>
      <c r="P2857" s="28" t="str">
        <f t="shared" si="226"/>
        <v/>
      </c>
      <c r="Q2857" s="24" t="str">
        <f t="shared" si="223"/>
        <v/>
      </c>
      <c r="R2857" s="24" t="str">
        <f t="shared" si="224"/>
        <v/>
      </c>
      <c r="S2857" s="27" t="str">
        <f t="shared" si="225"/>
        <v/>
      </c>
    </row>
    <row r="2858" spans="2:19" x14ac:dyDescent="0.3">
      <c r="B2858" s="24" t="str">
        <f>_xlfn.IFNA(VLOOKUP(A2858,list!B:C,2,FALSE),"")</f>
        <v/>
      </c>
      <c r="D2858" s="24" t="str">
        <f>_xlfn.IFNA(VLOOKUP(C2858,list!$G$2:$I$10,2,FALSE),"")</f>
        <v/>
      </c>
      <c r="E2858" s="24" t="str">
        <f>_xlfn.IFNA(VLOOKUP(C2858,list!G:I,3,FALSE),"")</f>
        <v/>
      </c>
      <c r="O2858" s="26" t="str">
        <f t="shared" si="222"/>
        <v/>
      </c>
      <c r="P2858" s="28" t="str">
        <f t="shared" si="226"/>
        <v/>
      </c>
      <c r="Q2858" s="24" t="str">
        <f t="shared" si="223"/>
        <v/>
      </c>
      <c r="R2858" s="24" t="str">
        <f t="shared" si="224"/>
        <v/>
      </c>
      <c r="S2858" s="27" t="str">
        <f t="shared" si="225"/>
        <v/>
      </c>
    </row>
    <row r="2859" spans="2:19" x14ac:dyDescent="0.3">
      <c r="B2859" s="24" t="str">
        <f>_xlfn.IFNA(VLOOKUP(A2859,list!B:C,2,FALSE),"")</f>
        <v/>
      </c>
      <c r="D2859" s="24" t="str">
        <f>_xlfn.IFNA(VLOOKUP(C2859,list!$G$2:$I$10,2,FALSE),"")</f>
        <v/>
      </c>
      <c r="E2859" s="24" t="str">
        <f>_xlfn.IFNA(VLOOKUP(C2859,list!G:I,3,FALSE),"")</f>
        <v/>
      </c>
      <c r="O2859" s="26" t="str">
        <f t="shared" si="222"/>
        <v/>
      </c>
      <c r="P2859" s="28" t="str">
        <f t="shared" si="226"/>
        <v/>
      </c>
      <c r="Q2859" s="24" t="str">
        <f t="shared" si="223"/>
        <v/>
      </c>
      <c r="R2859" s="24" t="str">
        <f t="shared" si="224"/>
        <v/>
      </c>
      <c r="S2859" s="27" t="str">
        <f t="shared" si="225"/>
        <v/>
      </c>
    </row>
    <row r="2860" spans="2:19" x14ac:dyDescent="0.3">
      <c r="B2860" s="24" t="str">
        <f>_xlfn.IFNA(VLOOKUP(A2860,list!B:C,2,FALSE),"")</f>
        <v/>
      </c>
      <c r="D2860" s="24" t="str">
        <f>_xlfn.IFNA(VLOOKUP(C2860,list!$G$2:$I$10,2,FALSE),"")</f>
        <v/>
      </c>
      <c r="E2860" s="24" t="str">
        <f>_xlfn.IFNA(VLOOKUP(C2860,list!G:I,3,FALSE),"")</f>
        <v/>
      </c>
      <c r="O2860" s="26" t="str">
        <f t="shared" si="222"/>
        <v/>
      </c>
      <c r="P2860" s="28" t="str">
        <f t="shared" si="226"/>
        <v/>
      </c>
      <c r="Q2860" s="24" t="str">
        <f t="shared" si="223"/>
        <v/>
      </c>
      <c r="R2860" s="24" t="str">
        <f t="shared" si="224"/>
        <v/>
      </c>
      <c r="S2860" s="27" t="str">
        <f t="shared" si="225"/>
        <v/>
      </c>
    </row>
    <row r="2861" spans="2:19" x14ac:dyDescent="0.3">
      <c r="B2861" s="24" t="str">
        <f>_xlfn.IFNA(VLOOKUP(A2861,list!B:C,2,FALSE),"")</f>
        <v/>
      </c>
      <c r="D2861" s="24" t="str">
        <f>_xlfn.IFNA(VLOOKUP(C2861,list!$G$2:$I$10,2,FALSE),"")</f>
        <v/>
      </c>
      <c r="E2861" s="24" t="str">
        <f>_xlfn.IFNA(VLOOKUP(C2861,list!G:I,3,FALSE),"")</f>
        <v/>
      </c>
      <c r="O2861" s="26" t="str">
        <f t="shared" si="222"/>
        <v/>
      </c>
      <c r="P2861" s="28" t="str">
        <f t="shared" si="226"/>
        <v/>
      </c>
      <c r="Q2861" s="24" t="str">
        <f t="shared" si="223"/>
        <v/>
      </c>
      <c r="R2861" s="24" t="str">
        <f t="shared" si="224"/>
        <v/>
      </c>
      <c r="S2861" s="27" t="str">
        <f t="shared" si="225"/>
        <v/>
      </c>
    </row>
    <row r="2862" spans="2:19" x14ac:dyDescent="0.3">
      <c r="B2862" s="24" t="str">
        <f>_xlfn.IFNA(VLOOKUP(A2862,list!B:C,2,FALSE),"")</f>
        <v/>
      </c>
      <c r="D2862" s="24" t="str">
        <f>_xlfn.IFNA(VLOOKUP(C2862,list!$G$2:$I$10,2,FALSE),"")</f>
        <v/>
      </c>
      <c r="E2862" s="24" t="str">
        <f>_xlfn.IFNA(VLOOKUP(C2862,list!G:I,3,FALSE),"")</f>
        <v/>
      </c>
      <c r="O2862" s="26" t="str">
        <f t="shared" si="222"/>
        <v/>
      </c>
      <c r="P2862" s="28" t="str">
        <f t="shared" si="226"/>
        <v/>
      </c>
      <c r="Q2862" s="24" t="str">
        <f t="shared" si="223"/>
        <v/>
      </c>
      <c r="R2862" s="24" t="str">
        <f t="shared" si="224"/>
        <v/>
      </c>
      <c r="S2862" s="27" t="str">
        <f t="shared" si="225"/>
        <v/>
      </c>
    </row>
    <row r="2863" spans="2:19" x14ac:dyDescent="0.3">
      <c r="B2863" s="24" t="str">
        <f>_xlfn.IFNA(VLOOKUP(A2863,list!B:C,2,FALSE),"")</f>
        <v/>
      </c>
      <c r="D2863" s="24" t="str">
        <f>_xlfn.IFNA(VLOOKUP(C2863,list!$G$2:$I$10,2,FALSE),"")</f>
        <v/>
      </c>
      <c r="E2863" s="24" t="str">
        <f>_xlfn.IFNA(VLOOKUP(C2863,list!G:I,3,FALSE),"")</f>
        <v/>
      </c>
      <c r="O2863" s="26" t="str">
        <f t="shared" si="222"/>
        <v/>
      </c>
      <c r="P2863" s="28" t="str">
        <f t="shared" si="226"/>
        <v/>
      </c>
      <c r="Q2863" s="24" t="str">
        <f t="shared" si="223"/>
        <v/>
      </c>
      <c r="R2863" s="24" t="str">
        <f t="shared" si="224"/>
        <v/>
      </c>
      <c r="S2863" s="27" t="str">
        <f t="shared" si="225"/>
        <v/>
      </c>
    </row>
    <row r="2864" spans="2:19" x14ac:dyDescent="0.3">
      <c r="B2864" s="24" t="str">
        <f>_xlfn.IFNA(VLOOKUP(A2864,list!B:C,2,FALSE),"")</f>
        <v/>
      </c>
      <c r="D2864" s="24" t="str">
        <f>_xlfn.IFNA(VLOOKUP(C2864,list!$G$2:$I$10,2,FALSE),"")</f>
        <v/>
      </c>
      <c r="E2864" s="24" t="str">
        <f>_xlfn.IFNA(VLOOKUP(C2864,list!G:I,3,FALSE),"")</f>
        <v/>
      </c>
      <c r="O2864" s="26" t="str">
        <f t="shared" si="222"/>
        <v/>
      </c>
      <c r="P2864" s="28" t="str">
        <f t="shared" si="226"/>
        <v/>
      </c>
      <c r="Q2864" s="24" t="str">
        <f t="shared" si="223"/>
        <v/>
      </c>
      <c r="R2864" s="24" t="str">
        <f t="shared" si="224"/>
        <v/>
      </c>
      <c r="S2864" s="27" t="str">
        <f t="shared" si="225"/>
        <v/>
      </c>
    </row>
    <row r="2865" spans="2:19" x14ac:dyDescent="0.3">
      <c r="B2865" s="24" t="str">
        <f>_xlfn.IFNA(VLOOKUP(A2865,list!B:C,2,FALSE),"")</f>
        <v/>
      </c>
      <c r="D2865" s="24" t="str">
        <f>_xlfn.IFNA(VLOOKUP(C2865,list!$G$2:$I$10,2,FALSE),"")</f>
        <v/>
      </c>
      <c r="E2865" s="24" t="str">
        <f>_xlfn.IFNA(VLOOKUP(C2865,list!G:I,3,FALSE),"")</f>
        <v/>
      </c>
      <c r="O2865" s="26" t="str">
        <f t="shared" si="222"/>
        <v/>
      </c>
      <c r="P2865" s="28" t="str">
        <f t="shared" si="226"/>
        <v/>
      </c>
      <c r="Q2865" s="24" t="str">
        <f t="shared" si="223"/>
        <v/>
      </c>
      <c r="R2865" s="24" t="str">
        <f t="shared" si="224"/>
        <v/>
      </c>
      <c r="S2865" s="27" t="str">
        <f t="shared" si="225"/>
        <v/>
      </c>
    </row>
    <row r="2866" spans="2:19" x14ac:dyDescent="0.3">
      <c r="B2866" s="24" t="str">
        <f>_xlfn.IFNA(VLOOKUP(A2866,list!B:C,2,FALSE),"")</f>
        <v/>
      </c>
      <c r="D2866" s="24" t="str">
        <f>_xlfn.IFNA(VLOOKUP(C2866,list!$G$2:$I$10,2,FALSE),"")</f>
        <v/>
      </c>
      <c r="E2866" s="24" t="str">
        <f>_xlfn.IFNA(VLOOKUP(C2866,list!G:I,3,FALSE),"")</f>
        <v/>
      </c>
      <c r="O2866" s="26" t="str">
        <f t="shared" si="222"/>
        <v/>
      </c>
      <c r="P2866" s="28" t="str">
        <f t="shared" si="226"/>
        <v/>
      </c>
      <c r="Q2866" s="24" t="str">
        <f t="shared" si="223"/>
        <v/>
      </c>
      <c r="R2866" s="24" t="str">
        <f t="shared" si="224"/>
        <v/>
      </c>
      <c r="S2866" s="27" t="str">
        <f t="shared" si="225"/>
        <v/>
      </c>
    </row>
    <row r="2867" spans="2:19" x14ac:dyDescent="0.3">
      <c r="B2867" s="24" t="str">
        <f>_xlfn.IFNA(VLOOKUP(A2867,list!B:C,2,FALSE),"")</f>
        <v/>
      </c>
      <c r="D2867" s="24" t="str">
        <f>_xlfn.IFNA(VLOOKUP(C2867,list!$G$2:$I$10,2,FALSE),"")</f>
        <v/>
      </c>
      <c r="E2867" s="24" t="str">
        <f>_xlfn.IFNA(VLOOKUP(C2867,list!G:I,3,FALSE),"")</f>
        <v/>
      </c>
      <c r="O2867" s="26" t="str">
        <f t="shared" si="222"/>
        <v/>
      </c>
      <c r="P2867" s="28" t="str">
        <f t="shared" si="226"/>
        <v/>
      </c>
      <c r="Q2867" s="24" t="str">
        <f t="shared" si="223"/>
        <v/>
      </c>
      <c r="R2867" s="24" t="str">
        <f t="shared" si="224"/>
        <v/>
      </c>
      <c r="S2867" s="27" t="str">
        <f t="shared" si="225"/>
        <v/>
      </c>
    </row>
    <row r="2868" spans="2:19" x14ac:dyDescent="0.3">
      <c r="B2868" s="24" t="str">
        <f>_xlfn.IFNA(VLOOKUP(A2868,list!B:C,2,FALSE),"")</f>
        <v/>
      </c>
      <c r="D2868" s="24" t="str">
        <f>_xlfn.IFNA(VLOOKUP(C2868,list!$G$2:$I$10,2,FALSE),"")</f>
        <v/>
      </c>
      <c r="E2868" s="24" t="str">
        <f>_xlfn.IFNA(VLOOKUP(C2868,list!G:I,3,FALSE),"")</f>
        <v/>
      </c>
      <c r="O2868" s="26" t="str">
        <f t="shared" si="222"/>
        <v/>
      </c>
      <c r="P2868" s="28" t="str">
        <f t="shared" si="226"/>
        <v/>
      </c>
      <c r="Q2868" s="24" t="str">
        <f t="shared" si="223"/>
        <v/>
      </c>
      <c r="R2868" s="24" t="str">
        <f t="shared" si="224"/>
        <v/>
      </c>
      <c r="S2868" s="27" t="str">
        <f t="shared" si="225"/>
        <v/>
      </c>
    </row>
    <row r="2869" spans="2:19" x14ac:dyDescent="0.3">
      <c r="B2869" s="24" t="str">
        <f>_xlfn.IFNA(VLOOKUP(A2869,list!B:C,2,FALSE),"")</f>
        <v/>
      </c>
      <c r="D2869" s="24" t="str">
        <f>_xlfn.IFNA(VLOOKUP(C2869,list!$G$2:$I$10,2,FALSE),"")</f>
        <v/>
      </c>
      <c r="E2869" s="24" t="str">
        <f>_xlfn.IFNA(VLOOKUP(C2869,list!G:I,3,FALSE),"")</f>
        <v/>
      </c>
      <c r="O2869" s="26" t="str">
        <f t="shared" si="222"/>
        <v/>
      </c>
      <c r="P2869" s="28" t="str">
        <f t="shared" si="226"/>
        <v/>
      </c>
      <c r="Q2869" s="24" t="str">
        <f t="shared" si="223"/>
        <v/>
      </c>
      <c r="R2869" s="24" t="str">
        <f t="shared" si="224"/>
        <v/>
      </c>
      <c r="S2869" s="27" t="str">
        <f t="shared" si="225"/>
        <v/>
      </c>
    </row>
    <row r="2870" spans="2:19" x14ac:dyDescent="0.3">
      <c r="B2870" s="24" t="str">
        <f>_xlfn.IFNA(VLOOKUP(A2870,list!B:C,2,FALSE),"")</f>
        <v/>
      </c>
      <c r="D2870" s="24" t="str">
        <f>_xlfn.IFNA(VLOOKUP(C2870,list!$G$2:$I$10,2,FALSE),"")</f>
        <v/>
      </c>
      <c r="E2870" s="24" t="str">
        <f>_xlfn.IFNA(VLOOKUP(C2870,list!G:I,3,FALSE),"")</f>
        <v/>
      </c>
      <c r="O2870" s="26" t="str">
        <f t="shared" si="222"/>
        <v/>
      </c>
      <c r="P2870" s="28" t="str">
        <f t="shared" si="226"/>
        <v/>
      </c>
      <c r="Q2870" s="24" t="str">
        <f t="shared" si="223"/>
        <v/>
      </c>
      <c r="R2870" s="24" t="str">
        <f t="shared" si="224"/>
        <v/>
      </c>
      <c r="S2870" s="27" t="str">
        <f t="shared" si="225"/>
        <v/>
      </c>
    </row>
    <row r="2871" spans="2:19" x14ac:dyDescent="0.3">
      <c r="B2871" s="24" t="str">
        <f>_xlfn.IFNA(VLOOKUP(A2871,list!B:C,2,FALSE),"")</f>
        <v/>
      </c>
      <c r="D2871" s="24" t="str">
        <f>_xlfn.IFNA(VLOOKUP(C2871,list!$G$2:$I$10,2,FALSE),"")</f>
        <v/>
      </c>
      <c r="E2871" s="24" t="str">
        <f>_xlfn.IFNA(VLOOKUP(C2871,list!G:I,3,FALSE),"")</f>
        <v/>
      </c>
      <c r="O2871" s="26" t="str">
        <f t="shared" si="222"/>
        <v/>
      </c>
      <c r="P2871" s="28" t="str">
        <f t="shared" si="226"/>
        <v/>
      </c>
      <c r="Q2871" s="24" t="str">
        <f t="shared" si="223"/>
        <v/>
      </c>
      <c r="R2871" s="24" t="str">
        <f t="shared" si="224"/>
        <v/>
      </c>
      <c r="S2871" s="27" t="str">
        <f t="shared" si="225"/>
        <v/>
      </c>
    </row>
    <row r="2872" spans="2:19" x14ac:dyDescent="0.3">
      <c r="B2872" s="24" t="str">
        <f>_xlfn.IFNA(VLOOKUP(A2872,list!B:C,2,FALSE),"")</f>
        <v/>
      </c>
      <c r="D2872" s="24" t="str">
        <f>_xlfn.IFNA(VLOOKUP(C2872,list!$G$2:$I$10,2,FALSE),"")</f>
        <v/>
      </c>
      <c r="E2872" s="24" t="str">
        <f>_xlfn.IFNA(VLOOKUP(C2872,list!G:I,3,FALSE),"")</f>
        <v/>
      </c>
      <c r="O2872" s="26" t="str">
        <f t="shared" si="222"/>
        <v/>
      </c>
      <c r="P2872" s="28" t="str">
        <f t="shared" si="226"/>
        <v/>
      </c>
      <c r="Q2872" s="24" t="str">
        <f t="shared" si="223"/>
        <v/>
      </c>
      <c r="R2872" s="24" t="str">
        <f t="shared" si="224"/>
        <v/>
      </c>
      <c r="S2872" s="27" t="str">
        <f t="shared" si="225"/>
        <v/>
      </c>
    </row>
    <row r="2873" spans="2:19" x14ac:dyDescent="0.3">
      <c r="B2873" s="24" t="str">
        <f>_xlfn.IFNA(VLOOKUP(A2873,list!B:C,2,FALSE),"")</f>
        <v/>
      </c>
      <c r="D2873" s="24" t="str">
        <f>_xlfn.IFNA(VLOOKUP(C2873,list!$G$2:$I$10,2,FALSE),"")</f>
        <v/>
      </c>
      <c r="E2873" s="24" t="str">
        <f>_xlfn.IFNA(VLOOKUP(C2873,list!G:I,3,FALSE),"")</f>
        <v/>
      </c>
      <c r="O2873" s="26" t="str">
        <f t="shared" si="222"/>
        <v/>
      </c>
      <c r="P2873" s="28" t="str">
        <f t="shared" si="226"/>
        <v/>
      </c>
      <c r="Q2873" s="24" t="str">
        <f t="shared" si="223"/>
        <v/>
      </c>
      <c r="R2873" s="24" t="str">
        <f t="shared" si="224"/>
        <v/>
      </c>
      <c r="S2873" s="27" t="str">
        <f t="shared" si="225"/>
        <v/>
      </c>
    </row>
    <row r="2874" spans="2:19" x14ac:dyDescent="0.3">
      <c r="B2874" s="24" t="str">
        <f>_xlfn.IFNA(VLOOKUP(A2874,list!B:C,2,FALSE),"")</f>
        <v/>
      </c>
      <c r="D2874" s="24" t="str">
        <f>_xlfn.IFNA(VLOOKUP(C2874,list!$G$2:$I$10,2,FALSE),"")</f>
        <v/>
      </c>
      <c r="E2874" s="24" t="str">
        <f>_xlfn.IFNA(VLOOKUP(C2874,list!G:I,3,FALSE),"")</f>
        <v/>
      </c>
      <c r="O2874" s="26" t="str">
        <f t="shared" si="222"/>
        <v/>
      </c>
      <c r="P2874" s="28" t="str">
        <f t="shared" si="226"/>
        <v/>
      </c>
      <c r="Q2874" s="24" t="str">
        <f t="shared" si="223"/>
        <v/>
      </c>
      <c r="R2874" s="24" t="str">
        <f t="shared" si="224"/>
        <v/>
      </c>
      <c r="S2874" s="27" t="str">
        <f t="shared" si="225"/>
        <v/>
      </c>
    </row>
    <row r="2875" spans="2:19" x14ac:dyDescent="0.3">
      <c r="B2875" s="24" t="str">
        <f>_xlfn.IFNA(VLOOKUP(A2875,list!B:C,2,FALSE),"")</f>
        <v/>
      </c>
      <c r="D2875" s="24" t="str">
        <f>_xlfn.IFNA(VLOOKUP(C2875,list!$G$2:$I$10,2,FALSE),"")</f>
        <v/>
      </c>
      <c r="E2875" s="24" t="str">
        <f>_xlfn.IFNA(VLOOKUP(C2875,list!G:I,3,FALSE),"")</f>
        <v/>
      </c>
      <c r="O2875" s="26" t="str">
        <f t="shared" si="222"/>
        <v/>
      </c>
      <c r="P2875" s="28" t="str">
        <f t="shared" si="226"/>
        <v/>
      </c>
      <c r="Q2875" s="24" t="str">
        <f t="shared" si="223"/>
        <v/>
      </c>
      <c r="R2875" s="24" t="str">
        <f t="shared" si="224"/>
        <v/>
      </c>
      <c r="S2875" s="27" t="str">
        <f t="shared" si="225"/>
        <v/>
      </c>
    </row>
    <row r="2876" spans="2:19" x14ac:dyDescent="0.3">
      <c r="B2876" s="24" t="str">
        <f>_xlfn.IFNA(VLOOKUP(A2876,list!B:C,2,FALSE),"")</f>
        <v/>
      </c>
      <c r="D2876" s="24" t="str">
        <f>_xlfn.IFNA(VLOOKUP(C2876,list!$G$2:$I$10,2,FALSE),"")</f>
        <v/>
      </c>
      <c r="E2876" s="24" t="str">
        <f>_xlfn.IFNA(VLOOKUP(C2876,list!G:I,3,FALSE),"")</f>
        <v/>
      </c>
      <c r="O2876" s="26" t="str">
        <f t="shared" si="222"/>
        <v/>
      </c>
      <c r="P2876" s="28" t="str">
        <f t="shared" si="226"/>
        <v/>
      </c>
      <c r="Q2876" s="24" t="str">
        <f t="shared" si="223"/>
        <v/>
      </c>
      <c r="R2876" s="24" t="str">
        <f t="shared" si="224"/>
        <v/>
      </c>
      <c r="S2876" s="27" t="str">
        <f t="shared" si="225"/>
        <v/>
      </c>
    </row>
    <row r="2877" spans="2:19" x14ac:dyDescent="0.3">
      <c r="B2877" s="24" t="str">
        <f>_xlfn.IFNA(VLOOKUP(A2877,list!B:C,2,FALSE),"")</f>
        <v/>
      </c>
      <c r="D2877" s="24" t="str">
        <f>_xlfn.IFNA(VLOOKUP(C2877,list!$G$2:$I$10,2,FALSE),"")</f>
        <v/>
      </c>
      <c r="E2877" s="24" t="str">
        <f>_xlfn.IFNA(VLOOKUP(C2877,list!G:I,3,FALSE),"")</f>
        <v/>
      </c>
      <c r="O2877" s="26" t="str">
        <f t="shared" si="222"/>
        <v/>
      </c>
      <c r="P2877" s="28" t="str">
        <f t="shared" si="226"/>
        <v/>
      </c>
      <c r="Q2877" s="24" t="str">
        <f t="shared" si="223"/>
        <v/>
      </c>
      <c r="R2877" s="24" t="str">
        <f t="shared" si="224"/>
        <v/>
      </c>
      <c r="S2877" s="27" t="str">
        <f t="shared" si="225"/>
        <v/>
      </c>
    </row>
    <row r="2878" spans="2:19" x14ac:dyDescent="0.3">
      <c r="B2878" s="24" t="str">
        <f>_xlfn.IFNA(VLOOKUP(A2878,list!B:C,2,FALSE),"")</f>
        <v/>
      </c>
      <c r="D2878" s="24" t="str">
        <f>_xlfn.IFNA(VLOOKUP(C2878,list!$G$2:$I$10,2,FALSE),"")</f>
        <v/>
      </c>
      <c r="E2878" s="24" t="str">
        <f>_xlfn.IFNA(VLOOKUP(C2878,list!G:I,3,FALSE),"")</f>
        <v/>
      </c>
      <c r="O2878" s="26" t="str">
        <f t="shared" si="222"/>
        <v/>
      </c>
      <c r="P2878" s="28" t="str">
        <f t="shared" si="226"/>
        <v/>
      </c>
      <c r="Q2878" s="24" t="str">
        <f t="shared" si="223"/>
        <v/>
      </c>
      <c r="R2878" s="24" t="str">
        <f t="shared" si="224"/>
        <v/>
      </c>
      <c r="S2878" s="27" t="str">
        <f t="shared" si="225"/>
        <v/>
      </c>
    </row>
    <row r="2879" spans="2:19" x14ac:dyDescent="0.3">
      <c r="B2879" s="24" t="str">
        <f>_xlfn.IFNA(VLOOKUP(A2879,list!B:C,2,FALSE),"")</f>
        <v/>
      </c>
      <c r="D2879" s="24" t="str">
        <f>_xlfn.IFNA(VLOOKUP(C2879,list!$G$2:$I$10,2,FALSE),"")</f>
        <v/>
      </c>
      <c r="E2879" s="24" t="str">
        <f>_xlfn.IFNA(VLOOKUP(C2879,list!G:I,3,FALSE),"")</f>
        <v/>
      </c>
      <c r="O2879" s="26" t="str">
        <f t="shared" si="222"/>
        <v/>
      </c>
      <c r="P2879" s="28" t="str">
        <f t="shared" si="226"/>
        <v/>
      </c>
      <c r="Q2879" s="24" t="str">
        <f t="shared" si="223"/>
        <v/>
      </c>
      <c r="R2879" s="24" t="str">
        <f t="shared" si="224"/>
        <v/>
      </c>
      <c r="S2879" s="27" t="str">
        <f t="shared" si="225"/>
        <v/>
      </c>
    </row>
    <row r="2880" spans="2:19" x14ac:dyDescent="0.3">
      <c r="B2880" s="24" t="str">
        <f>_xlfn.IFNA(VLOOKUP(A2880,list!B:C,2,FALSE),"")</f>
        <v/>
      </c>
      <c r="D2880" s="24" t="str">
        <f>_xlfn.IFNA(VLOOKUP(C2880,list!$G$2:$I$10,2,FALSE),"")</f>
        <v/>
      </c>
      <c r="E2880" s="24" t="str">
        <f>_xlfn.IFNA(VLOOKUP(C2880,list!G:I,3,FALSE),"")</f>
        <v/>
      </c>
      <c r="O2880" s="26" t="str">
        <f t="shared" si="222"/>
        <v/>
      </c>
      <c r="P2880" s="28" t="str">
        <f t="shared" si="226"/>
        <v/>
      </c>
      <c r="Q2880" s="24" t="str">
        <f t="shared" si="223"/>
        <v/>
      </c>
      <c r="R2880" s="24" t="str">
        <f t="shared" si="224"/>
        <v/>
      </c>
      <c r="S2880" s="27" t="str">
        <f t="shared" si="225"/>
        <v/>
      </c>
    </row>
    <row r="2881" spans="2:19" x14ac:dyDescent="0.3">
      <c r="B2881" s="24" t="str">
        <f>_xlfn.IFNA(VLOOKUP(A2881,list!B:C,2,FALSE),"")</f>
        <v/>
      </c>
      <c r="D2881" s="24" t="str">
        <f>_xlfn.IFNA(VLOOKUP(C2881,list!$G$2:$I$10,2,FALSE),"")</f>
        <v/>
      </c>
      <c r="E2881" s="24" t="str">
        <f>_xlfn.IFNA(VLOOKUP(C2881,list!G:I,3,FALSE),"")</f>
        <v/>
      </c>
      <c r="O2881" s="26" t="str">
        <f t="shared" si="222"/>
        <v/>
      </c>
      <c r="P2881" s="28" t="str">
        <f t="shared" si="226"/>
        <v/>
      </c>
      <c r="Q2881" s="24" t="str">
        <f t="shared" si="223"/>
        <v/>
      </c>
      <c r="R2881" s="24" t="str">
        <f t="shared" si="224"/>
        <v/>
      </c>
      <c r="S2881" s="27" t="str">
        <f t="shared" si="225"/>
        <v/>
      </c>
    </row>
    <row r="2882" spans="2:19" x14ac:dyDescent="0.3">
      <c r="B2882" s="24" t="str">
        <f>_xlfn.IFNA(VLOOKUP(A2882,list!B:C,2,FALSE),"")</f>
        <v/>
      </c>
      <c r="D2882" s="24" t="str">
        <f>_xlfn.IFNA(VLOOKUP(C2882,list!$G$2:$I$10,2,FALSE),"")</f>
        <v/>
      </c>
      <c r="E2882" s="24" t="str">
        <f>_xlfn.IFNA(VLOOKUP(C2882,list!G:I,3,FALSE),"")</f>
        <v/>
      </c>
      <c r="O2882" s="26" t="str">
        <f t="shared" ref="O2882:O2945" si="227">IFERROR(IF(H2882="","",DATE(YEAR(H2882),MONTH(H2882),1)),"")</f>
        <v/>
      </c>
      <c r="P2882" s="28" t="str">
        <f t="shared" si="226"/>
        <v/>
      </c>
      <c r="Q2882" s="24" t="str">
        <f t="shared" ref="Q2882:Q2945" si="228">IFERROR(IF(J2882="","",MONTH(EOMONTH(J2882,(DAY(J2882)&gt;15)+0))),"")</f>
        <v/>
      </c>
      <c r="R2882" s="24" t="str">
        <f t="shared" ref="R2882:R2945" si="229">IFERROR(IF(J2882="","",IF(AND(MONTH(J2882)=12,Q2882=1),YEAR(J2882)+1,YEAR(J2882))),"")</f>
        <v/>
      </c>
      <c r="S2882" s="27" t="str">
        <f t="shared" ref="S2882:S2945" si="230">IF(OR(Q2882="",R2882=""),"",DATE(R2882,Q2882,1))</f>
        <v/>
      </c>
    </row>
    <row r="2883" spans="2:19" x14ac:dyDescent="0.3">
      <c r="B2883" s="24" t="str">
        <f>_xlfn.IFNA(VLOOKUP(A2883,list!B:C,2,FALSE),"")</f>
        <v/>
      </c>
      <c r="D2883" s="24" t="str">
        <f>_xlfn.IFNA(VLOOKUP(C2883,list!$G$2:$I$10,2,FALSE),"")</f>
        <v/>
      </c>
      <c r="E2883" s="24" t="str">
        <f>_xlfn.IFNA(VLOOKUP(C2883,list!G:I,3,FALSE),"")</f>
        <v/>
      </c>
      <c r="O2883" s="26" t="str">
        <f t="shared" si="227"/>
        <v/>
      </c>
      <c r="P2883" s="28" t="str">
        <f t="shared" ref="P2883:P2946" si="231">IFERROR(IF(J2883&gt;0,((J2883-H2883)/7),""),"")</f>
        <v/>
      </c>
      <c r="Q2883" s="24" t="str">
        <f t="shared" si="228"/>
        <v/>
      </c>
      <c r="R2883" s="24" t="str">
        <f t="shared" si="229"/>
        <v/>
      </c>
      <c r="S2883" s="27" t="str">
        <f t="shared" si="230"/>
        <v/>
      </c>
    </row>
    <row r="2884" spans="2:19" x14ac:dyDescent="0.3">
      <c r="B2884" s="24" t="str">
        <f>_xlfn.IFNA(VLOOKUP(A2884,list!B:C,2,FALSE),"")</f>
        <v/>
      </c>
      <c r="D2884" s="24" t="str">
        <f>_xlfn.IFNA(VLOOKUP(C2884,list!$G$2:$I$10,2,FALSE),"")</f>
        <v/>
      </c>
      <c r="E2884" s="24" t="str">
        <f>_xlfn.IFNA(VLOOKUP(C2884,list!G:I,3,FALSE),"")</f>
        <v/>
      </c>
      <c r="O2884" s="26" t="str">
        <f t="shared" si="227"/>
        <v/>
      </c>
      <c r="P2884" s="28" t="str">
        <f t="shared" si="231"/>
        <v/>
      </c>
      <c r="Q2884" s="24" t="str">
        <f t="shared" si="228"/>
        <v/>
      </c>
      <c r="R2884" s="24" t="str">
        <f t="shared" si="229"/>
        <v/>
      </c>
      <c r="S2884" s="27" t="str">
        <f t="shared" si="230"/>
        <v/>
      </c>
    </row>
    <row r="2885" spans="2:19" x14ac:dyDescent="0.3">
      <c r="B2885" s="24" t="str">
        <f>_xlfn.IFNA(VLOOKUP(A2885,list!B:C,2,FALSE),"")</f>
        <v/>
      </c>
      <c r="D2885" s="24" t="str">
        <f>_xlfn.IFNA(VLOOKUP(C2885,list!$G$2:$I$10,2,FALSE),"")</f>
        <v/>
      </c>
      <c r="E2885" s="24" t="str">
        <f>_xlfn.IFNA(VLOOKUP(C2885,list!G:I,3,FALSE),"")</f>
        <v/>
      </c>
      <c r="O2885" s="26" t="str">
        <f t="shared" si="227"/>
        <v/>
      </c>
      <c r="P2885" s="28" t="str">
        <f t="shared" si="231"/>
        <v/>
      </c>
      <c r="Q2885" s="24" t="str">
        <f t="shared" si="228"/>
        <v/>
      </c>
      <c r="R2885" s="24" t="str">
        <f t="shared" si="229"/>
        <v/>
      </c>
      <c r="S2885" s="27" t="str">
        <f t="shared" si="230"/>
        <v/>
      </c>
    </row>
    <row r="2886" spans="2:19" x14ac:dyDescent="0.3">
      <c r="B2886" s="24" t="str">
        <f>_xlfn.IFNA(VLOOKUP(A2886,list!B:C,2,FALSE),"")</f>
        <v/>
      </c>
      <c r="D2886" s="24" t="str">
        <f>_xlfn.IFNA(VLOOKUP(C2886,list!$G$2:$I$10,2,FALSE),"")</f>
        <v/>
      </c>
      <c r="E2886" s="24" t="str">
        <f>_xlfn.IFNA(VLOOKUP(C2886,list!G:I,3,FALSE),"")</f>
        <v/>
      </c>
      <c r="O2886" s="26" t="str">
        <f t="shared" si="227"/>
        <v/>
      </c>
      <c r="P2886" s="28" t="str">
        <f t="shared" si="231"/>
        <v/>
      </c>
      <c r="Q2886" s="24" t="str">
        <f t="shared" si="228"/>
        <v/>
      </c>
      <c r="R2886" s="24" t="str">
        <f t="shared" si="229"/>
        <v/>
      </c>
      <c r="S2886" s="27" t="str">
        <f t="shared" si="230"/>
        <v/>
      </c>
    </row>
    <row r="2887" spans="2:19" x14ac:dyDescent="0.3">
      <c r="B2887" s="24" t="str">
        <f>_xlfn.IFNA(VLOOKUP(A2887,list!B:C,2,FALSE),"")</f>
        <v/>
      </c>
      <c r="D2887" s="24" t="str">
        <f>_xlfn.IFNA(VLOOKUP(C2887,list!$G$2:$I$10,2,FALSE),"")</f>
        <v/>
      </c>
      <c r="E2887" s="24" t="str">
        <f>_xlfn.IFNA(VLOOKUP(C2887,list!G:I,3,FALSE),"")</f>
        <v/>
      </c>
      <c r="O2887" s="26" t="str">
        <f t="shared" si="227"/>
        <v/>
      </c>
      <c r="P2887" s="28" t="str">
        <f t="shared" si="231"/>
        <v/>
      </c>
      <c r="Q2887" s="24" t="str">
        <f t="shared" si="228"/>
        <v/>
      </c>
      <c r="R2887" s="24" t="str">
        <f t="shared" si="229"/>
        <v/>
      </c>
      <c r="S2887" s="27" t="str">
        <f t="shared" si="230"/>
        <v/>
      </c>
    </row>
    <row r="2888" spans="2:19" x14ac:dyDescent="0.3">
      <c r="B2888" s="24" t="str">
        <f>_xlfn.IFNA(VLOOKUP(A2888,list!B:C,2,FALSE),"")</f>
        <v/>
      </c>
      <c r="D2888" s="24" t="str">
        <f>_xlfn.IFNA(VLOOKUP(C2888,list!$G$2:$I$10,2,FALSE),"")</f>
        <v/>
      </c>
      <c r="E2888" s="24" t="str">
        <f>_xlfn.IFNA(VLOOKUP(C2888,list!G:I,3,FALSE),"")</f>
        <v/>
      </c>
      <c r="O2888" s="26" t="str">
        <f t="shared" si="227"/>
        <v/>
      </c>
      <c r="P2888" s="28" t="str">
        <f t="shared" si="231"/>
        <v/>
      </c>
      <c r="Q2888" s="24" t="str">
        <f t="shared" si="228"/>
        <v/>
      </c>
      <c r="R2888" s="24" t="str">
        <f t="shared" si="229"/>
        <v/>
      </c>
      <c r="S2888" s="27" t="str">
        <f t="shared" si="230"/>
        <v/>
      </c>
    </row>
    <row r="2889" spans="2:19" x14ac:dyDescent="0.3">
      <c r="B2889" s="24" t="str">
        <f>_xlfn.IFNA(VLOOKUP(A2889,list!B:C,2,FALSE),"")</f>
        <v/>
      </c>
      <c r="D2889" s="24" t="str">
        <f>_xlfn.IFNA(VLOOKUP(C2889,list!$G$2:$I$10,2,FALSE),"")</f>
        <v/>
      </c>
      <c r="E2889" s="24" t="str">
        <f>_xlfn.IFNA(VLOOKUP(C2889,list!G:I,3,FALSE),"")</f>
        <v/>
      </c>
      <c r="O2889" s="26" t="str">
        <f t="shared" si="227"/>
        <v/>
      </c>
      <c r="P2889" s="28" t="str">
        <f t="shared" si="231"/>
        <v/>
      </c>
      <c r="Q2889" s="24" t="str">
        <f t="shared" si="228"/>
        <v/>
      </c>
      <c r="R2889" s="24" t="str">
        <f t="shared" si="229"/>
        <v/>
      </c>
      <c r="S2889" s="27" t="str">
        <f t="shared" si="230"/>
        <v/>
      </c>
    </row>
    <row r="2890" spans="2:19" x14ac:dyDescent="0.3">
      <c r="B2890" s="24" t="str">
        <f>_xlfn.IFNA(VLOOKUP(A2890,list!B:C,2,FALSE),"")</f>
        <v/>
      </c>
      <c r="D2890" s="24" t="str">
        <f>_xlfn.IFNA(VLOOKUP(C2890,list!$G$2:$I$10,2,FALSE),"")</f>
        <v/>
      </c>
      <c r="E2890" s="24" t="str">
        <f>_xlfn.IFNA(VLOOKUP(C2890,list!G:I,3,FALSE),"")</f>
        <v/>
      </c>
      <c r="O2890" s="26" t="str">
        <f t="shared" si="227"/>
        <v/>
      </c>
      <c r="P2890" s="28" t="str">
        <f t="shared" si="231"/>
        <v/>
      </c>
      <c r="Q2890" s="24" t="str">
        <f t="shared" si="228"/>
        <v/>
      </c>
      <c r="R2890" s="24" t="str">
        <f t="shared" si="229"/>
        <v/>
      </c>
      <c r="S2890" s="27" t="str">
        <f t="shared" si="230"/>
        <v/>
      </c>
    </row>
    <row r="2891" spans="2:19" x14ac:dyDescent="0.3">
      <c r="B2891" s="24" t="str">
        <f>_xlfn.IFNA(VLOOKUP(A2891,list!B:C,2,FALSE),"")</f>
        <v/>
      </c>
      <c r="D2891" s="24" t="str">
        <f>_xlfn.IFNA(VLOOKUP(C2891,list!$G$2:$I$10,2,FALSE),"")</f>
        <v/>
      </c>
      <c r="E2891" s="24" t="str">
        <f>_xlfn.IFNA(VLOOKUP(C2891,list!G:I,3,FALSE),"")</f>
        <v/>
      </c>
      <c r="O2891" s="26" t="str">
        <f t="shared" si="227"/>
        <v/>
      </c>
      <c r="P2891" s="28" t="str">
        <f t="shared" si="231"/>
        <v/>
      </c>
      <c r="Q2891" s="24" t="str">
        <f t="shared" si="228"/>
        <v/>
      </c>
      <c r="R2891" s="24" t="str">
        <f t="shared" si="229"/>
        <v/>
      </c>
      <c r="S2891" s="27" t="str">
        <f t="shared" si="230"/>
        <v/>
      </c>
    </row>
    <row r="2892" spans="2:19" x14ac:dyDescent="0.3">
      <c r="B2892" s="24" t="str">
        <f>_xlfn.IFNA(VLOOKUP(A2892,list!B:C,2,FALSE),"")</f>
        <v/>
      </c>
      <c r="D2892" s="24" t="str">
        <f>_xlfn.IFNA(VLOOKUP(C2892,list!$G$2:$I$10,2,FALSE),"")</f>
        <v/>
      </c>
      <c r="E2892" s="24" t="str">
        <f>_xlfn.IFNA(VLOOKUP(C2892,list!G:I,3,FALSE),"")</f>
        <v/>
      </c>
      <c r="O2892" s="26" t="str">
        <f t="shared" si="227"/>
        <v/>
      </c>
      <c r="P2892" s="28" t="str">
        <f t="shared" si="231"/>
        <v/>
      </c>
      <c r="Q2892" s="24" t="str">
        <f t="shared" si="228"/>
        <v/>
      </c>
      <c r="R2892" s="24" t="str">
        <f t="shared" si="229"/>
        <v/>
      </c>
      <c r="S2892" s="27" t="str">
        <f t="shared" si="230"/>
        <v/>
      </c>
    </row>
    <row r="2893" spans="2:19" x14ac:dyDescent="0.3">
      <c r="B2893" s="24" t="str">
        <f>_xlfn.IFNA(VLOOKUP(A2893,list!B:C,2,FALSE),"")</f>
        <v/>
      </c>
      <c r="D2893" s="24" t="str">
        <f>_xlfn.IFNA(VLOOKUP(C2893,list!$G$2:$I$10,2,FALSE),"")</f>
        <v/>
      </c>
      <c r="E2893" s="24" t="str">
        <f>_xlfn.IFNA(VLOOKUP(C2893,list!G:I,3,FALSE),"")</f>
        <v/>
      </c>
      <c r="O2893" s="26" t="str">
        <f t="shared" si="227"/>
        <v/>
      </c>
      <c r="P2893" s="28" t="str">
        <f t="shared" si="231"/>
        <v/>
      </c>
      <c r="Q2893" s="24" t="str">
        <f t="shared" si="228"/>
        <v/>
      </c>
      <c r="R2893" s="24" t="str">
        <f t="shared" si="229"/>
        <v/>
      </c>
      <c r="S2893" s="27" t="str">
        <f t="shared" si="230"/>
        <v/>
      </c>
    </row>
    <row r="2894" spans="2:19" x14ac:dyDescent="0.3">
      <c r="B2894" s="24" t="str">
        <f>_xlfn.IFNA(VLOOKUP(A2894,list!B:C,2,FALSE),"")</f>
        <v/>
      </c>
      <c r="D2894" s="24" t="str">
        <f>_xlfn.IFNA(VLOOKUP(C2894,list!$G$2:$I$10,2,FALSE),"")</f>
        <v/>
      </c>
      <c r="E2894" s="24" t="str">
        <f>_xlfn.IFNA(VLOOKUP(C2894,list!G:I,3,FALSE),"")</f>
        <v/>
      </c>
      <c r="O2894" s="26" t="str">
        <f t="shared" si="227"/>
        <v/>
      </c>
      <c r="P2894" s="28" t="str">
        <f t="shared" si="231"/>
        <v/>
      </c>
      <c r="Q2894" s="24" t="str">
        <f t="shared" si="228"/>
        <v/>
      </c>
      <c r="R2894" s="24" t="str">
        <f t="shared" si="229"/>
        <v/>
      </c>
      <c r="S2894" s="27" t="str">
        <f t="shared" si="230"/>
        <v/>
      </c>
    </row>
    <row r="2895" spans="2:19" x14ac:dyDescent="0.3">
      <c r="B2895" s="24" t="str">
        <f>_xlfn.IFNA(VLOOKUP(A2895,list!B:C,2,FALSE),"")</f>
        <v/>
      </c>
      <c r="D2895" s="24" t="str">
        <f>_xlfn.IFNA(VLOOKUP(C2895,list!$G$2:$I$10,2,FALSE),"")</f>
        <v/>
      </c>
      <c r="E2895" s="24" t="str">
        <f>_xlfn.IFNA(VLOOKUP(C2895,list!G:I,3,FALSE),"")</f>
        <v/>
      </c>
      <c r="O2895" s="26" t="str">
        <f t="shared" si="227"/>
        <v/>
      </c>
      <c r="P2895" s="28" t="str">
        <f t="shared" si="231"/>
        <v/>
      </c>
      <c r="Q2895" s="24" t="str">
        <f t="shared" si="228"/>
        <v/>
      </c>
      <c r="R2895" s="24" t="str">
        <f t="shared" si="229"/>
        <v/>
      </c>
      <c r="S2895" s="27" t="str">
        <f t="shared" si="230"/>
        <v/>
      </c>
    </row>
    <row r="2896" spans="2:19" x14ac:dyDescent="0.3">
      <c r="B2896" s="24" t="str">
        <f>_xlfn.IFNA(VLOOKUP(A2896,list!B:C,2,FALSE),"")</f>
        <v/>
      </c>
      <c r="D2896" s="24" t="str">
        <f>_xlfn.IFNA(VLOOKUP(C2896,list!$G$2:$I$10,2,FALSE),"")</f>
        <v/>
      </c>
      <c r="E2896" s="24" t="str">
        <f>_xlfn.IFNA(VLOOKUP(C2896,list!G:I,3,FALSE),"")</f>
        <v/>
      </c>
      <c r="O2896" s="26" t="str">
        <f t="shared" si="227"/>
        <v/>
      </c>
      <c r="P2896" s="28" t="str">
        <f t="shared" si="231"/>
        <v/>
      </c>
      <c r="Q2896" s="24" t="str">
        <f t="shared" si="228"/>
        <v/>
      </c>
      <c r="R2896" s="24" t="str">
        <f t="shared" si="229"/>
        <v/>
      </c>
      <c r="S2896" s="27" t="str">
        <f t="shared" si="230"/>
        <v/>
      </c>
    </row>
    <row r="2897" spans="2:19" x14ac:dyDescent="0.3">
      <c r="B2897" s="24" t="str">
        <f>_xlfn.IFNA(VLOOKUP(A2897,list!B:C,2,FALSE),"")</f>
        <v/>
      </c>
      <c r="D2897" s="24" t="str">
        <f>_xlfn.IFNA(VLOOKUP(C2897,list!$G$2:$I$10,2,FALSE),"")</f>
        <v/>
      </c>
      <c r="E2897" s="24" t="str">
        <f>_xlfn.IFNA(VLOOKUP(C2897,list!G:I,3,FALSE),"")</f>
        <v/>
      </c>
      <c r="O2897" s="26" t="str">
        <f t="shared" si="227"/>
        <v/>
      </c>
      <c r="P2897" s="28" t="str">
        <f t="shared" si="231"/>
        <v/>
      </c>
      <c r="Q2897" s="24" t="str">
        <f t="shared" si="228"/>
        <v/>
      </c>
      <c r="R2897" s="24" t="str">
        <f t="shared" si="229"/>
        <v/>
      </c>
      <c r="S2897" s="27" t="str">
        <f t="shared" si="230"/>
        <v/>
      </c>
    </row>
    <row r="2898" spans="2:19" x14ac:dyDescent="0.3">
      <c r="B2898" s="24" t="str">
        <f>_xlfn.IFNA(VLOOKUP(A2898,list!B:C,2,FALSE),"")</f>
        <v/>
      </c>
      <c r="D2898" s="24" t="str">
        <f>_xlfn.IFNA(VLOOKUP(C2898,list!$G$2:$I$10,2,FALSE),"")</f>
        <v/>
      </c>
      <c r="E2898" s="24" t="str">
        <f>_xlfn.IFNA(VLOOKUP(C2898,list!G:I,3,FALSE),"")</f>
        <v/>
      </c>
      <c r="O2898" s="26" t="str">
        <f t="shared" si="227"/>
        <v/>
      </c>
      <c r="P2898" s="28" t="str">
        <f t="shared" si="231"/>
        <v/>
      </c>
      <c r="Q2898" s="24" t="str">
        <f t="shared" si="228"/>
        <v/>
      </c>
      <c r="R2898" s="24" t="str">
        <f t="shared" si="229"/>
        <v/>
      </c>
      <c r="S2898" s="27" t="str">
        <f t="shared" si="230"/>
        <v/>
      </c>
    </row>
    <row r="2899" spans="2:19" x14ac:dyDescent="0.3">
      <c r="B2899" s="24" t="str">
        <f>_xlfn.IFNA(VLOOKUP(A2899,list!B:C,2,FALSE),"")</f>
        <v/>
      </c>
      <c r="D2899" s="24" t="str">
        <f>_xlfn.IFNA(VLOOKUP(C2899,list!$G$2:$I$10,2,FALSE),"")</f>
        <v/>
      </c>
      <c r="E2899" s="24" t="str">
        <f>_xlfn.IFNA(VLOOKUP(C2899,list!G:I,3,FALSE),"")</f>
        <v/>
      </c>
      <c r="O2899" s="26" t="str">
        <f t="shared" si="227"/>
        <v/>
      </c>
      <c r="P2899" s="28" t="str">
        <f t="shared" si="231"/>
        <v/>
      </c>
      <c r="Q2899" s="24" t="str">
        <f t="shared" si="228"/>
        <v/>
      </c>
      <c r="R2899" s="24" t="str">
        <f t="shared" si="229"/>
        <v/>
      </c>
      <c r="S2899" s="27" t="str">
        <f t="shared" si="230"/>
        <v/>
      </c>
    </row>
    <row r="2900" spans="2:19" x14ac:dyDescent="0.3">
      <c r="B2900" s="24" t="str">
        <f>_xlfn.IFNA(VLOOKUP(A2900,list!B:C,2,FALSE),"")</f>
        <v/>
      </c>
      <c r="D2900" s="24" t="str">
        <f>_xlfn.IFNA(VLOOKUP(C2900,list!$G$2:$I$10,2,FALSE),"")</f>
        <v/>
      </c>
      <c r="E2900" s="24" t="str">
        <f>_xlfn.IFNA(VLOOKUP(C2900,list!G:I,3,FALSE),"")</f>
        <v/>
      </c>
      <c r="O2900" s="26" t="str">
        <f t="shared" si="227"/>
        <v/>
      </c>
      <c r="P2900" s="28" t="str">
        <f t="shared" si="231"/>
        <v/>
      </c>
      <c r="Q2900" s="24" t="str">
        <f t="shared" si="228"/>
        <v/>
      </c>
      <c r="R2900" s="24" t="str">
        <f t="shared" si="229"/>
        <v/>
      </c>
      <c r="S2900" s="27" t="str">
        <f t="shared" si="230"/>
        <v/>
      </c>
    </row>
    <row r="2901" spans="2:19" x14ac:dyDescent="0.3">
      <c r="B2901" s="24" t="str">
        <f>_xlfn.IFNA(VLOOKUP(A2901,list!B:C,2,FALSE),"")</f>
        <v/>
      </c>
      <c r="D2901" s="24" t="str">
        <f>_xlfn.IFNA(VLOOKUP(C2901,list!$G$2:$I$10,2,FALSE),"")</f>
        <v/>
      </c>
      <c r="E2901" s="24" t="str">
        <f>_xlfn.IFNA(VLOOKUP(C2901,list!G:I,3,FALSE),"")</f>
        <v/>
      </c>
      <c r="O2901" s="26" t="str">
        <f t="shared" si="227"/>
        <v/>
      </c>
      <c r="P2901" s="28" t="str">
        <f t="shared" si="231"/>
        <v/>
      </c>
      <c r="Q2901" s="24" t="str">
        <f t="shared" si="228"/>
        <v/>
      </c>
      <c r="R2901" s="24" t="str">
        <f t="shared" si="229"/>
        <v/>
      </c>
      <c r="S2901" s="27" t="str">
        <f t="shared" si="230"/>
        <v/>
      </c>
    </row>
    <row r="2902" spans="2:19" x14ac:dyDescent="0.3">
      <c r="B2902" s="24" t="str">
        <f>_xlfn.IFNA(VLOOKUP(A2902,list!B:C,2,FALSE),"")</f>
        <v/>
      </c>
      <c r="D2902" s="24" t="str">
        <f>_xlfn.IFNA(VLOOKUP(C2902,list!$G$2:$I$10,2,FALSE),"")</f>
        <v/>
      </c>
      <c r="E2902" s="24" t="str">
        <f>_xlfn.IFNA(VLOOKUP(C2902,list!G:I,3,FALSE),"")</f>
        <v/>
      </c>
      <c r="O2902" s="26" t="str">
        <f t="shared" si="227"/>
        <v/>
      </c>
      <c r="P2902" s="28" t="str">
        <f t="shared" si="231"/>
        <v/>
      </c>
      <c r="Q2902" s="24" t="str">
        <f t="shared" si="228"/>
        <v/>
      </c>
      <c r="R2902" s="24" t="str">
        <f t="shared" si="229"/>
        <v/>
      </c>
      <c r="S2902" s="27" t="str">
        <f t="shared" si="230"/>
        <v/>
      </c>
    </row>
    <row r="2903" spans="2:19" x14ac:dyDescent="0.3">
      <c r="B2903" s="24" t="str">
        <f>_xlfn.IFNA(VLOOKUP(A2903,list!B:C,2,FALSE),"")</f>
        <v/>
      </c>
      <c r="D2903" s="24" t="str">
        <f>_xlfn.IFNA(VLOOKUP(C2903,list!$G$2:$I$10,2,FALSE),"")</f>
        <v/>
      </c>
      <c r="E2903" s="24" t="str">
        <f>_xlfn.IFNA(VLOOKUP(C2903,list!G:I,3,FALSE),"")</f>
        <v/>
      </c>
      <c r="O2903" s="26" t="str">
        <f t="shared" si="227"/>
        <v/>
      </c>
      <c r="P2903" s="28" t="str">
        <f t="shared" si="231"/>
        <v/>
      </c>
      <c r="Q2903" s="24" t="str">
        <f t="shared" si="228"/>
        <v/>
      </c>
      <c r="R2903" s="24" t="str">
        <f t="shared" si="229"/>
        <v/>
      </c>
      <c r="S2903" s="27" t="str">
        <f t="shared" si="230"/>
        <v/>
      </c>
    </row>
    <row r="2904" spans="2:19" x14ac:dyDescent="0.3">
      <c r="B2904" s="24" t="str">
        <f>_xlfn.IFNA(VLOOKUP(A2904,list!B:C,2,FALSE),"")</f>
        <v/>
      </c>
      <c r="D2904" s="24" t="str">
        <f>_xlfn.IFNA(VLOOKUP(C2904,list!$G$2:$I$10,2,FALSE),"")</f>
        <v/>
      </c>
      <c r="E2904" s="24" t="str">
        <f>_xlfn.IFNA(VLOOKUP(C2904,list!G:I,3,FALSE),"")</f>
        <v/>
      </c>
      <c r="O2904" s="26" t="str">
        <f t="shared" si="227"/>
        <v/>
      </c>
      <c r="P2904" s="28" t="str">
        <f t="shared" si="231"/>
        <v/>
      </c>
      <c r="Q2904" s="24" t="str">
        <f t="shared" si="228"/>
        <v/>
      </c>
      <c r="R2904" s="24" t="str">
        <f t="shared" si="229"/>
        <v/>
      </c>
      <c r="S2904" s="27" t="str">
        <f t="shared" si="230"/>
        <v/>
      </c>
    </row>
    <row r="2905" spans="2:19" x14ac:dyDescent="0.3">
      <c r="B2905" s="24" t="str">
        <f>_xlfn.IFNA(VLOOKUP(A2905,list!B:C,2,FALSE),"")</f>
        <v/>
      </c>
      <c r="D2905" s="24" t="str">
        <f>_xlfn.IFNA(VLOOKUP(C2905,list!$G$2:$I$10,2,FALSE),"")</f>
        <v/>
      </c>
      <c r="E2905" s="24" t="str">
        <f>_xlfn.IFNA(VLOOKUP(C2905,list!G:I,3,FALSE),"")</f>
        <v/>
      </c>
      <c r="O2905" s="26" t="str">
        <f t="shared" si="227"/>
        <v/>
      </c>
      <c r="P2905" s="28" t="str">
        <f t="shared" si="231"/>
        <v/>
      </c>
      <c r="Q2905" s="24" t="str">
        <f t="shared" si="228"/>
        <v/>
      </c>
      <c r="R2905" s="24" t="str">
        <f t="shared" si="229"/>
        <v/>
      </c>
      <c r="S2905" s="27" t="str">
        <f t="shared" si="230"/>
        <v/>
      </c>
    </row>
    <row r="2906" spans="2:19" x14ac:dyDescent="0.3">
      <c r="B2906" s="24" t="str">
        <f>_xlfn.IFNA(VLOOKUP(A2906,list!B:C,2,FALSE),"")</f>
        <v/>
      </c>
      <c r="D2906" s="24" t="str">
        <f>_xlfn.IFNA(VLOOKUP(C2906,list!$G$2:$I$10,2,FALSE),"")</f>
        <v/>
      </c>
      <c r="E2906" s="24" t="str">
        <f>_xlfn.IFNA(VLOOKUP(C2906,list!G:I,3,FALSE),"")</f>
        <v/>
      </c>
      <c r="O2906" s="26" t="str">
        <f t="shared" si="227"/>
        <v/>
      </c>
      <c r="P2906" s="28" t="str">
        <f t="shared" si="231"/>
        <v/>
      </c>
      <c r="Q2906" s="24" t="str">
        <f t="shared" si="228"/>
        <v/>
      </c>
      <c r="R2906" s="24" t="str">
        <f t="shared" si="229"/>
        <v/>
      </c>
      <c r="S2906" s="27" t="str">
        <f t="shared" si="230"/>
        <v/>
      </c>
    </row>
    <row r="2907" spans="2:19" x14ac:dyDescent="0.3">
      <c r="B2907" s="24" t="str">
        <f>_xlfn.IFNA(VLOOKUP(A2907,list!B:C,2,FALSE),"")</f>
        <v/>
      </c>
      <c r="D2907" s="24" t="str">
        <f>_xlfn.IFNA(VLOOKUP(C2907,list!$G$2:$I$10,2,FALSE),"")</f>
        <v/>
      </c>
      <c r="E2907" s="24" t="str">
        <f>_xlfn.IFNA(VLOOKUP(C2907,list!G:I,3,FALSE),"")</f>
        <v/>
      </c>
      <c r="O2907" s="26" t="str">
        <f t="shared" si="227"/>
        <v/>
      </c>
      <c r="P2907" s="28" t="str">
        <f t="shared" si="231"/>
        <v/>
      </c>
      <c r="Q2907" s="24" t="str">
        <f t="shared" si="228"/>
        <v/>
      </c>
      <c r="R2907" s="24" t="str">
        <f t="shared" si="229"/>
        <v/>
      </c>
      <c r="S2907" s="27" t="str">
        <f t="shared" si="230"/>
        <v/>
      </c>
    </row>
    <row r="2908" spans="2:19" x14ac:dyDescent="0.3">
      <c r="B2908" s="24" t="str">
        <f>_xlfn.IFNA(VLOOKUP(A2908,list!B:C,2,FALSE),"")</f>
        <v/>
      </c>
      <c r="D2908" s="24" t="str">
        <f>_xlfn.IFNA(VLOOKUP(C2908,list!$G$2:$I$10,2,FALSE),"")</f>
        <v/>
      </c>
      <c r="E2908" s="24" t="str">
        <f>_xlfn.IFNA(VLOOKUP(C2908,list!G:I,3,FALSE),"")</f>
        <v/>
      </c>
      <c r="O2908" s="26" t="str">
        <f t="shared" si="227"/>
        <v/>
      </c>
      <c r="P2908" s="28" t="str">
        <f t="shared" si="231"/>
        <v/>
      </c>
      <c r="Q2908" s="24" t="str">
        <f t="shared" si="228"/>
        <v/>
      </c>
      <c r="R2908" s="24" t="str">
        <f t="shared" si="229"/>
        <v/>
      </c>
      <c r="S2908" s="27" t="str">
        <f t="shared" si="230"/>
        <v/>
      </c>
    </row>
    <row r="2909" spans="2:19" x14ac:dyDescent="0.3">
      <c r="B2909" s="24" t="str">
        <f>_xlfn.IFNA(VLOOKUP(A2909,list!B:C,2,FALSE),"")</f>
        <v/>
      </c>
      <c r="D2909" s="24" t="str">
        <f>_xlfn.IFNA(VLOOKUP(C2909,list!$G$2:$I$10,2,FALSE),"")</f>
        <v/>
      </c>
      <c r="E2909" s="24" t="str">
        <f>_xlfn.IFNA(VLOOKUP(C2909,list!G:I,3,FALSE),"")</f>
        <v/>
      </c>
      <c r="O2909" s="26" t="str">
        <f t="shared" si="227"/>
        <v/>
      </c>
      <c r="P2909" s="28" t="str">
        <f t="shared" si="231"/>
        <v/>
      </c>
      <c r="Q2909" s="24" t="str">
        <f t="shared" si="228"/>
        <v/>
      </c>
      <c r="R2909" s="24" t="str">
        <f t="shared" si="229"/>
        <v/>
      </c>
      <c r="S2909" s="27" t="str">
        <f t="shared" si="230"/>
        <v/>
      </c>
    </row>
    <row r="2910" spans="2:19" x14ac:dyDescent="0.3">
      <c r="B2910" s="24" t="str">
        <f>_xlfn.IFNA(VLOOKUP(A2910,list!B:C,2,FALSE),"")</f>
        <v/>
      </c>
      <c r="D2910" s="24" t="str">
        <f>_xlfn.IFNA(VLOOKUP(C2910,list!$G$2:$I$10,2,FALSE),"")</f>
        <v/>
      </c>
      <c r="E2910" s="24" t="str">
        <f>_xlfn.IFNA(VLOOKUP(C2910,list!G:I,3,FALSE),"")</f>
        <v/>
      </c>
      <c r="O2910" s="26" t="str">
        <f t="shared" si="227"/>
        <v/>
      </c>
      <c r="P2910" s="28" t="str">
        <f t="shared" si="231"/>
        <v/>
      </c>
      <c r="Q2910" s="24" t="str">
        <f t="shared" si="228"/>
        <v/>
      </c>
      <c r="R2910" s="24" t="str">
        <f t="shared" si="229"/>
        <v/>
      </c>
      <c r="S2910" s="27" t="str">
        <f t="shared" si="230"/>
        <v/>
      </c>
    </row>
    <row r="2911" spans="2:19" x14ac:dyDescent="0.3">
      <c r="B2911" s="24" t="str">
        <f>_xlfn.IFNA(VLOOKUP(A2911,list!B:C,2,FALSE),"")</f>
        <v/>
      </c>
      <c r="D2911" s="24" t="str">
        <f>_xlfn.IFNA(VLOOKUP(C2911,list!$G$2:$I$10,2,FALSE),"")</f>
        <v/>
      </c>
      <c r="E2911" s="24" t="str">
        <f>_xlfn.IFNA(VLOOKUP(C2911,list!G:I,3,FALSE),"")</f>
        <v/>
      </c>
      <c r="O2911" s="26" t="str">
        <f t="shared" si="227"/>
        <v/>
      </c>
      <c r="P2911" s="28" t="str">
        <f t="shared" si="231"/>
        <v/>
      </c>
      <c r="Q2911" s="24" t="str">
        <f t="shared" si="228"/>
        <v/>
      </c>
      <c r="R2911" s="24" t="str">
        <f t="shared" si="229"/>
        <v/>
      </c>
      <c r="S2911" s="27" t="str">
        <f t="shared" si="230"/>
        <v/>
      </c>
    </row>
    <row r="2912" spans="2:19" x14ac:dyDescent="0.3">
      <c r="B2912" s="24" t="str">
        <f>_xlfn.IFNA(VLOOKUP(A2912,list!B:C,2,FALSE),"")</f>
        <v/>
      </c>
      <c r="D2912" s="24" t="str">
        <f>_xlfn.IFNA(VLOOKUP(C2912,list!$G$2:$I$10,2,FALSE),"")</f>
        <v/>
      </c>
      <c r="E2912" s="24" t="str">
        <f>_xlfn.IFNA(VLOOKUP(C2912,list!G:I,3,FALSE),"")</f>
        <v/>
      </c>
      <c r="O2912" s="26" t="str">
        <f t="shared" si="227"/>
        <v/>
      </c>
      <c r="P2912" s="28" t="str">
        <f t="shared" si="231"/>
        <v/>
      </c>
      <c r="Q2912" s="24" t="str">
        <f t="shared" si="228"/>
        <v/>
      </c>
      <c r="R2912" s="24" t="str">
        <f t="shared" si="229"/>
        <v/>
      </c>
      <c r="S2912" s="27" t="str">
        <f t="shared" si="230"/>
        <v/>
      </c>
    </row>
    <row r="2913" spans="2:19" x14ac:dyDescent="0.3">
      <c r="B2913" s="24" t="str">
        <f>_xlfn.IFNA(VLOOKUP(A2913,list!B:C,2,FALSE),"")</f>
        <v/>
      </c>
      <c r="D2913" s="24" t="str">
        <f>_xlfn.IFNA(VLOOKUP(C2913,list!$G$2:$I$10,2,FALSE),"")</f>
        <v/>
      </c>
      <c r="E2913" s="24" t="str">
        <f>_xlfn.IFNA(VLOOKUP(C2913,list!G:I,3,FALSE),"")</f>
        <v/>
      </c>
      <c r="O2913" s="26" t="str">
        <f t="shared" si="227"/>
        <v/>
      </c>
      <c r="P2913" s="28" t="str">
        <f t="shared" si="231"/>
        <v/>
      </c>
      <c r="Q2913" s="24" t="str">
        <f t="shared" si="228"/>
        <v/>
      </c>
      <c r="R2913" s="24" t="str">
        <f t="shared" si="229"/>
        <v/>
      </c>
      <c r="S2913" s="27" t="str">
        <f t="shared" si="230"/>
        <v/>
      </c>
    </row>
    <row r="2914" spans="2:19" x14ac:dyDescent="0.3">
      <c r="B2914" s="24" t="str">
        <f>_xlfn.IFNA(VLOOKUP(A2914,list!B:C,2,FALSE),"")</f>
        <v/>
      </c>
      <c r="D2914" s="24" t="str">
        <f>_xlfn.IFNA(VLOOKUP(C2914,list!$G$2:$I$10,2,FALSE),"")</f>
        <v/>
      </c>
      <c r="E2914" s="24" t="str">
        <f>_xlfn.IFNA(VLOOKUP(C2914,list!G:I,3,FALSE),"")</f>
        <v/>
      </c>
      <c r="O2914" s="26" t="str">
        <f t="shared" si="227"/>
        <v/>
      </c>
      <c r="P2914" s="28" t="str">
        <f t="shared" si="231"/>
        <v/>
      </c>
      <c r="Q2914" s="24" t="str">
        <f t="shared" si="228"/>
        <v/>
      </c>
      <c r="R2914" s="24" t="str">
        <f t="shared" si="229"/>
        <v/>
      </c>
      <c r="S2914" s="27" t="str">
        <f t="shared" si="230"/>
        <v/>
      </c>
    </row>
    <row r="2915" spans="2:19" x14ac:dyDescent="0.3">
      <c r="B2915" s="24" t="str">
        <f>_xlfn.IFNA(VLOOKUP(A2915,list!B:C,2,FALSE),"")</f>
        <v/>
      </c>
      <c r="D2915" s="24" t="str">
        <f>_xlfn.IFNA(VLOOKUP(C2915,list!$G$2:$I$10,2,FALSE),"")</f>
        <v/>
      </c>
      <c r="E2915" s="24" t="str">
        <f>_xlfn.IFNA(VLOOKUP(C2915,list!G:I,3,FALSE),"")</f>
        <v/>
      </c>
      <c r="O2915" s="26" t="str">
        <f t="shared" si="227"/>
        <v/>
      </c>
      <c r="P2915" s="28" t="str">
        <f t="shared" si="231"/>
        <v/>
      </c>
      <c r="Q2915" s="24" t="str">
        <f t="shared" si="228"/>
        <v/>
      </c>
      <c r="R2915" s="24" t="str">
        <f t="shared" si="229"/>
        <v/>
      </c>
      <c r="S2915" s="27" t="str">
        <f t="shared" si="230"/>
        <v/>
      </c>
    </row>
    <row r="2916" spans="2:19" x14ac:dyDescent="0.3">
      <c r="B2916" s="24" t="str">
        <f>_xlfn.IFNA(VLOOKUP(A2916,list!B:C,2,FALSE),"")</f>
        <v/>
      </c>
      <c r="D2916" s="24" t="str">
        <f>_xlfn.IFNA(VLOOKUP(C2916,list!$G$2:$I$10,2,FALSE),"")</f>
        <v/>
      </c>
      <c r="E2916" s="24" t="str">
        <f>_xlfn.IFNA(VLOOKUP(C2916,list!G:I,3,FALSE),"")</f>
        <v/>
      </c>
      <c r="O2916" s="26" t="str">
        <f t="shared" si="227"/>
        <v/>
      </c>
      <c r="P2916" s="28" t="str">
        <f t="shared" si="231"/>
        <v/>
      </c>
      <c r="Q2916" s="24" t="str">
        <f t="shared" si="228"/>
        <v/>
      </c>
      <c r="R2916" s="24" t="str">
        <f t="shared" si="229"/>
        <v/>
      </c>
      <c r="S2916" s="27" t="str">
        <f t="shared" si="230"/>
        <v/>
      </c>
    </row>
    <row r="2917" spans="2:19" x14ac:dyDescent="0.3">
      <c r="B2917" s="24" t="str">
        <f>_xlfn.IFNA(VLOOKUP(A2917,list!B:C,2,FALSE),"")</f>
        <v/>
      </c>
      <c r="D2917" s="24" t="str">
        <f>_xlfn.IFNA(VLOOKUP(C2917,list!$G$2:$I$10,2,FALSE),"")</f>
        <v/>
      </c>
      <c r="E2917" s="24" t="str">
        <f>_xlfn.IFNA(VLOOKUP(C2917,list!G:I,3,FALSE),"")</f>
        <v/>
      </c>
      <c r="O2917" s="26" t="str">
        <f t="shared" si="227"/>
        <v/>
      </c>
      <c r="P2917" s="28" t="str">
        <f t="shared" si="231"/>
        <v/>
      </c>
      <c r="Q2917" s="24" t="str">
        <f t="shared" si="228"/>
        <v/>
      </c>
      <c r="R2917" s="24" t="str">
        <f t="shared" si="229"/>
        <v/>
      </c>
      <c r="S2917" s="27" t="str">
        <f t="shared" si="230"/>
        <v/>
      </c>
    </row>
    <row r="2918" spans="2:19" x14ac:dyDescent="0.3">
      <c r="B2918" s="24" t="str">
        <f>_xlfn.IFNA(VLOOKUP(A2918,list!B:C,2,FALSE),"")</f>
        <v/>
      </c>
      <c r="D2918" s="24" t="str">
        <f>_xlfn.IFNA(VLOOKUP(C2918,list!$G$2:$I$10,2,FALSE),"")</f>
        <v/>
      </c>
      <c r="E2918" s="24" t="str">
        <f>_xlfn.IFNA(VLOOKUP(C2918,list!G:I,3,FALSE),"")</f>
        <v/>
      </c>
      <c r="O2918" s="26" t="str">
        <f t="shared" si="227"/>
        <v/>
      </c>
      <c r="P2918" s="28" t="str">
        <f t="shared" si="231"/>
        <v/>
      </c>
      <c r="Q2918" s="24" t="str">
        <f t="shared" si="228"/>
        <v/>
      </c>
      <c r="R2918" s="24" t="str">
        <f t="shared" si="229"/>
        <v/>
      </c>
      <c r="S2918" s="27" t="str">
        <f t="shared" si="230"/>
        <v/>
      </c>
    </row>
    <row r="2919" spans="2:19" x14ac:dyDescent="0.3">
      <c r="B2919" s="24" t="str">
        <f>_xlfn.IFNA(VLOOKUP(A2919,list!B:C,2,FALSE),"")</f>
        <v/>
      </c>
      <c r="D2919" s="24" t="str">
        <f>_xlfn.IFNA(VLOOKUP(C2919,list!$G$2:$I$10,2,FALSE),"")</f>
        <v/>
      </c>
      <c r="E2919" s="24" t="str">
        <f>_xlfn.IFNA(VLOOKUP(C2919,list!G:I,3,FALSE),"")</f>
        <v/>
      </c>
      <c r="O2919" s="26" t="str">
        <f t="shared" si="227"/>
        <v/>
      </c>
      <c r="P2919" s="28" t="str">
        <f t="shared" si="231"/>
        <v/>
      </c>
      <c r="Q2919" s="24" t="str">
        <f t="shared" si="228"/>
        <v/>
      </c>
      <c r="R2919" s="24" t="str">
        <f t="shared" si="229"/>
        <v/>
      </c>
      <c r="S2919" s="27" t="str">
        <f t="shared" si="230"/>
        <v/>
      </c>
    </row>
    <row r="2920" spans="2:19" x14ac:dyDescent="0.3">
      <c r="B2920" s="24" t="str">
        <f>_xlfn.IFNA(VLOOKUP(A2920,list!B:C,2,FALSE),"")</f>
        <v/>
      </c>
      <c r="D2920" s="24" t="str">
        <f>_xlfn.IFNA(VLOOKUP(C2920,list!$G$2:$I$10,2,FALSE),"")</f>
        <v/>
      </c>
      <c r="E2920" s="24" t="str">
        <f>_xlfn.IFNA(VLOOKUP(C2920,list!G:I,3,FALSE),"")</f>
        <v/>
      </c>
      <c r="O2920" s="26" t="str">
        <f t="shared" si="227"/>
        <v/>
      </c>
      <c r="P2920" s="28" t="str">
        <f t="shared" si="231"/>
        <v/>
      </c>
      <c r="Q2920" s="24" t="str">
        <f t="shared" si="228"/>
        <v/>
      </c>
      <c r="R2920" s="24" t="str">
        <f t="shared" si="229"/>
        <v/>
      </c>
      <c r="S2920" s="27" t="str">
        <f t="shared" si="230"/>
        <v/>
      </c>
    </row>
    <row r="2921" spans="2:19" x14ac:dyDescent="0.3">
      <c r="B2921" s="24" t="str">
        <f>_xlfn.IFNA(VLOOKUP(A2921,list!B:C,2,FALSE),"")</f>
        <v/>
      </c>
      <c r="D2921" s="24" t="str">
        <f>_xlfn.IFNA(VLOOKUP(C2921,list!$G$2:$I$10,2,FALSE),"")</f>
        <v/>
      </c>
      <c r="E2921" s="24" t="str">
        <f>_xlfn.IFNA(VLOOKUP(C2921,list!G:I,3,FALSE),"")</f>
        <v/>
      </c>
      <c r="O2921" s="26" t="str">
        <f t="shared" si="227"/>
        <v/>
      </c>
      <c r="P2921" s="28" t="str">
        <f t="shared" si="231"/>
        <v/>
      </c>
      <c r="Q2921" s="24" t="str">
        <f t="shared" si="228"/>
        <v/>
      </c>
      <c r="R2921" s="24" t="str">
        <f t="shared" si="229"/>
        <v/>
      </c>
      <c r="S2921" s="27" t="str">
        <f t="shared" si="230"/>
        <v/>
      </c>
    </row>
    <row r="2922" spans="2:19" x14ac:dyDescent="0.3">
      <c r="B2922" s="24" t="str">
        <f>_xlfn.IFNA(VLOOKUP(A2922,list!B:C,2,FALSE),"")</f>
        <v/>
      </c>
      <c r="D2922" s="24" t="str">
        <f>_xlfn.IFNA(VLOOKUP(C2922,list!$G$2:$I$10,2,FALSE),"")</f>
        <v/>
      </c>
      <c r="E2922" s="24" t="str">
        <f>_xlfn.IFNA(VLOOKUP(C2922,list!G:I,3,FALSE),"")</f>
        <v/>
      </c>
      <c r="O2922" s="26" t="str">
        <f t="shared" si="227"/>
        <v/>
      </c>
      <c r="P2922" s="28" t="str">
        <f t="shared" si="231"/>
        <v/>
      </c>
      <c r="Q2922" s="24" t="str">
        <f t="shared" si="228"/>
        <v/>
      </c>
      <c r="R2922" s="24" t="str">
        <f t="shared" si="229"/>
        <v/>
      </c>
      <c r="S2922" s="27" t="str">
        <f t="shared" si="230"/>
        <v/>
      </c>
    </row>
    <row r="2923" spans="2:19" x14ac:dyDescent="0.3">
      <c r="B2923" s="24" t="str">
        <f>_xlfn.IFNA(VLOOKUP(A2923,list!B:C,2,FALSE),"")</f>
        <v/>
      </c>
      <c r="D2923" s="24" t="str">
        <f>_xlfn.IFNA(VLOOKUP(C2923,list!$G$2:$I$10,2,FALSE),"")</f>
        <v/>
      </c>
      <c r="E2923" s="24" t="str">
        <f>_xlfn.IFNA(VLOOKUP(C2923,list!G:I,3,FALSE),"")</f>
        <v/>
      </c>
      <c r="O2923" s="26" t="str">
        <f t="shared" si="227"/>
        <v/>
      </c>
      <c r="P2923" s="28" t="str">
        <f t="shared" si="231"/>
        <v/>
      </c>
      <c r="Q2923" s="24" t="str">
        <f t="shared" si="228"/>
        <v/>
      </c>
      <c r="R2923" s="24" t="str">
        <f t="shared" si="229"/>
        <v/>
      </c>
      <c r="S2923" s="27" t="str">
        <f t="shared" si="230"/>
        <v/>
      </c>
    </row>
    <row r="2924" spans="2:19" x14ac:dyDescent="0.3">
      <c r="B2924" s="24" t="str">
        <f>_xlfn.IFNA(VLOOKUP(A2924,list!B:C,2,FALSE),"")</f>
        <v/>
      </c>
      <c r="D2924" s="24" t="str">
        <f>_xlfn.IFNA(VLOOKUP(C2924,list!$G$2:$I$10,2,FALSE),"")</f>
        <v/>
      </c>
      <c r="E2924" s="24" t="str">
        <f>_xlfn.IFNA(VLOOKUP(C2924,list!G:I,3,FALSE),"")</f>
        <v/>
      </c>
      <c r="O2924" s="26" t="str">
        <f t="shared" si="227"/>
        <v/>
      </c>
      <c r="P2924" s="28" t="str">
        <f t="shared" si="231"/>
        <v/>
      </c>
      <c r="Q2924" s="24" t="str">
        <f t="shared" si="228"/>
        <v/>
      </c>
      <c r="R2924" s="24" t="str">
        <f t="shared" si="229"/>
        <v/>
      </c>
      <c r="S2924" s="27" t="str">
        <f t="shared" si="230"/>
        <v/>
      </c>
    </row>
    <row r="2925" spans="2:19" x14ac:dyDescent="0.3">
      <c r="B2925" s="24" t="str">
        <f>_xlfn.IFNA(VLOOKUP(A2925,list!B:C,2,FALSE),"")</f>
        <v/>
      </c>
      <c r="D2925" s="24" t="str">
        <f>_xlfn.IFNA(VLOOKUP(C2925,list!$G$2:$I$10,2,FALSE),"")</f>
        <v/>
      </c>
      <c r="E2925" s="24" t="str">
        <f>_xlfn.IFNA(VLOOKUP(C2925,list!G:I,3,FALSE),"")</f>
        <v/>
      </c>
      <c r="O2925" s="26" t="str">
        <f t="shared" si="227"/>
        <v/>
      </c>
      <c r="P2925" s="28" t="str">
        <f t="shared" si="231"/>
        <v/>
      </c>
      <c r="Q2925" s="24" t="str">
        <f t="shared" si="228"/>
        <v/>
      </c>
      <c r="R2925" s="24" t="str">
        <f t="shared" si="229"/>
        <v/>
      </c>
      <c r="S2925" s="27" t="str">
        <f t="shared" si="230"/>
        <v/>
      </c>
    </row>
    <row r="2926" spans="2:19" x14ac:dyDescent="0.3">
      <c r="B2926" s="24" t="str">
        <f>_xlfn.IFNA(VLOOKUP(A2926,list!B:C,2,FALSE),"")</f>
        <v/>
      </c>
      <c r="D2926" s="24" t="str">
        <f>_xlfn.IFNA(VLOOKUP(C2926,list!$G$2:$I$10,2,FALSE),"")</f>
        <v/>
      </c>
      <c r="E2926" s="24" t="str">
        <f>_xlfn.IFNA(VLOOKUP(C2926,list!G:I,3,FALSE),"")</f>
        <v/>
      </c>
      <c r="O2926" s="26" t="str">
        <f t="shared" si="227"/>
        <v/>
      </c>
      <c r="P2926" s="28" t="str">
        <f t="shared" si="231"/>
        <v/>
      </c>
      <c r="Q2926" s="24" t="str">
        <f t="shared" si="228"/>
        <v/>
      </c>
      <c r="R2926" s="24" t="str">
        <f t="shared" si="229"/>
        <v/>
      </c>
      <c r="S2926" s="27" t="str">
        <f t="shared" si="230"/>
        <v/>
      </c>
    </row>
    <row r="2927" spans="2:19" x14ac:dyDescent="0.3">
      <c r="B2927" s="24" t="str">
        <f>_xlfn.IFNA(VLOOKUP(A2927,list!B:C,2,FALSE),"")</f>
        <v/>
      </c>
      <c r="D2927" s="24" t="str">
        <f>_xlfn.IFNA(VLOOKUP(C2927,list!$G$2:$I$10,2,FALSE),"")</f>
        <v/>
      </c>
      <c r="E2927" s="24" t="str">
        <f>_xlfn.IFNA(VLOOKUP(C2927,list!G:I,3,FALSE),"")</f>
        <v/>
      </c>
      <c r="O2927" s="26" t="str">
        <f t="shared" si="227"/>
        <v/>
      </c>
      <c r="P2927" s="28" t="str">
        <f t="shared" si="231"/>
        <v/>
      </c>
      <c r="Q2927" s="24" t="str">
        <f t="shared" si="228"/>
        <v/>
      </c>
      <c r="R2927" s="24" t="str">
        <f t="shared" si="229"/>
        <v/>
      </c>
      <c r="S2927" s="27" t="str">
        <f t="shared" si="230"/>
        <v/>
      </c>
    </row>
    <row r="2928" spans="2:19" x14ac:dyDescent="0.3">
      <c r="B2928" s="24" t="str">
        <f>_xlfn.IFNA(VLOOKUP(A2928,list!B:C,2,FALSE),"")</f>
        <v/>
      </c>
      <c r="D2928" s="24" t="str">
        <f>_xlfn.IFNA(VLOOKUP(C2928,list!$G$2:$I$10,2,FALSE),"")</f>
        <v/>
      </c>
      <c r="E2928" s="24" t="str">
        <f>_xlfn.IFNA(VLOOKUP(C2928,list!G:I,3,FALSE),"")</f>
        <v/>
      </c>
      <c r="O2928" s="26" t="str">
        <f t="shared" si="227"/>
        <v/>
      </c>
      <c r="P2928" s="28" t="str">
        <f t="shared" si="231"/>
        <v/>
      </c>
      <c r="Q2928" s="24" t="str">
        <f t="shared" si="228"/>
        <v/>
      </c>
      <c r="R2928" s="24" t="str">
        <f t="shared" si="229"/>
        <v/>
      </c>
      <c r="S2928" s="27" t="str">
        <f t="shared" si="230"/>
        <v/>
      </c>
    </row>
    <row r="2929" spans="2:19" x14ac:dyDescent="0.3">
      <c r="B2929" s="24" t="str">
        <f>_xlfn.IFNA(VLOOKUP(A2929,list!B:C,2,FALSE),"")</f>
        <v/>
      </c>
      <c r="D2929" s="24" t="str">
        <f>_xlfn.IFNA(VLOOKUP(C2929,list!$G$2:$I$10,2,FALSE),"")</f>
        <v/>
      </c>
      <c r="E2929" s="24" t="str">
        <f>_xlfn.IFNA(VLOOKUP(C2929,list!G:I,3,FALSE),"")</f>
        <v/>
      </c>
      <c r="O2929" s="26" t="str">
        <f t="shared" si="227"/>
        <v/>
      </c>
      <c r="P2929" s="28" t="str">
        <f t="shared" si="231"/>
        <v/>
      </c>
      <c r="Q2929" s="24" t="str">
        <f t="shared" si="228"/>
        <v/>
      </c>
      <c r="R2929" s="24" t="str">
        <f t="shared" si="229"/>
        <v/>
      </c>
      <c r="S2929" s="27" t="str">
        <f t="shared" si="230"/>
        <v/>
      </c>
    </row>
    <row r="2930" spans="2:19" x14ac:dyDescent="0.3">
      <c r="B2930" s="24" t="str">
        <f>_xlfn.IFNA(VLOOKUP(A2930,list!B:C,2,FALSE),"")</f>
        <v/>
      </c>
      <c r="D2930" s="24" t="str">
        <f>_xlfn.IFNA(VLOOKUP(C2930,list!$G$2:$I$10,2,FALSE),"")</f>
        <v/>
      </c>
      <c r="E2930" s="24" t="str">
        <f>_xlfn.IFNA(VLOOKUP(C2930,list!G:I,3,FALSE),"")</f>
        <v/>
      </c>
      <c r="O2930" s="26" t="str">
        <f t="shared" si="227"/>
        <v/>
      </c>
      <c r="P2930" s="28" t="str">
        <f t="shared" si="231"/>
        <v/>
      </c>
      <c r="Q2930" s="24" t="str">
        <f t="shared" si="228"/>
        <v/>
      </c>
      <c r="R2930" s="24" t="str">
        <f t="shared" si="229"/>
        <v/>
      </c>
      <c r="S2930" s="27" t="str">
        <f t="shared" si="230"/>
        <v/>
      </c>
    </row>
    <row r="2931" spans="2:19" x14ac:dyDescent="0.3">
      <c r="B2931" s="24" t="str">
        <f>_xlfn.IFNA(VLOOKUP(A2931,list!B:C,2,FALSE),"")</f>
        <v/>
      </c>
      <c r="D2931" s="24" t="str">
        <f>_xlfn.IFNA(VLOOKUP(C2931,list!$G$2:$I$10,2,FALSE),"")</f>
        <v/>
      </c>
      <c r="E2931" s="24" t="str">
        <f>_xlfn.IFNA(VLOOKUP(C2931,list!G:I,3,FALSE),"")</f>
        <v/>
      </c>
      <c r="O2931" s="26" t="str">
        <f t="shared" si="227"/>
        <v/>
      </c>
      <c r="P2931" s="28" t="str">
        <f t="shared" si="231"/>
        <v/>
      </c>
      <c r="Q2931" s="24" t="str">
        <f t="shared" si="228"/>
        <v/>
      </c>
      <c r="R2931" s="24" t="str">
        <f t="shared" si="229"/>
        <v/>
      </c>
      <c r="S2931" s="27" t="str">
        <f t="shared" si="230"/>
        <v/>
      </c>
    </row>
    <row r="2932" spans="2:19" x14ac:dyDescent="0.3">
      <c r="B2932" s="24" t="str">
        <f>_xlfn.IFNA(VLOOKUP(A2932,list!B:C,2,FALSE),"")</f>
        <v/>
      </c>
      <c r="D2932" s="24" t="str">
        <f>_xlfn.IFNA(VLOOKUP(C2932,list!$G$2:$I$10,2,FALSE),"")</f>
        <v/>
      </c>
      <c r="E2932" s="24" t="str">
        <f>_xlfn.IFNA(VLOOKUP(C2932,list!G:I,3,FALSE),"")</f>
        <v/>
      </c>
      <c r="O2932" s="26" t="str">
        <f t="shared" si="227"/>
        <v/>
      </c>
      <c r="P2932" s="28" t="str">
        <f t="shared" si="231"/>
        <v/>
      </c>
      <c r="Q2932" s="24" t="str">
        <f t="shared" si="228"/>
        <v/>
      </c>
      <c r="R2932" s="24" t="str">
        <f t="shared" si="229"/>
        <v/>
      </c>
      <c r="S2932" s="27" t="str">
        <f t="shared" si="230"/>
        <v/>
      </c>
    </row>
    <row r="2933" spans="2:19" x14ac:dyDescent="0.3">
      <c r="B2933" s="24" t="str">
        <f>_xlfn.IFNA(VLOOKUP(A2933,list!B:C,2,FALSE),"")</f>
        <v/>
      </c>
      <c r="D2933" s="24" t="str">
        <f>_xlfn.IFNA(VLOOKUP(C2933,list!$G$2:$I$10,2,FALSE),"")</f>
        <v/>
      </c>
      <c r="E2933" s="24" t="str">
        <f>_xlfn.IFNA(VLOOKUP(C2933,list!G:I,3,FALSE),"")</f>
        <v/>
      </c>
      <c r="O2933" s="26" t="str">
        <f t="shared" si="227"/>
        <v/>
      </c>
      <c r="P2933" s="28" t="str">
        <f t="shared" si="231"/>
        <v/>
      </c>
      <c r="Q2933" s="24" t="str">
        <f t="shared" si="228"/>
        <v/>
      </c>
      <c r="R2933" s="24" t="str">
        <f t="shared" si="229"/>
        <v/>
      </c>
      <c r="S2933" s="27" t="str">
        <f t="shared" si="230"/>
        <v/>
      </c>
    </row>
    <row r="2934" spans="2:19" x14ac:dyDescent="0.3">
      <c r="B2934" s="24" t="str">
        <f>_xlfn.IFNA(VLOOKUP(A2934,list!B:C,2,FALSE),"")</f>
        <v/>
      </c>
      <c r="D2934" s="24" t="str">
        <f>_xlfn.IFNA(VLOOKUP(C2934,list!$G$2:$I$10,2,FALSE),"")</f>
        <v/>
      </c>
      <c r="E2934" s="24" t="str">
        <f>_xlfn.IFNA(VLOOKUP(C2934,list!G:I,3,FALSE),"")</f>
        <v/>
      </c>
      <c r="O2934" s="26" t="str">
        <f t="shared" si="227"/>
        <v/>
      </c>
      <c r="P2934" s="28" t="str">
        <f t="shared" si="231"/>
        <v/>
      </c>
      <c r="Q2934" s="24" t="str">
        <f t="shared" si="228"/>
        <v/>
      </c>
      <c r="R2934" s="24" t="str">
        <f t="shared" si="229"/>
        <v/>
      </c>
      <c r="S2934" s="27" t="str">
        <f t="shared" si="230"/>
        <v/>
      </c>
    </row>
    <row r="2935" spans="2:19" x14ac:dyDescent="0.3">
      <c r="B2935" s="24" t="str">
        <f>_xlfn.IFNA(VLOOKUP(A2935,list!B:C,2,FALSE),"")</f>
        <v/>
      </c>
      <c r="D2935" s="24" t="str">
        <f>_xlfn.IFNA(VLOOKUP(C2935,list!$G$2:$I$10,2,FALSE),"")</f>
        <v/>
      </c>
      <c r="E2935" s="24" t="str">
        <f>_xlfn.IFNA(VLOOKUP(C2935,list!G:I,3,FALSE),"")</f>
        <v/>
      </c>
      <c r="O2935" s="26" t="str">
        <f t="shared" si="227"/>
        <v/>
      </c>
      <c r="P2935" s="28" t="str">
        <f t="shared" si="231"/>
        <v/>
      </c>
      <c r="Q2935" s="24" t="str">
        <f t="shared" si="228"/>
        <v/>
      </c>
      <c r="R2935" s="24" t="str">
        <f t="shared" si="229"/>
        <v/>
      </c>
      <c r="S2935" s="27" t="str">
        <f t="shared" si="230"/>
        <v/>
      </c>
    </row>
    <row r="2936" spans="2:19" x14ac:dyDescent="0.3">
      <c r="B2936" s="24" t="str">
        <f>_xlfn.IFNA(VLOOKUP(A2936,list!B:C,2,FALSE),"")</f>
        <v/>
      </c>
      <c r="D2936" s="24" t="str">
        <f>_xlfn.IFNA(VLOOKUP(C2936,list!$G$2:$I$10,2,FALSE),"")</f>
        <v/>
      </c>
      <c r="E2936" s="24" t="str">
        <f>_xlfn.IFNA(VLOOKUP(C2936,list!G:I,3,FALSE),"")</f>
        <v/>
      </c>
      <c r="O2936" s="26" t="str">
        <f t="shared" si="227"/>
        <v/>
      </c>
      <c r="P2936" s="28" t="str">
        <f t="shared" si="231"/>
        <v/>
      </c>
      <c r="Q2936" s="24" t="str">
        <f t="shared" si="228"/>
        <v/>
      </c>
      <c r="R2936" s="24" t="str">
        <f t="shared" si="229"/>
        <v/>
      </c>
      <c r="S2936" s="27" t="str">
        <f t="shared" si="230"/>
        <v/>
      </c>
    </row>
    <row r="2937" spans="2:19" x14ac:dyDescent="0.3">
      <c r="B2937" s="24" t="str">
        <f>_xlfn.IFNA(VLOOKUP(A2937,list!B:C,2,FALSE),"")</f>
        <v/>
      </c>
      <c r="D2937" s="24" t="str">
        <f>_xlfn.IFNA(VLOOKUP(C2937,list!$G$2:$I$10,2,FALSE),"")</f>
        <v/>
      </c>
      <c r="E2937" s="24" t="str">
        <f>_xlfn.IFNA(VLOOKUP(C2937,list!G:I,3,FALSE),"")</f>
        <v/>
      </c>
      <c r="O2937" s="26" t="str">
        <f t="shared" si="227"/>
        <v/>
      </c>
      <c r="P2937" s="28" t="str">
        <f t="shared" si="231"/>
        <v/>
      </c>
      <c r="Q2937" s="24" t="str">
        <f t="shared" si="228"/>
        <v/>
      </c>
      <c r="R2937" s="24" t="str">
        <f t="shared" si="229"/>
        <v/>
      </c>
      <c r="S2937" s="27" t="str">
        <f t="shared" si="230"/>
        <v/>
      </c>
    </row>
    <row r="2938" spans="2:19" x14ac:dyDescent="0.3">
      <c r="B2938" s="24" t="str">
        <f>_xlfn.IFNA(VLOOKUP(A2938,list!B:C,2,FALSE),"")</f>
        <v/>
      </c>
      <c r="D2938" s="24" t="str">
        <f>_xlfn.IFNA(VLOOKUP(C2938,list!$G$2:$I$10,2,FALSE),"")</f>
        <v/>
      </c>
      <c r="E2938" s="24" t="str">
        <f>_xlfn.IFNA(VLOOKUP(C2938,list!G:I,3,FALSE),"")</f>
        <v/>
      </c>
      <c r="O2938" s="26" t="str">
        <f t="shared" si="227"/>
        <v/>
      </c>
      <c r="P2938" s="28" t="str">
        <f t="shared" si="231"/>
        <v/>
      </c>
      <c r="Q2938" s="24" t="str">
        <f t="shared" si="228"/>
        <v/>
      </c>
      <c r="R2938" s="24" t="str">
        <f t="shared" si="229"/>
        <v/>
      </c>
      <c r="S2938" s="27" t="str">
        <f t="shared" si="230"/>
        <v/>
      </c>
    </row>
    <row r="2939" spans="2:19" x14ac:dyDescent="0.3">
      <c r="B2939" s="24" t="str">
        <f>_xlfn.IFNA(VLOOKUP(A2939,list!B:C,2,FALSE),"")</f>
        <v/>
      </c>
      <c r="D2939" s="24" t="str">
        <f>_xlfn.IFNA(VLOOKUP(C2939,list!$G$2:$I$10,2,FALSE),"")</f>
        <v/>
      </c>
      <c r="E2939" s="24" t="str">
        <f>_xlfn.IFNA(VLOOKUP(C2939,list!G:I,3,FALSE),"")</f>
        <v/>
      </c>
      <c r="O2939" s="26" t="str">
        <f t="shared" si="227"/>
        <v/>
      </c>
      <c r="P2939" s="28" t="str">
        <f t="shared" si="231"/>
        <v/>
      </c>
      <c r="Q2939" s="24" t="str">
        <f t="shared" si="228"/>
        <v/>
      </c>
      <c r="R2939" s="24" t="str">
        <f t="shared" si="229"/>
        <v/>
      </c>
      <c r="S2939" s="27" t="str">
        <f t="shared" si="230"/>
        <v/>
      </c>
    </row>
    <row r="2940" spans="2:19" x14ac:dyDescent="0.3">
      <c r="B2940" s="24" t="str">
        <f>_xlfn.IFNA(VLOOKUP(A2940,list!B:C,2,FALSE),"")</f>
        <v/>
      </c>
      <c r="D2940" s="24" t="str">
        <f>_xlfn.IFNA(VLOOKUP(C2940,list!$G$2:$I$10,2,FALSE),"")</f>
        <v/>
      </c>
      <c r="E2940" s="24" t="str">
        <f>_xlfn.IFNA(VLOOKUP(C2940,list!G:I,3,FALSE),"")</f>
        <v/>
      </c>
      <c r="O2940" s="26" t="str">
        <f t="shared" si="227"/>
        <v/>
      </c>
      <c r="P2940" s="28" t="str">
        <f t="shared" si="231"/>
        <v/>
      </c>
      <c r="Q2940" s="24" t="str">
        <f t="shared" si="228"/>
        <v/>
      </c>
      <c r="R2940" s="24" t="str">
        <f t="shared" si="229"/>
        <v/>
      </c>
      <c r="S2940" s="27" t="str">
        <f t="shared" si="230"/>
        <v/>
      </c>
    </row>
    <row r="2941" spans="2:19" x14ac:dyDescent="0.3">
      <c r="B2941" s="24" t="str">
        <f>_xlfn.IFNA(VLOOKUP(A2941,list!B:C,2,FALSE),"")</f>
        <v/>
      </c>
      <c r="D2941" s="24" t="str">
        <f>_xlfn.IFNA(VLOOKUP(C2941,list!$G$2:$I$10,2,FALSE),"")</f>
        <v/>
      </c>
      <c r="E2941" s="24" t="str">
        <f>_xlfn.IFNA(VLOOKUP(C2941,list!G:I,3,FALSE),"")</f>
        <v/>
      </c>
      <c r="O2941" s="26" t="str">
        <f t="shared" si="227"/>
        <v/>
      </c>
      <c r="P2941" s="28" t="str">
        <f t="shared" si="231"/>
        <v/>
      </c>
      <c r="Q2941" s="24" t="str">
        <f t="shared" si="228"/>
        <v/>
      </c>
      <c r="R2941" s="24" t="str">
        <f t="shared" si="229"/>
        <v/>
      </c>
      <c r="S2941" s="27" t="str">
        <f t="shared" si="230"/>
        <v/>
      </c>
    </row>
    <row r="2942" spans="2:19" x14ac:dyDescent="0.3">
      <c r="B2942" s="24" t="str">
        <f>_xlfn.IFNA(VLOOKUP(A2942,list!B:C,2,FALSE),"")</f>
        <v/>
      </c>
      <c r="D2942" s="24" t="str">
        <f>_xlfn.IFNA(VLOOKUP(C2942,list!$G$2:$I$10,2,FALSE),"")</f>
        <v/>
      </c>
      <c r="E2942" s="24" t="str">
        <f>_xlfn.IFNA(VLOOKUP(C2942,list!G:I,3,FALSE),"")</f>
        <v/>
      </c>
      <c r="O2942" s="26" t="str">
        <f t="shared" si="227"/>
        <v/>
      </c>
      <c r="P2942" s="28" t="str">
        <f t="shared" si="231"/>
        <v/>
      </c>
      <c r="Q2942" s="24" t="str">
        <f t="shared" si="228"/>
        <v/>
      </c>
      <c r="R2942" s="24" t="str">
        <f t="shared" si="229"/>
        <v/>
      </c>
      <c r="S2942" s="27" t="str">
        <f t="shared" si="230"/>
        <v/>
      </c>
    </row>
    <row r="2943" spans="2:19" x14ac:dyDescent="0.3">
      <c r="B2943" s="24" t="str">
        <f>_xlfn.IFNA(VLOOKUP(A2943,list!B:C,2,FALSE),"")</f>
        <v/>
      </c>
      <c r="D2943" s="24" t="str">
        <f>_xlfn.IFNA(VLOOKUP(C2943,list!$G$2:$I$10,2,FALSE),"")</f>
        <v/>
      </c>
      <c r="E2943" s="24" t="str">
        <f>_xlfn.IFNA(VLOOKUP(C2943,list!G:I,3,FALSE),"")</f>
        <v/>
      </c>
      <c r="O2943" s="26" t="str">
        <f t="shared" si="227"/>
        <v/>
      </c>
      <c r="P2943" s="28" t="str">
        <f t="shared" si="231"/>
        <v/>
      </c>
      <c r="Q2943" s="24" t="str">
        <f t="shared" si="228"/>
        <v/>
      </c>
      <c r="R2943" s="24" t="str">
        <f t="shared" si="229"/>
        <v/>
      </c>
      <c r="S2943" s="27" t="str">
        <f t="shared" si="230"/>
        <v/>
      </c>
    </row>
    <row r="2944" spans="2:19" x14ac:dyDescent="0.3">
      <c r="B2944" s="24" t="str">
        <f>_xlfn.IFNA(VLOOKUP(A2944,list!B:C,2,FALSE),"")</f>
        <v/>
      </c>
      <c r="D2944" s="24" t="str">
        <f>_xlfn.IFNA(VLOOKUP(C2944,list!$G$2:$I$10,2,FALSE),"")</f>
        <v/>
      </c>
      <c r="E2944" s="24" t="str">
        <f>_xlfn.IFNA(VLOOKUP(C2944,list!G:I,3,FALSE),"")</f>
        <v/>
      </c>
      <c r="O2944" s="26" t="str">
        <f t="shared" si="227"/>
        <v/>
      </c>
      <c r="P2944" s="28" t="str">
        <f t="shared" si="231"/>
        <v/>
      </c>
      <c r="Q2944" s="24" t="str">
        <f t="shared" si="228"/>
        <v/>
      </c>
      <c r="R2944" s="24" t="str">
        <f t="shared" si="229"/>
        <v/>
      </c>
      <c r="S2944" s="27" t="str">
        <f t="shared" si="230"/>
        <v/>
      </c>
    </row>
    <row r="2945" spans="2:19" x14ac:dyDescent="0.3">
      <c r="B2945" s="24" t="str">
        <f>_xlfn.IFNA(VLOOKUP(A2945,list!B:C,2,FALSE),"")</f>
        <v/>
      </c>
      <c r="D2945" s="24" t="str">
        <f>_xlfn.IFNA(VLOOKUP(C2945,list!$G$2:$I$10,2,FALSE),"")</f>
        <v/>
      </c>
      <c r="E2945" s="24" t="str">
        <f>_xlfn.IFNA(VLOOKUP(C2945,list!G:I,3,FALSE),"")</f>
        <v/>
      </c>
      <c r="O2945" s="26" t="str">
        <f t="shared" si="227"/>
        <v/>
      </c>
      <c r="P2945" s="28" t="str">
        <f t="shared" si="231"/>
        <v/>
      </c>
      <c r="Q2945" s="24" t="str">
        <f t="shared" si="228"/>
        <v/>
      </c>
      <c r="R2945" s="24" t="str">
        <f t="shared" si="229"/>
        <v/>
      </c>
      <c r="S2945" s="27" t="str">
        <f t="shared" si="230"/>
        <v/>
      </c>
    </row>
    <row r="2946" spans="2:19" x14ac:dyDescent="0.3">
      <c r="B2946" s="24" t="str">
        <f>_xlfn.IFNA(VLOOKUP(A2946,list!B:C,2,FALSE),"")</f>
        <v/>
      </c>
      <c r="D2946" s="24" t="str">
        <f>_xlfn.IFNA(VLOOKUP(C2946,list!$G$2:$I$10,2,FALSE),"")</f>
        <v/>
      </c>
      <c r="E2946" s="24" t="str">
        <f>_xlfn.IFNA(VLOOKUP(C2946,list!G:I,3,FALSE),"")</f>
        <v/>
      </c>
      <c r="O2946" s="26" t="str">
        <f t="shared" ref="O2946:O3009" si="232">IFERROR(IF(H2946="","",DATE(YEAR(H2946),MONTH(H2946),1)),"")</f>
        <v/>
      </c>
      <c r="P2946" s="28" t="str">
        <f t="shared" si="231"/>
        <v/>
      </c>
      <c r="Q2946" s="24" t="str">
        <f t="shared" ref="Q2946:Q3009" si="233">IFERROR(IF(J2946="","",MONTH(EOMONTH(J2946,(DAY(J2946)&gt;15)+0))),"")</f>
        <v/>
      </c>
      <c r="R2946" s="24" t="str">
        <f t="shared" ref="R2946:R3009" si="234">IFERROR(IF(J2946="","",IF(AND(MONTH(J2946)=12,Q2946=1),YEAR(J2946)+1,YEAR(J2946))),"")</f>
        <v/>
      </c>
      <c r="S2946" s="27" t="str">
        <f t="shared" ref="S2946:S3009" si="235">IF(OR(Q2946="",R2946=""),"",DATE(R2946,Q2946,1))</f>
        <v/>
      </c>
    </row>
    <row r="2947" spans="2:19" x14ac:dyDescent="0.3">
      <c r="B2947" s="24" t="str">
        <f>_xlfn.IFNA(VLOOKUP(A2947,list!B:C,2,FALSE),"")</f>
        <v/>
      </c>
      <c r="D2947" s="24" t="str">
        <f>_xlfn.IFNA(VLOOKUP(C2947,list!$G$2:$I$10,2,FALSE),"")</f>
        <v/>
      </c>
      <c r="E2947" s="24" t="str">
        <f>_xlfn.IFNA(VLOOKUP(C2947,list!G:I,3,FALSE),"")</f>
        <v/>
      </c>
      <c r="O2947" s="26" t="str">
        <f t="shared" si="232"/>
        <v/>
      </c>
      <c r="P2947" s="28" t="str">
        <f t="shared" ref="P2947:P3010" si="236">IFERROR(IF(J2947&gt;0,((J2947-H2947)/7),""),"")</f>
        <v/>
      </c>
      <c r="Q2947" s="24" t="str">
        <f t="shared" si="233"/>
        <v/>
      </c>
      <c r="R2947" s="24" t="str">
        <f t="shared" si="234"/>
        <v/>
      </c>
      <c r="S2947" s="27" t="str">
        <f t="shared" si="235"/>
        <v/>
      </c>
    </row>
    <row r="2948" spans="2:19" x14ac:dyDescent="0.3">
      <c r="B2948" s="24" t="str">
        <f>_xlfn.IFNA(VLOOKUP(A2948,list!B:C,2,FALSE),"")</f>
        <v/>
      </c>
      <c r="D2948" s="24" t="str">
        <f>_xlfn.IFNA(VLOOKUP(C2948,list!$G$2:$I$10,2,FALSE),"")</f>
        <v/>
      </c>
      <c r="E2948" s="24" t="str">
        <f>_xlfn.IFNA(VLOOKUP(C2948,list!G:I,3,FALSE),"")</f>
        <v/>
      </c>
      <c r="O2948" s="26" t="str">
        <f t="shared" si="232"/>
        <v/>
      </c>
      <c r="P2948" s="28" t="str">
        <f t="shared" si="236"/>
        <v/>
      </c>
      <c r="Q2948" s="24" t="str">
        <f t="shared" si="233"/>
        <v/>
      </c>
      <c r="R2948" s="24" t="str">
        <f t="shared" si="234"/>
        <v/>
      </c>
      <c r="S2948" s="27" t="str">
        <f t="shared" si="235"/>
        <v/>
      </c>
    </row>
    <row r="2949" spans="2:19" x14ac:dyDescent="0.3">
      <c r="B2949" s="24" t="str">
        <f>_xlfn.IFNA(VLOOKUP(A2949,list!B:C,2,FALSE),"")</f>
        <v/>
      </c>
      <c r="D2949" s="24" t="str">
        <f>_xlfn.IFNA(VLOOKUP(C2949,list!$G$2:$I$10,2,FALSE),"")</f>
        <v/>
      </c>
      <c r="E2949" s="24" t="str">
        <f>_xlfn.IFNA(VLOOKUP(C2949,list!G:I,3,FALSE),"")</f>
        <v/>
      </c>
      <c r="O2949" s="26" t="str">
        <f t="shared" si="232"/>
        <v/>
      </c>
      <c r="P2949" s="28" t="str">
        <f t="shared" si="236"/>
        <v/>
      </c>
      <c r="Q2949" s="24" t="str">
        <f t="shared" si="233"/>
        <v/>
      </c>
      <c r="R2949" s="24" t="str">
        <f t="shared" si="234"/>
        <v/>
      </c>
      <c r="S2949" s="27" t="str">
        <f t="shared" si="235"/>
        <v/>
      </c>
    </row>
    <row r="2950" spans="2:19" x14ac:dyDescent="0.3">
      <c r="B2950" s="24" t="str">
        <f>_xlfn.IFNA(VLOOKUP(A2950,list!B:C,2,FALSE),"")</f>
        <v/>
      </c>
      <c r="D2950" s="24" t="str">
        <f>_xlfn.IFNA(VLOOKUP(C2950,list!$G$2:$I$10,2,FALSE),"")</f>
        <v/>
      </c>
      <c r="E2950" s="24" t="str">
        <f>_xlfn.IFNA(VLOOKUP(C2950,list!G:I,3,FALSE),"")</f>
        <v/>
      </c>
      <c r="O2950" s="26" t="str">
        <f t="shared" si="232"/>
        <v/>
      </c>
      <c r="P2950" s="28" t="str">
        <f t="shared" si="236"/>
        <v/>
      </c>
      <c r="Q2950" s="24" t="str">
        <f t="shared" si="233"/>
        <v/>
      </c>
      <c r="R2950" s="24" t="str">
        <f t="shared" si="234"/>
        <v/>
      </c>
      <c r="S2950" s="27" t="str">
        <f t="shared" si="235"/>
        <v/>
      </c>
    </row>
    <row r="2951" spans="2:19" x14ac:dyDescent="0.3">
      <c r="B2951" s="24" t="str">
        <f>_xlfn.IFNA(VLOOKUP(A2951,list!B:C,2,FALSE),"")</f>
        <v/>
      </c>
      <c r="D2951" s="24" t="str">
        <f>_xlfn.IFNA(VLOOKUP(C2951,list!$G$2:$I$10,2,FALSE),"")</f>
        <v/>
      </c>
      <c r="E2951" s="24" t="str">
        <f>_xlfn.IFNA(VLOOKUP(C2951,list!G:I,3,FALSE),"")</f>
        <v/>
      </c>
      <c r="O2951" s="26" t="str">
        <f t="shared" si="232"/>
        <v/>
      </c>
      <c r="P2951" s="28" t="str">
        <f t="shared" si="236"/>
        <v/>
      </c>
      <c r="Q2951" s="24" t="str">
        <f t="shared" si="233"/>
        <v/>
      </c>
      <c r="R2951" s="24" t="str">
        <f t="shared" si="234"/>
        <v/>
      </c>
      <c r="S2951" s="27" t="str">
        <f t="shared" si="235"/>
        <v/>
      </c>
    </row>
    <row r="2952" spans="2:19" x14ac:dyDescent="0.3">
      <c r="B2952" s="24" t="str">
        <f>_xlfn.IFNA(VLOOKUP(A2952,list!B:C,2,FALSE),"")</f>
        <v/>
      </c>
      <c r="D2952" s="24" t="str">
        <f>_xlfn.IFNA(VLOOKUP(C2952,list!$G$2:$I$10,2,FALSE),"")</f>
        <v/>
      </c>
      <c r="E2952" s="24" t="str">
        <f>_xlfn.IFNA(VLOOKUP(C2952,list!G:I,3,FALSE),"")</f>
        <v/>
      </c>
      <c r="O2952" s="26" t="str">
        <f t="shared" si="232"/>
        <v/>
      </c>
      <c r="P2952" s="28" t="str">
        <f t="shared" si="236"/>
        <v/>
      </c>
      <c r="Q2952" s="24" t="str">
        <f t="shared" si="233"/>
        <v/>
      </c>
      <c r="R2952" s="24" t="str">
        <f t="shared" si="234"/>
        <v/>
      </c>
      <c r="S2952" s="27" t="str">
        <f t="shared" si="235"/>
        <v/>
      </c>
    </row>
    <row r="2953" spans="2:19" x14ac:dyDescent="0.3">
      <c r="B2953" s="24" t="str">
        <f>_xlfn.IFNA(VLOOKUP(A2953,list!B:C,2,FALSE),"")</f>
        <v/>
      </c>
      <c r="D2953" s="24" t="str">
        <f>_xlfn.IFNA(VLOOKUP(C2953,list!$G$2:$I$10,2,FALSE),"")</f>
        <v/>
      </c>
      <c r="E2953" s="24" t="str">
        <f>_xlfn.IFNA(VLOOKUP(C2953,list!G:I,3,FALSE),"")</f>
        <v/>
      </c>
      <c r="O2953" s="26" t="str">
        <f t="shared" si="232"/>
        <v/>
      </c>
      <c r="P2953" s="28" t="str">
        <f t="shared" si="236"/>
        <v/>
      </c>
      <c r="Q2953" s="24" t="str">
        <f t="shared" si="233"/>
        <v/>
      </c>
      <c r="R2953" s="24" t="str">
        <f t="shared" si="234"/>
        <v/>
      </c>
      <c r="S2953" s="27" t="str">
        <f t="shared" si="235"/>
        <v/>
      </c>
    </row>
    <row r="2954" spans="2:19" x14ac:dyDescent="0.3">
      <c r="B2954" s="24" t="str">
        <f>_xlfn.IFNA(VLOOKUP(A2954,list!B:C,2,FALSE),"")</f>
        <v/>
      </c>
      <c r="D2954" s="24" t="str">
        <f>_xlfn.IFNA(VLOOKUP(C2954,list!$G$2:$I$10,2,FALSE),"")</f>
        <v/>
      </c>
      <c r="E2954" s="24" t="str">
        <f>_xlfn.IFNA(VLOOKUP(C2954,list!G:I,3,FALSE),"")</f>
        <v/>
      </c>
      <c r="O2954" s="26" t="str">
        <f t="shared" si="232"/>
        <v/>
      </c>
      <c r="P2954" s="28" t="str">
        <f t="shared" si="236"/>
        <v/>
      </c>
      <c r="Q2954" s="24" t="str">
        <f t="shared" si="233"/>
        <v/>
      </c>
      <c r="R2954" s="24" t="str">
        <f t="shared" si="234"/>
        <v/>
      </c>
      <c r="S2954" s="27" t="str">
        <f t="shared" si="235"/>
        <v/>
      </c>
    </row>
    <row r="2955" spans="2:19" x14ac:dyDescent="0.3">
      <c r="B2955" s="24" t="str">
        <f>_xlfn.IFNA(VLOOKUP(A2955,list!B:C,2,FALSE),"")</f>
        <v/>
      </c>
      <c r="D2955" s="24" t="str">
        <f>_xlfn.IFNA(VLOOKUP(C2955,list!$G$2:$I$10,2,FALSE),"")</f>
        <v/>
      </c>
      <c r="E2955" s="24" t="str">
        <f>_xlfn.IFNA(VLOOKUP(C2955,list!G:I,3,FALSE),"")</f>
        <v/>
      </c>
      <c r="O2955" s="26" t="str">
        <f t="shared" si="232"/>
        <v/>
      </c>
      <c r="P2955" s="28" t="str">
        <f t="shared" si="236"/>
        <v/>
      </c>
      <c r="Q2955" s="24" t="str">
        <f t="shared" si="233"/>
        <v/>
      </c>
      <c r="R2955" s="24" t="str">
        <f t="shared" si="234"/>
        <v/>
      </c>
      <c r="S2955" s="27" t="str">
        <f t="shared" si="235"/>
        <v/>
      </c>
    </row>
    <row r="2956" spans="2:19" x14ac:dyDescent="0.3">
      <c r="B2956" s="24" t="str">
        <f>_xlfn.IFNA(VLOOKUP(A2956,list!B:C,2,FALSE),"")</f>
        <v/>
      </c>
      <c r="D2956" s="24" t="str">
        <f>_xlfn.IFNA(VLOOKUP(C2956,list!$G$2:$I$10,2,FALSE),"")</f>
        <v/>
      </c>
      <c r="E2956" s="24" t="str">
        <f>_xlfn.IFNA(VLOOKUP(C2956,list!G:I,3,FALSE),"")</f>
        <v/>
      </c>
      <c r="O2956" s="26" t="str">
        <f t="shared" si="232"/>
        <v/>
      </c>
      <c r="P2956" s="28" t="str">
        <f t="shared" si="236"/>
        <v/>
      </c>
      <c r="Q2956" s="24" t="str">
        <f t="shared" si="233"/>
        <v/>
      </c>
      <c r="R2956" s="24" t="str">
        <f t="shared" si="234"/>
        <v/>
      </c>
      <c r="S2956" s="27" t="str">
        <f t="shared" si="235"/>
        <v/>
      </c>
    </row>
    <row r="2957" spans="2:19" x14ac:dyDescent="0.3">
      <c r="B2957" s="24" t="str">
        <f>_xlfn.IFNA(VLOOKUP(A2957,list!B:C,2,FALSE),"")</f>
        <v/>
      </c>
      <c r="D2957" s="24" t="str">
        <f>_xlfn.IFNA(VLOOKUP(C2957,list!$G$2:$I$10,2,FALSE),"")</f>
        <v/>
      </c>
      <c r="E2957" s="24" t="str">
        <f>_xlfn.IFNA(VLOOKUP(C2957,list!G:I,3,FALSE),"")</f>
        <v/>
      </c>
      <c r="O2957" s="26" t="str">
        <f t="shared" si="232"/>
        <v/>
      </c>
      <c r="P2957" s="28" t="str">
        <f t="shared" si="236"/>
        <v/>
      </c>
      <c r="Q2957" s="24" t="str">
        <f t="shared" si="233"/>
        <v/>
      </c>
      <c r="R2957" s="24" t="str">
        <f t="shared" si="234"/>
        <v/>
      </c>
      <c r="S2957" s="27" t="str">
        <f t="shared" si="235"/>
        <v/>
      </c>
    </row>
    <row r="2958" spans="2:19" x14ac:dyDescent="0.3">
      <c r="B2958" s="24" t="str">
        <f>_xlfn.IFNA(VLOOKUP(A2958,list!B:C,2,FALSE),"")</f>
        <v/>
      </c>
      <c r="D2958" s="24" t="str">
        <f>_xlfn.IFNA(VLOOKUP(C2958,list!$G$2:$I$10,2,FALSE),"")</f>
        <v/>
      </c>
      <c r="E2958" s="24" t="str">
        <f>_xlfn.IFNA(VLOOKUP(C2958,list!G:I,3,FALSE),"")</f>
        <v/>
      </c>
      <c r="O2958" s="26" t="str">
        <f t="shared" si="232"/>
        <v/>
      </c>
      <c r="P2958" s="28" t="str">
        <f t="shared" si="236"/>
        <v/>
      </c>
      <c r="Q2958" s="24" t="str">
        <f t="shared" si="233"/>
        <v/>
      </c>
      <c r="R2958" s="24" t="str">
        <f t="shared" si="234"/>
        <v/>
      </c>
      <c r="S2958" s="27" t="str">
        <f t="shared" si="235"/>
        <v/>
      </c>
    </row>
    <row r="2959" spans="2:19" x14ac:dyDescent="0.3">
      <c r="B2959" s="24" t="str">
        <f>_xlfn.IFNA(VLOOKUP(A2959,list!B:C,2,FALSE),"")</f>
        <v/>
      </c>
      <c r="D2959" s="24" t="str">
        <f>_xlfn.IFNA(VLOOKUP(C2959,list!$G$2:$I$10,2,FALSE),"")</f>
        <v/>
      </c>
      <c r="E2959" s="24" t="str">
        <f>_xlfn.IFNA(VLOOKUP(C2959,list!G:I,3,FALSE),"")</f>
        <v/>
      </c>
      <c r="O2959" s="26" t="str">
        <f t="shared" si="232"/>
        <v/>
      </c>
      <c r="P2959" s="28" t="str">
        <f t="shared" si="236"/>
        <v/>
      </c>
      <c r="Q2959" s="24" t="str">
        <f t="shared" si="233"/>
        <v/>
      </c>
      <c r="R2959" s="24" t="str">
        <f t="shared" si="234"/>
        <v/>
      </c>
      <c r="S2959" s="27" t="str">
        <f t="shared" si="235"/>
        <v/>
      </c>
    </row>
    <row r="2960" spans="2:19" x14ac:dyDescent="0.3">
      <c r="B2960" s="24" t="str">
        <f>_xlfn.IFNA(VLOOKUP(A2960,list!B:C,2,FALSE),"")</f>
        <v/>
      </c>
      <c r="D2960" s="24" t="str">
        <f>_xlfn.IFNA(VLOOKUP(C2960,list!$G$2:$I$10,2,FALSE),"")</f>
        <v/>
      </c>
      <c r="E2960" s="24" t="str">
        <f>_xlfn.IFNA(VLOOKUP(C2960,list!G:I,3,FALSE),"")</f>
        <v/>
      </c>
      <c r="O2960" s="26" t="str">
        <f t="shared" si="232"/>
        <v/>
      </c>
      <c r="P2960" s="28" t="str">
        <f t="shared" si="236"/>
        <v/>
      </c>
      <c r="Q2960" s="24" t="str">
        <f t="shared" si="233"/>
        <v/>
      </c>
      <c r="R2960" s="24" t="str">
        <f t="shared" si="234"/>
        <v/>
      </c>
      <c r="S2960" s="27" t="str">
        <f t="shared" si="235"/>
        <v/>
      </c>
    </row>
    <row r="2961" spans="2:19" x14ac:dyDescent="0.3">
      <c r="B2961" s="24" t="str">
        <f>_xlfn.IFNA(VLOOKUP(A2961,list!B:C,2,FALSE),"")</f>
        <v/>
      </c>
      <c r="D2961" s="24" t="str">
        <f>_xlfn.IFNA(VLOOKUP(C2961,list!$G$2:$I$10,2,FALSE),"")</f>
        <v/>
      </c>
      <c r="E2961" s="24" t="str">
        <f>_xlfn.IFNA(VLOOKUP(C2961,list!G:I,3,FALSE),"")</f>
        <v/>
      </c>
      <c r="O2961" s="26" t="str">
        <f t="shared" si="232"/>
        <v/>
      </c>
      <c r="P2961" s="28" t="str">
        <f t="shared" si="236"/>
        <v/>
      </c>
      <c r="Q2961" s="24" t="str">
        <f t="shared" si="233"/>
        <v/>
      </c>
      <c r="R2961" s="24" t="str">
        <f t="shared" si="234"/>
        <v/>
      </c>
      <c r="S2961" s="27" t="str">
        <f t="shared" si="235"/>
        <v/>
      </c>
    </row>
    <row r="2962" spans="2:19" x14ac:dyDescent="0.3">
      <c r="B2962" s="24" t="str">
        <f>_xlfn.IFNA(VLOOKUP(A2962,list!B:C,2,FALSE),"")</f>
        <v/>
      </c>
      <c r="D2962" s="24" t="str">
        <f>_xlfn.IFNA(VLOOKUP(C2962,list!$G$2:$I$10,2,FALSE),"")</f>
        <v/>
      </c>
      <c r="E2962" s="24" t="str">
        <f>_xlfn.IFNA(VLOOKUP(C2962,list!G:I,3,FALSE),"")</f>
        <v/>
      </c>
      <c r="O2962" s="26" t="str">
        <f t="shared" si="232"/>
        <v/>
      </c>
      <c r="P2962" s="28" t="str">
        <f t="shared" si="236"/>
        <v/>
      </c>
      <c r="Q2962" s="24" t="str">
        <f t="shared" si="233"/>
        <v/>
      </c>
      <c r="R2962" s="24" t="str">
        <f t="shared" si="234"/>
        <v/>
      </c>
      <c r="S2962" s="27" t="str">
        <f t="shared" si="235"/>
        <v/>
      </c>
    </row>
    <row r="2963" spans="2:19" x14ac:dyDescent="0.3">
      <c r="B2963" s="24" t="str">
        <f>_xlfn.IFNA(VLOOKUP(A2963,list!B:C,2,FALSE),"")</f>
        <v/>
      </c>
      <c r="D2963" s="24" t="str">
        <f>_xlfn.IFNA(VLOOKUP(C2963,list!$G$2:$I$10,2,FALSE),"")</f>
        <v/>
      </c>
      <c r="E2963" s="24" t="str">
        <f>_xlfn.IFNA(VLOOKUP(C2963,list!G:I,3,FALSE),"")</f>
        <v/>
      </c>
      <c r="O2963" s="26" t="str">
        <f t="shared" si="232"/>
        <v/>
      </c>
      <c r="P2963" s="28" t="str">
        <f t="shared" si="236"/>
        <v/>
      </c>
      <c r="Q2963" s="24" t="str">
        <f t="shared" si="233"/>
        <v/>
      </c>
      <c r="R2963" s="24" t="str">
        <f t="shared" si="234"/>
        <v/>
      </c>
      <c r="S2963" s="27" t="str">
        <f t="shared" si="235"/>
        <v/>
      </c>
    </row>
    <row r="2964" spans="2:19" x14ac:dyDescent="0.3">
      <c r="B2964" s="24" t="str">
        <f>_xlfn.IFNA(VLOOKUP(A2964,list!B:C,2,FALSE),"")</f>
        <v/>
      </c>
      <c r="D2964" s="24" t="str">
        <f>_xlfn.IFNA(VLOOKUP(C2964,list!$G$2:$I$10,2,FALSE),"")</f>
        <v/>
      </c>
      <c r="E2964" s="24" t="str">
        <f>_xlfn.IFNA(VLOOKUP(C2964,list!G:I,3,FALSE),"")</f>
        <v/>
      </c>
      <c r="O2964" s="26" t="str">
        <f t="shared" si="232"/>
        <v/>
      </c>
      <c r="P2964" s="28" t="str">
        <f t="shared" si="236"/>
        <v/>
      </c>
      <c r="Q2964" s="24" t="str">
        <f t="shared" si="233"/>
        <v/>
      </c>
      <c r="R2964" s="24" t="str">
        <f t="shared" si="234"/>
        <v/>
      </c>
      <c r="S2964" s="27" t="str">
        <f t="shared" si="235"/>
        <v/>
      </c>
    </row>
    <row r="2965" spans="2:19" x14ac:dyDescent="0.3">
      <c r="B2965" s="24" t="str">
        <f>_xlfn.IFNA(VLOOKUP(A2965,list!B:C,2,FALSE),"")</f>
        <v/>
      </c>
      <c r="D2965" s="24" t="str">
        <f>_xlfn.IFNA(VLOOKUP(C2965,list!$G$2:$I$10,2,FALSE),"")</f>
        <v/>
      </c>
      <c r="E2965" s="24" t="str">
        <f>_xlfn.IFNA(VLOOKUP(C2965,list!G:I,3,FALSE),"")</f>
        <v/>
      </c>
      <c r="O2965" s="26" t="str">
        <f t="shared" si="232"/>
        <v/>
      </c>
      <c r="P2965" s="28" t="str">
        <f t="shared" si="236"/>
        <v/>
      </c>
      <c r="Q2965" s="24" t="str">
        <f t="shared" si="233"/>
        <v/>
      </c>
      <c r="R2965" s="24" t="str">
        <f t="shared" si="234"/>
        <v/>
      </c>
      <c r="S2965" s="27" t="str">
        <f t="shared" si="235"/>
        <v/>
      </c>
    </row>
    <row r="2966" spans="2:19" x14ac:dyDescent="0.3">
      <c r="B2966" s="24" t="str">
        <f>_xlfn.IFNA(VLOOKUP(A2966,list!B:C,2,FALSE),"")</f>
        <v/>
      </c>
      <c r="D2966" s="24" t="str">
        <f>_xlfn.IFNA(VLOOKUP(C2966,list!$G$2:$I$10,2,FALSE),"")</f>
        <v/>
      </c>
      <c r="E2966" s="24" t="str">
        <f>_xlfn.IFNA(VLOOKUP(C2966,list!G:I,3,FALSE),"")</f>
        <v/>
      </c>
      <c r="O2966" s="26" t="str">
        <f t="shared" si="232"/>
        <v/>
      </c>
      <c r="P2966" s="28" t="str">
        <f t="shared" si="236"/>
        <v/>
      </c>
      <c r="Q2966" s="24" t="str">
        <f t="shared" si="233"/>
        <v/>
      </c>
      <c r="R2966" s="24" t="str">
        <f t="shared" si="234"/>
        <v/>
      </c>
      <c r="S2966" s="27" t="str">
        <f t="shared" si="235"/>
        <v/>
      </c>
    </row>
    <row r="2967" spans="2:19" x14ac:dyDescent="0.3">
      <c r="B2967" s="24" t="str">
        <f>_xlfn.IFNA(VLOOKUP(A2967,list!B:C,2,FALSE),"")</f>
        <v/>
      </c>
      <c r="D2967" s="24" t="str">
        <f>_xlfn.IFNA(VLOOKUP(C2967,list!$G$2:$I$10,2,FALSE),"")</f>
        <v/>
      </c>
      <c r="E2967" s="24" t="str">
        <f>_xlfn.IFNA(VLOOKUP(C2967,list!G:I,3,FALSE),"")</f>
        <v/>
      </c>
      <c r="O2967" s="26" t="str">
        <f t="shared" si="232"/>
        <v/>
      </c>
      <c r="P2967" s="28" t="str">
        <f t="shared" si="236"/>
        <v/>
      </c>
      <c r="Q2967" s="24" t="str">
        <f t="shared" si="233"/>
        <v/>
      </c>
      <c r="R2967" s="24" t="str">
        <f t="shared" si="234"/>
        <v/>
      </c>
      <c r="S2967" s="27" t="str">
        <f t="shared" si="235"/>
        <v/>
      </c>
    </row>
    <row r="2968" spans="2:19" x14ac:dyDescent="0.3">
      <c r="B2968" s="24" t="str">
        <f>_xlfn.IFNA(VLOOKUP(A2968,list!B:C,2,FALSE),"")</f>
        <v/>
      </c>
      <c r="D2968" s="24" t="str">
        <f>_xlfn.IFNA(VLOOKUP(C2968,list!$G$2:$I$10,2,FALSE),"")</f>
        <v/>
      </c>
      <c r="E2968" s="24" t="str">
        <f>_xlfn.IFNA(VLOOKUP(C2968,list!G:I,3,FALSE),"")</f>
        <v/>
      </c>
      <c r="O2968" s="26" t="str">
        <f t="shared" si="232"/>
        <v/>
      </c>
      <c r="P2968" s="28" t="str">
        <f t="shared" si="236"/>
        <v/>
      </c>
      <c r="Q2968" s="24" t="str">
        <f t="shared" si="233"/>
        <v/>
      </c>
      <c r="R2968" s="24" t="str">
        <f t="shared" si="234"/>
        <v/>
      </c>
      <c r="S2968" s="27" t="str">
        <f t="shared" si="235"/>
        <v/>
      </c>
    </row>
    <row r="2969" spans="2:19" x14ac:dyDescent="0.3">
      <c r="B2969" s="24" t="str">
        <f>_xlfn.IFNA(VLOOKUP(A2969,list!B:C,2,FALSE),"")</f>
        <v/>
      </c>
      <c r="D2969" s="24" t="str">
        <f>_xlfn.IFNA(VLOOKUP(C2969,list!$G$2:$I$10,2,FALSE),"")</f>
        <v/>
      </c>
      <c r="E2969" s="24" t="str">
        <f>_xlfn.IFNA(VLOOKUP(C2969,list!G:I,3,FALSE),"")</f>
        <v/>
      </c>
      <c r="O2969" s="26" t="str">
        <f t="shared" si="232"/>
        <v/>
      </c>
      <c r="P2969" s="28" t="str">
        <f t="shared" si="236"/>
        <v/>
      </c>
      <c r="Q2969" s="24" t="str">
        <f t="shared" si="233"/>
        <v/>
      </c>
      <c r="R2969" s="24" t="str">
        <f t="shared" si="234"/>
        <v/>
      </c>
      <c r="S2969" s="27" t="str">
        <f t="shared" si="235"/>
        <v/>
      </c>
    </row>
    <row r="2970" spans="2:19" x14ac:dyDescent="0.3">
      <c r="B2970" s="24" t="str">
        <f>_xlfn.IFNA(VLOOKUP(A2970,list!B:C,2,FALSE),"")</f>
        <v/>
      </c>
      <c r="D2970" s="24" t="str">
        <f>_xlfn.IFNA(VLOOKUP(C2970,list!$G$2:$I$10,2,FALSE),"")</f>
        <v/>
      </c>
      <c r="E2970" s="24" t="str">
        <f>_xlfn.IFNA(VLOOKUP(C2970,list!G:I,3,FALSE),"")</f>
        <v/>
      </c>
      <c r="O2970" s="26" t="str">
        <f t="shared" si="232"/>
        <v/>
      </c>
      <c r="P2970" s="28" t="str">
        <f t="shared" si="236"/>
        <v/>
      </c>
      <c r="Q2970" s="24" t="str">
        <f t="shared" si="233"/>
        <v/>
      </c>
      <c r="R2970" s="24" t="str">
        <f t="shared" si="234"/>
        <v/>
      </c>
      <c r="S2970" s="27" t="str">
        <f t="shared" si="235"/>
        <v/>
      </c>
    </row>
    <row r="2971" spans="2:19" x14ac:dyDescent="0.3">
      <c r="B2971" s="24" t="str">
        <f>_xlfn.IFNA(VLOOKUP(A2971,list!B:C,2,FALSE),"")</f>
        <v/>
      </c>
      <c r="D2971" s="24" t="str">
        <f>_xlfn.IFNA(VLOOKUP(C2971,list!$G$2:$I$10,2,FALSE),"")</f>
        <v/>
      </c>
      <c r="E2971" s="24" t="str">
        <f>_xlfn.IFNA(VLOOKUP(C2971,list!G:I,3,FALSE),"")</f>
        <v/>
      </c>
      <c r="O2971" s="26" t="str">
        <f t="shared" si="232"/>
        <v/>
      </c>
      <c r="P2971" s="28" t="str">
        <f t="shared" si="236"/>
        <v/>
      </c>
      <c r="Q2971" s="24" t="str">
        <f t="shared" si="233"/>
        <v/>
      </c>
      <c r="R2971" s="24" t="str">
        <f t="shared" si="234"/>
        <v/>
      </c>
      <c r="S2971" s="27" t="str">
        <f t="shared" si="235"/>
        <v/>
      </c>
    </row>
    <row r="2972" spans="2:19" x14ac:dyDescent="0.3">
      <c r="B2972" s="24" t="str">
        <f>_xlfn.IFNA(VLOOKUP(A2972,list!B:C,2,FALSE),"")</f>
        <v/>
      </c>
      <c r="D2972" s="24" t="str">
        <f>_xlfn.IFNA(VLOOKUP(C2972,list!$G$2:$I$10,2,FALSE),"")</f>
        <v/>
      </c>
      <c r="E2972" s="24" t="str">
        <f>_xlfn.IFNA(VLOOKUP(C2972,list!G:I,3,FALSE),"")</f>
        <v/>
      </c>
      <c r="O2972" s="26" t="str">
        <f t="shared" si="232"/>
        <v/>
      </c>
      <c r="P2972" s="28" t="str">
        <f t="shared" si="236"/>
        <v/>
      </c>
      <c r="Q2972" s="24" t="str">
        <f t="shared" si="233"/>
        <v/>
      </c>
      <c r="R2972" s="24" t="str">
        <f t="shared" si="234"/>
        <v/>
      </c>
      <c r="S2972" s="27" t="str">
        <f t="shared" si="235"/>
        <v/>
      </c>
    </row>
    <row r="2973" spans="2:19" x14ac:dyDescent="0.3">
      <c r="B2973" s="24" t="str">
        <f>_xlfn.IFNA(VLOOKUP(A2973,list!B:C,2,FALSE),"")</f>
        <v/>
      </c>
      <c r="D2973" s="24" t="str">
        <f>_xlfn.IFNA(VLOOKUP(C2973,list!$G$2:$I$10,2,FALSE),"")</f>
        <v/>
      </c>
      <c r="E2973" s="24" t="str">
        <f>_xlfn.IFNA(VLOOKUP(C2973,list!G:I,3,FALSE),"")</f>
        <v/>
      </c>
      <c r="O2973" s="26" t="str">
        <f t="shared" si="232"/>
        <v/>
      </c>
      <c r="P2973" s="28" t="str">
        <f t="shared" si="236"/>
        <v/>
      </c>
      <c r="Q2973" s="24" t="str">
        <f t="shared" si="233"/>
        <v/>
      </c>
      <c r="R2973" s="24" t="str">
        <f t="shared" si="234"/>
        <v/>
      </c>
      <c r="S2973" s="27" t="str">
        <f t="shared" si="235"/>
        <v/>
      </c>
    </row>
    <row r="2974" spans="2:19" x14ac:dyDescent="0.3">
      <c r="B2974" s="24" t="str">
        <f>_xlfn.IFNA(VLOOKUP(A2974,list!B:C,2,FALSE),"")</f>
        <v/>
      </c>
      <c r="D2974" s="24" t="str">
        <f>_xlfn.IFNA(VLOOKUP(C2974,list!$G$2:$I$10,2,FALSE),"")</f>
        <v/>
      </c>
      <c r="E2974" s="24" t="str">
        <f>_xlfn.IFNA(VLOOKUP(C2974,list!G:I,3,FALSE),"")</f>
        <v/>
      </c>
      <c r="O2974" s="26" t="str">
        <f t="shared" si="232"/>
        <v/>
      </c>
      <c r="P2974" s="28" t="str">
        <f t="shared" si="236"/>
        <v/>
      </c>
      <c r="Q2974" s="24" t="str">
        <f t="shared" si="233"/>
        <v/>
      </c>
      <c r="R2974" s="24" t="str">
        <f t="shared" si="234"/>
        <v/>
      </c>
      <c r="S2974" s="27" t="str">
        <f t="shared" si="235"/>
        <v/>
      </c>
    </row>
    <row r="2975" spans="2:19" x14ac:dyDescent="0.3">
      <c r="B2975" s="24" t="str">
        <f>_xlfn.IFNA(VLOOKUP(A2975,list!B:C,2,FALSE),"")</f>
        <v/>
      </c>
      <c r="D2975" s="24" t="str">
        <f>_xlfn.IFNA(VLOOKUP(C2975,list!$G$2:$I$10,2,FALSE),"")</f>
        <v/>
      </c>
      <c r="E2975" s="24" t="str">
        <f>_xlfn.IFNA(VLOOKUP(C2975,list!G:I,3,FALSE),"")</f>
        <v/>
      </c>
      <c r="O2975" s="26" t="str">
        <f t="shared" si="232"/>
        <v/>
      </c>
      <c r="P2975" s="28" t="str">
        <f t="shared" si="236"/>
        <v/>
      </c>
      <c r="Q2975" s="24" t="str">
        <f t="shared" si="233"/>
        <v/>
      </c>
      <c r="R2975" s="24" t="str">
        <f t="shared" si="234"/>
        <v/>
      </c>
      <c r="S2975" s="27" t="str">
        <f t="shared" si="235"/>
        <v/>
      </c>
    </row>
    <row r="2976" spans="2:19" x14ac:dyDescent="0.3">
      <c r="B2976" s="24" t="str">
        <f>_xlfn.IFNA(VLOOKUP(A2976,list!B:C,2,FALSE),"")</f>
        <v/>
      </c>
      <c r="D2976" s="24" t="str">
        <f>_xlfn.IFNA(VLOOKUP(C2976,list!$G$2:$I$10,2,FALSE),"")</f>
        <v/>
      </c>
      <c r="E2976" s="24" t="str">
        <f>_xlfn.IFNA(VLOOKUP(C2976,list!G:I,3,FALSE),"")</f>
        <v/>
      </c>
      <c r="O2976" s="26" t="str">
        <f t="shared" si="232"/>
        <v/>
      </c>
      <c r="P2976" s="28" t="str">
        <f t="shared" si="236"/>
        <v/>
      </c>
      <c r="Q2976" s="24" t="str">
        <f t="shared" si="233"/>
        <v/>
      </c>
      <c r="R2976" s="24" t="str">
        <f t="shared" si="234"/>
        <v/>
      </c>
      <c r="S2976" s="27" t="str">
        <f t="shared" si="235"/>
        <v/>
      </c>
    </row>
    <row r="2977" spans="2:19" x14ac:dyDescent="0.3">
      <c r="B2977" s="24" t="str">
        <f>_xlfn.IFNA(VLOOKUP(A2977,list!B:C,2,FALSE),"")</f>
        <v/>
      </c>
      <c r="D2977" s="24" t="str">
        <f>_xlfn.IFNA(VLOOKUP(C2977,list!$G$2:$I$10,2,FALSE),"")</f>
        <v/>
      </c>
      <c r="E2977" s="24" t="str">
        <f>_xlfn.IFNA(VLOOKUP(C2977,list!G:I,3,FALSE),"")</f>
        <v/>
      </c>
      <c r="O2977" s="26" t="str">
        <f t="shared" si="232"/>
        <v/>
      </c>
      <c r="P2977" s="28" t="str">
        <f t="shared" si="236"/>
        <v/>
      </c>
      <c r="Q2977" s="24" t="str">
        <f t="shared" si="233"/>
        <v/>
      </c>
      <c r="R2977" s="24" t="str">
        <f t="shared" si="234"/>
        <v/>
      </c>
      <c r="S2977" s="27" t="str">
        <f t="shared" si="235"/>
        <v/>
      </c>
    </row>
    <row r="2978" spans="2:19" x14ac:dyDescent="0.3">
      <c r="B2978" s="24" t="str">
        <f>_xlfn.IFNA(VLOOKUP(A2978,list!B:C,2,FALSE),"")</f>
        <v/>
      </c>
      <c r="D2978" s="24" t="str">
        <f>_xlfn.IFNA(VLOOKUP(C2978,list!$G$2:$I$10,2,FALSE),"")</f>
        <v/>
      </c>
      <c r="E2978" s="24" t="str">
        <f>_xlfn.IFNA(VLOOKUP(C2978,list!G:I,3,FALSE),"")</f>
        <v/>
      </c>
      <c r="O2978" s="26" t="str">
        <f t="shared" si="232"/>
        <v/>
      </c>
      <c r="P2978" s="28" t="str">
        <f t="shared" si="236"/>
        <v/>
      </c>
      <c r="Q2978" s="24" t="str">
        <f t="shared" si="233"/>
        <v/>
      </c>
      <c r="R2978" s="24" t="str">
        <f t="shared" si="234"/>
        <v/>
      </c>
      <c r="S2978" s="27" t="str">
        <f t="shared" si="235"/>
        <v/>
      </c>
    </row>
    <row r="2979" spans="2:19" x14ac:dyDescent="0.3">
      <c r="B2979" s="24" t="str">
        <f>_xlfn.IFNA(VLOOKUP(A2979,list!B:C,2,FALSE),"")</f>
        <v/>
      </c>
      <c r="D2979" s="24" t="str">
        <f>_xlfn.IFNA(VLOOKUP(C2979,list!$G$2:$I$10,2,FALSE),"")</f>
        <v/>
      </c>
      <c r="E2979" s="24" t="str">
        <f>_xlfn.IFNA(VLOOKUP(C2979,list!G:I,3,FALSE),"")</f>
        <v/>
      </c>
      <c r="O2979" s="26" t="str">
        <f t="shared" si="232"/>
        <v/>
      </c>
      <c r="P2979" s="28" t="str">
        <f t="shared" si="236"/>
        <v/>
      </c>
      <c r="Q2979" s="24" t="str">
        <f t="shared" si="233"/>
        <v/>
      </c>
      <c r="R2979" s="24" t="str">
        <f t="shared" si="234"/>
        <v/>
      </c>
      <c r="S2979" s="27" t="str">
        <f t="shared" si="235"/>
        <v/>
      </c>
    </row>
    <row r="2980" spans="2:19" x14ac:dyDescent="0.3">
      <c r="B2980" s="24" t="str">
        <f>_xlfn.IFNA(VLOOKUP(A2980,list!B:C,2,FALSE),"")</f>
        <v/>
      </c>
      <c r="D2980" s="24" t="str">
        <f>_xlfn.IFNA(VLOOKUP(C2980,list!$G$2:$I$10,2,FALSE),"")</f>
        <v/>
      </c>
      <c r="E2980" s="24" t="str">
        <f>_xlfn.IFNA(VLOOKUP(C2980,list!G:I,3,FALSE),"")</f>
        <v/>
      </c>
      <c r="O2980" s="26" t="str">
        <f t="shared" si="232"/>
        <v/>
      </c>
      <c r="P2980" s="28" t="str">
        <f t="shared" si="236"/>
        <v/>
      </c>
      <c r="Q2980" s="24" t="str">
        <f t="shared" si="233"/>
        <v/>
      </c>
      <c r="R2980" s="24" t="str">
        <f t="shared" si="234"/>
        <v/>
      </c>
      <c r="S2980" s="27" t="str">
        <f t="shared" si="235"/>
        <v/>
      </c>
    </row>
    <row r="2981" spans="2:19" x14ac:dyDescent="0.3">
      <c r="B2981" s="24" t="str">
        <f>_xlfn.IFNA(VLOOKUP(A2981,list!B:C,2,FALSE),"")</f>
        <v/>
      </c>
      <c r="D2981" s="24" t="str">
        <f>_xlfn.IFNA(VLOOKUP(C2981,list!$G$2:$I$10,2,FALSE),"")</f>
        <v/>
      </c>
      <c r="E2981" s="24" t="str">
        <f>_xlfn.IFNA(VLOOKUP(C2981,list!G:I,3,FALSE),"")</f>
        <v/>
      </c>
      <c r="O2981" s="26" t="str">
        <f t="shared" si="232"/>
        <v/>
      </c>
      <c r="P2981" s="28" t="str">
        <f t="shared" si="236"/>
        <v/>
      </c>
      <c r="Q2981" s="24" t="str">
        <f t="shared" si="233"/>
        <v/>
      </c>
      <c r="R2981" s="24" t="str">
        <f t="shared" si="234"/>
        <v/>
      </c>
      <c r="S2981" s="27" t="str">
        <f t="shared" si="235"/>
        <v/>
      </c>
    </row>
    <row r="2982" spans="2:19" x14ac:dyDescent="0.3">
      <c r="B2982" s="24" t="str">
        <f>_xlfn.IFNA(VLOOKUP(A2982,list!B:C,2,FALSE),"")</f>
        <v/>
      </c>
      <c r="D2982" s="24" t="str">
        <f>_xlfn.IFNA(VLOOKUP(C2982,list!$G$2:$I$10,2,FALSE),"")</f>
        <v/>
      </c>
      <c r="E2982" s="24" t="str">
        <f>_xlfn.IFNA(VLOOKUP(C2982,list!G:I,3,FALSE),"")</f>
        <v/>
      </c>
      <c r="O2982" s="26" t="str">
        <f t="shared" si="232"/>
        <v/>
      </c>
      <c r="P2982" s="28" t="str">
        <f t="shared" si="236"/>
        <v/>
      </c>
      <c r="Q2982" s="24" t="str">
        <f t="shared" si="233"/>
        <v/>
      </c>
      <c r="R2982" s="24" t="str">
        <f t="shared" si="234"/>
        <v/>
      </c>
      <c r="S2982" s="27" t="str">
        <f t="shared" si="235"/>
        <v/>
      </c>
    </row>
    <row r="2983" spans="2:19" x14ac:dyDescent="0.3">
      <c r="B2983" s="24" t="str">
        <f>_xlfn.IFNA(VLOOKUP(A2983,list!B:C,2,FALSE),"")</f>
        <v/>
      </c>
      <c r="D2983" s="24" t="str">
        <f>_xlfn.IFNA(VLOOKUP(C2983,list!$G$2:$I$10,2,FALSE),"")</f>
        <v/>
      </c>
      <c r="E2983" s="24" t="str">
        <f>_xlfn.IFNA(VLOOKUP(C2983,list!G:I,3,FALSE),"")</f>
        <v/>
      </c>
      <c r="O2983" s="26" t="str">
        <f t="shared" si="232"/>
        <v/>
      </c>
      <c r="P2983" s="28" t="str">
        <f t="shared" si="236"/>
        <v/>
      </c>
      <c r="Q2983" s="24" t="str">
        <f t="shared" si="233"/>
        <v/>
      </c>
      <c r="R2983" s="24" t="str">
        <f t="shared" si="234"/>
        <v/>
      </c>
      <c r="S2983" s="27" t="str">
        <f t="shared" si="235"/>
        <v/>
      </c>
    </row>
    <row r="2984" spans="2:19" x14ac:dyDescent="0.3">
      <c r="B2984" s="24" t="str">
        <f>_xlfn.IFNA(VLOOKUP(A2984,list!B:C,2,FALSE),"")</f>
        <v/>
      </c>
      <c r="D2984" s="24" t="str">
        <f>_xlfn.IFNA(VLOOKUP(C2984,list!$G$2:$I$10,2,FALSE),"")</f>
        <v/>
      </c>
      <c r="E2984" s="24" t="str">
        <f>_xlfn.IFNA(VLOOKUP(C2984,list!G:I,3,FALSE),"")</f>
        <v/>
      </c>
      <c r="O2984" s="26" t="str">
        <f t="shared" si="232"/>
        <v/>
      </c>
      <c r="P2984" s="28" t="str">
        <f t="shared" si="236"/>
        <v/>
      </c>
      <c r="Q2984" s="24" t="str">
        <f t="shared" si="233"/>
        <v/>
      </c>
      <c r="R2984" s="24" t="str">
        <f t="shared" si="234"/>
        <v/>
      </c>
      <c r="S2984" s="27" t="str">
        <f t="shared" si="235"/>
        <v/>
      </c>
    </row>
    <row r="2985" spans="2:19" x14ac:dyDescent="0.3">
      <c r="B2985" s="24" t="str">
        <f>_xlfn.IFNA(VLOOKUP(A2985,list!B:C,2,FALSE),"")</f>
        <v/>
      </c>
      <c r="D2985" s="24" t="str">
        <f>_xlfn.IFNA(VLOOKUP(C2985,list!$G$2:$I$10,2,FALSE),"")</f>
        <v/>
      </c>
      <c r="E2985" s="24" t="str">
        <f>_xlfn.IFNA(VLOOKUP(C2985,list!G:I,3,FALSE),"")</f>
        <v/>
      </c>
      <c r="O2985" s="26" t="str">
        <f t="shared" si="232"/>
        <v/>
      </c>
      <c r="P2985" s="28" t="str">
        <f t="shared" si="236"/>
        <v/>
      </c>
      <c r="Q2985" s="24" t="str">
        <f t="shared" si="233"/>
        <v/>
      </c>
      <c r="R2985" s="24" t="str">
        <f t="shared" si="234"/>
        <v/>
      </c>
      <c r="S2985" s="27" t="str">
        <f t="shared" si="235"/>
        <v/>
      </c>
    </row>
    <row r="2986" spans="2:19" x14ac:dyDescent="0.3">
      <c r="B2986" s="24" t="str">
        <f>_xlfn.IFNA(VLOOKUP(A2986,list!B:C,2,FALSE),"")</f>
        <v/>
      </c>
      <c r="D2986" s="24" t="str">
        <f>_xlfn.IFNA(VLOOKUP(C2986,list!$G$2:$I$10,2,FALSE),"")</f>
        <v/>
      </c>
      <c r="E2986" s="24" t="str">
        <f>_xlfn.IFNA(VLOOKUP(C2986,list!G:I,3,FALSE),"")</f>
        <v/>
      </c>
      <c r="O2986" s="26" t="str">
        <f t="shared" si="232"/>
        <v/>
      </c>
      <c r="P2986" s="28" t="str">
        <f t="shared" si="236"/>
        <v/>
      </c>
      <c r="Q2986" s="24" t="str">
        <f t="shared" si="233"/>
        <v/>
      </c>
      <c r="R2986" s="24" t="str">
        <f t="shared" si="234"/>
        <v/>
      </c>
      <c r="S2986" s="27" t="str">
        <f t="shared" si="235"/>
        <v/>
      </c>
    </row>
    <row r="2987" spans="2:19" x14ac:dyDescent="0.3">
      <c r="B2987" s="24" t="str">
        <f>_xlfn.IFNA(VLOOKUP(A2987,list!B:C,2,FALSE),"")</f>
        <v/>
      </c>
      <c r="D2987" s="24" t="str">
        <f>_xlfn.IFNA(VLOOKUP(C2987,list!$G$2:$I$10,2,FALSE),"")</f>
        <v/>
      </c>
      <c r="E2987" s="24" t="str">
        <f>_xlfn.IFNA(VLOOKUP(C2987,list!G:I,3,FALSE),"")</f>
        <v/>
      </c>
      <c r="O2987" s="26" t="str">
        <f t="shared" si="232"/>
        <v/>
      </c>
      <c r="P2987" s="28" t="str">
        <f t="shared" si="236"/>
        <v/>
      </c>
      <c r="Q2987" s="24" t="str">
        <f t="shared" si="233"/>
        <v/>
      </c>
      <c r="R2987" s="24" t="str">
        <f t="shared" si="234"/>
        <v/>
      </c>
      <c r="S2987" s="27" t="str">
        <f t="shared" si="235"/>
        <v/>
      </c>
    </row>
    <row r="2988" spans="2:19" x14ac:dyDescent="0.3">
      <c r="B2988" s="24" t="str">
        <f>_xlfn.IFNA(VLOOKUP(A2988,list!B:C,2,FALSE),"")</f>
        <v/>
      </c>
      <c r="D2988" s="24" t="str">
        <f>_xlfn.IFNA(VLOOKUP(C2988,list!$G$2:$I$10,2,FALSE),"")</f>
        <v/>
      </c>
      <c r="E2988" s="24" t="str">
        <f>_xlfn.IFNA(VLOOKUP(C2988,list!G:I,3,FALSE),"")</f>
        <v/>
      </c>
      <c r="O2988" s="26" t="str">
        <f t="shared" si="232"/>
        <v/>
      </c>
      <c r="P2988" s="28" t="str">
        <f t="shared" si="236"/>
        <v/>
      </c>
      <c r="Q2988" s="24" t="str">
        <f t="shared" si="233"/>
        <v/>
      </c>
      <c r="R2988" s="24" t="str">
        <f t="shared" si="234"/>
        <v/>
      </c>
      <c r="S2988" s="27" t="str">
        <f t="shared" si="235"/>
        <v/>
      </c>
    </row>
    <row r="2989" spans="2:19" x14ac:dyDescent="0.3">
      <c r="B2989" s="24" t="str">
        <f>_xlfn.IFNA(VLOOKUP(A2989,list!B:C,2,FALSE),"")</f>
        <v/>
      </c>
      <c r="D2989" s="24" t="str">
        <f>_xlfn.IFNA(VLOOKUP(C2989,list!$G$2:$I$10,2,FALSE),"")</f>
        <v/>
      </c>
      <c r="E2989" s="24" t="str">
        <f>_xlfn.IFNA(VLOOKUP(C2989,list!G:I,3,FALSE),"")</f>
        <v/>
      </c>
      <c r="O2989" s="26" t="str">
        <f t="shared" si="232"/>
        <v/>
      </c>
      <c r="P2989" s="28" t="str">
        <f t="shared" si="236"/>
        <v/>
      </c>
      <c r="Q2989" s="24" t="str">
        <f t="shared" si="233"/>
        <v/>
      </c>
      <c r="R2989" s="24" t="str">
        <f t="shared" si="234"/>
        <v/>
      </c>
      <c r="S2989" s="27" t="str">
        <f t="shared" si="235"/>
        <v/>
      </c>
    </row>
    <row r="2990" spans="2:19" x14ac:dyDescent="0.3">
      <c r="B2990" s="24" t="str">
        <f>_xlfn.IFNA(VLOOKUP(A2990,list!B:C,2,FALSE),"")</f>
        <v/>
      </c>
      <c r="D2990" s="24" t="str">
        <f>_xlfn.IFNA(VLOOKUP(C2990,list!$G$2:$I$10,2,FALSE),"")</f>
        <v/>
      </c>
      <c r="E2990" s="24" t="str">
        <f>_xlfn.IFNA(VLOOKUP(C2990,list!G:I,3,FALSE),"")</f>
        <v/>
      </c>
      <c r="O2990" s="26" t="str">
        <f t="shared" si="232"/>
        <v/>
      </c>
      <c r="P2990" s="28" t="str">
        <f t="shared" si="236"/>
        <v/>
      </c>
      <c r="Q2990" s="24" t="str">
        <f t="shared" si="233"/>
        <v/>
      </c>
      <c r="R2990" s="24" t="str">
        <f t="shared" si="234"/>
        <v/>
      </c>
      <c r="S2990" s="27" t="str">
        <f t="shared" si="235"/>
        <v/>
      </c>
    </row>
    <row r="2991" spans="2:19" x14ac:dyDescent="0.3">
      <c r="B2991" s="24" t="str">
        <f>_xlfn.IFNA(VLOOKUP(A2991,list!B:C,2,FALSE),"")</f>
        <v/>
      </c>
      <c r="D2991" s="24" t="str">
        <f>_xlfn.IFNA(VLOOKUP(C2991,list!$G$2:$I$10,2,FALSE),"")</f>
        <v/>
      </c>
      <c r="E2991" s="24" t="str">
        <f>_xlfn.IFNA(VLOOKUP(C2991,list!G:I,3,FALSE),"")</f>
        <v/>
      </c>
      <c r="O2991" s="26" t="str">
        <f t="shared" si="232"/>
        <v/>
      </c>
      <c r="P2991" s="28" t="str">
        <f t="shared" si="236"/>
        <v/>
      </c>
      <c r="Q2991" s="24" t="str">
        <f t="shared" si="233"/>
        <v/>
      </c>
      <c r="R2991" s="24" t="str">
        <f t="shared" si="234"/>
        <v/>
      </c>
      <c r="S2991" s="27" t="str">
        <f t="shared" si="235"/>
        <v/>
      </c>
    </row>
    <row r="2992" spans="2:19" x14ac:dyDescent="0.3">
      <c r="B2992" s="24" t="str">
        <f>_xlfn.IFNA(VLOOKUP(A2992,list!B:C,2,FALSE),"")</f>
        <v/>
      </c>
      <c r="D2992" s="24" t="str">
        <f>_xlfn.IFNA(VLOOKUP(C2992,list!$G$2:$I$10,2,FALSE),"")</f>
        <v/>
      </c>
      <c r="E2992" s="24" t="str">
        <f>_xlfn.IFNA(VLOOKUP(C2992,list!G:I,3,FALSE),"")</f>
        <v/>
      </c>
      <c r="O2992" s="26" t="str">
        <f t="shared" si="232"/>
        <v/>
      </c>
      <c r="P2992" s="28" t="str">
        <f t="shared" si="236"/>
        <v/>
      </c>
      <c r="Q2992" s="24" t="str">
        <f t="shared" si="233"/>
        <v/>
      </c>
      <c r="R2992" s="24" t="str">
        <f t="shared" si="234"/>
        <v/>
      </c>
      <c r="S2992" s="27" t="str">
        <f t="shared" si="235"/>
        <v/>
      </c>
    </row>
    <row r="2993" spans="2:19" x14ac:dyDescent="0.3">
      <c r="B2993" s="24" t="str">
        <f>_xlfn.IFNA(VLOOKUP(A2993,list!B:C,2,FALSE),"")</f>
        <v/>
      </c>
      <c r="D2993" s="24" t="str">
        <f>_xlfn.IFNA(VLOOKUP(C2993,list!$G$2:$I$10,2,FALSE),"")</f>
        <v/>
      </c>
      <c r="E2993" s="24" t="str">
        <f>_xlfn.IFNA(VLOOKUP(C2993,list!G:I,3,FALSE),"")</f>
        <v/>
      </c>
      <c r="O2993" s="26" t="str">
        <f t="shared" si="232"/>
        <v/>
      </c>
      <c r="P2993" s="28" t="str">
        <f t="shared" si="236"/>
        <v/>
      </c>
      <c r="Q2993" s="24" t="str">
        <f t="shared" si="233"/>
        <v/>
      </c>
      <c r="R2993" s="24" t="str">
        <f t="shared" si="234"/>
        <v/>
      </c>
      <c r="S2993" s="27" t="str">
        <f t="shared" si="235"/>
        <v/>
      </c>
    </row>
    <row r="2994" spans="2:19" x14ac:dyDescent="0.3">
      <c r="B2994" s="24" t="str">
        <f>_xlfn.IFNA(VLOOKUP(A2994,list!B:C,2,FALSE),"")</f>
        <v/>
      </c>
      <c r="D2994" s="24" t="str">
        <f>_xlfn.IFNA(VLOOKUP(C2994,list!$G$2:$I$10,2,FALSE),"")</f>
        <v/>
      </c>
      <c r="E2994" s="24" t="str">
        <f>_xlfn.IFNA(VLOOKUP(C2994,list!G:I,3,FALSE),"")</f>
        <v/>
      </c>
      <c r="O2994" s="26" t="str">
        <f t="shared" si="232"/>
        <v/>
      </c>
      <c r="P2994" s="28" t="str">
        <f t="shared" si="236"/>
        <v/>
      </c>
      <c r="Q2994" s="24" t="str">
        <f t="shared" si="233"/>
        <v/>
      </c>
      <c r="R2994" s="24" t="str">
        <f t="shared" si="234"/>
        <v/>
      </c>
      <c r="S2994" s="27" t="str">
        <f t="shared" si="235"/>
        <v/>
      </c>
    </row>
    <row r="2995" spans="2:19" x14ac:dyDescent="0.3">
      <c r="B2995" s="24" t="str">
        <f>_xlfn.IFNA(VLOOKUP(A2995,list!B:C,2,FALSE),"")</f>
        <v/>
      </c>
      <c r="D2995" s="24" t="str">
        <f>_xlfn.IFNA(VLOOKUP(C2995,list!$G$2:$I$10,2,FALSE),"")</f>
        <v/>
      </c>
      <c r="E2995" s="24" t="str">
        <f>_xlfn.IFNA(VLOOKUP(C2995,list!G:I,3,FALSE),"")</f>
        <v/>
      </c>
      <c r="O2995" s="26" t="str">
        <f t="shared" si="232"/>
        <v/>
      </c>
      <c r="P2995" s="28" t="str">
        <f t="shared" si="236"/>
        <v/>
      </c>
      <c r="Q2995" s="24" t="str">
        <f t="shared" si="233"/>
        <v/>
      </c>
      <c r="R2995" s="24" t="str">
        <f t="shared" si="234"/>
        <v/>
      </c>
      <c r="S2995" s="27" t="str">
        <f t="shared" si="235"/>
        <v/>
      </c>
    </row>
    <row r="2996" spans="2:19" x14ac:dyDescent="0.3">
      <c r="B2996" s="24" t="str">
        <f>_xlfn.IFNA(VLOOKUP(A2996,list!B:C,2,FALSE),"")</f>
        <v/>
      </c>
      <c r="D2996" s="24" t="str">
        <f>_xlfn.IFNA(VLOOKUP(C2996,list!$G$2:$I$10,2,FALSE),"")</f>
        <v/>
      </c>
      <c r="E2996" s="24" t="str">
        <f>_xlfn.IFNA(VLOOKUP(C2996,list!G:I,3,FALSE),"")</f>
        <v/>
      </c>
      <c r="O2996" s="26" t="str">
        <f t="shared" si="232"/>
        <v/>
      </c>
      <c r="P2996" s="28" t="str">
        <f t="shared" si="236"/>
        <v/>
      </c>
      <c r="Q2996" s="24" t="str">
        <f t="shared" si="233"/>
        <v/>
      </c>
      <c r="R2996" s="24" t="str">
        <f t="shared" si="234"/>
        <v/>
      </c>
      <c r="S2996" s="27" t="str">
        <f t="shared" si="235"/>
        <v/>
      </c>
    </row>
    <row r="2997" spans="2:19" x14ac:dyDescent="0.3">
      <c r="B2997" s="24" t="str">
        <f>_xlfn.IFNA(VLOOKUP(A2997,list!B:C,2,FALSE),"")</f>
        <v/>
      </c>
      <c r="D2997" s="24" t="str">
        <f>_xlfn.IFNA(VLOOKUP(C2997,list!$G$2:$I$10,2,FALSE),"")</f>
        <v/>
      </c>
      <c r="E2997" s="24" t="str">
        <f>_xlfn.IFNA(VLOOKUP(C2997,list!G:I,3,FALSE),"")</f>
        <v/>
      </c>
      <c r="O2997" s="26" t="str">
        <f t="shared" si="232"/>
        <v/>
      </c>
      <c r="P2997" s="28" t="str">
        <f t="shared" si="236"/>
        <v/>
      </c>
      <c r="Q2997" s="24" t="str">
        <f t="shared" si="233"/>
        <v/>
      </c>
      <c r="R2997" s="24" t="str">
        <f t="shared" si="234"/>
        <v/>
      </c>
      <c r="S2997" s="27" t="str">
        <f t="shared" si="235"/>
        <v/>
      </c>
    </row>
    <row r="2998" spans="2:19" x14ac:dyDescent="0.3">
      <c r="B2998" s="24" t="str">
        <f>_xlfn.IFNA(VLOOKUP(A2998,list!B:C,2,FALSE),"")</f>
        <v/>
      </c>
      <c r="D2998" s="24" t="str">
        <f>_xlfn.IFNA(VLOOKUP(C2998,list!$G$2:$I$10,2,FALSE),"")</f>
        <v/>
      </c>
      <c r="E2998" s="24" t="str">
        <f>_xlfn.IFNA(VLOOKUP(C2998,list!G:I,3,FALSE),"")</f>
        <v/>
      </c>
      <c r="O2998" s="26" t="str">
        <f t="shared" si="232"/>
        <v/>
      </c>
      <c r="P2998" s="28" t="str">
        <f t="shared" si="236"/>
        <v/>
      </c>
      <c r="Q2998" s="24" t="str">
        <f t="shared" si="233"/>
        <v/>
      </c>
      <c r="R2998" s="24" t="str">
        <f t="shared" si="234"/>
        <v/>
      </c>
      <c r="S2998" s="27" t="str">
        <f t="shared" si="235"/>
        <v/>
      </c>
    </row>
    <row r="2999" spans="2:19" x14ac:dyDescent="0.3">
      <c r="B2999" s="24" t="str">
        <f>_xlfn.IFNA(VLOOKUP(A2999,list!B:C,2,FALSE),"")</f>
        <v/>
      </c>
      <c r="D2999" s="24" t="str">
        <f>_xlfn.IFNA(VLOOKUP(C2999,list!$G$2:$I$10,2,FALSE),"")</f>
        <v/>
      </c>
      <c r="E2999" s="24" t="str">
        <f>_xlfn.IFNA(VLOOKUP(C2999,list!G:I,3,FALSE),"")</f>
        <v/>
      </c>
      <c r="O2999" s="26" t="str">
        <f t="shared" si="232"/>
        <v/>
      </c>
      <c r="P2999" s="28" t="str">
        <f t="shared" si="236"/>
        <v/>
      </c>
      <c r="Q2999" s="24" t="str">
        <f t="shared" si="233"/>
        <v/>
      </c>
      <c r="R2999" s="24" t="str">
        <f t="shared" si="234"/>
        <v/>
      </c>
      <c r="S2999" s="27" t="str">
        <f t="shared" si="235"/>
        <v/>
      </c>
    </row>
    <row r="3000" spans="2:19" x14ac:dyDescent="0.3">
      <c r="B3000" s="24" t="str">
        <f>_xlfn.IFNA(VLOOKUP(A3000,list!B:C,2,FALSE),"")</f>
        <v/>
      </c>
      <c r="D3000" s="24" t="str">
        <f>_xlfn.IFNA(VLOOKUP(C3000,list!$G$2:$I$10,2,FALSE),"")</f>
        <v/>
      </c>
      <c r="E3000" s="24" t="str">
        <f>_xlfn.IFNA(VLOOKUP(C3000,list!G:I,3,FALSE),"")</f>
        <v/>
      </c>
      <c r="O3000" s="26" t="str">
        <f t="shared" si="232"/>
        <v/>
      </c>
      <c r="P3000" s="28" t="str">
        <f t="shared" si="236"/>
        <v/>
      </c>
      <c r="Q3000" s="24" t="str">
        <f t="shared" si="233"/>
        <v/>
      </c>
      <c r="R3000" s="24" t="str">
        <f t="shared" si="234"/>
        <v/>
      </c>
      <c r="S3000" s="27" t="str">
        <f t="shared" si="235"/>
        <v/>
      </c>
    </row>
    <row r="3001" spans="2:19" x14ac:dyDescent="0.3">
      <c r="B3001" s="24" t="str">
        <f>_xlfn.IFNA(VLOOKUP(A3001,list!B:C,2,FALSE),"")</f>
        <v/>
      </c>
      <c r="D3001" s="24" t="str">
        <f>_xlfn.IFNA(VLOOKUP(C3001,list!$G$2:$I$10,2,FALSE),"")</f>
        <v/>
      </c>
      <c r="E3001" s="24" t="str">
        <f>_xlfn.IFNA(VLOOKUP(C3001,list!G:I,3,FALSE),"")</f>
        <v/>
      </c>
      <c r="O3001" s="26" t="str">
        <f t="shared" si="232"/>
        <v/>
      </c>
      <c r="P3001" s="28" t="str">
        <f t="shared" si="236"/>
        <v/>
      </c>
      <c r="Q3001" s="24" t="str">
        <f t="shared" si="233"/>
        <v/>
      </c>
      <c r="R3001" s="24" t="str">
        <f t="shared" si="234"/>
        <v/>
      </c>
      <c r="S3001" s="27" t="str">
        <f t="shared" si="235"/>
        <v/>
      </c>
    </row>
    <row r="3002" spans="2:19" x14ac:dyDescent="0.3">
      <c r="B3002" s="24" t="str">
        <f>_xlfn.IFNA(VLOOKUP(A3002,list!B:C,2,FALSE),"")</f>
        <v/>
      </c>
      <c r="D3002" s="24" t="str">
        <f>_xlfn.IFNA(VLOOKUP(C3002,list!$G$2:$I$10,2,FALSE),"")</f>
        <v/>
      </c>
      <c r="E3002" s="24" t="str">
        <f>_xlfn.IFNA(VLOOKUP(C3002,list!G:I,3,FALSE),"")</f>
        <v/>
      </c>
      <c r="O3002" s="26" t="str">
        <f t="shared" si="232"/>
        <v/>
      </c>
      <c r="P3002" s="28" t="str">
        <f t="shared" si="236"/>
        <v/>
      </c>
      <c r="Q3002" s="24" t="str">
        <f t="shared" si="233"/>
        <v/>
      </c>
      <c r="R3002" s="24" t="str">
        <f t="shared" si="234"/>
        <v/>
      </c>
      <c r="S3002" s="27" t="str">
        <f t="shared" si="235"/>
        <v/>
      </c>
    </row>
    <row r="3003" spans="2:19" x14ac:dyDescent="0.3">
      <c r="B3003" s="24" t="str">
        <f>_xlfn.IFNA(VLOOKUP(A3003,list!B:C,2,FALSE),"")</f>
        <v/>
      </c>
      <c r="D3003" s="24" t="str">
        <f>_xlfn.IFNA(VLOOKUP(C3003,list!$G$2:$I$10,2,FALSE),"")</f>
        <v/>
      </c>
      <c r="E3003" s="24" t="str">
        <f>_xlfn.IFNA(VLOOKUP(C3003,list!G:I,3,FALSE),"")</f>
        <v/>
      </c>
      <c r="O3003" s="26" t="str">
        <f t="shared" si="232"/>
        <v/>
      </c>
      <c r="P3003" s="28" t="str">
        <f t="shared" si="236"/>
        <v/>
      </c>
      <c r="Q3003" s="24" t="str">
        <f t="shared" si="233"/>
        <v/>
      </c>
      <c r="R3003" s="24" t="str">
        <f t="shared" si="234"/>
        <v/>
      </c>
      <c r="S3003" s="27" t="str">
        <f t="shared" si="235"/>
        <v/>
      </c>
    </row>
    <row r="3004" spans="2:19" x14ac:dyDescent="0.3">
      <c r="B3004" s="24" t="str">
        <f>_xlfn.IFNA(VLOOKUP(A3004,list!B:C,2,FALSE),"")</f>
        <v/>
      </c>
      <c r="D3004" s="24" t="str">
        <f>_xlfn.IFNA(VLOOKUP(C3004,list!$G$2:$I$10,2,FALSE),"")</f>
        <v/>
      </c>
      <c r="E3004" s="24" t="str">
        <f>_xlfn.IFNA(VLOOKUP(C3004,list!G:I,3,FALSE),"")</f>
        <v/>
      </c>
      <c r="O3004" s="26" t="str">
        <f t="shared" si="232"/>
        <v/>
      </c>
      <c r="P3004" s="28" t="str">
        <f t="shared" si="236"/>
        <v/>
      </c>
      <c r="Q3004" s="24" t="str">
        <f t="shared" si="233"/>
        <v/>
      </c>
      <c r="R3004" s="24" t="str">
        <f t="shared" si="234"/>
        <v/>
      </c>
      <c r="S3004" s="27" t="str">
        <f t="shared" si="235"/>
        <v/>
      </c>
    </row>
    <row r="3005" spans="2:19" x14ac:dyDescent="0.3">
      <c r="B3005" s="24" t="str">
        <f>_xlfn.IFNA(VLOOKUP(A3005,list!B:C,2,FALSE),"")</f>
        <v/>
      </c>
      <c r="D3005" s="24" t="str">
        <f>_xlfn.IFNA(VLOOKUP(C3005,list!$G$2:$I$10,2,FALSE),"")</f>
        <v/>
      </c>
      <c r="E3005" s="24" t="str">
        <f>_xlfn.IFNA(VLOOKUP(C3005,list!G:I,3,FALSE),"")</f>
        <v/>
      </c>
      <c r="O3005" s="26" t="str">
        <f t="shared" si="232"/>
        <v/>
      </c>
      <c r="P3005" s="28" t="str">
        <f t="shared" si="236"/>
        <v/>
      </c>
      <c r="Q3005" s="24" t="str">
        <f t="shared" si="233"/>
        <v/>
      </c>
      <c r="R3005" s="24" t="str">
        <f t="shared" si="234"/>
        <v/>
      </c>
      <c r="S3005" s="27" t="str">
        <f t="shared" si="235"/>
        <v/>
      </c>
    </row>
    <row r="3006" spans="2:19" x14ac:dyDescent="0.3">
      <c r="B3006" s="24" t="str">
        <f>_xlfn.IFNA(VLOOKUP(A3006,list!B:C,2,FALSE),"")</f>
        <v/>
      </c>
      <c r="D3006" s="24" t="str">
        <f>_xlfn.IFNA(VLOOKUP(C3006,list!$G$2:$I$10,2,FALSE),"")</f>
        <v/>
      </c>
      <c r="E3006" s="24" t="str">
        <f>_xlfn.IFNA(VLOOKUP(C3006,list!G:I,3,FALSE),"")</f>
        <v/>
      </c>
      <c r="O3006" s="26" t="str">
        <f t="shared" si="232"/>
        <v/>
      </c>
      <c r="P3006" s="28" t="str">
        <f t="shared" si="236"/>
        <v/>
      </c>
      <c r="Q3006" s="24" t="str">
        <f t="shared" si="233"/>
        <v/>
      </c>
      <c r="R3006" s="24" t="str">
        <f t="shared" si="234"/>
        <v/>
      </c>
      <c r="S3006" s="27" t="str">
        <f t="shared" si="235"/>
        <v/>
      </c>
    </row>
    <row r="3007" spans="2:19" x14ac:dyDescent="0.3">
      <c r="B3007" s="24" t="str">
        <f>_xlfn.IFNA(VLOOKUP(A3007,list!B:C,2,FALSE),"")</f>
        <v/>
      </c>
      <c r="D3007" s="24" t="str">
        <f>_xlfn.IFNA(VLOOKUP(C3007,list!$G$2:$I$10,2,FALSE),"")</f>
        <v/>
      </c>
      <c r="E3007" s="24" t="str">
        <f>_xlfn.IFNA(VLOOKUP(C3007,list!G:I,3,FALSE),"")</f>
        <v/>
      </c>
      <c r="O3007" s="26" t="str">
        <f t="shared" si="232"/>
        <v/>
      </c>
      <c r="P3007" s="28" t="str">
        <f t="shared" si="236"/>
        <v/>
      </c>
      <c r="Q3007" s="24" t="str">
        <f t="shared" si="233"/>
        <v/>
      </c>
      <c r="R3007" s="24" t="str">
        <f t="shared" si="234"/>
        <v/>
      </c>
      <c r="S3007" s="27" t="str">
        <f t="shared" si="235"/>
        <v/>
      </c>
    </row>
    <row r="3008" spans="2:19" x14ac:dyDescent="0.3">
      <c r="B3008" s="24" t="str">
        <f>_xlfn.IFNA(VLOOKUP(A3008,list!B:C,2,FALSE),"")</f>
        <v/>
      </c>
      <c r="D3008" s="24" t="str">
        <f>_xlfn.IFNA(VLOOKUP(C3008,list!$G$2:$I$10,2,FALSE),"")</f>
        <v/>
      </c>
      <c r="E3008" s="24" t="str">
        <f>_xlfn.IFNA(VLOOKUP(C3008,list!G:I,3,FALSE),"")</f>
        <v/>
      </c>
      <c r="O3008" s="26" t="str">
        <f t="shared" si="232"/>
        <v/>
      </c>
      <c r="P3008" s="28" t="str">
        <f t="shared" si="236"/>
        <v/>
      </c>
      <c r="Q3008" s="24" t="str">
        <f t="shared" si="233"/>
        <v/>
      </c>
      <c r="R3008" s="24" t="str">
        <f t="shared" si="234"/>
        <v/>
      </c>
      <c r="S3008" s="27" t="str">
        <f t="shared" si="235"/>
        <v/>
      </c>
    </row>
    <row r="3009" spans="2:19" x14ac:dyDescent="0.3">
      <c r="B3009" s="24" t="str">
        <f>_xlfn.IFNA(VLOOKUP(A3009,list!B:C,2,FALSE),"")</f>
        <v/>
      </c>
      <c r="D3009" s="24" t="str">
        <f>_xlfn.IFNA(VLOOKUP(C3009,list!$G$2:$I$10,2,FALSE),"")</f>
        <v/>
      </c>
      <c r="E3009" s="24" t="str">
        <f>_xlfn.IFNA(VLOOKUP(C3009,list!G:I,3,FALSE),"")</f>
        <v/>
      </c>
      <c r="O3009" s="26" t="str">
        <f t="shared" si="232"/>
        <v/>
      </c>
      <c r="P3009" s="28" t="str">
        <f t="shared" si="236"/>
        <v/>
      </c>
      <c r="Q3009" s="24" t="str">
        <f t="shared" si="233"/>
        <v/>
      </c>
      <c r="R3009" s="24" t="str">
        <f t="shared" si="234"/>
        <v/>
      </c>
      <c r="S3009" s="27" t="str">
        <f t="shared" si="235"/>
        <v/>
      </c>
    </row>
    <row r="3010" spans="2:19" x14ac:dyDescent="0.3">
      <c r="B3010" s="24" t="str">
        <f>_xlfn.IFNA(VLOOKUP(A3010,list!B:C,2,FALSE),"")</f>
        <v/>
      </c>
      <c r="D3010" s="24" t="str">
        <f>_xlfn.IFNA(VLOOKUP(C3010,list!$G$2:$I$10,2,FALSE),"")</f>
        <v/>
      </c>
      <c r="E3010" s="24" t="str">
        <f>_xlfn.IFNA(VLOOKUP(C3010,list!G:I,3,FALSE),"")</f>
        <v/>
      </c>
      <c r="O3010" s="26" t="str">
        <f t="shared" ref="O3010:O3073" si="237">IFERROR(IF(H3010="","",DATE(YEAR(H3010),MONTH(H3010),1)),"")</f>
        <v/>
      </c>
      <c r="P3010" s="28" t="str">
        <f t="shared" si="236"/>
        <v/>
      </c>
      <c r="Q3010" s="24" t="str">
        <f t="shared" ref="Q3010:Q3073" si="238">IFERROR(IF(J3010="","",MONTH(EOMONTH(J3010,(DAY(J3010)&gt;15)+0))),"")</f>
        <v/>
      </c>
      <c r="R3010" s="24" t="str">
        <f t="shared" ref="R3010:R3073" si="239">IFERROR(IF(J3010="","",IF(AND(MONTH(J3010)=12,Q3010=1),YEAR(J3010)+1,YEAR(J3010))),"")</f>
        <v/>
      </c>
      <c r="S3010" s="27" t="str">
        <f t="shared" ref="S3010:S3073" si="240">IF(OR(Q3010="",R3010=""),"",DATE(R3010,Q3010,1))</f>
        <v/>
      </c>
    </row>
    <row r="3011" spans="2:19" x14ac:dyDescent="0.3">
      <c r="B3011" s="24" t="str">
        <f>_xlfn.IFNA(VLOOKUP(A3011,list!B:C,2,FALSE),"")</f>
        <v/>
      </c>
      <c r="D3011" s="24" t="str">
        <f>_xlfn.IFNA(VLOOKUP(C3011,list!$G$2:$I$10,2,FALSE),"")</f>
        <v/>
      </c>
      <c r="E3011" s="24" t="str">
        <f>_xlfn.IFNA(VLOOKUP(C3011,list!G:I,3,FALSE),"")</f>
        <v/>
      </c>
      <c r="O3011" s="26" t="str">
        <f t="shared" si="237"/>
        <v/>
      </c>
      <c r="P3011" s="28" t="str">
        <f t="shared" ref="P3011:P3074" si="241">IFERROR(IF(J3011&gt;0,((J3011-H3011)/7),""),"")</f>
        <v/>
      </c>
      <c r="Q3011" s="24" t="str">
        <f t="shared" si="238"/>
        <v/>
      </c>
      <c r="R3011" s="24" t="str">
        <f t="shared" si="239"/>
        <v/>
      </c>
      <c r="S3011" s="27" t="str">
        <f t="shared" si="240"/>
        <v/>
      </c>
    </row>
    <row r="3012" spans="2:19" x14ac:dyDescent="0.3">
      <c r="B3012" s="24" t="str">
        <f>_xlfn.IFNA(VLOOKUP(A3012,list!B:C,2,FALSE),"")</f>
        <v/>
      </c>
      <c r="D3012" s="24" t="str">
        <f>_xlfn.IFNA(VLOOKUP(C3012,list!$G$2:$I$10,2,FALSE),"")</f>
        <v/>
      </c>
      <c r="E3012" s="24" t="str">
        <f>_xlfn.IFNA(VLOOKUP(C3012,list!G:I,3,FALSE),"")</f>
        <v/>
      </c>
      <c r="O3012" s="26" t="str">
        <f t="shared" si="237"/>
        <v/>
      </c>
      <c r="P3012" s="28" t="str">
        <f t="shared" si="241"/>
        <v/>
      </c>
      <c r="Q3012" s="24" t="str">
        <f t="shared" si="238"/>
        <v/>
      </c>
      <c r="R3012" s="24" t="str">
        <f t="shared" si="239"/>
        <v/>
      </c>
      <c r="S3012" s="27" t="str">
        <f t="shared" si="240"/>
        <v/>
      </c>
    </row>
    <row r="3013" spans="2:19" x14ac:dyDescent="0.3">
      <c r="B3013" s="24" t="str">
        <f>_xlfn.IFNA(VLOOKUP(A3013,list!B:C,2,FALSE),"")</f>
        <v/>
      </c>
      <c r="D3013" s="24" t="str">
        <f>_xlfn.IFNA(VLOOKUP(C3013,list!$G$2:$I$10,2,FALSE),"")</f>
        <v/>
      </c>
      <c r="E3013" s="24" t="str">
        <f>_xlfn.IFNA(VLOOKUP(C3013,list!G:I,3,FALSE),"")</f>
        <v/>
      </c>
      <c r="O3013" s="26" t="str">
        <f t="shared" si="237"/>
        <v/>
      </c>
      <c r="P3013" s="28" t="str">
        <f t="shared" si="241"/>
        <v/>
      </c>
      <c r="Q3013" s="24" t="str">
        <f t="shared" si="238"/>
        <v/>
      </c>
      <c r="R3013" s="24" t="str">
        <f t="shared" si="239"/>
        <v/>
      </c>
      <c r="S3013" s="27" t="str">
        <f t="shared" si="240"/>
        <v/>
      </c>
    </row>
    <row r="3014" spans="2:19" x14ac:dyDescent="0.3">
      <c r="B3014" s="24" t="str">
        <f>_xlfn.IFNA(VLOOKUP(A3014,list!B:C,2,FALSE),"")</f>
        <v/>
      </c>
      <c r="D3014" s="24" t="str">
        <f>_xlfn.IFNA(VLOOKUP(C3014,list!$G$2:$I$10,2,FALSE),"")</f>
        <v/>
      </c>
      <c r="E3014" s="24" t="str">
        <f>_xlfn.IFNA(VLOOKUP(C3014,list!G:I,3,FALSE),"")</f>
        <v/>
      </c>
      <c r="O3014" s="26" t="str">
        <f t="shared" si="237"/>
        <v/>
      </c>
      <c r="P3014" s="28" t="str">
        <f t="shared" si="241"/>
        <v/>
      </c>
      <c r="Q3014" s="24" t="str">
        <f t="shared" si="238"/>
        <v/>
      </c>
      <c r="R3014" s="24" t="str">
        <f t="shared" si="239"/>
        <v/>
      </c>
      <c r="S3014" s="27" t="str">
        <f t="shared" si="240"/>
        <v/>
      </c>
    </row>
    <row r="3015" spans="2:19" x14ac:dyDescent="0.3">
      <c r="B3015" s="24" t="str">
        <f>_xlfn.IFNA(VLOOKUP(A3015,list!B:C,2,FALSE),"")</f>
        <v/>
      </c>
      <c r="D3015" s="24" t="str">
        <f>_xlfn.IFNA(VLOOKUP(C3015,list!$G$2:$I$10,2,FALSE),"")</f>
        <v/>
      </c>
      <c r="E3015" s="24" t="str">
        <f>_xlfn.IFNA(VLOOKUP(C3015,list!G:I,3,FALSE),"")</f>
        <v/>
      </c>
      <c r="O3015" s="26" t="str">
        <f t="shared" si="237"/>
        <v/>
      </c>
      <c r="P3015" s="28" t="str">
        <f t="shared" si="241"/>
        <v/>
      </c>
      <c r="Q3015" s="24" t="str">
        <f t="shared" si="238"/>
        <v/>
      </c>
      <c r="R3015" s="24" t="str">
        <f t="shared" si="239"/>
        <v/>
      </c>
      <c r="S3015" s="27" t="str">
        <f t="shared" si="240"/>
        <v/>
      </c>
    </row>
    <row r="3016" spans="2:19" x14ac:dyDescent="0.3">
      <c r="B3016" s="24" t="str">
        <f>_xlfn.IFNA(VLOOKUP(A3016,list!B:C,2,FALSE),"")</f>
        <v/>
      </c>
      <c r="D3016" s="24" t="str">
        <f>_xlfn.IFNA(VLOOKUP(C3016,list!$G$2:$I$10,2,FALSE),"")</f>
        <v/>
      </c>
      <c r="E3016" s="24" t="str">
        <f>_xlfn.IFNA(VLOOKUP(C3016,list!G:I,3,FALSE),"")</f>
        <v/>
      </c>
      <c r="O3016" s="26" t="str">
        <f t="shared" si="237"/>
        <v/>
      </c>
      <c r="P3016" s="28" t="str">
        <f t="shared" si="241"/>
        <v/>
      </c>
      <c r="Q3016" s="24" t="str">
        <f t="shared" si="238"/>
        <v/>
      </c>
      <c r="R3016" s="24" t="str">
        <f t="shared" si="239"/>
        <v/>
      </c>
      <c r="S3016" s="27" t="str">
        <f t="shared" si="240"/>
        <v/>
      </c>
    </row>
    <row r="3017" spans="2:19" x14ac:dyDescent="0.3">
      <c r="B3017" s="24" t="str">
        <f>_xlfn.IFNA(VLOOKUP(A3017,list!B:C,2,FALSE),"")</f>
        <v/>
      </c>
      <c r="D3017" s="24" t="str">
        <f>_xlfn.IFNA(VLOOKUP(C3017,list!$G$2:$I$10,2,FALSE),"")</f>
        <v/>
      </c>
      <c r="E3017" s="24" t="str">
        <f>_xlfn.IFNA(VLOOKUP(C3017,list!G:I,3,FALSE),"")</f>
        <v/>
      </c>
      <c r="O3017" s="26" t="str">
        <f t="shared" si="237"/>
        <v/>
      </c>
      <c r="P3017" s="28" t="str">
        <f t="shared" si="241"/>
        <v/>
      </c>
      <c r="Q3017" s="24" t="str">
        <f t="shared" si="238"/>
        <v/>
      </c>
      <c r="R3017" s="24" t="str">
        <f t="shared" si="239"/>
        <v/>
      </c>
      <c r="S3017" s="27" t="str">
        <f t="shared" si="240"/>
        <v/>
      </c>
    </row>
    <row r="3018" spans="2:19" x14ac:dyDescent="0.3">
      <c r="B3018" s="24" t="str">
        <f>_xlfn.IFNA(VLOOKUP(A3018,list!B:C,2,FALSE),"")</f>
        <v/>
      </c>
      <c r="D3018" s="24" t="str">
        <f>_xlfn.IFNA(VLOOKUP(C3018,list!$G$2:$I$10,2,FALSE),"")</f>
        <v/>
      </c>
      <c r="E3018" s="24" t="str">
        <f>_xlfn.IFNA(VLOOKUP(C3018,list!G:I,3,FALSE),"")</f>
        <v/>
      </c>
      <c r="O3018" s="26" t="str">
        <f t="shared" si="237"/>
        <v/>
      </c>
      <c r="P3018" s="28" t="str">
        <f t="shared" si="241"/>
        <v/>
      </c>
      <c r="Q3018" s="24" t="str">
        <f t="shared" si="238"/>
        <v/>
      </c>
      <c r="R3018" s="24" t="str">
        <f t="shared" si="239"/>
        <v/>
      </c>
      <c r="S3018" s="27" t="str">
        <f t="shared" si="240"/>
        <v/>
      </c>
    </row>
    <row r="3019" spans="2:19" x14ac:dyDescent="0.3">
      <c r="B3019" s="24" t="str">
        <f>_xlfn.IFNA(VLOOKUP(A3019,list!B:C,2,FALSE),"")</f>
        <v/>
      </c>
      <c r="D3019" s="24" t="str">
        <f>_xlfn.IFNA(VLOOKUP(C3019,list!$G$2:$I$10,2,FALSE),"")</f>
        <v/>
      </c>
      <c r="E3019" s="24" t="str">
        <f>_xlfn.IFNA(VLOOKUP(C3019,list!G:I,3,FALSE),"")</f>
        <v/>
      </c>
      <c r="O3019" s="26" t="str">
        <f t="shared" si="237"/>
        <v/>
      </c>
      <c r="P3019" s="28" t="str">
        <f t="shared" si="241"/>
        <v/>
      </c>
      <c r="Q3019" s="24" t="str">
        <f t="shared" si="238"/>
        <v/>
      </c>
      <c r="R3019" s="24" t="str">
        <f t="shared" si="239"/>
        <v/>
      </c>
      <c r="S3019" s="27" t="str">
        <f t="shared" si="240"/>
        <v/>
      </c>
    </row>
    <row r="3020" spans="2:19" x14ac:dyDescent="0.3">
      <c r="B3020" s="24" t="str">
        <f>_xlfn.IFNA(VLOOKUP(A3020,list!B:C,2,FALSE),"")</f>
        <v/>
      </c>
      <c r="D3020" s="24" t="str">
        <f>_xlfn.IFNA(VLOOKUP(C3020,list!$G$2:$I$10,2,FALSE),"")</f>
        <v/>
      </c>
      <c r="E3020" s="24" t="str">
        <f>_xlfn.IFNA(VLOOKUP(C3020,list!G:I,3,FALSE),"")</f>
        <v/>
      </c>
      <c r="O3020" s="26" t="str">
        <f t="shared" si="237"/>
        <v/>
      </c>
      <c r="P3020" s="28" t="str">
        <f t="shared" si="241"/>
        <v/>
      </c>
      <c r="Q3020" s="24" t="str">
        <f t="shared" si="238"/>
        <v/>
      </c>
      <c r="R3020" s="24" t="str">
        <f t="shared" si="239"/>
        <v/>
      </c>
      <c r="S3020" s="27" t="str">
        <f t="shared" si="240"/>
        <v/>
      </c>
    </row>
    <row r="3021" spans="2:19" x14ac:dyDescent="0.3">
      <c r="B3021" s="24" t="str">
        <f>_xlfn.IFNA(VLOOKUP(A3021,list!B:C,2,FALSE),"")</f>
        <v/>
      </c>
      <c r="D3021" s="24" t="str">
        <f>_xlfn.IFNA(VLOOKUP(C3021,list!$G$2:$I$10,2,FALSE),"")</f>
        <v/>
      </c>
      <c r="E3021" s="24" t="str">
        <f>_xlfn.IFNA(VLOOKUP(C3021,list!G:I,3,FALSE),"")</f>
        <v/>
      </c>
      <c r="O3021" s="26" t="str">
        <f t="shared" si="237"/>
        <v/>
      </c>
      <c r="P3021" s="28" t="str">
        <f t="shared" si="241"/>
        <v/>
      </c>
      <c r="Q3021" s="24" t="str">
        <f t="shared" si="238"/>
        <v/>
      </c>
      <c r="R3021" s="24" t="str">
        <f t="shared" si="239"/>
        <v/>
      </c>
      <c r="S3021" s="27" t="str">
        <f t="shared" si="240"/>
        <v/>
      </c>
    </row>
    <row r="3022" spans="2:19" x14ac:dyDescent="0.3">
      <c r="B3022" s="24" t="str">
        <f>_xlfn.IFNA(VLOOKUP(A3022,list!B:C,2,FALSE),"")</f>
        <v/>
      </c>
      <c r="D3022" s="24" t="str">
        <f>_xlfn.IFNA(VLOOKUP(C3022,list!$G$2:$I$10,2,FALSE),"")</f>
        <v/>
      </c>
      <c r="E3022" s="24" t="str">
        <f>_xlfn.IFNA(VLOOKUP(C3022,list!G:I,3,FALSE),"")</f>
        <v/>
      </c>
      <c r="O3022" s="26" t="str">
        <f t="shared" si="237"/>
        <v/>
      </c>
      <c r="P3022" s="28" t="str">
        <f t="shared" si="241"/>
        <v/>
      </c>
      <c r="Q3022" s="24" t="str">
        <f t="shared" si="238"/>
        <v/>
      </c>
      <c r="R3022" s="24" t="str">
        <f t="shared" si="239"/>
        <v/>
      </c>
      <c r="S3022" s="27" t="str">
        <f t="shared" si="240"/>
        <v/>
      </c>
    </row>
    <row r="3023" spans="2:19" x14ac:dyDescent="0.3">
      <c r="B3023" s="24" t="str">
        <f>_xlfn.IFNA(VLOOKUP(A3023,list!B:C,2,FALSE),"")</f>
        <v/>
      </c>
      <c r="D3023" s="24" t="str">
        <f>_xlfn.IFNA(VLOOKUP(C3023,list!$G$2:$I$10,2,FALSE),"")</f>
        <v/>
      </c>
      <c r="E3023" s="24" t="str">
        <f>_xlfn.IFNA(VLOOKUP(C3023,list!G:I,3,FALSE),"")</f>
        <v/>
      </c>
      <c r="O3023" s="26" t="str">
        <f t="shared" si="237"/>
        <v/>
      </c>
      <c r="P3023" s="28" t="str">
        <f t="shared" si="241"/>
        <v/>
      </c>
      <c r="Q3023" s="24" t="str">
        <f t="shared" si="238"/>
        <v/>
      </c>
      <c r="R3023" s="24" t="str">
        <f t="shared" si="239"/>
        <v/>
      </c>
      <c r="S3023" s="27" t="str">
        <f t="shared" si="240"/>
        <v/>
      </c>
    </row>
    <row r="3024" spans="2:19" x14ac:dyDescent="0.3">
      <c r="B3024" s="24" t="str">
        <f>_xlfn.IFNA(VLOOKUP(A3024,list!B:C,2,FALSE),"")</f>
        <v/>
      </c>
      <c r="D3024" s="24" t="str">
        <f>_xlfn.IFNA(VLOOKUP(C3024,list!$G$2:$I$10,2,FALSE),"")</f>
        <v/>
      </c>
      <c r="E3024" s="24" t="str">
        <f>_xlfn.IFNA(VLOOKUP(C3024,list!G:I,3,FALSE),"")</f>
        <v/>
      </c>
      <c r="O3024" s="26" t="str">
        <f t="shared" si="237"/>
        <v/>
      </c>
      <c r="P3024" s="28" t="str">
        <f t="shared" si="241"/>
        <v/>
      </c>
      <c r="Q3024" s="24" t="str">
        <f t="shared" si="238"/>
        <v/>
      </c>
      <c r="R3024" s="24" t="str">
        <f t="shared" si="239"/>
        <v/>
      </c>
      <c r="S3024" s="27" t="str">
        <f t="shared" si="240"/>
        <v/>
      </c>
    </row>
    <row r="3025" spans="2:19" x14ac:dyDescent="0.3">
      <c r="B3025" s="24" t="str">
        <f>_xlfn.IFNA(VLOOKUP(A3025,list!B:C,2,FALSE),"")</f>
        <v/>
      </c>
      <c r="D3025" s="24" t="str">
        <f>_xlfn.IFNA(VLOOKUP(C3025,list!$G$2:$I$10,2,FALSE),"")</f>
        <v/>
      </c>
      <c r="E3025" s="24" t="str">
        <f>_xlfn.IFNA(VLOOKUP(C3025,list!G:I,3,FALSE),"")</f>
        <v/>
      </c>
      <c r="O3025" s="26" t="str">
        <f t="shared" si="237"/>
        <v/>
      </c>
      <c r="P3025" s="28" t="str">
        <f t="shared" si="241"/>
        <v/>
      </c>
      <c r="Q3025" s="24" t="str">
        <f t="shared" si="238"/>
        <v/>
      </c>
      <c r="R3025" s="24" t="str">
        <f t="shared" si="239"/>
        <v/>
      </c>
      <c r="S3025" s="27" t="str">
        <f t="shared" si="240"/>
        <v/>
      </c>
    </row>
    <row r="3026" spans="2:19" x14ac:dyDescent="0.3">
      <c r="B3026" s="24" t="str">
        <f>_xlfn.IFNA(VLOOKUP(A3026,list!B:C,2,FALSE),"")</f>
        <v/>
      </c>
      <c r="D3026" s="24" t="str">
        <f>_xlfn.IFNA(VLOOKUP(C3026,list!$G$2:$I$10,2,FALSE),"")</f>
        <v/>
      </c>
      <c r="E3026" s="24" t="str">
        <f>_xlfn.IFNA(VLOOKUP(C3026,list!G:I,3,FALSE),"")</f>
        <v/>
      </c>
      <c r="O3026" s="26" t="str">
        <f t="shared" si="237"/>
        <v/>
      </c>
      <c r="P3026" s="28" t="str">
        <f t="shared" si="241"/>
        <v/>
      </c>
      <c r="Q3026" s="24" t="str">
        <f t="shared" si="238"/>
        <v/>
      </c>
      <c r="R3026" s="24" t="str">
        <f t="shared" si="239"/>
        <v/>
      </c>
      <c r="S3026" s="27" t="str">
        <f t="shared" si="240"/>
        <v/>
      </c>
    </row>
    <row r="3027" spans="2:19" x14ac:dyDescent="0.3">
      <c r="B3027" s="24" t="str">
        <f>_xlfn.IFNA(VLOOKUP(A3027,list!B:C,2,FALSE),"")</f>
        <v/>
      </c>
      <c r="D3027" s="24" t="str">
        <f>_xlfn.IFNA(VLOOKUP(C3027,list!$G$2:$I$10,2,FALSE),"")</f>
        <v/>
      </c>
      <c r="E3027" s="24" t="str">
        <f>_xlfn.IFNA(VLOOKUP(C3027,list!G:I,3,FALSE),"")</f>
        <v/>
      </c>
      <c r="O3027" s="26" t="str">
        <f t="shared" si="237"/>
        <v/>
      </c>
      <c r="P3027" s="28" t="str">
        <f t="shared" si="241"/>
        <v/>
      </c>
      <c r="Q3027" s="24" t="str">
        <f t="shared" si="238"/>
        <v/>
      </c>
      <c r="R3027" s="24" t="str">
        <f t="shared" si="239"/>
        <v/>
      </c>
      <c r="S3027" s="27" t="str">
        <f t="shared" si="240"/>
        <v/>
      </c>
    </row>
    <row r="3028" spans="2:19" x14ac:dyDescent="0.3">
      <c r="B3028" s="24" t="str">
        <f>_xlfn.IFNA(VLOOKUP(A3028,list!B:C,2,FALSE),"")</f>
        <v/>
      </c>
      <c r="D3028" s="24" t="str">
        <f>_xlfn.IFNA(VLOOKUP(C3028,list!$G$2:$I$10,2,FALSE),"")</f>
        <v/>
      </c>
      <c r="E3028" s="24" t="str">
        <f>_xlfn.IFNA(VLOOKUP(C3028,list!G:I,3,FALSE),"")</f>
        <v/>
      </c>
      <c r="O3028" s="26" t="str">
        <f t="shared" si="237"/>
        <v/>
      </c>
      <c r="P3028" s="28" t="str">
        <f t="shared" si="241"/>
        <v/>
      </c>
      <c r="Q3028" s="24" t="str">
        <f t="shared" si="238"/>
        <v/>
      </c>
      <c r="R3028" s="24" t="str">
        <f t="shared" si="239"/>
        <v/>
      </c>
      <c r="S3028" s="27" t="str">
        <f t="shared" si="240"/>
        <v/>
      </c>
    </row>
    <row r="3029" spans="2:19" x14ac:dyDescent="0.3">
      <c r="B3029" s="24" t="str">
        <f>_xlfn.IFNA(VLOOKUP(A3029,list!B:C,2,FALSE),"")</f>
        <v/>
      </c>
      <c r="D3029" s="24" t="str">
        <f>_xlfn.IFNA(VLOOKUP(C3029,list!$G$2:$I$10,2,FALSE),"")</f>
        <v/>
      </c>
      <c r="E3029" s="24" t="str">
        <f>_xlfn.IFNA(VLOOKUP(C3029,list!G:I,3,FALSE),"")</f>
        <v/>
      </c>
      <c r="O3029" s="26" t="str">
        <f t="shared" si="237"/>
        <v/>
      </c>
      <c r="P3029" s="28" t="str">
        <f t="shared" si="241"/>
        <v/>
      </c>
      <c r="Q3029" s="24" t="str">
        <f t="shared" si="238"/>
        <v/>
      </c>
      <c r="R3029" s="24" t="str">
        <f t="shared" si="239"/>
        <v/>
      </c>
      <c r="S3029" s="27" t="str">
        <f t="shared" si="240"/>
        <v/>
      </c>
    </row>
    <row r="3030" spans="2:19" x14ac:dyDescent="0.3">
      <c r="B3030" s="24" t="str">
        <f>_xlfn.IFNA(VLOOKUP(A3030,list!B:C,2,FALSE),"")</f>
        <v/>
      </c>
      <c r="D3030" s="24" t="str">
        <f>_xlfn.IFNA(VLOOKUP(C3030,list!$G$2:$I$10,2,FALSE),"")</f>
        <v/>
      </c>
      <c r="E3030" s="24" t="str">
        <f>_xlfn.IFNA(VLOOKUP(C3030,list!G:I,3,FALSE),"")</f>
        <v/>
      </c>
      <c r="O3030" s="26" t="str">
        <f t="shared" si="237"/>
        <v/>
      </c>
      <c r="P3030" s="28" t="str">
        <f t="shared" si="241"/>
        <v/>
      </c>
      <c r="Q3030" s="24" t="str">
        <f t="shared" si="238"/>
        <v/>
      </c>
      <c r="R3030" s="24" t="str">
        <f t="shared" si="239"/>
        <v/>
      </c>
      <c r="S3030" s="27" t="str">
        <f t="shared" si="240"/>
        <v/>
      </c>
    </row>
    <row r="3031" spans="2:19" x14ac:dyDescent="0.3">
      <c r="B3031" s="24" t="str">
        <f>_xlfn.IFNA(VLOOKUP(A3031,list!B:C,2,FALSE),"")</f>
        <v/>
      </c>
      <c r="D3031" s="24" t="str">
        <f>_xlfn.IFNA(VLOOKUP(C3031,list!$G$2:$I$10,2,FALSE),"")</f>
        <v/>
      </c>
      <c r="E3031" s="24" t="str">
        <f>_xlfn.IFNA(VLOOKUP(C3031,list!G:I,3,FALSE),"")</f>
        <v/>
      </c>
      <c r="O3031" s="26" t="str">
        <f t="shared" si="237"/>
        <v/>
      </c>
      <c r="P3031" s="28" t="str">
        <f t="shared" si="241"/>
        <v/>
      </c>
      <c r="Q3031" s="24" t="str">
        <f t="shared" si="238"/>
        <v/>
      </c>
      <c r="R3031" s="24" t="str">
        <f t="shared" si="239"/>
        <v/>
      </c>
      <c r="S3031" s="27" t="str">
        <f t="shared" si="240"/>
        <v/>
      </c>
    </row>
    <row r="3032" spans="2:19" x14ac:dyDescent="0.3">
      <c r="B3032" s="24" t="str">
        <f>_xlfn.IFNA(VLOOKUP(A3032,list!B:C,2,FALSE),"")</f>
        <v/>
      </c>
      <c r="D3032" s="24" t="str">
        <f>_xlfn.IFNA(VLOOKUP(C3032,list!$G$2:$I$10,2,FALSE),"")</f>
        <v/>
      </c>
      <c r="E3032" s="24" t="str">
        <f>_xlfn.IFNA(VLOOKUP(C3032,list!G:I,3,FALSE),"")</f>
        <v/>
      </c>
      <c r="O3032" s="26" t="str">
        <f t="shared" si="237"/>
        <v/>
      </c>
      <c r="P3032" s="28" t="str">
        <f t="shared" si="241"/>
        <v/>
      </c>
      <c r="Q3032" s="24" t="str">
        <f t="shared" si="238"/>
        <v/>
      </c>
      <c r="R3032" s="24" t="str">
        <f t="shared" si="239"/>
        <v/>
      </c>
      <c r="S3032" s="27" t="str">
        <f t="shared" si="240"/>
        <v/>
      </c>
    </row>
    <row r="3033" spans="2:19" x14ac:dyDescent="0.3">
      <c r="B3033" s="24" t="str">
        <f>_xlfn.IFNA(VLOOKUP(A3033,list!B:C,2,FALSE),"")</f>
        <v/>
      </c>
      <c r="D3033" s="24" t="str">
        <f>_xlfn.IFNA(VLOOKUP(C3033,list!$G$2:$I$10,2,FALSE),"")</f>
        <v/>
      </c>
      <c r="E3033" s="24" t="str">
        <f>_xlfn.IFNA(VLOOKUP(C3033,list!G:I,3,FALSE),"")</f>
        <v/>
      </c>
      <c r="O3033" s="26" t="str">
        <f t="shared" si="237"/>
        <v/>
      </c>
      <c r="P3033" s="28" t="str">
        <f t="shared" si="241"/>
        <v/>
      </c>
      <c r="Q3033" s="24" t="str">
        <f t="shared" si="238"/>
        <v/>
      </c>
      <c r="R3033" s="24" t="str">
        <f t="shared" si="239"/>
        <v/>
      </c>
      <c r="S3033" s="27" t="str">
        <f t="shared" si="240"/>
        <v/>
      </c>
    </row>
    <row r="3034" spans="2:19" x14ac:dyDescent="0.3">
      <c r="B3034" s="24" t="str">
        <f>_xlfn.IFNA(VLOOKUP(A3034,list!B:C,2,FALSE),"")</f>
        <v/>
      </c>
      <c r="D3034" s="24" t="str">
        <f>_xlfn.IFNA(VLOOKUP(C3034,list!$G$2:$I$10,2,FALSE),"")</f>
        <v/>
      </c>
      <c r="E3034" s="24" t="str">
        <f>_xlfn.IFNA(VLOOKUP(C3034,list!G:I,3,FALSE),"")</f>
        <v/>
      </c>
      <c r="O3034" s="26" t="str">
        <f t="shared" si="237"/>
        <v/>
      </c>
      <c r="P3034" s="28" t="str">
        <f t="shared" si="241"/>
        <v/>
      </c>
      <c r="Q3034" s="24" t="str">
        <f t="shared" si="238"/>
        <v/>
      </c>
      <c r="R3034" s="24" t="str">
        <f t="shared" si="239"/>
        <v/>
      </c>
      <c r="S3034" s="27" t="str">
        <f t="shared" si="240"/>
        <v/>
      </c>
    </row>
    <row r="3035" spans="2:19" x14ac:dyDescent="0.3">
      <c r="B3035" s="24" t="str">
        <f>_xlfn.IFNA(VLOOKUP(A3035,list!B:C,2,FALSE),"")</f>
        <v/>
      </c>
      <c r="D3035" s="24" t="str">
        <f>_xlfn.IFNA(VLOOKUP(C3035,list!$G$2:$I$10,2,FALSE),"")</f>
        <v/>
      </c>
      <c r="E3035" s="24" t="str">
        <f>_xlfn.IFNA(VLOOKUP(C3035,list!G:I,3,FALSE),"")</f>
        <v/>
      </c>
      <c r="O3035" s="26" t="str">
        <f t="shared" si="237"/>
        <v/>
      </c>
      <c r="P3035" s="28" t="str">
        <f t="shared" si="241"/>
        <v/>
      </c>
      <c r="Q3035" s="24" t="str">
        <f t="shared" si="238"/>
        <v/>
      </c>
      <c r="R3035" s="24" t="str">
        <f t="shared" si="239"/>
        <v/>
      </c>
      <c r="S3035" s="27" t="str">
        <f t="shared" si="240"/>
        <v/>
      </c>
    </row>
    <row r="3036" spans="2:19" x14ac:dyDescent="0.3">
      <c r="B3036" s="24" t="str">
        <f>_xlfn.IFNA(VLOOKUP(A3036,list!B:C,2,FALSE),"")</f>
        <v/>
      </c>
      <c r="D3036" s="24" t="str">
        <f>_xlfn.IFNA(VLOOKUP(C3036,list!$G$2:$I$10,2,FALSE),"")</f>
        <v/>
      </c>
      <c r="E3036" s="24" t="str">
        <f>_xlfn.IFNA(VLOOKUP(C3036,list!G:I,3,FALSE),"")</f>
        <v/>
      </c>
      <c r="O3036" s="26" t="str">
        <f t="shared" si="237"/>
        <v/>
      </c>
      <c r="P3036" s="28" t="str">
        <f t="shared" si="241"/>
        <v/>
      </c>
      <c r="Q3036" s="24" t="str">
        <f t="shared" si="238"/>
        <v/>
      </c>
      <c r="R3036" s="24" t="str">
        <f t="shared" si="239"/>
        <v/>
      </c>
      <c r="S3036" s="27" t="str">
        <f t="shared" si="240"/>
        <v/>
      </c>
    </row>
    <row r="3037" spans="2:19" x14ac:dyDescent="0.3">
      <c r="B3037" s="24" t="str">
        <f>_xlfn.IFNA(VLOOKUP(A3037,list!B:C,2,FALSE),"")</f>
        <v/>
      </c>
      <c r="D3037" s="24" t="str">
        <f>_xlfn.IFNA(VLOOKUP(C3037,list!$G$2:$I$10,2,FALSE),"")</f>
        <v/>
      </c>
      <c r="E3037" s="24" t="str">
        <f>_xlfn.IFNA(VLOOKUP(C3037,list!G:I,3,FALSE),"")</f>
        <v/>
      </c>
      <c r="O3037" s="26" t="str">
        <f t="shared" si="237"/>
        <v/>
      </c>
      <c r="P3037" s="28" t="str">
        <f t="shared" si="241"/>
        <v/>
      </c>
      <c r="Q3037" s="24" t="str">
        <f t="shared" si="238"/>
        <v/>
      </c>
      <c r="R3037" s="24" t="str">
        <f t="shared" si="239"/>
        <v/>
      </c>
      <c r="S3037" s="27" t="str">
        <f t="shared" si="240"/>
        <v/>
      </c>
    </row>
    <row r="3038" spans="2:19" x14ac:dyDescent="0.3">
      <c r="B3038" s="24" t="str">
        <f>_xlfn.IFNA(VLOOKUP(A3038,list!B:C,2,FALSE),"")</f>
        <v/>
      </c>
      <c r="D3038" s="24" t="str">
        <f>_xlfn.IFNA(VLOOKUP(C3038,list!$G$2:$I$10,2,FALSE),"")</f>
        <v/>
      </c>
      <c r="E3038" s="24" t="str">
        <f>_xlfn.IFNA(VLOOKUP(C3038,list!G:I,3,FALSE),"")</f>
        <v/>
      </c>
      <c r="O3038" s="26" t="str">
        <f t="shared" si="237"/>
        <v/>
      </c>
      <c r="P3038" s="28" t="str">
        <f t="shared" si="241"/>
        <v/>
      </c>
      <c r="Q3038" s="24" t="str">
        <f t="shared" si="238"/>
        <v/>
      </c>
      <c r="R3038" s="24" t="str">
        <f t="shared" si="239"/>
        <v/>
      </c>
      <c r="S3038" s="27" t="str">
        <f t="shared" si="240"/>
        <v/>
      </c>
    </row>
    <row r="3039" spans="2:19" x14ac:dyDescent="0.3">
      <c r="B3039" s="24" t="str">
        <f>_xlfn.IFNA(VLOOKUP(A3039,list!B:C,2,FALSE),"")</f>
        <v/>
      </c>
      <c r="D3039" s="24" t="str">
        <f>_xlfn.IFNA(VLOOKUP(C3039,list!$G$2:$I$10,2,FALSE),"")</f>
        <v/>
      </c>
      <c r="E3039" s="24" t="str">
        <f>_xlfn.IFNA(VLOOKUP(C3039,list!G:I,3,FALSE),"")</f>
        <v/>
      </c>
      <c r="O3039" s="26" t="str">
        <f t="shared" si="237"/>
        <v/>
      </c>
      <c r="P3039" s="28" t="str">
        <f t="shared" si="241"/>
        <v/>
      </c>
      <c r="Q3039" s="24" t="str">
        <f t="shared" si="238"/>
        <v/>
      </c>
      <c r="R3039" s="24" t="str">
        <f t="shared" si="239"/>
        <v/>
      </c>
      <c r="S3039" s="27" t="str">
        <f t="shared" si="240"/>
        <v/>
      </c>
    </row>
    <row r="3040" spans="2:19" x14ac:dyDescent="0.3">
      <c r="B3040" s="24" t="str">
        <f>_xlfn.IFNA(VLOOKUP(A3040,list!B:C,2,FALSE),"")</f>
        <v/>
      </c>
      <c r="D3040" s="24" t="str">
        <f>_xlfn.IFNA(VLOOKUP(C3040,list!$G$2:$I$10,2,FALSE),"")</f>
        <v/>
      </c>
      <c r="E3040" s="24" t="str">
        <f>_xlfn.IFNA(VLOOKUP(C3040,list!G:I,3,FALSE),"")</f>
        <v/>
      </c>
      <c r="O3040" s="26" t="str">
        <f t="shared" si="237"/>
        <v/>
      </c>
      <c r="P3040" s="28" t="str">
        <f t="shared" si="241"/>
        <v/>
      </c>
      <c r="Q3040" s="24" t="str">
        <f t="shared" si="238"/>
        <v/>
      </c>
      <c r="R3040" s="24" t="str">
        <f t="shared" si="239"/>
        <v/>
      </c>
      <c r="S3040" s="27" t="str">
        <f t="shared" si="240"/>
        <v/>
      </c>
    </row>
    <row r="3041" spans="2:19" x14ac:dyDescent="0.3">
      <c r="B3041" s="24" t="str">
        <f>_xlfn.IFNA(VLOOKUP(A3041,list!B:C,2,FALSE),"")</f>
        <v/>
      </c>
      <c r="D3041" s="24" t="str">
        <f>_xlfn.IFNA(VLOOKUP(C3041,list!$G$2:$I$10,2,FALSE),"")</f>
        <v/>
      </c>
      <c r="E3041" s="24" t="str">
        <f>_xlfn.IFNA(VLOOKUP(C3041,list!G:I,3,FALSE),"")</f>
        <v/>
      </c>
      <c r="O3041" s="26" t="str">
        <f t="shared" si="237"/>
        <v/>
      </c>
      <c r="P3041" s="28" t="str">
        <f t="shared" si="241"/>
        <v/>
      </c>
      <c r="Q3041" s="24" t="str">
        <f t="shared" si="238"/>
        <v/>
      </c>
      <c r="R3041" s="24" t="str">
        <f t="shared" si="239"/>
        <v/>
      </c>
      <c r="S3041" s="27" t="str">
        <f t="shared" si="240"/>
        <v/>
      </c>
    </row>
    <row r="3042" spans="2:19" x14ac:dyDescent="0.3">
      <c r="B3042" s="24" t="str">
        <f>_xlfn.IFNA(VLOOKUP(A3042,list!B:C,2,FALSE),"")</f>
        <v/>
      </c>
      <c r="D3042" s="24" t="str">
        <f>_xlfn.IFNA(VLOOKUP(C3042,list!$G$2:$I$10,2,FALSE),"")</f>
        <v/>
      </c>
      <c r="E3042" s="24" t="str">
        <f>_xlfn.IFNA(VLOOKUP(C3042,list!G:I,3,FALSE),"")</f>
        <v/>
      </c>
      <c r="O3042" s="26" t="str">
        <f t="shared" si="237"/>
        <v/>
      </c>
      <c r="P3042" s="28" t="str">
        <f t="shared" si="241"/>
        <v/>
      </c>
      <c r="Q3042" s="24" t="str">
        <f t="shared" si="238"/>
        <v/>
      </c>
      <c r="R3042" s="24" t="str">
        <f t="shared" si="239"/>
        <v/>
      </c>
      <c r="S3042" s="27" t="str">
        <f t="shared" si="240"/>
        <v/>
      </c>
    </row>
    <row r="3043" spans="2:19" x14ac:dyDescent="0.3">
      <c r="B3043" s="24" t="str">
        <f>_xlfn.IFNA(VLOOKUP(A3043,list!B:C,2,FALSE),"")</f>
        <v/>
      </c>
      <c r="D3043" s="24" t="str">
        <f>_xlfn.IFNA(VLOOKUP(C3043,list!$G$2:$I$10,2,FALSE),"")</f>
        <v/>
      </c>
      <c r="E3043" s="24" t="str">
        <f>_xlfn.IFNA(VLOOKUP(C3043,list!G:I,3,FALSE),"")</f>
        <v/>
      </c>
      <c r="O3043" s="26" t="str">
        <f t="shared" si="237"/>
        <v/>
      </c>
      <c r="P3043" s="28" t="str">
        <f t="shared" si="241"/>
        <v/>
      </c>
      <c r="Q3043" s="24" t="str">
        <f t="shared" si="238"/>
        <v/>
      </c>
      <c r="R3043" s="24" t="str">
        <f t="shared" si="239"/>
        <v/>
      </c>
      <c r="S3043" s="27" t="str">
        <f t="shared" si="240"/>
        <v/>
      </c>
    </row>
    <row r="3044" spans="2:19" x14ac:dyDescent="0.3">
      <c r="B3044" s="24" t="str">
        <f>_xlfn.IFNA(VLOOKUP(A3044,list!B:C,2,FALSE),"")</f>
        <v/>
      </c>
      <c r="D3044" s="24" t="str">
        <f>_xlfn.IFNA(VLOOKUP(C3044,list!$G$2:$I$10,2,FALSE),"")</f>
        <v/>
      </c>
      <c r="E3044" s="24" t="str">
        <f>_xlfn.IFNA(VLOOKUP(C3044,list!G:I,3,FALSE),"")</f>
        <v/>
      </c>
      <c r="O3044" s="26" t="str">
        <f t="shared" si="237"/>
        <v/>
      </c>
      <c r="P3044" s="28" t="str">
        <f t="shared" si="241"/>
        <v/>
      </c>
      <c r="Q3044" s="24" t="str">
        <f t="shared" si="238"/>
        <v/>
      </c>
      <c r="R3044" s="24" t="str">
        <f t="shared" si="239"/>
        <v/>
      </c>
      <c r="S3044" s="27" t="str">
        <f t="shared" si="240"/>
        <v/>
      </c>
    </row>
    <row r="3045" spans="2:19" x14ac:dyDescent="0.3">
      <c r="B3045" s="24" t="str">
        <f>_xlfn.IFNA(VLOOKUP(A3045,list!B:C,2,FALSE),"")</f>
        <v/>
      </c>
      <c r="D3045" s="24" t="str">
        <f>_xlfn.IFNA(VLOOKUP(C3045,list!$G$2:$I$10,2,FALSE),"")</f>
        <v/>
      </c>
      <c r="E3045" s="24" t="str">
        <f>_xlfn.IFNA(VLOOKUP(C3045,list!G:I,3,FALSE),"")</f>
        <v/>
      </c>
      <c r="O3045" s="26" t="str">
        <f t="shared" si="237"/>
        <v/>
      </c>
      <c r="P3045" s="28" t="str">
        <f t="shared" si="241"/>
        <v/>
      </c>
      <c r="Q3045" s="24" t="str">
        <f t="shared" si="238"/>
        <v/>
      </c>
      <c r="R3045" s="24" t="str">
        <f t="shared" si="239"/>
        <v/>
      </c>
      <c r="S3045" s="27" t="str">
        <f t="shared" si="240"/>
        <v/>
      </c>
    </row>
    <row r="3046" spans="2:19" x14ac:dyDescent="0.3">
      <c r="B3046" s="24" t="str">
        <f>_xlfn.IFNA(VLOOKUP(A3046,list!B:C,2,FALSE),"")</f>
        <v/>
      </c>
      <c r="D3046" s="24" t="str">
        <f>_xlfn.IFNA(VLOOKUP(C3046,list!$G$2:$I$10,2,FALSE),"")</f>
        <v/>
      </c>
      <c r="E3046" s="24" t="str">
        <f>_xlfn.IFNA(VLOOKUP(C3046,list!G:I,3,FALSE),"")</f>
        <v/>
      </c>
      <c r="O3046" s="26" t="str">
        <f t="shared" si="237"/>
        <v/>
      </c>
      <c r="P3046" s="28" t="str">
        <f t="shared" si="241"/>
        <v/>
      </c>
      <c r="Q3046" s="24" t="str">
        <f t="shared" si="238"/>
        <v/>
      </c>
      <c r="R3046" s="24" t="str">
        <f t="shared" si="239"/>
        <v/>
      </c>
      <c r="S3046" s="27" t="str">
        <f t="shared" si="240"/>
        <v/>
      </c>
    </row>
    <row r="3047" spans="2:19" x14ac:dyDescent="0.3">
      <c r="B3047" s="24" t="str">
        <f>_xlfn.IFNA(VLOOKUP(A3047,list!B:C,2,FALSE),"")</f>
        <v/>
      </c>
      <c r="D3047" s="24" t="str">
        <f>_xlfn.IFNA(VLOOKUP(C3047,list!$G$2:$I$10,2,FALSE),"")</f>
        <v/>
      </c>
      <c r="E3047" s="24" t="str">
        <f>_xlfn.IFNA(VLOOKUP(C3047,list!G:I,3,FALSE),"")</f>
        <v/>
      </c>
      <c r="O3047" s="26" t="str">
        <f t="shared" si="237"/>
        <v/>
      </c>
      <c r="P3047" s="28" t="str">
        <f t="shared" si="241"/>
        <v/>
      </c>
      <c r="Q3047" s="24" t="str">
        <f t="shared" si="238"/>
        <v/>
      </c>
      <c r="R3047" s="24" t="str">
        <f t="shared" si="239"/>
        <v/>
      </c>
      <c r="S3047" s="27" t="str">
        <f t="shared" si="240"/>
        <v/>
      </c>
    </row>
    <row r="3048" spans="2:19" x14ac:dyDescent="0.3">
      <c r="B3048" s="24" t="str">
        <f>_xlfn.IFNA(VLOOKUP(A3048,list!B:C,2,FALSE),"")</f>
        <v/>
      </c>
      <c r="D3048" s="24" t="str">
        <f>_xlfn.IFNA(VLOOKUP(C3048,list!$G$2:$I$10,2,FALSE),"")</f>
        <v/>
      </c>
      <c r="E3048" s="24" t="str">
        <f>_xlfn.IFNA(VLOOKUP(C3048,list!G:I,3,FALSE),"")</f>
        <v/>
      </c>
      <c r="O3048" s="26" t="str">
        <f t="shared" si="237"/>
        <v/>
      </c>
      <c r="P3048" s="28" t="str">
        <f t="shared" si="241"/>
        <v/>
      </c>
      <c r="Q3048" s="24" t="str">
        <f t="shared" si="238"/>
        <v/>
      </c>
      <c r="R3048" s="24" t="str">
        <f t="shared" si="239"/>
        <v/>
      </c>
      <c r="S3048" s="27" t="str">
        <f t="shared" si="240"/>
        <v/>
      </c>
    </row>
    <row r="3049" spans="2:19" x14ac:dyDescent="0.3">
      <c r="B3049" s="24" t="str">
        <f>_xlfn.IFNA(VLOOKUP(A3049,list!B:C,2,FALSE),"")</f>
        <v/>
      </c>
      <c r="D3049" s="24" t="str">
        <f>_xlfn.IFNA(VLOOKUP(C3049,list!$G$2:$I$10,2,FALSE),"")</f>
        <v/>
      </c>
      <c r="E3049" s="24" t="str">
        <f>_xlfn.IFNA(VLOOKUP(C3049,list!G:I,3,FALSE),"")</f>
        <v/>
      </c>
      <c r="O3049" s="26" t="str">
        <f t="shared" si="237"/>
        <v/>
      </c>
      <c r="P3049" s="28" t="str">
        <f t="shared" si="241"/>
        <v/>
      </c>
      <c r="Q3049" s="24" t="str">
        <f t="shared" si="238"/>
        <v/>
      </c>
      <c r="R3049" s="24" t="str">
        <f t="shared" si="239"/>
        <v/>
      </c>
      <c r="S3049" s="27" t="str">
        <f t="shared" si="240"/>
        <v/>
      </c>
    </row>
    <row r="3050" spans="2:19" x14ac:dyDescent="0.3">
      <c r="B3050" s="24" t="str">
        <f>_xlfn.IFNA(VLOOKUP(A3050,list!B:C,2,FALSE),"")</f>
        <v/>
      </c>
      <c r="D3050" s="24" t="str">
        <f>_xlfn.IFNA(VLOOKUP(C3050,list!$G$2:$I$10,2,FALSE),"")</f>
        <v/>
      </c>
      <c r="E3050" s="24" t="str">
        <f>_xlfn.IFNA(VLOOKUP(C3050,list!G:I,3,FALSE),"")</f>
        <v/>
      </c>
      <c r="O3050" s="26" t="str">
        <f t="shared" si="237"/>
        <v/>
      </c>
      <c r="P3050" s="28" t="str">
        <f t="shared" si="241"/>
        <v/>
      </c>
      <c r="Q3050" s="24" t="str">
        <f t="shared" si="238"/>
        <v/>
      </c>
      <c r="R3050" s="24" t="str">
        <f t="shared" si="239"/>
        <v/>
      </c>
      <c r="S3050" s="27" t="str">
        <f t="shared" si="240"/>
        <v/>
      </c>
    </row>
    <row r="3051" spans="2:19" x14ac:dyDescent="0.3">
      <c r="B3051" s="24" t="str">
        <f>_xlfn.IFNA(VLOOKUP(A3051,list!B:C,2,FALSE),"")</f>
        <v/>
      </c>
      <c r="D3051" s="24" t="str">
        <f>_xlfn.IFNA(VLOOKUP(C3051,list!$G$2:$I$10,2,FALSE),"")</f>
        <v/>
      </c>
      <c r="E3051" s="24" t="str">
        <f>_xlfn.IFNA(VLOOKUP(C3051,list!G:I,3,FALSE),"")</f>
        <v/>
      </c>
      <c r="O3051" s="26" t="str">
        <f t="shared" si="237"/>
        <v/>
      </c>
      <c r="P3051" s="28" t="str">
        <f t="shared" si="241"/>
        <v/>
      </c>
      <c r="Q3051" s="24" t="str">
        <f t="shared" si="238"/>
        <v/>
      </c>
      <c r="R3051" s="24" t="str">
        <f t="shared" si="239"/>
        <v/>
      </c>
      <c r="S3051" s="27" t="str">
        <f t="shared" si="240"/>
        <v/>
      </c>
    </row>
    <row r="3052" spans="2:19" x14ac:dyDescent="0.3">
      <c r="B3052" s="24" t="str">
        <f>_xlfn.IFNA(VLOOKUP(A3052,list!B:C,2,FALSE),"")</f>
        <v/>
      </c>
      <c r="D3052" s="24" t="str">
        <f>_xlfn.IFNA(VLOOKUP(C3052,list!$G$2:$I$10,2,FALSE),"")</f>
        <v/>
      </c>
      <c r="E3052" s="24" t="str">
        <f>_xlfn.IFNA(VLOOKUP(C3052,list!G:I,3,FALSE),"")</f>
        <v/>
      </c>
      <c r="O3052" s="26" t="str">
        <f t="shared" si="237"/>
        <v/>
      </c>
      <c r="P3052" s="28" t="str">
        <f t="shared" si="241"/>
        <v/>
      </c>
      <c r="Q3052" s="24" t="str">
        <f t="shared" si="238"/>
        <v/>
      </c>
      <c r="R3052" s="24" t="str">
        <f t="shared" si="239"/>
        <v/>
      </c>
      <c r="S3052" s="27" t="str">
        <f t="shared" si="240"/>
        <v/>
      </c>
    </row>
    <row r="3053" spans="2:19" x14ac:dyDescent="0.3">
      <c r="B3053" s="24" t="str">
        <f>_xlfn.IFNA(VLOOKUP(A3053,list!B:C,2,FALSE),"")</f>
        <v/>
      </c>
      <c r="D3053" s="24" t="str">
        <f>_xlfn.IFNA(VLOOKUP(C3053,list!$G$2:$I$10,2,FALSE),"")</f>
        <v/>
      </c>
      <c r="E3053" s="24" t="str">
        <f>_xlfn.IFNA(VLOOKUP(C3053,list!G:I,3,FALSE),"")</f>
        <v/>
      </c>
      <c r="O3053" s="26" t="str">
        <f t="shared" si="237"/>
        <v/>
      </c>
      <c r="P3053" s="28" t="str">
        <f t="shared" si="241"/>
        <v/>
      </c>
      <c r="Q3053" s="24" t="str">
        <f t="shared" si="238"/>
        <v/>
      </c>
      <c r="R3053" s="24" t="str">
        <f t="shared" si="239"/>
        <v/>
      </c>
      <c r="S3053" s="27" t="str">
        <f t="shared" si="240"/>
        <v/>
      </c>
    </row>
    <row r="3054" spans="2:19" x14ac:dyDescent="0.3">
      <c r="B3054" s="24" t="str">
        <f>_xlfn.IFNA(VLOOKUP(A3054,list!B:C,2,FALSE),"")</f>
        <v/>
      </c>
      <c r="D3054" s="24" t="str">
        <f>_xlfn.IFNA(VLOOKUP(C3054,list!$G$2:$I$10,2,FALSE),"")</f>
        <v/>
      </c>
      <c r="E3054" s="24" t="str">
        <f>_xlfn.IFNA(VLOOKUP(C3054,list!G:I,3,FALSE),"")</f>
        <v/>
      </c>
      <c r="O3054" s="26" t="str">
        <f t="shared" si="237"/>
        <v/>
      </c>
      <c r="P3054" s="28" t="str">
        <f t="shared" si="241"/>
        <v/>
      </c>
      <c r="Q3054" s="24" t="str">
        <f t="shared" si="238"/>
        <v/>
      </c>
      <c r="R3054" s="24" t="str">
        <f t="shared" si="239"/>
        <v/>
      </c>
      <c r="S3054" s="27" t="str">
        <f t="shared" si="240"/>
        <v/>
      </c>
    </row>
    <row r="3055" spans="2:19" x14ac:dyDescent="0.3">
      <c r="B3055" s="24" t="str">
        <f>_xlfn.IFNA(VLOOKUP(A3055,list!B:C,2,FALSE),"")</f>
        <v/>
      </c>
      <c r="D3055" s="24" t="str">
        <f>_xlfn.IFNA(VLOOKUP(C3055,list!$G$2:$I$10,2,FALSE),"")</f>
        <v/>
      </c>
      <c r="E3055" s="24" t="str">
        <f>_xlfn.IFNA(VLOOKUP(C3055,list!G:I,3,FALSE),"")</f>
        <v/>
      </c>
      <c r="O3055" s="26" t="str">
        <f t="shared" si="237"/>
        <v/>
      </c>
      <c r="P3055" s="28" t="str">
        <f t="shared" si="241"/>
        <v/>
      </c>
      <c r="Q3055" s="24" t="str">
        <f t="shared" si="238"/>
        <v/>
      </c>
      <c r="R3055" s="24" t="str">
        <f t="shared" si="239"/>
        <v/>
      </c>
      <c r="S3055" s="27" t="str">
        <f t="shared" si="240"/>
        <v/>
      </c>
    </row>
    <row r="3056" spans="2:19" x14ac:dyDescent="0.3">
      <c r="B3056" s="24" t="str">
        <f>_xlfn.IFNA(VLOOKUP(A3056,list!B:C,2,FALSE),"")</f>
        <v/>
      </c>
      <c r="D3056" s="24" t="str">
        <f>_xlfn.IFNA(VLOOKUP(C3056,list!$G$2:$I$10,2,FALSE),"")</f>
        <v/>
      </c>
      <c r="E3056" s="24" t="str">
        <f>_xlfn.IFNA(VLOOKUP(C3056,list!G:I,3,FALSE),"")</f>
        <v/>
      </c>
      <c r="O3056" s="26" t="str">
        <f t="shared" si="237"/>
        <v/>
      </c>
      <c r="P3056" s="28" t="str">
        <f t="shared" si="241"/>
        <v/>
      </c>
      <c r="Q3056" s="24" t="str">
        <f t="shared" si="238"/>
        <v/>
      </c>
      <c r="R3056" s="24" t="str">
        <f t="shared" si="239"/>
        <v/>
      </c>
      <c r="S3056" s="27" t="str">
        <f t="shared" si="240"/>
        <v/>
      </c>
    </row>
    <row r="3057" spans="2:19" x14ac:dyDescent="0.3">
      <c r="B3057" s="24" t="str">
        <f>_xlfn.IFNA(VLOOKUP(A3057,list!B:C,2,FALSE),"")</f>
        <v/>
      </c>
      <c r="D3057" s="24" t="str">
        <f>_xlfn.IFNA(VLOOKUP(C3057,list!$G$2:$I$10,2,FALSE),"")</f>
        <v/>
      </c>
      <c r="E3057" s="24" t="str">
        <f>_xlfn.IFNA(VLOOKUP(C3057,list!G:I,3,FALSE),"")</f>
        <v/>
      </c>
      <c r="O3057" s="26" t="str">
        <f t="shared" si="237"/>
        <v/>
      </c>
      <c r="P3057" s="28" t="str">
        <f t="shared" si="241"/>
        <v/>
      </c>
      <c r="Q3057" s="24" t="str">
        <f t="shared" si="238"/>
        <v/>
      </c>
      <c r="R3057" s="24" t="str">
        <f t="shared" si="239"/>
        <v/>
      </c>
      <c r="S3057" s="27" t="str">
        <f t="shared" si="240"/>
        <v/>
      </c>
    </row>
    <row r="3058" spans="2:19" x14ac:dyDescent="0.3">
      <c r="B3058" s="24" t="str">
        <f>_xlfn.IFNA(VLOOKUP(A3058,list!B:C,2,FALSE),"")</f>
        <v/>
      </c>
      <c r="D3058" s="24" t="str">
        <f>_xlfn.IFNA(VLOOKUP(C3058,list!$G$2:$I$10,2,FALSE),"")</f>
        <v/>
      </c>
      <c r="E3058" s="24" t="str">
        <f>_xlfn.IFNA(VLOOKUP(C3058,list!G:I,3,FALSE),"")</f>
        <v/>
      </c>
      <c r="O3058" s="26" t="str">
        <f t="shared" si="237"/>
        <v/>
      </c>
      <c r="P3058" s="28" t="str">
        <f t="shared" si="241"/>
        <v/>
      </c>
      <c r="Q3058" s="24" t="str">
        <f t="shared" si="238"/>
        <v/>
      </c>
      <c r="R3058" s="24" t="str">
        <f t="shared" si="239"/>
        <v/>
      </c>
      <c r="S3058" s="27" t="str">
        <f t="shared" si="240"/>
        <v/>
      </c>
    </row>
    <row r="3059" spans="2:19" x14ac:dyDescent="0.3">
      <c r="B3059" s="24" t="str">
        <f>_xlfn.IFNA(VLOOKUP(A3059,list!B:C,2,FALSE),"")</f>
        <v/>
      </c>
      <c r="D3059" s="24" t="str">
        <f>_xlfn.IFNA(VLOOKUP(C3059,list!$G$2:$I$10,2,FALSE),"")</f>
        <v/>
      </c>
      <c r="E3059" s="24" t="str">
        <f>_xlfn.IFNA(VLOOKUP(C3059,list!G:I,3,FALSE),"")</f>
        <v/>
      </c>
      <c r="O3059" s="26" t="str">
        <f t="shared" si="237"/>
        <v/>
      </c>
      <c r="P3059" s="28" t="str">
        <f t="shared" si="241"/>
        <v/>
      </c>
      <c r="Q3059" s="24" t="str">
        <f t="shared" si="238"/>
        <v/>
      </c>
      <c r="R3059" s="24" t="str">
        <f t="shared" si="239"/>
        <v/>
      </c>
      <c r="S3059" s="27" t="str">
        <f t="shared" si="240"/>
        <v/>
      </c>
    </row>
    <row r="3060" spans="2:19" x14ac:dyDescent="0.3">
      <c r="B3060" s="24" t="str">
        <f>_xlfn.IFNA(VLOOKUP(A3060,list!B:C,2,FALSE),"")</f>
        <v/>
      </c>
      <c r="D3060" s="24" t="str">
        <f>_xlfn.IFNA(VLOOKUP(C3060,list!$G$2:$I$10,2,FALSE),"")</f>
        <v/>
      </c>
      <c r="E3060" s="24" t="str">
        <f>_xlfn.IFNA(VLOOKUP(C3060,list!G:I,3,FALSE),"")</f>
        <v/>
      </c>
      <c r="O3060" s="26" t="str">
        <f t="shared" si="237"/>
        <v/>
      </c>
      <c r="P3060" s="28" t="str">
        <f t="shared" si="241"/>
        <v/>
      </c>
      <c r="Q3060" s="24" t="str">
        <f t="shared" si="238"/>
        <v/>
      </c>
      <c r="R3060" s="24" t="str">
        <f t="shared" si="239"/>
        <v/>
      </c>
      <c r="S3060" s="27" t="str">
        <f t="shared" si="240"/>
        <v/>
      </c>
    </row>
    <row r="3061" spans="2:19" x14ac:dyDescent="0.3">
      <c r="B3061" s="24" t="str">
        <f>_xlfn.IFNA(VLOOKUP(A3061,list!B:C,2,FALSE),"")</f>
        <v/>
      </c>
      <c r="D3061" s="24" t="str">
        <f>_xlfn.IFNA(VLOOKUP(C3061,list!$G$2:$I$10,2,FALSE),"")</f>
        <v/>
      </c>
      <c r="E3061" s="24" t="str">
        <f>_xlfn.IFNA(VLOOKUP(C3061,list!G:I,3,FALSE),"")</f>
        <v/>
      </c>
      <c r="O3061" s="26" t="str">
        <f t="shared" si="237"/>
        <v/>
      </c>
      <c r="P3061" s="28" t="str">
        <f t="shared" si="241"/>
        <v/>
      </c>
      <c r="Q3061" s="24" t="str">
        <f t="shared" si="238"/>
        <v/>
      </c>
      <c r="R3061" s="24" t="str">
        <f t="shared" si="239"/>
        <v/>
      </c>
      <c r="S3061" s="27" t="str">
        <f t="shared" si="240"/>
        <v/>
      </c>
    </row>
    <row r="3062" spans="2:19" x14ac:dyDescent="0.3">
      <c r="B3062" s="24" t="str">
        <f>_xlfn.IFNA(VLOOKUP(A3062,list!B:C,2,FALSE),"")</f>
        <v/>
      </c>
      <c r="D3062" s="24" t="str">
        <f>_xlfn.IFNA(VLOOKUP(C3062,list!$G$2:$I$10,2,FALSE),"")</f>
        <v/>
      </c>
      <c r="E3062" s="24" t="str">
        <f>_xlfn.IFNA(VLOOKUP(C3062,list!G:I,3,FALSE),"")</f>
        <v/>
      </c>
      <c r="O3062" s="26" t="str">
        <f t="shared" si="237"/>
        <v/>
      </c>
      <c r="P3062" s="28" t="str">
        <f t="shared" si="241"/>
        <v/>
      </c>
      <c r="Q3062" s="24" t="str">
        <f t="shared" si="238"/>
        <v/>
      </c>
      <c r="R3062" s="24" t="str">
        <f t="shared" si="239"/>
        <v/>
      </c>
      <c r="S3062" s="27" t="str">
        <f t="shared" si="240"/>
        <v/>
      </c>
    </row>
    <row r="3063" spans="2:19" x14ac:dyDescent="0.3">
      <c r="B3063" s="24" t="str">
        <f>_xlfn.IFNA(VLOOKUP(A3063,list!B:C,2,FALSE),"")</f>
        <v/>
      </c>
      <c r="D3063" s="24" t="str">
        <f>_xlfn.IFNA(VLOOKUP(C3063,list!$G$2:$I$10,2,FALSE),"")</f>
        <v/>
      </c>
      <c r="E3063" s="24" t="str">
        <f>_xlfn.IFNA(VLOOKUP(C3063,list!G:I,3,FALSE),"")</f>
        <v/>
      </c>
      <c r="O3063" s="26" t="str">
        <f t="shared" si="237"/>
        <v/>
      </c>
      <c r="P3063" s="28" t="str">
        <f t="shared" si="241"/>
        <v/>
      </c>
      <c r="Q3063" s="24" t="str">
        <f t="shared" si="238"/>
        <v/>
      </c>
      <c r="R3063" s="24" t="str">
        <f t="shared" si="239"/>
        <v/>
      </c>
      <c r="S3063" s="27" t="str">
        <f t="shared" si="240"/>
        <v/>
      </c>
    </row>
    <row r="3064" spans="2:19" x14ac:dyDescent="0.3">
      <c r="B3064" s="24" t="str">
        <f>_xlfn.IFNA(VLOOKUP(A3064,list!B:C,2,FALSE),"")</f>
        <v/>
      </c>
      <c r="D3064" s="24" t="str">
        <f>_xlfn.IFNA(VLOOKUP(C3064,list!$G$2:$I$10,2,FALSE),"")</f>
        <v/>
      </c>
      <c r="E3064" s="24" t="str">
        <f>_xlfn.IFNA(VLOOKUP(C3064,list!G:I,3,FALSE),"")</f>
        <v/>
      </c>
      <c r="O3064" s="26" t="str">
        <f t="shared" si="237"/>
        <v/>
      </c>
      <c r="P3064" s="28" t="str">
        <f t="shared" si="241"/>
        <v/>
      </c>
      <c r="Q3064" s="24" t="str">
        <f t="shared" si="238"/>
        <v/>
      </c>
      <c r="R3064" s="24" t="str">
        <f t="shared" si="239"/>
        <v/>
      </c>
      <c r="S3064" s="27" t="str">
        <f t="shared" si="240"/>
        <v/>
      </c>
    </row>
    <row r="3065" spans="2:19" x14ac:dyDescent="0.3">
      <c r="B3065" s="24" t="str">
        <f>_xlfn.IFNA(VLOOKUP(A3065,list!B:C,2,FALSE),"")</f>
        <v/>
      </c>
      <c r="D3065" s="24" t="str">
        <f>_xlfn.IFNA(VLOOKUP(C3065,list!$G$2:$I$10,2,FALSE),"")</f>
        <v/>
      </c>
      <c r="E3065" s="24" t="str">
        <f>_xlfn.IFNA(VLOOKUP(C3065,list!G:I,3,FALSE),"")</f>
        <v/>
      </c>
      <c r="O3065" s="26" t="str">
        <f t="shared" si="237"/>
        <v/>
      </c>
      <c r="P3065" s="28" t="str">
        <f t="shared" si="241"/>
        <v/>
      </c>
      <c r="Q3065" s="24" t="str">
        <f t="shared" si="238"/>
        <v/>
      </c>
      <c r="R3065" s="24" t="str">
        <f t="shared" si="239"/>
        <v/>
      </c>
      <c r="S3065" s="27" t="str">
        <f t="shared" si="240"/>
        <v/>
      </c>
    </row>
    <row r="3066" spans="2:19" x14ac:dyDescent="0.3">
      <c r="B3066" s="24" t="str">
        <f>_xlfn.IFNA(VLOOKUP(A3066,list!B:C,2,FALSE),"")</f>
        <v/>
      </c>
      <c r="D3066" s="24" t="str">
        <f>_xlfn.IFNA(VLOOKUP(C3066,list!$G$2:$I$10,2,FALSE),"")</f>
        <v/>
      </c>
      <c r="E3066" s="24" t="str">
        <f>_xlfn.IFNA(VLOOKUP(C3066,list!G:I,3,FALSE),"")</f>
        <v/>
      </c>
      <c r="O3066" s="26" t="str">
        <f t="shared" si="237"/>
        <v/>
      </c>
      <c r="P3066" s="28" t="str">
        <f t="shared" si="241"/>
        <v/>
      </c>
      <c r="Q3066" s="24" t="str">
        <f t="shared" si="238"/>
        <v/>
      </c>
      <c r="R3066" s="24" t="str">
        <f t="shared" si="239"/>
        <v/>
      </c>
      <c r="S3066" s="27" t="str">
        <f t="shared" si="240"/>
        <v/>
      </c>
    </row>
    <row r="3067" spans="2:19" x14ac:dyDescent="0.3">
      <c r="B3067" s="24" t="str">
        <f>_xlfn.IFNA(VLOOKUP(A3067,list!B:C,2,FALSE),"")</f>
        <v/>
      </c>
      <c r="D3067" s="24" t="str">
        <f>_xlfn.IFNA(VLOOKUP(C3067,list!$G$2:$I$10,2,FALSE),"")</f>
        <v/>
      </c>
      <c r="E3067" s="24" t="str">
        <f>_xlfn.IFNA(VLOOKUP(C3067,list!G:I,3,FALSE),"")</f>
        <v/>
      </c>
      <c r="O3067" s="26" t="str">
        <f t="shared" si="237"/>
        <v/>
      </c>
      <c r="P3067" s="28" t="str">
        <f t="shared" si="241"/>
        <v/>
      </c>
      <c r="Q3067" s="24" t="str">
        <f t="shared" si="238"/>
        <v/>
      </c>
      <c r="R3067" s="24" t="str">
        <f t="shared" si="239"/>
        <v/>
      </c>
      <c r="S3067" s="27" t="str">
        <f t="shared" si="240"/>
        <v/>
      </c>
    </row>
    <row r="3068" spans="2:19" x14ac:dyDescent="0.3">
      <c r="B3068" s="24" t="str">
        <f>_xlfn.IFNA(VLOOKUP(A3068,list!B:C,2,FALSE),"")</f>
        <v/>
      </c>
      <c r="D3068" s="24" t="str">
        <f>_xlfn.IFNA(VLOOKUP(C3068,list!$G$2:$I$10,2,FALSE),"")</f>
        <v/>
      </c>
      <c r="E3068" s="24" t="str">
        <f>_xlfn.IFNA(VLOOKUP(C3068,list!G:I,3,FALSE),"")</f>
        <v/>
      </c>
      <c r="O3068" s="26" t="str">
        <f t="shared" si="237"/>
        <v/>
      </c>
      <c r="P3068" s="28" t="str">
        <f t="shared" si="241"/>
        <v/>
      </c>
      <c r="Q3068" s="24" t="str">
        <f t="shared" si="238"/>
        <v/>
      </c>
      <c r="R3068" s="24" t="str">
        <f t="shared" si="239"/>
        <v/>
      </c>
      <c r="S3068" s="27" t="str">
        <f t="shared" si="240"/>
        <v/>
      </c>
    </row>
    <row r="3069" spans="2:19" x14ac:dyDescent="0.3">
      <c r="B3069" s="24" t="str">
        <f>_xlfn.IFNA(VLOOKUP(A3069,list!B:C,2,FALSE),"")</f>
        <v/>
      </c>
      <c r="D3069" s="24" t="str">
        <f>_xlfn.IFNA(VLOOKUP(C3069,list!$G$2:$I$10,2,FALSE),"")</f>
        <v/>
      </c>
      <c r="E3069" s="24" t="str">
        <f>_xlfn.IFNA(VLOOKUP(C3069,list!G:I,3,FALSE),"")</f>
        <v/>
      </c>
      <c r="O3069" s="26" t="str">
        <f t="shared" si="237"/>
        <v/>
      </c>
      <c r="P3069" s="28" t="str">
        <f t="shared" si="241"/>
        <v/>
      </c>
      <c r="Q3069" s="24" t="str">
        <f t="shared" si="238"/>
        <v/>
      </c>
      <c r="R3069" s="24" t="str">
        <f t="shared" si="239"/>
        <v/>
      </c>
      <c r="S3069" s="27" t="str">
        <f t="shared" si="240"/>
        <v/>
      </c>
    </row>
    <row r="3070" spans="2:19" x14ac:dyDescent="0.3">
      <c r="B3070" s="24" t="str">
        <f>_xlfn.IFNA(VLOOKUP(A3070,list!B:C,2,FALSE),"")</f>
        <v/>
      </c>
      <c r="D3070" s="24" t="str">
        <f>_xlfn.IFNA(VLOOKUP(C3070,list!$G$2:$I$10,2,FALSE),"")</f>
        <v/>
      </c>
      <c r="E3070" s="24" t="str">
        <f>_xlfn.IFNA(VLOOKUP(C3070,list!G:I,3,FALSE),"")</f>
        <v/>
      </c>
      <c r="O3070" s="26" t="str">
        <f t="shared" si="237"/>
        <v/>
      </c>
      <c r="P3070" s="28" t="str">
        <f t="shared" si="241"/>
        <v/>
      </c>
      <c r="Q3070" s="24" t="str">
        <f t="shared" si="238"/>
        <v/>
      </c>
      <c r="R3070" s="24" t="str">
        <f t="shared" si="239"/>
        <v/>
      </c>
      <c r="S3070" s="27" t="str">
        <f t="shared" si="240"/>
        <v/>
      </c>
    </row>
    <row r="3071" spans="2:19" x14ac:dyDescent="0.3">
      <c r="B3071" s="24" t="str">
        <f>_xlfn.IFNA(VLOOKUP(A3071,list!B:C,2,FALSE),"")</f>
        <v/>
      </c>
      <c r="D3071" s="24" t="str">
        <f>_xlfn.IFNA(VLOOKUP(C3071,list!$G$2:$I$10,2,FALSE),"")</f>
        <v/>
      </c>
      <c r="E3071" s="24" t="str">
        <f>_xlfn.IFNA(VLOOKUP(C3071,list!G:I,3,FALSE),"")</f>
        <v/>
      </c>
      <c r="O3071" s="26" t="str">
        <f t="shared" si="237"/>
        <v/>
      </c>
      <c r="P3071" s="28" t="str">
        <f t="shared" si="241"/>
        <v/>
      </c>
      <c r="Q3071" s="24" t="str">
        <f t="shared" si="238"/>
        <v/>
      </c>
      <c r="R3071" s="24" t="str">
        <f t="shared" si="239"/>
        <v/>
      </c>
      <c r="S3071" s="27" t="str">
        <f t="shared" si="240"/>
        <v/>
      </c>
    </row>
    <row r="3072" spans="2:19" x14ac:dyDescent="0.3">
      <c r="B3072" s="24" t="str">
        <f>_xlfn.IFNA(VLOOKUP(A3072,list!B:C,2,FALSE),"")</f>
        <v/>
      </c>
      <c r="D3072" s="24" t="str">
        <f>_xlfn.IFNA(VLOOKUP(C3072,list!$G$2:$I$10,2,FALSE),"")</f>
        <v/>
      </c>
      <c r="E3072" s="24" t="str">
        <f>_xlfn.IFNA(VLOOKUP(C3072,list!G:I,3,FALSE),"")</f>
        <v/>
      </c>
      <c r="O3072" s="26" t="str">
        <f t="shared" si="237"/>
        <v/>
      </c>
      <c r="P3072" s="28" t="str">
        <f t="shared" si="241"/>
        <v/>
      </c>
      <c r="Q3072" s="24" t="str">
        <f t="shared" si="238"/>
        <v/>
      </c>
      <c r="R3072" s="24" t="str">
        <f t="shared" si="239"/>
        <v/>
      </c>
      <c r="S3072" s="27" t="str">
        <f t="shared" si="240"/>
        <v/>
      </c>
    </row>
    <row r="3073" spans="2:19" x14ac:dyDescent="0.3">
      <c r="B3073" s="24" t="str">
        <f>_xlfn.IFNA(VLOOKUP(A3073,list!B:C,2,FALSE),"")</f>
        <v/>
      </c>
      <c r="D3073" s="24" t="str">
        <f>_xlfn.IFNA(VLOOKUP(C3073,list!$G$2:$I$10,2,FALSE),"")</f>
        <v/>
      </c>
      <c r="E3073" s="24" t="str">
        <f>_xlfn.IFNA(VLOOKUP(C3073,list!G:I,3,FALSE),"")</f>
        <v/>
      </c>
      <c r="O3073" s="26" t="str">
        <f t="shared" si="237"/>
        <v/>
      </c>
      <c r="P3073" s="28" t="str">
        <f t="shared" si="241"/>
        <v/>
      </c>
      <c r="Q3073" s="24" t="str">
        <f t="shared" si="238"/>
        <v/>
      </c>
      <c r="R3073" s="24" t="str">
        <f t="shared" si="239"/>
        <v/>
      </c>
      <c r="S3073" s="27" t="str">
        <f t="shared" si="240"/>
        <v/>
      </c>
    </row>
    <row r="3074" spans="2:19" x14ac:dyDescent="0.3">
      <c r="B3074" s="24" t="str">
        <f>_xlfn.IFNA(VLOOKUP(A3074,list!B:C,2,FALSE),"")</f>
        <v/>
      </c>
      <c r="D3074" s="24" t="str">
        <f>_xlfn.IFNA(VLOOKUP(C3074,list!$G$2:$I$10,2,FALSE),"")</f>
        <v/>
      </c>
      <c r="E3074" s="24" t="str">
        <f>_xlfn.IFNA(VLOOKUP(C3074,list!G:I,3,FALSE),"")</f>
        <v/>
      </c>
      <c r="O3074" s="26" t="str">
        <f t="shared" ref="O3074:O3137" si="242">IFERROR(IF(H3074="","",DATE(YEAR(H3074),MONTH(H3074),1)),"")</f>
        <v/>
      </c>
      <c r="P3074" s="28" t="str">
        <f t="shared" si="241"/>
        <v/>
      </c>
      <c r="Q3074" s="24" t="str">
        <f t="shared" ref="Q3074:Q3137" si="243">IFERROR(IF(J3074="","",MONTH(EOMONTH(J3074,(DAY(J3074)&gt;15)+0))),"")</f>
        <v/>
      </c>
      <c r="R3074" s="24" t="str">
        <f t="shared" ref="R3074:R3137" si="244">IFERROR(IF(J3074="","",IF(AND(MONTH(J3074)=12,Q3074=1),YEAR(J3074)+1,YEAR(J3074))),"")</f>
        <v/>
      </c>
      <c r="S3074" s="27" t="str">
        <f t="shared" ref="S3074:S3137" si="245">IF(OR(Q3074="",R3074=""),"",DATE(R3074,Q3074,1))</f>
        <v/>
      </c>
    </row>
    <row r="3075" spans="2:19" x14ac:dyDescent="0.3">
      <c r="B3075" s="24" t="str">
        <f>_xlfn.IFNA(VLOOKUP(A3075,list!B:C,2,FALSE),"")</f>
        <v/>
      </c>
      <c r="D3075" s="24" t="str">
        <f>_xlfn.IFNA(VLOOKUP(C3075,list!$G$2:$I$10,2,FALSE),"")</f>
        <v/>
      </c>
      <c r="E3075" s="24" t="str">
        <f>_xlfn.IFNA(VLOOKUP(C3075,list!G:I,3,FALSE),"")</f>
        <v/>
      </c>
      <c r="O3075" s="26" t="str">
        <f t="shared" si="242"/>
        <v/>
      </c>
      <c r="P3075" s="28" t="str">
        <f t="shared" ref="P3075:P3138" si="246">IFERROR(IF(J3075&gt;0,((J3075-H3075)/7),""),"")</f>
        <v/>
      </c>
      <c r="Q3075" s="24" t="str">
        <f t="shared" si="243"/>
        <v/>
      </c>
      <c r="R3075" s="24" t="str">
        <f t="shared" si="244"/>
        <v/>
      </c>
      <c r="S3075" s="27" t="str">
        <f t="shared" si="245"/>
        <v/>
      </c>
    </row>
    <row r="3076" spans="2:19" x14ac:dyDescent="0.3">
      <c r="B3076" s="24" t="str">
        <f>_xlfn.IFNA(VLOOKUP(A3076,list!B:C,2,FALSE),"")</f>
        <v/>
      </c>
      <c r="D3076" s="24" t="str">
        <f>_xlfn.IFNA(VLOOKUP(C3076,list!$G$2:$I$10,2,FALSE),"")</f>
        <v/>
      </c>
      <c r="E3076" s="24" t="str">
        <f>_xlfn.IFNA(VLOOKUP(C3076,list!G:I,3,FALSE),"")</f>
        <v/>
      </c>
      <c r="O3076" s="26" t="str">
        <f t="shared" si="242"/>
        <v/>
      </c>
      <c r="P3076" s="28" t="str">
        <f t="shared" si="246"/>
        <v/>
      </c>
      <c r="Q3076" s="24" t="str">
        <f t="shared" si="243"/>
        <v/>
      </c>
      <c r="R3076" s="24" t="str">
        <f t="shared" si="244"/>
        <v/>
      </c>
      <c r="S3076" s="27" t="str">
        <f t="shared" si="245"/>
        <v/>
      </c>
    </row>
    <row r="3077" spans="2:19" x14ac:dyDescent="0.3">
      <c r="B3077" s="24" t="str">
        <f>_xlfn.IFNA(VLOOKUP(A3077,list!B:C,2,FALSE),"")</f>
        <v/>
      </c>
      <c r="D3077" s="24" t="str">
        <f>_xlfn.IFNA(VLOOKUP(C3077,list!$G$2:$I$10,2,FALSE),"")</f>
        <v/>
      </c>
      <c r="E3077" s="24" t="str">
        <f>_xlfn.IFNA(VLOOKUP(C3077,list!G:I,3,FALSE),"")</f>
        <v/>
      </c>
      <c r="O3077" s="26" t="str">
        <f t="shared" si="242"/>
        <v/>
      </c>
      <c r="P3077" s="28" t="str">
        <f t="shared" si="246"/>
        <v/>
      </c>
      <c r="Q3077" s="24" t="str">
        <f t="shared" si="243"/>
        <v/>
      </c>
      <c r="R3077" s="24" t="str">
        <f t="shared" si="244"/>
        <v/>
      </c>
      <c r="S3077" s="27" t="str">
        <f t="shared" si="245"/>
        <v/>
      </c>
    </row>
    <row r="3078" spans="2:19" x14ac:dyDescent="0.3">
      <c r="B3078" s="24" t="str">
        <f>_xlfn.IFNA(VLOOKUP(A3078,list!B:C,2,FALSE),"")</f>
        <v/>
      </c>
      <c r="D3078" s="24" t="str">
        <f>_xlfn.IFNA(VLOOKUP(C3078,list!$G$2:$I$10,2,FALSE),"")</f>
        <v/>
      </c>
      <c r="E3078" s="24" t="str">
        <f>_xlfn.IFNA(VLOOKUP(C3078,list!G:I,3,FALSE),"")</f>
        <v/>
      </c>
      <c r="O3078" s="26" t="str">
        <f t="shared" si="242"/>
        <v/>
      </c>
      <c r="P3078" s="28" t="str">
        <f t="shared" si="246"/>
        <v/>
      </c>
      <c r="Q3078" s="24" t="str">
        <f t="shared" si="243"/>
        <v/>
      </c>
      <c r="R3078" s="24" t="str">
        <f t="shared" si="244"/>
        <v/>
      </c>
      <c r="S3078" s="27" t="str">
        <f t="shared" si="245"/>
        <v/>
      </c>
    </row>
    <row r="3079" spans="2:19" x14ac:dyDescent="0.3">
      <c r="B3079" s="24" t="str">
        <f>_xlfn.IFNA(VLOOKUP(A3079,list!B:C,2,FALSE),"")</f>
        <v/>
      </c>
      <c r="D3079" s="24" t="str">
        <f>_xlfn.IFNA(VLOOKUP(C3079,list!$G$2:$I$10,2,FALSE),"")</f>
        <v/>
      </c>
      <c r="E3079" s="24" t="str">
        <f>_xlfn.IFNA(VLOOKUP(C3079,list!G:I,3,FALSE),"")</f>
        <v/>
      </c>
      <c r="O3079" s="26" t="str">
        <f t="shared" si="242"/>
        <v/>
      </c>
      <c r="P3079" s="28" t="str">
        <f t="shared" si="246"/>
        <v/>
      </c>
      <c r="Q3079" s="24" t="str">
        <f t="shared" si="243"/>
        <v/>
      </c>
      <c r="R3079" s="24" t="str">
        <f t="shared" si="244"/>
        <v/>
      </c>
      <c r="S3079" s="27" t="str">
        <f t="shared" si="245"/>
        <v/>
      </c>
    </row>
    <row r="3080" spans="2:19" x14ac:dyDescent="0.3">
      <c r="B3080" s="24" t="str">
        <f>_xlfn.IFNA(VLOOKUP(A3080,list!B:C,2,FALSE),"")</f>
        <v/>
      </c>
      <c r="D3080" s="24" t="str">
        <f>_xlfn.IFNA(VLOOKUP(C3080,list!$G$2:$I$10,2,FALSE),"")</f>
        <v/>
      </c>
      <c r="E3080" s="24" t="str">
        <f>_xlfn.IFNA(VLOOKUP(C3080,list!G:I,3,FALSE),"")</f>
        <v/>
      </c>
      <c r="O3080" s="26" t="str">
        <f t="shared" si="242"/>
        <v/>
      </c>
      <c r="P3080" s="28" t="str">
        <f t="shared" si="246"/>
        <v/>
      </c>
      <c r="Q3080" s="24" t="str">
        <f t="shared" si="243"/>
        <v/>
      </c>
      <c r="R3080" s="24" t="str">
        <f t="shared" si="244"/>
        <v/>
      </c>
      <c r="S3080" s="27" t="str">
        <f t="shared" si="245"/>
        <v/>
      </c>
    </row>
    <row r="3081" spans="2:19" x14ac:dyDescent="0.3">
      <c r="B3081" s="24" t="str">
        <f>_xlfn.IFNA(VLOOKUP(A3081,list!B:C,2,FALSE),"")</f>
        <v/>
      </c>
      <c r="D3081" s="24" t="str">
        <f>_xlfn.IFNA(VLOOKUP(C3081,list!$G$2:$I$10,2,FALSE),"")</f>
        <v/>
      </c>
      <c r="E3081" s="24" t="str">
        <f>_xlfn.IFNA(VLOOKUP(C3081,list!G:I,3,FALSE),"")</f>
        <v/>
      </c>
      <c r="O3081" s="26" t="str">
        <f t="shared" si="242"/>
        <v/>
      </c>
      <c r="P3081" s="28" t="str">
        <f t="shared" si="246"/>
        <v/>
      </c>
      <c r="Q3081" s="24" t="str">
        <f t="shared" si="243"/>
        <v/>
      </c>
      <c r="R3081" s="24" t="str">
        <f t="shared" si="244"/>
        <v/>
      </c>
      <c r="S3081" s="27" t="str">
        <f t="shared" si="245"/>
        <v/>
      </c>
    </row>
    <row r="3082" spans="2:19" x14ac:dyDescent="0.3">
      <c r="B3082" s="24" t="str">
        <f>_xlfn.IFNA(VLOOKUP(A3082,list!B:C,2,FALSE),"")</f>
        <v/>
      </c>
      <c r="D3082" s="24" t="str">
        <f>_xlfn.IFNA(VLOOKUP(C3082,list!$G$2:$I$10,2,FALSE),"")</f>
        <v/>
      </c>
      <c r="E3082" s="24" t="str">
        <f>_xlfn.IFNA(VLOOKUP(C3082,list!G:I,3,FALSE),"")</f>
        <v/>
      </c>
      <c r="O3082" s="26" t="str">
        <f t="shared" si="242"/>
        <v/>
      </c>
      <c r="P3082" s="28" t="str">
        <f t="shared" si="246"/>
        <v/>
      </c>
      <c r="Q3082" s="24" t="str">
        <f t="shared" si="243"/>
        <v/>
      </c>
      <c r="R3082" s="24" t="str">
        <f t="shared" si="244"/>
        <v/>
      </c>
      <c r="S3082" s="27" t="str">
        <f t="shared" si="245"/>
        <v/>
      </c>
    </row>
    <row r="3083" spans="2:19" x14ac:dyDescent="0.3">
      <c r="B3083" s="24" t="str">
        <f>_xlfn.IFNA(VLOOKUP(A3083,list!B:C,2,FALSE),"")</f>
        <v/>
      </c>
      <c r="D3083" s="24" t="str">
        <f>_xlfn.IFNA(VLOOKUP(C3083,list!$G$2:$I$10,2,FALSE),"")</f>
        <v/>
      </c>
      <c r="E3083" s="24" t="str">
        <f>_xlfn.IFNA(VLOOKUP(C3083,list!G:I,3,FALSE),"")</f>
        <v/>
      </c>
      <c r="O3083" s="26" t="str">
        <f t="shared" si="242"/>
        <v/>
      </c>
      <c r="P3083" s="28" t="str">
        <f t="shared" si="246"/>
        <v/>
      </c>
      <c r="Q3083" s="24" t="str">
        <f t="shared" si="243"/>
        <v/>
      </c>
      <c r="R3083" s="24" t="str">
        <f t="shared" si="244"/>
        <v/>
      </c>
      <c r="S3083" s="27" t="str">
        <f t="shared" si="245"/>
        <v/>
      </c>
    </row>
    <row r="3084" spans="2:19" x14ac:dyDescent="0.3">
      <c r="B3084" s="24" t="str">
        <f>_xlfn.IFNA(VLOOKUP(A3084,list!B:C,2,FALSE),"")</f>
        <v/>
      </c>
      <c r="D3084" s="24" t="str">
        <f>_xlfn.IFNA(VLOOKUP(C3084,list!$G$2:$I$10,2,FALSE),"")</f>
        <v/>
      </c>
      <c r="E3084" s="24" t="str">
        <f>_xlfn.IFNA(VLOOKUP(C3084,list!G:I,3,FALSE),"")</f>
        <v/>
      </c>
      <c r="O3084" s="26" t="str">
        <f t="shared" si="242"/>
        <v/>
      </c>
      <c r="P3084" s="28" t="str">
        <f t="shared" si="246"/>
        <v/>
      </c>
      <c r="Q3084" s="24" t="str">
        <f t="shared" si="243"/>
        <v/>
      </c>
      <c r="R3084" s="24" t="str">
        <f t="shared" si="244"/>
        <v/>
      </c>
      <c r="S3084" s="27" t="str">
        <f t="shared" si="245"/>
        <v/>
      </c>
    </row>
    <row r="3085" spans="2:19" x14ac:dyDescent="0.3">
      <c r="B3085" s="24" t="str">
        <f>_xlfn.IFNA(VLOOKUP(A3085,list!B:C,2,FALSE),"")</f>
        <v/>
      </c>
      <c r="D3085" s="24" t="str">
        <f>_xlfn.IFNA(VLOOKUP(C3085,list!$G$2:$I$10,2,FALSE),"")</f>
        <v/>
      </c>
      <c r="E3085" s="24" t="str">
        <f>_xlfn.IFNA(VLOOKUP(C3085,list!G:I,3,FALSE),"")</f>
        <v/>
      </c>
      <c r="O3085" s="26" t="str">
        <f t="shared" si="242"/>
        <v/>
      </c>
      <c r="P3085" s="28" t="str">
        <f t="shared" si="246"/>
        <v/>
      </c>
      <c r="Q3085" s="24" t="str">
        <f t="shared" si="243"/>
        <v/>
      </c>
      <c r="R3085" s="24" t="str">
        <f t="shared" si="244"/>
        <v/>
      </c>
      <c r="S3085" s="27" t="str">
        <f t="shared" si="245"/>
        <v/>
      </c>
    </row>
    <row r="3086" spans="2:19" x14ac:dyDescent="0.3">
      <c r="B3086" s="24" t="str">
        <f>_xlfn.IFNA(VLOOKUP(A3086,list!B:C,2,FALSE),"")</f>
        <v/>
      </c>
      <c r="D3086" s="24" t="str">
        <f>_xlfn.IFNA(VLOOKUP(C3086,list!$G$2:$I$10,2,FALSE),"")</f>
        <v/>
      </c>
      <c r="E3086" s="24" t="str">
        <f>_xlfn.IFNA(VLOOKUP(C3086,list!G:I,3,FALSE),"")</f>
        <v/>
      </c>
      <c r="O3086" s="26" t="str">
        <f t="shared" si="242"/>
        <v/>
      </c>
      <c r="P3086" s="28" t="str">
        <f t="shared" si="246"/>
        <v/>
      </c>
      <c r="Q3086" s="24" t="str">
        <f t="shared" si="243"/>
        <v/>
      </c>
      <c r="R3086" s="24" t="str">
        <f t="shared" si="244"/>
        <v/>
      </c>
      <c r="S3086" s="27" t="str">
        <f t="shared" si="245"/>
        <v/>
      </c>
    </row>
    <row r="3087" spans="2:19" x14ac:dyDescent="0.3">
      <c r="B3087" s="24" t="str">
        <f>_xlfn.IFNA(VLOOKUP(A3087,list!B:C,2,FALSE),"")</f>
        <v/>
      </c>
      <c r="D3087" s="24" t="str">
        <f>_xlfn.IFNA(VLOOKUP(C3087,list!$G$2:$I$10,2,FALSE),"")</f>
        <v/>
      </c>
      <c r="E3087" s="24" t="str">
        <f>_xlfn.IFNA(VLOOKUP(C3087,list!G:I,3,FALSE),"")</f>
        <v/>
      </c>
      <c r="O3087" s="26" t="str">
        <f t="shared" si="242"/>
        <v/>
      </c>
      <c r="P3087" s="28" t="str">
        <f t="shared" si="246"/>
        <v/>
      </c>
      <c r="Q3087" s="24" t="str">
        <f t="shared" si="243"/>
        <v/>
      </c>
      <c r="R3087" s="24" t="str">
        <f t="shared" si="244"/>
        <v/>
      </c>
      <c r="S3087" s="27" t="str">
        <f t="shared" si="245"/>
        <v/>
      </c>
    </row>
    <row r="3088" spans="2:19" x14ac:dyDescent="0.3">
      <c r="B3088" s="24" t="str">
        <f>_xlfn.IFNA(VLOOKUP(A3088,list!B:C,2,FALSE),"")</f>
        <v/>
      </c>
      <c r="D3088" s="24" t="str">
        <f>_xlfn.IFNA(VLOOKUP(C3088,list!$G$2:$I$10,2,FALSE),"")</f>
        <v/>
      </c>
      <c r="E3088" s="24" t="str">
        <f>_xlfn.IFNA(VLOOKUP(C3088,list!G:I,3,FALSE),"")</f>
        <v/>
      </c>
      <c r="O3088" s="26" t="str">
        <f t="shared" si="242"/>
        <v/>
      </c>
      <c r="P3088" s="28" t="str">
        <f t="shared" si="246"/>
        <v/>
      </c>
      <c r="Q3088" s="24" t="str">
        <f t="shared" si="243"/>
        <v/>
      </c>
      <c r="R3088" s="24" t="str">
        <f t="shared" si="244"/>
        <v/>
      </c>
      <c r="S3088" s="27" t="str">
        <f t="shared" si="245"/>
        <v/>
      </c>
    </row>
    <row r="3089" spans="2:19" x14ac:dyDescent="0.3">
      <c r="B3089" s="24" t="str">
        <f>_xlfn.IFNA(VLOOKUP(A3089,list!B:C,2,FALSE),"")</f>
        <v/>
      </c>
      <c r="D3089" s="24" t="str">
        <f>_xlfn.IFNA(VLOOKUP(C3089,list!$G$2:$I$10,2,FALSE),"")</f>
        <v/>
      </c>
      <c r="E3089" s="24" t="str">
        <f>_xlfn.IFNA(VLOOKUP(C3089,list!G:I,3,FALSE),"")</f>
        <v/>
      </c>
      <c r="O3089" s="26" t="str">
        <f t="shared" si="242"/>
        <v/>
      </c>
      <c r="P3089" s="28" t="str">
        <f t="shared" si="246"/>
        <v/>
      </c>
      <c r="Q3089" s="24" t="str">
        <f t="shared" si="243"/>
        <v/>
      </c>
      <c r="R3089" s="24" t="str">
        <f t="shared" si="244"/>
        <v/>
      </c>
      <c r="S3089" s="27" t="str">
        <f t="shared" si="245"/>
        <v/>
      </c>
    </row>
    <row r="3090" spans="2:19" x14ac:dyDescent="0.3">
      <c r="B3090" s="24" t="str">
        <f>_xlfn.IFNA(VLOOKUP(A3090,list!B:C,2,FALSE),"")</f>
        <v/>
      </c>
      <c r="D3090" s="24" t="str">
        <f>_xlfn.IFNA(VLOOKUP(C3090,list!$G$2:$I$10,2,FALSE),"")</f>
        <v/>
      </c>
      <c r="E3090" s="24" t="str">
        <f>_xlfn.IFNA(VLOOKUP(C3090,list!G:I,3,FALSE),"")</f>
        <v/>
      </c>
      <c r="O3090" s="26" t="str">
        <f t="shared" si="242"/>
        <v/>
      </c>
      <c r="P3090" s="28" t="str">
        <f t="shared" si="246"/>
        <v/>
      </c>
      <c r="Q3090" s="24" t="str">
        <f t="shared" si="243"/>
        <v/>
      </c>
      <c r="R3090" s="24" t="str">
        <f t="shared" si="244"/>
        <v/>
      </c>
      <c r="S3090" s="27" t="str">
        <f t="shared" si="245"/>
        <v/>
      </c>
    </row>
    <row r="3091" spans="2:19" x14ac:dyDescent="0.3">
      <c r="B3091" s="24" t="str">
        <f>_xlfn.IFNA(VLOOKUP(A3091,list!B:C,2,FALSE),"")</f>
        <v/>
      </c>
      <c r="D3091" s="24" t="str">
        <f>_xlfn.IFNA(VLOOKUP(C3091,list!$G$2:$I$10,2,FALSE),"")</f>
        <v/>
      </c>
      <c r="E3091" s="24" t="str">
        <f>_xlfn.IFNA(VLOOKUP(C3091,list!G:I,3,FALSE),"")</f>
        <v/>
      </c>
      <c r="O3091" s="26" t="str">
        <f t="shared" si="242"/>
        <v/>
      </c>
      <c r="P3091" s="28" t="str">
        <f t="shared" si="246"/>
        <v/>
      </c>
      <c r="Q3091" s="24" t="str">
        <f t="shared" si="243"/>
        <v/>
      </c>
      <c r="R3091" s="24" t="str">
        <f t="shared" si="244"/>
        <v/>
      </c>
      <c r="S3091" s="27" t="str">
        <f t="shared" si="245"/>
        <v/>
      </c>
    </row>
    <row r="3092" spans="2:19" x14ac:dyDescent="0.3">
      <c r="B3092" s="24" t="str">
        <f>_xlfn.IFNA(VLOOKUP(A3092,list!B:C,2,FALSE),"")</f>
        <v/>
      </c>
      <c r="D3092" s="24" t="str">
        <f>_xlfn.IFNA(VLOOKUP(C3092,list!$G$2:$I$10,2,FALSE),"")</f>
        <v/>
      </c>
      <c r="E3092" s="24" t="str">
        <f>_xlfn.IFNA(VLOOKUP(C3092,list!G:I,3,FALSE),"")</f>
        <v/>
      </c>
      <c r="O3092" s="26" t="str">
        <f t="shared" si="242"/>
        <v/>
      </c>
      <c r="P3092" s="28" t="str">
        <f t="shared" si="246"/>
        <v/>
      </c>
      <c r="Q3092" s="24" t="str">
        <f t="shared" si="243"/>
        <v/>
      </c>
      <c r="R3092" s="24" t="str">
        <f t="shared" si="244"/>
        <v/>
      </c>
      <c r="S3092" s="27" t="str">
        <f t="shared" si="245"/>
        <v/>
      </c>
    </row>
    <row r="3093" spans="2:19" x14ac:dyDescent="0.3">
      <c r="B3093" s="24" t="str">
        <f>_xlfn.IFNA(VLOOKUP(A3093,list!B:C,2,FALSE),"")</f>
        <v/>
      </c>
      <c r="D3093" s="24" t="str">
        <f>_xlfn.IFNA(VLOOKUP(C3093,list!$G$2:$I$10,2,FALSE),"")</f>
        <v/>
      </c>
      <c r="E3093" s="24" t="str">
        <f>_xlfn.IFNA(VLOOKUP(C3093,list!G:I,3,FALSE),"")</f>
        <v/>
      </c>
      <c r="O3093" s="26" t="str">
        <f t="shared" si="242"/>
        <v/>
      </c>
      <c r="P3093" s="28" t="str">
        <f t="shared" si="246"/>
        <v/>
      </c>
      <c r="Q3093" s="24" t="str">
        <f t="shared" si="243"/>
        <v/>
      </c>
      <c r="R3093" s="24" t="str">
        <f t="shared" si="244"/>
        <v/>
      </c>
      <c r="S3093" s="27" t="str">
        <f t="shared" si="245"/>
        <v/>
      </c>
    </row>
    <row r="3094" spans="2:19" x14ac:dyDescent="0.3">
      <c r="B3094" s="24" t="str">
        <f>_xlfn.IFNA(VLOOKUP(A3094,list!B:C,2,FALSE),"")</f>
        <v/>
      </c>
      <c r="D3094" s="24" t="str">
        <f>_xlfn.IFNA(VLOOKUP(C3094,list!$G$2:$I$10,2,FALSE),"")</f>
        <v/>
      </c>
      <c r="E3094" s="24" t="str">
        <f>_xlfn.IFNA(VLOOKUP(C3094,list!G:I,3,FALSE),"")</f>
        <v/>
      </c>
      <c r="O3094" s="26" t="str">
        <f t="shared" si="242"/>
        <v/>
      </c>
      <c r="P3094" s="28" t="str">
        <f t="shared" si="246"/>
        <v/>
      </c>
      <c r="Q3094" s="24" t="str">
        <f t="shared" si="243"/>
        <v/>
      </c>
      <c r="R3094" s="24" t="str">
        <f t="shared" si="244"/>
        <v/>
      </c>
      <c r="S3094" s="27" t="str">
        <f t="shared" si="245"/>
        <v/>
      </c>
    </row>
    <row r="3095" spans="2:19" x14ac:dyDescent="0.3">
      <c r="B3095" s="24" t="str">
        <f>_xlfn.IFNA(VLOOKUP(A3095,list!B:C,2,FALSE),"")</f>
        <v/>
      </c>
      <c r="D3095" s="24" t="str">
        <f>_xlfn.IFNA(VLOOKUP(C3095,list!$G$2:$I$10,2,FALSE),"")</f>
        <v/>
      </c>
      <c r="E3095" s="24" t="str">
        <f>_xlfn.IFNA(VLOOKUP(C3095,list!G:I,3,FALSE),"")</f>
        <v/>
      </c>
      <c r="O3095" s="26" t="str">
        <f t="shared" si="242"/>
        <v/>
      </c>
      <c r="P3095" s="28" t="str">
        <f t="shared" si="246"/>
        <v/>
      </c>
      <c r="Q3095" s="24" t="str">
        <f t="shared" si="243"/>
        <v/>
      </c>
      <c r="R3095" s="24" t="str">
        <f t="shared" si="244"/>
        <v/>
      </c>
      <c r="S3095" s="27" t="str">
        <f t="shared" si="245"/>
        <v/>
      </c>
    </row>
    <row r="3096" spans="2:19" x14ac:dyDescent="0.3">
      <c r="B3096" s="24" t="str">
        <f>_xlfn.IFNA(VLOOKUP(A3096,list!B:C,2,FALSE),"")</f>
        <v/>
      </c>
      <c r="D3096" s="24" t="str">
        <f>_xlfn.IFNA(VLOOKUP(C3096,list!$G$2:$I$10,2,FALSE),"")</f>
        <v/>
      </c>
      <c r="E3096" s="24" t="str">
        <f>_xlfn.IFNA(VLOOKUP(C3096,list!G:I,3,FALSE),"")</f>
        <v/>
      </c>
      <c r="O3096" s="26" t="str">
        <f t="shared" si="242"/>
        <v/>
      </c>
      <c r="P3096" s="28" t="str">
        <f t="shared" si="246"/>
        <v/>
      </c>
      <c r="Q3096" s="24" t="str">
        <f t="shared" si="243"/>
        <v/>
      </c>
      <c r="R3096" s="24" t="str">
        <f t="shared" si="244"/>
        <v/>
      </c>
      <c r="S3096" s="27" t="str">
        <f t="shared" si="245"/>
        <v/>
      </c>
    </row>
    <row r="3097" spans="2:19" x14ac:dyDescent="0.3">
      <c r="B3097" s="24" t="str">
        <f>_xlfn.IFNA(VLOOKUP(A3097,list!B:C,2,FALSE),"")</f>
        <v/>
      </c>
      <c r="D3097" s="24" t="str">
        <f>_xlfn.IFNA(VLOOKUP(C3097,list!$G$2:$I$10,2,FALSE),"")</f>
        <v/>
      </c>
      <c r="E3097" s="24" t="str">
        <f>_xlfn.IFNA(VLOOKUP(C3097,list!G:I,3,FALSE),"")</f>
        <v/>
      </c>
      <c r="O3097" s="26" t="str">
        <f t="shared" si="242"/>
        <v/>
      </c>
      <c r="P3097" s="28" t="str">
        <f t="shared" si="246"/>
        <v/>
      </c>
      <c r="Q3097" s="24" t="str">
        <f t="shared" si="243"/>
        <v/>
      </c>
      <c r="R3097" s="24" t="str">
        <f t="shared" si="244"/>
        <v/>
      </c>
      <c r="S3097" s="27" t="str">
        <f t="shared" si="245"/>
        <v/>
      </c>
    </row>
    <row r="3098" spans="2:19" x14ac:dyDescent="0.3">
      <c r="B3098" s="24" t="str">
        <f>_xlfn.IFNA(VLOOKUP(A3098,list!B:C,2,FALSE),"")</f>
        <v/>
      </c>
      <c r="D3098" s="24" t="str">
        <f>_xlfn.IFNA(VLOOKUP(C3098,list!$G$2:$I$10,2,FALSE),"")</f>
        <v/>
      </c>
      <c r="E3098" s="24" t="str">
        <f>_xlfn.IFNA(VLOOKUP(C3098,list!G:I,3,FALSE),"")</f>
        <v/>
      </c>
      <c r="O3098" s="26" t="str">
        <f t="shared" si="242"/>
        <v/>
      </c>
      <c r="P3098" s="28" t="str">
        <f t="shared" si="246"/>
        <v/>
      </c>
      <c r="Q3098" s="24" t="str">
        <f t="shared" si="243"/>
        <v/>
      </c>
      <c r="R3098" s="24" t="str">
        <f t="shared" si="244"/>
        <v/>
      </c>
      <c r="S3098" s="27" t="str">
        <f t="shared" si="245"/>
        <v/>
      </c>
    </row>
    <row r="3099" spans="2:19" x14ac:dyDescent="0.3">
      <c r="B3099" s="24" t="str">
        <f>_xlfn.IFNA(VLOOKUP(A3099,list!B:C,2,FALSE),"")</f>
        <v/>
      </c>
      <c r="D3099" s="24" t="str">
        <f>_xlfn.IFNA(VLOOKUP(C3099,list!$G$2:$I$10,2,FALSE),"")</f>
        <v/>
      </c>
      <c r="E3099" s="24" t="str">
        <f>_xlfn.IFNA(VLOOKUP(C3099,list!G:I,3,FALSE),"")</f>
        <v/>
      </c>
      <c r="O3099" s="26" t="str">
        <f t="shared" si="242"/>
        <v/>
      </c>
      <c r="P3099" s="28" t="str">
        <f t="shared" si="246"/>
        <v/>
      </c>
      <c r="Q3099" s="24" t="str">
        <f t="shared" si="243"/>
        <v/>
      </c>
      <c r="R3099" s="24" t="str">
        <f t="shared" si="244"/>
        <v/>
      </c>
      <c r="S3099" s="27" t="str">
        <f t="shared" si="245"/>
        <v/>
      </c>
    </row>
    <row r="3100" spans="2:19" x14ac:dyDescent="0.3">
      <c r="B3100" s="24" t="str">
        <f>_xlfn.IFNA(VLOOKUP(A3100,list!B:C,2,FALSE),"")</f>
        <v/>
      </c>
      <c r="D3100" s="24" t="str">
        <f>_xlfn.IFNA(VLOOKUP(C3100,list!$G$2:$I$10,2,FALSE),"")</f>
        <v/>
      </c>
      <c r="E3100" s="24" t="str">
        <f>_xlfn.IFNA(VLOOKUP(C3100,list!G:I,3,FALSE),"")</f>
        <v/>
      </c>
      <c r="O3100" s="26" t="str">
        <f t="shared" si="242"/>
        <v/>
      </c>
      <c r="P3100" s="28" t="str">
        <f t="shared" si="246"/>
        <v/>
      </c>
      <c r="Q3100" s="24" t="str">
        <f t="shared" si="243"/>
        <v/>
      </c>
      <c r="R3100" s="24" t="str">
        <f t="shared" si="244"/>
        <v/>
      </c>
      <c r="S3100" s="27" t="str">
        <f t="shared" si="245"/>
        <v/>
      </c>
    </row>
    <row r="3101" spans="2:19" x14ac:dyDescent="0.3">
      <c r="B3101" s="24" t="str">
        <f>_xlfn.IFNA(VLOOKUP(A3101,list!B:C,2,FALSE),"")</f>
        <v/>
      </c>
      <c r="D3101" s="24" t="str">
        <f>_xlfn.IFNA(VLOOKUP(C3101,list!$G$2:$I$10,2,FALSE),"")</f>
        <v/>
      </c>
      <c r="E3101" s="24" t="str">
        <f>_xlfn.IFNA(VLOOKUP(C3101,list!G:I,3,FALSE),"")</f>
        <v/>
      </c>
      <c r="O3101" s="26" t="str">
        <f t="shared" si="242"/>
        <v/>
      </c>
      <c r="P3101" s="28" t="str">
        <f t="shared" si="246"/>
        <v/>
      </c>
      <c r="Q3101" s="24" t="str">
        <f t="shared" si="243"/>
        <v/>
      </c>
      <c r="R3101" s="24" t="str">
        <f t="shared" si="244"/>
        <v/>
      </c>
      <c r="S3101" s="27" t="str">
        <f t="shared" si="245"/>
        <v/>
      </c>
    </row>
    <row r="3102" spans="2:19" x14ac:dyDescent="0.3">
      <c r="B3102" s="24" t="str">
        <f>_xlfn.IFNA(VLOOKUP(A3102,list!B:C,2,FALSE),"")</f>
        <v/>
      </c>
      <c r="D3102" s="24" t="str">
        <f>_xlfn.IFNA(VLOOKUP(C3102,list!$G$2:$I$10,2,FALSE),"")</f>
        <v/>
      </c>
      <c r="E3102" s="24" t="str">
        <f>_xlfn.IFNA(VLOOKUP(C3102,list!G:I,3,FALSE),"")</f>
        <v/>
      </c>
      <c r="O3102" s="26" t="str">
        <f t="shared" si="242"/>
        <v/>
      </c>
      <c r="P3102" s="28" t="str">
        <f t="shared" si="246"/>
        <v/>
      </c>
      <c r="Q3102" s="24" t="str">
        <f t="shared" si="243"/>
        <v/>
      </c>
      <c r="R3102" s="24" t="str">
        <f t="shared" si="244"/>
        <v/>
      </c>
      <c r="S3102" s="27" t="str">
        <f t="shared" si="245"/>
        <v/>
      </c>
    </row>
    <row r="3103" spans="2:19" x14ac:dyDescent="0.3">
      <c r="B3103" s="24" t="str">
        <f>_xlfn.IFNA(VLOOKUP(A3103,list!B:C,2,FALSE),"")</f>
        <v/>
      </c>
      <c r="D3103" s="24" t="str">
        <f>_xlfn.IFNA(VLOOKUP(C3103,list!$G$2:$I$10,2,FALSE),"")</f>
        <v/>
      </c>
      <c r="E3103" s="24" t="str">
        <f>_xlfn.IFNA(VLOOKUP(C3103,list!G:I,3,FALSE),"")</f>
        <v/>
      </c>
      <c r="O3103" s="26" t="str">
        <f t="shared" si="242"/>
        <v/>
      </c>
      <c r="P3103" s="28" t="str">
        <f t="shared" si="246"/>
        <v/>
      </c>
      <c r="Q3103" s="24" t="str">
        <f t="shared" si="243"/>
        <v/>
      </c>
      <c r="R3103" s="24" t="str">
        <f t="shared" si="244"/>
        <v/>
      </c>
      <c r="S3103" s="27" t="str">
        <f t="shared" si="245"/>
        <v/>
      </c>
    </row>
    <row r="3104" spans="2:19" x14ac:dyDescent="0.3">
      <c r="B3104" s="24" t="str">
        <f>_xlfn.IFNA(VLOOKUP(A3104,list!B:C,2,FALSE),"")</f>
        <v/>
      </c>
      <c r="D3104" s="24" t="str">
        <f>_xlfn.IFNA(VLOOKUP(C3104,list!$G$2:$I$10,2,FALSE),"")</f>
        <v/>
      </c>
      <c r="E3104" s="24" t="str">
        <f>_xlfn.IFNA(VLOOKUP(C3104,list!G:I,3,FALSE),"")</f>
        <v/>
      </c>
      <c r="O3104" s="26" t="str">
        <f t="shared" si="242"/>
        <v/>
      </c>
      <c r="P3104" s="28" t="str">
        <f t="shared" si="246"/>
        <v/>
      </c>
      <c r="Q3104" s="24" t="str">
        <f t="shared" si="243"/>
        <v/>
      </c>
      <c r="R3104" s="24" t="str">
        <f t="shared" si="244"/>
        <v/>
      </c>
      <c r="S3104" s="27" t="str">
        <f t="shared" si="245"/>
        <v/>
      </c>
    </row>
    <row r="3105" spans="2:19" x14ac:dyDescent="0.3">
      <c r="B3105" s="24" t="str">
        <f>_xlfn.IFNA(VLOOKUP(A3105,list!B:C,2,FALSE),"")</f>
        <v/>
      </c>
      <c r="D3105" s="24" t="str">
        <f>_xlfn.IFNA(VLOOKUP(C3105,list!$G$2:$I$10,2,FALSE),"")</f>
        <v/>
      </c>
      <c r="E3105" s="24" t="str">
        <f>_xlfn.IFNA(VLOOKUP(C3105,list!G:I,3,FALSE),"")</f>
        <v/>
      </c>
      <c r="O3105" s="26" t="str">
        <f t="shared" si="242"/>
        <v/>
      </c>
      <c r="P3105" s="28" t="str">
        <f t="shared" si="246"/>
        <v/>
      </c>
      <c r="Q3105" s="24" t="str">
        <f t="shared" si="243"/>
        <v/>
      </c>
      <c r="R3105" s="24" t="str">
        <f t="shared" si="244"/>
        <v/>
      </c>
      <c r="S3105" s="27" t="str">
        <f t="shared" si="245"/>
        <v/>
      </c>
    </row>
    <row r="3106" spans="2:19" x14ac:dyDescent="0.3">
      <c r="B3106" s="24" t="str">
        <f>_xlfn.IFNA(VLOOKUP(A3106,list!B:C,2,FALSE),"")</f>
        <v/>
      </c>
      <c r="D3106" s="24" t="str">
        <f>_xlfn.IFNA(VLOOKUP(C3106,list!$G$2:$I$10,2,FALSE),"")</f>
        <v/>
      </c>
      <c r="E3106" s="24" t="str">
        <f>_xlfn.IFNA(VLOOKUP(C3106,list!G:I,3,FALSE),"")</f>
        <v/>
      </c>
      <c r="O3106" s="26" t="str">
        <f t="shared" si="242"/>
        <v/>
      </c>
      <c r="P3106" s="28" t="str">
        <f t="shared" si="246"/>
        <v/>
      </c>
      <c r="Q3106" s="24" t="str">
        <f t="shared" si="243"/>
        <v/>
      </c>
      <c r="R3106" s="24" t="str">
        <f t="shared" si="244"/>
        <v/>
      </c>
      <c r="S3106" s="27" t="str">
        <f t="shared" si="245"/>
        <v/>
      </c>
    </row>
    <row r="3107" spans="2:19" x14ac:dyDescent="0.3">
      <c r="B3107" s="24" t="str">
        <f>_xlfn.IFNA(VLOOKUP(A3107,list!B:C,2,FALSE),"")</f>
        <v/>
      </c>
      <c r="D3107" s="24" t="str">
        <f>_xlfn.IFNA(VLOOKUP(C3107,list!$G$2:$I$10,2,FALSE),"")</f>
        <v/>
      </c>
      <c r="E3107" s="24" t="str">
        <f>_xlfn.IFNA(VLOOKUP(C3107,list!G:I,3,FALSE),"")</f>
        <v/>
      </c>
      <c r="O3107" s="26" t="str">
        <f t="shared" si="242"/>
        <v/>
      </c>
      <c r="P3107" s="28" t="str">
        <f t="shared" si="246"/>
        <v/>
      </c>
      <c r="Q3107" s="24" t="str">
        <f t="shared" si="243"/>
        <v/>
      </c>
      <c r="R3107" s="24" t="str">
        <f t="shared" si="244"/>
        <v/>
      </c>
      <c r="S3107" s="27" t="str">
        <f t="shared" si="245"/>
        <v/>
      </c>
    </row>
    <row r="3108" spans="2:19" x14ac:dyDescent="0.3">
      <c r="B3108" s="24" t="str">
        <f>_xlfn.IFNA(VLOOKUP(A3108,list!B:C,2,FALSE),"")</f>
        <v/>
      </c>
      <c r="D3108" s="24" t="str">
        <f>_xlfn.IFNA(VLOOKUP(C3108,list!$G$2:$I$10,2,FALSE),"")</f>
        <v/>
      </c>
      <c r="E3108" s="24" t="str">
        <f>_xlfn.IFNA(VLOOKUP(C3108,list!G:I,3,FALSE),"")</f>
        <v/>
      </c>
      <c r="O3108" s="26" t="str">
        <f t="shared" si="242"/>
        <v/>
      </c>
      <c r="P3108" s="28" t="str">
        <f t="shared" si="246"/>
        <v/>
      </c>
      <c r="Q3108" s="24" t="str">
        <f t="shared" si="243"/>
        <v/>
      </c>
      <c r="R3108" s="24" t="str">
        <f t="shared" si="244"/>
        <v/>
      </c>
      <c r="S3108" s="27" t="str">
        <f t="shared" si="245"/>
        <v/>
      </c>
    </row>
    <row r="3109" spans="2:19" x14ac:dyDescent="0.3">
      <c r="B3109" s="24" t="str">
        <f>_xlfn.IFNA(VLOOKUP(A3109,list!B:C,2,FALSE),"")</f>
        <v/>
      </c>
      <c r="D3109" s="24" t="str">
        <f>_xlfn.IFNA(VLOOKUP(C3109,list!$G$2:$I$10,2,FALSE),"")</f>
        <v/>
      </c>
      <c r="E3109" s="24" t="str">
        <f>_xlfn.IFNA(VLOOKUP(C3109,list!G:I,3,FALSE),"")</f>
        <v/>
      </c>
      <c r="O3109" s="26" t="str">
        <f t="shared" si="242"/>
        <v/>
      </c>
      <c r="P3109" s="28" t="str">
        <f t="shared" si="246"/>
        <v/>
      </c>
      <c r="Q3109" s="24" t="str">
        <f t="shared" si="243"/>
        <v/>
      </c>
      <c r="R3109" s="24" t="str">
        <f t="shared" si="244"/>
        <v/>
      </c>
      <c r="S3109" s="27" t="str">
        <f t="shared" si="245"/>
        <v/>
      </c>
    </row>
    <row r="3110" spans="2:19" x14ac:dyDescent="0.3">
      <c r="B3110" s="24" t="str">
        <f>_xlfn.IFNA(VLOOKUP(A3110,list!B:C,2,FALSE),"")</f>
        <v/>
      </c>
      <c r="D3110" s="24" t="str">
        <f>_xlfn.IFNA(VLOOKUP(C3110,list!$G$2:$I$10,2,FALSE),"")</f>
        <v/>
      </c>
      <c r="E3110" s="24" t="str">
        <f>_xlfn.IFNA(VLOOKUP(C3110,list!G:I,3,FALSE),"")</f>
        <v/>
      </c>
      <c r="O3110" s="26" t="str">
        <f t="shared" si="242"/>
        <v/>
      </c>
      <c r="P3110" s="28" t="str">
        <f t="shared" si="246"/>
        <v/>
      </c>
      <c r="Q3110" s="24" t="str">
        <f t="shared" si="243"/>
        <v/>
      </c>
      <c r="R3110" s="24" t="str">
        <f t="shared" si="244"/>
        <v/>
      </c>
      <c r="S3110" s="27" t="str">
        <f t="shared" si="245"/>
        <v/>
      </c>
    </row>
    <row r="3111" spans="2:19" x14ac:dyDescent="0.3">
      <c r="B3111" s="24" t="str">
        <f>_xlfn.IFNA(VLOOKUP(A3111,list!B:C,2,FALSE),"")</f>
        <v/>
      </c>
      <c r="D3111" s="24" t="str">
        <f>_xlfn.IFNA(VLOOKUP(C3111,list!$G$2:$I$10,2,FALSE),"")</f>
        <v/>
      </c>
      <c r="E3111" s="24" t="str">
        <f>_xlfn.IFNA(VLOOKUP(C3111,list!G:I,3,FALSE),"")</f>
        <v/>
      </c>
      <c r="O3111" s="26" t="str">
        <f t="shared" si="242"/>
        <v/>
      </c>
      <c r="P3111" s="28" t="str">
        <f t="shared" si="246"/>
        <v/>
      </c>
      <c r="Q3111" s="24" t="str">
        <f t="shared" si="243"/>
        <v/>
      </c>
      <c r="R3111" s="24" t="str">
        <f t="shared" si="244"/>
        <v/>
      </c>
      <c r="S3111" s="27" t="str">
        <f t="shared" si="245"/>
        <v/>
      </c>
    </row>
    <row r="3112" spans="2:19" x14ac:dyDescent="0.3">
      <c r="B3112" s="24" t="str">
        <f>_xlfn.IFNA(VLOOKUP(A3112,list!B:C,2,FALSE),"")</f>
        <v/>
      </c>
      <c r="D3112" s="24" t="str">
        <f>_xlfn.IFNA(VLOOKUP(C3112,list!$G$2:$I$10,2,FALSE),"")</f>
        <v/>
      </c>
      <c r="E3112" s="24" t="str">
        <f>_xlfn.IFNA(VLOOKUP(C3112,list!G:I,3,FALSE),"")</f>
        <v/>
      </c>
      <c r="O3112" s="26" t="str">
        <f t="shared" si="242"/>
        <v/>
      </c>
      <c r="P3112" s="28" t="str">
        <f t="shared" si="246"/>
        <v/>
      </c>
      <c r="Q3112" s="24" t="str">
        <f t="shared" si="243"/>
        <v/>
      </c>
      <c r="R3112" s="24" t="str">
        <f t="shared" si="244"/>
        <v/>
      </c>
      <c r="S3112" s="27" t="str">
        <f t="shared" si="245"/>
        <v/>
      </c>
    </row>
    <row r="3113" spans="2:19" x14ac:dyDescent="0.3">
      <c r="B3113" s="24" t="str">
        <f>_xlfn.IFNA(VLOOKUP(A3113,list!B:C,2,FALSE),"")</f>
        <v/>
      </c>
      <c r="D3113" s="24" t="str">
        <f>_xlfn.IFNA(VLOOKUP(C3113,list!$G$2:$I$10,2,FALSE),"")</f>
        <v/>
      </c>
      <c r="E3113" s="24" t="str">
        <f>_xlfn.IFNA(VLOOKUP(C3113,list!G:I,3,FALSE),"")</f>
        <v/>
      </c>
      <c r="O3113" s="26" t="str">
        <f t="shared" si="242"/>
        <v/>
      </c>
      <c r="P3113" s="28" t="str">
        <f t="shared" si="246"/>
        <v/>
      </c>
      <c r="Q3113" s="24" t="str">
        <f t="shared" si="243"/>
        <v/>
      </c>
      <c r="R3113" s="24" t="str">
        <f t="shared" si="244"/>
        <v/>
      </c>
      <c r="S3113" s="27" t="str">
        <f t="shared" si="245"/>
        <v/>
      </c>
    </row>
    <row r="3114" spans="2:19" x14ac:dyDescent="0.3">
      <c r="B3114" s="24" t="str">
        <f>_xlfn.IFNA(VLOOKUP(A3114,list!B:C,2,FALSE),"")</f>
        <v/>
      </c>
      <c r="D3114" s="24" t="str">
        <f>_xlfn.IFNA(VLOOKUP(C3114,list!$G$2:$I$10,2,FALSE),"")</f>
        <v/>
      </c>
      <c r="E3114" s="24" t="str">
        <f>_xlfn.IFNA(VLOOKUP(C3114,list!G:I,3,FALSE),"")</f>
        <v/>
      </c>
      <c r="O3114" s="26" t="str">
        <f t="shared" si="242"/>
        <v/>
      </c>
      <c r="P3114" s="28" t="str">
        <f t="shared" si="246"/>
        <v/>
      </c>
      <c r="Q3114" s="24" t="str">
        <f t="shared" si="243"/>
        <v/>
      </c>
      <c r="R3114" s="24" t="str">
        <f t="shared" si="244"/>
        <v/>
      </c>
      <c r="S3114" s="27" t="str">
        <f t="shared" si="245"/>
        <v/>
      </c>
    </row>
    <row r="3115" spans="2:19" x14ac:dyDescent="0.3">
      <c r="B3115" s="24" t="str">
        <f>_xlfn.IFNA(VLOOKUP(A3115,list!B:C,2,FALSE),"")</f>
        <v/>
      </c>
      <c r="D3115" s="24" t="str">
        <f>_xlfn.IFNA(VLOOKUP(C3115,list!$G$2:$I$10,2,FALSE),"")</f>
        <v/>
      </c>
      <c r="E3115" s="24" t="str">
        <f>_xlfn.IFNA(VLOOKUP(C3115,list!G:I,3,FALSE),"")</f>
        <v/>
      </c>
      <c r="O3115" s="26" t="str">
        <f t="shared" si="242"/>
        <v/>
      </c>
      <c r="P3115" s="28" t="str">
        <f t="shared" si="246"/>
        <v/>
      </c>
      <c r="Q3115" s="24" t="str">
        <f t="shared" si="243"/>
        <v/>
      </c>
      <c r="R3115" s="24" t="str">
        <f t="shared" si="244"/>
        <v/>
      </c>
      <c r="S3115" s="27" t="str">
        <f t="shared" si="245"/>
        <v/>
      </c>
    </row>
    <row r="3116" spans="2:19" x14ac:dyDescent="0.3">
      <c r="B3116" s="24" t="str">
        <f>_xlfn.IFNA(VLOOKUP(A3116,list!B:C,2,FALSE),"")</f>
        <v/>
      </c>
      <c r="D3116" s="24" t="str">
        <f>_xlfn.IFNA(VLOOKUP(C3116,list!$G$2:$I$10,2,FALSE),"")</f>
        <v/>
      </c>
      <c r="E3116" s="24" t="str">
        <f>_xlfn.IFNA(VLOOKUP(C3116,list!G:I,3,FALSE),"")</f>
        <v/>
      </c>
      <c r="O3116" s="26" t="str">
        <f t="shared" si="242"/>
        <v/>
      </c>
      <c r="P3116" s="28" t="str">
        <f t="shared" si="246"/>
        <v/>
      </c>
      <c r="Q3116" s="24" t="str">
        <f t="shared" si="243"/>
        <v/>
      </c>
      <c r="R3116" s="24" t="str">
        <f t="shared" si="244"/>
        <v/>
      </c>
      <c r="S3116" s="27" t="str">
        <f t="shared" si="245"/>
        <v/>
      </c>
    </row>
    <row r="3117" spans="2:19" x14ac:dyDescent="0.3">
      <c r="B3117" s="24" t="str">
        <f>_xlfn.IFNA(VLOOKUP(A3117,list!B:C,2,FALSE),"")</f>
        <v/>
      </c>
      <c r="D3117" s="24" t="str">
        <f>_xlfn.IFNA(VLOOKUP(C3117,list!$G$2:$I$10,2,FALSE),"")</f>
        <v/>
      </c>
      <c r="E3117" s="24" t="str">
        <f>_xlfn.IFNA(VLOOKUP(C3117,list!G:I,3,FALSE),"")</f>
        <v/>
      </c>
      <c r="O3117" s="26" t="str">
        <f t="shared" si="242"/>
        <v/>
      </c>
      <c r="P3117" s="28" t="str">
        <f t="shared" si="246"/>
        <v/>
      </c>
      <c r="Q3117" s="24" t="str">
        <f t="shared" si="243"/>
        <v/>
      </c>
      <c r="R3117" s="24" t="str">
        <f t="shared" si="244"/>
        <v/>
      </c>
      <c r="S3117" s="27" t="str">
        <f t="shared" si="245"/>
        <v/>
      </c>
    </row>
    <row r="3118" spans="2:19" x14ac:dyDescent="0.3">
      <c r="B3118" s="24" t="str">
        <f>_xlfn.IFNA(VLOOKUP(A3118,list!B:C,2,FALSE),"")</f>
        <v/>
      </c>
      <c r="D3118" s="24" t="str">
        <f>_xlfn.IFNA(VLOOKUP(C3118,list!$G$2:$I$10,2,FALSE),"")</f>
        <v/>
      </c>
      <c r="E3118" s="24" t="str">
        <f>_xlfn.IFNA(VLOOKUP(C3118,list!G:I,3,FALSE),"")</f>
        <v/>
      </c>
      <c r="O3118" s="26" t="str">
        <f t="shared" si="242"/>
        <v/>
      </c>
      <c r="P3118" s="28" t="str">
        <f t="shared" si="246"/>
        <v/>
      </c>
      <c r="Q3118" s="24" t="str">
        <f t="shared" si="243"/>
        <v/>
      </c>
      <c r="R3118" s="24" t="str">
        <f t="shared" si="244"/>
        <v/>
      </c>
      <c r="S3118" s="27" t="str">
        <f t="shared" si="245"/>
        <v/>
      </c>
    </row>
    <row r="3119" spans="2:19" x14ac:dyDescent="0.3">
      <c r="B3119" s="24" t="str">
        <f>_xlfn.IFNA(VLOOKUP(A3119,list!B:C,2,FALSE),"")</f>
        <v/>
      </c>
      <c r="D3119" s="24" t="str">
        <f>_xlfn.IFNA(VLOOKUP(C3119,list!$G$2:$I$10,2,FALSE),"")</f>
        <v/>
      </c>
      <c r="E3119" s="24" t="str">
        <f>_xlfn.IFNA(VLOOKUP(C3119,list!G:I,3,FALSE),"")</f>
        <v/>
      </c>
      <c r="O3119" s="26" t="str">
        <f t="shared" si="242"/>
        <v/>
      </c>
      <c r="P3119" s="28" t="str">
        <f t="shared" si="246"/>
        <v/>
      </c>
      <c r="Q3119" s="24" t="str">
        <f t="shared" si="243"/>
        <v/>
      </c>
      <c r="R3119" s="24" t="str">
        <f t="shared" si="244"/>
        <v/>
      </c>
      <c r="S3119" s="27" t="str">
        <f t="shared" si="245"/>
        <v/>
      </c>
    </row>
    <row r="3120" spans="2:19" x14ac:dyDescent="0.3">
      <c r="B3120" s="24" t="str">
        <f>_xlfn.IFNA(VLOOKUP(A3120,list!B:C,2,FALSE),"")</f>
        <v/>
      </c>
      <c r="D3120" s="24" t="str">
        <f>_xlfn.IFNA(VLOOKUP(C3120,list!$G$2:$I$10,2,FALSE),"")</f>
        <v/>
      </c>
      <c r="E3120" s="24" t="str">
        <f>_xlfn.IFNA(VLOOKUP(C3120,list!G:I,3,FALSE),"")</f>
        <v/>
      </c>
      <c r="O3120" s="26" t="str">
        <f t="shared" si="242"/>
        <v/>
      </c>
      <c r="P3120" s="28" t="str">
        <f t="shared" si="246"/>
        <v/>
      </c>
      <c r="Q3120" s="24" t="str">
        <f t="shared" si="243"/>
        <v/>
      </c>
      <c r="R3120" s="24" t="str">
        <f t="shared" si="244"/>
        <v/>
      </c>
      <c r="S3120" s="27" t="str">
        <f t="shared" si="245"/>
        <v/>
      </c>
    </row>
    <row r="3121" spans="2:19" x14ac:dyDescent="0.3">
      <c r="B3121" s="24" t="str">
        <f>_xlfn.IFNA(VLOOKUP(A3121,list!B:C,2,FALSE),"")</f>
        <v/>
      </c>
      <c r="D3121" s="24" t="str">
        <f>_xlfn.IFNA(VLOOKUP(C3121,list!$G$2:$I$10,2,FALSE),"")</f>
        <v/>
      </c>
      <c r="E3121" s="24" t="str">
        <f>_xlfn.IFNA(VLOOKUP(C3121,list!G:I,3,FALSE),"")</f>
        <v/>
      </c>
      <c r="O3121" s="26" t="str">
        <f t="shared" si="242"/>
        <v/>
      </c>
      <c r="P3121" s="28" t="str">
        <f t="shared" si="246"/>
        <v/>
      </c>
      <c r="Q3121" s="24" t="str">
        <f t="shared" si="243"/>
        <v/>
      </c>
      <c r="R3121" s="24" t="str">
        <f t="shared" si="244"/>
        <v/>
      </c>
      <c r="S3121" s="27" t="str">
        <f t="shared" si="245"/>
        <v/>
      </c>
    </row>
    <row r="3122" spans="2:19" x14ac:dyDescent="0.3">
      <c r="B3122" s="24" t="str">
        <f>_xlfn.IFNA(VLOOKUP(A3122,list!B:C,2,FALSE),"")</f>
        <v/>
      </c>
      <c r="D3122" s="24" t="str">
        <f>_xlfn.IFNA(VLOOKUP(C3122,list!$G$2:$I$10,2,FALSE),"")</f>
        <v/>
      </c>
      <c r="E3122" s="24" t="str">
        <f>_xlfn.IFNA(VLOOKUP(C3122,list!G:I,3,FALSE),"")</f>
        <v/>
      </c>
      <c r="O3122" s="26" t="str">
        <f t="shared" si="242"/>
        <v/>
      </c>
      <c r="P3122" s="28" t="str">
        <f t="shared" si="246"/>
        <v/>
      </c>
      <c r="Q3122" s="24" t="str">
        <f t="shared" si="243"/>
        <v/>
      </c>
      <c r="R3122" s="24" t="str">
        <f t="shared" si="244"/>
        <v/>
      </c>
      <c r="S3122" s="27" t="str">
        <f t="shared" si="245"/>
        <v/>
      </c>
    </row>
    <row r="3123" spans="2:19" x14ac:dyDescent="0.3">
      <c r="B3123" s="24" t="str">
        <f>_xlfn.IFNA(VLOOKUP(A3123,list!B:C,2,FALSE),"")</f>
        <v/>
      </c>
      <c r="D3123" s="24" t="str">
        <f>_xlfn.IFNA(VLOOKUP(C3123,list!$G$2:$I$10,2,FALSE),"")</f>
        <v/>
      </c>
      <c r="E3123" s="24" t="str">
        <f>_xlfn.IFNA(VLOOKUP(C3123,list!G:I,3,FALSE),"")</f>
        <v/>
      </c>
      <c r="O3123" s="26" t="str">
        <f t="shared" si="242"/>
        <v/>
      </c>
      <c r="P3123" s="28" t="str">
        <f t="shared" si="246"/>
        <v/>
      </c>
      <c r="Q3123" s="24" t="str">
        <f t="shared" si="243"/>
        <v/>
      </c>
      <c r="R3123" s="24" t="str">
        <f t="shared" si="244"/>
        <v/>
      </c>
      <c r="S3123" s="27" t="str">
        <f t="shared" si="245"/>
        <v/>
      </c>
    </row>
    <row r="3124" spans="2:19" x14ac:dyDescent="0.3">
      <c r="B3124" s="24" t="str">
        <f>_xlfn.IFNA(VLOOKUP(A3124,list!B:C,2,FALSE),"")</f>
        <v/>
      </c>
      <c r="D3124" s="24" t="str">
        <f>_xlfn.IFNA(VLOOKUP(C3124,list!$G$2:$I$10,2,FALSE),"")</f>
        <v/>
      </c>
      <c r="E3124" s="24" t="str">
        <f>_xlfn.IFNA(VLOOKUP(C3124,list!G:I,3,FALSE),"")</f>
        <v/>
      </c>
      <c r="O3124" s="26" t="str">
        <f t="shared" si="242"/>
        <v/>
      </c>
      <c r="P3124" s="28" t="str">
        <f t="shared" si="246"/>
        <v/>
      </c>
      <c r="Q3124" s="24" t="str">
        <f t="shared" si="243"/>
        <v/>
      </c>
      <c r="R3124" s="24" t="str">
        <f t="shared" si="244"/>
        <v/>
      </c>
      <c r="S3124" s="27" t="str">
        <f t="shared" si="245"/>
        <v/>
      </c>
    </row>
    <row r="3125" spans="2:19" x14ac:dyDescent="0.3">
      <c r="B3125" s="24" t="str">
        <f>_xlfn.IFNA(VLOOKUP(A3125,list!B:C,2,FALSE),"")</f>
        <v/>
      </c>
      <c r="D3125" s="24" t="str">
        <f>_xlfn.IFNA(VLOOKUP(C3125,list!$G$2:$I$10,2,FALSE),"")</f>
        <v/>
      </c>
      <c r="E3125" s="24" t="str">
        <f>_xlfn.IFNA(VLOOKUP(C3125,list!G:I,3,FALSE),"")</f>
        <v/>
      </c>
      <c r="O3125" s="26" t="str">
        <f t="shared" si="242"/>
        <v/>
      </c>
      <c r="P3125" s="28" t="str">
        <f t="shared" si="246"/>
        <v/>
      </c>
      <c r="Q3125" s="24" t="str">
        <f t="shared" si="243"/>
        <v/>
      </c>
      <c r="R3125" s="24" t="str">
        <f t="shared" si="244"/>
        <v/>
      </c>
      <c r="S3125" s="27" t="str">
        <f t="shared" si="245"/>
        <v/>
      </c>
    </row>
    <row r="3126" spans="2:19" x14ac:dyDescent="0.3">
      <c r="B3126" s="24" t="str">
        <f>_xlfn.IFNA(VLOOKUP(A3126,list!B:C,2,FALSE),"")</f>
        <v/>
      </c>
      <c r="D3126" s="24" t="str">
        <f>_xlfn.IFNA(VLOOKUP(C3126,list!$G$2:$I$10,2,FALSE),"")</f>
        <v/>
      </c>
      <c r="E3126" s="24" t="str">
        <f>_xlfn.IFNA(VLOOKUP(C3126,list!G:I,3,FALSE),"")</f>
        <v/>
      </c>
      <c r="O3126" s="26" t="str">
        <f t="shared" si="242"/>
        <v/>
      </c>
      <c r="P3126" s="28" t="str">
        <f t="shared" si="246"/>
        <v/>
      </c>
      <c r="Q3126" s="24" t="str">
        <f t="shared" si="243"/>
        <v/>
      </c>
      <c r="R3126" s="24" t="str">
        <f t="shared" si="244"/>
        <v/>
      </c>
      <c r="S3126" s="27" t="str">
        <f t="shared" si="245"/>
        <v/>
      </c>
    </row>
    <row r="3127" spans="2:19" x14ac:dyDescent="0.3">
      <c r="B3127" s="24" t="str">
        <f>_xlfn.IFNA(VLOOKUP(A3127,list!B:C,2,FALSE),"")</f>
        <v/>
      </c>
      <c r="D3127" s="24" t="str">
        <f>_xlfn.IFNA(VLOOKUP(C3127,list!$G$2:$I$10,2,FALSE),"")</f>
        <v/>
      </c>
      <c r="E3127" s="24" t="str">
        <f>_xlfn.IFNA(VLOOKUP(C3127,list!G:I,3,FALSE),"")</f>
        <v/>
      </c>
      <c r="O3127" s="26" t="str">
        <f t="shared" si="242"/>
        <v/>
      </c>
      <c r="P3127" s="28" t="str">
        <f t="shared" si="246"/>
        <v/>
      </c>
      <c r="Q3127" s="24" t="str">
        <f t="shared" si="243"/>
        <v/>
      </c>
      <c r="R3127" s="24" t="str">
        <f t="shared" si="244"/>
        <v/>
      </c>
      <c r="S3127" s="27" t="str">
        <f t="shared" si="245"/>
        <v/>
      </c>
    </row>
    <row r="3128" spans="2:19" x14ac:dyDescent="0.3">
      <c r="B3128" s="24" t="str">
        <f>_xlfn.IFNA(VLOOKUP(A3128,list!B:C,2,FALSE),"")</f>
        <v/>
      </c>
      <c r="D3128" s="24" t="str">
        <f>_xlfn.IFNA(VLOOKUP(C3128,list!$G$2:$I$10,2,FALSE),"")</f>
        <v/>
      </c>
      <c r="E3128" s="24" t="str">
        <f>_xlfn.IFNA(VLOOKUP(C3128,list!G:I,3,FALSE),"")</f>
        <v/>
      </c>
      <c r="O3128" s="26" t="str">
        <f t="shared" si="242"/>
        <v/>
      </c>
      <c r="P3128" s="28" t="str">
        <f t="shared" si="246"/>
        <v/>
      </c>
      <c r="Q3128" s="24" t="str">
        <f t="shared" si="243"/>
        <v/>
      </c>
      <c r="R3128" s="24" t="str">
        <f t="shared" si="244"/>
        <v/>
      </c>
      <c r="S3128" s="27" t="str">
        <f t="shared" si="245"/>
        <v/>
      </c>
    </row>
    <row r="3129" spans="2:19" x14ac:dyDescent="0.3">
      <c r="B3129" s="24" t="str">
        <f>_xlfn.IFNA(VLOOKUP(A3129,list!B:C,2,FALSE),"")</f>
        <v/>
      </c>
      <c r="D3129" s="24" t="str">
        <f>_xlfn.IFNA(VLOOKUP(C3129,list!$G$2:$I$10,2,FALSE),"")</f>
        <v/>
      </c>
      <c r="E3129" s="24" t="str">
        <f>_xlfn.IFNA(VLOOKUP(C3129,list!G:I,3,FALSE),"")</f>
        <v/>
      </c>
      <c r="O3129" s="26" t="str">
        <f t="shared" si="242"/>
        <v/>
      </c>
      <c r="P3129" s="28" t="str">
        <f t="shared" si="246"/>
        <v/>
      </c>
      <c r="Q3129" s="24" t="str">
        <f t="shared" si="243"/>
        <v/>
      </c>
      <c r="R3129" s="24" t="str">
        <f t="shared" si="244"/>
        <v/>
      </c>
      <c r="S3129" s="27" t="str">
        <f t="shared" si="245"/>
        <v/>
      </c>
    </row>
    <row r="3130" spans="2:19" x14ac:dyDescent="0.3">
      <c r="B3130" s="24" t="str">
        <f>_xlfn.IFNA(VLOOKUP(A3130,list!B:C,2,FALSE),"")</f>
        <v/>
      </c>
      <c r="D3130" s="24" t="str">
        <f>_xlfn.IFNA(VLOOKUP(C3130,list!$G$2:$I$10,2,FALSE),"")</f>
        <v/>
      </c>
      <c r="E3130" s="24" t="str">
        <f>_xlfn.IFNA(VLOOKUP(C3130,list!G:I,3,FALSE),"")</f>
        <v/>
      </c>
      <c r="O3130" s="26" t="str">
        <f t="shared" si="242"/>
        <v/>
      </c>
      <c r="P3130" s="28" t="str">
        <f t="shared" si="246"/>
        <v/>
      </c>
      <c r="Q3130" s="24" t="str">
        <f t="shared" si="243"/>
        <v/>
      </c>
      <c r="R3130" s="24" t="str">
        <f t="shared" si="244"/>
        <v/>
      </c>
      <c r="S3130" s="27" t="str">
        <f t="shared" si="245"/>
        <v/>
      </c>
    </row>
    <row r="3131" spans="2:19" x14ac:dyDescent="0.3">
      <c r="B3131" s="24" t="str">
        <f>_xlfn.IFNA(VLOOKUP(A3131,list!B:C,2,FALSE),"")</f>
        <v/>
      </c>
      <c r="D3131" s="24" t="str">
        <f>_xlfn.IFNA(VLOOKUP(C3131,list!$G$2:$I$10,2,FALSE),"")</f>
        <v/>
      </c>
      <c r="E3131" s="24" t="str">
        <f>_xlfn.IFNA(VLOOKUP(C3131,list!G:I,3,FALSE),"")</f>
        <v/>
      </c>
      <c r="O3131" s="26" t="str">
        <f t="shared" si="242"/>
        <v/>
      </c>
      <c r="P3131" s="28" t="str">
        <f t="shared" si="246"/>
        <v/>
      </c>
      <c r="Q3131" s="24" t="str">
        <f t="shared" si="243"/>
        <v/>
      </c>
      <c r="R3131" s="24" t="str">
        <f t="shared" si="244"/>
        <v/>
      </c>
      <c r="S3131" s="27" t="str">
        <f t="shared" si="245"/>
        <v/>
      </c>
    </row>
    <row r="3132" spans="2:19" x14ac:dyDescent="0.3">
      <c r="B3132" s="24" t="str">
        <f>_xlfn.IFNA(VLOOKUP(A3132,list!B:C,2,FALSE),"")</f>
        <v/>
      </c>
      <c r="D3132" s="24" t="str">
        <f>_xlfn.IFNA(VLOOKUP(C3132,list!$G$2:$I$10,2,FALSE),"")</f>
        <v/>
      </c>
      <c r="E3132" s="24" t="str">
        <f>_xlfn.IFNA(VLOOKUP(C3132,list!G:I,3,FALSE),"")</f>
        <v/>
      </c>
      <c r="O3132" s="26" t="str">
        <f t="shared" si="242"/>
        <v/>
      </c>
      <c r="P3132" s="28" t="str">
        <f t="shared" si="246"/>
        <v/>
      </c>
      <c r="Q3132" s="24" t="str">
        <f t="shared" si="243"/>
        <v/>
      </c>
      <c r="R3132" s="24" t="str">
        <f t="shared" si="244"/>
        <v/>
      </c>
      <c r="S3132" s="27" t="str">
        <f t="shared" si="245"/>
        <v/>
      </c>
    </row>
    <row r="3133" spans="2:19" x14ac:dyDescent="0.3">
      <c r="B3133" s="24" t="str">
        <f>_xlfn.IFNA(VLOOKUP(A3133,list!B:C,2,FALSE),"")</f>
        <v/>
      </c>
      <c r="D3133" s="24" t="str">
        <f>_xlfn.IFNA(VLOOKUP(C3133,list!$G$2:$I$10,2,FALSE),"")</f>
        <v/>
      </c>
      <c r="E3133" s="24" t="str">
        <f>_xlfn.IFNA(VLOOKUP(C3133,list!G:I,3,FALSE),"")</f>
        <v/>
      </c>
      <c r="O3133" s="26" t="str">
        <f t="shared" si="242"/>
        <v/>
      </c>
      <c r="P3133" s="28" t="str">
        <f t="shared" si="246"/>
        <v/>
      </c>
      <c r="Q3133" s="24" t="str">
        <f t="shared" si="243"/>
        <v/>
      </c>
      <c r="R3133" s="24" t="str">
        <f t="shared" si="244"/>
        <v/>
      </c>
      <c r="S3133" s="27" t="str">
        <f t="shared" si="245"/>
        <v/>
      </c>
    </row>
    <row r="3134" spans="2:19" x14ac:dyDescent="0.3">
      <c r="B3134" s="24" t="str">
        <f>_xlfn.IFNA(VLOOKUP(A3134,list!B:C,2,FALSE),"")</f>
        <v/>
      </c>
      <c r="D3134" s="24" t="str">
        <f>_xlfn.IFNA(VLOOKUP(C3134,list!$G$2:$I$10,2,FALSE),"")</f>
        <v/>
      </c>
      <c r="E3134" s="24" t="str">
        <f>_xlfn.IFNA(VLOOKUP(C3134,list!G:I,3,FALSE),"")</f>
        <v/>
      </c>
      <c r="O3134" s="26" t="str">
        <f t="shared" si="242"/>
        <v/>
      </c>
      <c r="P3134" s="28" t="str">
        <f t="shared" si="246"/>
        <v/>
      </c>
      <c r="Q3134" s="24" t="str">
        <f t="shared" si="243"/>
        <v/>
      </c>
      <c r="R3134" s="24" t="str">
        <f t="shared" si="244"/>
        <v/>
      </c>
      <c r="S3134" s="27" t="str">
        <f t="shared" si="245"/>
        <v/>
      </c>
    </row>
    <row r="3135" spans="2:19" x14ac:dyDescent="0.3">
      <c r="B3135" s="24" t="str">
        <f>_xlfn.IFNA(VLOOKUP(A3135,list!B:C,2,FALSE),"")</f>
        <v/>
      </c>
      <c r="D3135" s="24" t="str">
        <f>_xlfn.IFNA(VLOOKUP(C3135,list!$G$2:$I$10,2,FALSE),"")</f>
        <v/>
      </c>
      <c r="E3135" s="24" t="str">
        <f>_xlfn.IFNA(VLOOKUP(C3135,list!G:I,3,FALSE),"")</f>
        <v/>
      </c>
      <c r="O3135" s="26" t="str">
        <f t="shared" si="242"/>
        <v/>
      </c>
      <c r="P3135" s="28" t="str">
        <f t="shared" si="246"/>
        <v/>
      </c>
      <c r="Q3135" s="24" t="str">
        <f t="shared" si="243"/>
        <v/>
      </c>
      <c r="R3135" s="24" t="str">
        <f t="shared" si="244"/>
        <v/>
      </c>
      <c r="S3135" s="27" t="str">
        <f t="shared" si="245"/>
        <v/>
      </c>
    </row>
    <row r="3136" spans="2:19" x14ac:dyDescent="0.3">
      <c r="B3136" s="24" t="str">
        <f>_xlfn.IFNA(VLOOKUP(A3136,list!B:C,2,FALSE),"")</f>
        <v/>
      </c>
      <c r="D3136" s="24" t="str">
        <f>_xlfn.IFNA(VLOOKUP(C3136,list!$G$2:$I$10,2,FALSE),"")</f>
        <v/>
      </c>
      <c r="E3136" s="24" t="str">
        <f>_xlfn.IFNA(VLOOKUP(C3136,list!G:I,3,FALSE),"")</f>
        <v/>
      </c>
      <c r="O3136" s="26" t="str">
        <f t="shared" si="242"/>
        <v/>
      </c>
      <c r="P3136" s="28" t="str">
        <f t="shared" si="246"/>
        <v/>
      </c>
      <c r="Q3136" s="24" t="str">
        <f t="shared" si="243"/>
        <v/>
      </c>
      <c r="R3136" s="24" t="str">
        <f t="shared" si="244"/>
        <v/>
      </c>
      <c r="S3136" s="27" t="str">
        <f t="shared" si="245"/>
        <v/>
      </c>
    </row>
    <row r="3137" spans="2:19" x14ac:dyDescent="0.3">
      <c r="B3137" s="24" t="str">
        <f>_xlfn.IFNA(VLOOKUP(A3137,list!B:C,2,FALSE),"")</f>
        <v/>
      </c>
      <c r="D3137" s="24" t="str">
        <f>_xlfn.IFNA(VLOOKUP(C3137,list!$G$2:$I$10,2,FALSE),"")</f>
        <v/>
      </c>
      <c r="E3137" s="24" t="str">
        <f>_xlfn.IFNA(VLOOKUP(C3137,list!G:I,3,FALSE),"")</f>
        <v/>
      </c>
      <c r="O3137" s="26" t="str">
        <f t="shared" si="242"/>
        <v/>
      </c>
      <c r="P3137" s="28" t="str">
        <f t="shared" si="246"/>
        <v/>
      </c>
      <c r="Q3137" s="24" t="str">
        <f t="shared" si="243"/>
        <v/>
      </c>
      <c r="R3137" s="24" t="str">
        <f t="shared" si="244"/>
        <v/>
      </c>
      <c r="S3137" s="27" t="str">
        <f t="shared" si="245"/>
        <v/>
      </c>
    </row>
    <row r="3138" spans="2:19" x14ac:dyDescent="0.3">
      <c r="B3138" s="24" t="str">
        <f>_xlfn.IFNA(VLOOKUP(A3138,list!B:C,2,FALSE),"")</f>
        <v/>
      </c>
      <c r="D3138" s="24" t="str">
        <f>_xlfn.IFNA(VLOOKUP(C3138,list!$G$2:$I$10,2,FALSE),"")</f>
        <v/>
      </c>
      <c r="E3138" s="24" t="str">
        <f>_xlfn.IFNA(VLOOKUP(C3138,list!G:I,3,FALSE),"")</f>
        <v/>
      </c>
      <c r="O3138" s="26" t="str">
        <f t="shared" ref="O3138:O3201" si="247">IFERROR(IF(H3138="","",DATE(YEAR(H3138),MONTH(H3138),1)),"")</f>
        <v/>
      </c>
      <c r="P3138" s="28" t="str">
        <f t="shared" si="246"/>
        <v/>
      </c>
      <c r="Q3138" s="24" t="str">
        <f t="shared" ref="Q3138:Q3201" si="248">IFERROR(IF(J3138="","",MONTH(EOMONTH(J3138,(DAY(J3138)&gt;15)+0))),"")</f>
        <v/>
      </c>
      <c r="R3138" s="24" t="str">
        <f t="shared" ref="R3138:R3201" si="249">IFERROR(IF(J3138="","",IF(AND(MONTH(J3138)=12,Q3138=1),YEAR(J3138)+1,YEAR(J3138))),"")</f>
        <v/>
      </c>
      <c r="S3138" s="27" t="str">
        <f t="shared" ref="S3138:S3201" si="250">IF(OR(Q3138="",R3138=""),"",DATE(R3138,Q3138,1))</f>
        <v/>
      </c>
    </row>
    <row r="3139" spans="2:19" x14ac:dyDescent="0.3">
      <c r="B3139" s="24" t="str">
        <f>_xlfn.IFNA(VLOOKUP(A3139,list!B:C,2,FALSE),"")</f>
        <v/>
      </c>
      <c r="D3139" s="24" t="str">
        <f>_xlfn.IFNA(VLOOKUP(C3139,list!$G$2:$I$10,2,FALSE),"")</f>
        <v/>
      </c>
      <c r="E3139" s="24" t="str">
        <f>_xlfn.IFNA(VLOOKUP(C3139,list!G:I,3,FALSE),"")</f>
        <v/>
      </c>
      <c r="O3139" s="26" t="str">
        <f t="shared" si="247"/>
        <v/>
      </c>
      <c r="P3139" s="28" t="str">
        <f t="shared" ref="P3139:P3202" si="251">IFERROR(IF(J3139&gt;0,((J3139-H3139)/7),""),"")</f>
        <v/>
      </c>
      <c r="Q3139" s="24" t="str">
        <f t="shared" si="248"/>
        <v/>
      </c>
      <c r="R3139" s="24" t="str">
        <f t="shared" si="249"/>
        <v/>
      </c>
      <c r="S3139" s="27" t="str">
        <f t="shared" si="250"/>
        <v/>
      </c>
    </row>
    <row r="3140" spans="2:19" x14ac:dyDescent="0.3">
      <c r="B3140" s="24" t="str">
        <f>_xlfn.IFNA(VLOOKUP(A3140,list!B:C,2,FALSE),"")</f>
        <v/>
      </c>
      <c r="D3140" s="24" t="str">
        <f>_xlfn.IFNA(VLOOKUP(C3140,list!$G$2:$I$10,2,FALSE),"")</f>
        <v/>
      </c>
      <c r="E3140" s="24" t="str">
        <f>_xlfn.IFNA(VLOOKUP(C3140,list!G:I,3,FALSE),"")</f>
        <v/>
      </c>
      <c r="O3140" s="26" t="str">
        <f t="shared" si="247"/>
        <v/>
      </c>
      <c r="P3140" s="28" t="str">
        <f t="shared" si="251"/>
        <v/>
      </c>
      <c r="Q3140" s="24" t="str">
        <f t="shared" si="248"/>
        <v/>
      </c>
      <c r="R3140" s="24" t="str">
        <f t="shared" si="249"/>
        <v/>
      </c>
      <c r="S3140" s="27" t="str">
        <f t="shared" si="250"/>
        <v/>
      </c>
    </row>
    <row r="3141" spans="2:19" x14ac:dyDescent="0.3">
      <c r="B3141" s="24" t="str">
        <f>_xlfn.IFNA(VLOOKUP(A3141,list!B:C,2,FALSE),"")</f>
        <v/>
      </c>
      <c r="D3141" s="24" t="str">
        <f>_xlfn.IFNA(VLOOKUP(C3141,list!$G$2:$I$10,2,FALSE),"")</f>
        <v/>
      </c>
      <c r="E3141" s="24" t="str">
        <f>_xlfn.IFNA(VLOOKUP(C3141,list!G:I,3,FALSE),"")</f>
        <v/>
      </c>
      <c r="O3141" s="26" t="str">
        <f t="shared" si="247"/>
        <v/>
      </c>
      <c r="P3141" s="28" t="str">
        <f t="shared" si="251"/>
        <v/>
      </c>
      <c r="Q3141" s="24" t="str">
        <f t="shared" si="248"/>
        <v/>
      </c>
      <c r="R3141" s="24" t="str">
        <f t="shared" si="249"/>
        <v/>
      </c>
      <c r="S3141" s="27" t="str">
        <f t="shared" si="250"/>
        <v/>
      </c>
    </row>
    <row r="3142" spans="2:19" x14ac:dyDescent="0.3">
      <c r="B3142" s="24" t="str">
        <f>_xlfn.IFNA(VLOOKUP(A3142,list!B:C,2,FALSE),"")</f>
        <v/>
      </c>
      <c r="D3142" s="24" t="str">
        <f>_xlfn.IFNA(VLOOKUP(C3142,list!$G$2:$I$10,2,FALSE),"")</f>
        <v/>
      </c>
      <c r="E3142" s="24" t="str">
        <f>_xlfn.IFNA(VLOOKUP(C3142,list!G:I,3,FALSE),"")</f>
        <v/>
      </c>
      <c r="O3142" s="26" t="str">
        <f t="shared" si="247"/>
        <v/>
      </c>
      <c r="P3142" s="28" t="str">
        <f t="shared" si="251"/>
        <v/>
      </c>
      <c r="Q3142" s="24" t="str">
        <f t="shared" si="248"/>
        <v/>
      </c>
      <c r="R3142" s="24" t="str">
        <f t="shared" si="249"/>
        <v/>
      </c>
      <c r="S3142" s="27" t="str">
        <f t="shared" si="250"/>
        <v/>
      </c>
    </row>
    <row r="3143" spans="2:19" x14ac:dyDescent="0.3">
      <c r="B3143" s="24" t="str">
        <f>_xlfn.IFNA(VLOOKUP(A3143,list!B:C,2,FALSE),"")</f>
        <v/>
      </c>
      <c r="D3143" s="24" t="str">
        <f>_xlfn.IFNA(VLOOKUP(C3143,list!$G$2:$I$10,2,FALSE),"")</f>
        <v/>
      </c>
      <c r="E3143" s="24" t="str">
        <f>_xlfn.IFNA(VLOOKUP(C3143,list!G:I,3,FALSE),"")</f>
        <v/>
      </c>
      <c r="O3143" s="26" t="str">
        <f t="shared" si="247"/>
        <v/>
      </c>
      <c r="P3143" s="28" t="str">
        <f t="shared" si="251"/>
        <v/>
      </c>
      <c r="Q3143" s="24" t="str">
        <f t="shared" si="248"/>
        <v/>
      </c>
      <c r="R3143" s="24" t="str">
        <f t="shared" si="249"/>
        <v/>
      </c>
      <c r="S3143" s="27" t="str">
        <f t="shared" si="250"/>
        <v/>
      </c>
    </row>
    <row r="3144" spans="2:19" x14ac:dyDescent="0.3">
      <c r="B3144" s="24" t="str">
        <f>_xlfn.IFNA(VLOOKUP(A3144,list!B:C,2,FALSE),"")</f>
        <v/>
      </c>
      <c r="D3144" s="24" t="str">
        <f>_xlfn.IFNA(VLOOKUP(C3144,list!$G$2:$I$10,2,FALSE),"")</f>
        <v/>
      </c>
      <c r="E3144" s="24" t="str">
        <f>_xlfn.IFNA(VLOOKUP(C3144,list!G:I,3,FALSE),"")</f>
        <v/>
      </c>
      <c r="O3144" s="26" t="str">
        <f t="shared" si="247"/>
        <v/>
      </c>
      <c r="P3144" s="28" t="str">
        <f t="shared" si="251"/>
        <v/>
      </c>
      <c r="Q3144" s="24" t="str">
        <f t="shared" si="248"/>
        <v/>
      </c>
      <c r="R3144" s="24" t="str">
        <f t="shared" si="249"/>
        <v/>
      </c>
      <c r="S3144" s="27" t="str">
        <f t="shared" si="250"/>
        <v/>
      </c>
    </row>
    <row r="3145" spans="2:19" x14ac:dyDescent="0.3">
      <c r="B3145" s="24" t="str">
        <f>_xlfn.IFNA(VLOOKUP(A3145,list!B:C,2,FALSE),"")</f>
        <v/>
      </c>
      <c r="D3145" s="24" t="str">
        <f>_xlfn.IFNA(VLOOKUP(C3145,list!$G$2:$I$10,2,FALSE),"")</f>
        <v/>
      </c>
      <c r="E3145" s="24" t="str">
        <f>_xlfn.IFNA(VLOOKUP(C3145,list!G:I,3,FALSE),"")</f>
        <v/>
      </c>
      <c r="O3145" s="26" t="str">
        <f t="shared" si="247"/>
        <v/>
      </c>
      <c r="P3145" s="28" t="str">
        <f t="shared" si="251"/>
        <v/>
      </c>
      <c r="Q3145" s="24" t="str">
        <f t="shared" si="248"/>
        <v/>
      </c>
      <c r="R3145" s="24" t="str">
        <f t="shared" si="249"/>
        <v/>
      </c>
      <c r="S3145" s="27" t="str">
        <f t="shared" si="250"/>
        <v/>
      </c>
    </row>
    <row r="3146" spans="2:19" x14ac:dyDescent="0.3">
      <c r="B3146" s="24" t="str">
        <f>_xlfn.IFNA(VLOOKUP(A3146,list!B:C,2,FALSE),"")</f>
        <v/>
      </c>
      <c r="D3146" s="24" t="str">
        <f>_xlfn.IFNA(VLOOKUP(C3146,list!$G$2:$I$10,2,FALSE),"")</f>
        <v/>
      </c>
      <c r="E3146" s="24" t="str">
        <f>_xlfn.IFNA(VLOOKUP(C3146,list!G:I,3,FALSE),"")</f>
        <v/>
      </c>
      <c r="O3146" s="26" t="str">
        <f t="shared" si="247"/>
        <v/>
      </c>
      <c r="P3146" s="28" t="str">
        <f t="shared" si="251"/>
        <v/>
      </c>
      <c r="Q3146" s="24" t="str">
        <f t="shared" si="248"/>
        <v/>
      </c>
      <c r="R3146" s="24" t="str">
        <f t="shared" si="249"/>
        <v/>
      </c>
      <c r="S3146" s="27" t="str">
        <f t="shared" si="250"/>
        <v/>
      </c>
    </row>
    <row r="3147" spans="2:19" x14ac:dyDescent="0.3">
      <c r="B3147" s="24" t="str">
        <f>_xlfn.IFNA(VLOOKUP(A3147,list!B:C,2,FALSE),"")</f>
        <v/>
      </c>
      <c r="D3147" s="24" t="str">
        <f>_xlfn.IFNA(VLOOKUP(C3147,list!$G$2:$I$10,2,FALSE),"")</f>
        <v/>
      </c>
      <c r="E3147" s="24" t="str">
        <f>_xlfn.IFNA(VLOOKUP(C3147,list!G:I,3,FALSE),"")</f>
        <v/>
      </c>
      <c r="O3147" s="26" t="str">
        <f t="shared" si="247"/>
        <v/>
      </c>
      <c r="P3147" s="28" t="str">
        <f t="shared" si="251"/>
        <v/>
      </c>
      <c r="Q3147" s="24" t="str">
        <f t="shared" si="248"/>
        <v/>
      </c>
      <c r="R3147" s="24" t="str">
        <f t="shared" si="249"/>
        <v/>
      </c>
      <c r="S3147" s="27" t="str">
        <f t="shared" si="250"/>
        <v/>
      </c>
    </row>
    <row r="3148" spans="2:19" x14ac:dyDescent="0.3">
      <c r="B3148" s="24" t="str">
        <f>_xlfn.IFNA(VLOOKUP(A3148,list!B:C,2,FALSE),"")</f>
        <v/>
      </c>
      <c r="D3148" s="24" t="str">
        <f>_xlfn.IFNA(VLOOKUP(C3148,list!$G$2:$I$10,2,FALSE),"")</f>
        <v/>
      </c>
      <c r="E3148" s="24" t="str">
        <f>_xlfn.IFNA(VLOOKUP(C3148,list!G:I,3,FALSE),"")</f>
        <v/>
      </c>
      <c r="O3148" s="26" t="str">
        <f t="shared" si="247"/>
        <v/>
      </c>
      <c r="P3148" s="28" t="str">
        <f t="shared" si="251"/>
        <v/>
      </c>
      <c r="Q3148" s="24" t="str">
        <f t="shared" si="248"/>
        <v/>
      </c>
      <c r="R3148" s="24" t="str">
        <f t="shared" si="249"/>
        <v/>
      </c>
      <c r="S3148" s="27" t="str">
        <f t="shared" si="250"/>
        <v/>
      </c>
    </row>
    <row r="3149" spans="2:19" x14ac:dyDescent="0.3">
      <c r="B3149" s="24" t="str">
        <f>_xlfn.IFNA(VLOOKUP(A3149,list!B:C,2,FALSE),"")</f>
        <v/>
      </c>
      <c r="D3149" s="24" t="str">
        <f>_xlfn.IFNA(VLOOKUP(C3149,list!$G$2:$I$10,2,FALSE),"")</f>
        <v/>
      </c>
      <c r="E3149" s="24" t="str">
        <f>_xlfn.IFNA(VLOOKUP(C3149,list!G:I,3,FALSE),"")</f>
        <v/>
      </c>
      <c r="O3149" s="26" t="str">
        <f t="shared" si="247"/>
        <v/>
      </c>
      <c r="P3149" s="28" t="str">
        <f t="shared" si="251"/>
        <v/>
      </c>
      <c r="Q3149" s="24" t="str">
        <f t="shared" si="248"/>
        <v/>
      </c>
      <c r="R3149" s="24" t="str">
        <f t="shared" si="249"/>
        <v/>
      </c>
      <c r="S3149" s="27" t="str">
        <f t="shared" si="250"/>
        <v/>
      </c>
    </row>
    <row r="3150" spans="2:19" x14ac:dyDescent="0.3">
      <c r="B3150" s="24" t="str">
        <f>_xlfn.IFNA(VLOOKUP(A3150,list!B:C,2,FALSE),"")</f>
        <v/>
      </c>
      <c r="D3150" s="24" t="str">
        <f>_xlfn.IFNA(VLOOKUP(C3150,list!$G$2:$I$10,2,FALSE),"")</f>
        <v/>
      </c>
      <c r="E3150" s="24" t="str">
        <f>_xlfn.IFNA(VLOOKUP(C3150,list!G:I,3,FALSE),"")</f>
        <v/>
      </c>
      <c r="O3150" s="26" t="str">
        <f t="shared" si="247"/>
        <v/>
      </c>
      <c r="P3150" s="28" t="str">
        <f t="shared" si="251"/>
        <v/>
      </c>
      <c r="Q3150" s="24" t="str">
        <f t="shared" si="248"/>
        <v/>
      </c>
      <c r="R3150" s="24" t="str">
        <f t="shared" si="249"/>
        <v/>
      </c>
      <c r="S3150" s="27" t="str">
        <f t="shared" si="250"/>
        <v/>
      </c>
    </row>
    <row r="3151" spans="2:19" x14ac:dyDescent="0.3">
      <c r="B3151" s="24" t="str">
        <f>_xlfn.IFNA(VLOOKUP(A3151,list!B:C,2,FALSE),"")</f>
        <v/>
      </c>
      <c r="D3151" s="24" t="str">
        <f>_xlfn.IFNA(VLOOKUP(C3151,list!$G$2:$I$10,2,FALSE),"")</f>
        <v/>
      </c>
      <c r="E3151" s="24" t="str">
        <f>_xlfn.IFNA(VLOOKUP(C3151,list!G:I,3,FALSE),"")</f>
        <v/>
      </c>
      <c r="O3151" s="26" t="str">
        <f t="shared" si="247"/>
        <v/>
      </c>
      <c r="P3151" s="28" t="str">
        <f t="shared" si="251"/>
        <v/>
      </c>
      <c r="Q3151" s="24" t="str">
        <f t="shared" si="248"/>
        <v/>
      </c>
      <c r="R3151" s="24" t="str">
        <f t="shared" si="249"/>
        <v/>
      </c>
      <c r="S3151" s="27" t="str">
        <f t="shared" si="250"/>
        <v/>
      </c>
    </row>
    <row r="3152" spans="2:19" x14ac:dyDescent="0.3">
      <c r="B3152" s="24" t="str">
        <f>_xlfn.IFNA(VLOOKUP(A3152,list!B:C,2,FALSE),"")</f>
        <v/>
      </c>
      <c r="D3152" s="24" t="str">
        <f>_xlfn.IFNA(VLOOKUP(C3152,list!$G$2:$I$10,2,FALSE),"")</f>
        <v/>
      </c>
      <c r="E3152" s="24" t="str">
        <f>_xlfn.IFNA(VLOOKUP(C3152,list!G:I,3,FALSE),"")</f>
        <v/>
      </c>
      <c r="O3152" s="26" t="str">
        <f t="shared" si="247"/>
        <v/>
      </c>
      <c r="P3152" s="28" t="str">
        <f t="shared" si="251"/>
        <v/>
      </c>
      <c r="Q3152" s="24" t="str">
        <f t="shared" si="248"/>
        <v/>
      </c>
      <c r="R3152" s="24" t="str">
        <f t="shared" si="249"/>
        <v/>
      </c>
      <c r="S3152" s="27" t="str">
        <f t="shared" si="250"/>
        <v/>
      </c>
    </row>
    <row r="3153" spans="2:19" x14ac:dyDescent="0.3">
      <c r="B3153" s="24" t="str">
        <f>_xlfn.IFNA(VLOOKUP(A3153,list!B:C,2,FALSE),"")</f>
        <v/>
      </c>
      <c r="D3153" s="24" t="str">
        <f>_xlfn.IFNA(VLOOKUP(C3153,list!$G$2:$I$10,2,FALSE),"")</f>
        <v/>
      </c>
      <c r="E3153" s="24" t="str">
        <f>_xlfn.IFNA(VLOOKUP(C3153,list!G:I,3,FALSE),"")</f>
        <v/>
      </c>
      <c r="O3153" s="26" t="str">
        <f t="shared" si="247"/>
        <v/>
      </c>
      <c r="P3153" s="28" t="str">
        <f t="shared" si="251"/>
        <v/>
      </c>
      <c r="Q3153" s="24" t="str">
        <f t="shared" si="248"/>
        <v/>
      </c>
      <c r="R3153" s="24" t="str">
        <f t="shared" si="249"/>
        <v/>
      </c>
      <c r="S3153" s="27" t="str">
        <f t="shared" si="250"/>
        <v/>
      </c>
    </row>
    <row r="3154" spans="2:19" x14ac:dyDescent="0.3">
      <c r="B3154" s="24" t="str">
        <f>_xlfn.IFNA(VLOOKUP(A3154,list!B:C,2,FALSE),"")</f>
        <v/>
      </c>
      <c r="D3154" s="24" t="str">
        <f>_xlfn.IFNA(VLOOKUP(C3154,list!$G$2:$I$10,2,FALSE),"")</f>
        <v/>
      </c>
      <c r="E3154" s="24" t="str">
        <f>_xlfn.IFNA(VLOOKUP(C3154,list!G:I,3,FALSE),"")</f>
        <v/>
      </c>
      <c r="O3154" s="26" t="str">
        <f t="shared" si="247"/>
        <v/>
      </c>
      <c r="P3154" s="28" t="str">
        <f t="shared" si="251"/>
        <v/>
      </c>
      <c r="Q3154" s="24" t="str">
        <f t="shared" si="248"/>
        <v/>
      </c>
      <c r="R3154" s="24" t="str">
        <f t="shared" si="249"/>
        <v/>
      </c>
      <c r="S3154" s="27" t="str">
        <f t="shared" si="250"/>
        <v/>
      </c>
    </row>
    <row r="3155" spans="2:19" x14ac:dyDescent="0.3">
      <c r="B3155" s="24" t="str">
        <f>_xlfn.IFNA(VLOOKUP(A3155,list!B:C,2,FALSE),"")</f>
        <v/>
      </c>
      <c r="D3155" s="24" t="str">
        <f>_xlfn.IFNA(VLOOKUP(C3155,list!$G$2:$I$10,2,FALSE),"")</f>
        <v/>
      </c>
      <c r="E3155" s="24" t="str">
        <f>_xlfn.IFNA(VLOOKUP(C3155,list!G:I,3,FALSE),"")</f>
        <v/>
      </c>
      <c r="O3155" s="26" t="str">
        <f t="shared" si="247"/>
        <v/>
      </c>
      <c r="P3155" s="28" t="str">
        <f t="shared" si="251"/>
        <v/>
      </c>
      <c r="Q3155" s="24" t="str">
        <f t="shared" si="248"/>
        <v/>
      </c>
      <c r="R3155" s="24" t="str">
        <f t="shared" si="249"/>
        <v/>
      </c>
      <c r="S3155" s="27" t="str">
        <f t="shared" si="250"/>
        <v/>
      </c>
    </row>
    <row r="3156" spans="2:19" x14ac:dyDescent="0.3">
      <c r="B3156" s="24" t="str">
        <f>_xlfn.IFNA(VLOOKUP(A3156,list!B:C,2,FALSE),"")</f>
        <v/>
      </c>
      <c r="D3156" s="24" t="str">
        <f>_xlfn.IFNA(VLOOKUP(C3156,list!$G$2:$I$10,2,FALSE),"")</f>
        <v/>
      </c>
      <c r="E3156" s="24" t="str">
        <f>_xlfn.IFNA(VLOOKUP(C3156,list!G:I,3,FALSE),"")</f>
        <v/>
      </c>
      <c r="O3156" s="26" t="str">
        <f t="shared" si="247"/>
        <v/>
      </c>
      <c r="P3156" s="28" t="str">
        <f t="shared" si="251"/>
        <v/>
      </c>
      <c r="Q3156" s="24" t="str">
        <f t="shared" si="248"/>
        <v/>
      </c>
      <c r="R3156" s="24" t="str">
        <f t="shared" si="249"/>
        <v/>
      </c>
      <c r="S3156" s="27" t="str">
        <f t="shared" si="250"/>
        <v/>
      </c>
    </row>
    <row r="3157" spans="2:19" x14ac:dyDescent="0.3">
      <c r="B3157" s="24" t="str">
        <f>_xlfn.IFNA(VLOOKUP(A3157,list!B:C,2,FALSE),"")</f>
        <v/>
      </c>
      <c r="D3157" s="24" t="str">
        <f>_xlfn.IFNA(VLOOKUP(C3157,list!$G$2:$I$10,2,FALSE),"")</f>
        <v/>
      </c>
      <c r="E3157" s="24" t="str">
        <f>_xlfn.IFNA(VLOOKUP(C3157,list!G:I,3,FALSE),"")</f>
        <v/>
      </c>
      <c r="O3157" s="26" t="str">
        <f t="shared" si="247"/>
        <v/>
      </c>
      <c r="P3157" s="28" t="str">
        <f t="shared" si="251"/>
        <v/>
      </c>
      <c r="Q3157" s="24" t="str">
        <f t="shared" si="248"/>
        <v/>
      </c>
      <c r="R3157" s="24" t="str">
        <f t="shared" si="249"/>
        <v/>
      </c>
      <c r="S3157" s="27" t="str">
        <f t="shared" si="250"/>
        <v/>
      </c>
    </row>
    <row r="3158" spans="2:19" x14ac:dyDescent="0.3">
      <c r="B3158" s="24" t="str">
        <f>_xlfn.IFNA(VLOOKUP(A3158,list!B:C,2,FALSE),"")</f>
        <v/>
      </c>
      <c r="D3158" s="24" t="str">
        <f>_xlfn.IFNA(VLOOKUP(C3158,list!$G$2:$I$10,2,FALSE),"")</f>
        <v/>
      </c>
      <c r="E3158" s="24" t="str">
        <f>_xlfn.IFNA(VLOOKUP(C3158,list!G:I,3,FALSE),"")</f>
        <v/>
      </c>
      <c r="O3158" s="26" t="str">
        <f t="shared" si="247"/>
        <v/>
      </c>
      <c r="P3158" s="28" t="str">
        <f t="shared" si="251"/>
        <v/>
      </c>
      <c r="Q3158" s="24" t="str">
        <f t="shared" si="248"/>
        <v/>
      </c>
      <c r="R3158" s="24" t="str">
        <f t="shared" si="249"/>
        <v/>
      </c>
      <c r="S3158" s="27" t="str">
        <f t="shared" si="250"/>
        <v/>
      </c>
    </row>
    <row r="3159" spans="2:19" x14ac:dyDescent="0.3">
      <c r="B3159" s="24" t="str">
        <f>_xlfn.IFNA(VLOOKUP(A3159,list!B:C,2,FALSE),"")</f>
        <v/>
      </c>
      <c r="D3159" s="24" t="str">
        <f>_xlfn.IFNA(VLOOKUP(C3159,list!$G$2:$I$10,2,FALSE),"")</f>
        <v/>
      </c>
      <c r="E3159" s="24" t="str">
        <f>_xlfn.IFNA(VLOOKUP(C3159,list!G:I,3,FALSE),"")</f>
        <v/>
      </c>
      <c r="O3159" s="26" t="str">
        <f t="shared" si="247"/>
        <v/>
      </c>
      <c r="P3159" s="28" t="str">
        <f t="shared" si="251"/>
        <v/>
      </c>
      <c r="Q3159" s="24" t="str">
        <f t="shared" si="248"/>
        <v/>
      </c>
      <c r="R3159" s="24" t="str">
        <f t="shared" si="249"/>
        <v/>
      </c>
      <c r="S3159" s="27" t="str">
        <f t="shared" si="250"/>
        <v/>
      </c>
    </row>
    <row r="3160" spans="2:19" x14ac:dyDescent="0.3">
      <c r="B3160" s="24" t="str">
        <f>_xlfn.IFNA(VLOOKUP(A3160,list!B:C,2,FALSE),"")</f>
        <v/>
      </c>
      <c r="D3160" s="24" t="str">
        <f>_xlfn.IFNA(VLOOKUP(C3160,list!$G$2:$I$10,2,FALSE),"")</f>
        <v/>
      </c>
      <c r="E3160" s="24" t="str">
        <f>_xlfn.IFNA(VLOOKUP(C3160,list!G:I,3,FALSE),"")</f>
        <v/>
      </c>
      <c r="O3160" s="26" t="str">
        <f t="shared" si="247"/>
        <v/>
      </c>
      <c r="P3160" s="28" t="str">
        <f t="shared" si="251"/>
        <v/>
      </c>
      <c r="Q3160" s="24" t="str">
        <f t="shared" si="248"/>
        <v/>
      </c>
      <c r="R3160" s="24" t="str">
        <f t="shared" si="249"/>
        <v/>
      </c>
      <c r="S3160" s="27" t="str">
        <f t="shared" si="250"/>
        <v/>
      </c>
    </row>
    <row r="3161" spans="2:19" x14ac:dyDescent="0.3">
      <c r="B3161" s="24" t="str">
        <f>_xlfn.IFNA(VLOOKUP(A3161,list!B:C,2,FALSE),"")</f>
        <v/>
      </c>
      <c r="D3161" s="24" t="str">
        <f>_xlfn.IFNA(VLOOKUP(C3161,list!$G$2:$I$10,2,FALSE),"")</f>
        <v/>
      </c>
      <c r="E3161" s="24" t="str">
        <f>_xlfn.IFNA(VLOOKUP(C3161,list!G:I,3,FALSE),"")</f>
        <v/>
      </c>
      <c r="O3161" s="26" t="str">
        <f t="shared" si="247"/>
        <v/>
      </c>
      <c r="P3161" s="28" t="str">
        <f t="shared" si="251"/>
        <v/>
      </c>
      <c r="Q3161" s="24" t="str">
        <f t="shared" si="248"/>
        <v/>
      </c>
      <c r="R3161" s="24" t="str">
        <f t="shared" si="249"/>
        <v/>
      </c>
      <c r="S3161" s="27" t="str">
        <f t="shared" si="250"/>
        <v/>
      </c>
    </row>
    <row r="3162" spans="2:19" x14ac:dyDescent="0.3">
      <c r="B3162" s="24" t="str">
        <f>_xlfn.IFNA(VLOOKUP(A3162,list!B:C,2,FALSE),"")</f>
        <v/>
      </c>
      <c r="D3162" s="24" t="str">
        <f>_xlfn.IFNA(VLOOKUP(C3162,list!$G$2:$I$10,2,FALSE),"")</f>
        <v/>
      </c>
      <c r="E3162" s="24" t="str">
        <f>_xlfn.IFNA(VLOOKUP(C3162,list!G:I,3,FALSE),"")</f>
        <v/>
      </c>
      <c r="O3162" s="26" t="str">
        <f t="shared" si="247"/>
        <v/>
      </c>
      <c r="P3162" s="28" t="str">
        <f t="shared" si="251"/>
        <v/>
      </c>
      <c r="Q3162" s="24" t="str">
        <f t="shared" si="248"/>
        <v/>
      </c>
      <c r="R3162" s="24" t="str">
        <f t="shared" si="249"/>
        <v/>
      </c>
      <c r="S3162" s="27" t="str">
        <f t="shared" si="250"/>
        <v/>
      </c>
    </row>
    <row r="3163" spans="2:19" x14ac:dyDescent="0.3">
      <c r="B3163" s="24" t="str">
        <f>_xlfn.IFNA(VLOOKUP(A3163,list!B:C,2,FALSE),"")</f>
        <v/>
      </c>
      <c r="D3163" s="24" t="str">
        <f>_xlfn.IFNA(VLOOKUP(C3163,list!$G$2:$I$10,2,FALSE),"")</f>
        <v/>
      </c>
      <c r="E3163" s="24" t="str">
        <f>_xlfn.IFNA(VLOOKUP(C3163,list!G:I,3,FALSE),"")</f>
        <v/>
      </c>
      <c r="O3163" s="26" t="str">
        <f t="shared" si="247"/>
        <v/>
      </c>
      <c r="P3163" s="28" t="str">
        <f t="shared" si="251"/>
        <v/>
      </c>
      <c r="Q3163" s="24" t="str">
        <f t="shared" si="248"/>
        <v/>
      </c>
      <c r="R3163" s="24" t="str">
        <f t="shared" si="249"/>
        <v/>
      </c>
      <c r="S3163" s="27" t="str">
        <f t="shared" si="250"/>
        <v/>
      </c>
    </row>
    <row r="3164" spans="2:19" x14ac:dyDescent="0.3">
      <c r="B3164" s="24" t="str">
        <f>_xlfn.IFNA(VLOOKUP(A3164,list!B:C,2,FALSE),"")</f>
        <v/>
      </c>
      <c r="D3164" s="24" t="str">
        <f>_xlfn.IFNA(VLOOKUP(C3164,list!$G$2:$I$10,2,FALSE),"")</f>
        <v/>
      </c>
      <c r="E3164" s="24" t="str">
        <f>_xlfn.IFNA(VLOOKUP(C3164,list!G:I,3,FALSE),"")</f>
        <v/>
      </c>
      <c r="O3164" s="26" t="str">
        <f t="shared" si="247"/>
        <v/>
      </c>
      <c r="P3164" s="28" t="str">
        <f t="shared" si="251"/>
        <v/>
      </c>
      <c r="Q3164" s="24" t="str">
        <f t="shared" si="248"/>
        <v/>
      </c>
      <c r="R3164" s="24" t="str">
        <f t="shared" si="249"/>
        <v/>
      </c>
      <c r="S3164" s="27" t="str">
        <f t="shared" si="250"/>
        <v/>
      </c>
    </row>
    <row r="3165" spans="2:19" x14ac:dyDescent="0.3">
      <c r="B3165" s="24" t="str">
        <f>_xlfn.IFNA(VLOOKUP(A3165,list!B:C,2,FALSE),"")</f>
        <v/>
      </c>
      <c r="D3165" s="24" t="str">
        <f>_xlfn.IFNA(VLOOKUP(C3165,list!$G$2:$I$10,2,FALSE),"")</f>
        <v/>
      </c>
      <c r="E3165" s="24" t="str">
        <f>_xlfn.IFNA(VLOOKUP(C3165,list!G:I,3,FALSE),"")</f>
        <v/>
      </c>
      <c r="O3165" s="26" t="str">
        <f t="shared" si="247"/>
        <v/>
      </c>
      <c r="P3165" s="28" t="str">
        <f t="shared" si="251"/>
        <v/>
      </c>
      <c r="Q3165" s="24" t="str">
        <f t="shared" si="248"/>
        <v/>
      </c>
      <c r="R3165" s="24" t="str">
        <f t="shared" si="249"/>
        <v/>
      </c>
      <c r="S3165" s="27" t="str">
        <f t="shared" si="250"/>
        <v/>
      </c>
    </row>
    <row r="3166" spans="2:19" x14ac:dyDescent="0.3">
      <c r="B3166" s="24" t="str">
        <f>_xlfn.IFNA(VLOOKUP(A3166,list!B:C,2,FALSE),"")</f>
        <v/>
      </c>
      <c r="D3166" s="24" t="str">
        <f>_xlfn.IFNA(VLOOKUP(C3166,list!$G$2:$I$10,2,FALSE),"")</f>
        <v/>
      </c>
      <c r="E3166" s="24" t="str">
        <f>_xlfn.IFNA(VLOOKUP(C3166,list!G:I,3,FALSE),"")</f>
        <v/>
      </c>
      <c r="O3166" s="26" t="str">
        <f t="shared" si="247"/>
        <v/>
      </c>
      <c r="P3166" s="28" t="str">
        <f t="shared" si="251"/>
        <v/>
      </c>
      <c r="Q3166" s="24" t="str">
        <f t="shared" si="248"/>
        <v/>
      </c>
      <c r="R3166" s="24" t="str">
        <f t="shared" si="249"/>
        <v/>
      </c>
      <c r="S3166" s="27" t="str">
        <f t="shared" si="250"/>
        <v/>
      </c>
    </row>
    <row r="3167" spans="2:19" x14ac:dyDescent="0.3">
      <c r="B3167" s="24" t="str">
        <f>_xlfn.IFNA(VLOOKUP(A3167,list!B:C,2,FALSE),"")</f>
        <v/>
      </c>
      <c r="D3167" s="24" t="str">
        <f>_xlfn.IFNA(VLOOKUP(C3167,list!$G$2:$I$10,2,FALSE),"")</f>
        <v/>
      </c>
      <c r="E3167" s="24" t="str">
        <f>_xlfn.IFNA(VLOOKUP(C3167,list!G:I,3,FALSE),"")</f>
        <v/>
      </c>
      <c r="O3167" s="26" t="str">
        <f t="shared" si="247"/>
        <v/>
      </c>
      <c r="P3167" s="28" t="str">
        <f t="shared" si="251"/>
        <v/>
      </c>
      <c r="Q3167" s="24" t="str">
        <f t="shared" si="248"/>
        <v/>
      </c>
      <c r="R3167" s="24" t="str">
        <f t="shared" si="249"/>
        <v/>
      </c>
      <c r="S3167" s="27" t="str">
        <f t="shared" si="250"/>
        <v/>
      </c>
    </row>
    <row r="3168" spans="2:19" x14ac:dyDescent="0.3">
      <c r="B3168" s="24" t="str">
        <f>_xlfn.IFNA(VLOOKUP(A3168,list!B:C,2,FALSE),"")</f>
        <v/>
      </c>
      <c r="D3168" s="24" t="str">
        <f>_xlfn.IFNA(VLOOKUP(C3168,list!$G$2:$I$10,2,FALSE),"")</f>
        <v/>
      </c>
      <c r="E3168" s="24" t="str">
        <f>_xlfn.IFNA(VLOOKUP(C3168,list!G:I,3,FALSE),"")</f>
        <v/>
      </c>
      <c r="O3168" s="26" t="str">
        <f t="shared" si="247"/>
        <v/>
      </c>
      <c r="P3168" s="28" t="str">
        <f t="shared" si="251"/>
        <v/>
      </c>
      <c r="Q3168" s="24" t="str">
        <f t="shared" si="248"/>
        <v/>
      </c>
      <c r="R3168" s="24" t="str">
        <f t="shared" si="249"/>
        <v/>
      </c>
      <c r="S3168" s="27" t="str">
        <f t="shared" si="250"/>
        <v/>
      </c>
    </row>
    <row r="3169" spans="2:19" x14ac:dyDescent="0.3">
      <c r="B3169" s="24" t="str">
        <f>_xlfn.IFNA(VLOOKUP(A3169,list!B:C,2,FALSE),"")</f>
        <v/>
      </c>
      <c r="D3169" s="24" t="str">
        <f>_xlfn.IFNA(VLOOKUP(C3169,list!$G$2:$I$10,2,FALSE),"")</f>
        <v/>
      </c>
      <c r="E3169" s="24" t="str">
        <f>_xlfn.IFNA(VLOOKUP(C3169,list!G:I,3,FALSE),"")</f>
        <v/>
      </c>
      <c r="O3169" s="26" t="str">
        <f t="shared" si="247"/>
        <v/>
      </c>
      <c r="P3169" s="28" t="str">
        <f t="shared" si="251"/>
        <v/>
      </c>
      <c r="Q3169" s="24" t="str">
        <f t="shared" si="248"/>
        <v/>
      </c>
      <c r="R3169" s="24" t="str">
        <f t="shared" si="249"/>
        <v/>
      </c>
      <c r="S3169" s="27" t="str">
        <f t="shared" si="250"/>
        <v/>
      </c>
    </row>
    <row r="3170" spans="2:19" x14ac:dyDescent="0.3">
      <c r="B3170" s="24" t="str">
        <f>_xlfn.IFNA(VLOOKUP(A3170,list!B:C,2,FALSE),"")</f>
        <v/>
      </c>
      <c r="D3170" s="24" t="str">
        <f>_xlfn.IFNA(VLOOKUP(C3170,list!$G$2:$I$10,2,FALSE),"")</f>
        <v/>
      </c>
      <c r="E3170" s="24" t="str">
        <f>_xlfn.IFNA(VLOOKUP(C3170,list!G:I,3,FALSE),"")</f>
        <v/>
      </c>
      <c r="O3170" s="26" t="str">
        <f t="shared" si="247"/>
        <v/>
      </c>
      <c r="P3170" s="28" t="str">
        <f t="shared" si="251"/>
        <v/>
      </c>
      <c r="Q3170" s="24" t="str">
        <f t="shared" si="248"/>
        <v/>
      </c>
      <c r="R3170" s="24" t="str">
        <f t="shared" si="249"/>
        <v/>
      </c>
      <c r="S3170" s="27" t="str">
        <f t="shared" si="250"/>
        <v/>
      </c>
    </row>
    <row r="3171" spans="2:19" x14ac:dyDescent="0.3">
      <c r="B3171" s="24" t="str">
        <f>_xlfn.IFNA(VLOOKUP(A3171,list!B:C,2,FALSE),"")</f>
        <v/>
      </c>
      <c r="D3171" s="24" t="str">
        <f>_xlfn.IFNA(VLOOKUP(C3171,list!$G$2:$I$10,2,FALSE),"")</f>
        <v/>
      </c>
      <c r="E3171" s="24" t="str">
        <f>_xlfn.IFNA(VLOOKUP(C3171,list!G:I,3,FALSE),"")</f>
        <v/>
      </c>
      <c r="O3171" s="26" t="str">
        <f t="shared" si="247"/>
        <v/>
      </c>
      <c r="P3171" s="28" t="str">
        <f t="shared" si="251"/>
        <v/>
      </c>
      <c r="Q3171" s="24" t="str">
        <f t="shared" si="248"/>
        <v/>
      </c>
      <c r="R3171" s="24" t="str">
        <f t="shared" si="249"/>
        <v/>
      </c>
      <c r="S3171" s="27" t="str">
        <f t="shared" si="250"/>
        <v/>
      </c>
    </row>
    <row r="3172" spans="2:19" x14ac:dyDescent="0.3">
      <c r="B3172" s="24" t="str">
        <f>_xlfn.IFNA(VLOOKUP(A3172,list!B:C,2,FALSE),"")</f>
        <v/>
      </c>
      <c r="D3172" s="24" t="str">
        <f>_xlfn.IFNA(VLOOKUP(C3172,list!$G$2:$I$10,2,FALSE),"")</f>
        <v/>
      </c>
      <c r="E3172" s="24" t="str">
        <f>_xlfn.IFNA(VLOOKUP(C3172,list!G:I,3,FALSE),"")</f>
        <v/>
      </c>
      <c r="O3172" s="26" t="str">
        <f t="shared" si="247"/>
        <v/>
      </c>
      <c r="P3172" s="28" t="str">
        <f t="shared" si="251"/>
        <v/>
      </c>
      <c r="Q3172" s="24" t="str">
        <f t="shared" si="248"/>
        <v/>
      </c>
      <c r="R3172" s="24" t="str">
        <f t="shared" si="249"/>
        <v/>
      </c>
      <c r="S3172" s="27" t="str">
        <f t="shared" si="250"/>
        <v/>
      </c>
    </row>
    <row r="3173" spans="2:19" x14ac:dyDescent="0.3">
      <c r="B3173" s="24" t="str">
        <f>_xlfn.IFNA(VLOOKUP(A3173,list!B:C,2,FALSE),"")</f>
        <v/>
      </c>
      <c r="D3173" s="24" t="str">
        <f>_xlfn.IFNA(VLOOKUP(C3173,list!$G$2:$I$10,2,FALSE),"")</f>
        <v/>
      </c>
      <c r="E3173" s="24" t="str">
        <f>_xlfn.IFNA(VLOOKUP(C3173,list!G:I,3,FALSE),"")</f>
        <v/>
      </c>
      <c r="O3173" s="26" t="str">
        <f t="shared" si="247"/>
        <v/>
      </c>
      <c r="P3173" s="28" t="str">
        <f t="shared" si="251"/>
        <v/>
      </c>
      <c r="Q3173" s="24" t="str">
        <f t="shared" si="248"/>
        <v/>
      </c>
      <c r="R3173" s="24" t="str">
        <f t="shared" si="249"/>
        <v/>
      </c>
      <c r="S3173" s="27" t="str">
        <f t="shared" si="250"/>
        <v/>
      </c>
    </row>
    <row r="3174" spans="2:19" x14ac:dyDescent="0.3">
      <c r="B3174" s="24" t="str">
        <f>_xlfn.IFNA(VLOOKUP(A3174,list!B:C,2,FALSE),"")</f>
        <v/>
      </c>
      <c r="D3174" s="24" t="str">
        <f>_xlfn.IFNA(VLOOKUP(C3174,list!$G$2:$I$10,2,FALSE),"")</f>
        <v/>
      </c>
      <c r="E3174" s="24" t="str">
        <f>_xlfn.IFNA(VLOOKUP(C3174,list!G:I,3,FALSE),"")</f>
        <v/>
      </c>
      <c r="O3174" s="26" t="str">
        <f t="shared" si="247"/>
        <v/>
      </c>
      <c r="P3174" s="28" t="str">
        <f t="shared" si="251"/>
        <v/>
      </c>
      <c r="Q3174" s="24" t="str">
        <f t="shared" si="248"/>
        <v/>
      </c>
      <c r="R3174" s="24" t="str">
        <f t="shared" si="249"/>
        <v/>
      </c>
      <c r="S3174" s="27" t="str">
        <f t="shared" si="250"/>
        <v/>
      </c>
    </row>
    <row r="3175" spans="2:19" x14ac:dyDescent="0.3">
      <c r="B3175" s="24" t="str">
        <f>_xlfn.IFNA(VLOOKUP(A3175,list!B:C,2,FALSE),"")</f>
        <v/>
      </c>
      <c r="D3175" s="24" t="str">
        <f>_xlfn.IFNA(VLOOKUP(C3175,list!$G$2:$I$10,2,FALSE),"")</f>
        <v/>
      </c>
      <c r="E3175" s="24" t="str">
        <f>_xlfn.IFNA(VLOOKUP(C3175,list!G:I,3,FALSE),"")</f>
        <v/>
      </c>
      <c r="O3175" s="26" t="str">
        <f t="shared" si="247"/>
        <v/>
      </c>
      <c r="P3175" s="28" t="str">
        <f t="shared" si="251"/>
        <v/>
      </c>
      <c r="Q3175" s="24" t="str">
        <f t="shared" si="248"/>
        <v/>
      </c>
      <c r="R3175" s="24" t="str">
        <f t="shared" si="249"/>
        <v/>
      </c>
      <c r="S3175" s="27" t="str">
        <f t="shared" si="250"/>
        <v/>
      </c>
    </row>
    <row r="3176" spans="2:19" x14ac:dyDescent="0.3">
      <c r="B3176" s="24" t="str">
        <f>_xlfn.IFNA(VLOOKUP(A3176,list!B:C,2,FALSE),"")</f>
        <v/>
      </c>
      <c r="D3176" s="24" t="str">
        <f>_xlfn.IFNA(VLOOKUP(C3176,list!$G$2:$I$10,2,FALSE),"")</f>
        <v/>
      </c>
      <c r="E3176" s="24" t="str">
        <f>_xlfn.IFNA(VLOOKUP(C3176,list!G:I,3,FALSE),"")</f>
        <v/>
      </c>
      <c r="O3176" s="26" t="str">
        <f t="shared" si="247"/>
        <v/>
      </c>
      <c r="P3176" s="28" t="str">
        <f t="shared" si="251"/>
        <v/>
      </c>
      <c r="Q3176" s="24" t="str">
        <f t="shared" si="248"/>
        <v/>
      </c>
      <c r="R3176" s="24" t="str">
        <f t="shared" si="249"/>
        <v/>
      </c>
      <c r="S3176" s="27" t="str">
        <f t="shared" si="250"/>
        <v/>
      </c>
    </row>
    <row r="3177" spans="2:19" x14ac:dyDescent="0.3">
      <c r="B3177" s="24" t="str">
        <f>_xlfn.IFNA(VLOOKUP(A3177,list!B:C,2,FALSE),"")</f>
        <v/>
      </c>
      <c r="D3177" s="24" t="str">
        <f>_xlfn.IFNA(VLOOKUP(C3177,list!$G$2:$I$10,2,FALSE),"")</f>
        <v/>
      </c>
      <c r="E3177" s="24" t="str">
        <f>_xlfn.IFNA(VLOOKUP(C3177,list!G:I,3,FALSE),"")</f>
        <v/>
      </c>
      <c r="O3177" s="26" t="str">
        <f t="shared" si="247"/>
        <v/>
      </c>
      <c r="P3177" s="28" t="str">
        <f t="shared" si="251"/>
        <v/>
      </c>
      <c r="Q3177" s="24" t="str">
        <f t="shared" si="248"/>
        <v/>
      </c>
      <c r="R3177" s="24" t="str">
        <f t="shared" si="249"/>
        <v/>
      </c>
      <c r="S3177" s="27" t="str">
        <f t="shared" si="250"/>
        <v/>
      </c>
    </row>
    <row r="3178" spans="2:19" x14ac:dyDescent="0.3">
      <c r="B3178" s="24" t="str">
        <f>_xlfn.IFNA(VLOOKUP(A3178,list!B:C,2,FALSE),"")</f>
        <v/>
      </c>
      <c r="D3178" s="24" t="str">
        <f>_xlfn.IFNA(VLOOKUP(C3178,list!$G$2:$I$10,2,FALSE),"")</f>
        <v/>
      </c>
      <c r="E3178" s="24" t="str">
        <f>_xlfn.IFNA(VLOOKUP(C3178,list!G:I,3,FALSE),"")</f>
        <v/>
      </c>
      <c r="O3178" s="26" t="str">
        <f t="shared" si="247"/>
        <v/>
      </c>
      <c r="P3178" s="28" t="str">
        <f t="shared" si="251"/>
        <v/>
      </c>
      <c r="Q3178" s="24" t="str">
        <f t="shared" si="248"/>
        <v/>
      </c>
      <c r="R3178" s="24" t="str">
        <f t="shared" si="249"/>
        <v/>
      </c>
      <c r="S3178" s="27" t="str">
        <f t="shared" si="250"/>
        <v/>
      </c>
    </row>
    <row r="3179" spans="2:19" x14ac:dyDescent="0.3">
      <c r="B3179" s="24" t="str">
        <f>_xlfn.IFNA(VLOOKUP(A3179,list!B:C,2,FALSE),"")</f>
        <v/>
      </c>
      <c r="D3179" s="24" t="str">
        <f>_xlfn.IFNA(VLOOKUP(C3179,list!$G$2:$I$10,2,FALSE),"")</f>
        <v/>
      </c>
      <c r="E3179" s="24" t="str">
        <f>_xlfn.IFNA(VLOOKUP(C3179,list!G:I,3,FALSE),"")</f>
        <v/>
      </c>
      <c r="O3179" s="26" t="str">
        <f t="shared" si="247"/>
        <v/>
      </c>
      <c r="P3179" s="28" t="str">
        <f t="shared" si="251"/>
        <v/>
      </c>
      <c r="Q3179" s="24" t="str">
        <f t="shared" si="248"/>
        <v/>
      </c>
      <c r="R3179" s="24" t="str">
        <f t="shared" si="249"/>
        <v/>
      </c>
      <c r="S3179" s="27" t="str">
        <f t="shared" si="250"/>
        <v/>
      </c>
    </row>
    <row r="3180" spans="2:19" x14ac:dyDescent="0.3">
      <c r="B3180" s="24" t="str">
        <f>_xlfn.IFNA(VLOOKUP(A3180,list!B:C,2,FALSE),"")</f>
        <v/>
      </c>
      <c r="D3180" s="24" t="str">
        <f>_xlfn.IFNA(VLOOKUP(C3180,list!$G$2:$I$10,2,FALSE),"")</f>
        <v/>
      </c>
      <c r="E3180" s="24" t="str">
        <f>_xlfn.IFNA(VLOOKUP(C3180,list!G:I,3,FALSE),"")</f>
        <v/>
      </c>
      <c r="O3180" s="26" t="str">
        <f t="shared" si="247"/>
        <v/>
      </c>
      <c r="P3180" s="28" t="str">
        <f t="shared" si="251"/>
        <v/>
      </c>
      <c r="Q3180" s="24" t="str">
        <f t="shared" si="248"/>
        <v/>
      </c>
      <c r="R3180" s="24" t="str">
        <f t="shared" si="249"/>
        <v/>
      </c>
      <c r="S3180" s="27" t="str">
        <f t="shared" si="250"/>
        <v/>
      </c>
    </row>
    <row r="3181" spans="2:19" x14ac:dyDescent="0.3">
      <c r="B3181" s="24" t="str">
        <f>_xlfn.IFNA(VLOOKUP(A3181,list!B:C,2,FALSE),"")</f>
        <v/>
      </c>
      <c r="D3181" s="24" t="str">
        <f>_xlfn.IFNA(VLOOKUP(C3181,list!$G$2:$I$10,2,FALSE),"")</f>
        <v/>
      </c>
      <c r="E3181" s="24" t="str">
        <f>_xlfn.IFNA(VLOOKUP(C3181,list!G:I,3,FALSE),"")</f>
        <v/>
      </c>
      <c r="O3181" s="26" t="str">
        <f t="shared" si="247"/>
        <v/>
      </c>
      <c r="P3181" s="28" t="str">
        <f t="shared" si="251"/>
        <v/>
      </c>
      <c r="Q3181" s="24" t="str">
        <f t="shared" si="248"/>
        <v/>
      </c>
      <c r="R3181" s="24" t="str">
        <f t="shared" si="249"/>
        <v/>
      </c>
      <c r="S3181" s="27" t="str">
        <f t="shared" si="250"/>
        <v/>
      </c>
    </row>
    <row r="3182" spans="2:19" x14ac:dyDescent="0.3">
      <c r="B3182" s="24" t="str">
        <f>_xlfn.IFNA(VLOOKUP(A3182,list!B:C,2,FALSE),"")</f>
        <v/>
      </c>
      <c r="D3182" s="24" t="str">
        <f>_xlfn.IFNA(VLOOKUP(C3182,list!$G$2:$I$10,2,FALSE),"")</f>
        <v/>
      </c>
      <c r="E3182" s="24" t="str">
        <f>_xlfn.IFNA(VLOOKUP(C3182,list!G:I,3,FALSE),"")</f>
        <v/>
      </c>
      <c r="O3182" s="26" t="str">
        <f t="shared" si="247"/>
        <v/>
      </c>
      <c r="P3182" s="28" t="str">
        <f t="shared" si="251"/>
        <v/>
      </c>
      <c r="Q3182" s="24" t="str">
        <f t="shared" si="248"/>
        <v/>
      </c>
      <c r="R3182" s="24" t="str">
        <f t="shared" si="249"/>
        <v/>
      </c>
      <c r="S3182" s="27" t="str">
        <f t="shared" si="250"/>
        <v/>
      </c>
    </row>
    <row r="3183" spans="2:19" x14ac:dyDescent="0.3">
      <c r="B3183" s="24" t="str">
        <f>_xlfn.IFNA(VLOOKUP(A3183,list!B:C,2,FALSE),"")</f>
        <v/>
      </c>
      <c r="D3183" s="24" t="str">
        <f>_xlfn.IFNA(VLOOKUP(C3183,list!$G$2:$I$10,2,FALSE),"")</f>
        <v/>
      </c>
      <c r="E3183" s="24" t="str">
        <f>_xlfn.IFNA(VLOOKUP(C3183,list!G:I,3,FALSE),"")</f>
        <v/>
      </c>
      <c r="O3183" s="26" t="str">
        <f t="shared" si="247"/>
        <v/>
      </c>
      <c r="P3183" s="28" t="str">
        <f t="shared" si="251"/>
        <v/>
      </c>
      <c r="Q3183" s="24" t="str">
        <f t="shared" si="248"/>
        <v/>
      </c>
      <c r="R3183" s="24" t="str">
        <f t="shared" si="249"/>
        <v/>
      </c>
      <c r="S3183" s="27" t="str">
        <f t="shared" si="250"/>
        <v/>
      </c>
    </row>
    <row r="3184" spans="2:19" x14ac:dyDescent="0.3">
      <c r="B3184" s="24" t="str">
        <f>_xlfn.IFNA(VLOOKUP(A3184,list!B:C,2,FALSE),"")</f>
        <v/>
      </c>
      <c r="D3184" s="24" t="str">
        <f>_xlfn.IFNA(VLOOKUP(C3184,list!$G$2:$I$10,2,FALSE),"")</f>
        <v/>
      </c>
      <c r="E3184" s="24" t="str">
        <f>_xlfn.IFNA(VLOOKUP(C3184,list!G:I,3,FALSE),"")</f>
        <v/>
      </c>
      <c r="O3184" s="26" t="str">
        <f t="shared" si="247"/>
        <v/>
      </c>
      <c r="P3184" s="28" t="str">
        <f t="shared" si="251"/>
        <v/>
      </c>
      <c r="Q3184" s="24" t="str">
        <f t="shared" si="248"/>
        <v/>
      </c>
      <c r="R3184" s="24" t="str">
        <f t="shared" si="249"/>
        <v/>
      </c>
      <c r="S3184" s="27" t="str">
        <f t="shared" si="250"/>
        <v/>
      </c>
    </row>
    <row r="3185" spans="2:19" x14ac:dyDescent="0.3">
      <c r="B3185" s="24" t="str">
        <f>_xlfn.IFNA(VLOOKUP(A3185,list!B:C,2,FALSE),"")</f>
        <v/>
      </c>
      <c r="D3185" s="24" t="str">
        <f>_xlfn.IFNA(VLOOKUP(C3185,list!$G$2:$I$10,2,FALSE),"")</f>
        <v/>
      </c>
      <c r="E3185" s="24" t="str">
        <f>_xlfn.IFNA(VLOOKUP(C3185,list!G:I,3,FALSE),"")</f>
        <v/>
      </c>
      <c r="O3185" s="26" t="str">
        <f t="shared" si="247"/>
        <v/>
      </c>
      <c r="P3185" s="28" t="str">
        <f t="shared" si="251"/>
        <v/>
      </c>
      <c r="Q3185" s="24" t="str">
        <f t="shared" si="248"/>
        <v/>
      </c>
      <c r="R3185" s="24" t="str">
        <f t="shared" si="249"/>
        <v/>
      </c>
      <c r="S3185" s="27" t="str">
        <f t="shared" si="250"/>
        <v/>
      </c>
    </row>
    <row r="3186" spans="2:19" x14ac:dyDescent="0.3">
      <c r="B3186" s="24" t="str">
        <f>_xlfn.IFNA(VLOOKUP(A3186,list!B:C,2,FALSE),"")</f>
        <v/>
      </c>
      <c r="D3186" s="24" t="str">
        <f>_xlfn.IFNA(VLOOKUP(C3186,list!$G$2:$I$10,2,FALSE),"")</f>
        <v/>
      </c>
      <c r="E3186" s="24" t="str">
        <f>_xlfn.IFNA(VLOOKUP(C3186,list!G:I,3,FALSE),"")</f>
        <v/>
      </c>
      <c r="O3186" s="26" t="str">
        <f t="shared" si="247"/>
        <v/>
      </c>
      <c r="P3186" s="28" t="str">
        <f t="shared" si="251"/>
        <v/>
      </c>
      <c r="Q3186" s="24" t="str">
        <f t="shared" si="248"/>
        <v/>
      </c>
      <c r="R3186" s="24" t="str">
        <f t="shared" si="249"/>
        <v/>
      </c>
      <c r="S3186" s="27" t="str">
        <f t="shared" si="250"/>
        <v/>
      </c>
    </row>
    <row r="3187" spans="2:19" x14ac:dyDescent="0.3">
      <c r="B3187" s="24" t="str">
        <f>_xlfn.IFNA(VLOOKUP(A3187,list!B:C,2,FALSE),"")</f>
        <v/>
      </c>
      <c r="D3187" s="24" t="str">
        <f>_xlfn.IFNA(VLOOKUP(C3187,list!$G$2:$I$10,2,FALSE),"")</f>
        <v/>
      </c>
      <c r="E3187" s="24" t="str">
        <f>_xlfn.IFNA(VLOOKUP(C3187,list!G:I,3,FALSE),"")</f>
        <v/>
      </c>
      <c r="O3187" s="26" t="str">
        <f t="shared" si="247"/>
        <v/>
      </c>
      <c r="P3187" s="28" t="str">
        <f t="shared" si="251"/>
        <v/>
      </c>
      <c r="Q3187" s="24" t="str">
        <f t="shared" si="248"/>
        <v/>
      </c>
      <c r="R3187" s="24" t="str">
        <f t="shared" si="249"/>
        <v/>
      </c>
      <c r="S3187" s="27" t="str">
        <f t="shared" si="250"/>
        <v/>
      </c>
    </row>
    <row r="3188" spans="2:19" x14ac:dyDescent="0.3">
      <c r="B3188" s="24" t="str">
        <f>_xlfn.IFNA(VLOOKUP(A3188,list!B:C,2,FALSE),"")</f>
        <v/>
      </c>
      <c r="D3188" s="24" t="str">
        <f>_xlfn.IFNA(VLOOKUP(C3188,list!$G$2:$I$10,2,FALSE),"")</f>
        <v/>
      </c>
      <c r="E3188" s="24" t="str">
        <f>_xlfn.IFNA(VLOOKUP(C3188,list!G:I,3,FALSE),"")</f>
        <v/>
      </c>
      <c r="O3188" s="26" t="str">
        <f t="shared" si="247"/>
        <v/>
      </c>
      <c r="P3188" s="28" t="str">
        <f t="shared" si="251"/>
        <v/>
      </c>
      <c r="Q3188" s="24" t="str">
        <f t="shared" si="248"/>
        <v/>
      </c>
      <c r="R3188" s="24" t="str">
        <f t="shared" si="249"/>
        <v/>
      </c>
      <c r="S3188" s="27" t="str">
        <f t="shared" si="250"/>
        <v/>
      </c>
    </row>
    <row r="3189" spans="2:19" x14ac:dyDescent="0.3">
      <c r="B3189" s="24" t="str">
        <f>_xlfn.IFNA(VLOOKUP(A3189,list!B:C,2,FALSE),"")</f>
        <v/>
      </c>
      <c r="D3189" s="24" t="str">
        <f>_xlfn.IFNA(VLOOKUP(C3189,list!$G$2:$I$10,2,FALSE),"")</f>
        <v/>
      </c>
      <c r="E3189" s="24" t="str">
        <f>_xlfn.IFNA(VLOOKUP(C3189,list!G:I,3,FALSE),"")</f>
        <v/>
      </c>
      <c r="O3189" s="26" t="str">
        <f t="shared" si="247"/>
        <v/>
      </c>
      <c r="P3189" s="28" t="str">
        <f t="shared" si="251"/>
        <v/>
      </c>
      <c r="Q3189" s="24" t="str">
        <f t="shared" si="248"/>
        <v/>
      </c>
      <c r="R3189" s="24" t="str">
        <f t="shared" si="249"/>
        <v/>
      </c>
      <c r="S3189" s="27" t="str">
        <f t="shared" si="250"/>
        <v/>
      </c>
    </row>
    <row r="3190" spans="2:19" x14ac:dyDescent="0.3">
      <c r="B3190" s="24" t="str">
        <f>_xlfn.IFNA(VLOOKUP(A3190,list!B:C,2,FALSE),"")</f>
        <v/>
      </c>
      <c r="D3190" s="24" t="str">
        <f>_xlfn.IFNA(VLOOKUP(C3190,list!$G$2:$I$10,2,FALSE),"")</f>
        <v/>
      </c>
      <c r="E3190" s="24" t="str">
        <f>_xlfn.IFNA(VLOOKUP(C3190,list!G:I,3,FALSE),"")</f>
        <v/>
      </c>
      <c r="O3190" s="26" t="str">
        <f t="shared" si="247"/>
        <v/>
      </c>
      <c r="P3190" s="28" t="str">
        <f t="shared" si="251"/>
        <v/>
      </c>
      <c r="Q3190" s="24" t="str">
        <f t="shared" si="248"/>
        <v/>
      </c>
      <c r="R3190" s="24" t="str">
        <f t="shared" si="249"/>
        <v/>
      </c>
      <c r="S3190" s="27" t="str">
        <f t="shared" si="250"/>
        <v/>
      </c>
    </row>
    <row r="3191" spans="2:19" x14ac:dyDescent="0.3">
      <c r="B3191" s="24" t="str">
        <f>_xlfn.IFNA(VLOOKUP(A3191,list!B:C,2,FALSE),"")</f>
        <v/>
      </c>
      <c r="D3191" s="24" t="str">
        <f>_xlfn.IFNA(VLOOKUP(C3191,list!$G$2:$I$10,2,FALSE),"")</f>
        <v/>
      </c>
      <c r="E3191" s="24" t="str">
        <f>_xlfn.IFNA(VLOOKUP(C3191,list!G:I,3,FALSE),"")</f>
        <v/>
      </c>
      <c r="O3191" s="26" t="str">
        <f t="shared" si="247"/>
        <v/>
      </c>
      <c r="P3191" s="28" t="str">
        <f t="shared" si="251"/>
        <v/>
      </c>
      <c r="Q3191" s="24" t="str">
        <f t="shared" si="248"/>
        <v/>
      </c>
      <c r="R3191" s="24" t="str">
        <f t="shared" si="249"/>
        <v/>
      </c>
      <c r="S3191" s="27" t="str">
        <f t="shared" si="250"/>
        <v/>
      </c>
    </row>
    <row r="3192" spans="2:19" x14ac:dyDescent="0.3">
      <c r="B3192" s="24" t="str">
        <f>_xlfn.IFNA(VLOOKUP(A3192,list!B:C,2,FALSE),"")</f>
        <v/>
      </c>
      <c r="D3192" s="24" t="str">
        <f>_xlfn.IFNA(VLOOKUP(C3192,list!$G$2:$I$10,2,FALSE),"")</f>
        <v/>
      </c>
      <c r="E3192" s="24" t="str">
        <f>_xlfn.IFNA(VLOOKUP(C3192,list!G:I,3,FALSE),"")</f>
        <v/>
      </c>
      <c r="O3192" s="26" t="str">
        <f t="shared" si="247"/>
        <v/>
      </c>
      <c r="P3192" s="28" t="str">
        <f t="shared" si="251"/>
        <v/>
      </c>
      <c r="Q3192" s="24" t="str">
        <f t="shared" si="248"/>
        <v/>
      </c>
      <c r="R3192" s="24" t="str">
        <f t="shared" si="249"/>
        <v/>
      </c>
      <c r="S3192" s="27" t="str">
        <f t="shared" si="250"/>
        <v/>
      </c>
    </row>
    <row r="3193" spans="2:19" x14ac:dyDescent="0.3">
      <c r="B3193" s="24" t="str">
        <f>_xlfn.IFNA(VLOOKUP(A3193,list!B:C,2,FALSE),"")</f>
        <v/>
      </c>
      <c r="D3193" s="24" t="str">
        <f>_xlfn.IFNA(VLOOKUP(C3193,list!$G$2:$I$10,2,FALSE),"")</f>
        <v/>
      </c>
      <c r="E3193" s="24" t="str">
        <f>_xlfn.IFNA(VLOOKUP(C3193,list!G:I,3,FALSE),"")</f>
        <v/>
      </c>
      <c r="O3193" s="26" t="str">
        <f t="shared" si="247"/>
        <v/>
      </c>
      <c r="P3193" s="28" t="str">
        <f t="shared" si="251"/>
        <v/>
      </c>
      <c r="Q3193" s="24" t="str">
        <f t="shared" si="248"/>
        <v/>
      </c>
      <c r="R3193" s="24" t="str">
        <f t="shared" si="249"/>
        <v/>
      </c>
      <c r="S3193" s="27" t="str">
        <f t="shared" si="250"/>
        <v/>
      </c>
    </row>
    <row r="3194" spans="2:19" x14ac:dyDescent="0.3">
      <c r="B3194" s="24" t="str">
        <f>_xlfn.IFNA(VLOOKUP(A3194,list!B:C,2,FALSE),"")</f>
        <v/>
      </c>
      <c r="D3194" s="24" t="str">
        <f>_xlfn.IFNA(VLOOKUP(C3194,list!$G$2:$I$10,2,FALSE),"")</f>
        <v/>
      </c>
      <c r="E3194" s="24" t="str">
        <f>_xlfn.IFNA(VLOOKUP(C3194,list!G:I,3,FALSE),"")</f>
        <v/>
      </c>
      <c r="O3194" s="26" t="str">
        <f t="shared" si="247"/>
        <v/>
      </c>
      <c r="P3194" s="28" t="str">
        <f t="shared" si="251"/>
        <v/>
      </c>
      <c r="Q3194" s="24" t="str">
        <f t="shared" si="248"/>
        <v/>
      </c>
      <c r="R3194" s="24" t="str">
        <f t="shared" si="249"/>
        <v/>
      </c>
      <c r="S3194" s="27" t="str">
        <f t="shared" si="250"/>
        <v/>
      </c>
    </row>
    <row r="3195" spans="2:19" x14ac:dyDescent="0.3">
      <c r="B3195" s="24" t="str">
        <f>_xlfn.IFNA(VLOOKUP(A3195,list!B:C,2,FALSE),"")</f>
        <v/>
      </c>
      <c r="D3195" s="24" t="str">
        <f>_xlfn.IFNA(VLOOKUP(C3195,list!$G$2:$I$10,2,FALSE),"")</f>
        <v/>
      </c>
      <c r="E3195" s="24" t="str">
        <f>_xlfn.IFNA(VLOOKUP(C3195,list!G:I,3,FALSE),"")</f>
        <v/>
      </c>
      <c r="O3195" s="26" t="str">
        <f t="shared" si="247"/>
        <v/>
      </c>
      <c r="P3195" s="28" t="str">
        <f t="shared" si="251"/>
        <v/>
      </c>
      <c r="Q3195" s="24" t="str">
        <f t="shared" si="248"/>
        <v/>
      </c>
      <c r="R3195" s="24" t="str">
        <f t="shared" si="249"/>
        <v/>
      </c>
      <c r="S3195" s="27" t="str">
        <f t="shared" si="250"/>
        <v/>
      </c>
    </row>
    <row r="3196" spans="2:19" x14ac:dyDescent="0.3">
      <c r="B3196" s="24" t="str">
        <f>_xlfn.IFNA(VLOOKUP(A3196,list!B:C,2,FALSE),"")</f>
        <v/>
      </c>
      <c r="D3196" s="24" t="str">
        <f>_xlfn.IFNA(VLOOKUP(C3196,list!$G$2:$I$10,2,FALSE),"")</f>
        <v/>
      </c>
      <c r="E3196" s="24" t="str">
        <f>_xlfn.IFNA(VLOOKUP(C3196,list!G:I,3,FALSE),"")</f>
        <v/>
      </c>
      <c r="O3196" s="26" t="str">
        <f t="shared" si="247"/>
        <v/>
      </c>
      <c r="P3196" s="28" t="str">
        <f t="shared" si="251"/>
        <v/>
      </c>
      <c r="Q3196" s="24" t="str">
        <f t="shared" si="248"/>
        <v/>
      </c>
      <c r="R3196" s="24" t="str">
        <f t="shared" si="249"/>
        <v/>
      </c>
      <c r="S3196" s="27" t="str">
        <f t="shared" si="250"/>
        <v/>
      </c>
    </row>
    <row r="3197" spans="2:19" x14ac:dyDescent="0.3">
      <c r="B3197" s="24" t="str">
        <f>_xlfn.IFNA(VLOOKUP(A3197,list!B:C,2,FALSE),"")</f>
        <v/>
      </c>
      <c r="D3197" s="24" t="str">
        <f>_xlfn.IFNA(VLOOKUP(C3197,list!$G$2:$I$10,2,FALSE),"")</f>
        <v/>
      </c>
      <c r="E3197" s="24" t="str">
        <f>_xlfn.IFNA(VLOOKUP(C3197,list!G:I,3,FALSE),"")</f>
        <v/>
      </c>
      <c r="O3197" s="26" t="str">
        <f t="shared" si="247"/>
        <v/>
      </c>
      <c r="P3197" s="28" t="str">
        <f t="shared" si="251"/>
        <v/>
      </c>
      <c r="Q3197" s="24" t="str">
        <f t="shared" si="248"/>
        <v/>
      </c>
      <c r="R3197" s="24" t="str">
        <f t="shared" si="249"/>
        <v/>
      </c>
      <c r="S3197" s="27" t="str">
        <f t="shared" si="250"/>
        <v/>
      </c>
    </row>
    <row r="3198" spans="2:19" x14ac:dyDescent="0.3">
      <c r="B3198" s="24" t="str">
        <f>_xlfn.IFNA(VLOOKUP(A3198,list!B:C,2,FALSE),"")</f>
        <v/>
      </c>
      <c r="D3198" s="24" t="str">
        <f>_xlfn.IFNA(VLOOKUP(C3198,list!$G$2:$I$10,2,FALSE),"")</f>
        <v/>
      </c>
      <c r="E3198" s="24" t="str">
        <f>_xlfn.IFNA(VLOOKUP(C3198,list!G:I,3,FALSE),"")</f>
        <v/>
      </c>
      <c r="O3198" s="26" t="str">
        <f t="shared" si="247"/>
        <v/>
      </c>
      <c r="P3198" s="28" t="str">
        <f t="shared" si="251"/>
        <v/>
      </c>
      <c r="Q3198" s="24" t="str">
        <f t="shared" si="248"/>
        <v/>
      </c>
      <c r="R3198" s="24" t="str">
        <f t="shared" si="249"/>
        <v/>
      </c>
      <c r="S3198" s="27" t="str">
        <f t="shared" si="250"/>
        <v/>
      </c>
    </row>
    <row r="3199" spans="2:19" x14ac:dyDescent="0.3">
      <c r="B3199" s="24" t="str">
        <f>_xlfn.IFNA(VLOOKUP(A3199,list!B:C,2,FALSE),"")</f>
        <v/>
      </c>
      <c r="D3199" s="24" t="str">
        <f>_xlfn.IFNA(VLOOKUP(C3199,list!$G$2:$I$10,2,FALSE),"")</f>
        <v/>
      </c>
      <c r="E3199" s="24" t="str">
        <f>_xlfn.IFNA(VLOOKUP(C3199,list!G:I,3,FALSE),"")</f>
        <v/>
      </c>
      <c r="O3199" s="26" t="str">
        <f t="shared" si="247"/>
        <v/>
      </c>
      <c r="P3199" s="28" t="str">
        <f t="shared" si="251"/>
        <v/>
      </c>
      <c r="Q3199" s="24" t="str">
        <f t="shared" si="248"/>
        <v/>
      </c>
      <c r="R3199" s="24" t="str">
        <f t="shared" si="249"/>
        <v/>
      </c>
      <c r="S3199" s="27" t="str">
        <f t="shared" si="250"/>
        <v/>
      </c>
    </row>
    <row r="3200" spans="2:19" x14ac:dyDescent="0.3">
      <c r="B3200" s="24" t="str">
        <f>_xlfn.IFNA(VLOOKUP(A3200,list!B:C,2,FALSE),"")</f>
        <v/>
      </c>
      <c r="D3200" s="24" t="str">
        <f>_xlfn.IFNA(VLOOKUP(C3200,list!$G$2:$I$10,2,FALSE),"")</f>
        <v/>
      </c>
      <c r="E3200" s="24" t="str">
        <f>_xlfn.IFNA(VLOOKUP(C3200,list!G:I,3,FALSE),"")</f>
        <v/>
      </c>
      <c r="O3200" s="26" t="str">
        <f t="shared" si="247"/>
        <v/>
      </c>
      <c r="P3200" s="28" t="str">
        <f t="shared" si="251"/>
        <v/>
      </c>
      <c r="Q3200" s="24" t="str">
        <f t="shared" si="248"/>
        <v/>
      </c>
      <c r="R3200" s="24" t="str">
        <f t="shared" si="249"/>
        <v/>
      </c>
      <c r="S3200" s="27" t="str">
        <f t="shared" si="250"/>
        <v/>
      </c>
    </row>
    <row r="3201" spans="2:19" x14ac:dyDescent="0.3">
      <c r="B3201" s="24" t="str">
        <f>_xlfn.IFNA(VLOOKUP(A3201,list!B:C,2,FALSE),"")</f>
        <v/>
      </c>
      <c r="D3201" s="24" t="str">
        <f>_xlfn.IFNA(VLOOKUP(C3201,list!$G$2:$I$10,2,FALSE),"")</f>
        <v/>
      </c>
      <c r="E3201" s="24" t="str">
        <f>_xlfn.IFNA(VLOOKUP(C3201,list!G:I,3,FALSE),"")</f>
        <v/>
      </c>
      <c r="O3201" s="26" t="str">
        <f t="shared" si="247"/>
        <v/>
      </c>
      <c r="P3201" s="28" t="str">
        <f t="shared" si="251"/>
        <v/>
      </c>
      <c r="Q3201" s="24" t="str">
        <f t="shared" si="248"/>
        <v/>
      </c>
      <c r="R3201" s="24" t="str">
        <f t="shared" si="249"/>
        <v/>
      </c>
      <c r="S3201" s="27" t="str">
        <f t="shared" si="250"/>
        <v/>
      </c>
    </row>
    <row r="3202" spans="2:19" x14ac:dyDescent="0.3">
      <c r="B3202" s="24" t="str">
        <f>_xlfn.IFNA(VLOOKUP(A3202,list!B:C,2,FALSE),"")</f>
        <v/>
      </c>
      <c r="D3202" s="24" t="str">
        <f>_xlfn.IFNA(VLOOKUP(C3202,list!$G$2:$I$10,2,FALSE),"")</f>
        <v/>
      </c>
      <c r="E3202" s="24" t="str">
        <f>_xlfn.IFNA(VLOOKUP(C3202,list!G:I,3,FALSE),"")</f>
        <v/>
      </c>
      <c r="O3202" s="26" t="str">
        <f t="shared" ref="O3202:O3265" si="252">IFERROR(IF(H3202="","",DATE(YEAR(H3202),MONTH(H3202),1)),"")</f>
        <v/>
      </c>
      <c r="P3202" s="28" t="str">
        <f t="shared" si="251"/>
        <v/>
      </c>
      <c r="Q3202" s="24" t="str">
        <f t="shared" ref="Q3202:Q3265" si="253">IFERROR(IF(J3202="","",MONTH(EOMONTH(J3202,(DAY(J3202)&gt;15)+0))),"")</f>
        <v/>
      </c>
      <c r="R3202" s="24" t="str">
        <f t="shared" ref="R3202:R3265" si="254">IFERROR(IF(J3202="","",IF(AND(MONTH(J3202)=12,Q3202=1),YEAR(J3202)+1,YEAR(J3202))),"")</f>
        <v/>
      </c>
      <c r="S3202" s="27" t="str">
        <f t="shared" ref="S3202:S3265" si="255">IF(OR(Q3202="",R3202=""),"",DATE(R3202,Q3202,1))</f>
        <v/>
      </c>
    </row>
    <row r="3203" spans="2:19" x14ac:dyDescent="0.3">
      <c r="B3203" s="24" t="str">
        <f>_xlfn.IFNA(VLOOKUP(A3203,list!B:C,2,FALSE),"")</f>
        <v/>
      </c>
      <c r="D3203" s="24" t="str">
        <f>_xlfn.IFNA(VLOOKUP(C3203,list!$G$2:$I$10,2,FALSE),"")</f>
        <v/>
      </c>
      <c r="E3203" s="24" t="str">
        <f>_xlfn.IFNA(VLOOKUP(C3203,list!G:I,3,FALSE),"")</f>
        <v/>
      </c>
      <c r="O3203" s="26" t="str">
        <f t="shared" si="252"/>
        <v/>
      </c>
      <c r="P3203" s="28" t="str">
        <f t="shared" ref="P3203:P3266" si="256">IFERROR(IF(J3203&gt;0,((J3203-H3203)/7),""),"")</f>
        <v/>
      </c>
      <c r="Q3203" s="24" t="str">
        <f t="shared" si="253"/>
        <v/>
      </c>
      <c r="R3203" s="24" t="str">
        <f t="shared" si="254"/>
        <v/>
      </c>
      <c r="S3203" s="27" t="str">
        <f t="shared" si="255"/>
        <v/>
      </c>
    </row>
    <row r="3204" spans="2:19" x14ac:dyDescent="0.3">
      <c r="B3204" s="24" t="str">
        <f>_xlfn.IFNA(VLOOKUP(A3204,list!B:C,2,FALSE),"")</f>
        <v/>
      </c>
      <c r="D3204" s="24" t="str">
        <f>_xlfn.IFNA(VLOOKUP(C3204,list!$G$2:$I$10,2,FALSE),"")</f>
        <v/>
      </c>
      <c r="E3204" s="24" t="str">
        <f>_xlfn.IFNA(VLOOKUP(C3204,list!G:I,3,FALSE),"")</f>
        <v/>
      </c>
      <c r="O3204" s="26" t="str">
        <f t="shared" si="252"/>
        <v/>
      </c>
      <c r="P3204" s="28" t="str">
        <f t="shared" si="256"/>
        <v/>
      </c>
      <c r="Q3204" s="24" t="str">
        <f t="shared" si="253"/>
        <v/>
      </c>
      <c r="R3204" s="24" t="str">
        <f t="shared" si="254"/>
        <v/>
      </c>
      <c r="S3204" s="27" t="str">
        <f t="shared" si="255"/>
        <v/>
      </c>
    </row>
    <row r="3205" spans="2:19" x14ac:dyDescent="0.3">
      <c r="B3205" s="24" t="str">
        <f>_xlfn.IFNA(VLOOKUP(A3205,list!B:C,2,FALSE),"")</f>
        <v/>
      </c>
      <c r="D3205" s="24" t="str">
        <f>_xlfn.IFNA(VLOOKUP(C3205,list!$G$2:$I$10,2,FALSE),"")</f>
        <v/>
      </c>
      <c r="E3205" s="24" t="str">
        <f>_xlfn.IFNA(VLOOKUP(C3205,list!G:I,3,FALSE),"")</f>
        <v/>
      </c>
      <c r="O3205" s="26" t="str">
        <f t="shared" si="252"/>
        <v/>
      </c>
      <c r="P3205" s="28" t="str">
        <f t="shared" si="256"/>
        <v/>
      </c>
      <c r="Q3205" s="24" t="str">
        <f t="shared" si="253"/>
        <v/>
      </c>
      <c r="R3205" s="24" t="str">
        <f t="shared" si="254"/>
        <v/>
      </c>
      <c r="S3205" s="27" t="str">
        <f t="shared" si="255"/>
        <v/>
      </c>
    </row>
    <row r="3206" spans="2:19" x14ac:dyDescent="0.3">
      <c r="B3206" s="24" t="str">
        <f>_xlfn.IFNA(VLOOKUP(A3206,list!B:C,2,FALSE),"")</f>
        <v/>
      </c>
      <c r="D3206" s="24" t="str">
        <f>_xlfn.IFNA(VLOOKUP(C3206,list!$G$2:$I$10,2,FALSE),"")</f>
        <v/>
      </c>
      <c r="E3206" s="24" t="str">
        <f>_xlfn.IFNA(VLOOKUP(C3206,list!G:I,3,FALSE),"")</f>
        <v/>
      </c>
      <c r="O3206" s="26" t="str">
        <f t="shared" si="252"/>
        <v/>
      </c>
      <c r="P3206" s="28" t="str">
        <f t="shared" si="256"/>
        <v/>
      </c>
      <c r="Q3206" s="24" t="str">
        <f t="shared" si="253"/>
        <v/>
      </c>
      <c r="R3206" s="24" t="str">
        <f t="shared" si="254"/>
        <v/>
      </c>
      <c r="S3206" s="27" t="str">
        <f t="shared" si="255"/>
        <v/>
      </c>
    </row>
    <row r="3207" spans="2:19" x14ac:dyDescent="0.3">
      <c r="B3207" s="24" t="str">
        <f>_xlfn.IFNA(VLOOKUP(A3207,list!B:C,2,FALSE),"")</f>
        <v/>
      </c>
      <c r="D3207" s="24" t="str">
        <f>_xlfn.IFNA(VLOOKUP(C3207,list!$G$2:$I$10,2,FALSE),"")</f>
        <v/>
      </c>
      <c r="E3207" s="24" t="str">
        <f>_xlfn.IFNA(VLOOKUP(C3207,list!G:I,3,FALSE),"")</f>
        <v/>
      </c>
      <c r="O3207" s="26" t="str">
        <f t="shared" si="252"/>
        <v/>
      </c>
      <c r="P3207" s="28" t="str">
        <f t="shared" si="256"/>
        <v/>
      </c>
      <c r="Q3207" s="24" t="str">
        <f t="shared" si="253"/>
        <v/>
      </c>
      <c r="R3207" s="24" t="str">
        <f t="shared" si="254"/>
        <v/>
      </c>
      <c r="S3207" s="27" t="str">
        <f t="shared" si="255"/>
        <v/>
      </c>
    </row>
    <row r="3208" spans="2:19" x14ac:dyDescent="0.3">
      <c r="B3208" s="24" t="str">
        <f>_xlfn.IFNA(VLOOKUP(A3208,list!B:C,2,FALSE),"")</f>
        <v/>
      </c>
      <c r="D3208" s="24" t="str">
        <f>_xlfn.IFNA(VLOOKUP(C3208,list!$G$2:$I$10,2,FALSE),"")</f>
        <v/>
      </c>
      <c r="E3208" s="24" t="str">
        <f>_xlfn.IFNA(VLOOKUP(C3208,list!G:I,3,FALSE),"")</f>
        <v/>
      </c>
      <c r="O3208" s="26" t="str">
        <f t="shared" si="252"/>
        <v/>
      </c>
      <c r="P3208" s="28" t="str">
        <f t="shared" si="256"/>
        <v/>
      </c>
      <c r="Q3208" s="24" t="str">
        <f t="shared" si="253"/>
        <v/>
      </c>
      <c r="R3208" s="24" t="str">
        <f t="shared" si="254"/>
        <v/>
      </c>
      <c r="S3208" s="27" t="str">
        <f t="shared" si="255"/>
        <v/>
      </c>
    </row>
    <row r="3209" spans="2:19" x14ac:dyDescent="0.3">
      <c r="B3209" s="24" t="str">
        <f>_xlfn.IFNA(VLOOKUP(A3209,list!B:C,2,FALSE),"")</f>
        <v/>
      </c>
      <c r="D3209" s="24" t="str">
        <f>_xlfn.IFNA(VLOOKUP(C3209,list!$G$2:$I$10,2,FALSE),"")</f>
        <v/>
      </c>
      <c r="E3209" s="24" t="str">
        <f>_xlfn.IFNA(VLOOKUP(C3209,list!G:I,3,FALSE),"")</f>
        <v/>
      </c>
      <c r="O3209" s="26" t="str">
        <f t="shared" si="252"/>
        <v/>
      </c>
      <c r="P3209" s="28" t="str">
        <f t="shared" si="256"/>
        <v/>
      </c>
      <c r="Q3209" s="24" t="str">
        <f t="shared" si="253"/>
        <v/>
      </c>
      <c r="R3209" s="24" t="str">
        <f t="shared" si="254"/>
        <v/>
      </c>
      <c r="S3209" s="27" t="str">
        <f t="shared" si="255"/>
        <v/>
      </c>
    </row>
    <row r="3210" spans="2:19" x14ac:dyDescent="0.3">
      <c r="B3210" s="24" t="str">
        <f>_xlfn.IFNA(VLOOKUP(A3210,list!B:C,2,FALSE),"")</f>
        <v/>
      </c>
      <c r="D3210" s="24" t="str">
        <f>_xlfn.IFNA(VLOOKUP(C3210,list!$G$2:$I$10,2,FALSE),"")</f>
        <v/>
      </c>
      <c r="E3210" s="24" t="str">
        <f>_xlfn.IFNA(VLOOKUP(C3210,list!G:I,3,FALSE),"")</f>
        <v/>
      </c>
      <c r="O3210" s="26" t="str">
        <f t="shared" si="252"/>
        <v/>
      </c>
      <c r="P3210" s="28" t="str">
        <f t="shared" si="256"/>
        <v/>
      </c>
      <c r="Q3210" s="24" t="str">
        <f t="shared" si="253"/>
        <v/>
      </c>
      <c r="R3210" s="24" t="str">
        <f t="shared" si="254"/>
        <v/>
      </c>
      <c r="S3210" s="27" t="str">
        <f t="shared" si="255"/>
        <v/>
      </c>
    </row>
    <row r="3211" spans="2:19" x14ac:dyDescent="0.3">
      <c r="B3211" s="24" t="str">
        <f>_xlfn.IFNA(VLOOKUP(A3211,list!B:C,2,FALSE),"")</f>
        <v/>
      </c>
      <c r="D3211" s="24" t="str">
        <f>_xlfn.IFNA(VLOOKUP(C3211,list!$G$2:$I$10,2,FALSE),"")</f>
        <v/>
      </c>
      <c r="E3211" s="24" t="str">
        <f>_xlfn.IFNA(VLOOKUP(C3211,list!G:I,3,FALSE),"")</f>
        <v/>
      </c>
      <c r="O3211" s="26" t="str">
        <f t="shared" si="252"/>
        <v/>
      </c>
      <c r="P3211" s="28" t="str">
        <f t="shared" si="256"/>
        <v/>
      </c>
      <c r="Q3211" s="24" t="str">
        <f t="shared" si="253"/>
        <v/>
      </c>
      <c r="R3211" s="24" t="str">
        <f t="shared" si="254"/>
        <v/>
      </c>
      <c r="S3211" s="27" t="str">
        <f t="shared" si="255"/>
        <v/>
      </c>
    </row>
    <row r="3212" spans="2:19" x14ac:dyDescent="0.3">
      <c r="B3212" s="24" t="str">
        <f>_xlfn.IFNA(VLOOKUP(A3212,list!B:C,2,FALSE),"")</f>
        <v/>
      </c>
      <c r="D3212" s="24" t="str">
        <f>_xlfn.IFNA(VLOOKUP(C3212,list!$G$2:$I$10,2,FALSE),"")</f>
        <v/>
      </c>
      <c r="E3212" s="24" t="str">
        <f>_xlfn.IFNA(VLOOKUP(C3212,list!G:I,3,FALSE),"")</f>
        <v/>
      </c>
      <c r="O3212" s="26" t="str">
        <f t="shared" si="252"/>
        <v/>
      </c>
      <c r="P3212" s="28" t="str">
        <f t="shared" si="256"/>
        <v/>
      </c>
      <c r="Q3212" s="24" t="str">
        <f t="shared" si="253"/>
        <v/>
      </c>
      <c r="R3212" s="24" t="str">
        <f t="shared" si="254"/>
        <v/>
      </c>
      <c r="S3212" s="27" t="str">
        <f t="shared" si="255"/>
        <v/>
      </c>
    </row>
    <row r="3213" spans="2:19" x14ac:dyDescent="0.3">
      <c r="B3213" s="24" t="str">
        <f>_xlfn.IFNA(VLOOKUP(A3213,list!B:C,2,FALSE),"")</f>
        <v/>
      </c>
      <c r="D3213" s="24" t="str">
        <f>_xlfn.IFNA(VLOOKUP(C3213,list!$G$2:$I$10,2,FALSE),"")</f>
        <v/>
      </c>
      <c r="E3213" s="24" t="str">
        <f>_xlfn.IFNA(VLOOKUP(C3213,list!G:I,3,FALSE),"")</f>
        <v/>
      </c>
      <c r="O3213" s="26" t="str">
        <f t="shared" si="252"/>
        <v/>
      </c>
      <c r="P3213" s="28" t="str">
        <f t="shared" si="256"/>
        <v/>
      </c>
      <c r="Q3213" s="24" t="str">
        <f t="shared" si="253"/>
        <v/>
      </c>
      <c r="R3213" s="24" t="str">
        <f t="shared" si="254"/>
        <v/>
      </c>
      <c r="S3213" s="27" t="str">
        <f t="shared" si="255"/>
        <v/>
      </c>
    </row>
    <row r="3214" spans="2:19" x14ac:dyDescent="0.3">
      <c r="B3214" s="24" t="str">
        <f>_xlfn.IFNA(VLOOKUP(A3214,list!B:C,2,FALSE),"")</f>
        <v/>
      </c>
      <c r="D3214" s="24" t="str">
        <f>_xlfn.IFNA(VLOOKUP(C3214,list!$G$2:$I$10,2,FALSE),"")</f>
        <v/>
      </c>
      <c r="E3214" s="24" t="str">
        <f>_xlfn.IFNA(VLOOKUP(C3214,list!G:I,3,FALSE),"")</f>
        <v/>
      </c>
      <c r="O3214" s="26" t="str">
        <f t="shared" si="252"/>
        <v/>
      </c>
      <c r="P3214" s="28" t="str">
        <f t="shared" si="256"/>
        <v/>
      </c>
      <c r="Q3214" s="24" t="str">
        <f t="shared" si="253"/>
        <v/>
      </c>
      <c r="R3214" s="24" t="str">
        <f t="shared" si="254"/>
        <v/>
      </c>
      <c r="S3214" s="27" t="str">
        <f t="shared" si="255"/>
        <v/>
      </c>
    </row>
    <row r="3215" spans="2:19" x14ac:dyDescent="0.3">
      <c r="B3215" s="24" t="str">
        <f>_xlfn.IFNA(VLOOKUP(A3215,list!B:C,2,FALSE),"")</f>
        <v/>
      </c>
      <c r="D3215" s="24" t="str">
        <f>_xlfn.IFNA(VLOOKUP(C3215,list!$G$2:$I$10,2,FALSE),"")</f>
        <v/>
      </c>
      <c r="E3215" s="24" t="str">
        <f>_xlfn.IFNA(VLOOKUP(C3215,list!G:I,3,FALSE),"")</f>
        <v/>
      </c>
      <c r="O3215" s="26" t="str">
        <f t="shared" si="252"/>
        <v/>
      </c>
      <c r="P3215" s="28" t="str">
        <f t="shared" si="256"/>
        <v/>
      </c>
      <c r="Q3215" s="24" t="str">
        <f t="shared" si="253"/>
        <v/>
      </c>
      <c r="R3215" s="24" t="str">
        <f t="shared" si="254"/>
        <v/>
      </c>
      <c r="S3215" s="27" t="str">
        <f t="shared" si="255"/>
        <v/>
      </c>
    </row>
    <row r="3216" spans="2:19" x14ac:dyDescent="0.3">
      <c r="B3216" s="24" t="str">
        <f>_xlfn.IFNA(VLOOKUP(A3216,list!B:C,2,FALSE),"")</f>
        <v/>
      </c>
      <c r="D3216" s="24" t="str">
        <f>_xlfn.IFNA(VLOOKUP(C3216,list!$G$2:$I$10,2,FALSE),"")</f>
        <v/>
      </c>
      <c r="E3216" s="24" t="str">
        <f>_xlfn.IFNA(VLOOKUP(C3216,list!G:I,3,FALSE),"")</f>
        <v/>
      </c>
      <c r="O3216" s="26" t="str">
        <f t="shared" si="252"/>
        <v/>
      </c>
      <c r="P3216" s="28" t="str">
        <f t="shared" si="256"/>
        <v/>
      </c>
      <c r="Q3216" s="24" t="str">
        <f t="shared" si="253"/>
        <v/>
      </c>
      <c r="R3216" s="24" t="str">
        <f t="shared" si="254"/>
        <v/>
      </c>
      <c r="S3216" s="27" t="str">
        <f t="shared" si="255"/>
        <v/>
      </c>
    </row>
    <row r="3217" spans="2:19" x14ac:dyDescent="0.3">
      <c r="B3217" s="24" t="str">
        <f>_xlfn.IFNA(VLOOKUP(A3217,list!B:C,2,FALSE),"")</f>
        <v/>
      </c>
      <c r="D3217" s="24" t="str">
        <f>_xlfn.IFNA(VLOOKUP(C3217,list!$G$2:$I$10,2,FALSE),"")</f>
        <v/>
      </c>
      <c r="E3217" s="24" t="str">
        <f>_xlfn.IFNA(VLOOKUP(C3217,list!G:I,3,FALSE),"")</f>
        <v/>
      </c>
      <c r="O3217" s="26" t="str">
        <f t="shared" si="252"/>
        <v/>
      </c>
      <c r="P3217" s="28" t="str">
        <f t="shared" si="256"/>
        <v/>
      </c>
      <c r="Q3217" s="24" t="str">
        <f t="shared" si="253"/>
        <v/>
      </c>
      <c r="R3217" s="24" t="str">
        <f t="shared" si="254"/>
        <v/>
      </c>
      <c r="S3217" s="27" t="str">
        <f t="shared" si="255"/>
        <v/>
      </c>
    </row>
    <row r="3218" spans="2:19" x14ac:dyDescent="0.3">
      <c r="B3218" s="24" t="str">
        <f>_xlfn.IFNA(VLOOKUP(A3218,list!B:C,2,FALSE),"")</f>
        <v/>
      </c>
      <c r="D3218" s="24" t="str">
        <f>_xlfn.IFNA(VLOOKUP(C3218,list!$G$2:$I$10,2,FALSE),"")</f>
        <v/>
      </c>
      <c r="E3218" s="24" t="str">
        <f>_xlfn.IFNA(VLOOKUP(C3218,list!G:I,3,FALSE),"")</f>
        <v/>
      </c>
      <c r="O3218" s="26" t="str">
        <f t="shared" si="252"/>
        <v/>
      </c>
      <c r="P3218" s="28" t="str">
        <f t="shared" si="256"/>
        <v/>
      </c>
      <c r="Q3218" s="24" t="str">
        <f t="shared" si="253"/>
        <v/>
      </c>
      <c r="R3218" s="24" t="str">
        <f t="shared" si="254"/>
        <v/>
      </c>
      <c r="S3218" s="27" t="str">
        <f t="shared" si="255"/>
        <v/>
      </c>
    </row>
    <row r="3219" spans="2:19" x14ac:dyDescent="0.3">
      <c r="B3219" s="24" t="str">
        <f>_xlfn.IFNA(VLOOKUP(A3219,list!B:C,2,FALSE),"")</f>
        <v/>
      </c>
      <c r="D3219" s="24" t="str">
        <f>_xlfn.IFNA(VLOOKUP(C3219,list!$G$2:$I$10,2,FALSE),"")</f>
        <v/>
      </c>
      <c r="E3219" s="24" t="str">
        <f>_xlfn.IFNA(VLOOKUP(C3219,list!G:I,3,FALSE),"")</f>
        <v/>
      </c>
      <c r="O3219" s="26" t="str">
        <f t="shared" si="252"/>
        <v/>
      </c>
      <c r="P3219" s="28" t="str">
        <f t="shared" si="256"/>
        <v/>
      </c>
      <c r="Q3219" s="24" t="str">
        <f t="shared" si="253"/>
        <v/>
      </c>
      <c r="R3219" s="24" t="str">
        <f t="shared" si="254"/>
        <v/>
      </c>
      <c r="S3219" s="27" t="str">
        <f t="shared" si="255"/>
        <v/>
      </c>
    </row>
    <row r="3220" spans="2:19" x14ac:dyDescent="0.3">
      <c r="B3220" s="24" t="str">
        <f>_xlfn.IFNA(VLOOKUP(A3220,list!B:C,2,FALSE),"")</f>
        <v/>
      </c>
      <c r="D3220" s="24" t="str">
        <f>_xlfn.IFNA(VLOOKUP(C3220,list!$G$2:$I$10,2,FALSE),"")</f>
        <v/>
      </c>
      <c r="E3220" s="24" t="str">
        <f>_xlfn.IFNA(VLOOKUP(C3220,list!G:I,3,FALSE),"")</f>
        <v/>
      </c>
      <c r="O3220" s="26" t="str">
        <f t="shared" si="252"/>
        <v/>
      </c>
      <c r="P3220" s="28" t="str">
        <f t="shared" si="256"/>
        <v/>
      </c>
      <c r="Q3220" s="24" t="str">
        <f t="shared" si="253"/>
        <v/>
      </c>
      <c r="R3220" s="24" t="str">
        <f t="shared" si="254"/>
        <v/>
      </c>
      <c r="S3220" s="27" t="str">
        <f t="shared" si="255"/>
        <v/>
      </c>
    </row>
    <row r="3221" spans="2:19" x14ac:dyDescent="0.3">
      <c r="B3221" s="24" t="str">
        <f>_xlfn.IFNA(VLOOKUP(A3221,list!B:C,2,FALSE),"")</f>
        <v/>
      </c>
      <c r="D3221" s="24" t="str">
        <f>_xlfn.IFNA(VLOOKUP(C3221,list!$G$2:$I$10,2,FALSE),"")</f>
        <v/>
      </c>
      <c r="E3221" s="24" t="str">
        <f>_xlfn.IFNA(VLOOKUP(C3221,list!G:I,3,FALSE),"")</f>
        <v/>
      </c>
      <c r="O3221" s="26" t="str">
        <f t="shared" si="252"/>
        <v/>
      </c>
      <c r="P3221" s="28" t="str">
        <f t="shared" si="256"/>
        <v/>
      </c>
      <c r="Q3221" s="24" t="str">
        <f t="shared" si="253"/>
        <v/>
      </c>
      <c r="R3221" s="24" t="str">
        <f t="shared" si="254"/>
        <v/>
      </c>
      <c r="S3221" s="27" t="str">
        <f t="shared" si="255"/>
        <v/>
      </c>
    </row>
    <row r="3222" spans="2:19" x14ac:dyDescent="0.3">
      <c r="B3222" s="24" t="str">
        <f>_xlfn.IFNA(VLOOKUP(A3222,list!B:C,2,FALSE),"")</f>
        <v/>
      </c>
      <c r="D3222" s="24" t="str">
        <f>_xlfn.IFNA(VLOOKUP(C3222,list!$G$2:$I$10,2,FALSE),"")</f>
        <v/>
      </c>
      <c r="E3222" s="24" t="str">
        <f>_xlfn.IFNA(VLOOKUP(C3222,list!G:I,3,FALSE),"")</f>
        <v/>
      </c>
      <c r="O3222" s="26" t="str">
        <f t="shared" si="252"/>
        <v/>
      </c>
      <c r="P3222" s="28" t="str">
        <f t="shared" si="256"/>
        <v/>
      </c>
      <c r="Q3222" s="24" t="str">
        <f t="shared" si="253"/>
        <v/>
      </c>
      <c r="R3222" s="24" t="str">
        <f t="shared" si="254"/>
        <v/>
      </c>
      <c r="S3222" s="27" t="str">
        <f t="shared" si="255"/>
        <v/>
      </c>
    </row>
    <row r="3223" spans="2:19" x14ac:dyDescent="0.3">
      <c r="B3223" s="24" t="str">
        <f>_xlfn.IFNA(VLOOKUP(A3223,list!B:C,2,FALSE),"")</f>
        <v/>
      </c>
      <c r="D3223" s="24" t="str">
        <f>_xlfn.IFNA(VLOOKUP(C3223,list!$G$2:$I$10,2,FALSE),"")</f>
        <v/>
      </c>
      <c r="E3223" s="24" t="str">
        <f>_xlfn.IFNA(VLOOKUP(C3223,list!G:I,3,FALSE),"")</f>
        <v/>
      </c>
      <c r="O3223" s="26" t="str">
        <f t="shared" si="252"/>
        <v/>
      </c>
      <c r="P3223" s="28" t="str">
        <f t="shared" si="256"/>
        <v/>
      </c>
      <c r="Q3223" s="24" t="str">
        <f t="shared" si="253"/>
        <v/>
      </c>
      <c r="R3223" s="24" t="str">
        <f t="shared" si="254"/>
        <v/>
      </c>
      <c r="S3223" s="27" t="str">
        <f t="shared" si="255"/>
        <v/>
      </c>
    </row>
    <row r="3224" spans="2:19" x14ac:dyDescent="0.3">
      <c r="B3224" s="24" t="str">
        <f>_xlfn.IFNA(VLOOKUP(A3224,list!B:C,2,FALSE),"")</f>
        <v/>
      </c>
      <c r="D3224" s="24" t="str">
        <f>_xlfn.IFNA(VLOOKUP(C3224,list!$G$2:$I$10,2,FALSE),"")</f>
        <v/>
      </c>
      <c r="E3224" s="24" t="str">
        <f>_xlfn.IFNA(VLOOKUP(C3224,list!G:I,3,FALSE),"")</f>
        <v/>
      </c>
      <c r="O3224" s="26" t="str">
        <f t="shared" si="252"/>
        <v/>
      </c>
      <c r="P3224" s="28" t="str">
        <f t="shared" si="256"/>
        <v/>
      </c>
      <c r="Q3224" s="24" t="str">
        <f t="shared" si="253"/>
        <v/>
      </c>
      <c r="R3224" s="24" t="str">
        <f t="shared" si="254"/>
        <v/>
      </c>
      <c r="S3224" s="27" t="str">
        <f t="shared" si="255"/>
        <v/>
      </c>
    </row>
    <row r="3225" spans="2:19" x14ac:dyDescent="0.3">
      <c r="B3225" s="24" t="str">
        <f>_xlfn.IFNA(VLOOKUP(A3225,list!B:C,2,FALSE),"")</f>
        <v/>
      </c>
      <c r="D3225" s="24" t="str">
        <f>_xlfn.IFNA(VLOOKUP(C3225,list!$G$2:$I$10,2,FALSE),"")</f>
        <v/>
      </c>
      <c r="E3225" s="24" t="str">
        <f>_xlfn.IFNA(VLOOKUP(C3225,list!G:I,3,FALSE),"")</f>
        <v/>
      </c>
      <c r="O3225" s="26" t="str">
        <f t="shared" si="252"/>
        <v/>
      </c>
      <c r="P3225" s="28" t="str">
        <f t="shared" si="256"/>
        <v/>
      </c>
      <c r="Q3225" s="24" t="str">
        <f t="shared" si="253"/>
        <v/>
      </c>
      <c r="R3225" s="24" t="str">
        <f t="shared" si="254"/>
        <v/>
      </c>
      <c r="S3225" s="27" t="str">
        <f t="shared" si="255"/>
        <v/>
      </c>
    </row>
    <row r="3226" spans="2:19" x14ac:dyDescent="0.3">
      <c r="B3226" s="24" t="str">
        <f>_xlfn.IFNA(VLOOKUP(A3226,list!B:C,2,FALSE),"")</f>
        <v/>
      </c>
      <c r="D3226" s="24" t="str">
        <f>_xlfn.IFNA(VLOOKUP(C3226,list!$G$2:$I$10,2,FALSE),"")</f>
        <v/>
      </c>
      <c r="E3226" s="24" t="str">
        <f>_xlfn.IFNA(VLOOKUP(C3226,list!G:I,3,FALSE),"")</f>
        <v/>
      </c>
      <c r="O3226" s="26" t="str">
        <f t="shared" si="252"/>
        <v/>
      </c>
      <c r="P3226" s="28" t="str">
        <f t="shared" si="256"/>
        <v/>
      </c>
      <c r="Q3226" s="24" t="str">
        <f t="shared" si="253"/>
        <v/>
      </c>
      <c r="R3226" s="24" t="str">
        <f t="shared" si="254"/>
        <v/>
      </c>
      <c r="S3226" s="27" t="str">
        <f t="shared" si="255"/>
        <v/>
      </c>
    </row>
    <row r="3227" spans="2:19" x14ac:dyDescent="0.3">
      <c r="B3227" s="24" t="str">
        <f>_xlfn.IFNA(VLOOKUP(A3227,list!B:C,2,FALSE),"")</f>
        <v/>
      </c>
      <c r="D3227" s="24" t="str">
        <f>_xlfn.IFNA(VLOOKUP(C3227,list!$G$2:$I$10,2,FALSE),"")</f>
        <v/>
      </c>
      <c r="E3227" s="24" t="str">
        <f>_xlfn.IFNA(VLOOKUP(C3227,list!G:I,3,FALSE),"")</f>
        <v/>
      </c>
      <c r="O3227" s="26" t="str">
        <f t="shared" si="252"/>
        <v/>
      </c>
      <c r="P3227" s="28" t="str">
        <f t="shared" si="256"/>
        <v/>
      </c>
      <c r="Q3227" s="24" t="str">
        <f t="shared" si="253"/>
        <v/>
      </c>
      <c r="R3227" s="24" t="str">
        <f t="shared" si="254"/>
        <v/>
      </c>
      <c r="S3227" s="27" t="str">
        <f t="shared" si="255"/>
        <v/>
      </c>
    </row>
    <row r="3228" spans="2:19" x14ac:dyDescent="0.3">
      <c r="B3228" s="24" t="str">
        <f>_xlfn.IFNA(VLOOKUP(A3228,list!B:C,2,FALSE),"")</f>
        <v/>
      </c>
      <c r="D3228" s="24" t="str">
        <f>_xlfn.IFNA(VLOOKUP(C3228,list!$G$2:$I$10,2,FALSE),"")</f>
        <v/>
      </c>
      <c r="E3228" s="24" t="str">
        <f>_xlfn.IFNA(VLOOKUP(C3228,list!G:I,3,FALSE),"")</f>
        <v/>
      </c>
      <c r="O3228" s="26" t="str">
        <f t="shared" si="252"/>
        <v/>
      </c>
      <c r="P3228" s="28" t="str">
        <f t="shared" si="256"/>
        <v/>
      </c>
      <c r="Q3228" s="24" t="str">
        <f t="shared" si="253"/>
        <v/>
      </c>
      <c r="R3228" s="24" t="str">
        <f t="shared" si="254"/>
        <v/>
      </c>
      <c r="S3228" s="27" t="str">
        <f t="shared" si="255"/>
        <v/>
      </c>
    </row>
    <row r="3229" spans="2:19" x14ac:dyDescent="0.3">
      <c r="B3229" s="24" t="str">
        <f>_xlfn.IFNA(VLOOKUP(A3229,list!B:C,2,FALSE),"")</f>
        <v/>
      </c>
      <c r="D3229" s="24" t="str">
        <f>_xlfn.IFNA(VLOOKUP(C3229,list!$G$2:$I$10,2,FALSE),"")</f>
        <v/>
      </c>
      <c r="E3229" s="24" t="str">
        <f>_xlfn.IFNA(VLOOKUP(C3229,list!G:I,3,FALSE),"")</f>
        <v/>
      </c>
      <c r="O3229" s="26" t="str">
        <f t="shared" si="252"/>
        <v/>
      </c>
      <c r="P3229" s="28" t="str">
        <f t="shared" si="256"/>
        <v/>
      </c>
      <c r="Q3229" s="24" t="str">
        <f t="shared" si="253"/>
        <v/>
      </c>
      <c r="R3229" s="24" t="str">
        <f t="shared" si="254"/>
        <v/>
      </c>
      <c r="S3229" s="27" t="str">
        <f t="shared" si="255"/>
        <v/>
      </c>
    </row>
    <row r="3230" spans="2:19" x14ac:dyDescent="0.3">
      <c r="B3230" s="24" t="str">
        <f>_xlfn.IFNA(VLOOKUP(A3230,list!B:C,2,FALSE),"")</f>
        <v/>
      </c>
      <c r="D3230" s="24" t="str">
        <f>_xlfn.IFNA(VLOOKUP(C3230,list!$G$2:$I$10,2,FALSE),"")</f>
        <v/>
      </c>
      <c r="E3230" s="24" t="str">
        <f>_xlfn.IFNA(VLOOKUP(C3230,list!G:I,3,FALSE),"")</f>
        <v/>
      </c>
      <c r="O3230" s="26" t="str">
        <f t="shared" si="252"/>
        <v/>
      </c>
      <c r="P3230" s="28" t="str">
        <f t="shared" si="256"/>
        <v/>
      </c>
      <c r="Q3230" s="24" t="str">
        <f t="shared" si="253"/>
        <v/>
      </c>
      <c r="R3230" s="24" t="str">
        <f t="shared" si="254"/>
        <v/>
      </c>
      <c r="S3230" s="27" t="str">
        <f t="shared" si="255"/>
        <v/>
      </c>
    </row>
    <row r="3231" spans="2:19" x14ac:dyDescent="0.3">
      <c r="B3231" s="24" t="str">
        <f>_xlfn.IFNA(VLOOKUP(A3231,list!B:C,2,FALSE),"")</f>
        <v/>
      </c>
      <c r="D3231" s="24" t="str">
        <f>_xlfn.IFNA(VLOOKUP(C3231,list!$G$2:$I$10,2,FALSE),"")</f>
        <v/>
      </c>
      <c r="E3231" s="24" t="str">
        <f>_xlfn.IFNA(VLOOKUP(C3231,list!G:I,3,FALSE),"")</f>
        <v/>
      </c>
      <c r="O3231" s="26" t="str">
        <f t="shared" si="252"/>
        <v/>
      </c>
      <c r="P3231" s="28" t="str">
        <f t="shared" si="256"/>
        <v/>
      </c>
      <c r="Q3231" s="24" t="str">
        <f t="shared" si="253"/>
        <v/>
      </c>
      <c r="R3231" s="24" t="str">
        <f t="shared" si="254"/>
        <v/>
      </c>
      <c r="S3231" s="27" t="str">
        <f t="shared" si="255"/>
        <v/>
      </c>
    </row>
    <row r="3232" spans="2:19" x14ac:dyDescent="0.3">
      <c r="B3232" s="24" t="str">
        <f>_xlfn.IFNA(VLOOKUP(A3232,list!B:C,2,FALSE),"")</f>
        <v/>
      </c>
      <c r="D3232" s="24" t="str">
        <f>_xlfn.IFNA(VLOOKUP(C3232,list!$G$2:$I$10,2,FALSE),"")</f>
        <v/>
      </c>
      <c r="E3232" s="24" t="str">
        <f>_xlfn.IFNA(VLOOKUP(C3232,list!G:I,3,FALSE),"")</f>
        <v/>
      </c>
      <c r="O3232" s="26" t="str">
        <f t="shared" si="252"/>
        <v/>
      </c>
      <c r="P3232" s="28" t="str">
        <f t="shared" si="256"/>
        <v/>
      </c>
      <c r="Q3232" s="24" t="str">
        <f t="shared" si="253"/>
        <v/>
      </c>
      <c r="R3232" s="24" t="str">
        <f t="shared" si="254"/>
        <v/>
      </c>
      <c r="S3232" s="27" t="str">
        <f t="shared" si="255"/>
        <v/>
      </c>
    </row>
    <row r="3233" spans="2:19" x14ac:dyDescent="0.3">
      <c r="B3233" s="24" t="str">
        <f>_xlfn.IFNA(VLOOKUP(A3233,list!B:C,2,FALSE),"")</f>
        <v/>
      </c>
      <c r="D3233" s="24" t="str">
        <f>_xlfn.IFNA(VLOOKUP(C3233,list!$G$2:$I$10,2,FALSE),"")</f>
        <v/>
      </c>
      <c r="E3233" s="24" t="str">
        <f>_xlfn.IFNA(VLOOKUP(C3233,list!G:I,3,FALSE),"")</f>
        <v/>
      </c>
      <c r="O3233" s="26" t="str">
        <f t="shared" si="252"/>
        <v/>
      </c>
      <c r="P3233" s="28" t="str">
        <f t="shared" si="256"/>
        <v/>
      </c>
      <c r="Q3233" s="24" t="str">
        <f t="shared" si="253"/>
        <v/>
      </c>
      <c r="R3233" s="24" t="str">
        <f t="shared" si="254"/>
        <v/>
      </c>
      <c r="S3233" s="27" t="str">
        <f t="shared" si="255"/>
        <v/>
      </c>
    </row>
    <row r="3234" spans="2:19" x14ac:dyDescent="0.3">
      <c r="B3234" s="24" t="str">
        <f>_xlfn.IFNA(VLOOKUP(A3234,list!B:C,2,FALSE),"")</f>
        <v/>
      </c>
      <c r="D3234" s="24" t="str">
        <f>_xlfn.IFNA(VLOOKUP(C3234,list!$G$2:$I$10,2,FALSE),"")</f>
        <v/>
      </c>
      <c r="E3234" s="24" t="str">
        <f>_xlfn.IFNA(VLOOKUP(C3234,list!G:I,3,FALSE),"")</f>
        <v/>
      </c>
      <c r="O3234" s="26" t="str">
        <f t="shared" si="252"/>
        <v/>
      </c>
      <c r="P3234" s="28" t="str">
        <f t="shared" si="256"/>
        <v/>
      </c>
      <c r="Q3234" s="24" t="str">
        <f t="shared" si="253"/>
        <v/>
      </c>
      <c r="R3234" s="24" t="str">
        <f t="shared" si="254"/>
        <v/>
      </c>
      <c r="S3234" s="27" t="str">
        <f t="shared" si="255"/>
        <v/>
      </c>
    </row>
    <row r="3235" spans="2:19" x14ac:dyDescent="0.3">
      <c r="B3235" s="24" t="str">
        <f>_xlfn.IFNA(VLOOKUP(A3235,list!B:C,2,FALSE),"")</f>
        <v/>
      </c>
      <c r="D3235" s="24" t="str">
        <f>_xlfn.IFNA(VLOOKUP(C3235,list!$G$2:$I$10,2,FALSE),"")</f>
        <v/>
      </c>
      <c r="E3235" s="24" t="str">
        <f>_xlfn.IFNA(VLOOKUP(C3235,list!G:I,3,FALSE),"")</f>
        <v/>
      </c>
      <c r="O3235" s="26" t="str">
        <f t="shared" si="252"/>
        <v/>
      </c>
      <c r="P3235" s="28" t="str">
        <f t="shared" si="256"/>
        <v/>
      </c>
      <c r="Q3235" s="24" t="str">
        <f t="shared" si="253"/>
        <v/>
      </c>
      <c r="R3235" s="24" t="str">
        <f t="shared" si="254"/>
        <v/>
      </c>
      <c r="S3235" s="27" t="str">
        <f t="shared" si="255"/>
        <v/>
      </c>
    </row>
    <row r="3236" spans="2:19" x14ac:dyDescent="0.3">
      <c r="B3236" s="24" t="str">
        <f>_xlfn.IFNA(VLOOKUP(A3236,list!B:C,2,FALSE),"")</f>
        <v/>
      </c>
      <c r="D3236" s="24" t="str">
        <f>_xlfn.IFNA(VLOOKUP(C3236,list!$G$2:$I$10,2,FALSE),"")</f>
        <v/>
      </c>
      <c r="E3236" s="24" t="str">
        <f>_xlfn.IFNA(VLOOKUP(C3236,list!G:I,3,FALSE),"")</f>
        <v/>
      </c>
      <c r="O3236" s="26" t="str">
        <f t="shared" si="252"/>
        <v/>
      </c>
      <c r="P3236" s="28" t="str">
        <f t="shared" si="256"/>
        <v/>
      </c>
      <c r="Q3236" s="24" t="str">
        <f t="shared" si="253"/>
        <v/>
      </c>
      <c r="R3236" s="24" t="str">
        <f t="shared" si="254"/>
        <v/>
      </c>
      <c r="S3236" s="27" t="str">
        <f t="shared" si="255"/>
        <v/>
      </c>
    </row>
    <row r="3237" spans="2:19" x14ac:dyDescent="0.3">
      <c r="B3237" s="24" t="str">
        <f>_xlfn.IFNA(VLOOKUP(A3237,list!B:C,2,FALSE),"")</f>
        <v/>
      </c>
      <c r="D3237" s="24" t="str">
        <f>_xlfn.IFNA(VLOOKUP(C3237,list!$G$2:$I$10,2,FALSE),"")</f>
        <v/>
      </c>
      <c r="E3237" s="24" t="str">
        <f>_xlfn.IFNA(VLOOKUP(C3237,list!G:I,3,FALSE),"")</f>
        <v/>
      </c>
      <c r="O3237" s="26" t="str">
        <f t="shared" si="252"/>
        <v/>
      </c>
      <c r="P3237" s="28" t="str">
        <f t="shared" si="256"/>
        <v/>
      </c>
      <c r="Q3237" s="24" t="str">
        <f t="shared" si="253"/>
        <v/>
      </c>
      <c r="R3237" s="24" t="str">
        <f t="shared" si="254"/>
        <v/>
      </c>
      <c r="S3237" s="27" t="str">
        <f t="shared" si="255"/>
        <v/>
      </c>
    </row>
    <row r="3238" spans="2:19" x14ac:dyDescent="0.3">
      <c r="B3238" s="24" t="str">
        <f>_xlfn.IFNA(VLOOKUP(A3238,list!B:C,2,FALSE),"")</f>
        <v/>
      </c>
      <c r="D3238" s="24" t="str">
        <f>_xlfn.IFNA(VLOOKUP(C3238,list!$G$2:$I$10,2,FALSE),"")</f>
        <v/>
      </c>
      <c r="E3238" s="24" t="str">
        <f>_xlfn.IFNA(VLOOKUP(C3238,list!G:I,3,FALSE),"")</f>
        <v/>
      </c>
      <c r="O3238" s="26" t="str">
        <f t="shared" si="252"/>
        <v/>
      </c>
      <c r="P3238" s="28" t="str">
        <f t="shared" si="256"/>
        <v/>
      </c>
      <c r="Q3238" s="24" t="str">
        <f t="shared" si="253"/>
        <v/>
      </c>
      <c r="R3238" s="24" t="str">
        <f t="shared" si="254"/>
        <v/>
      </c>
      <c r="S3238" s="27" t="str">
        <f t="shared" si="255"/>
        <v/>
      </c>
    </row>
    <row r="3239" spans="2:19" x14ac:dyDescent="0.3">
      <c r="B3239" s="24" t="str">
        <f>_xlfn.IFNA(VLOOKUP(A3239,list!B:C,2,FALSE),"")</f>
        <v/>
      </c>
      <c r="D3239" s="24" t="str">
        <f>_xlfn.IFNA(VLOOKUP(C3239,list!$G$2:$I$10,2,FALSE),"")</f>
        <v/>
      </c>
      <c r="E3239" s="24" t="str">
        <f>_xlfn.IFNA(VLOOKUP(C3239,list!G:I,3,FALSE),"")</f>
        <v/>
      </c>
      <c r="O3239" s="26" t="str">
        <f t="shared" si="252"/>
        <v/>
      </c>
      <c r="P3239" s="28" t="str">
        <f t="shared" si="256"/>
        <v/>
      </c>
      <c r="Q3239" s="24" t="str">
        <f t="shared" si="253"/>
        <v/>
      </c>
      <c r="R3239" s="24" t="str">
        <f t="shared" si="254"/>
        <v/>
      </c>
      <c r="S3239" s="27" t="str">
        <f t="shared" si="255"/>
        <v/>
      </c>
    </row>
    <row r="3240" spans="2:19" x14ac:dyDescent="0.3">
      <c r="B3240" s="24" t="str">
        <f>_xlfn.IFNA(VLOOKUP(A3240,list!B:C,2,FALSE),"")</f>
        <v/>
      </c>
      <c r="D3240" s="24" t="str">
        <f>_xlfn.IFNA(VLOOKUP(C3240,list!$G$2:$I$10,2,FALSE),"")</f>
        <v/>
      </c>
      <c r="E3240" s="24" t="str">
        <f>_xlfn.IFNA(VLOOKUP(C3240,list!G:I,3,FALSE),"")</f>
        <v/>
      </c>
      <c r="O3240" s="26" t="str">
        <f t="shared" si="252"/>
        <v/>
      </c>
      <c r="P3240" s="28" t="str">
        <f t="shared" si="256"/>
        <v/>
      </c>
      <c r="Q3240" s="24" t="str">
        <f t="shared" si="253"/>
        <v/>
      </c>
      <c r="R3240" s="24" t="str">
        <f t="shared" si="254"/>
        <v/>
      </c>
      <c r="S3240" s="27" t="str">
        <f t="shared" si="255"/>
        <v/>
      </c>
    </row>
    <row r="3241" spans="2:19" x14ac:dyDescent="0.3">
      <c r="B3241" s="24" t="str">
        <f>_xlfn.IFNA(VLOOKUP(A3241,list!B:C,2,FALSE),"")</f>
        <v/>
      </c>
      <c r="D3241" s="24" t="str">
        <f>_xlfn.IFNA(VLOOKUP(C3241,list!$G$2:$I$10,2,FALSE),"")</f>
        <v/>
      </c>
      <c r="E3241" s="24" t="str">
        <f>_xlfn.IFNA(VLOOKUP(C3241,list!G:I,3,FALSE),"")</f>
        <v/>
      </c>
      <c r="O3241" s="26" t="str">
        <f t="shared" si="252"/>
        <v/>
      </c>
      <c r="P3241" s="28" t="str">
        <f t="shared" si="256"/>
        <v/>
      </c>
      <c r="Q3241" s="24" t="str">
        <f t="shared" si="253"/>
        <v/>
      </c>
      <c r="R3241" s="24" t="str">
        <f t="shared" si="254"/>
        <v/>
      </c>
      <c r="S3241" s="27" t="str">
        <f t="shared" si="255"/>
        <v/>
      </c>
    </row>
    <row r="3242" spans="2:19" x14ac:dyDescent="0.3">
      <c r="B3242" s="24" t="str">
        <f>_xlfn.IFNA(VLOOKUP(A3242,list!B:C,2,FALSE),"")</f>
        <v/>
      </c>
      <c r="D3242" s="24" t="str">
        <f>_xlfn.IFNA(VLOOKUP(C3242,list!$G$2:$I$10,2,FALSE),"")</f>
        <v/>
      </c>
      <c r="E3242" s="24" t="str">
        <f>_xlfn.IFNA(VLOOKUP(C3242,list!G:I,3,FALSE),"")</f>
        <v/>
      </c>
      <c r="O3242" s="26" t="str">
        <f t="shared" si="252"/>
        <v/>
      </c>
      <c r="P3242" s="28" t="str">
        <f t="shared" si="256"/>
        <v/>
      </c>
      <c r="Q3242" s="24" t="str">
        <f t="shared" si="253"/>
        <v/>
      </c>
      <c r="R3242" s="24" t="str">
        <f t="shared" si="254"/>
        <v/>
      </c>
      <c r="S3242" s="27" t="str">
        <f t="shared" si="255"/>
        <v/>
      </c>
    </row>
    <row r="3243" spans="2:19" x14ac:dyDescent="0.3">
      <c r="B3243" s="24" t="str">
        <f>_xlfn.IFNA(VLOOKUP(A3243,list!B:C,2,FALSE),"")</f>
        <v/>
      </c>
      <c r="D3243" s="24" t="str">
        <f>_xlfn.IFNA(VLOOKUP(C3243,list!$G$2:$I$10,2,FALSE),"")</f>
        <v/>
      </c>
      <c r="E3243" s="24" t="str">
        <f>_xlfn.IFNA(VLOOKUP(C3243,list!G:I,3,FALSE),"")</f>
        <v/>
      </c>
      <c r="O3243" s="26" t="str">
        <f t="shared" si="252"/>
        <v/>
      </c>
      <c r="P3243" s="28" t="str">
        <f t="shared" si="256"/>
        <v/>
      </c>
      <c r="Q3243" s="24" t="str">
        <f t="shared" si="253"/>
        <v/>
      </c>
      <c r="R3243" s="24" t="str">
        <f t="shared" si="254"/>
        <v/>
      </c>
      <c r="S3243" s="27" t="str">
        <f t="shared" si="255"/>
        <v/>
      </c>
    </row>
    <row r="3244" spans="2:19" x14ac:dyDescent="0.3">
      <c r="B3244" s="24" t="str">
        <f>_xlfn.IFNA(VLOOKUP(A3244,list!B:C,2,FALSE),"")</f>
        <v/>
      </c>
      <c r="D3244" s="24" t="str">
        <f>_xlfn.IFNA(VLOOKUP(C3244,list!$G$2:$I$10,2,FALSE),"")</f>
        <v/>
      </c>
      <c r="E3244" s="24" t="str">
        <f>_xlfn.IFNA(VLOOKUP(C3244,list!G:I,3,FALSE),"")</f>
        <v/>
      </c>
      <c r="O3244" s="26" t="str">
        <f t="shared" si="252"/>
        <v/>
      </c>
      <c r="P3244" s="28" t="str">
        <f t="shared" si="256"/>
        <v/>
      </c>
      <c r="Q3244" s="24" t="str">
        <f t="shared" si="253"/>
        <v/>
      </c>
      <c r="R3244" s="24" t="str">
        <f t="shared" si="254"/>
        <v/>
      </c>
      <c r="S3244" s="27" t="str">
        <f t="shared" si="255"/>
        <v/>
      </c>
    </row>
    <row r="3245" spans="2:19" x14ac:dyDescent="0.3">
      <c r="B3245" s="24" t="str">
        <f>_xlfn.IFNA(VLOOKUP(A3245,list!B:C,2,FALSE),"")</f>
        <v/>
      </c>
      <c r="D3245" s="24" t="str">
        <f>_xlfn.IFNA(VLOOKUP(C3245,list!$G$2:$I$10,2,FALSE),"")</f>
        <v/>
      </c>
      <c r="E3245" s="24" t="str">
        <f>_xlfn.IFNA(VLOOKUP(C3245,list!G:I,3,FALSE),"")</f>
        <v/>
      </c>
      <c r="O3245" s="26" t="str">
        <f t="shared" si="252"/>
        <v/>
      </c>
      <c r="P3245" s="28" t="str">
        <f t="shared" si="256"/>
        <v/>
      </c>
      <c r="Q3245" s="24" t="str">
        <f t="shared" si="253"/>
        <v/>
      </c>
      <c r="R3245" s="24" t="str">
        <f t="shared" si="254"/>
        <v/>
      </c>
      <c r="S3245" s="27" t="str">
        <f t="shared" si="255"/>
        <v/>
      </c>
    </row>
    <row r="3246" spans="2:19" x14ac:dyDescent="0.3">
      <c r="B3246" s="24" t="str">
        <f>_xlfn.IFNA(VLOOKUP(A3246,list!B:C,2,FALSE),"")</f>
        <v/>
      </c>
      <c r="D3246" s="24" t="str">
        <f>_xlfn.IFNA(VLOOKUP(C3246,list!$G$2:$I$10,2,FALSE),"")</f>
        <v/>
      </c>
      <c r="E3246" s="24" t="str">
        <f>_xlfn.IFNA(VLOOKUP(C3246,list!G:I,3,FALSE),"")</f>
        <v/>
      </c>
      <c r="O3246" s="26" t="str">
        <f t="shared" si="252"/>
        <v/>
      </c>
      <c r="P3246" s="28" t="str">
        <f t="shared" si="256"/>
        <v/>
      </c>
      <c r="Q3246" s="24" t="str">
        <f t="shared" si="253"/>
        <v/>
      </c>
      <c r="R3246" s="24" t="str">
        <f t="shared" si="254"/>
        <v/>
      </c>
      <c r="S3246" s="27" t="str">
        <f t="shared" si="255"/>
        <v/>
      </c>
    </row>
    <row r="3247" spans="2:19" x14ac:dyDescent="0.3">
      <c r="B3247" s="24" t="str">
        <f>_xlfn.IFNA(VLOOKUP(A3247,list!B:C,2,FALSE),"")</f>
        <v/>
      </c>
      <c r="D3247" s="24" t="str">
        <f>_xlfn.IFNA(VLOOKUP(C3247,list!$G$2:$I$10,2,FALSE),"")</f>
        <v/>
      </c>
      <c r="E3247" s="24" t="str">
        <f>_xlfn.IFNA(VLOOKUP(C3247,list!G:I,3,FALSE),"")</f>
        <v/>
      </c>
      <c r="O3247" s="26" t="str">
        <f t="shared" si="252"/>
        <v/>
      </c>
      <c r="P3247" s="28" t="str">
        <f t="shared" si="256"/>
        <v/>
      </c>
      <c r="Q3247" s="24" t="str">
        <f t="shared" si="253"/>
        <v/>
      </c>
      <c r="R3247" s="24" t="str">
        <f t="shared" si="254"/>
        <v/>
      </c>
      <c r="S3247" s="27" t="str">
        <f t="shared" si="255"/>
        <v/>
      </c>
    </row>
    <row r="3248" spans="2:19" x14ac:dyDescent="0.3">
      <c r="B3248" s="24" t="str">
        <f>_xlfn.IFNA(VLOOKUP(A3248,list!B:C,2,FALSE),"")</f>
        <v/>
      </c>
      <c r="D3248" s="24" t="str">
        <f>_xlfn.IFNA(VLOOKUP(C3248,list!$G$2:$I$10,2,FALSE),"")</f>
        <v/>
      </c>
      <c r="E3248" s="24" t="str">
        <f>_xlfn.IFNA(VLOOKUP(C3248,list!G:I,3,FALSE),"")</f>
        <v/>
      </c>
      <c r="O3248" s="26" t="str">
        <f t="shared" si="252"/>
        <v/>
      </c>
      <c r="P3248" s="28" t="str">
        <f t="shared" si="256"/>
        <v/>
      </c>
      <c r="Q3248" s="24" t="str">
        <f t="shared" si="253"/>
        <v/>
      </c>
      <c r="R3248" s="24" t="str">
        <f t="shared" si="254"/>
        <v/>
      </c>
      <c r="S3248" s="27" t="str">
        <f t="shared" si="255"/>
        <v/>
      </c>
    </row>
    <row r="3249" spans="2:19" x14ac:dyDescent="0.3">
      <c r="B3249" s="24" t="str">
        <f>_xlfn.IFNA(VLOOKUP(A3249,list!B:C,2,FALSE),"")</f>
        <v/>
      </c>
      <c r="D3249" s="24" t="str">
        <f>_xlfn.IFNA(VLOOKUP(C3249,list!$G$2:$I$10,2,FALSE),"")</f>
        <v/>
      </c>
      <c r="E3249" s="24" t="str">
        <f>_xlfn.IFNA(VLOOKUP(C3249,list!G:I,3,FALSE),"")</f>
        <v/>
      </c>
      <c r="O3249" s="26" t="str">
        <f t="shared" si="252"/>
        <v/>
      </c>
      <c r="P3249" s="28" t="str">
        <f t="shared" si="256"/>
        <v/>
      </c>
      <c r="Q3249" s="24" t="str">
        <f t="shared" si="253"/>
        <v/>
      </c>
      <c r="R3249" s="24" t="str">
        <f t="shared" si="254"/>
        <v/>
      </c>
      <c r="S3249" s="27" t="str">
        <f t="shared" si="255"/>
        <v/>
      </c>
    </row>
    <row r="3250" spans="2:19" x14ac:dyDescent="0.3">
      <c r="B3250" s="24" t="str">
        <f>_xlfn.IFNA(VLOOKUP(A3250,list!B:C,2,FALSE),"")</f>
        <v/>
      </c>
      <c r="D3250" s="24" t="str">
        <f>_xlfn.IFNA(VLOOKUP(C3250,list!$G$2:$I$10,2,FALSE),"")</f>
        <v/>
      </c>
      <c r="E3250" s="24" t="str">
        <f>_xlfn.IFNA(VLOOKUP(C3250,list!G:I,3,FALSE),"")</f>
        <v/>
      </c>
      <c r="O3250" s="26" t="str">
        <f t="shared" si="252"/>
        <v/>
      </c>
      <c r="P3250" s="28" t="str">
        <f t="shared" si="256"/>
        <v/>
      </c>
      <c r="Q3250" s="24" t="str">
        <f t="shared" si="253"/>
        <v/>
      </c>
      <c r="R3250" s="24" t="str">
        <f t="shared" si="254"/>
        <v/>
      </c>
      <c r="S3250" s="27" t="str">
        <f t="shared" si="255"/>
        <v/>
      </c>
    </row>
    <row r="3251" spans="2:19" x14ac:dyDescent="0.3">
      <c r="B3251" s="24" t="str">
        <f>_xlfn.IFNA(VLOOKUP(A3251,list!B:C,2,FALSE),"")</f>
        <v/>
      </c>
      <c r="D3251" s="24" t="str">
        <f>_xlfn.IFNA(VLOOKUP(C3251,list!$G$2:$I$10,2,FALSE),"")</f>
        <v/>
      </c>
      <c r="E3251" s="24" t="str">
        <f>_xlfn.IFNA(VLOOKUP(C3251,list!G:I,3,FALSE),"")</f>
        <v/>
      </c>
      <c r="O3251" s="26" t="str">
        <f t="shared" si="252"/>
        <v/>
      </c>
      <c r="P3251" s="28" t="str">
        <f t="shared" si="256"/>
        <v/>
      </c>
      <c r="Q3251" s="24" t="str">
        <f t="shared" si="253"/>
        <v/>
      </c>
      <c r="R3251" s="24" t="str">
        <f t="shared" si="254"/>
        <v/>
      </c>
      <c r="S3251" s="27" t="str">
        <f t="shared" si="255"/>
        <v/>
      </c>
    </row>
    <row r="3252" spans="2:19" x14ac:dyDescent="0.3">
      <c r="B3252" s="24" t="str">
        <f>_xlfn.IFNA(VLOOKUP(A3252,list!B:C,2,FALSE),"")</f>
        <v/>
      </c>
      <c r="D3252" s="24" t="str">
        <f>_xlfn.IFNA(VLOOKUP(C3252,list!$G$2:$I$10,2,FALSE),"")</f>
        <v/>
      </c>
      <c r="E3252" s="24" t="str">
        <f>_xlfn.IFNA(VLOOKUP(C3252,list!G:I,3,FALSE),"")</f>
        <v/>
      </c>
      <c r="O3252" s="26" t="str">
        <f t="shared" si="252"/>
        <v/>
      </c>
      <c r="P3252" s="28" t="str">
        <f t="shared" si="256"/>
        <v/>
      </c>
      <c r="Q3252" s="24" t="str">
        <f t="shared" si="253"/>
        <v/>
      </c>
      <c r="R3252" s="24" t="str">
        <f t="shared" si="254"/>
        <v/>
      </c>
      <c r="S3252" s="27" t="str">
        <f t="shared" si="255"/>
        <v/>
      </c>
    </row>
    <row r="3253" spans="2:19" x14ac:dyDescent="0.3">
      <c r="B3253" s="24" t="str">
        <f>_xlfn.IFNA(VLOOKUP(A3253,list!B:C,2,FALSE),"")</f>
        <v/>
      </c>
      <c r="D3253" s="24" t="str">
        <f>_xlfn.IFNA(VLOOKUP(C3253,list!$G$2:$I$10,2,FALSE),"")</f>
        <v/>
      </c>
      <c r="E3253" s="24" t="str">
        <f>_xlfn.IFNA(VLOOKUP(C3253,list!G:I,3,FALSE),"")</f>
        <v/>
      </c>
      <c r="O3253" s="26" t="str">
        <f t="shared" si="252"/>
        <v/>
      </c>
      <c r="P3253" s="28" t="str">
        <f t="shared" si="256"/>
        <v/>
      </c>
      <c r="Q3253" s="24" t="str">
        <f t="shared" si="253"/>
        <v/>
      </c>
      <c r="R3253" s="24" t="str">
        <f t="shared" si="254"/>
        <v/>
      </c>
      <c r="S3253" s="27" t="str">
        <f t="shared" si="255"/>
        <v/>
      </c>
    </row>
    <row r="3254" spans="2:19" x14ac:dyDescent="0.3">
      <c r="B3254" s="24" t="str">
        <f>_xlfn.IFNA(VLOOKUP(A3254,list!B:C,2,FALSE),"")</f>
        <v/>
      </c>
      <c r="D3254" s="24" t="str">
        <f>_xlfn.IFNA(VLOOKUP(C3254,list!$G$2:$I$10,2,FALSE),"")</f>
        <v/>
      </c>
      <c r="E3254" s="24" t="str">
        <f>_xlfn.IFNA(VLOOKUP(C3254,list!G:I,3,FALSE),"")</f>
        <v/>
      </c>
      <c r="O3254" s="26" t="str">
        <f t="shared" si="252"/>
        <v/>
      </c>
      <c r="P3254" s="28" t="str">
        <f t="shared" si="256"/>
        <v/>
      </c>
      <c r="Q3254" s="24" t="str">
        <f t="shared" si="253"/>
        <v/>
      </c>
      <c r="R3254" s="24" t="str">
        <f t="shared" si="254"/>
        <v/>
      </c>
      <c r="S3254" s="27" t="str">
        <f t="shared" si="255"/>
        <v/>
      </c>
    </row>
    <row r="3255" spans="2:19" x14ac:dyDescent="0.3">
      <c r="B3255" s="24" t="str">
        <f>_xlfn.IFNA(VLOOKUP(A3255,list!B:C,2,FALSE),"")</f>
        <v/>
      </c>
      <c r="D3255" s="24" t="str">
        <f>_xlfn.IFNA(VLOOKUP(C3255,list!$G$2:$I$10,2,FALSE),"")</f>
        <v/>
      </c>
      <c r="E3255" s="24" t="str">
        <f>_xlfn.IFNA(VLOOKUP(C3255,list!G:I,3,FALSE),"")</f>
        <v/>
      </c>
      <c r="O3255" s="26" t="str">
        <f t="shared" si="252"/>
        <v/>
      </c>
      <c r="P3255" s="28" t="str">
        <f t="shared" si="256"/>
        <v/>
      </c>
      <c r="Q3255" s="24" t="str">
        <f t="shared" si="253"/>
        <v/>
      </c>
      <c r="R3255" s="24" t="str">
        <f t="shared" si="254"/>
        <v/>
      </c>
      <c r="S3255" s="27" t="str">
        <f t="shared" si="255"/>
        <v/>
      </c>
    </row>
    <row r="3256" spans="2:19" x14ac:dyDescent="0.3">
      <c r="B3256" s="24" t="str">
        <f>_xlfn.IFNA(VLOOKUP(A3256,list!B:C,2,FALSE),"")</f>
        <v/>
      </c>
      <c r="D3256" s="24" t="str">
        <f>_xlfn.IFNA(VLOOKUP(C3256,list!$G$2:$I$10,2,FALSE),"")</f>
        <v/>
      </c>
      <c r="E3256" s="24" t="str">
        <f>_xlfn.IFNA(VLOOKUP(C3256,list!G:I,3,FALSE),"")</f>
        <v/>
      </c>
      <c r="O3256" s="26" t="str">
        <f t="shared" si="252"/>
        <v/>
      </c>
      <c r="P3256" s="28" t="str">
        <f t="shared" si="256"/>
        <v/>
      </c>
      <c r="Q3256" s="24" t="str">
        <f t="shared" si="253"/>
        <v/>
      </c>
      <c r="R3256" s="24" t="str">
        <f t="shared" si="254"/>
        <v/>
      </c>
      <c r="S3256" s="27" t="str">
        <f t="shared" si="255"/>
        <v/>
      </c>
    </row>
    <row r="3257" spans="2:19" x14ac:dyDescent="0.3">
      <c r="B3257" s="24" t="str">
        <f>_xlfn.IFNA(VLOOKUP(A3257,list!B:C,2,FALSE),"")</f>
        <v/>
      </c>
      <c r="D3257" s="24" t="str">
        <f>_xlfn.IFNA(VLOOKUP(C3257,list!$G$2:$I$10,2,FALSE),"")</f>
        <v/>
      </c>
      <c r="E3257" s="24" t="str">
        <f>_xlfn.IFNA(VLOOKUP(C3257,list!G:I,3,FALSE),"")</f>
        <v/>
      </c>
      <c r="O3257" s="26" t="str">
        <f t="shared" si="252"/>
        <v/>
      </c>
      <c r="P3257" s="28" t="str">
        <f t="shared" si="256"/>
        <v/>
      </c>
      <c r="Q3257" s="24" t="str">
        <f t="shared" si="253"/>
        <v/>
      </c>
      <c r="R3257" s="24" t="str">
        <f t="shared" si="254"/>
        <v/>
      </c>
      <c r="S3257" s="27" t="str">
        <f t="shared" si="255"/>
        <v/>
      </c>
    </row>
    <row r="3258" spans="2:19" x14ac:dyDescent="0.3">
      <c r="B3258" s="24" t="str">
        <f>_xlfn.IFNA(VLOOKUP(A3258,list!B:C,2,FALSE),"")</f>
        <v/>
      </c>
      <c r="D3258" s="24" t="str">
        <f>_xlfn.IFNA(VLOOKUP(C3258,list!$G$2:$I$10,2,FALSE),"")</f>
        <v/>
      </c>
      <c r="E3258" s="24" t="str">
        <f>_xlfn.IFNA(VLOOKUP(C3258,list!G:I,3,FALSE),"")</f>
        <v/>
      </c>
      <c r="O3258" s="26" t="str">
        <f t="shared" si="252"/>
        <v/>
      </c>
      <c r="P3258" s="28" t="str">
        <f t="shared" si="256"/>
        <v/>
      </c>
      <c r="Q3258" s="24" t="str">
        <f t="shared" si="253"/>
        <v/>
      </c>
      <c r="R3258" s="24" t="str">
        <f t="shared" si="254"/>
        <v/>
      </c>
      <c r="S3258" s="27" t="str">
        <f t="shared" si="255"/>
        <v/>
      </c>
    </row>
    <row r="3259" spans="2:19" x14ac:dyDescent="0.3">
      <c r="B3259" s="24" t="str">
        <f>_xlfn.IFNA(VLOOKUP(A3259,list!B:C,2,FALSE),"")</f>
        <v/>
      </c>
      <c r="D3259" s="24" t="str">
        <f>_xlfn.IFNA(VLOOKUP(C3259,list!$G$2:$I$10,2,FALSE),"")</f>
        <v/>
      </c>
      <c r="E3259" s="24" t="str">
        <f>_xlfn.IFNA(VLOOKUP(C3259,list!G:I,3,FALSE),"")</f>
        <v/>
      </c>
      <c r="O3259" s="26" t="str">
        <f t="shared" si="252"/>
        <v/>
      </c>
      <c r="P3259" s="28" t="str">
        <f t="shared" si="256"/>
        <v/>
      </c>
      <c r="Q3259" s="24" t="str">
        <f t="shared" si="253"/>
        <v/>
      </c>
      <c r="R3259" s="24" t="str">
        <f t="shared" si="254"/>
        <v/>
      </c>
      <c r="S3259" s="27" t="str">
        <f t="shared" si="255"/>
        <v/>
      </c>
    </row>
    <row r="3260" spans="2:19" x14ac:dyDescent="0.3">
      <c r="B3260" s="24" t="str">
        <f>_xlfn.IFNA(VLOOKUP(A3260,list!B:C,2,FALSE),"")</f>
        <v/>
      </c>
      <c r="D3260" s="24" t="str">
        <f>_xlfn.IFNA(VLOOKUP(C3260,list!$G$2:$I$10,2,FALSE),"")</f>
        <v/>
      </c>
      <c r="E3260" s="24" t="str">
        <f>_xlfn.IFNA(VLOOKUP(C3260,list!G:I,3,FALSE),"")</f>
        <v/>
      </c>
      <c r="O3260" s="26" t="str">
        <f t="shared" si="252"/>
        <v/>
      </c>
      <c r="P3260" s="28" t="str">
        <f t="shared" si="256"/>
        <v/>
      </c>
      <c r="Q3260" s="24" t="str">
        <f t="shared" si="253"/>
        <v/>
      </c>
      <c r="R3260" s="24" t="str">
        <f t="shared" si="254"/>
        <v/>
      </c>
      <c r="S3260" s="27" t="str">
        <f t="shared" si="255"/>
        <v/>
      </c>
    </row>
    <row r="3261" spans="2:19" x14ac:dyDescent="0.3">
      <c r="B3261" s="24" t="str">
        <f>_xlfn.IFNA(VLOOKUP(A3261,list!B:C,2,FALSE),"")</f>
        <v/>
      </c>
      <c r="D3261" s="24" t="str">
        <f>_xlfn.IFNA(VLOOKUP(C3261,list!$G$2:$I$10,2,FALSE),"")</f>
        <v/>
      </c>
      <c r="E3261" s="24" t="str">
        <f>_xlfn.IFNA(VLOOKUP(C3261,list!G:I,3,FALSE),"")</f>
        <v/>
      </c>
      <c r="O3261" s="26" t="str">
        <f t="shared" si="252"/>
        <v/>
      </c>
      <c r="P3261" s="28" t="str">
        <f t="shared" si="256"/>
        <v/>
      </c>
      <c r="Q3261" s="24" t="str">
        <f t="shared" si="253"/>
        <v/>
      </c>
      <c r="R3261" s="24" t="str">
        <f t="shared" si="254"/>
        <v/>
      </c>
      <c r="S3261" s="27" t="str">
        <f t="shared" si="255"/>
        <v/>
      </c>
    </row>
    <row r="3262" spans="2:19" x14ac:dyDescent="0.3">
      <c r="B3262" s="24" t="str">
        <f>_xlfn.IFNA(VLOOKUP(A3262,list!B:C,2,FALSE),"")</f>
        <v/>
      </c>
      <c r="D3262" s="24" t="str">
        <f>_xlfn.IFNA(VLOOKUP(C3262,list!$G$2:$I$10,2,FALSE),"")</f>
        <v/>
      </c>
      <c r="E3262" s="24" t="str">
        <f>_xlfn.IFNA(VLOOKUP(C3262,list!G:I,3,FALSE),"")</f>
        <v/>
      </c>
      <c r="O3262" s="26" t="str">
        <f t="shared" si="252"/>
        <v/>
      </c>
      <c r="P3262" s="28" t="str">
        <f t="shared" si="256"/>
        <v/>
      </c>
      <c r="Q3262" s="24" t="str">
        <f t="shared" si="253"/>
        <v/>
      </c>
      <c r="R3262" s="24" t="str">
        <f t="shared" si="254"/>
        <v/>
      </c>
      <c r="S3262" s="27" t="str">
        <f t="shared" si="255"/>
        <v/>
      </c>
    </row>
    <row r="3263" spans="2:19" x14ac:dyDescent="0.3">
      <c r="B3263" s="24" t="str">
        <f>_xlfn.IFNA(VLOOKUP(A3263,list!B:C,2,FALSE),"")</f>
        <v/>
      </c>
      <c r="D3263" s="24" t="str">
        <f>_xlfn.IFNA(VLOOKUP(C3263,list!$G$2:$I$10,2,FALSE),"")</f>
        <v/>
      </c>
      <c r="E3263" s="24" t="str">
        <f>_xlfn.IFNA(VLOOKUP(C3263,list!G:I,3,FALSE),"")</f>
        <v/>
      </c>
      <c r="O3263" s="26" t="str">
        <f t="shared" si="252"/>
        <v/>
      </c>
      <c r="P3263" s="28" t="str">
        <f t="shared" si="256"/>
        <v/>
      </c>
      <c r="Q3263" s="24" t="str">
        <f t="shared" si="253"/>
        <v/>
      </c>
      <c r="R3263" s="24" t="str">
        <f t="shared" si="254"/>
        <v/>
      </c>
      <c r="S3263" s="27" t="str">
        <f t="shared" si="255"/>
        <v/>
      </c>
    </row>
    <row r="3264" spans="2:19" x14ac:dyDescent="0.3">
      <c r="B3264" s="24" t="str">
        <f>_xlfn.IFNA(VLOOKUP(A3264,list!B:C,2,FALSE),"")</f>
        <v/>
      </c>
      <c r="D3264" s="24" t="str">
        <f>_xlfn.IFNA(VLOOKUP(C3264,list!$G$2:$I$10,2,FALSE),"")</f>
        <v/>
      </c>
      <c r="E3264" s="24" t="str">
        <f>_xlfn.IFNA(VLOOKUP(C3264,list!G:I,3,FALSE),"")</f>
        <v/>
      </c>
      <c r="O3264" s="26" t="str">
        <f t="shared" si="252"/>
        <v/>
      </c>
      <c r="P3264" s="28" t="str">
        <f t="shared" si="256"/>
        <v/>
      </c>
      <c r="Q3264" s="24" t="str">
        <f t="shared" si="253"/>
        <v/>
      </c>
      <c r="R3264" s="24" t="str">
        <f t="shared" si="254"/>
        <v/>
      </c>
      <c r="S3264" s="27" t="str">
        <f t="shared" si="255"/>
        <v/>
      </c>
    </row>
    <row r="3265" spans="2:19" x14ac:dyDescent="0.3">
      <c r="B3265" s="24" t="str">
        <f>_xlfn.IFNA(VLOOKUP(A3265,list!B:C,2,FALSE),"")</f>
        <v/>
      </c>
      <c r="D3265" s="24" t="str">
        <f>_xlfn.IFNA(VLOOKUP(C3265,list!$G$2:$I$10,2,FALSE),"")</f>
        <v/>
      </c>
      <c r="E3265" s="24" t="str">
        <f>_xlfn.IFNA(VLOOKUP(C3265,list!G:I,3,FALSE),"")</f>
        <v/>
      </c>
      <c r="O3265" s="26" t="str">
        <f t="shared" si="252"/>
        <v/>
      </c>
      <c r="P3265" s="28" t="str">
        <f t="shared" si="256"/>
        <v/>
      </c>
      <c r="Q3265" s="24" t="str">
        <f t="shared" si="253"/>
        <v/>
      </c>
      <c r="R3265" s="24" t="str">
        <f t="shared" si="254"/>
        <v/>
      </c>
      <c r="S3265" s="27" t="str">
        <f t="shared" si="255"/>
        <v/>
      </c>
    </row>
    <row r="3266" spans="2:19" x14ac:dyDescent="0.3">
      <c r="B3266" s="24" t="str">
        <f>_xlfn.IFNA(VLOOKUP(A3266,list!B:C,2,FALSE),"")</f>
        <v/>
      </c>
      <c r="D3266" s="24" t="str">
        <f>_xlfn.IFNA(VLOOKUP(C3266,list!$G$2:$I$10,2,FALSE),"")</f>
        <v/>
      </c>
      <c r="E3266" s="24" t="str">
        <f>_xlfn.IFNA(VLOOKUP(C3266,list!G:I,3,FALSE),"")</f>
        <v/>
      </c>
      <c r="O3266" s="26" t="str">
        <f t="shared" ref="O3266:O3329" si="257">IFERROR(IF(H3266="","",DATE(YEAR(H3266),MONTH(H3266),1)),"")</f>
        <v/>
      </c>
      <c r="P3266" s="28" t="str">
        <f t="shared" si="256"/>
        <v/>
      </c>
      <c r="Q3266" s="24" t="str">
        <f t="shared" ref="Q3266:Q3329" si="258">IFERROR(IF(J3266="","",MONTH(EOMONTH(J3266,(DAY(J3266)&gt;15)+0))),"")</f>
        <v/>
      </c>
      <c r="R3266" s="24" t="str">
        <f t="shared" ref="R3266:R3329" si="259">IFERROR(IF(J3266="","",IF(AND(MONTH(J3266)=12,Q3266=1),YEAR(J3266)+1,YEAR(J3266))),"")</f>
        <v/>
      </c>
      <c r="S3266" s="27" t="str">
        <f t="shared" ref="S3266:S3329" si="260">IF(OR(Q3266="",R3266=""),"",DATE(R3266,Q3266,1))</f>
        <v/>
      </c>
    </row>
    <row r="3267" spans="2:19" x14ac:dyDescent="0.3">
      <c r="B3267" s="24" t="str">
        <f>_xlfn.IFNA(VLOOKUP(A3267,list!B:C,2,FALSE),"")</f>
        <v/>
      </c>
      <c r="D3267" s="24" t="str">
        <f>_xlfn.IFNA(VLOOKUP(C3267,list!$G$2:$I$10,2,FALSE),"")</f>
        <v/>
      </c>
      <c r="E3267" s="24" t="str">
        <f>_xlfn.IFNA(VLOOKUP(C3267,list!G:I,3,FALSE),"")</f>
        <v/>
      </c>
      <c r="O3267" s="26" t="str">
        <f t="shared" si="257"/>
        <v/>
      </c>
      <c r="P3267" s="28" t="str">
        <f t="shared" ref="P3267:P3330" si="261">IFERROR(IF(J3267&gt;0,((J3267-H3267)/7),""),"")</f>
        <v/>
      </c>
      <c r="Q3267" s="24" t="str">
        <f t="shared" si="258"/>
        <v/>
      </c>
      <c r="R3267" s="24" t="str">
        <f t="shared" si="259"/>
        <v/>
      </c>
      <c r="S3267" s="27" t="str">
        <f t="shared" si="260"/>
        <v/>
      </c>
    </row>
    <row r="3268" spans="2:19" x14ac:dyDescent="0.3">
      <c r="B3268" s="24" t="str">
        <f>_xlfn.IFNA(VLOOKUP(A3268,list!B:C,2,FALSE),"")</f>
        <v/>
      </c>
      <c r="D3268" s="24" t="str">
        <f>_xlfn.IFNA(VLOOKUP(C3268,list!$G$2:$I$10,2,FALSE),"")</f>
        <v/>
      </c>
      <c r="E3268" s="24" t="str">
        <f>_xlfn.IFNA(VLOOKUP(C3268,list!G:I,3,FALSE),"")</f>
        <v/>
      </c>
      <c r="O3268" s="26" t="str">
        <f t="shared" si="257"/>
        <v/>
      </c>
      <c r="P3268" s="28" t="str">
        <f t="shared" si="261"/>
        <v/>
      </c>
      <c r="Q3268" s="24" t="str">
        <f t="shared" si="258"/>
        <v/>
      </c>
      <c r="R3268" s="24" t="str">
        <f t="shared" si="259"/>
        <v/>
      </c>
      <c r="S3268" s="27" t="str">
        <f t="shared" si="260"/>
        <v/>
      </c>
    </row>
    <row r="3269" spans="2:19" x14ac:dyDescent="0.3">
      <c r="B3269" s="24" t="str">
        <f>_xlfn.IFNA(VLOOKUP(A3269,list!B:C,2,FALSE),"")</f>
        <v/>
      </c>
      <c r="D3269" s="24" t="str">
        <f>_xlfn.IFNA(VLOOKUP(C3269,list!$G$2:$I$10,2,FALSE),"")</f>
        <v/>
      </c>
      <c r="E3269" s="24" t="str">
        <f>_xlfn.IFNA(VLOOKUP(C3269,list!G:I,3,FALSE),"")</f>
        <v/>
      </c>
      <c r="O3269" s="26" t="str">
        <f t="shared" si="257"/>
        <v/>
      </c>
      <c r="P3269" s="28" t="str">
        <f t="shared" si="261"/>
        <v/>
      </c>
      <c r="Q3269" s="24" t="str">
        <f t="shared" si="258"/>
        <v/>
      </c>
      <c r="R3269" s="24" t="str">
        <f t="shared" si="259"/>
        <v/>
      </c>
      <c r="S3269" s="27" t="str">
        <f t="shared" si="260"/>
        <v/>
      </c>
    </row>
    <row r="3270" spans="2:19" x14ac:dyDescent="0.3">
      <c r="B3270" s="24" t="str">
        <f>_xlfn.IFNA(VLOOKUP(A3270,list!B:C,2,FALSE),"")</f>
        <v/>
      </c>
      <c r="D3270" s="24" t="str">
        <f>_xlfn.IFNA(VLOOKUP(C3270,list!$G$2:$I$10,2,FALSE),"")</f>
        <v/>
      </c>
      <c r="E3270" s="24" t="str">
        <f>_xlfn.IFNA(VLOOKUP(C3270,list!G:I,3,FALSE),"")</f>
        <v/>
      </c>
      <c r="O3270" s="26" t="str">
        <f t="shared" si="257"/>
        <v/>
      </c>
      <c r="P3270" s="28" t="str">
        <f t="shared" si="261"/>
        <v/>
      </c>
      <c r="Q3270" s="24" t="str">
        <f t="shared" si="258"/>
        <v/>
      </c>
      <c r="R3270" s="24" t="str">
        <f t="shared" si="259"/>
        <v/>
      </c>
      <c r="S3270" s="27" t="str">
        <f t="shared" si="260"/>
        <v/>
      </c>
    </row>
    <row r="3271" spans="2:19" x14ac:dyDescent="0.3">
      <c r="B3271" s="24" t="str">
        <f>_xlfn.IFNA(VLOOKUP(A3271,list!B:C,2,FALSE),"")</f>
        <v/>
      </c>
      <c r="D3271" s="24" t="str">
        <f>_xlfn.IFNA(VLOOKUP(C3271,list!$G$2:$I$10,2,FALSE),"")</f>
        <v/>
      </c>
      <c r="E3271" s="24" t="str">
        <f>_xlfn.IFNA(VLOOKUP(C3271,list!G:I,3,FALSE),"")</f>
        <v/>
      </c>
      <c r="O3271" s="26" t="str">
        <f t="shared" si="257"/>
        <v/>
      </c>
      <c r="P3271" s="28" t="str">
        <f t="shared" si="261"/>
        <v/>
      </c>
      <c r="Q3271" s="24" t="str">
        <f t="shared" si="258"/>
        <v/>
      </c>
      <c r="R3271" s="24" t="str">
        <f t="shared" si="259"/>
        <v/>
      </c>
      <c r="S3271" s="27" t="str">
        <f t="shared" si="260"/>
        <v/>
      </c>
    </row>
    <row r="3272" spans="2:19" x14ac:dyDescent="0.3">
      <c r="B3272" s="24" t="str">
        <f>_xlfn.IFNA(VLOOKUP(A3272,list!B:C,2,FALSE),"")</f>
        <v/>
      </c>
      <c r="D3272" s="24" t="str">
        <f>_xlfn.IFNA(VLOOKUP(C3272,list!$G$2:$I$10,2,FALSE),"")</f>
        <v/>
      </c>
      <c r="E3272" s="24" t="str">
        <f>_xlfn.IFNA(VLOOKUP(C3272,list!G:I,3,FALSE),"")</f>
        <v/>
      </c>
      <c r="O3272" s="26" t="str">
        <f t="shared" si="257"/>
        <v/>
      </c>
      <c r="P3272" s="28" t="str">
        <f t="shared" si="261"/>
        <v/>
      </c>
      <c r="Q3272" s="24" t="str">
        <f t="shared" si="258"/>
        <v/>
      </c>
      <c r="R3272" s="24" t="str">
        <f t="shared" si="259"/>
        <v/>
      </c>
      <c r="S3272" s="27" t="str">
        <f t="shared" si="260"/>
        <v/>
      </c>
    </row>
    <row r="3273" spans="2:19" x14ac:dyDescent="0.3">
      <c r="B3273" s="24" t="str">
        <f>_xlfn.IFNA(VLOOKUP(A3273,list!B:C,2,FALSE),"")</f>
        <v/>
      </c>
      <c r="D3273" s="24" t="str">
        <f>_xlfn.IFNA(VLOOKUP(C3273,list!$G$2:$I$10,2,FALSE),"")</f>
        <v/>
      </c>
      <c r="E3273" s="24" t="str">
        <f>_xlfn.IFNA(VLOOKUP(C3273,list!G:I,3,FALSE),"")</f>
        <v/>
      </c>
      <c r="O3273" s="26" t="str">
        <f t="shared" si="257"/>
        <v/>
      </c>
      <c r="P3273" s="28" t="str">
        <f t="shared" si="261"/>
        <v/>
      </c>
      <c r="Q3273" s="24" t="str">
        <f t="shared" si="258"/>
        <v/>
      </c>
      <c r="R3273" s="24" t="str">
        <f t="shared" si="259"/>
        <v/>
      </c>
      <c r="S3273" s="27" t="str">
        <f t="shared" si="260"/>
        <v/>
      </c>
    </row>
    <row r="3274" spans="2:19" x14ac:dyDescent="0.3">
      <c r="B3274" s="24" t="str">
        <f>_xlfn.IFNA(VLOOKUP(A3274,list!B:C,2,FALSE),"")</f>
        <v/>
      </c>
      <c r="D3274" s="24" t="str">
        <f>_xlfn.IFNA(VLOOKUP(C3274,list!$G$2:$I$10,2,FALSE),"")</f>
        <v/>
      </c>
      <c r="E3274" s="24" t="str">
        <f>_xlfn.IFNA(VLOOKUP(C3274,list!G:I,3,FALSE),"")</f>
        <v/>
      </c>
      <c r="O3274" s="26" t="str">
        <f t="shared" si="257"/>
        <v/>
      </c>
      <c r="P3274" s="28" t="str">
        <f t="shared" si="261"/>
        <v/>
      </c>
      <c r="Q3274" s="24" t="str">
        <f t="shared" si="258"/>
        <v/>
      </c>
      <c r="R3274" s="24" t="str">
        <f t="shared" si="259"/>
        <v/>
      </c>
      <c r="S3274" s="27" t="str">
        <f t="shared" si="260"/>
        <v/>
      </c>
    </row>
    <row r="3275" spans="2:19" x14ac:dyDescent="0.3">
      <c r="B3275" s="24" t="str">
        <f>_xlfn.IFNA(VLOOKUP(A3275,list!B:C,2,FALSE),"")</f>
        <v/>
      </c>
      <c r="D3275" s="24" t="str">
        <f>_xlfn.IFNA(VLOOKUP(C3275,list!$G$2:$I$10,2,FALSE),"")</f>
        <v/>
      </c>
      <c r="E3275" s="24" t="str">
        <f>_xlfn.IFNA(VLOOKUP(C3275,list!G:I,3,FALSE),"")</f>
        <v/>
      </c>
      <c r="O3275" s="26" t="str">
        <f t="shared" si="257"/>
        <v/>
      </c>
      <c r="P3275" s="28" t="str">
        <f t="shared" si="261"/>
        <v/>
      </c>
      <c r="Q3275" s="24" t="str">
        <f t="shared" si="258"/>
        <v/>
      </c>
      <c r="R3275" s="24" t="str">
        <f t="shared" si="259"/>
        <v/>
      </c>
      <c r="S3275" s="27" t="str">
        <f t="shared" si="260"/>
        <v/>
      </c>
    </row>
    <row r="3276" spans="2:19" x14ac:dyDescent="0.3">
      <c r="B3276" s="24" t="str">
        <f>_xlfn.IFNA(VLOOKUP(A3276,list!B:C,2,FALSE),"")</f>
        <v/>
      </c>
      <c r="D3276" s="24" t="str">
        <f>_xlfn.IFNA(VLOOKUP(C3276,list!$G$2:$I$10,2,FALSE),"")</f>
        <v/>
      </c>
      <c r="E3276" s="24" t="str">
        <f>_xlfn.IFNA(VLOOKUP(C3276,list!G:I,3,FALSE),"")</f>
        <v/>
      </c>
      <c r="O3276" s="26" t="str">
        <f t="shared" si="257"/>
        <v/>
      </c>
      <c r="P3276" s="28" t="str">
        <f t="shared" si="261"/>
        <v/>
      </c>
      <c r="Q3276" s="24" t="str">
        <f t="shared" si="258"/>
        <v/>
      </c>
      <c r="R3276" s="24" t="str">
        <f t="shared" si="259"/>
        <v/>
      </c>
      <c r="S3276" s="27" t="str">
        <f t="shared" si="260"/>
        <v/>
      </c>
    </row>
    <row r="3277" spans="2:19" x14ac:dyDescent="0.3">
      <c r="B3277" s="24" t="str">
        <f>_xlfn.IFNA(VLOOKUP(A3277,list!B:C,2,FALSE),"")</f>
        <v/>
      </c>
      <c r="D3277" s="24" t="str">
        <f>_xlfn.IFNA(VLOOKUP(C3277,list!$G$2:$I$10,2,FALSE),"")</f>
        <v/>
      </c>
      <c r="E3277" s="24" t="str">
        <f>_xlfn.IFNA(VLOOKUP(C3277,list!G:I,3,FALSE),"")</f>
        <v/>
      </c>
      <c r="O3277" s="26" t="str">
        <f t="shared" si="257"/>
        <v/>
      </c>
      <c r="P3277" s="28" t="str">
        <f t="shared" si="261"/>
        <v/>
      </c>
      <c r="Q3277" s="24" t="str">
        <f t="shared" si="258"/>
        <v/>
      </c>
      <c r="R3277" s="24" t="str">
        <f t="shared" si="259"/>
        <v/>
      </c>
      <c r="S3277" s="27" t="str">
        <f t="shared" si="260"/>
        <v/>
      </c>
    </row>
    <row r="3278" spans="2:19" x14ac:dyDescent="0.3">
      <c r="B3278" s="24" t="str">
        <f>_xlfn.IFNA(VLOOKUP(A3278,list!B:C,2,FALSE),"")</f>
        <v/>
      </c>
      <c r="D3278" s="24" t="str">
        <f>_xlfn.IFNA(VLOOKUP(C3278,list!$G$2:$I$10,2,FALSE),"")</f>
        <v/>
      </c>
      <c r="E3278" s="24" t="str">
        <f>_xlfn.IFNA(VLOOKUP(C3278,list!G:I,3,FALSE),"")</f>
        <v/>
      </c>
      <c r="O3278" s="26" t="str">
        <f t="shared" si="257"/>
        <v/>
      </c>
      <c r="P3278" s="28" t="str">
        <f t="shared" si="261"/>
        <v/>
      </c>
      <c r="Q3278" s="24" t="str">
        <f t="shared" si="258"/>
        <v/>
      </c>
      <c r="R3278" s="24" t="str">
        <f t="shared" si="259"/>
        <v/>
      </c>
      <c r="S3278" s="27" t="str">
        <f t="shared" si="260"/>
        <v/>
      </c>
    </row>
    <row r="3279" spans="2:19" x14ac:dyDescent="0.3">
      <c r="B3279" s="24" t="str">
        <f>_xlfn.IFNA(VLOOKUP(A3279,list!B:C,2,FALSE),"")</f>
        <v/>
      </c>
      <c r="D3279" s="24" t="str">
        <f>_xlfn.IFNA(VLOOKUP(C3279,list!$G$2:$I$10,2,FALSE),"")</f>
        <v/>
      </c>
      <c r="E3279" s="24" t="str">
        <f>_xlfn.IFNA(VLOOKUP(C3279,list!G:I,3,FALSE),"")</f>
        <v/>
      </c>
      <c r="O3279" s="26" t="str">
        <f t="shared" si="257"/>
        <v/>
      </c>
      <c r="P3279" s="28" t="str">
        <f t="shared" si="261"/>
        <v/>
      </c>
      <c r="Q3279" s="24" t="str">
        <f t="shared" si="258"/>
        <v/>
      </c>
      <c r="R3279" s="24" t="str">
        <f t="shared" si="259"/>
        <v/>
      </c>
      <c r="S3279" s="27" t="str">
        <f t="shared" si="260"/>
        <v/>
      </c>
    </row>
    <row r="3280" spans="2:19" x14ac:dyDescent="0.3">
      <c r="B3280" s="24" t="str">
        <f>_xlfn.IFNA(VLOOKUP(A3280,list!B:C,2,FALSE),"")</f>
        <v/>
      </c>
      <c r="D3280" s="24" t="str">
        <f>_xlfn.IFNA(VLOOKUP(C3280,list!$G$2:$I$10,2,FALSE),"")</f>
        <v/>
      </c>
      <c r="E3280" s="24" t="str">
        <f>_xlfn.IFNA(VLOOKUP(C3280,list!G:I,3,FALSE),"")</f>
        <v/>
      </c>
      <c r="O3280" s="26" t="str">
        <f t="shared" si="257"/>
        <v/>
      </c>
      <c r="P3280" s="28" t="str">
        <f t="shared" si="261"/>
        <v/>
      </c>
      <c r="Q3280" s="24" t="str">
        <f t="shared" si="258"/>
        <v/>
      </c>
      <c r="R3280" s="24" t="str">
        <f t="shared" si="259"/>
        <v/>
      </c>
      <c r="S3280" s="27" t="str">
        <f t="shared" si="260"/>
        <v/>
      </c>
    </row>
    <row r="3281" spans="2:19" x14ac:dyDescent="0.3">
      <c r="B3281" s="24" t="str">
        <f>_xlfn.IFNA(VLOOKUP(A3281,list!B:C,2,FALSE),"")</f>
        <v/>
      </c>
      <c r="D3281" s="24" t="str">
        <f>_xlfn.IFNA(VLOOKUP(C3281,list!$G$2:$I$10,2,FALSE),"")</f>
        <v/>
      </c>
      <c r="E3281" s="24" t="str">
        <f>_xlfn.IFNA(VLOOKUP(C3281,list!G:I,3,FALSE),"")</f>
        <v/>
      </c>
      <c r="O3281" s="26" t="str">
        <f t="shared" si="257"/>
        <v/>
      </c>
      <c r="P3281" s="28" t="str">
        <f t="shared" si="261"/>
        <v/>
      </c>
      <c r="Q3281" s="24" t="str">
        <f t="shared" si="258"/>
        <v/>
      </c>
      <c r="R3281" s="24" t="str">
        <f t="shared" si="259"/>
        <v/>
      </c>
      <c r="S3281" s="27" t="str">
        <f t="shared" si="260"/>
        <v/>
      </c>
    </row>
    <row r="3282" spans="2:19" x14ac:dyDescent="0.3">
      <c r="B3282" s="24" t="str">
        <f>_xlfn.IFNA(VLOOKUP(A3282,list!B:C,2,FALSE),"")</f>
        <v/>
      </c>
      <c r="D3282" s="24" t="str">
        <f>_xlfn.IFNA(VLOOKUP(C3282,list!$G$2:$I$10,2,FALSE),"")</f>
        <v/>
      </c>
      <c r="E3282" s="24" t="str">
        <f>_xlfn.IFNA(VLOOKUP(C3282,list!G:I,3,FALSE),"")</f>
        <v/>
      </c>
      <c r="O3282" s="26" t="str">
        <f t="shared" si="257"/>
        <v/>
      </c>
      <c r="P3282" s="28" t="str">
        <f t="shared" si="261"/>
        <v/>
      </c>
      <c r="Q3282" s="24" t="str">
        <f t="shared" si="258"/>
        <v/>
      </c>
      <c r="R3282" s="24" t="str">
        <f t="shared" si="259"/>
        <v/>
      </c>
      <c r="S3282" s="27" t="str">
        <f t="shared" si="260"/>
        <v/>
      </c>
    </row>
    <row r="3283" spans="2:19" x14ac:dyDescent="0.3">
      <c r="B3283" s="24" t="str">
        <f>_xlfn.IFNA(VLOOKUP(A3283,list!B:C,2,FALSE),"")</f>
        <v/>
      </c>
      <c r="D3283" s="24" t="str">
        <f>_xlfn.IFNA(VLOOKUP(C3283,list!$G$2:$I$10,2,FALSE),"")</f>
        <v/>
      </c>
      <c r="E3283" s="24" t="str">
        <f>_xlfn.IFNA(VLOOKUP(C3283,list!G:I,3,FALSE),"")</f>
        <v/>
      </c>
      <c r="O3283" s="26" t="str">
        <f t="shared" si="257"/>
        <v/>
      </c>
      <c r="P3283" s="28" t="str">
        <f t="shared" si="261"/>
        <v/>
      </c>
      <c r="Q3283" s="24" t="str">
        <f t="shared" si="258"/>
        <v/>
      </c>
      <c r="R3283" s="24" t="str">
        <f t="shared" si="259"/>
        <v/>
      </c>
      <c r="S3283" s="27" t="str">
        <f t="shared" si="260"/>
        <v/>
      </c>
    </row>
    <row r="3284" spans="2:19" x14ac:dyDescent="0.3">
      <c r="B3284" s="24" t="str">
        <f>_xlfn.IFNA(VLOOKUP(A3284,list!B:C,2,FALSE),"")</f>
        <v/>
      </c>
      <c r="D3284" s="24" t="str">
        <f>_xlfn.IFNA(VLOOKUP(C3284,list!$G$2:$I$10,2,FALSE),"")</f>
        <v/>
      </c>
      <c r="E3284" s="24" t="str">
        <f>_xlfn.IFNA(VLOOKUP(C3284,list!G:I,3,FALSE),"")</f>
        <v/>
      </c>
      <c r="O3284" s="26" t="str">
        <f t="shared" si="257"/>
        <v/>
      </c>
      <c r="P3284" s="28" t="str">
        <f t="shared" si="261"/>
        <v/>
      </c>
      <c r="Q3284" s="24" t="str">
        <f t="shared" si="258"/>
        <v/>
      </c>
      <c r="R3284" s="24" t="str">
        <f t="shared" si="259"/>
        <v/>
      </c>
      <c r="S3284" s="27" t="str">
        <f t="shared" si="260"/>
        <v/>
      </c>
    </row>
    <row r="3285" spans="2:19" x14ac:dyDescent="0.3">
      <c r="B3285" s="24" t="str">
        <f>_xlfn.IFNA(VLOOKUP(A3285,list!B:C,2,FALSE),"")</f>
        <v/>
      </c>
      <c r="D3285" s="24" t="str">
        <f>_xlfn.IFNA(VLOOKUP(C3285,list!$G$2:$I$10,2,FALSE),"")</f>
        <v/>
      </c>
      <c r="E3285" s="24" t="str">
        <f>_xlfn.IFNA(VLOOKUP(C3285,list!G:I,3,FALSE),"")</f>
        <v/>
      </c>
      <c r="O3285" s="26" t="str">
        <f t="shared" si="257"/>
        <v/>
      </c>
      <c r="P3285" s="28" t="str">
        <f t="shared" si="261"/>
        <v/>
      </c>
      <c r="Q3285" s="24" t="str">
        <f t="shared" si="258"/>
        <v/>
      </c>
      <c r="R3285" s="24" t="str">
        <f t="shared" si="259"/>
        <v/>
      </c>
      <c r="S3285" s="27" t="str">
        <f t="shared" si="260"/>
        <v/>
      </c>
    </row>
    <row r="3286" spans="2:19" x14ac:dyDescent="0.3">
      <c r="B3286" s="24" t="str">
        <f>_xlfn.IFNA(VLOOKUP(A3286,list!B:C,2,FALSE),"")</f>
        <v/>
      </c>
      <c r="D3286" s="24" t="str">
        <f>_xlfn.IFNA(VLOOKUP(C3286,list!$G$2:$I$10,2,FALSE),"")</f>
        <v/>
      </c>
      <c r="E3286" s="24" t="str">
        <f>_xlfn.IFNA(VLOOKUP(C3286,list!G:I,3,FALSE),"")</f>
        <v/>
      </c>
      <c r="O3286" s="26" t="str">
        <f t="shared" si="257"/>
        <v/>
      </c>
      <c r="P3286" s="28" t="str">
        <f t="shared" si="261"/>
        <v/>
      </c>
      <c r="Q3286" s="24" t="str">
        <f t="shared" si="258"/>
        <v/>
      </c>
      <c r="R3286" s="24" t="str">
        <f t="shared" si="259"/>
        <v/>
      </c>
      <c r="S3286" s="27" t="str">
        <f t="shared" si="260"/>
        <v/>
      </c>
    </row>
    <row r="3287" spans="2:19" x14ac:dyDescent="0.3">
      <c r="B3287" s="24" t="str">
        <f>_xlfn.IFNA(VLOOKUP(A3287,list!B:C,2,FALSE),"")</f>
        <v/>
      </c>
      <c r="D3287" s="24" t="str">
        <f>_xlfn.IFNA(VLOOKUP(C3287,list!$G$2:$I$10,2,FALSE),"")</f>
        <v/>
      </c>
      <c r="E3287" s="24" t="str">
        <f>_xlfn.IFNA(VLOOKUP(C3287,list!G:I,3,FALSE),"")</f>
        <v/>
      </c>
      <c r="O3287" s="26" t="str">
        <f t="shared" si="257"/>
        <v/>
      </c>
      <c r="P3287" s="28" t="str">
        <f t="shared" si="261"/>
        <v/>
      </c>
      <c r="Q3287" s="24" t="str">
        <f t="shared" si="258"/>
        <v/>
      </c>
      <c r="R3287" s="24" t="str">
        <f t="shared" si="259"/>
        <v/>
      </c>
      <c r="S3287" s="27" t="str">
        <f t="shared" si="260"/>
        <v/>
      </c>
    </row>
    <row r="3288" spans="2:19" x14ac:dyDescent="0.3">
      <c r="B3288" s="24" t="str">
        <f>_xlfn.IFNA(VLOOKUP(A3288,list!B:C,2,FALSE),"")</f>
        <v/>
      </c>
      <c r="D3288" s="24" t="str">
        <f>_xlfn.IFNA(VLOOKUP(C3288,list!$G$2:$I$10,2,FALSE),"")</f>
        <v/>
      </c>
      <c r="E3288" s="24" t="str">
        <f>_xlfn.IFNA(VLOOKUP(C3288,list!G:I,3,FALSE),"")</f>
        <v/>
      </c>
      <c r="O3288" s="26" t="str">
        <f t="shared" si="257"/>
        <v/>
      </c>
      <c r="P3288" s="28" t="str">
        <f t="shared" si="261"/>
        <v/>
      </c>
      <c r="Q3288" s="24" t="str">
        <f t="shared" si="258"/>
        <v/>
      </c>
      <c r="R3288" s="24" t="str">
        <f t="shared" si="259"/>
        <v/>
      </c>
      <c r="S3288" s="27" t="str">
        <f t="shared" si="260"/>
        <v/>
      </c>
    </row>
    <row r="3289" spans="2:19" x14ac:dyDescent="0.3">
      <c r="B3289" s="24" t="str">
        <f>_xlfn.IFNA(VLOOKUP(A3289,list!B:C,2,FALSE),"")</f>
        <v/>
      </c>
      <c r="D3289" s="24" t="str">
        <f>_xlfn.IFNA(VLOOKUP(C3289,list!$G$2:$I$10,2,FALSE),"")</f>
        <v/>
      </c>
      <c r="E3289" s="24" t="str">
        <f>_xlfn.IFNA(VLOOKUP(C3289,list!G:I,3,FALSE),"")</f>
        <v/>
      </c>
      <c r="O3289" s="26" t="str">
        <f t="shared" si="257"/>
        <v/>
      </c>
      <c r="P3289" s="28" t="str">
        <f t="shared" si="261"/>
        <v/>
      </c>
      <c r="Q3289" s="24" t="str">
        <f t="shared" si="258"/>
        <v/>
      </c>
      <c r="R3289" s="24" t="str">
        <f t="shared" si="259"/>
        <v/>
      </c>
      <c r="S3289" s="27" t="str">
        <f t="shared" si="260"/>
        <v/>
      </c>
    </row>
    <row r="3290" spans="2:19" x14ac:dyDescent="0.3">
      <c r="B3290" s="24" t="str">
        <f>_xlfn.IFNA(VLOOKUP(A3290,list!B:C,2,FALSE),"")</f>
        <v/>
      </c>
      <c r="D3290" s="24" t="str">
        <f>_xlfn.IFNA(VLOOKUP(C3290,list!$G$2:$I$10,2,FALSE),"")</f>
        <v/>
      </c>
      <c r="E3290" s="24" t="str">
        <f>_xlfn.IFNA(VLOOKUP(C3290,list!G:I,3,FALSE),"")</f>
        <v/>
      </c>
      <c r="O3290" s="26" t="str">
        <f t="shared" si="257"/>
        <v/>
      </c>
      <c r="P3290" s="28" t="str">
        <f t="shared" si="261"/>
        <v/>
      </c>
      <c r="Q3290" s="24" t="str">
        <f t="shared" si="258"/>
        <v/>
      </c>
      <c r="R3290" s="24" t="str">
        <f t="shared" si="259"/>
        <v/>
      </c>
      <c r="S3290" s="27" t="str">
        <f t="shared" si="260"/>
        <v/>
      </c>
    </row>
    <row r="3291" spans="2:19" x14ac:dyDescent="0.3">
      <c r="B3291" s="24" t="str">
        <f>_xlfn.IFNA(VLOOKUP(A3291,list!B:C,2,FALSE),"")</f>
        <v/>
      </c>
      <c r="D3291" s="24" t="str">
        <f>_xlfn.IFNA(VLOOKUP(C3291,list!$G$2:$I$10,2,FALSE),"")</f>
        <v/>
      </c>
      <c r="E3291" s="24" t="str">
        <f>_xlfn.IFNA(VLOOKUP(C3291,list!G:I,3,FALSE),"")</f>
        <v/>
      </c>
      <c r="O3291" s="26" t="str">
        <f t="shared" si="257"/>
        <v/>
      </c>
      <c r="P3291" s="28" t="str">
        <f t="shared" si="261"/>
        <v/>
      </c>
      <c r="Q3291" s="24" t="str">
        <f t="shared" si="258"/>
        <v/>
      </c>
      <c r="R3291" s="24" t="str">
        <f t="shared" si="259"/>
        <v/>
      </c>
      <c r="S3291" s="27" t="str">
        <f t="shared" si="260"/>
        <v/>
      </c>
    </row>
    <row r="3292" spans="2:19" x14ac:dyDescent="0.3">
      <c r="B3292" s="24" t="str">
        <f>_xlfn.IFNA(VLOOKUP(A3292,list!B:C,2,FALSE),"")</f>
        <v/>
      </c>
      <c r="D3292" s="24" t="str">
        <f>_xlfn.IFNA(VLOOKUP(C3292,list!$G$2:$I$10,2,FALSE),"")</f>
        <v/>
      </c>
      <c r="E3292" s="24" t="str">
        <f>_xlfn.IFNA(VLOOKUP(C3292,list!G:I,3,FALSE),"")</f>
        <v/>
      </c>
      <c r="O3292" s="26" t="str">
        <f t="shared" si="257"/>
        <v/>
      </c>
      <c r="P3292" s="28" t="str">
        <f t="shared" si="261"/>
        <v/>
      </c>
      <c r="Q3292" s="24" t="str">
        <f t="shared" si="258"/>
        <v/>
      </c>
      <c r="R3292" s="24" t="str">
        <f t="shared" si="259"/>
        <v/>
      </c>
      <c r="S3292" s="27" t="str">
        <f t="shared" si="260"/>
        <v/>
      </c>
    </row>
    <row r="3293" spans="2:19" x14ac:dyDescent="0.3">
      <c r="B3293" s="24" t="str">
        <f>_xlfn.IFNA(VLOOKUP(A3293,list!B:C,2,FALSE),"")</f>
        <v/>
      </c>
      <c r="D3293" s="24" t="str">
        <f>_xlfn.IFNA(VLOOKUP(C3293,list!$G$2:$I$10,2,FALSE),"")</f>
        <v/>
      </c>
      <c r="E3293" s="24" t="str">
        <f>_xlfn.IFNA(VLOOKUP(C3293,list!G:I,3,FALSE),"")</f>
        <v/>
      </c>
      <c r="O3293" s="26" t="str">
        <f t="shared" si="257"/>
        <v/>
      </c>
      <c r="P3293" s="28" t="str">
        <f t="shared" si="261"/>
        <v/>
      </c>
      <c r="Q3293" s="24" t="str">
        <f t="shared" si="258"/>
        <v/>
      </c>
      <c r="R3293" s="24" t="str">
        <f t="shared" si="259"/>
        <v/>
      </c>
      <c r="S3293" s="27" t="str">
        <f t="shared" si="260"/>
        <v/>
      </c>
    </row>
    <row r="3294" spans="2:19" x14ac:dyDescent="0.3">
      <c r="B3294" s="24" t="str">
        <f>_xlfn.IFNA(VLOOKUP(A3294,list!B:C,2,FALSE),"")</f>
        <v/>
      </c>
      <c r="D3294" s="24" t="str">
        <f>_xlfn.IFNA(VLOOKUP(C3294,list!$G$2:$I$10,2,FALSE),"")</f>
        <v/>
      </c>
      <c r="E3294" s="24" t="str">
        <f>_xlfn.IFNA(VLOOKUP(C3294,list!G:I,3,FALSE),"")</f>
        <v/>
      </c>
      <c r="O3294" s="26" t="str">
        <f t="shared" si="257"/>
        <v/>
      </c>
      <c r="P3294" s="28" t="str">
        <f t="shared" si="261"/>
        <v/>
      </c>
      <c r="Q3294" s="24" t="str">
        <f t="shared" si="258"/>
        <v/>
      </c>
      <c r="R3294" s="24" t="str">
        <f t="shared" si="259"/>
        <v/>
      </c>
      <c r="S3294" s="27" t="str">
        <f t="shared" si="260"/>
        <v/>
      </c>
    </row>
    <row r="3295" spans="2:19" x14ac:dyDescent="0.3">
      <c r="B3295" s="24" t="str">
        <f>_xlfn.IFNA(VLOOKUP(A3295,list!B:C,2,FALSE),"")</f>
        <v/>
      </c>
      <c r="D3295" s="24" t="str">
        <f>_xlfn.IFNA(VLOOKUP(C3295,list!$G$2:$I$10,2,FALSE),"")</f>
        <v/>
      </c>
      <c r="E3295" s="24" t="str">
        <f>_xlfn.IFNA(VLOOKUP(C3295,list!G:I,3,FALSE),"")</f>
        <v/>
      </c>
      <c r="O3295" s="26" t="str">
        <f t="shared" si="257"/>
        <v/>
      </c>
      <c r="P3295" s="28" t="str">
        <f t="shared" si="261"/>
        <v/>
      </c>
      <c r="Q3295" s="24" t="str">
        <f t="shared" si="258"/>
        <v/>
      </c>
      <c r="R3295" s="24" t="str">
        <f t="shared" si="259"/>
        <v/>
      </c>
      <c r="S3295" s="27" t="str">
        <f t="shared" si="260"/>
        <v/>
      </c>
    </row>
    <row r="3296" spans="2:19" x14ac:dyDescent="0.3">
      <c r="B3296" s="24" t="str">
        <f>_xlfn.IFNA(VLOOKUP(A3296,list!B:C,2,FALSE),"")</f>
        <v/>
      </c>
      <c r="D3296" s="24" t="str">
        <f>_xlfn.IFNA(VLOOKUP(C3296,list!$G$2:$I$10,2,FALSE),"")</f>
        <v/>
      </c>
      <c r="E3296" s="24" t="str">
        <f>_xlfn.IFNA(VLOOKUP(C3296,list!G:I,3,FALSE),"")</f>
        <v/>
      </c>
      <c r="O3296" s="26" t="str">
        <f t="shared" si="257"/>
        <v/>
      </c>
      <c r="P3296" s="28" t="str">
        <f t="shared" si="261"/>
        <v/>
      </c>
      <c r="Q3296" s="24" t="str">
        <f t="shared" si="258"/>
        <v/>
      </c>
      <c r="R3296" s="24" t="str">
        <f t="shared" si="259"/>
        <v/>
      </c>
      <c r="S3296" s="27" t="str">
        <f t="shared" si="260"/>
        <v/>
      </c>
    </row>
    <row r="3297" spans="2:19" x14ac:dyDescent="0.3">
      <c r="B3297" s="24" t="str">
        <f>_xlfn.IFNA(VLOOKUP(A3297,list!B:C,2,FALSE),"")</f>
        <v/>
      </c>
      <c r="D3297" s="24" t="str">
        <f>_xlfn.IFNA(VLOOKUP(C3297,list!$G$2:$I$10,2,FALSE),"")</f>
        <v/>
      </c>
      <c r="E3297" s="24" t="str">
        <f>_xlfn.IFNA(VLOOKUP(C3297,list!G:I,3,FALSE),"")</f>
        <v/>
      </c>
      <c r="O3297" s="26" t="str">
        <f t="shared" si="257"/>
        <v/>
      </c>
      <c r="P3297" s="28" t="str">
        <f t="shared" si="261"/>
        <v/>
      </c>
      <c r="Q3297" s="24" t="str">
        <f t="shared" si="258"/>
        <v/>
      </c>
      <c r="R3297" s="24" t="str">
        <f t="shared" si="259"/>
        <v/>
      </c>
      <c r="S3297" s="27" t="str">
        <f t="shared" si="260"/>
        <v/>
      </c>
    </row>
    <row r="3298" spans="2:19" x14ac:dyDescent="0.3">
      <c r="B3298" s="24" t="str">
        <f>_xlfn.IFNA(VLOOKUP(A3298,list!B:C,2,FALSE),"")</f>
        <v/>
      </c>
      <c r="D3298" s="24" t="str">
        <f>_xlfn.IFNA(VLOOKUP(C3298,list!$G$2:$I$10,2,FALSE),"")</f>
        <v/>
      </c>
      <c r="E3298" s="24" t="str">
        <f>_xlfn.IFNA(VLOOKUP(C3298,list!G:I,3,FALSE),"")</f>
        <v/>
      </c>
      <c r="O3298" s="26" t="str">
        <f t="shared" si="257"/>
        <v/>
      </c>
      <c r="P3298" s="28" t="str">
        <f t="shared" si="261"/>
        <v/>
      </c>
      <c r="Q3298" s="24" t="str">
        <f t="shared" si="258"/>
        <v/>
      </c>
      <c r="R3298" s="24" t="str">
        <f t="shared" si="259"/>
        <v/>
      </c>
      <c r="S3298" s="27" t="str">
        <f t="shared" si="260"/>
        <v/>
      </c>
    </row>
    <row r="3299" spans="2:19" x14ac:dyDescent="0.3">
      <c r="B3299" s="24" t="str">
        <f>_xlfn.IFNA(VLOOKUP(A3299,list!B:C,2,FALSE),"")</f>
        <v/>
      </c>
      <c r="D3299" s="24" t="str">
        <f>_xlfn.IFNA(VLOOKUP(C3299,list!$G$2:$I$10,2,FALSE),"")</f>
        <v/>
      </c>
      <c r="E3299" s="24" t="str">
        <f>_xlfn.IFNA(VLOOKUP(C3299,list!G:I,3,FALSE),"")</f>
        <v/>
      </c>
      <c r="O3299" s="26" t="str">
        <f t="shared" si="257"/>
        <v/>
      </c>
      <c r="P3299" s="28" t="str">
        <f t="shared" si="261"/>
        <v/>
      </c>
      <c r="Q3299" s="24" t="str">
        <f t="shared" si="258"/>
        <v/>
      </c>
      <c r="R3299" s="24" t="str">
        <f t="shared" si="259"/>
        <v/>
      </c>
      <c r="S3299" s="27" t="str">
        <f t="shared" si="260"/>
        <v/>
      </c>
    </row>
    <row r="3300" spans="2:19" x14ac:dyDescent="0.3">
      <c r="B3300" s="24" t="str">
        <f>_xlfn.IFNA(VLOOKUP(A3300,list!B:C,2,FALSE),"")</f>
        <v/>
      </c>
      <c r="D3300" s="24" t="str">
        <f>_xlfn.IFNA(VLOOKUP(C3300,list!$G$2:$I$10,2,FALSE),"")</f>
        <v/>
      </c>
      <c r="E3300" s="24" t="str">
        <f>_xlfn.IFNA(VLOOKUP(C3300,list!G:I,3,FALSE),"")</f>
        <v/>
      </c>
      <c r="O3300" s="26" t="str">
        <f t="shared" si="257"/>
        <v/>
      </c>
      <c r="P3300" s="28" t="str">
        <f t="shared" si="261"/>
        <v/>
      </c>
      <c r="Q3300" s="24" t="str">
        <f t="shared" si="258"/>
        <v/>
      </c>
      <c r="R3300" s="24" t="str">
        <f t="shared" si="259"/>
        <v/>
      </c>
      <c r="S3300" s="27" t="str">
        <f t="shared" si="260"/>
        <v/>
      </c>
    </row>
    <row r="3301" spans="2:19" x14ac:dyDescent="0.3">
      <c r="B3301" s="24" t="str">
        <f>_xlfn.IFNA(VLOOKUP(A3301,list!B:C,2,FALSE),"")</f>
        <v/>
      </c>
      <c r="D3301" s="24" t="str">
        <f>_xlfn.IFNA(VLOOKUP(C3301,list!$G$2:$I$10,2,FALSE),"")</f>
        <v/>
      </c>
      <c r="E3301" s="24" t="str">
        <f>_xlfn.IFNA(VLOOKUP(C3301,list!G:I,3,FALSE),"")</f>
        <v/>
      </c>
      <c r="O3301" s="26" t="str">
        <f t="shared" si="257"/>
        <v/>
      </c>
      <c r="P3301" s="28" t="str">
        <f t="shared" si="261"/>
        <v/>
      </c>
      <c r="Q3301" s="24" t="str">
        <f t="shared" si="258"/>
        <v/>
      </c>
      <c r="R3301" s="24" t="str">
        <f t="shared" si="259"/>
        <v/>
      </c>
      <c r="S3301" s="27" t="str">
        <f t="shared" si="260"/>
        <v/>
      </c>
    </row>
    <row r="3302" spans="2:19" x14ac:dyDescent="0.3">
      <c r="B3302" s="24" t="str">
        <f>_xlfn.IFNA(VLOOKUP(A3302,list!B:C,2,FALSE),"")</f>
        <v/>
      </c>
      <c r="D3302" s="24" t="str">
        <f>_xlfn.IFNA(VLOOKUP(C3302,list!$G$2:$I$10,2,FALSE),"")</f>
        <v/>
      </c>
      <c r="E3302" s="24" t="str">
        <f>_xlfn.IFNA(VLOOKUP(C3302,list!G:I,3,FALSE),"")</f>
        <v/>
      </c>
      <c r="O3302" s="26" t="str">
        <f t="shared" si="257"/>
        <v/>
      </c>
      <c r="P3302" s="28" t="str">
        <f t="shared" si="261"/>
        <v/>
      </c>
      <c r="Q3302" s="24" t="str">
        <f t="shared" si="258"/>
        <v/>
      </c>
      <c r="R3302" s="24" t="str">
        <f t="shared" si="259"/>
        <v/>
      </c>
      <c r="S3302" s="27" t="str">
        <f t="shared" si="260"/>
        <v/>
      </c>
    </row>
    <row r="3303" spans="2:19" x14ac:dyDescent="0.3">
      <c r="B3303" s="24" t="str">
        <f>_xlfn.IFNA(VLOOKUP(A3303,list!B:C,2,FALSE),"")</f>
        <v/>
      </c>
      <c r="D3303" s="24" t="str">
        <f>_xlfn.IFNA(VLOOKUP(C3303,list!$G$2:$I$10,2,FALSE),"")</f>
        <v/>
      </c>
      <c r="E3303" s="24" t="str">
        <f>_xlfn.IFNA(VLOOKUP(C3303,list!G:I,3,FALSE),"")</f>
        <v/>
      </c>
      <c r="O3303" s="26" t="str">
        <f t="shared" si="257"/>
        <v/>
      </c>
      <c r="P3303" s="28" t="str">
        <f t="shared" si="261"/>
        <v/>
      </c>
      <c r="Q3303" s="24" t="str">
        <f t="shared" si="258"/>
        <v/>
      </c>
      <c r="R3303" s="24" t="str">
        <f t="shared" si="259"/>
        <v/>
      </c>
      <c r="S3303" s="27" t="str">
        <f t="shared" si="260"/>
        <v/>
      </c>
    </row>
    <row r="3304" spans="2:19" x14ac:dyDescent="0.3">
      <c r="B3304" s="24" t="str">
        <f>_xlfn.IFNA(VLOOKUP(A3304,list!B:C,2,FALSE),"")</f>
        <v/>
      </c>
      <c r="D3304" s="24" t="str">
        <f>_xlfn.IFNA(VLOOKUP(C3304,list!$G$2:$I$10,2,FALSE),"")</f>
        <v/>
      </c>
      <c r="E3304" s="24" t="str">
        <f>_xlfn.IFNA(VLOOKUP(C3304,list!G:I,3,FALSE),"")</f>
        <v/>
      </c>
      <c r="O3304" s="26" t="str">
        <f t="shared" si="257"/>
        <v/>
      </c>
      <c r="P3304" s="28" t="str">
        <f t="shared" si="261"/>
        <v/>
      </c>
      <c r="Q3304" s="24" t="str">
        <f t="shared" si="258"/>
        <v/>
      </c>
      <c r="R3304" s="24" t="str">
        <f t="shared" si="259"/>
        <v/>
      </c>
      <c r="S3304" s="27" t="str">
        <f t="shared" si="260"/>
        <v/>
      </c>
    </row>
    <row r="3305" spans="2:19" x14ac:dyDescent="0.3">
      <c r="B3305" s="24" t="str">
        <f>_xlfn.IFNA(VLOOKUP(A3305,list!B:C,2,FALSE),"")</f>
        <v/>
      </c>
      <c r="D3305" s="24" t="str">
        <f>_xlfn.IFNA(VLOOKUP(C3305,list!$G$2:$I$10,2,FALSE),"")</f>
        <v/>
      </c>
      <c r="E3305" s="24" t="str">
        <f>_xlfn.IFNA(VLOOKUP(C3305,list!G:I,3,FALSE),"")</f>
        <v/>
      </c>
      <c r="O3305" s="26" t="str">
        <f t="shared" si="257"/>
        <v/>
      </c>
      <c r="P3305" s="28" t="str">
        <f t="shared" si="261"/>
        <v/>
      </c>
      <c r="Q3305" s="24" t="str">
        <f t="shared" si="258"/>
        <v/>
      </c>
      <c r="R3305" s="24" t="str">
        <f t="shared" si="259"/>
        <v/>
      </c>
      <c r="S3305" s="27" t="str">
        <f t="shared" si="260"/>
        <v/>
      </c>
    </row>
    <row r="3306" spans="2:19" x14ac:dyDescent="0.3">
      <c r="B3306" s="24" t="str">
        <f>_xlfn.IFNA(VLOOKUP(A3306,list!B:C,2,FALSE),"")</f>
        <v/>
      </c>
      <c r="D3306" s="24" t="str">
        <f>_xlfn.IFNA(VLOOKUP(C3306,list!$G$2:$I$10,2,FALSE),"")</f>
        <v/>
      </c>
      <c r="E3306" s="24" t="str">
        <f>_xlfn.IFNA(VLOOKUP(C3306,list!G:I,3,FALSE),"")</f>
        <v/>
      </c>
      <c r="O3306" s="26" t="str">
        <f t="shared" si="257"/>
        <v/>
      </c>
      <c r="P3306" s="28" t="str">
        <f t="shared" si="261"/>
        <v/>
      </c>
      <c r="Q3306" s="24" t="str">
        <f t="shared" si="258"/>
        <v/>
      </c>
      <c r="R3306" s="24" t="str">
        <f t="shared" si="259"/>
        <v/>
      </c>
      <c r="S3306" s="27" t="str">
        <f t="shared" si="260"/>
        <v/>
      </c>
    </row>
    <row r="3307" spans="2:19" x14ac:dyDescent="0.3">
      <c r="B3307" s="24" t="str">
        <f>_xlfn.IFNA(VLOOKUP(A3307,list!B:C,2,FALSE),"")</f>
        <v/>
      </c>
      <c r="D3307" s="24" t="str">
        <f>_xlfn.IFNA(VLOOKUP(C3307,list!$G$2:$I$10,2,FALSE),"")</f>
        <v/>
      </c>
      <c r="E3307" s="24" t="str">
        <f>_xlfn.IFNA(VLOOKUP(C3307,list!G:I,3,FALSE),"")</f>
        <v/>
      </c>
      <c r="O3307" s="26" t="str">
        <f t="shared" si="257"/>
        <v/>
      </c>
      <c r="P3307" s="28" t="str">
        <f t="shared" si="261"/>
        <v/>
      </c>
      <c r="Q3307" s="24" t="str">
        <f t="shared" si="258"/>
        <v/>
      </c>
      <c r="R3307" s="24" t="str">
        <f t="shared" si="259"/>
        <v/>
      </c>
      <c r="S3307" s="27" t="str">
        <f t="shared" si="260"/>
        <v/>
      </c>
    </row>
    <row r="3308" spans="2:19" x14ac:dyDescent="0.3">
      <c r="B3308" s="24" t="str">
        <f>_xlfn.IFNA(VLOOKUP(A3308,list!B:C,2,FALSE),"")</f>
        <v/>
      </c>
      <c r="D3308" s="24" t="str">
        <f>_xlfn.IFNA(VLOOKUP(C3308,list!$G$2:$I$10,2,FALSE),"")</f>
        <v/>
      </c>
      <c r="E3308" s="24" t="str">
        <f>_xlfn.IFNA(VLOOKUP(C3308,list!G:I,3,FALSE),"")</f>
        <v/>
      </c>
      <c r="O3308" s="26" t="str">
        <f t="shared" si="257"/>
        <v/>
      </c>
      <c r="P3308" s="28" t="str">
        <f t="shared" si="261"/>
        <v/>
      </c>
      <c r="Q3308" s="24" t="str">
        <f t="shared" si="258"/>
        <v/>
      </c>
      <c r="R3308" s="24" t="str">
        <f t="shared" si="259"/>
        <v/>
      </c>
      <c r="S3308" s="27" t="str">
        <f t="shared" si="260"/>
        <v/>
      </c>
    </row>
    <row r="3309" spans="2:19" x14ac:dyDescent="0.3">
      <c r="B3309" s="24" t="str">
        <f>_xlfn.IFNA(VLOOKUP(A3309,list!B:C,2,FALSE),"")</f>
        <v/>
      </c>
      <c r="D3309" s="24" t="str">
        <f>_xlfn.IFNA(VLOOKUP(C3309,list!$G$2:$I$10,2,FALSE),"")</f>
        <v/>
      </c>
      <c r="E3309" s="24" t="str">
        <f>_xlfn.IFNA(VLOOKUP(C3309,list!G:I,3,FALSE),"")</f>
        <v/>
      </c>
      <c r="O3309" s="26" t="str">
        <f t="shared" si="257"/>
        <v/>
      </c>
      <c r="P3309" s="28" t="str">
        <f t="shared" si="261"/>
        <v/>
      </c>
      <c r="Q3309" s="24" t="str">
        <f t="shared" si="258"/>
        <v/>
      </c>
      <c r="R3309" s="24" t="str">
        <f t="shared" si="259"/>
        <v/>
      </c>
      <c r="S3309" s="27" t="str">
        <f t="shared" si="260"/>
        <v/>
      </c>
    </row>
    <row r="3310" spans="2:19" x14ac:dyDescent="0.3">
      <c r="B3310" s="24" t="str">
        <f>_xlfn.IFNA(VLOOKUP(A3310,list!B:C,2,FALSE),"")</f>
        <v/>
      </c>
      <c r="D3310" s="24" t="str">
        <f>_xlfn.IFNA(VLOOKUP(C3310,list!$G$2:$I$10,2,FALSE),"")</f>
        <v/>
      </c>
      <c r="E3310" s="24" t="str">
        <f>_xlfn.IFNA(VLOOKUP(C3310,list!G:I,3,FALSE),"")</f>
        <v/>
      </c>
      <c r="O3310" s="26" t="str">
        <f t="shared" si="257"/>
        <v/>
      </c>
      <c r="P3310" s="28" t="str">
        <f t="shared" si="261"/>
        <v/>
      </c>
      <c r="Q3310" s="24" t="str">
        <f t="shared" si="258"/>
        <v/>
      </c>
      <c r="R3310" s="24" t="str">
        <f t="shared" si="259"/>
        <v/>
      </c>
      <c r="S3310" s="27" t="str">
        <f t="shared" si="260"/>
        <v/>
      </c>
    </row>
    <row r="3311" spans="2:19" x14ac:dyDescent="0.3">
      <c r="B3311" s="24" t="str">
        <f>_xlfn.IFNA(VLOOKUP(A3311,list!B:C,2,FALSE),"")</f>
        <v/>
      </c>
      <c r="D3311" s="24" t="str">
        <f>_xlfn.IFNA(VLOOKUP(C3311,list!$G$2:$I$10,2,FALSE),"")</f>
        <v/>
      </c>
      <c r="E3311" s="24" t="str">
        <f>_xlfn.IFNA(VLOOKUP(C3311,list!G:I,3,FALSE),"")</f>
        <v/>
      </c>
      <c r="O3311" s="26" t="str">
        <f t="shared" si="257"/>
        <v/>
      </c>
      <c r="P3311" s="28" t="str">
        <f t="shared" si="261"/>
        <v/>
      </c>
      <c r="Q3311" s="24" t="str">
        <f t="shared" si="258"/>
        <v/>
      </c>
      <c r="R3311" s="24" t="str">
        <f t="shared" si="259"/>
        <v/>
      </c>
      <c r="S3311" s="27" t="str">
        <f t="shared" si="260"/>
        <v/>
      </c>
    </row>
    <row r="3312" spans="2:19" x14ac:dyDescent="0.3">
      <c r="B3312" s="24" t="str">
        <f>_xlfn.IFNA(VLOOKUP(A3312,list!B:C,2,FALSE),"")</f>
        <v/>
      </c>
      <c r="D3312" s="24" t="str">
        <f>_xlfn.IFNA(VLOOKUP(C3312,list!$G$2:$I$10,2,FALSE),"")</f>
        <v/>
      </c>
      <c r="E3312" s="24" t="str">
        <f>_xlfn.IFNA(VLOOKUP(C3312,list!G:I,3,FALSE),"")</f>
        <v/>
      </c>
      <c r="O3312" s="26" t="str">
        <f t="shared" si="257"/>
        <v/>
      </c>
      <c r="P3312" s="28" t="str">
        <f t="shared" si="261"/>
        <v/>
      </c>
      <c r="Q3312" s="24" t="str">
        <f t="shared" si="258"/>
        <v/>
      </c>
      <c r="R3312" s="24" t="str">
        <f t="shared" si="259"/>
        <v/>
      </c>
      <c r="S3312" s="27" t="str">
        <f t="shared" si="260"/>
        <v/>
      </c>
    </row>
    <row r="3313" spans="2:19" x14ac:dyDescent="0.3">
      <c r="B3313" s="24" t="str">
        <f>_xlfn.IFNA(VLOOKUP(A3313,list!B:C,2,FALSE),"")</f>
        <v/>
      </c>
      <c r="D3313" s="24" t="str">
        <f>_xlfn.IFNA(VLOOKUP(C3313,list!$G$2:$I$10,2,FALSE),"")</f>
        <v/>
      </c>
      <c r="E3313" s="24" t="str">
        <f>_xlfn.IFNA(VLOOKUP(C3313,list!G:I,3,FALSE),"")</f>
        <v/>
      </c>
      <c r="O3313" s="26" t="str">
        <f t="shared" si="257"/>
        <v/>
      </c>
      <c r="P3313" s="28" t="str">
        <f t="shared" si="261"/>
        <v/>
      </c>
      <c r="Q3313" s="24" t="str">
        <f t="shared" si="258"/>
        <v/>
      </c>
      <c r="R3313" s="24" t="str">
        <f t="shared" si="259"/>
        <v/>
      </c>
      <c r="S3313" s="27" t="str">
        <f t="shared" si="260"/>
        <v/>
      </c>
    </row>
    <row r="3314" spans="2:19" x14ac:dyDescent="0.3">
      <c r="B3314" s="24" t="str">
        <f>_xlfn.IFNA(VLOOKUP(A3314,list!B:C,2,FALSE),"")</f>
        <v/>
      </c>
      <c r="D3314" s="24" t="str">
        <f>_xlfn.IFNA(VLOOKUP(C3314,list!$G$2:$I$10,2,FALSE),"")</f>
        <v/>
      </c>
      <c r="E3314" s="24" t="str">
        <f>_xlfn.IFNA(VLOOKUP(C3314,list!G:I,3,FALSE),"")</f>
        <v/>
      </c>
      <c r="O3314" s="26" t="str">
        <f t="shared" si="257"/>
        <v/>
      </c>
      <c r="P3314" s="28" t="str">
        <f t="shared" si="261"/>
        <v/>
      </c>
      <c r="Q3314" s="24" t="str">
        <f t="shared" si="258"/>
        <v/>
      </c>
      <c r="R3314" s="24" t="str">
        <f t="shared" si="259"/>
        <v/>
      </c>
      <c r="S3314" s="27" t="str">
        <f t="shared" si="260"/>
        <v/>
      </c>
    </row>
    <row r="3315" spans="2:19" x14ac:dyDescent="0.3">
      <c r="B3315" s="24" t="str">
        <f>_xlfn.IFNA(VLOOKUP(A3315,list!B:C,2,FALSE),"")</f>
        <v/>
      </c>
      <c r="D3315" s="24" t="str">
        <f>_xlfn.IFNA(VLOOKUP(C3315,list!$G$2:$I$10,2,FALSE),"")</f>
        <v/>
      </c>
      <c r="E3315" s="24" t="str">
        <f>_xlfn.IFNA(VLOOKUP(C3315,list!G:I,3,FALSE),"")</f>
        <v/>
      </c>
      <c r="O3315" s="26" t="str">
        <f t="shared" si="257"/>
        <v/>
      </c>
      <c r="P3315" s="28" t="str">
        <f t="shared" si="261"/>
        <v/>
      </c>
      <c r="Q3315" s="24" t="str">
        <f t="shared" si="258"/>
        <v/>
      </c>
      <c r="R3315" s="24" t="str">
        <f t="shared" si="259"/>
        <v/>
      </c>
      <c r="S3315" s="27" t="str">
        <f t="shared" si="260"/>
        <v/>
      </c>
    </row>
    <row r="3316" spans="2:19" x14ac:dyDescent="0.3">
      <c r="B3316" s="24" t="str">
        <f>_xlfn.IFNA(VLOOKUP(A3316,list!B:C,2,FALSE),"")</f>
        <v/>
      </c>
      <c r="D3316" s="24" t="str">
        <f>_xlfn.IFNA(VLOOKUP(C3316,list!$G$2:$I$10,2,FALSE),"")</f>
        <v/>
      </c>
      <c r="E3316" s="24" t="str">
        <f>_xlfn.IFNA(VLOOKUP(C3316,list!G:I,3,FALSE),"")</f>
        <v/>
      </c>
      <c r="O3316" s="26" t="str">
        <f t="shared" si="257"/>
        <v/>
      </c>
      <c r="P3316" s="28" t="str">
        <f t="shared" si="261"/>
        <v/>
      </c>
      <c r="Q3316" s="24" t="str">
        <f t="shared" si="258"/>
        <v/>
      </c>
      <c r="R3316" s="24" t="str">
        <f t="shared" si="259"/>
        <v/>
      </c>
      <c r="S3316" s="27" t="str">
        <f t="shared" si="260"/>
        <v/>
      </c>
    </row>
    <row r="3317" spans="2:19" x14ac:dyDescent="0.3">
      <c r="B3317" s="24" t="str">
        <f>_xlfn.IFNA(VLOOKUP(A3317,list!B:C,2,FALSE),"")</f>
        <v/>
      </c>
      <c r="D3317" s="24" t="str">
        <f>_xlfn.IFNA(VLOOKUP(C3317,list!$G$2:$I$10,2,FALSE),"")</f>
        <v/>
      </c>
      <c r="E3317" s="24" t="str">
        <f>_xlfn.IFNA(VLOOKUP(C3317,list!G:I,3,FALSE),"")</f>
        <v/>
      </c>
      <c r="O3317" s="26" t="str">
        <f t="shared" si="257"/>
        <v/>
      </c>
      <c r="P3317" s="28" t="str">
        <f t="shared" si="261"/>
        <v/>
      </c>
      <c r="Q3317" s="24" t="str">
        <f t="shared" si="258"/>
        <v/>
      </c>
      <c r="R3317" s="24" t="str">
        <f t="shared" si="259"/>
        <v/>
      </c>
      <c r="S3317" s="27" t="str">
        <f t="shared" si="260"/>
        <v/>
      </c>
    </row>
    <row r="3318" spans="2:19" x14ac:dyDescent="0.3">
      <c r="B3318" s="24" t="str">
        <f>_xlfn.IFNA(VLOOKUP(A3318,list!B:C,2,FALSE),"")</f>
        <v/>
      </c>
      <c r="D3318" s="24" t="str">
        <f>_xlfn.IFNA(VLOOKUP(C3318,list!$G$2:$I$10,2,FALSE),"")</f>
        <v/>
      </c>
      <c r="E3318" s="24" t="str">
        <f>_xlfn.IFNA(VLOOKUP(C3318,list!G:I,3,FALSE),"")</f>
        <v/>
      </c>
      <c r="O3318" s="26" t="str">
        <f t="shared" si="257"/>
        <v/>
      </c>
      <c r="P3318" s="28" t="str">
        <f t="shared" si="261"/>
        <v/>
      </c>
      <c r="Q3318" s="24" t="str">
        <f t="shared" si="258"/>
        <v/>
      </c>
      <c r="R3318" s="24" t="str">
        <f t="shared" si="259"/>
        <v/>
      </c>
      <c r="S3318" s="27" t="str">
        <f t="shared" si="260"/>
        <v/>
      </c>
    </row>
    <row r="3319" spans="2:19" x14ac:dyDescent="0.3">
      <c r="B3319" s="24" t="str">
        <f>_xlfn.IFNA(VLOOKUP(A3319,list!B:C,2,FALSE),"")</f>
        <v/>
      </c>
      <c r="D3319" s="24" t="str">
        <f>_xlfn.IFNA(VLOOKUP(C3319,list!$G$2:$I$10,2,FALSE),"")</f>
        <v/>
      </c>
      <c r="E3319" s="24" t="str">
        <f>_xlfn.IFNA(VLOOKUP(C3319,list!G:I,3,FALSE),"")</f>
        <v/>
      </c>
      <c r="O3319" s="26" t="str">
        <f t="shared" si="257"/>
        <v/>
      </c>
      <c r="P3319" s="28" t="str">
        <f t="shared" si="261"/>
        <v/>
      </c>
      <c r="Q3319" s="24" t="str">
        <f t="shared" si="258"/>
        <v/>
      </c>
      <c r="R3319" s="24" t="str">
        <f t="shared" si="259"/>
        <v/>
      </c>
      <c r="S3319" s="27" t="str">
        <f t="shared" si="260"/>
        <v/>
      </c>
    </row>
    <row r="3320" spans="2:19" x14ac:dyDescent="0.3">
      <c r="B3320" s="24" t="str">
        <f>_xlfn.IFNA(VLOOKUP(A3320,list!B:C,2,FALSE),"")</f>
        <v/>
      </c>
      <c r="D3320" s="24" t="str">
        <f>_xlfn.IFNA(VLOOKUP(C3320,list!$G$2:$I$10,2,FALSE),"")</f>
        <v/>
      </c>
      <c r="E3320" s="24" t="str">
        <f>_xlfn.IFNA(VLOOKUP(C3320,list!G:I,3,FALSE),"")</f>
        <v/>
      </c>
      <c r="O3320" s="26" t="str">
        <f t="shared" si="257"/>
        <v/>
      </c>
      <c r="P3320" s="28" t="str">
        <f t="shared" si="261"/>
        <v/>
      </c>
      <c r="Q3320" s="24" t="str">
        <f t="shared" si="258"/>
        <v/>
      </c>
      <c r="R3320" s="24" t="str">
        <f t="shared" si="259"/>
        <v/>
      </c>
      <c r="S3320" s="27" t="str">
        <f t="shared" si="260"/>
        <v/>
      </c>
    </row>
    <row r="3321" spans="2:19" x14ac:dyDescent="0.3">
      <c r="B3321" s="24" t="str">
        <f>_xlfn.IFNA(VLOOKUP(A3321,list!B:C,2,FALSE),"")</f>
        <v/>
      </c>
      <c r="D3321" s="24" t="str">
        <f>_xlfn.IFNA(VLOOKUP(C3321,list!$G$2:$I$10,2,FALSE),"")</f>
        <v/>
      </c>
      <c r="E3321" s="24" t="str">
        <f>_xlfn.IFNA(VLOOKUP(C3321,list!G:I,3,FALSE),"")</f>
        <v/>
      </c>
      <c r="O3321" s="26" t="str">
        <f t="shared" si="257"/>
        <v/>
      </c>
      <c r="P3321" s="28" t="str">
        <f t="shared" si="261"/>
        <v/>
      </c>
      <c r="Q3321" s="24" t="str">
        <f t="shared" si="258"/>
        <v/>
      </c>
      <c r="R3321" s="24" t="str">
        <f t="shared" si="259"/>
        <v/>
      </c>
      <c r="S3321" s="27" t="str">
        <f t="shared" si="260"/>
        <v/>
      </c>
    </row>
    <row r="3322" spans="2:19" x14ac:dyDescent="0.3">
      <c r="B3322" s="24" t="str">
        <f>_xlfn.IFNA(VLOOKUP(A3322,list!B:C,2,FALSE),"")</f>
        <v/>
      </c>
      <c r="D3322" s="24" t="str">
        <f>_xlfn.IFNA(VLOOKUP(C3322,list!$G$2:$I$10,2,FALSE),"")</f>
        <v/>
      </c>
      <c r="E3322" s="24" t="str">
        <f>_xlfn.IFNA(VLOOKUP(C3322,list!G:I,3,FALSE),"")</f>
        <v/>
      </c>
      <c r="O3322" s="26" t="str">
        <f t="shared" si="257"/>
        <v/>
      </c>
      <c r="P3322" s="28" t="str">
        <f t="shared" si="261"/>
        <v/>
      </c>
      <c r="Q3322" s="24" t="str">
        <f t="shared" si="258"/>
        <v/>
      </c>
      <c r="R3322" s="24" t="str">
        <f t="shared" si="259"/>
        <v/>
      </c>
      <c r="S3322" s="27" t="str">
        <f t="shared" si="260"/>
        <v/>
      </c>
    </row>
    <row r="3323" spans="2:19" x14ac:dyDescent="0.3">
      <c r="B3323" s="24" t="str">
        <f>_xlfn.IFNA(VLOOKUP(A3323,list!B:C,2,FALSE),"")</f>
        <v/>
      </c>
      <c r="D3323" s="24" t="str">
        <f>_xlfn.IFNA(VLOOKUP(C3323,list!$G$2:$I$10,2,FALSE),"")</f>
        <v/>
      </c>
      <c r="E3323" s="24" t="str">
        <f>_xlfn.IFNA(VLOOKUP(C3323,list!G:I,3,FALSE),"")</f>
        <v/>
      </c>
      <c r="O3323" s="26" t="str">
        <f t="shared" si="257"/>
        <v/>
      </c>
      <c r="P3323" s="28" t="str">
        <f t="shared" si="261"/>
        <v/>
      </c>
      <c r="Q3323" s="24" t="str">
        <f t="shared" si="258"/>
        <v/>
      </c>
      <c r="R3323" s="24" t="str">
        <f t="shared" si="259"/>
        <v/>
      </c>
      <c r="S3323" s="27" t="str">
        <f t="shared" si="260"/>
        <v/>
      </c>
    </row>
    <row r="3324" spans="2:19" x14ac:dyDescent="0.3">
      <c r="B3324" s="24" t="str">
        <f>_xlfn.IFNA(VLOOKUP(A3324,list!B:C,2,FALSE),"")</f>
        <v/>
      </c>
      <c r="D3324" s="24" t="str">
        <f>_xlfn.IFNA(VLOOKUP(C3324,list!$G$2:$I$10,2,FALSE),"")</f>
        <v/>
      </c>
      <c r="E3324" s="24" t="str">
        <f>_xlfn.IFNA(VLOOKUP(C3324,list!G:I,3,FALSE),"")</f>
        <v/>
      </c>
      <c r="O3324" s="26" t="str">
        <f t="shared" si="257"/>
        <v/>
      </c>
      <c r="P3324" s="28" t="str">
        <f t="shared" si="261"/>
        <v/>
      </c>
      <c r="Q3324" s="24" t="str">
        <f t="shared" si="258"/>
        <v/>
      </c>
      <c r="R3324" s="24" t="str">
        <f t="shared" si="259"/>
        <v/>
      </c>
      <c r="S3324" s="27" t="str">
        <f t="shared" si="260"/>
        <v/>
      </c>
    </row>
    <row r="3325" spans="2:19" x14ac:dyDescent="0.3">
      <c r="B3325" s="24" t="str">
        <f>_xlfn.IFNA(VLOOKUP(A3325,list!B:C,2,FALSE),"")</f>
        <v/>
      </c>
      <c r="D3325" s="24" t="str">
        <f>_xlfn.IFNA(VLOOKUP(C3325,list!$G$2:$I$10,2,FALSE),"")</f>
        <v/>
      </c>
      <c r="E3325" s="24" t="str">
        <f>_xlfn.IFNA(VLOOKUP(C3325,list!G:I,3,FALSE),"")</f>
        <v/>
      </c>
      <c r="O3325" s="26" t="str">
        <f t="shared" si="257"/>
        <v/>
      </c>
      <c r="P3325" s="28" t="str">
        <f t="shared" si="261"/>
        <v/>
      </c>
      <c r="Q3325" s="24" t="str">
        <f t="shared" si="258"/>
        <v/>
      </c>
      <c r="R3325" s="24" t="str">
        <f t="shared" si="259"/>
        <v/>
      </c>
      <c r="S3325" s="27" t="str">
        <f t="shared" si="260"/>
        <v/>
      </c>
    </row>
    <row r="3326" spans="2:19" x14ac:dyDescent="0.3">
      <c r="B3326" s="24" t="str">
        <f>_xlfn.IFNA(VLOOKUP(A3326,list!B:C,2,FALSE),"")</f>
        <v/>
      </c>
      <c r="D3326" s="24" t="str">
        <f>_xlfn.IFNA(VLOOKUP(C3326,list!$G$2:$I$10,2,FALSE),"")</f>
        <v/>
      </c>
      <c r="E3326" s="24" t="str">
        <f>_xlfn.IFNA(VLOOKUP(C3326,list!G:I,3,FALSE),"")</f>
        <v/>
      </c>
      <c r="O3326" s="26" t="str">
        <f t="shared" si="257"/>
        <v/>
      </c>
      <c r="P3326" s="28" t="str">
        <f t="shared" si="261"/>
        <v/>
      </c>
      <c r="Q3326" s="24" t="str">
        <f t="shared" si="258"/>
        <v/>
      </c>
      <c r="R3326" s="24" t="str">
        <f t="shared" si="259"/>
        <v/>
      </c>
      <c r="S3326" s="27" t="str">
        <f t="shared" si="260"/>
        <v/>
      </c>
    </row>
    <row r="3327" spans="2:19" x14ac:dyDescent="0.3">
      <c r="B3327" s="24" t="str">
        <f>_xlfn.IFNA(VLOOKUP(A3327,list!B:C,2,FALSE),"")</f>
        <v/>
      </c>
      <c r="D3327" s="24" t="str">
        <f>_xlfn.IFNA(VLOOKUP(C3327,list!$G$2:$I$10,2,FALSE),"")</f>
        <v/>
      </c>
      <c r="E3327" s="24" t="str">
        <f>_xlfn.IFNA(VLOOKUP(C3327,list!G:I,3,FALSE),"")</f>
        <v/>
      </c>
      <c r="O3327" s="26" t="str">
        <f t="shared" si="257"/>
        <v/>
      </c>
      <c r="P3327" s="28" t="str">
        <f t="shared" si="261"/>
        <v/>
      </c>
      <c r="Q3327" s="24" t="str">
        <f t="shared" si="258"/>
        <v/>
      </c>
      <c r="R3327" s="24" t="str">
        <f t="shared" si="259"/>
        <v/>
      </c>
      <c r="S3327" s="27" t="str">
        <f t="shared" si="260"/>
        <v/>
      </c>
    </row>
    <row r="3328" spans="2:19" x14ac:dyDescent="0.3">
      <c r="B3328" s="24" t="str">
        <f>_xlfn.IFNA(VLOOKUP(A3328,list!B:C,2,FALSE),"")</f>
        <v/>
      </c>
      <c r="D3328" s="24" t="str">
        <f>_xlfn.IFNA(VLOOKUP(C3328,list!$G$2:$I$10,2,FALSE),"")</f>
        <v/>
      </c>
      <c r="E3328" s="24" t="str">
        <f>_xlfn.IFNA(VLOOKUP(C3328,list!G:I,3,FALSE),"")</f>
        <v/>
      </c>
      <c r="O3328" s="26" t="str">
        <f t="shared" si="257"/>
        <v/>
      </c>
      <c r="P3328" s="28" t="str">
        <f t="shared" si="261"/>
        <v/>
      </c>
      <c r="Q3328" s="24" t="str">
        <f t="shared" si="258"/>
        <v/>
      </c>
      <c r="R3328" s="24" t="str">
        <f t="shared" si="259"/>
        <v/>
      </c>
      <c r="S3328" s="27" t="str">
        <f t="shared" si="260"/>
        <v/>
      </c>
    </row>
    <row r="3329" spans="2:19" x14ac:dyDescent="0.3">
      <c r="B3329" s="24" t="str">
        <f>_xlfn.IFNA(VLOOKUP(A3329,list!B:C,2,FALSE),"")</f>
        <v/>
      </c>
      <c r="D3329" s="24" t="str">
        <f>_xlfn.IFNA(VLOOKUP(C3329,list!$G$2:$I$10,2,FALSE),"")</f>
        <v/>
      </c>
      <c r="E3329" s="24" t="str">
        <f>_xlfn.IFNA(VLOOKUP(C3329,list!G:I,3,FALSE),"")</f>
        <v/>
      </c>
      <c r="O3329" s="26" t="str">
        <f t="shared" si="257"/>
        <v/>
      </c>
      <c r="P3329" s="28" t="str">
        <f t="shared" si="261"/>
        <v/>
      </c>
      <c r="Q3329" s="24" t="str">
        <f t="shared" si="258"/>
        <v/>
      </c>
      <c r="R3329" s="24" t="str">
        <f t="shared" si="259"/>
        <v/>
      </c>
      <c r="S3329" s="27" t="str">
        <f t="shared" si="260"/>
        <v/>
      </c>
    </row>
    <row r="3330" spans="2:19" x14ac:dyDescent="0.3">
      <c r="B3330" s="24" t="str">
        <f>_xlfn.IFNA(VLOOKUP(A3330,list!B:C,2,FALSE),"")</f>
        <v/>
      </c>
      <c r="D3330" s="24" t="str">
        <f>_xlfn.IFNA(VLOOKUP(C3330,list!$G$2:$I$10,2,FALSE),"")</f>
        <v/>
      </c>
      <c r="E3330" s="24" t="str">
        <f>_xlfn.IFNA(VLOOKUP(C3330,list!G:I,3,FALSE),"")</f>
        <v/>
      </c>
      <c r="O3330" s="26" t="str">
        <f t="shared" ref="O3330:O3393" si="262">IFERROR(IF(H3330="","",DATE(YEAR(H3330),MONTH(H3330),1)),"")</f>
        <v/>
      </c>
      <c r="P3330" s="28" t="str">
        <f t="shared" si="261"/>
        <v/>
      </c>
      <c r="Q3330" s="24" t="str">
        <f t="shared" ref="Q3330:Q3393" si="263">IFERROR(IF(J3330="","",MONTH(EOMONTH(J3330,(DAY(J3330)&gt;15)+0))),"")</f>
        <v/>
      </c>
      <c r="R3330" s="24" t="str">
        <f t="shared" ref="R3330:R3393" si="264">IFERROR(IF(J3330="","",IF(AND(MONTH(J3330)=12,Q3330=1),YEAR(J3330)+1,YEAR(J3330))),"")</f>
        <v/>
      </c>
      <c r="S3330" s="27" t="str">
        <f t="shared" ref="S3330:S3393" si="265">IF(OR(Q3330="",R3330=""),"",DATE(R3330,Q3330,1))</f>
        <v/>
      </c>
    </row>
    <row r="3331" spans="2:19" x14ac:dyDescent="0.3">
      <c r="B3331" s="24" t="str">
        <f>_xlfn.IFNA(VLOOKUP(A3331,list!B:C,2,FALSE),"")</f>
        <v/>
      </c>
      <c r="D3331" s="24" t="str">
        <f>_xlfn.IFNA(VLOOKUP(C3331,list!$G$2:$I$10,2,FALSE),"")</f>
        <v/>
      </c>
      <c r="E3331" s="24" t="str">
        <f>_xlfn.IFNA(VLOOKUP(C3331,list!G:I,3,FALSE),"")</f>
        <v/>
      </c>
      <c r="O3331" s="26" t="str">
        <f t="shared" si="262"/>
        <v/>
      </c>
      <c r="P3331" s="28" t="str">
        <f t="shared" ref="P3331:P3394" si="266">IFERROR(IF(J3331&gt;0,((J3331-H3331)/7),""),"")</f>
        <v/>
      </c>
      <c r="Q3331" s="24" t="str">
        <f t="shared" si="263"/>
        <v/>
      </c>
      <c r="R3331" s="24" t="str">
        <f t="shared" si="264"/>
        <v/>
      </c>
      <c r="S3331" s="27" t="str">
        <f t="shared" si="265"/>
        <v/>
      </c>
    </row>
    <row r="3332" spans="2:19" x14ac:dyDescent="0.3">
      <c r="B3332" s="24" t="str">
        <f>_xlfn.IFNA(VLOOKUP(A3332,list!B:C,2,FALSE),"")</f>
        <v/>
      </c>
      <c r="D3332" s="24" t="str">
        <f>_xlfn.IFNA(VLOOKUP(C3332,list!$G$2:$I$10,2,FALSE),"")</f>
        <v/>
      </c>
      <c r="E3332" s="24" t="str">
        <f>_xlfn.IFNA(VLOOKUP(C3332,list!G:I,3,FALSE),"")</f>
        <v/>
      </c>
      <c r="O3332" s="26" t="str">
        <f t="shared" si="262"/>
        <v/>
      </c>
      <c r="P3332" s="28" t="str">
        <f t="shared" si="266"/>
        <v/>
      </c>
      <c r="Q3332" s="24" t="str">
        <f t="shared" si="263"/>
        <v/>
      </c>
      <c r="R3332" s="24" t="str">
        <f t="shared" si="264"/>
        <v/>
      </c>
      <c r="S3332" s="27" t="str">
        <f t="shared" si="265"/>
        <v/>
      </c>
    </row>
    <row r="3333" spans="2:19" x14ac:dyDescent="0.3">
      <c r="B3333" s="24" t="str">
        <f>_xlfn.IFNA(VLOOKUP(A3333,list!B:C,2,FALSE),"")</f>
        <v/>
      </c>
      <c r="D3333" s="24" t="str">
        <f>_xlfn.IFNA(VLOOKUP(C3333,list!$G$2:$I$10,2,FALSE),"")</f>
        <v/>
      </c>
      <c r="E3333" s="24" t="str">
        <f>_xlfn.IFNA(VLOOKUP(C3333,list!G:I,3,FALSE),"")</f>
        <v/>
      </c>
      <c r="O3333" s="26" t="str">
        <f t="shared" si="262"/>
        <v/>
      </c>
      <c r="P3333" s="28" t="str">
        <f t="shared" si="266"/>
        <v/>
      </c>
      <c r="Q3333" s="24" t="str">
        <f t="shared" si="263"/>
        <v/>
      </c>
      <c r="R3333" s="24" t="str">
        <f t="shared" si="264"/>
        <v/>
      </c>
      <c r="S3333" s="27" t="str">
        <f t="shared" si="265"/>
        <v/>
      </c>
    </row>
    <row r="3334" spans="2:19" x14ac:dyDescent="0.3">
      <c r="B3334" s="24" t="str">
        <f>_xlfn.IFNA(VLOOKUP(A3334,list!B:C,2,FALSE),"")</f>
        <v/>
      </c>
      <c r="D3334" s="24" t="str">
        <f>_xlfn.IFNA(VLOOKUP(C3334,list!$G$2:$I$10,2,FALSE),"")</f>
        <v/>
      </c>
      <c r="E3334" s="24" t="str">
        <f>_xlfn.IFNA(VLOOKUP(C3334,list!G:I,3,FALSE),"")</f>
        <v/>
      </c>
      <c r="O3334" s="26" t="str">
        <f t="shared" si="262"/>
        <v/>
      </c>
      <c r="P3334" s="28" t="str">
        <f t="shared" si="266"/>
        <v/>
      </c>
      <c r="Q3334" s="24" t="str">
        <f t="shared" si="263"/>
        <v/>
      </c>
      <c r="R3334" s="24" t="str">
        <f t="shared" si="264"/>
        <v/>
      </c>
      <c r="S3334" s="27" t="str">
        <f t="shared" si="265"/>
        <v/>
      </c>
    </row>
    <row r="3335" spans="2:19" x14ac:dyDescent="0.3">
      <c r="B3335" s="24" t="str">
        <f>_xlfn.IFNA(VLOOKUP(A3335,list!B:C,2,FALSE),"")</f>
        <v/>
      </c>
      <c r="D3335" s="24" t="str">
        <f>_xlfn.IFNA(VLOOKUP(C3335,list!$G$2:$I$10,2,FALSE),"")</f>
        <v/>
      </c>
      <c r="E3335" s="24" t="str">
        <f>_xlfn.IFNA(VLOOKUP(C3335,list!G:I,3,FALSE),"")</f>
        <v/>
      </c>
      <c r="O3335" s="26" t="str">
        <f t="shared" si="262"/>
        <v/>
      </c>
      <c r="P3335" s="28" t="str">
        <f t="shared" si="266"/>
        <v/>
      </c>
      <c r="Q3335" s="24" t="str">
        <f t="shared" si="263"/>
        <v/>
      </c>
      <c r="R3335" s="24" t="str">
        <f t="shared" si="264"/>
        <v/>
      </c>
      <c r="S3335" s="27" t="str">
        <f t="shared" si="265"/>
        <v/>
      </c>
    </row>
    <row r="3336" spans="2:19" x14ac:dyDescent="0.3">
      <c r="B3336" s="24" t="str">
        <f>_xlfn.IFNA(VLOOKUP(A3336,list!B:C,2,FALSE),"")</f>
        <v/>
      </c>
      <c r="D3336" s="24" t="str">
        <f>_xlfn.IFNA(VLOOKUP(C3336,list!$G$2:$I$10,2,FALSE),"")</f>
        <v/>
      </c>
      <c r="E3336" s="24" t="str">
        <f>_xlfn.IFNA(VLOOKUP(C3336,list!G:I,3,FALSE),"")</f>
        <v/>
      </c>
      <c r="O3336" s="26" t="str">
        <f t="shared" si="262"/>
        <v/>
      </c>
      <c r="P3336" s="28" t="str">
        <f t="shared" si="266"/>
        <v/>
      </c>
      <c r="Q3336" s="24" t="str">
        <f t="shared" si="263"/>
        <v/>
      </c>
      <c r="R3336" s="24" t="str">
        <f t="shared" si="264"/>
        <v/>
      </c>
      <c r="S3336" s="27" t="str">
        <f t="shared" si="265"/>
        <v/>
      </c>
    </row>
    <row r="3337" spans="2:19" x14ac:dyDescent="0.3">
      <c r="B3337" s="24" t="str">
        <f>_xlfn.IFNA(VLOOKUP(A3337,list!B:C,2,FALSE),"")</f>
        <v/>
      </c>
      <c r="D3337" s="24" t="str">
        <f>_xlfn.IFNA(VLOOKUP(C3337,list!$G$2:$I$10,2,FALSE),"")</f>
        <v/>
      </c>
      <c r="E3337" s="24" t="str">
        <f>_xlfn.IFNA(VLOOKUP(C3337,list!G:I,3,FALSE),"")</f>
        <v/>
      </c>
      <c r="O3337" s="26" t="str">
        <f t="shared" si="262"/>
        <v/>
      </c>
      <c r="P3337" s="28" t="str">
        <f t="shared" si="266"/>
        <v/>
      </c>
      <c r="Q3337" s="24" t="str">
        <f t="shared" si="263"/>
        <v/>
      </c>
      <c r="R3337" s="24" t="str">
        <f t="shared" si="264"/>
        <v/>
      </c>
      <c r="S3337" s="27" t="str">
        <f t="shared" si="265"/>
        <v/>
      </c>
    </row>
    <row r="3338" spans="2:19" x14ac:dyDescent="0.3">
      <c r="B3338" s="24" t="str">
        <f>_xlfn.IFNA(VLOOKUP(A3338,list!B:C,2,FALSE),"")</f>
        <v/>
      </c>
      <c r="D3338" s="24" t="str">
        <f>_xlfn.IFNA(VLOOKUP(C3338,list!$G$2:$I$10,2,FALSE),"")</f>
        <v/>
      </c>
      <c r="E3338" s="24" t="str">
        <f>_xlfn.IFNA(VLOOKUP(C3338,list!G:I,3,FALSE),"")</f>
        <v/>
      </c>
      <c r="O3338" s="26" t="str">
        <f t="shared" si="262"/>
        <v/>
      </c>
      <c r="P3338" s="28" t="str">
        <f t="shared" si="266"/>
        <v/>
      </c>
      <c r="Q3338" s="24" t="str">
        <f t="shared" si="263"/>
        <v/>
      </c>
      <c r="R3338" s="24" t="str">
        <f t="shared" si="264"/>
        <v/>
      </c>
      <c r="S3338" s="27" t="str">
        <f t="shared" si="265"/>
        <v/>
      </c>
    </row>
    <row r="3339" spans="2:19" x14ac:dyDescent="0.3">
      <c r="B3339" s="24" t="str">
        <f>_xlfn.IFNA(VLOOKUP(A3339,list!B:C,2,FALSE),"")</f>
        <v/>
      </c>
      <c r="D3339" s="24" t="str">
        <f>_xlfn.IFNA(VLOOKUP(C3339,list!$G$2:$I$10,2,FALSE),"")</f>
        <v/>
      </c>
      <c r="E3339" s="24" t="str">
        <f>_xlfn.IFNA(VLOOKUP(C3339,list!G:I,3,FALSE),"")</f>
        <v/>
      </c>
      <c r="O3339" s="26" t="str">
        <f t="shared" si="262"/>
        <v/>
      </c>
      <c r="P3339" s="28" t="str">
        <f t="shared" si="266"/>
        <v/>
      </c>
      <c r="Q3339" s="24" t="str">
        <f t="shared" si="263"/>
        <v/>
      </c>
      <c r="R3339" s="24" t="str">
        <f t="shared" si="264"/>
        <v/>
      </c>
      <c r="S3339" s="27" t="str">
        <f t="shared" si="265"/>
        <v/>
      </c>
    </row>
    <row r="3340" spans="2:19" x14ac:dyDescent="0.3">
      <c r="B3340" s="24" t="str">
        <f>_xlfn.IFNA(VLOOKUP(A3340,list!B:C,2,FALSE),"")</f>
        <v/>
      </c>
      <c r="D3340" s="24" t="str">
        <f>_xlfn.IFNA(VLOOKUP(C3340,list!$G$2:$I$10,2,FALSE),"")</f>
        <v/>
      </c>
      <c r="E3340" s="24" t="str">
        <f>_xlfn.IFNA(VLOOKUP(C3340,list!G:I,3,FALSE),"")</f>
        <v/>
      </c>
      <c r="O3340" s="26" t="str">
        <f t="shared" si="262"/>
        <v/>
      </c>
      <c r="P3340" s="28" t="str">
        <f t="shared" si="266"/>
        <v/>
      </c>
      <c r="Q3340" s="24" t="str">
        <f t="shared" si="263"/>
        <v/>
      </c>
      <c r="R3340" s="24" t="str">
        <f t="shared" si="264"/>
        <v/>
      </c>
      <c r="S3340" s="27" t="str">
        <f t="shared" si="265"/>
        <v/>
      </c>
    </row>
    <row r="3341" spans="2:19" x14ac:dyDescent="0.3">
      <c r="B3341" s="24" t="str">
        <f>_xlfn.IFNA(VLOOKUP(A3341,list!B:C,2,FALSE),"")</f>
        <v/>
      </c>
      <c r="D3341" s="24" t="str">
        <f>_xlfn.IFNA(VLOOKUP(C3341,list!$G$2:$I$10,2,FALSE),"")</f>
        <v/>
      </c>
      <c r="E3341" s="24" t="str">
        <f>_xlfn.IFNA(VLOOKUP(C3341,list!G:I,3,FALSE),"")</f>
        <v/>
      </c>
      <c r="O3341" s="26" t="str">
        <f t="shared" si="262"/>
        <v/>
      </c>
      <c r="P3341" s="28" t="str">
        <f t="shared" si="266"/>
        <v/>
      </c>
      <c r="Q3341" s="24" t="str">
        <f t="shared" si="263"/>
        <v/>
      </c>
      <c r="R3341" s="24" t="str">
        <f t="shared" si="264"/>
        <v/>
      </c>
      <c r="S3341" s="27" t="str">
        <f t="shared" si="265"/>
        <v/>
      </c>
    </row>
    <row r="3342" spans="2:19" x14ac:dyDescent="0.3">
      <c r="B3342" s="24" t="str">
        <f>_xlfn.IFNA(VLOOKUP(A3342,list!B:C,2,FALSE),"")</f>
        <v/>
      </c>
      <c r="D3342" s="24" t="str">
        <f>_xlfn.IFNA(VLOOKUP(C3342,list!$G$2:$I$10,2,FALSE),"")</f>
        <v/>
      </c>
      <c r="E3342" s="24" t="str">
        <f>_xlfn.IFNA(VLOOKUP(C3342,list!G:I,3,FALSE),"")</f>
        <v/>
      </c>
      <c r="O3342" s="26" t="str">
        <f t="shared" si="262"/>
        <v/>
      </c>
      <c r="P3342" s="28" t="str">
        <f t="shared" si="266"/>
        <v/>
      </c>
      <c r="Q3342" s="24" t="str">
        <f t="shared" si="263"/>
        <v/>
      </c>
      <c r="R3342" s="24" t="str">
        <f t="shared" si="264"/>
        <v/>
      </c>
      <c r="S3342" s="27" t="str">
        <f t="shared" si="265"/>
        <v/>
      </c>
    </row>
    <row r="3343" spans="2:19" x14ac:dyDescent="0.3">
      <c r="B3343" s="24" t="str">
        <f>_xlfn.IFNA(VLOOKUP(A3343,list!B:C,2,FALSE),"")</f>
        <v/>
      </c>
      <c r="D3343" s="24" t="str">
        <f>_xlfn.IFNA(VLOOKUP(C3343,list!$G$2:$I$10,2,FALSE),"")</f>
        <v/>
      </c>
      <c r="E3343" s="24" t="str">
        <f>_xlfn.IFNA(VLOOKUP(C3343,list!G:I,3,FALSE),"")</f>
        <v/>
      </c>
      <c r="O3343" s="26" t="str">
        <f t="shared" si="262"/>
        <v/>
      </c>
      <c r="P3343" s="28" t="str">
        <f t="shared" si="266"/>
        <v/>
      </c>
      <c r="Q3343" s="24" t="str">
        <f t="shared" si="263"/>
        <v/>
      </c>
      <c r="R3343" s="24" t="str">
        <f t="shared" si="264"/>
        <v/>
      </c>
      <c r="S3343" s="27" t="str">
        <f t="shared" si="265"/>
        <v/>
      </c>
    </row>
    <row r="3344" spans="2:19" x14ac:dyDescent="0.3">
      <c r="B3344" s="24" t="str">
        <f>_xlfn.IFNA(VLOOKUP(A3344,list!B:C,2,FALSE),"")</f>
        <v/>
      </c>
      <c r="D3344" s="24" t="str">
        <f>_xlfn.IFNA(VLOOKUP(C3344,list!$G$2:$I$10,2,FALSE),"")</f>
        <v/>
      </c>
      <c r="E3344" s="24" t="str">
        <f>_xlfn.IFNA(VLOOKUP(C3344,list!G:I,3,FALSE),"")</f>
        <v/>
      </c>
      <c r="O3344" s="26" t="str">
        <f t="shared" si="262"/>
        <v/>
      </c>
      <c r="P3344" s="28" t="str">
        <f t="shared" si="266"/>
        <v/>
      </c>
      <c r="Q3344" s="24" t="str">
        <f t="shared" si="263"/>
        <v/>
      </c>
      <c r="R3344" s="24" t="str">
        <f t="shared" si="264"/>
        <v/>
      </c>
      <c r="S3344" s="27" t="str">
        <f t="shared" si="265"/>
        <v/>
      </c>
    </row>
    <row r="3345" spans="2:19" x14ac:dyDescent="0.3">
      <c r="B3345" s="24" t="str">
        <f>_xlfn.IFNA(VLOOKUP(A3345,list!B:C,2,FALSE),"")</f>
        <v/>
      </c>
      <c r="D3345" s="24" t="str">
        <f>_xlfn.IFNA(VLOOKUP(C3345,list!$G$2:$I$10,2,FALSE),"")</f>
        <v/>
      </c>
      <c r="E3345" s="24" t="str">
        <f>_xlfn.IFNA(VLOOKUP(C3345,list!G:I,3,FALSE),"")</f>
        <v/>
      </c>
      <c r="O3345" s="26" t="str">
        <f t="shared" si="262"/>
        <v/>
      </c>
      <c r="P3345" s="28" t="str">
        <f t="shared" si="266"/>
        <v/>
      </c>
      <c r="Q3345" s="24" t="str">
        <f t="shared" si="263"/>
        <v/>
      </c>
      <c r="R3345" s="24" t="str">
        <f t="shared" si="264"/>
        <v/>
      </c>
      <c r="S3345" s="27" t="str">
        <f t="shared" si="265"/>
        <v/>
      </c>
    </row>
    <row r="3346" spans="2:19" x14ac:dyDescent="0.3">
      <c r="B3346" s="24" t="str">
        <f>_xlfn.IFNA(VLOOKUP(A3346,list!B:C,2,FALSE),"")</f>
        <v/>
      </c>
      <c r="D3346" s="24" t="str">
        <f>_xlfn.IFNA(VLOOKUP(C3346,list!$G$2:$I$10,2,FALSE),"")</f>
        <v/>
      </c>
      <c r="E3346" s="24" t="str">
        <f>_xlfn.IFNA(VLOOKUP(C3346,list!G:I,3,FALSE),"")</f>
        <v/>
      </c>
      <c r="O3346" s="26" t="str">
        <f t="shared" si="262"/>
        <v/>
      </c>
      <c r="P3346" s="28" t="str">
        <f t="shared" si="266"/>
        <v/>
      </c>
      <c r="Q3346" s="24" t="str">
        <f t="shared" si="263"/>
        <v/>
      </c>
      <c r="R3346" s="24" t="str">
        <f t="shared" si="264"/>
        <v/>
      </c>
      <c r="S3346" s="27" t="str">
        <f t="shared" si="265"/>
        <v/>
      </c>
    </row>
    <row r="3347" spans="2:19" x14ac:dyDescent="0.3">
      <c r="B3347" s="24" t="str">
        <f>_xlfn.IFNA(VLOOKUP(A3347,list!B:C,2,FALSE),"")</f>
        <v/>
      </c>
      <c r="D3347" s="24" t="str">
        <f>_xlfn.IFNA(VLOOKUP(C3347,list!$G$2:$I$10,2,FALSE),"")</f>
        <v/>
      </c>
      <c r="E3347" s="24" t="str">
        <f>_xlfn.IFNA(VLOOKUP(C3347,list!G:I,3,FALSE),"")</f>
        <v/>
      </c>
      <c r="O3347" s="26" t="str">
        <f t="shared" si="262"/>
        <v/>
      </c>
      <c r="P3347" s="28" t="str">
        <f t="shared" si="266"/>
        <v/>
      </c>
      <c r="Q3347" s="24" t="str">
        <f t="shared" si="263"/>
        <v/>
      </c>
      <c r="R3347" s="24" t="str">
        <f t="shared" si="264"/>
        <v/>
      </c>
      <c r="S3347" s="27" t="str">
        <f t="shared" si="265"/>
        <v/>
      </c>
    </row>
    <row r="3348" spans="2:19" x14ac:dyDescent="0.3">
      <c r="B3348" s="24" t="str">
        <f>_xlfn.IFNA(VLOOKUP(A3348,list!B:C,2,FALSE),"")</f>
        <v/>
      </c>
      <c r="D3348" s="24" t="str">
        <f>_xlfn.IFNA(VLOOKUP(C3348,list!$G$2:$I$10,2,FALSE),"")</f>
        <v/>
      </c>
      <c r="E3348" s="24" t="str">
        <f>_xlfn.IFNA(VLOOKUP(C3348,list!G:I,3,FALSE),"")</f>
        <v/>
      </c>
      <c r="O3348" s="26" t="str">
        <f t="shared" si="262"/>
        <v/>
      </c>
      <c r="P3348" s="28" t="str">
        <f t="shared" si="266"/>
        <v/>
      </c>
      <c r="Q3348" s="24" t="str">
        <f t="shared" si="263"/>
        <v/>
      </c>
      <c r="R3348" s="24" t="str">
        <f t="shared" si="264"/>
        <v/>
      </c>
      <c r="S3348" s="27" t="str">
        <f t="shared" si="265"/>
        <v/>
      </c>
    </row>
    <row r="3349" spans="2:19" x14ac:dyDescent="0.3">
      <c r="B3349" s="24" t="str">
        <f>_xlfn.IFNA(VLOOKUP(A3349,list!B:C,2,FALSE),"")</f>
        <v/>
      </c>
      <c r="D3349" s="24" t="str">
        <f>_xlfn.IFNA(VLOOKUP(C3349,list!$G$2:$I$10,2,FALSE),"")</f>
        <v/>
      </c>
      <c r="E3349" s="24" t="str">
        <f>_xlfn.IFNA(VLOOKUP(C3349,list!G:I,3,FALSE),"")</f>
        <v/>
      </c>
      <c r="O3349" s="26" t="str">
        <f t="shared" si="262"/>
        <v/>
      </c>
      <c r="P3349" s="28" t="str">
        <f t="shared" si="266"/>
        <v/>
      </c>
      <c r="Q3349" s="24" t="str">
        <f t="shared" si="263"/>
        <v/>
      </c>
      <c r="R3349" s="24" t="str">
        <f t="shared" si="264"/>
        <v/>
      </c>
      <c r="S3349" s="27" t="str">
        <f t="shared" si="265"/>
        <v/>
      </c>
    </row>
    <row r="3350" spans="2:19" x14ac:dyDescent="0.3">
      <c r="B3350" s="24" t="str">
        <f>_xlfn.IFNA(VLOOKUP(A3350,list!B:C,2,FALSE),"")</f>
        <v/>
      </c>
      <c r="D3350" s="24" t="str">
        <f>_xlfn.IFNA(VLOOKUP(C3350,list!$G$2:$I$10,2,FALSE),"")</f>
        <v/>
      </c>
      <c r="E3350" s="24" t="str">
        <f>_xlfn.IFNA(VLOOKUP(C3350,list!G:I,3,FALSE),"")</f>
        <v/>
      </c>
      <c r="O3350" s="26" t="str">
        <f t="shared" si="262"/>
        <v/>
      </c>
      <c r="P3350" s="28" t="str">
        <f t="shared" si="266"/>
        <v/>
      </c>
      <c r="Q3350" s="24" t="str">
        <f t="shared" si="263"/>
        <v/>
      </c>
      <c r="R3350" s="24" t="str">
        <f t="shared" si="264"/>
        <v/>
      </c>
      <c r="S3350" s="27" t="str">
        <f t="shared" si="265"/>
        <v/>
      </c>
    </row>
    <row r="3351" spans="2:19" x14ac:dyDescent="0.3">
      <c r="B3351" s="24" t="str">
        <f>_xlfn.IFNA(VLOOKUP(A3351,list!B:C,2,FALSE),"")</f>
        <v/>
      </c>
      <c r="D3351" s="24" t="str">
        <f>_xlfn.IFNA(VLOOKUP(C3351,list!$G$2:$I$10,2,FALSE),"")</f>
        <v/>
      </c>
      <c r="E3351" s="24" t="str">
        <f>_xlfn.IFNA(VLOOKUP(C3351,list!G:I,3,FALSE),"")</f>
        <v/>
      </c>
      <c r="O3351" s="26" t="str">
        <f t="shared" si="262"/>
        <v/>
      </c>
      <c r="P3351" s="28" t="str">
        <f t="shared" si="266"/>
        <v/>
      </c>
      <c r="Q3351" s="24" t="str">
        <f t="shared" si="263"/>
        <v/>
      </c>
      <c r="R3351" s="24" t="str">
        <f t="shared" si="264"/>
        <v/>
      </c>
      <c r="S3351" s="27" t="str">
        <f t="shared" si="265"/>
        <v/>
      </c>
    </row>
    <row r="3352" spans="2:19" x14ac:dyDescent="0.3">
      <c r="B3352" s="24" t="str">
        <f>_xlfn.IFNA(VLOOKUP(A3352,list!B:C,2,FALSE),"")</f>
        <v/>
      </c>
      <c r="D3352" s="24" t="str">
        <f>_xlfn.IFNA(VLOOKUP(C3352,list!$G$2:$I$10,2,FALSE),"")</f>
        <v/>
      </c>
      <c r="E3352" s="24" t="str">
        <f>_xlfn.IFNA(VLOOKUP(C3352,list!G:I,3,FALSE),"")</f>
        <v/>
      </c>
      <c r="O3352" s="26" t="str">
        <f t="shared" si="262"/>
        <v/>
      </c>
      <c r="P3352" s="28" t="str">
        <f t="shared" si="266"/>
        <v/>
      </c>
      <c r="Q3352" s="24" t="str">
        <f t="shared" si="263"/>
        <v/>
      </c>
      <c r="R3352" s="24" t="str">
        <f t="shared" si="264"/>
        <v/>
      </c>
      <c r="S3352" s="27" t="str">
        <f t="shared" si="265"/>
        <v/>
      </c>
    </row>
    <row r="3353" spans="2:19" x14ac:dyDescent="0.3">
      <c r="B3353" s="24" t="str">
        <f>_xlfn.IFNA(VLOOKUP(A3353,list!B:C,2,FALSE),"")</f>
        <v/>
      </c>
      <c r="D3353" s="24" t="str">
        <f>_xlfn.IFNA(VLOOKUP(C3353,list!$G$2:$I$10,2,FALSE),"")</f>
        <v/>
      </c>
      <c r="E3353" s="24" t="str">
        <f>_xlfn.IFNA(VLOOKUP(C3353,list!G:I,3,FALSE),"")</f>
        <v/>
      </c>
      <c r="O3353" s="26" t="str">
        <f t="shared" si="262"/>
        <v/>
      </c>
      <c r="P3353" s="28" t="str">
        <f t="shared" si="266"/>
        <v/>
      </c>
      <c r="Q3353" s="24" t="str">
        <f t="shared" si="263"/>
        <v/>
      </c>
      <c r="R3353" s="24" t="str">
        <f t="shared" si="264"/>
        <v/>
      </c>
      <c r="S3353" s="27" t="str">
        <f t="shared" si="265"/>
        <v/>
      </c>
    </row>
    <row r="3354" spans="2:19" x14ac:dyDescent="0.3">
      <c r="B3354" s="24" t="str">
        <f>_xlfn.IFNA(VLOOKUP(A3354,list!B:C,2,FALSE),"")</f>
        <v/>
      </c>
      <c r="D3354" s="24" t="str">
        <f>_xlfn.IFNA(VLOOKUP(C3354,list!$G$2:$I$10,2,FALSE),"")</f>
        <v/>
      </c>
      <c r="E3354" s="24" t="str">
        <f>_xlfn.IFNA(VLOOKUP(C3354,list!G:I,3,FALSE),"")</f>
        <v/>
      </c>
      <c r="O3354" s="26" t="str">
        <f t="shared" si="262"/>
        <v/>
      </c>
      <c r="P3354" s="28" t="str">
        <f t="shared" si="266"/>
        <v/>
      </c>
      <c r="Q3354" s="24" t="str">
        <f t="shared" si="263"/>
        <v/>
      </c>
      <c r="R3354" s="24" t="str">
        <f t="shared" si="264"/>
        <v/>
      </c>
      <c r="S3354" s="27" t="str">
        <f t="shared" si="265"/>
        <v/>
      </c>
    </row>
    <row r="3355" spans="2:19" x14ac:dyDescent="0.3">
      <c r="B3355" s="24" t="str">
        <f>_xlfn.IFNA(VLOOKUP(A3355,list!B:C,2,FALSE),"")</f>
        <v/>
      </c>
      <c r="D3355" s="24" t="str">
        <f>_xlfn.IFNA(VLOOKUP(C3355,list!$G$2:$I$10,2,FALSE),"")</f>
        <v/>
      </c>
      <c r="E3355" s="24" t="str">
        <f>_xlfn.IFNA(VLOOKUP(C3355,list!G:I,3,FALSE),"")</f>
        <v/>
      </c>
      <c r="O3355" s="26" t="str">
        <f t="shared" si="262"/>
        <v/>
      </c>
      <c r="P3355" s="28" t="str">
        <f t="shared" si="266"/>
        <v/>
      </c>
      <c r="Q3355" s="24" t="str">
        <f t="shared" si="263"/>
        <v/>
      </c>
      <c r="R3355" s="24" t="str">
        <f t="shared" si="264"/>
        <v/>
      </c>
      <c r="S3355" s="27" t="str">
        <f t="shared" si="265"/>
        <v/>
      </c>
    </row>
    <row r="3356" spans="2:19" x14ac:dyDescent="0.3">
      <c r="B3356" s="24" t="str">
        <f>_xlfn.IFNA(VLOOKUP(A3356,list!B:C,2,FALSE),"")</f>
        <v/>
      </c>
      <c r="D3356" s="24" t="str">
        <f>_xlfn.IFNA(VLOOKUP(C3356,list!$G$2:$I$10,2,FALSE),"")</f>
        <v/>
      </c>
      <c r="E3356" s="24" t="str">
        <f>_xlfn.IFNA(VLOOKUP(C3356,list!G:I,3,FALSE),"")</f>
        <v/>
      </c>
      <c r="O3356" s="26" t="str">
        <f t="shared" si="262"/>
        <v/>
      </c>
      <c r="P3356" s="28" t="str">
        <f t="shared" si="266"/>
        <v/>
      </c>
      <c r="Q3356" s="24" t="str">
        <f t="shared" si="263"/>
        <v/>
      </c>
      <c r="R3356" s="24" t="str">
        <f t="shared" si="264"/>
        <v/>
      </c>
      <c r="S3356" s="27" t="str">
        <f t="shared" si="265"/>
        <v/>
      </c>
    </row>
    <row r="3357" spans="2:19" x14ac:dyDescent="0.3">
      <c r="B3357" s="24" t="str">
        <f>_xlfn.IFNA(VLOOKUP(A3357,list!B:C,2,FALSE),"")</f>
        <v/>
      </c>
      <c r="D3357" s="24" t="str">
        <f>_xlfn.IFNA(VLOOKUP(C3357,list!$G$2:$I$10,2,FALSE),"")</f>
        <v/>
      </c>
      <c r="E3357" s="24" t="str">
        <f>_xlfn.IFNA(VLOOKUP(C3357,list!G:I,3,FALSE),"")</f>
        <v/>
      </c>
      <c r="O3357" s="26" t="str">
        <f t="shared" si="262"/>
        <v/>
      </c>
      <c r="P3357" s="28" t="str">
        <f t="shared" si="266"/>
        <v/>
      </c>
      <c r="Q3357" s="24" t="str">
        <f t="shared" si="263"/>
        <v/>
      </c>
      <c r="R3357" s="24" t="str">
        <f t="shared" si="264"/>
        <v/>
      </c>
      <c r="S3357" s="27" t="str">
        <f t="shared" si="265"/>
        <v/>
      </c>
    </row>
    <row r="3358" spans="2:19" x14ac:dyDescent="0.3">
      <c r="B3358" s="24" t="str">
        <f>_xlfn.IFNA(VLOOKUP(A3358,list!B:C,2,FALSE),"")</f>
        <v/>
      </c>
      <c r="D3358" s="24" t="str">
        <f>_xlfn.IFNA(VLOOKUP(C3358,list!$G$2:$I$10,2,FALSE),"")</f>
        <v/>
      </c>
      <c r="E3358" s="24" t="str">
        <f>_xlfn.IFNA(VLOOKUP(C3358,list!G:I,3,FALSE),"")</f>
        <v/>
      </c>
      <c r="O3358" s="26" t="str">
        <f t="shared" si="262"/>
        <v/>
      </c>
      <c r="P3358" s="28" t="str">
        <f t="shared" si="266"/>
        <v/>
      </c>
      <c r="Q3358" s="24" t="str">
        <f t="shared" si="263"/>
        <v/>
      </c>
      <c r="R3358" s="24" t="str">
        <f t="shared" si="264"/>
        <v/>
      </c>
      <c r="S3358" s="27" t="str">
        <f t="shared" si="265"/>
        <v/>
      </c>
    </row>
    <row r="3359" spans="2:19" x14ac:dyDescent="0.3">
      <c r="B3359" s="24" t="str">
        <f>_xlfn.IFNA(VLOOKUP(A3359,list!B:C,2,FALSE),"")</f>
        <v/>
      </c>
      <c r="D3359" s="24" t="str">
        <f>_xlfn.IFNA(VLOOKUP(C3359,list!$G$2:$I$10,2,FALSE),"")</f>
        <v/>
      </c>
      <c r="E3359" s="24" t="str">
        <f>_xlfn.IFNA(VLOOKUP(C3359,list!G:I,3,FALSE),"")</f>
        <v/>
      </c>
      <c r="O3359" s="26" t="str">
        <f t="shared" si="262"/>
        <v/>
      </c>
      <c r="P3359" s="28" t="str">
        <f t="shared" si="266"/>
        <v/>
      </c>
      <c r="Q3359" s="24" t="str">
        <f t="shared" si="263"/>
        <v/>
      </c>
      <c r="R3359" s="24" t="str">
        <f t="shared" si="264"/>
        <v/>
      </c>
      <c r="S3359" s="27" t="str">
        <f t="shared" si="265"/>
        <v/>
      </c>
    </row>
    <row r="3360" spans="2:19" x14ac:dyDescent="0.3">
      <c r="B3360" s="24" t="str">
        <f>_xlfn.IFNA(VLOOKUP(A3360,list!B:C,2,FALSE),"")</f>
        <v/>
      </c>
      <c r="D3360" s="24" t="str">
        <f>_xlfn.IFNA(VLOOKUP(C3360,list!$G$2:$I$10,2,FALSE),"")</f>
        <v/>
      </c>
      <c r="E3360" s="24" t="str">
        <f>_xlfn.IFNA(VLOOKUP(C3360,list!G:I,3,FALSE),"")</f>
        <v/>
      </c>
      <c r="O3360" s="26" t="str">
        <f t="shared" si="262"/>
        <v/>
      </c>
      <c r="P3360" s="28" t="str">
        <f t="shared" si="266"/>
        <v/>
      </c>
      <c r="Q3360" s="24" t="str">
        <f t="shared" si="263"/>
        <v/>
      </c>
      <c r="R3360" s="24" t="str">
        <f t="shared" si="264"/>
        <v/>
      </c>
      <c r="S3360" s="27" t="str">
        <f t="shared" si="265"/>
        <v/>
      </c>
    </row>
    <row r="3361" spans="2:19" x14ac:dyDescent="0.3">
      <c r="B3361" s="24" t="str">
        <f>_xlfn.IFNA(VLOOKUP(A3361,list!B:C,2,FALSE),"")</f>
        <v/>
      </c>
      <c r="D3361" s="24" t="str">
        <f>_xlfn.IFNA(VLOOKUP(C3361,list!$G$2:$I$10,2,FALSE),"")</f>
        <v/>
      </c>
      <c r="E3361" s="24" t="str">
        <f>_xlfn.IFNA(VLOOKUP(C3361,list!G:I,3,FALSE),"")</f>
        <v/>
      </c>
      <c r="O3361" s="26" t="str">
        <f t="shared" si="262"/>
        <v/>
      </c>
      <c r="P3361" s="28" t="str">
        <f t="shared" si="266"/>
        <v/>
      </c>
      <c r="Q3361" s="24" t="str">
        <f t="shared" si="263"/>
        <v/>
      </c>
      <c r="R3361" s="24" t="str">
        <f t="shared" si="264"/>
        <v/>
      </c>
      <c r="S3361" s="27" t="str">
        <f t="shared" si="265"/>
        <v/>
      </c>
    </row>
    <row r="3362" spans="2:19" x14ac:dyDescent="0.3">
      <c r="B3362" s="24" t="str">
        <f>_xlfn.IFNA(VLOOKUP(A3362,list!B:C,2,FALSE),"")</f>
        <v/>
      </c>
      <c r="D3362" s="24" t="str">
        <f>_xlfn.IFNA(VLOOKUP(C3362,list!$G$2:$I$10,2,FALSE),"")</f>
        <v/>
      </c>
      <c r="E3362" s="24" t="str">
        <f>_xlfn.IFNA(VLOOKUP(C3362,list!G:I,3,FALSE),"")</f>
        <v/>
      </c>
      <c r="O3362" s="26" t="str">
        <f t="shared" si="262"/>
        <v/>
      </c>
      <c r="P3362" s="28" t="str">
        <f t="shared" si="266"/>
        <v/>
      </c>
      <c r="Q3362" s="24" t="str">
        <f t="shared" si="263"/>
        <v/>
      </c>
      <c r="R3362" s="24" t="str">
        <f t="shared" si="264"/>
        <v/>
      </c>
      <c r="S3362" s="27" t="str">
        <f t="shared" si="265"/>
        <v/>
      </c>
    </row>
    <row r="3363" spans="2:19" x14ac:dyDescent="0.3">
      <c r="B3363" s="24" t="str">
        <f>_xlfn.IFNA(VLOOKUP(A3363,list!B:C,2,FALSE),"")</f>
        <v/>
      </c>
      <c r="D3363" s="24" t="str">
        <f>_xlfn.IFNA(VLOOKUP(C3363,list!$G$2:$I$10,2,FALSE),"")</f>
        <v/>
      </c>
      <c r="E3363" s="24" t="str">
        <f>_xlfn.IFNA(VLOOKUP(C3363,list!G:I,3,FALSE),"")</f>
        <v/>
      </c>
      <c r="O3363" s="26" t="str">
        <f t="shared" si="262"/>
        <v/>
      </c>
      <c r="P3363" s="28" t="str">
        <f t="shared" si="266"/>
        <v/>
      </c>
      <c r="Q3363" s="24" t="str">
        <f t="shared" si="263"/>
        <v/>
      </c>
      <c r="R3363" s="24" t="str">
        <f t="shared" si="264"/>
        <v/>
      </c>
      <c r="S3363" s="27" t="str">
        <f t="shared" si="265"/>
        <v/>
      </c>
    </row>
    <row r="3364" spans="2:19" x14ac:dyDescent="0.3">
      <c r="B3364" s="24" t="str">
        <f>_xlfn.IFNA(VLOOKUP(A3364,list!B:C,2,FALSE),"")</f>
        <v/>
      </c>
      <c r="D3364" s="24" t="str">
        <f>_xlfn.IFNA(VLOOKUP(C3364,list!$G$2:$I$10,2,FALSE),"")</f>
        <v/>
      </c>
      <c r="E3364" s="24" t="str">
        <f>_xlfn.IFNA(VLOOKUP(C3364,list!G:I,3,FALSE),"")</f>
        <v/>
      </c>
      <c r="O3364" s="26" t="str">
        <f t="shared" si="262"/>
        <v/>
      </c>
      <c r="P3364" s="28" t="str">
        <f t="shared" si="266"/>
        <v/>
      </c>
      <c r="Q3364" s="24" t="str">
        <f t="shared" si="263"/>
        <v/>
      </c>
      <c r="R3364" s="24" t="str">
        <f t="shared" si="264"/>
        <v/>
      </c>
      <c r="S3364" s="27" t="str">
        <f t="shared" si="265"/>
        <v/>
      </c>
    </row>
    <row r="3365" spans="2:19" x14ac:dyDescent="0.3">
      <c r="B3365" s="24" t="str">
        <f>_xlfn.IFNA(VLOOKUP(A3365,list!B:C,2,FALSE),"")</f>
        <v/>
      </c>
      <c r="D3365" s="24" t="str">
        <f>_xlfn.IFNA(VLOOKUP(C3365,list!$G$2:$I$10,2,FALSE),"")</f>
        <v/>
      </c>
      <c r="E3365" s="24" t="str">
        <f>_xlfn.IFNA(VLOOKUP(C3365,list!G:I,3,FALSE),"")</f>
        <v/>
      </c>
      <c r="O3365" s="26" t="str">
        <f t="shared" si="262"/>
        <v/>
      </c>
      <c r="P3365" s="28" t="str">
        <f t="shared" si="266"/>
        <v/>
      </c>
      <c r="Q3365" s="24" t="str">
        <f t="shared" si="263"/>
        <v/>
      </c>
      <c r="R3365" s="24" t="str">
        <f t="shared" si="264"/>
        <v/>
      </c>
      <c r="S3365" s="27" t="str">
        <f t="shared" si="265"/>
        <v/>
      </c>
    </row>
    <row r="3366" spans="2:19" x14ac:dyDescent="0.3">
      <c r="B3366" s="24" t="str">
        <f>_xlfn.IFNA(VLOOKUP(A3366,list!B:C,2,FALSE),"")</f>
        <v/>
      </c>
      <c r="D3366" s="24" t="str">
        <f>_xlfn.IFNA(VLOOKUP(C3366,list!$G$2:$I$10,2,FALSE),"")</f>
        <v/>
      </c>
      <c r="E3366" s="24" t="str">
        <f>_xlfn.IFNA(VLOOKUP(C3366,list!G:I,3,FALSE),"")</f>
        <v/>
      </c>
      <c r="O3366" s="26" t="str">
        <f t="shared" si="262"/>
        <v/>
      </c>
      <c r="P3366" s="28" t="str">
        <f t="shared" si="266"/>
        <v/>
      </c>
      <c r="Q3366" s="24" t="str">
        <f t="shared" si="263"/>
        <v/>
      </c>
      <c r="R3366" s="24" t="str">
        <f t="shared" si="264"/>
        <v/>
      </c>
      <c r="S3366" s="27" t="str">
        <f t="shared" si="265"/>
        <v/>
      </c>
    </row>
    <row r="3367" spans="2:19" x14ac:dyDescent="0.3">
      <c r="B3367" s="24" t="str">
        <f>_xlfn.IFNA(VLOOKUP(A3367,list!B:C,2,FALSE),"")</f>
        <v/>
      </c>
      <c r="D3367" s="24" t="str">
        <f>_xlfn.IFNA(VLOOKUP(C3367,list!$G$2:$I$10,2,FALSE),"")</f>
        <v/>
      </c>
      <c r="E3367" s="24" t="str">
        <f>_xlfn.IFNA(VLOOKUP(C3367,list!G:I,3,FALSE),"")</f>
        <v/>
      </c>
      <c r="O3367" s="26" t="str">
        <f t="shared" si="262"/>
        <v/>
      </c>
      <c r="P3367" s="28" t="str">
        <f t="shared" si="266"/>
        <v/>
      </c>
      <c r="Q3367" s="24" t="str">
        <f t="shared" si="263"/>
        <v/>
      </c>
      <c r="R3367" s="24" t="str">
        <f t="shared" si="264"/>
        <v/>
      </c>
      <c r="S3367" s="27" t="str">
        <f t="shared" si="265"/>
        <v/>
      </c>
    </row>
    <row r="3368" spans="2:19" x14ac:dyDescent="0.3">
      <c r="B3368" s="24" t="str">
        <f>_xlfn.IFNA(VLOOKUP(A3368,list!B:C,2,FALSE),"")</f>
        <v/>
      </c>
      <c r="D3368" s="24" t="str">
        <f>_xlfn.IFNA(VLOOKUP(C3368,list!$G$2:$I$10,2,FALSE),"")</f>
        <v/>
      </c>
      <c r="E3368" s="24" t="str">
        <f>_xlfn.IFNA(VLOOKUP(C3368,list!G:I,3,FALSE),"")</f>
        <v/>
      </c>
      <c r="O3368" s="26" t="str">
        <f t="shared" si="262"/>
        <v/>
      </c>
      <c r="P3368" s="28" t="str">
        <f t="shared" si="266"/>
        <v/>
      </c>
      <c r="Q3368" s="24" t="str">
        <f t="shared" si="263"/>
        <v/>
      </c>
      <c r="R3368" s="24" t="str">
        <f t="shared" si="264"/>
        <v/>
      </c>
      <c r="S3368" s="27" t="str">
        <f t="shared" si="265"/>
        <v/>
      </c>
    </row>
    <row r="3369" spans="2:19" x14ac:dyDescent="0.3">
      <c r="B3369" s="24" t="str">
        <f>_xlfn.IFNA(VLOOKUP(A3369,list!B:C,2,FALSE),"")</f>
        <v/>
      </c>
      <c r="D3369" s="24" t="str">
        <f>_xlfn.IFNA(VLOOKUP(C3369,list!$G$2:$I$10,2,FALSE),"")</f>
        <v/>
      </c>
      <c r="E3369" s="24" t="str">
        <f>_xlfn.IFNA(VLOOKUP(C3369,list!G:I,3,FALSE),"")</f>
        <v/>
      </c>
      <c r="O3369" s="26" t="str">
        <f t="shared" si="262"/>
        <v/>
      </c>
      <c r="P3369" s="28" t="str">
        <f t="shared" si="266"/>
        <v/>
      </c>
      <c r="Q3369" s="24" t="str">
        <f t="shared" si="263"/>
        <v/>
      </c>
      <c r="R3369" s="24" t="str">
        <f t="shared" si="264"/>
        <v/>
      </c>
      <c r="S3369" s="27" t="str">
        <f t="shared" si="265"/>
        <v/>
      </c>
    </row>
    <row r="3370" spans="2:19" x14ac:dyDescent="0.3">
      <c r="B3370" s="24" t="str">
        <f>_xlfn.IFNA(VLOOKUP(A3370,list!B:C,2,FALSE),"")</f>
        <v/>
      </c>
      <c r="D3370" s="24" t="str">
        <f>_xlfn.IFNA(VLOOKUP(C3370,list!$G$2:$I$10,2,FALSE),"")</f>
        <v/>
      </c>
      <c r="E3370" s="24" t="str">
        <f>_xlfn.IFNA(VLOOKUP(C3370,list!G:I,3,FALSE),"")</f>
        <v/>
      </c>
      <c r="O3370" s="26" t="str">
        <f t="shared" si="262"/>
        <v/>
      </c>
      <c r="P3370" s="28" t="str">
        <f t="shared" si="266"/>
        <v/>
      </c>
      <c r="Q3370" s="24" t="str">
        <f t="shared" si="263"/>
        <v/>
      </c>
      <c r="R3370" s="24" t="str">
        <f t="shared" si="264"/>
        <v/>
      </c>
      <c r="S3370" s="27" t="str">
        <f t="shared" si="265"/>
        <v/>
      </c>
    </row>
    <row r="3371" spans="2:19" x14ac:dyDescent="0.3">
      <c r="B3371" s="24" t="str">
        <f>_xlfn.IFNA(VLOOKUP(A3371,list!B:C,2,FALSE),"")</f>
        <v/>
      </c>
      <c r="D3371" s="24" t="str">
        <f>_xlfn.IFNA(VLOOKUP(C3371,list!$G$2:$I$10,2,FALSE),"")</f>
        <v/>
      </c>
      <c r="E3371" s="24" t="str">
        <f>_xlfn.IFNA(VLOOKUP(C3371,list!G:I,3,FALSE),"")</f>
        <v/>
      </c>
      <c r="O3371" s="26" t="str">
        <f t="shared" si="262"/>
        <v/>
      </c>
      <c r="P3371" s="28" t="str">
        <f t="shared" si="266"/>
        <v/>
      </c>
      <c r="Q3371" s="24" t="str">
        <f t="shared" si="263"/>
        <v/>
      </c>
      <c r="R3371" s="24" t="str">
        <f t="shared" si="264"/>
        <v/>
      </c>
      <c r="S3371" s="27" t="str">
        <f t="shared" si="265"/>
        <v/>
      </c>
    </row>
    <row r="3372" spans="2:19" x14ac:dyDescent="0.3">
      <c r="B3372" s="24" t="str">
        <f>_xlfn.IFNA(VLOOKUP(A3372,list!B:C,2,FALSE),"")</f>
        <v/>
      </c>
      <c r="D3372" s="24" t="str">
        <f>_xlfn.IFNA(VLOOKUP(C3372,list!$G$2:$I$10,2,FALSE),"")</f>
        <v/>
      </c>
      <c r="E3372" s="24" t="str">
        <f>_xlfn.IFNA(VLOOKUP(C3372,list!G:I,3,FALSE),"")</f>
        <v/>
      </c>
      <c r="O3372" s="26" t="str">
        <f t="shared" si="262"/>
        <v/>
      </c>
      <c r="P3372" s="28" t="str">
        <f t="shared" si="266"/>
        <v/>
      </c>
      <c r="Q3372" s="24" t="str">
        <f t="shared" si="263"/>
        <v/>
      </c>
      <c r="R3372" s="24" t="str">
        <f t="shared" si="264"/>
        <v/>
      </c>
      <c r="S3372" s="27" t="str">
        <f t="shared" si="265"/>
        <v/>
      </c>
    </row>
    <row r="3373" spans="2:19" x14ac:dyDescent="0.3">
      <c r="B3373" s="24" t="str">
        <f>_xlfn.IFNA(VLOOKUP(A3373,list!B:C,2,FALSE),"")</f>
        <v/>
      </c>
      <c r="D3373" s="24" t="str">
        <f>_xlfn.IFNA(VLOOKUP(C3373,list!$G$2:$I$10,2,FALSE),"")</f>
        <v/>
      </c>
      <c r="E3373" s="24" t="str">
        <f>_xlfn.IFNA(VLOOKUP(C3373,list!G:I,3,FALSE),"")</f>
        <v/>
      </c>
      <c r="O3373" s="26" t="str">
        <f t="shared" si="262"/>
        <v/>
      </c>
      <c r="P3373" s="28" t="str">
        <f t="shared" si="266"/>
        <v/>
      </c>
      <c r="Q3373" s="24" t="str">
        <f t="shared" si="263"/>
        <v/>
      </c>
      <c r="R3373" s="24" t="str">
        <f t="shared" si="264"/>
        <v/>
      </c>
      <c r="S3373" s="27" t="str">
        <f t="shared" si="265"/>
        <v/>
      </c>
    </row>
    <row r="3374" spans="2:19" x14ac:dyDescent="0.3">
      <c r="B3374" s="24" t="str">
        <f>_xlfn.IFNA(VLOOKUP(A3374,list!B:C,2,FALSE),"")</f>
        <v/>
      </c>
      <c r="D3374" s="24" t="str">
        <f>_xlfn.IFNA(VLOOKUP(C3374,list!$G$2:$I$10,2,FALSE),"")</f>
        <v/>
      </c>
      <c r="E3374" s="24" t="str">
        <f>_xlfn.IFNA(VLOOKUP(C3374,list!G:I,3,FALSE),"")</f>
        <v/>
      </c>
      <c r="O3374" s="26" t="str">
        <f t="shared" si="262"/>
        <v/>
      </c>
      <c r="P3374" s="28" t="str">
        <f t="shared" si="266"/>
        <v/>
      </c>
      <c r="Q3374" s="24" t="str">
        <f t="shared" si="263"/>
        <v/>
      </c>
      <c r="R3374" s="24" t="str">
        <f t="shared" si="264"/>
        <v/>
      </c>
      <c r="S3374" s="27" t="str">
        <f t="shared" si="265"/>
        <v/>
      </c>
    </row>
    <row r="3375" spans="2:19" x14ac:dyDescent="0.3">
      <c r="B3375" s="24" t="str">
        <f>_xlfn.IFNA(VLOOKUP(A3375,list!B:C,2,FALSE),"")</f>
        <v/>
      </c>
      <c r="D3375" s="24" t="str">
        <f>_xlfn.IFNA(VLOOKUP(C3375,list!$G$2:$I$10,2,FALSE),"")</f>
        <v/>
      </c>
      <c r="E3375" s="24" t="str">
        <f>_xlfn.IFNA(VLOOKUP(C3375,list!G:I,3,FALSE),"")</f>
        <v/>
      </c>
      <c r="O3375" s="26" t="str">
        <f t="shared" si="262"/>
        <v/>
      </c>
      <c r="P3375" s="28" t="str">
        <f t="shared" si="266"/>
        <v/>
      </c>
      <c r="Q3375" s="24" t="str">
        <f t="shared" si="263"/>
        <v/>
      </c>
      <c r="R3375" s="24" t="str">
        <f t="shared" si="264"/>
        <v/>
      </c>
      <c r="S3375" s="27" t="str">
        <f t="shared" si="265"/>
        <v/>
      </c>
    </row>
    <row r="3376" spans="2:19" x14ac:dyDescent="0.3">
      <c r="B3376" s="24" t="str">
        <f>_xlfn.IFNA(VLOOKUP(A3376,list!B:C,2,FALSE),"")</f>
        <v/>
      </c>
      <c r="D3376" s="24" t="str">
        <f>_xlfn.IFNA(VLOOKUP(C3376,list!$G$2:$I$10,2,FALSE),"")</f>
        <v/>
      </c>
      <c r="E3376" s="24" t="str">
        <f>_xlfn.IFNA(VLOOKUP(C3376,list!G:I,3,FALSE),"")</f>
        <v/>
      </c>
      <c r="O3376" s="26" t="str">
        <f t="shared" si="262"/>
        <v/>
      </c>
      <c r="P3376" s="28" t="str">
        <f t="shared" si="266"/>
        <v/>
      </c>
      <c r="Q3376" s="24" t="str">
        <f t="shared" si="263"/>
        <v/>
      </c>
      <c r="R3376" s="24" t="str">
        <f t="shared" si="264"/>
        <v/>
      </c>
      <c r="S3376" s="27" t="str">
        <f t="shared" si="265"/>
        <v/>
      </c>
    </row>
    <row r="3377" spans="2:19" x14ac:dyDescent="0.3">
      <c r="B3377" s="24" t="str">
        <f>_xlfn.IFNA(VLOOKUP(A3377,list!B:C,2,FALSE),"")</f>
        <v/>
      </c>
      <c r="D3377" s="24" t="str">
        <f>_xlfn.IFNA(VLOOKUP(C3377,list!$G$2:$I$10,2,FALSE),"")</f>
        <v/>
      </c>
      <c r="E3377" s="24" t="str">
        <f>_xlfn.IFNA(VLOOKUP(C3377,list!G:I,3,FALSE),"")</f>
        <v/>
      </c>
      <c r="O3377" s="26" t="str">
        <f t="shared" si="262"/>
        <v/>
      </c>
      <c r="P3377" s="28" t="str">
        <f t="shared" si="266"/>
        <v/>
      </c>
      <c r="Q3377" s="24" t="str">
        <f t="shared" si="263"/>
        <v/>
      </c>
      <c r="R3377" s="24" t="str">
        <f t="shared" si="264"/>
        <v/>
      </c>
      <c r="S3377" s="27" t="str">
        <f t="shared" si="265"/>
        <v/>
      </c>
    </row>
    <row r="3378" spans="2:19" x14ac:dyDescent="0.3">
      <c r="B3378" s="24" t="str">
        <f>_xlfn.IFNA(VLOOKUP(A3378,list!B:C,2,FALSE),"")</f>
        <v/>
      </c>
      <c r="D3378" s="24" t="str">
        <f>_xlfn.IFNA(VLOOKUP(C3378,list!$G$2:$I$10,2,FALSE),"")</f>
        <v/>
      </c>
      <c r="E3378" s="24" t="str">
        <f>_xlfn.IFNA(VLOOKUP(C3378,list!G:I,3,FALSE),"")</f>
        <v/>
      </c>
      <c r="O3378" s="26" t="str">
        <f t="shared" si="262"/>
        <v/>
      </c>
      <c r="P3378" s="28" t="str">
        <f t="shared" si="266"/>
        <v/>
      </c>
      <c r="Q3378" s="24" t="str">
        <f t="shared" si="263"/>
        <v/>
      </c>
      <c r="R3378" s="24" t="str">
        <f t="shared" si="264"/>
        <v/>
      </c>
      <c r="S3378" s="27" t="str">
        <f t="shared" si="265"/>
        <v/>
      </c>
    </row>
    <row r="3379" spans="2:19" x14ac:dyDescent="0.3">
      <c r="B3379" s="24" t="str">
        <f>_xlfn.IFNA(VLOOKUP(A3379,list!B:C,2,FALSE),"")</f>
        <v/>
      </c>
      <c r="D3379" s="24" t="str">
        <f>_xlfn.IFNA(VLOOKUP(C3379,list!$G$2:$I$10,2,FALSE),"")</f>
        <v/>
      </c>
      <c r="E3379" s="24" t="str">
        <f>_xlfn.IFNA(VLOOKUP(C3379,list!G:I,3,FALSE),"")</f>
        <v/>
      </c>
      <c r="O3379" s="26" t="str">
        <f t="shared" si="262"/>
        <v/>
      </c>
      <c r="P3379" s="28" t="str">
        <f t="shared" si="266"/>
        <v/>
      </c>
      <c r="Q3379" s="24" t="str">
        <f t="shared" si="263"/>
        <v/>
      </c>
      <c r="R3379" s="24" t="str">
        <f t="shared" si="264"/>
        <v/>
      </c>
      <c r="S3379" s="27" t="str">
        <f t="shared" si="265"/>
        <v/>
      </c>
    </row>
    <row r="3380" spans="2:19" x14ac:dyDescent="0.3">
      <c r="B3380" s="24" t="str">
        <f>_xlfn.IFNA(VLOOKUP(A3380,list!B:C,2,FALSE),"")</f>
        <v/>
      </c>
      <c r="D3380" s="24" t="str">
        <f>_xlfn.IFNA(VLOOKUP(C3380,list!$G$2:$I$10,2,FALSE),"")</f>
        <v/>
      </c>
      <c r="E3380" s="24" t="str">
        <f>_xlfn.IFNA(VLOOKUP(C3380,list!G:I,3,FALSE),"")</f>
        <v/>
      </c>
      <c r="O3380" s="26" t="str">
        <f t="shared" si="262"/>
        <v/>
      </c>
      <c r="P3380" s="28" t="str">
        <f t="shared" si="266"/>
        <v/>
      </c>
      <c r="Q3380" s="24" t="str">
        <f t="shared" si="263"/>
        <v/>
      </c>
      <c r="R3380" s="24" t="str">
        <f t="shared" si="264"/>
        <v/>
      </c>
      <c r="S3380" s="27" t="str">
        <f t="shared" si="265"/>
        <v/>
      </c>
    </row>
    <row r="3381" spans="2:19" x14ac:dyDescent="0.3">
      <c r="B3381" s="24" t="str">
        <f>_xlfn.IFNA(VLOOKUP(A3381,list!B:C,2,FALSE),"")</f>
        <v/>
      </c>
      <c r="D3381" s="24" t="str">
        <f>_xlfn.IFNA(VLOOKUP(C3381,list!$G$2:$I$10,2,FALSE),"")</f>
        <v/>
      </c>
      <c r="E3381" s="24" t="str">
        <f>_xlfn.IFNA(VLOOKUP(C3381,list!G:I,3,FALSE),"")</f>
        <v/>
      </c>
      <c r="O3381" s="26" t="str">
        <f t="shared" si="262"/>
        <v/>
      </c>
      <c r="P3381" s="28" t="str">
        <f t="shared" si="266"/>
        <v/>
      </c>
      <c r="Q3381" s="24" t="str">
        <f t="shared" si="263"/>
        <v/>
      </c>
      <c r="R3381" s="24" t="str">
        <f t="shared" si="264"/>
        <v/>
      </c>
      <c r="S3381" s="27" t="str">
        <f t="shared" si="265"/>
        <v/>
      </c>
    </row>
    <row r="3382" spans="2:19" x14ac:dyDescent="0.3">
      <c r="B3382" s="24" t="str">
        <f>_xlfn.IFNA(VLOOKUP(A3382,list!B:C,2,FALSE),"")</f>
        <v/>
      </c>
      <c r="D3382" s="24" t="str">
        <f>_xlfn.IFNA(VLOOKUP(C3382,list!$G$2:$I$10,2,FALSE),"")</f>
        <v/>
      </c>
      <c r="E3382" s="24" t="str">
        <f>_xlfn.IFNA(VLOOKUP(C3382,list!G:I,3,FALSE),"")</f>
        <v/>
      </c>
      <c r="O3382" s="26" t="str">
        <f t="shared" si="262"/>
        <v/>
      </c>
      <c r="P3382" s="28" t="str">
        <f t="shared" si="266"/>
        <v/>
      </c>
      <c r="Q3382" s="24" t="str">
        <f t="shared" si="263"/>
        <v/>
      </c>
      <c r="R3382" s="24" t="str">
        <f t="shared" si="264"/>
        <v/>
      </c>
      <c r="S3382" s="27" t="str">
        <f t="shared" si="265"/>
        <v/>
      </c>
    </row>
    <row r="3383" spans="2:19" x14ac:dyDescent="0.3">
      <c r="B3383" s="24" t="str">
        <f>_xlfn.IFNA(VLOOKUP(A3383,list!B:C,2,FALSE),"")</f>
        <v/>
      </c>
      <c r="D3383" s="24" t="str">
        <f>_xlfn.IFNA(VLOOKUP(C3383,list!$G$2:$I$10,2,FALSE),"")</f>
        <v/>
      </c>
      <c r="E3383" s="24" t="str">
        <f>_xlfn.IFNA(VLOOKUP(C3383,list!G:I,3,FALSE),"")</f>
        <v/>
      </c>
      <c r="O3383" s="26" t="str">
        <f t="shared" si="262"/>
        <v/>
      </c>
      <c r="P3383" s="28" t="str">
        <f t="shared" si="266"/>
        <v/>
      </c>
      <c r="Q3383" s="24" t="str">
        <f t="shared" si="263"/>
        <v/>
      </c>
      <c r="R3383" s="24" t="str">
        <f t="shared" si="264"/>
        <v/>
      </c>
      <c r="S3383" s="27" t="str">
        <f t="shared" si="265"/>
        <v/>
      </c>
    </row>
    <row r="3384" spans="2:19" x14ac:dyDescent="0.3">
      <c r="B3384" s="24" t="str">
        <f>_xlfn.IFNA(VLOOKUP(A3384,list!B:C,2,FALSE),"")</f>
        <v/>
      </c>
      <c r="D3384" s="24" t="str">
        <f>_xlfn.IFNA(VLOOKUP(C3384,list!$G$2:$I$10,2,FALSE),"")</f>
        <v/>
      </c>
      <c r="E3384" s="24" t="str">
        <f>_xlfn.IFNA(VLOOKUP(C3384,list!G:I,3,FALSE),"")</f>
        <v/>
      </c>
      <c r="O3384" s="26" t="str">
        <f t="shared" si="262"/>
        <v/>
      </c>
      <c r="P3384" s="28" t="str">
        <f t="shared" si="266"/>
        <v/>
      </c>
      <c r="Q3384" s="24" t="str">
        <f t="shared" si="263"/>
        <v/>
      </c>
      <c r="R3384" s="24" t="str">
        <f t="shared" si="264"/>
        <v/>
      </c>
      <c r="S3384" s="27" t="str">
        <f t="shared" si="265"/>
        <v/>
      </c>
    </row>
    <row r="3385" spans="2:19" x14ac:dyDescent="0.3">
      <c r="B3385" s="24" t="str">
        <f>_xlfn.IFNA(VLOOKUP(A3385,list!B:C,2,FALSE),"")</f>
        <v/>
      </c>
      <c r="D3385" s="24" t="str">
        <f>_xlfn.IFNA(VLOOKUP(C3385,list!$G$2:$I$10,2,FALSE),"")</f>
        <v/>
      </c>
      <c r="E3385" s="24" t="str">
        <f>_xlfn.IFNA(VLOOKUP(C3385,list!G:I,3,FALSE),"")</f>
        <v/>
      </c>
      <c r="O3385" s="26" t="str">
        <f t="shared" si="262"/>
        <v/>
      </c>
      <c r="P3385" s="28" t="str">
        <f t="shared" si="266"/>
        <v/>
      </c>
      <c r="Q3385" s="24" t="str">
        <f t="shared" si="263"/>
        <v/>
      </c>
      <c r="R3385" s="24" t="str">
        <f t="shared" si="264"/>
        <v/>
      </c>
      <c r="S3385" s="27" t="str">
        <f t="shared" si="265"/>
        <v/>
      </c>
    </row>
    <row r="3386" spans="2:19" x14ac:dyDescent="0.3">
      <c r="B3386" s="24" t="str">
        <f>_xlfn.IFNA(VLOOKUP(A3386,list!B:C,2,FALSE),"")</f>
        <v/>
      </c>
      <c r="D3386" s="24" t="str">
        <f>_xlfn.IFNA(VLOOKUP(C3386,list!$G$2:$I$10,2,FALSE),"")</f>
        <v/>
      </c>
      <c r="E3386" s="24" t="str">
        <f>_xlfn.IFNA(VLOOKUP(C3386,list!G:I,3,FALSE),"")</f>
        <v/>
      </c>
      <c r="O3386" s="26" t="str">
        <f t="shared" si="262"/>
        <v/>
      </c>
      <c r="P3386" s="28" t="str">
        <f t="shared" si="266"/>
        <v/>
      </c>
      <c r="Q3386" s="24" t="str">
        <f t="shared" si="263"/>
        <v/>
      </c>
      <c r="R3386" s="24" t="str">
        <f t="shared" si="264"/>
        <v/>
      </c>
      <c r="S3386" s="27" t="str">
        <f t="shared" si="265"/>
        <v/>
      </c>
    </row>
    <row r="3387" spans="2:19" x14ac:dyDescent="0.3">
      <c r="B3387" s="24" t="str">
        <f>_xlfn.IFNA(VLOOKUP(A3387,list!B:C,2,FALSE),"")</f>
        <v/>
      </c>
      <c r="D3387" s="24" t="str">
        <f>_xlfn.IFNA(VLOOKUP(C3387,list!$G$2:$I$10,2,FALSE),"")</f>
        <v/>
      </c>
      <c r="E3387" s="24" t="str">
        <f>_xlfn.IFNA(VLOOKUP(C3387,list!G:I,3,FALSE),"")</f>
        <v/>
      </c>
      <c r="O3387" s="26" t="str">
        <f t="shared" si="262"/>
        <v/>
      </c>
      <c r="P3387" s="28" t="str">
        <f t="shared" si="266"/>
        <v/>
      </c>
      <c r="Q3387" s="24" t="str">
        <f t="shared" si="263"/>
        <v/>
      </c>
      <c r="R3387" s="24" t="str">
        <f t="shared" si="264"/>
        <v/>
      </c>
      <c r="S3387" s="27" t="str">
        <f t="shared" si="265"/>
        <v/>
      </c>
    </row>
    <row r="3388" spans="2:19" x14ac:dyDescent="0.3">
      <c r="B3388" s="24" t="str">
        <f>_xlfn.IFNA(VLOOKUP(A3388,list!B:C,2,FALSE),"")</f>
        <v/>
      </c>
      <c r="D3388" s="24" t="str">
        <f>_xlfn.IFNA(VLOOKUP(C3388,list!$G$2:$I$10,2,FALSE),"")</f>
        <v/>
      </c>
      <c r="E3388" s="24" t="str">
        <f>_xlfn.IFNA(VLOOKUP(C3388,list!G:I,3,FALSE),"")</f>
        <v/>
      </c>
      <c r="O3388" s="26" t="str">
        <f t="shared" si="262"/>
        <v/>
      </c>
      <c r="P3388" s="28" t="str">
        <f t="shared" si="266"/>
        <v/>
      </c>
      <c r="Q3388" s="24" t="str">
        <f t="shared" si="263"/>
        <v/>
      </c>
      <c r="R3388" s="24" t="str">
        <f t="shared" si="264"/>
        <v/>
      </c>
      <c r="S3388" s="27" t="str">
        <f t="shared" si="265"/>
        <v/>
      </c>
    </row>
    <row r="3389" spans="2:19" x14ac:dyDescent="0.3">
      <c r="B3389" s="24" t="str">
        <f>_xlfn.IFNA(VLOOKUP(A3389,list!B:C,2,FALSE),"")</f>
        <v/>
      </c>
      <c r="D3389" s="24" t="str">
        <f>_xlfn.IFNA(VLOOKUP(C3389,list!$G$2:$I$10,2,FALSE),"")</f>
        <v/>
      </c>
      <c r="E3389" s="24" t="str">
        <f>_xlfn.IFNA(VLOOKUP(C3389,list!G:I,3,FALSE),"")</f>
        <v/>
      </c>
      <c r="O3389" s="26" t="str">
        <f t="shared" si="262"/>
        <v/>
      </c>
      <c r="P3389" s="28" t="str">
        <f t="shared" si="266"/>
        <v/>
      </c>
      <c r="Q3389" s="24" t="str">
        <f t="shared" si="263"/>
        <v/>
      </c>
      <c r="R3389" s="24" t="str">
        <f t="shared" si="264"/>
        <v/>
      </c>
      <c r="S3389" s="27" t="str">
        <f t="shared" si="265"/>
        <v/>
      </c>
    </row>
    <row r="3390" spans="2:19" x14ac:dyDescent="0.3">
      <c r="B3390" s="24" t="str">
        <f>_xlfn.IFNA(VLOOKUP(A3390,list!B:C,2,FALSE),"")</f>
        <v/>
      </c>
      <c r="D3390" s="24" t="str">
        <f>_xlfn.IFNA(VLOOKUP(C3390,list!$G$2:$I$10,2,FALSE),"")</f>
        <v/>
      </c>
      <c r="E3390" s="24" t="str">
        <f>_xlfn.IFNA(VLOOKUP(C3390,list!G:I,3,FALSE),"")</f>
        <v/>
      </c>
      <c r="O3390" s="26" t="str">
        <f t="shared" si="262"/>
        <v/>
      </c>
      <c r="P3390" s="28" t="str">
        <f t="shared" si="266"/>
        <v/>
      </c>
      <c r="Q3390" s="24" t="str">
        <f t="shared" si="263"/>
        <v/>
      </c>
      <c r="R3390" s="24" t="str">
        <f t="shared" si="264"/>
        <v/>
      </c>
      <c r="S3390" s="27" t="str">
        <f t="shared" si="265"/>
        <v/>
      </c>
    </row>
    <row r="3391" spans="2:19" x14ac:dyDescent="0.3">
      <c r="B3391" s="24" t="str">
        <f>_xlfn.IFNA(VLOOKUP(A3391,list!B:C,2,FALSE),"")</f>
        <v/>
      </c>
      <c r="D3391" s="24" t="str">
        <f>_xlfn.IFNA(VLOOKUP(C3391,list!$G$2:$I$10,2,FALSE),"")</f>
        <v/>
      </c>
      <c r="E3391" s="24" t="str">
        <f>_xlfn.IFNA(VLOOKUP(C3391,list!G:I,3,FALSE),"")</f>
        <v/>
      </c>
      <c r="O3391" s="26" t="str">
        <f t="shared" si="262"/>
        <v/>
      </c>
      <c r="P3391" s="28" t="str">
        <f t="shared" si="266"/>
        <v/>
      </c>
      <c r="Q3391" s="24" t="str">
        <f t="shared" si="263"/>
        <v/>
      </c>
      <c r="R3391" s="24" t="str">
        <f t="shared" si="264"/>
        <v/>
      </c>
      <c r="S3391" s="27" t="str">
        <f t="shared" si="265"/>
        <v/>
      </c>
    </row>
    <row r="3392" spans="2:19" x14ac:dyDescent="0.3">
      <c r="B3392" s="24" t="str">
        <f>_xlfn.IFNA(VLOOKUP(A3392,list!B:C,2,FALSE),"")</f>
        <v/>
      </c>
      <c r="D3392" s="24" t="str">
        <f>_xlfn.IFNA(VLOOKUP(C3392,list!$G$2:$I$10,2,FALSE),"")</f>
        <v/>
      </c>
      <c r="E3392" s="24" t="str">
        <f>_xlfn.IFNA(VLOOKUP(C3392,list!G:I,3,FALSE),"")</f>
        <v/>
      </c>
      <c r="O3392" s="26" t="str">
        <f t="shared" si="262"/>
        <v/>
      </c>
      <c r="P3392" s="28" t="str">
        <f t="shared" si="266"/>
        <v/>
      </c>
      <c r="Q3392" s="24" t="str">
        <f t="shared" si="263"/>
        <v/>
      </c>
      <c r="R3392" s="24" t="str">
        <f t="shared" si="264"/>
        <v/>
      </c>
      <c r="S3392" s="27" t="str">
        <f t="shared" si="265"/>
        <v/>
      </c>
    </row>
    <row r="3393" spans="2:19" x14ac:dyDescent="0.3">
      <c r="B3393" s="24" t="str">
        <f>_xlfn.IFNA(VLOOKUP(A3393,list!B:C,2,FALSE),"")</f>
        <v/>
      </c>
      <c r="D3393" s="24" t="str">
        <f>_xlfn.IFNA(VLOOKUP(C3393,list!$G$2:$I$10,2,FALSE),"")</f>
        <v/>
      </c>
      <c r="E3393" s="24" t="str">
        <f>_xlfn.IFNA(VLOOKUP(C3393,list!G:I,3,FALSE),"")</f>
        <v/>
      </c>
      <c r="O3393" s="26" t="str">
        <f t="shared" si="262"/>
        <v/>
      </c>
      <c r="P3393" s="28" t="str">
        <f t="shared" si="266"/>
        <v/>
      </c>
      <c r="Q3393" s="24" t="str">
        <f t="shared" si="263"/>
        <v/>
      </c>
      <c r="R3393" s="24" t="str">
        <f t="shared" si="264"/>
        <v/>
      </c>
      <c r="S3393" s="27" t="str">
        <f t="shared" si="265"/>
        <v/>
      </c>
    </row>
    <row r="3394" spans="2:19" x14ac:dyDescent="0.3">
      <c r="B3394" s="24" t="str">
        <f>_xlfn.IFNA(VLOOKUP(A3394,list!B:C,2,FALSE),"")</f>
        <v/>
      </c>
      <c r="D3394" s="24" t="str">
        <f>_xlfn.IFNA(VLOOKUP(C3394,list!$G$2:$I$10,2,FALSE),"")</f>
        <v/>
      </c>
      <c r="E3394" s="24" t="str">
        <f>_xlfn.IFNA(VLOOKUP(C3394,list!G:I,3,FALSE),"")</f>
        <v/>
      </c>
      <c r="O3394" s="26" t="str">
        <f t="shared" ref="O3394:O3457" si="267">IFERROR(IF(H3394="","",DATE(YEAR(H3394),MONTH(H3394),1)),"")</f>
        <v/>
      </c>
      <c r="P3394" s="28" t="str">
        <f t="shared" si="266"/>
        <v/>
      </c>
      <c r="Q3394" s="24" t="str">
        <f t="shared" ref="Q3394:Q3457" si="268">IFERROR(IF(J3394="","",MONTH(EOMONTH(J3394,(DAY(J3394)&gt;15)+0))),"")</f>
        <v/>
      </c>
      <c r="R3394" s="24" t="str">
        <f t="shared" ref="R3394:R3457" si="269">IFERROR(IF(J3394="","",IF(AND(MONTH(J3394)=12,Q3394=1),YEAR(J3394)+1,YEAR(J3394))),"")</f>
        <v/>
      </c>
      <c r="S3394" s="27" t="str">
        <f t="shared" ref="S3394:S3457" si="270">IF(OR(Q3394="",R3394=""),"",DATE(R3394,Q3394,1))</f>
        <v/>
      </c>
    </row>
    <row r="3395" spans="2:19" x14ac:dyDescent="0.3">
      <c r="B3395" s="24" t="str">
        <f>_xlfn.IFNA(VLOOKUP(A3395,list!B:C,2,FALSE),"")</f>
        <v/>
      </c>
      <c r="D3395" s="24" t="str">
        <f>_xlfn.IFNA(VLOOKUP(C3395,list!$G$2:$I$10,2,FALSE),"")</f>
        <v/>
      </c>
      <c r="E3395" s="24" t="str">
        <f>_xlfn.IFNA(VLOOKUP(C3395,list!G:I,3,FALSE),"")</f>
        <v/>
      </c>
      <c r="O3395" s="26" t="str">
        <f t="shared" si="267"/>
        <v/>
      </c>
      <c r="P3395" s="28" t="str">
        <f t="shared" ref="P3395:P3458" si="271">IFERROR(IF(J3395&gt;0,((J3395-H3395)/7),""),"")</f>
        <v/>
      </c>
      <c r="Q3395" s="24" t="str">
        <f t="shared" si="268"/>
        <v/>
      </c>
      <c r="R3395" s="24" t="str">
        <f t="shared" si="269"/>
        <v/>
      </c>
      <c r="S3395" s="27" t="str">
        <f t="shared" si="270"/>
        <v/>
      </c>
    </row>
    <row r="3396" spans="2:19" x14ac:dyDescent="0.3">
      <c r="B3396" s="24" t="str">
        <f>_xlfn.IFNA(VLOOKUP(A3396,list!B:C,2,FALSE),"")</f>
        <v/>
      </c>
      <c r="D3396" s="24" t="str">
        <f>_xlfn.IFNA(VLOOKUP(C3396,list!$G$2:$I$10,2,FALSE),"")</f>
        <v/>
      </c>
      <c r="E3396" s="24" t="str">
        <f>_xlfn.IFNA(VLOOKUP(C3396,list!G:I,3,FALSE),"")</f>
        <v/>
      </c>
      <c r="O3396" s="26" t="str">
        <f t="shared" si="267"/>
        <v/>
      </c>
      <c r="P3396" s="28" t="str">
        <f t="shared" si="271"/>
        <v/>
      </c>
      <c r="Q3396" s="24" t="str">
        <f t="shared" si="268"/>
        <v/>
      </c>
      <c r="R3396" s="24" t="str">
        <f t="shared" si="269"/>
        <v/>
      </c>
      <c r="S3396" s="27" t="str">
        <f t="shared" si="270"/>
        <v/>
      </c>
    </row>
    <row r="3397" spans="2:19" x14ac:dyDescent="0.3">
      <c r="B3397" s="24" t="str">
        <f>_xlfn.IFNA(VLOOKUP(A3397,list!B:C,2,FALSE),"")</f>
        <v/>
      </c>
      <c r="D3397" s="24" t="str">
        <f>_xlfn.IFNA(VLOOKUP(C3397,list!$G$2:$I$10,2,FALSE),"")</f>
        <v/>
      </c>
      <c r="E3397" s="24" t="str">
        <f>_xlfn.IFNA(VLOOKUP(C3397,list!G:I,3,FALSE),"")</f>
        <v/>
      </c>
      <c r="O3397" s="26" t="str">
        <f t="shared" si="267"/>
        <v/>
      </c>
      <c r="P3397" s="28" t="str">
        <f t="shared" si="271"/>
        <v/>
      </c>
      <c r="Q3397" s="24" t="str">
        <f t="shared" si="268"/>
        <v/>
      </c>
      <c r="R3397" s="24" t="str">
        <f t="shared" si="269"/>
        <v/>
      </c>
      <c r="S3397" s="27" t="str">
        <f t="shared" si="270"/>
        <v/>
      </c>
    </row>
    <row r="3398" spans="2:19" x14ac:dyDescent="0.3">
      <c r="B3398" s="24" t="str">
        <f>_xlfn.IFNA(VLOOKUP(A3398,list!B:C,2,FALSE),"")</f>
        <v/>
      </c>
      <c r="D3398" s="24" t="str">
        <f>_xlfn.IFNA(VLOOKUP(C3398,list!$G$2:$I$10,2,FALSE),"")</f>
        <v/>
      </c>
      <c r="E3398" s="24" t="str">
        <f>_xlfn.IFNA(VLOOKUP(C3398,list!G:I,3,FALSE),"")</f>
        <v/>
      </c>
      <c r="O3398" s="26" t="str">
        <f t="shared" si="267"/>
        <v/>
      </c>
      <c r="P3398" s="28" t="str">
        <f t="shared" si="271"/>
        <v/>
      </c>
      <c r="Q3398" s="24" t="str">
        <f t="shared" si="268"/>
        <v/>
      </c>
      <c r="R3398" s="24" t="str">
        <f t="shared" si="269"/>
        <v/>
      </c>
      <c r="S3398" s="27" t="str">
        <f t="shared" si="270"/>
        <v/>
      </c>
    </row>
    <row r="3399" spans="2:19" x14ac:dyDescent="0.3">
      <c r="B3399" s="24" t="str">
        <f>_xlfn.IFNA(VLOOKUP(A3399,list!B:C,2,FALSE),"")</f>
        <v/>
      </c>
      <c r="D3399" s="24" t="str">
        <f>_xlfn.IFNA(VLOOKUP(C3399,list!$G$2:$I$10,2,FALSE),"")</f>
        <v/>
      </c>
      <c r="E3399" s="24" t="str">
        <f>_xlfn.IFNA(VLOOKUP(C3399,list!G:I,3,FALSE),"")</f>
        <v/>
      </c>
      <c r="O3399" s="26" t="str">
        <f t="shared" si="267"/>
        <v/>
      </c>
      <c r="P3399" s="28" t="str">
        <f t="shared" si="271"/>
        <v/>
      </c>
      <c r="Q3399" s="24" t="str">
        <f t="shared" si="268"/>
        <v/>
      </c>
      <c r="R3399" s="24" t="str">
        <f t="shared" si="269"/>
        <v/>
      </c>
      <c r="S3399" s="27" t="str">
        <f t="shared" si="270"/>
        <v/>
      </c>
    </row>
    <row r="3400" spans="2:19" x14ac:dyDescent="0.3">
      <c r="B3400" s="24" t="str">
        <f>_xlfn.IFNA(VLOOKUP(A3400,list!B:C,2,FALSE),"")</f>
        <v/>
      </c>
      <c r="D3400" s="24" t="str">
        <f>_xlfn.IFNA(VLOOKUP(C3400,list!$G$2:$I$10,2,FALSE),"")</f>
        <v/>
      </c>
      <c r="E3400" s="24" t="str">
        <f>_xlfn.IFNA(VLOOKUP(C3400,list!G:I,3,FALSE),"")</f>
        <v/>
      </c>
      <c r="O3400" s="26" t="str">
        <f t="shared" si="267"/>
        <v/>
      </c>
      <c r="P3400" s="28" t="str">
        <f t="shared" si="271"/>
        <v/>
      </c>
      <c r="Q3400" s="24" t="str">
        <f t="shared" si="268"/>
        <v/>
      </c>
      <c r="R3400" s="24" t="str">
        <f t="shared" si="269"/>
        <v/>
      </c>
      <c r="S3400" s="27" t="str">
        <f t="shared" si="270"/>
        <v/>
      </c>
    </row>
    <row r="3401" spans="2:19" x14ac:dyDescent="0.3">
      <c r="B3401" s="24" t="str">
        <f>_xlfn.IFNA(VLOOKUP(A3401,list!B:C,2,FALSE),"")</f>
        <v/>
      </c>
      <c r="D3401" s="24" t="str">
        <f>_xlfn.IFNA(VLOOKUP(C3401,list!$G$2:$I$10,2,FALSE),"")</f>
        <v/>
      </c>
      <c r="E3401" s="24" t="str">
        <f>_xlfn.IFNA(VLOOKUP(C3401,list!G:I,3,FALSE),"")</f>
        <v/>
      </c>
      <c r="O3401" s="26" t="str">
        <f t="shared" si="267"/>
        <v/>
      </c>
      <c r="P3401" s="28" t="str">
        <f t="shared" si="271"/>
        <v/>
      </c>
      <c r="Q3401" s="24" t="str">
        <f t="shared" si="268"/>
        <v/>
      </c>
      <c r="R3401" s="24" t="str">
        <f t="shared" si="269"/>
        <v/>
      </c>
      <c r="S3401" s="27" t="str">
        <f t="shared" si="270"/>
        <v/>
      </c>
    </row>
    <row r="3402" spans="2:19" x14ac:dyDescent="0.3">
      <c r="B3402" s="24" t="str">
        <f>_xlfn.IFNA(VLOOKUP(A3402,list!B:C,2,FALSE),"")</f>
        <v/>
      </c>
      <c r="D3402" s="24" t="str">
        <f>_xlfn.IFNA(VLOOKUP(C3402,list!$G$2:$I$10,2,FALSE),"")</f>
        <v/>
      </c>
      <c r="E3402" s="24" t="str">
        <f>_xlfn.IFNA(VLOOKUP(C3402,list!G:I,3,FALSE),"")</f>
        <v/>
      </c>
      <c r="O3402" s="26" t="str">
        <f t="shared" si="267"/>
        <v/>
      </c>
      <c r="P3402" s="28" t="str">
        <f t="shared" si="271"/>
        <v/>
      </c>
      <c r="Q3402" s="24" t="str">
        <f t="shared" si="268"/>
        <v/>
      </c>
      <c r="R3402" s="24" t="str">
        <f t="shared" si="269"/>
        <v/>
      </c>
      <c r="S3402" s="27" t="str">
        <f t="shared" si="270"/>
        <v/>
      </c>
    </row>
    <row r="3403" spans="2:19" x14ac:dyDescent="0.3">
      <c r="B3403" s="24" t="str">
        <f>_xlfn.IFNA(VLOOKUP(A3403,list!B:C,2,FALSE),"")</f>
        <v/>
      </c>
      <c r="D3403" s="24" t="str">
        <f>_xlfn.IFNA(VLOOKUP(C3403,list!$G$2:$I$10,2,FALSE),"")</f>
        <v/>
      </c>
      <c r="E3403" s="24" t="str">
        <f>_xlfn.IFNA(VLOOKUP(C3403,list!G:I,3,FALSE),"")</f>
        <v/>
      </c>
      <c r="O3403" s="26" t="str">
        <f t="shared" si="267"/>
        <v/>
      </c>
      <c r="P3403" s="28" t="str">
        <f t="shared" si="271"/>
        <v/>
      </c>
      <c r="Q3403" s="24" t="str">
        <f t="shared" si="268"/>
        <v/>
      </c>
      <c r="R3403" s="24" t="str">
        <f t="shared" si="269"/>
        <v/>
      </c>
      <c r="S3403" s="27" t="str">
        <f t="shared" si="270"/>
        <v/>
      </c>
    </row>
    <row r="3404" spans="2:19" x14ac:dyDescent="0.3">
      <c r="B3404" s="24" t="str">
        <f>_xlfn.IFNA(VLOOKUP(A3404,list!B:C,2,FALSE),"")</f>
        <v/>
      </c>
      <c r="D3404" s="24" t="str">
        <f>_xlfn.IFNA(VLOOKUP(C3404,list!$G$2:$I$10,2,FALSE),"")</f>
        <v/>
      </c>
      <c r="E3404" s="24" t="str">
        <f>_xlfn.IFNA(VLOOKUP(C3404,list!G:I,3,FALSE),"")</f>
        <v/>
      </c>
      <c r="O3404" s="26" t="str">
        <f t="shared" si="267"/>
        <v/>
      </c>
      <c r="P3404" s="28" t="str">
        <f t="shared" si="271"/>
        <v/>
      </c>
      <c r="Q3404" s="24" t="str">
        <f t="shared" si="268"/>
        <v/>
      </c>
      <c r="R3404" s="24" t="str">
        <f t="shared" si="269"/>
        <v/>
      </c>
      <c r="S3404" s="27" t="str">
        <f t="shared" si="270"/>
        <v/>
      </c>
    </row>
    <row r="3405" spans="2:19" x14ac:dyDescent="0.3">
      <c r="B3405" s="24" t="str">
        <f>_xlfn.IFNA(VLOOKUP(A3405,list!B:C,2,FALSE),"")</f>
        <v/>
      </c>
      <c r="D3405" s="24" t="str">
        <f>_xlfn.IFNA(VLOOKUP(C3405,list!$G$2:$I$10,2,FALSE),"")</f>
        <v/>
      </c>
      <c r="E3405" s="24" t="str">
        <f>_xlfn.IFNA(VLOOKUP(C3405,list!G:I,3,FALSE),"")</f>
        <v/>
      </c>
      <c r="O3405" s="26" t="str">
        <f t="shared" si="267"/>
        <v/>
      </c>
      <c r="P3405" s="28" t="str">
        <f t="shared" si="271"/>
        <v/>
      </c>
      <c r="Q3405" s="24" t="str">
        <f t="shared" si="268"/>
        <v/>
      </c>
      <c r="R3405" s="24" t="str">
        <f t="shared" si="269"/>
        <v/>
      </c>
      <c r="S3405" s="27" t="str">
        <f t="shared" si="270"/>
        <v/>
      </c>
    </row>
    <row r="3406" spans="2:19" x14ac:dyDescent="0.3">
      <c r="B3406" s="24" t="str">
        <f>_xlfn.IFNA(VLOOKUP(A3406,list!B:C,2,FALSE),"")</f>
        <v/>
      </c>
      <c r="D3406" s="24" t="str">
        <f>_xlfn.IFNA(VLOOKUP(C3406,list!$G$2:$I$10,2,FALSE),"")</f>
        <v/>
      </c>
      <c r="E3406" s="24" t="str">
        <f>_xlfn.IFNA(VLOOKUP(C3406,list!G:I,3,FALSE),"")</f>
        <v/>
      </c>
      <c r="O3406" s="26" t="str">
        <f t="shared" si="267"/>
        <v/>
      </c>
      <c r="P3406" s="28" t="str">
        <f t="shared" si="271"/>
        <v/>
      </c>
      <c r="Q3406" s="24" t="str">
        <f t="shared" si="268"/>
        <v/>
      </c>
      <c r="R3406" s="24" t="str">
        <f t="shared" si="269"/>
        <v/>
      </c>
      <c r="S3406" s="27" t="str">
        <f t="shared" si="270"/>
        <v/>
      </c>
    </row>
    <row r="3407" spans="2:19" x14ac:dyDescent="0.3">
      <c r="B3407" s="24" t="str">
        <f>_xlfn.IFNA(VLOOKUP(A3407,list!B:C,2,FALSE),"")</f>
        <v/>
      </c>
      <c r="D3407" s="24" t="str">
        <f>_xlfn.IFNA(VLOOKUP(C3407,list!$G$2:$I$10,2,FALSE),"")</f>
        <v/>
      </c>
      <c r="E3407" s="24" t="str">
        <f>_xlfn.IFNA(VLOOKUP(C3407,list!G:I,3,FALSE),"")</f>
        <v/>
      </c>
      <c r="O3407" s="26" t="str">
        <f t="shared" si="267"/>
        <v/>
      </c>
      <c r="P3407" s="28" t="str">
        <f t="shared" si="271"/>
        <v/>
      </c>
      <c r="Q3407" s="24" t="str">
        <f t="shared" si="268"/>
        <v/>
      </c>
      <c r="R3407" s="24" t="str">
        <f t="shared" si="269"/>
        <v/>
      </c>
      <c r="S3407" s="27" t="str">
        <f t="shared" si="270"/>
        <v/>
      </c>
    </row>
    <row r="3408" spans="2:19" x14ac:dyDescent="0.3">
      <c r="B3408" s="24" t="str">
        <f>_xlfn.IFNA(VLOOKUP(A3408,list!B:C,2,FALSE),"")</f>
        <v/>
      </c>
      <c r="D3408" s="24" t="str">
        <f>_xlfn.IFNA(VLOOKUP(C3408,list!$G$2:$I$10,2,FALSE),"")</f>
        <v/>
      </c>
      <c r="E3408" s="24" t="str">
        <f>_xlfn.IFNA(VLOOKUP(C3408,list!G:I,3,FALSE),"")</f>
        <v/>
      </c>
      <c r="O3408" s="26" t="str">
        <f t="shared" si="267"/>
        <v/>
      </c>
      <c r="P3408" s="28" t="str">
        <f t="shared" si="271"/>
        <v/>
      </c>
      <c r="Q3408" s="24" t="str">
        <f t="shared" si="268"/>
        <v/>
      </c>
      <c r="R3408" s="24" t="str">
        <f t="shared" si="269"/>
        <v/>
      </c>
      <c r="S3408" s="27" t="str">
        <f t="shared" si="270"/>
        <v/>
      </c>
    </row>
    <row r="3409" spans="2:19" x14ac:dyDescent="0.3">
      <c r="B3409" s="24" t="str">
        <f>_xlfn.IFNA(VLOOKUP(A3409,list!B:C,2,FALSE),"")</f>
        <v/>
      </c>
      <c r="D3409" s="24" t="str">
        <f>_xlfn.IFNA(VLOOKUP(C3409,list!$G$2:$I$10,2,FALSE),"")</f>
        <v/>
      </c>
      <c r="E3409" s="24" t="str">
        <f>_xlfn.IFNA(VLOOKUP(C3409,list!G:I,3,FALSE),"")</f>
        <v/>
      </c>
      <c r="O3409" s="26" t="str">
        <f t="shared" si="267"/>
        <v/>
      </c>
      <c r="P3409" s="28" t="str">
        <f t="shared" si="271"/>
        <v/>
      </c>
      <c r="Q3409" s="24" t="str">
        <f t="shared" si="268"/>
        <v/>
      </c>
      <c r="R3409" s="24" t="str">
        <f t="shared" si="269"/>
        <v/>
      </c>
      <c r="S3409" s="27" t="str">
        <f t="shared" si="270"/>
        <v/>
      </c>
    </row>
    <row r="3410" spans="2:19" x14ac:dyDescent="0.3">
      <c r="B3410" s="24" t="str">
        <f>_xlfn.IFNA(VLOOKUP(A3410,list!B:C,2,FALSE),"")</f>
        <v/>
      </c>
      <c r="D3410" s="24" t="str">
        <f>_xlfn.IFNA(VLOOKUP(C3410,list!$G$2:$I$10,2,FALSE),"")</f>
        <v/>
      </c>
      <c r="E3410" s="24" t="str">
        <f>_xlfn.IFNA(VLOOKUP(C3410,list!G:I,3,FALSE),"")</f>
        <v/>
      </c>
      <c r="O3410" s="26" t="str">
        <f t="shared" si="267"/>
        <v/>
      </c>
      <c r="P3410" s="28" t="str">
        <f t="shared" si="271"/>
        <v/>
      </c>
      <c r="Q3410" s="24" t="str">
        <f t="shared" si="268"/>
        <v/>
      </c>
      <c r="R3410" s="24" t="str">
        <f t="shared" si="269"/>
        <v/>
      </c>
      <c r="S3410" s="27" t="str">
        <f t="shared" si="270"/>
        <v/>
      </c>
    </row>
    <row r="3411" spans="2:19" x14ac:dyDescent="0.3">
      <c r="B3411" s="24" t="str">
        <f>_xlfn.IFNA(VLOOKUP(A3411,list!B:C,2,FALSE),"")</f>
        <v/>
      </c>
      <c r="D3411" s="24" t="str">
        <f>_xlfn.IFNA(VLOOKUP(C3411,list!$G$2:$I$10,2,FALSE),"")</f>
        <v/>
      </c>
      <c r="E3411" s="24" t="str">
        <f>_xlfn.IFNA(VLOOKUP(C3411,list!G:I,3,FALSE),"")</f>
        <v/>
      </c>
      <c r="O3411" s="26" t="str">
        <f t="shared" si="267"/>
        <v/>
      </c>
      <c r="P3411" s="28" t="str">
        <f t="shared" si="271"/>
        <v/>
      </c>
      <c r="Q3411" s="24" t="str">
        <f t="shared" si="268"/>
        <v/>
      </c>
      <c r="R3411" s="24" t="str">
        <f t="shared" si="269"/>
        <v/>
      </c>
      <c r="S3411" s="27" t="str">
        <f t="shared" si="270"/>
        <v/>
      </c>
    </row>
    <row r="3412" spans="2:19" x14ac:dyDescent="0.3">
      <c r="B3412" s="24" t="str">
        <f>_xlfn.IFNA(VLOOKUP(A3412,list!B:C,2,FALSE),"")</f>
        <v/>
      </c>
      <c r="D3412" s="24" t="str">
        <f>_xlfn.IFNA(VLOOKUP(C3412,list!$G$2:$I$10,2,FALSE),"")</f>
        <v/>
      </c>
      <c r="E3412" s="24" t="str">
        <f>_xlfn.IFNA(VLOOKUP(C3412,list!G:I,3,FALSE),"")</f>
        <v/>
      </c>
      <c r="O3412" s="26" t="str">
        <f t="shared" si="267"/>
        <v/>
      </c>
      <c r="P3412" s="28" t="str">
        <f t="shared" si="271"/>
        <v/>
      </c>
      <c r="Q3412" s="24" t="str">
        <f t="shared" si="268"/>
        <v/>
      </c>
      <c r="R3412" s="24" t="str">
        <f t="shared" si="269"/>
        <v/>
      </c>
      <c r="S3412" s="27" t="str">
        <f t="shared" si="270"/>
        <v/>
      </c>
    </row>
    <row r="3413" spans="2:19" x14ac:dyDescent="0.3">
      <c r="B3413" s="24" t="str">
        <f>_xlfn.IFNA(VLOOKUP(A3413,list!B:C,2,FALSE),"")</f>
        <v/>
      </c>
      <c r="D3413" s="24" t="str">
        <f>_xlfn.IFNA(VLOOKUP(C3413,list!$G$2:$I$10,2,FALSE),"")</f>
        <v/>
      </c>
      <c r="E3413" s="24" t="str">
        <f>_xlfn.IFNA(VLOOKUP(C3413,list!G:I,3,FALSE),"")</f>
        <v/>
      </c>
      <c r="O3413" s="26" t="str">
        <f t="shared" si="267"/>
        <v/>
      </c>
      <c r="P3413" s="28" t="str">
        <f t="shared" si="271"/>
        <v/>
      </c>
      <c r="Q3413" s="24" t="str">
        <f t="shared" si="268"/>
        <v/>
      </c>
      <c r="R3413" s="24" t="str">
        <f t="shared" si="269"/>
        <v/>
      </c>
      <c r="S3413" s="27" t="str">
        <f t="shared" si="270"/>
        <v/>
      </c>
    </row>
    <row r="3414" spans="2:19" x14ac:dyDescent="0.3">
      <c r="B3414" s="24" t="str">
        <f>_xlfn.IFNA(VLOOKUP(A3414,list!B:C,2,FALSE),"")</f>
        <v/>
      </c>
      <c r="D3414" s="24" t="str">
        <f>_xlfn.IFNA(VLOOKUP(C3414,list!$G$2:$I$10,2,FALSE),"")</f>
        <v/>
      </c>
      <c r="E3414" s="24" t="str">
        <f>_xlfn.IFNA(VLOOKUP(C3414,list!G:I,3,FALSE),"")</f>
        <v/>
      </c>
      <c r="O3414" s="26" t="str">
        <f t="shared" si="267"/>
        <v/>
      </c>
      <c r="P3414" s="28" t="str">
        <f t="shared" si="271"/>
        <v/>
      </c>
      <c r="Q3414" s="24" t="str">
        <f t="shared" si="268"/>
        <v/>
      </c>
      <c r="R3414" s="24" t="str">
        <f t="shared" si="269"/>
        <v/>
      </c>
      <c r="S3414" s="27" t="str">
        <f t="shared" si="270"/>
        <v/>
      </c>
    </row>
    <row r="3415" spans="2:19" x14ac:dyDescent="0.3">
      <c r="B3415" s="24" t="str">
        <f>_xlfn.IFNA(VLOOKUP(A3415,list!B:C,2,FALSE),"")</f>
        <v/>
      </c>
      <c r="D3415" s="24" t="str">
        <f>_xlfn.IFNA(VLOOKUP(C3415,list!$G$2:$I$10,2,FALSE),"")</f>
        <v/>
      </c>
      <c r="E3415" s="24" t="str">
        <f>_xlfn.IFNA(VLOOKUP(C3415,list!G:I,3,FALSE),"")</f>
        <v/>
      </c>
      <c r="O3415" s="26" t="str">
        <f t="shared" si="267"/>
        <v/>
      </c>
      <c r="P3415" s="28" t="str">
        <f t="shared" si="271"/>
        <v/>
      </c>
      <c r="Q3415" s="24" t="str">
        <f t="shared" si="268"/>
        <v/>
      </c>
      <c r="R3415" s="24" t="str">
        <f t="shared" si="269"/>
        <v/>
      </c>
      <c r="S3415" s="27" t="str">
        <f t="shared" si="270"/>
        <v/>
      </c>
    </row>
    <row r="3416" spans="2:19" x14ac:dyDescent="0.3">
      <c r="B3416" s="24" t="str">
        <f>_xlfn.IFNA(VLOOKUP(A3416,list!B:C,2,FALSE),"")</f>
        <v/>
      </c>
      <c r="D3416" s="24" t="str">
        <f>_xlfn.IFNA(VLOOKUP(C3416,list!$G$2:$I$10,2,FALSE),"")</f>
        <v/>
      </c>
      <c r="E3416" s="24" t="str">
        <f>_xlfn.IFNA(VLOOKUP(C3416,list!G:I,3,FALSE),"")</f>
        <v/>
      </c>
      <c r="O3416" s="26" t="str">
        <f t="shared" si="267"/>
        <v/>
      </c>
      <c r="P3416" s="28" t="str">
        <f t="shared" si="271"/>
        <v/>
      </c>
      <c r="Q3416" s="24" t="str">
        <f t="shared" si="268"/>
        <v/>
      </c>
      <c r="R3416" s="24" t="str">
        <f t="shared" si="269"/>
        <v/>
      </c>
      <c r="S3416" s="27" t="str">
        <f t="shared" si="270"/>
        <v/>
      </c>
    </row>
    <row r="3417" spans="2:19" x14ac:dyDescent="0.3">
      <c r="B3417" s="24" t="str">
        <f>_xlfn.IFNA(VLOOKUP(A3417,list!B:C,2,FALSE),"")</f>
        <v/>
      </c>
      <c r="D3417" s="24" t="str">
        <f>_xlfn.IFNA(VLOOKUP(C3417,list!$G$2:$I$10,2,FALSE),"")</f>
        <v/>
      </c>
      <c r="E3417" s="24" t="str">
        <f>_xlfn.IFNA(VLOOKUP(C3417,list!G:I,3,FALSE),"")</f>
        <v/>
      </c>
      <c r="O3417" s="26" t="str">
        <f t="shared" si="267"/>
        <v/>
      </c>
      <c r="P3417" s="28" t="str">
        <f t="shared" si="271"/>
        <v/>
      </c>
      <c r="Q3417" s="24" t="str">
        <f t="shared" si="268"/>
        <v/>
      </c>
      <c r="R3417" s="24" t="str">
        <f t="shared" si="269"/>
        <v/>
      </c>
      <c r="S3417" s="27" t="str">
        <f t="shared" si="270"/>
        <v/>
      </c>
    </row>
    <row r="3418" spans="2:19" x14ac:dyDescent="0.3">
      <c r="B3418" s="24" t="str">
        <f>_xlfn.IFNA(VLOOKUP(A3418,list!B:C,2,FALSE),"")</f>
        <v/>
      </c>
      <c r="D3418" s="24" t="str">
        <f>_xlfn.IFNA(VLOOKUP(C3418,list!$G$2:$I$10,2,FALSE),"")</f>
        <v/>
      </c>
      <c r="E3418" s="24" t="str">
        <f>_xlfn.IFNA(VLOOKUP(C3418,list!G:I,3,FALSE),"")</f>
        <v/>
      </c>
      <c r="O3418" s="26" t="str">
        <f t="shared" si="267"/>
        <v/>
      </c>
      <c r="P3418" s="28" t="str">
        <f t="shared" si="271"/>
        <v/>
      </c>
      <c r="Q3418" s="24" t="str">
        <f t="shared" si="268"/>
        <v/>
      </c>
      <c r="R3418" s="24" t="str">
        <f t="shared" si="269"/>
        <v/>
      </c>
      <c r="S3418" s="27" t="str">
        <f t="shared" si="270"/>
        <v/>
      </c>
    </row>
    <row r="3419" spans="2:19" x14ac:dyDescent="0.3">
      <c r="B3419" s="24" t="str">
        <f>_xlfn.IFNA(VLOOKUP(A3419,list!B:C,2,FALSE),"")</f>
        <v/>
      </c>
      <c r="D3419" s="24" t="str">
        <f>_xlfn.IFNA(VLOOKUP(C3419,list!$G$2:$I$10,2,FALSE),"")</f>
        <v/>
      </c>
      <c r="E3419" s="24" t="str">
        <f>_xlfn.IFNA(VLOOKUP(C3419,list!G:I,3,FALSE),"")</f>
        <v/>
      </c>
      <c r="O3419" s="26" t="str">
        <f t="shared" si="267"/>
        <v/>
      </c>
      <c r="P3419" s="28" t="str">
        <f t="shared" si="271"/>
        <v/>
      </c>
      <c r="Q3419" s="24" t="str">
        <f t="shared" si="268"/>
        <v/>
      </c>
      <c r="R3419" s="24" t="str">
        <f t="shared" si="269"/>
        <v/>
      </c>
      <c r="S3419" s="27" t="str">
        <f t="shared" si="270"/>
        <v/>
      </c>
    </row>
    <row r="3420" spans="2:19" x14ac:dyDescent="0.3">
      <c r="B3420" s="24" t="str">
        <f>_xlfn.IFNA(VLOOKUP(A3420,list!B:C,2,FALSE),"")</f>
        <v/>
      </c>
      <c r="D3420" s="24" t="str">
        <f>_xlfn.IFNA(VLOOKUP(C3420,list!$G$2:$I$10,2,FALSE),"")</f>
        <v/>
      </c>
      <c r="E3420" s="24" t="str">
        <f>_xlfn.IFNA(VLOOKUP(C3420,list!G:I,3,FALSE),"")</f>
        <v/>
      </c>
      <c r="O3420" s="26" t="str">
        <f t="shared" si="267"/>
        <v/>
      </c>
      <c r="P3420" s="28" t="str">
        <f t="shared" si="271"/>
        <v/>
      </c>
      <c r="Q3420" s="24" t="str">
        <f t="shared" si="268"/>
        <v/>
      </c>
      <c r="R3420" s="24" t="str">
        <f t="shared" si="269"/>
        <v/>
      </c>
      <c r="S3420" s="27" t="str">
        <f t="shared" si="270"/>
        <v/>
      </c>
    </row>
    <row r="3421" spans="2:19" x14ac:dyDescent="0.3">
      <c r="B3421" s="24" t="str">
        <f>_xlfn.IFNA(VLOOKUP(A3421,list!B:C,2,FALSE),"")</f>
        <v/>
      </c>
      <c r="D3421" s="24" t="str">
        <f>_xlfn.IFNA(VLOOKUP(C3421,list!$G$2:$I$10,2,FALSE),"")</f>
        <v/>
      </c>
      <c r="E3421" s="24" t="str">
        <f>_xlfn.IFNA(VLOOKUP(C3421,list!G:I,3,FALSE),"")</f>
        <v/>
      </c>
      <c r="O3421" s="26" t="str">
        <f t="shared" si="267"/>
        <v/>
      </c>
      <c r="P3421" s="28" t="str">
        <f t="shared" si="271"/>
        <v/>
      </c>
      <c r="Q3421" s="24" t="str">
        <f t="shared" si="268"/>
        <v/>
      </c>
      <c r="R3421" s="24" t="str">
        <f t="shared" si="269"/>
        <v/>
      </c>
      <c r="S3421" s="27" t="str">
        <f t="shared" si="270"/>
        <v/>
      </c>
    </row>
    <row r="3422" spans="2:19" x14ac:dyDescent="0.3">
      <c r="B3422" s="24" t="str">
        <f>_xlfn.IFNA(VLOOKUP(A3422,list!B:C,2,FALSE),"")</f>
        <v/>
      </c>
      <c r="D3422" s="24" t="str">
        <f>_xlfn.IFNA(VLOOKUP(C3422,list!$G$2:$I$10,2,FALSE),"")</f>
        <v/>
      </c>
      <c r="E3422" s="24" t="str">
        <f>_xlfn.IFNA(VLOOKUP(C3422,list!G:I,3,FALSE),"")</f>
        <v/>
      </c>
      <c r="O3422" s="26" t="str">
        <f t="shared" si="267"/>
        <v/>
      </c>
      <c r="P3422" s="28" t="str">
        <f t="shared" si="271"/>
        <v/>
      </c>
      <c r="Q3422" s="24" t="str">
        <f t="shared" si="268"/>
        <v/>
      </c>
      <c r="R3422" s="24" t="str">
        <f t="shared" si="269"/>
        <v/>
      </c>
      <c r="S3422" s="27" t="str">
        <f t="shared" si="270"/>
        <v/>
      </c>
    </row>
    <row r="3423" spans="2:19" x14ac:dyDescent="0.3">
      <c r="B3423" s="24" t="str">
        <f>_xlfn.IFNA(VLOOKUP(A3423,list!B:C,2,FALSE),"")</f>
        <v/>
      </c>
      <c r="D3423" s="24" t="str">
        <f>_xlfn.IFNA(VLOOKUP(C3423,list!$G$2:$I$10,2,FALSE),"")</f>
        <v/>
      </c>
      <c r="E3423" s="24" t="str">
        <f>_xlfn.IFNA(VLOOKUP(C3423,list!G:I,3,FALSE),"")</f>
        <v/>
      </c>
      <c r="O3423" s="26" t="str">
        <f t="shared" si="267"/>
        <v/>
      </c>
      <c r="P3423" s="28" t="str">
        <f t="shared" si="271"/>
        <v/>
      </c>
      <c r="Q3423" s="24" t="str">
        <f t="shared" si="268"/>
        <v/>
      </c>
      <c r="R3423" s="24" t="str">
        <f t="shared" si="269"/>
        <v/>
      </c>
      <c r="S3423" s="27" t="str">
        <f t="shared" si="270"/>
        <v/>
      </c>
    </row>
    <row r="3424" spans="2:19" x14ac:dyDescent="0.3">
      <c r="B3424" s="24" t="str">
        <f>_xlfn.IFNA(VLOOKUP(A3424,list!B:C,2,FALSE),"")</f>
        <v/>
      </c>
      <c r="D3424" s="24" t="str">
        <f>_xlfn.IFNA(VLOOKUP(C3424,list!$G$2:$I$10,2,FALSE),"")</f>
        <v/>
      </c>
      <c r="E3424" s="24" t="str">
        <f>_xlfn.IFNA(VLOOKUP(C3424,list!G:I,3,FALSE),"")</f>
        <v/>
      </c>
      <c r="O3424" s="26" t="str">
        <f t="shared" si="267"/>
        <v/>
      </c>
      <c r="P3424" s="28" t="str">
        <f t="shared" si="271"/>
        <v/>
      </c>
      <c r="Q3424" s="24" t="str">
        <f t="shared" si="268"/>
        <v/>
      </c>
      <c r="R3424" s="24" t="str">
        <f t="shared" si="269"/>
        <v/>
      </c>
      <c r="S3424" s="27" t="str">
        <f t="shared" si="270"/>
        <v/>
      </c>
    </row>
    <row r="3425" spans="2:19" x14ac:dyDescent="0.3">
      <c r="B3425" s="24" t="str">
        <f>_xlfn.IFNA(VLOOKUP(A3425,list!B:C,2,FALSE),"")</f>
        <v/>
      </c>
      <c r="D3425" s="24" t="str">
        <f>_xlfn.IFNA(VLOOKUP(C3425,list!$G$2:$I$10,2,FALSE),"")</f>
        <v/>
      </c>
      <c r="E3425" s="24" t="str">
        <f>_xlfn.IFNA(VLOOKUP(C3425,list!G:I,3,FALSE),"")</f>
        <v/>
      </c>
      <c r="O3425" s="26" t="str">
        <f t="shared" si="267"/>
        <v/>
      </c>
      <c r="P3425" s="28" t="str">
        <f t="shared" si="271"/>
        <v/>
      </c>
      <c r="Q3425" s="24" t="str">
        <f t="shared" si="268"/>
        <v/>
      </c>
      <c r="R3425" s="24" t="str">
        <f t="shared" si="269"/>
        <v/>
      </c>
      <c r="S3425" s="27" t="str">
        <f t="shared" si="270"/>
        <v/>
      </c>
    </row>
    <row r="3426" spans="2:19" x14ac:dyDescent="0.3">
      <c r="B3426" s="24" t="str">
        <f>_xlfn.IFNA(VLOOKUP(A3426,list!B:C,2,FALSE),"")</f>
        <v/>
      </c>
      <c r="D3426" s="24" t="str">
        <f>_xlfn.IFNA(VLOOKUP(C3426,list!$G$2:$I$10,2,FALSE),"")</f>
        <v/>
      </c>
      <c r="E3426" s="24" t="str">
        <f>_xlfn.IFNA(VLOOKUP(C3426,list!G:I,3,FALSE),"")</f>
        <v/>
      </c>
      <c r="O3426" s="26" t="str">
        <f t="shared" si="267"/>
        <v/>
      </c>
      <c r="P3426" s="28" t="str">
        <f t="shared" si="271"/>
        <v/>
      </c>
      <c r="Q3426" s="24" t="str">
        <f t="shared" si="268"/>
        <v/>
      </c>
      <c r="R3426" s="24" t="str">
        <f t="shared" si="269"/>
        <v/>
      </c>
      <c r="S3426" s="27" t="str">
        <f t="shared" si="270"/>
        <v/>
      </c>
    </row>
    <row r="3427" spans="2:19" x14ac:dyDescent="0.3">
      <c r="B3427" s="24" t="str">
        <f>_xlfn.IFNA(VLOOKUP(A3427,list!B:C,2,FALSE),"")</f>
        <v/>
      </c>
      <c r="D3427" s="24" t="str">
        <f>_xlfn.IFNA(VLOOKUP(C3427,list!$G$2:$I$10,2,FALSE),"")</f>
        <v/>
      </c>
      <c r="E3427" s="24" t="str">
        <f>_xlfn.IFNA(VLOOKUP(C3427,list!G:I,3,FALSE),"")</f>
        <v/>
      </c>
      <c r="O3427" s="26" t="str">
        <f t="shared" si="267"/>
        <v/>
      </c>
      <c r="P3427" s="28" t="str">
        <f t="shared" si="271"/>
        <v/>
      </c>
      <c r="Q3427" s="24" t="str">
        <f t="shared" si="268"/>
        <v/>
      </c>
      <c r="R3427" s="24" t="str">
        <f t="shared" si="269"/>
        <v/>
      </c>
      <c r="S3427" s="27" t="str">
        <f t="shared" si="270"/>
        <v/>
      </c>
    </row>
    <row r="3428" spans="2:19" x14ac:dyDescent="0.3">
      <c r="B3428" s="24" t="str">
        <f>_xlfn.IFNA(VLOOKUP(A3428,list!B:C,2,FALSE),"")</f>
        <v/>
      </c>
      <c r="D3428" s="24" t="str">
        <f>_xlfn.IFNA(VLOOKUP(C3428,list!$G$2:$I$10,2,FALSE),"")</f>
        <v/>
      </c>
      <c r="E3428" s="24" t="str">
        <f>_xlfn.IFNA(VLOOKUP(C3428,list!G:I,3,FALSE),"")</f>
        <v/>
      </c>
      <c r="O3428" s="26" t="str">
        <f t="shared" si="267"/>
        <v/>
      </c>
      <c r="P3428" s="28" t="str">
        <f t="shared" si="271"/>
        <v/>
      </c>
      <c r="Q3428" s="24" t="str">
        <f t="shared" si="268"/>
        <v/>
      </c>
      <c r="R3428" s="24" t="str">
        <f t="shared" si="269"/>
        <v/>
      </c>
      <c r="S3428" s="27" t="str">
        <f t="shared" si="270"/>
        <v/>
      </c>
    </row>
    <row r="3429" spans="2:19" x14ac:dyDescent="0.3">
      <c r="B3429" s="24" t="str">
        <f>_xlfn.IFNA(VLOOKUP(A3429,list!B:C,2,FALSE),"")</f>
        <v/>
      </c>
      <c r="D3429" s="24" t="str">
        <f>_xlfn.IFNA(VLOOKUP(C3429,list!$G$2:$I$10,2,FALSE),"")</f>
        <v/>
      </c>
      <c r="E3429" s="24" t="str">
        <f>_xlfn.IFNA(VLOOKUP(C3429,list!G:I,3,FALSE),"")</f>
        <v/>
      </c>
      <c r="O3429" s="26" t="str">
        <f t="shared" si="267"/>
        <v/>
      </c>
      <c r="P3429" s="28" t="str">
        <f t="shared" si="271"/>
        <v/>
      </c>
      <c r="Q3429" s="24" t="str">
        <f t="shared" si="268"/>
        <v/>
      </c>
      <c r="R3429" s="24" t="str">
        <f t="shared" si="269"/>
        <v/>
      </c>
      <c r="S3429" s="27" t="str">
        <f t="shared" si="270"/>
        <v/>
      </c>
    </row>
    <row r="3430" spans="2:19" x14ac:dyDescent="0.3">
      <c r="B3430" s="24" t="str">
        <f>_xlfn.IFNA(VLOOKUP(A3430,list!B:C,2,FALSE),"")</f>
        <v/>
      </c>
      <c r="D3430" s="24" t="str">
        <f>_xlfn.IFNA(VLOOKUP(C3430,list!$G$2:$I$10,2,FALSE),"")</f>
        <v/>
      </c>
      <c r="E3430" s="24" t="str">
        <f>_xlfn.IFNA(VLOOKUP(C3430,list!G:I,3,FALSE),"")</f>
        <v/>
      </c>
      <c r="O3430" s="26" t="str">
        <f t="shared" si="267"/>
        <v/>
      </c>
      <c r="P3430" s="28" t="str">
        <f t="shared" si="271"/>
        <v/>
      </c>
      <c r="Q3430" s="24" t="str">
        <f t="shared" si="268"/>
        <v/>
      </c>
      <c r="R3430" s="24" t="str">
        <f t="shared" si="269"/>
        <v/>
      </c>
      <c r="S3430" s="27" t="str">
        <f t="shared" si="270"/>
        <v/>
      </c>
    </row>
    <row r="3431" spans="2:19" x14ac:dyDescent="0.3">
      <c r="B3431" s="24" t="str">
        <f>_xlfn.IFNA(VLOOKUP(A3431,list!B:C,2,FALSE),"")</f>
        <v/>
      </c>
      <c r="D3431" s="24" t="str">
        <f>_xlfn.IFNA(VLOOKUP(C3431,list!$G$2:$I$10,2,FALSE),"")</f>
        <v/>
      </c>
      <c r="E3431" s="24" t="str">
        <f>_xlfn.IFNA(VLOOKUP(C3431,list!G:I,3,FALSE),"")</f>
        <v/>
      </c>
      <c r="O3431" s="26" t="str">
        <f t="shared" si="267"/>
        <v/>
      </c>
      <c r="P3431" s="28" t="str">
        <f t="shared" si="271"/>
        <v/>
      </c>
      <c r="Q3431" s="24" t="str">
        <f t="shared" si="268"/>
        <v/>
      </c>
      <c r="R3431" s="24" t="str">
        <f t="shared" si="269"/>
        <v/>
      </c>
      <c r="S3431" s="27" t="str">
        <f t="shared" si="270"/>
        <v/>
      </c>
    </row>
    <row r="3432" spans="2:19" x14ac:dyDescent="0.3">
      <c r="B3432" s="24" t="str">
        <f>_xlfn.IFNA(VLOOKUP(A3432,list!B:C,2,FALSE),"")</f>
        <v/>
      </c>
      <c r="D3432" s="24" t="str">
        <f>_xlfn.IFNA(VLOOKUP(C3432,list!$G$2:$I$10,2,FALSE),"")</f>
        <v/>
      </c>
      <c r="E3432" s="24" t="str">
        <f>_xlfn.IFNA(VLOOKUP(C3432,list!G:I,3,FALSE),"")</f>
        <v/>
      </c>
      <c r="O3432" s="26" t="str">
        <f t="shared" si="267"/>
        <v/>
      </c>
      <c r="P3432" s="28" t="str">
        <f t="shared" si="271"/>
        <v/>
      </c>
      <c r="Q3432" s="24" t="str">
        <f t="shared" si="268"/>
        <v/>
      </c>
      <c r="R3432" s="24" t="str">
        <f t="shared" si="269"/>
        <v/>
      </c>
      <c r="S3432" s="27" t="str">
        <f t="shared" si="270"/>
        <v/>
      </c>
    </row>
    <row r="3433" spans="2:19" x14ac:dyDescent="0.3">
      <c r="B3433" s="24" t="str">
        <f>_xlfn.IFNA(VLOOKUP(A3433,list!B:C,2,FALSE),"")</f>
        <v/>
      </c>
      <c r="D3433" s="24" t="str">
        <f>_xlfn.IFNA(VLOOKUP(C3433,list!$G$2:$I$10,2,FALSE),"")</f>
        <v/>
      </c>
      <c r="E3433" s="24" t="str">
        <f>_xlfn.IFNA(VLOOKUP(C3433,list!G:I,3,FALSE),"")</f>
        <v/>
      </c>
      <c r="O3433" s="26" t="str">
        <f t="shared" si="267"/>
        <v/>
      </c>
      <c r="P3433" s="28" t="str">
        <f t="shared" si="271"/>
        <v/>
      </c>
      <c r="Q3433" s="24" t="str">
        <f t="shared" si="268"/>
        <v/>
      </c>
      <c r="R3433" s="24" t="str">
        <f t="shared" si="269"/>
        <v/>
      </c>
      <c r="S3433" s="27" t="str">
        <f t="shared" si="270"/>
        <v/>
      </c>
    </row>
    <row r="3434" spans="2:19" x14ac:dyDescent="0.3">
      <c r="B3434" s="24" t="str">
        <f>_xlfn.IFNA(VLOOKUP(A3434,list!B:C,2,FALSE),"")</f>
        <v/>
      </c>
      <c r="D3434" s="24" t="str">
        <f>_xlfn.IFNA(VLOOKUP(C3434,list!$G$2:$I$10,2,FALSE),"")</f>
        <v/>
      </c>
      <c r="E3434" s="24" t="str">
        <f>_xlfn.IFNA(VLOOKUP(C3434,list!G:I,3,FALSE),"")</f>
        <v/>
      </c>
      <c r="O3434" s="26" t="str">
        <f t="shared" si="267"/>
        <v/>
      </c>
      <c r="P3434" s="28" t="str">
        <f t="shared" si="271"/>
        <v/>
      </c>
      <c r="Q3434" s="24" t="str">
        <f t="shared" si="268"/>
        <v/>
      </c>
      <c r="R3434" s="24" t="str">
        <f t="shared" si="269"/>
        <v/>
      </c>
      <c r="S3434" s="27" t="str">
        <f t="shared" si="270"/>
        <v/>
      </c>
    </row>
    <row r="3435" spans="2:19" x14ac:dyDescent="0.3">
      <c r="B3435" s="24" t="str">
        <f>_xlfn.IFNA(VLOOKUP(A3435,list!B:C,2,FALSE),"")</f>
        <v/>
      </c>
      <c r="D3435" s="24" t="str">
        <f>_xlfn.IFNA(VLOOKUP(C3435,list!$G$2:$I$10,2,FALSE),"")</f>
        <v/>
      </c>
      <c r="E3435" s="24" t="str">
        <f>_xlfn.IFNA(VLOOKUP(C3435,list!G:I,3,FALSE),"")</f>
        <v/>
      </c>
      <c r="O3435" s="26" t="str">
        <f t="shared" si="267"/>
        <v/>
      </c>
      <c r="P3435" s="28" t="str">
        <f t="shared" si="271"/>
        <v/>
      </c>
      <c r="Q3435" s="24" t="str">
        <f t="shared" si="268"/>
        <v/>
      </c>
      <c r="R3435" s="24" t="str">
        <f t="shared" si="269"/>
        <v/>
      </c>
      <c r="S3435" s="27" t="str">
        <f t="shared" si="270"/>
        <v/>
      </c>
    </row>
    <row r="3436" spans="2:19" x14ac:dyDescent="0.3">
      <c r="B3436" s="24" t="str">
        <f>_xlfn.IFNA(VLOOKUP(A3436,list!B:C,2,FALSE),"")</f>
        <v/>
      </c>
      <c r="D3436" s="24" t="str">
        <f>_xlfn.IFNA(VLOOKUP(C3436,list!$G$2:$I$10,2,FALSE),"")</f>
        <v/>
      </c>
      <c r="E3436" s="24" t="str">
        <f>_xlfn.IFNA(VLOOKUP(C3436,list!G:I,3,FALSE),"")</f>
        <v/>
      </c>
      <c r="O3436" s="26" t="str">
        <f t="shared" si="267"/>
        <v/>
      </c>
      <c r="P3436" s="28" t="str">
        <f t="shared" si="271"/>
        <v/>
      </c>
      <c r="Q3436" s="24" t="str">
        <f t="shared" si="268"/>
        <v/>
      </c>
      <c r="R3436" s="24" t="str">
        <f t="shared" si="269"/>
        <v/>
      </c>
      <c r="S3436" s="27" t="str">
        <f t="shared" si="270"/>
        <v/>
      </c>
    </row>
    <row r="3437" spans="2:19" x14ac:dyDescent="0.3">
      <c r="B3437" s="24" t="str">
        <f>_xlfn.IFNA(VLOOKUP(A3437,list!B:C,2,FALSE),"")</f>
        <v/>
      </c>
      <c r="D3437" s="24" t="str">
        <f>_xlfn.IFNA(VLOOKUP(C3437,list!$G$2:$I$10,2,FALSE),"")</f>
        <v/>
      </c>
      <c r="E3437" s="24" t="str">
        <f>_xlfn.IFNA(VLOOKUP(C3437,list!G:I,3,FALSE),"")</f>
        <v/>
      </c>
      <c r="O3437" s="26" t="str">
        <f t="shared" si="267"/>
        <v/>
      </c>
      <c r="P3437" s="28" t="str">
        <f t="shared" si="271"/>
        <v/>
      </c>
      <c r="Q3437" s="24" t="str">
        <f t="shared" si="268"/>
        <v/>
      </c>
      <c r="R3437" s="24" t="str">
        <f t="shared" si="269"/>
        <v/>
      </c>
      <c r="S3437" s="27" t="str">
        <f t="shared" si="270"/>
        <v/>
      </c>
    </row>
    <row r="3438" spans="2:19" x14ac:dyDescent="0.3">
      <c r="B3438" s="24" t="str">
        <f>_xlfn.IFNA(VLOOKUP(A3438,list!B:C,2,FALSE),"")</f>
        <v/>
      </c>
      <c r="D3438" s="24" t="str">
        <f>_xlfn.IFNA(VLOOKUP(C3438,list!$G$2:$I$10,2,FALSE),"")</f>
        <v/>
      </c>
      <c r="E3438" s="24" t="str">
        <f>_xlfn.IFNA(VLOOKUP(C3438,list!G:I,3,FALSE),"")</f>
        <v/>
      </c>
      <c r="O3438" s="26" t="str">
        <f t="shared" si="267"/>
        <v/>
      </c>
      <c r="P3438" s="28" t="str">
        <f t="shared" si="271"/>
        <v/>
      </c>
      <c r="Q3438" s="24" t="str">
        <f t="shared" si="268"/>
        <v/>
      </c>
      <c r="R3438" s="24" t="str">
        <f t="shared" si="269"/>
        <v/>
      </c>
      <c r="S3438" s="27" t="str">
        <f t="shared" si="270"/>
        <v/>
      </c>
    </row>
    <row r="3439" spans="2:19" x14ac:dyDescent="0.3">
      <c r="B3439" s="24" t="str">
        <f>_xlfn.IFNA(VLOOKUP(A3439,list!B:C,2,FALSE),"")</f>
        <v/>
      </c>
      <c r="D3439" s="24" t="str">
        <f>_xlfn.IFNA(VLOOKUP(C3439,list!$G$2:$I$10,2,FALSE),"")</f>
        <v/>
      </c>
      <c r="E3439" s="24" t="str">
        <f>_xlfn.IFNA(VLOOKUP(C3439,list!G:I,3,FALSE),"")</f>
        <v/>
      </c>
      <c r="O3439" s="26" t="str">
        <f t="shared" si="267"/>
        <v/>
      </c>
      <c r="P3439" s="28" t="str">
        <f t="shared" si="271"/>
        <v/>
      </c>
      <c r="Q3439" s="24" t="str">
        <f t="shared" si="268"/>
        <v/>
      </c>
      <c r="R3439" s="24" t="str">
        <f t="shared" si="269"/>
        <v/>
      </c>
      <c r="S3439" s="27" t="str">
        <f t="shared" si="270"/>
        <v/>
      </c>
    </row>
    <row r="3440" spans="2:19" x14ac:dyDescent="0.3">
      <c r="B3440" s="24" t="str">
        <f>_xlfn.IFNA(VLOOKUP(A3440,list!B:C,2,FALSE),"")</f>
        <v/>
      </c>
      <c r="D3440" s="24" t="str">
        <f>_xlfn.IFNA(VLOOKUP(C3440,list!$G$2:$I$10,2,FALSE),"")</f>
        <v/>
      </c>
      <c r="E3440" s="24" t="str">
        <f>_xlfn.IFNA(VLOOKUP(C3440,list!G:I,3,FALSE),"")</f>
        <v/>
      </c>
      <c r="O3440" s="26" t="str">
        <f t="shared" si="267"/>
        <v/>
      </c>
      <c r="P3440" s="28" t="str">
        <f t="shared" si="271"/>
        <v/>
      </c>
      <c r="Q3440" s="24" t="str">
        <f t="shared" si="268"/>
        <v/>
      </c>
      <c r="R3440" s="24" t="str">
        <f t="shared" si="269"/>
        <v/>
      </c>
      <c r="S3440" s="27" t="str">
        <f t="shared" si="270"/>
        <v/>
      </c>
    </row>
    <row r="3441" spans="2:19" x14ac:dyDescent="0.3">
      <c r="B3441" s="24" t="str">
        <f>_xlfn.IFNA(VLOOKUP(A3441,list!B:C,2,FALSE),"")</f>
        <v/>
      </c>
      <c r="D3441" s="24" t="str">
        <f>_xlfn.IFNA(VLOOKUP(C3441,list!$G$2:$I$10,2,FALSE),"")</f>
        <v/>
      </c>
      <c r="E3441" s="24" t="str">
        <f>_xlfn.IFNA(VLOOKUP(C3441,list!G:I,3,FALSE),"")</f>
        <v/>
      </c>
      <c r="O3441" s="26" t="str">
        <f t="shared" si="267"/>
        <v/>
      </c>
      <c r="P3441" s="28" t="str">
        <f t="shared" si="271"/>
        <v/>
      </c>
      <c r="Q3441" s="24" t="str">
        <f t="shared" si="268"/>
        <v/>
      </c>
      <c r="R3441" s="24" t="str">
        <f t="shared" si="269"/>
        <v/>
      </c>
      <c r="S3441" s="27" t="str">
        <f t="shared" si="270"/>
        <v/>
      </c>
    </row>
    <row r="3442" spans="2:19" x14ac:dyDescent="0.3">
      <c r="B3442" s="24" t="str">
        <f>_xlfn.IFNA(VLOOKUP(A3442,list!B:C,2,FALSE),"")</f>
        <v/>
      </c>
      <c r="D3442" s="24" t="str">
        <f>_xlfn.IFNA(VLOOKUP(C3442,list!$G$2:$I$10,2,FALSE),"")</f>
        <v/>
      </c>
      <c r="E3442" s="24" t="str">
        <f>_xlfn.IFNA(VLOOKUP(C3442,list!G:I,3,FALSE),"")</f>
        <v/>
      </c>
      <c r="O3442" s="26" t="str">
        <f t="shared" si="267"/>
        <v/>
      </c>
      <c r="P3442" s="28" t="str">
        <f t="shared" si="271"/>
        <v/>
      </c>
      <c r="Q3442" s="24" t="str">
        <f t="shared" si="268"/>
        <v/>
      </c>
      <c r="R3442" s="24" t="str">
        <f t="shared" si="269"/>
        <v/>
      </c>
      <c r="S3442" s="27" t="str">
        <f t="shared" si="270"/>
        <v/>
      </c>
    </row>
    <row r="3443" spans="2:19" x14ac:dyDescent="0.3">
      <c r="B3443" s="24" t="str">
        <f>_xlfn.IFNA(VLOOKUP(A3443,list!B:C,2,FALSE),"")</f>
        <v/>
      </c>
      <c r="D3443" s="24" t="str">
        <f>_xlfn.IFNA(VLOOKUP(C3443,list!$G$2:$I$10,2,FALSE),"")</f>
        <v/>
      </c>
      <c r="E3443" s="24" t="str">
        <f>_xlfn.IFNA(VLOOKUP(C3443,list!G:I,3,FALSE),"")</f>
        <v/>
      </c>
      <c r="O3443" s="26" t="str">
        <f t="shared" si="267"/>
        <v/>
      </c>
      <c r="P3443" s="28" t="str">
        <f t="shared" si="271"/>
        <v/>
      </c>
      <c r="Q3443" s="24" t="str">
        <f t="shared" si="268"/>
        <v/>
      </c>
      <c r="R3443" s="24" t="str">
        <f t="shared" si="269"/>
        <v/>
      </c>
      <c r="S3443" s="27" t="str">
        <f t="shared" si="270"/>
        <v/>
      </c>
    </row>
    <row r="3444" spans="2:19" x14ac:dyDescent="0.3">
      <c r="B3444" s="24" t="str">
        <f>_xlfn.IFNA(VLOOKUP(A3444,list!B:C,2,FALSE),"")</f>
        <v/>
      </c>
      <c r="D3444" s="24" t="str">
        <f>_xlfn.IFNA(VLOOKUP(C3444,list!$G$2:$I$10,2,FALSE),"")</f>
        <v/>
      </c>
      <c r="E3444" s="24" t="str">
        <f>_xlfn.IFNA(VLOOKUP(C3444,list!G:I,3,FALSE),"")</f>
        <v/>
      </c>
      <c r="O3444" s="26" t="str">
        <f t="shared" si="267"/>
        <v/>
      </c>
      <c r="P3444" s="28" t="str">
        <f t="shared" si="271"/>
        <v/>
      </c>
      <c r="Q3444" s="24" t="str">
        <f t="shared" si="268"/>
        <v/>
      </c>
      <c r="R3444" s="24" t="str">
        <f t="shared" si="269"/>
        <v/>
      </c>
      <c r="S3444" s="27" t="str">
        <f t="shared" si="270"/>
        <v/>
      </c>
    </row>
    <row r="3445" spans="2:19" x14ac:dyDescent="0.3">
      <c r="B3445" s="24" t="str">
        <f>_xlfn.IFNA(VLOOKUP(A3445,list!B:C,2,FALSE),"")</f>
        <v/>
      </c>
      <c r="D3445" s="24" t="str">
        <f>_xlfn.IFNA(VLOOKUP(C3445,list!$G$2:$I$10,2,FALSE),"")</f>
        <v/>
      </c>
      <c r="E3445" s="24" t="str">
        <f>_xlfn.IFNA(VLOOKUP(C3445,list!G:I,3,FALSE),"")</f>
        <v/>
      </c>
      <c r="O3445" s="26" t="str">
        <f t="shared" si="267"/>
        <v/>
      </c>
      <c r="P3445" s="28" t="str">
        <f t="shared" si="271"/>
        <v/>
      </c>
      <c r="Q3445" s="24" t="str">
        <f t="shared" si="268"/>
        <v/>
      </c>
      <c r="R3445" s="24" t="str">
        <f t="shared" si="269"/>
        <v/>
      </c>
      <c r="S3445" s="27" t="str">
        <f t="shared" si="270"/>
        <v/>
      </c>
    </row>
    <row r="3446" spans="2:19" x14ac:dyDescent="0.3">
      <c r="B3446" s="24" t="str">
        <f>_xlfn.IFNA(VLOOKUP(A3446,list!B:C,2,FALSE),"")</f>
        <v/>
      </c>
      <c r="D3446" s="24" t="str">
        <f>_xlfn.IFNA(VLOOKUP(C3446,list!$G$2:$I$10,2,FALSE),"")</f>
        <v/>
      </c>
      <c r="E3446" s="24" t="str">
        <f>_xlfn.IFNA(VLOOKUP(C3446,list!G:I,3,FALSE),"")</f>
        <v/>
      </c>
      <c r="O3446" s="26" t="str">
        <f t="shared" si="267"/>
        <v/>
      </c>
      <c r="P3446" s="28" t="str">
        <f t="shared" si="271"/>
        <v/>
      </c>
      <c r="Q3446" s="24" t="str">
        <f t="shared" si="268"/>
        <v/>
      </c>
      <c r="R3446" s="24" t="str">
        <f t="shared" si="269"/>
        <v/>
      </c>
      <c r="S3446" s="27" t="str">
        <f t="shared" si="270"/>
        <v/>
      </c>
    </row>
    <row r="3447" spans="2:19" x14ac:dyDescent="0.3">
      <c r="B3447" s="24" t="str">
        <f>_xlfn.IFNA(VLOOKUP(A3447,list!B:C,2,FALSE),"")</f>
        <v/>
      </c>
      <c r="D3447" s="24" t="str">
        <f>_xlfn.IFNA(VLOOKUP(C3447,list!$G$2:$I$10,2,FALSE),"")</f>
        <v/>
      </c>
      <c r="E3447" s="24" t="str">
        <f>_xlfn.IFNA(VLOOKUP(C3447,list!G:I,3,FALSE),"")</f>
        <v/>
      </c>
      <c r="O3447" s="26" t="str">
        <f t="shared" si="267"/>
        <v/>
      </c>
      <c r="P3447" s="28" t="str">
        <f t="shared" si="271"/>
        <v/>
      </c>
      <c r="Q3447" s="24" t="str">
        <f t="shared" si="268"/>
        <v/>
      </c>
      <c r="R3447" s="24" t="str">
        <f t="shared" si="269"/>
        <v/>
      </c>
      <c r="S3447" s="27" t="str">
        <f t="shared" si="270"/>
        <v/>
      </c>
    </row>
    <row r="3448" spans="2:19" x14ac:dyDescent="0.3">
      <c r="B3448" s="24" t="str">
        <f>_xlfn.IFNA(VLOOKUP(A3448,list!B:C,2,FALSE),"")</f>
        <v/>
      </c>
      <c r="D3448" s="24" t="str">
        <f>_xlfn.IFNA(VLOOKUP(C3448,list!$G$2:$I$10,2,FALSE),"")</f>
        <v/>
      </c>
      <c r="E3448" s="24" t="str">
        <f>_xlfn.IFNA(VLOOKUP(C3448,list!G:I,3,FALSE),"")</f>
        <v/>
      </c>
      <c r="O3448" s="26" t="str">
        <f t="shared" si="267"/>
        <v/>
      </c>
      <c r="P3448" s="28" t="str">
        <f t="shared" si="271"/>
        <v/>
      </c>
      <c r="Q3448" s="24" t="str">
        <f t="shared" si="268"/>
        <v/>
      </c>
      <c r="R3448" s="24" t="str">
        <f t="shared" si="269"/>
        <v/>
      </c>
      <c r="S3448" s="27" t="str">
        <f t="shared" si="270"/>
        <v/>
      </c>
    </row>
    <row r="3449" spans="2:19" x14ac:dyDescent="0.3">
      <c r="B3449" s="24" t="str">
        <f>_xlfn.IFNA(VLOOKUP(A3449,list!B:C,2,FALSE),"")</f>
        <v/>
      </c>
      <c r="D3449" s="24" t="str">
        <f>_xlfn.IFNA(VLOOKUP(C3449,list!$G$2:$I$10,2,FALSE),"")</f>
        <v/>
      </c>
      <c r="E3449" s="24" t="str">
        <f>_xlfn.IFNA(VLOOKUP(C3449,list!G:I,3,FALSE),"")</f>
        <v/>
      </c>
      <c r="O3449" s="26" t="str">
        <f t="shared" si="267"/>
        <v/>
      </c>
      <c r="P3449" s="28" t="str">
        <f t="shared" si="271"/>
        <v/>
      </c>
      <c r="Q3449" s="24" t="str">
        <f t="shared" si="268"/>
        <v/>
      </c>
      <c r="R3449" s="24" t="str">
        <f t="shared" si="269"/>
        <v/>
      </c>
      <c r="S3449" s="27" t="str">
        <f t="shared" si="270"/>
        <v/>
      </c>
    </row>
    <row r="3450" spans="2:19" x14ac:dyDescent="0.3">
      <c r="B3450" s="24" t="str">
        <f>_xlfn.IFNA(VLOOKUP(A3450,list!B:C,2,FALSE),"")</f>
        <v/>
      </c>
      <c r="D3450" s="24" t="str">
        <f>_xlfn.IFNA(VLOOKUP(C3450,list!$G$2:$I$10,2,FALSE),"")</f>
        <v/>
      </c>
      <c r="E3450" s="24" t="str">
        <f>_xlfn.IFNA(VLOOKUP(C3450,list!G:I,3,FALSE),"")</f>
        <v/>
      </c>
      <c r="O3450" s="26" t="str">
        <f t="shared" si="267"/>
        <v/>
      </c>
      <c r="P3450" s="28" t="str">
        <f t="shared" si="271"/>
        <v/>
      </c>
      <c r="Q3450" s="24" t="str">
        <f t="shared" si="268"/>
        <v/>
      </c>
      <c r="R3450" s="24" t="str">
        <f t="shared" si="269"/>
        <v/>
      </c>
      <c r="S3450" s="27" t="str">
        <f t="shared" si="270"/>
        <v/>
      </c>
    </row>
    <row r="3451" spans="2:19" x14ac:dyDescent="0.3">
      <c r="B3451" s="24" t="str">
        <f>_xlfn.IFNA(VLOOKUP(A3451,list!B:C,2,FALSE),"")</f>
        <v/>
      </c>
      <c r="D3451" s="24" t="str">
        <f>_xlfn.IFNA(VLOOKUP(C3451,list!$G$2:$I$10,2,FALSE),"")</f>
        <v/>
      </c>
      <c r="E3451" s="24" t="str">
        <f>_xlfn.IFNA(VLOOKUP(C3451,list!G:I,3,FALSE),"")</f>
        <v/>
      </c>
      <c r="O3451" s="26" t="str">
        <f t="shared" si="267"/>
        <v/>
      </c>
      <c r="P3451" s="28" t="str">
        <f t="shared" si="271"/>
        <v/>
      </c>
      <c r="Q3451" s="24" t="str">
        <f t="shared" si="268"/>
        <v/>
      </c>
      <c r="R3451" s="24" t="str">
        <f t="shared" si="269"/>
        <v/>
      </c>
      <c r="S3451" s="27" t="str">
        <f t="shared" si="270"/>
        <v/>
      </c>
    </row>
    <row r="3452" spans="2:19" x14ac:dyDescent="0.3">
      <c r="B3452" s="24" t="str">
        <f>_xlfn.IFNA(VLOOKUP(A3452,list!B:C,2,FALSE),"")</f>
        <v/>
      </c>
      <c r="D3452" s="24" t="str">
        <f>_xlfn.IFNA(VLOOKUP(C3452,list!$G$2:$I$10,2,FALSE),"")</f>
        <v/>
      </c>
      <c r="E3452" s="24" t="str">
        <f>_xlfn.IFNA(VLOOKUP(C3452,list!G:I,3,FALSE),"")</f>
        <v/>
      </c>
      <c r="O3452" s="26" t="str">
        <f t="shared" si="267"/>
        <v/>
      </c>
      <c r="P3452" s="28" t="str">
        <f t="shared" si="271"/>
        <v/>
      </c>
      <c r="Q3452" s="24" t="str">
        <f t="shared" si="268"/>
        <v/>
      </c>
      <c r="R3452" s="24" t="str">
        <f t="shared" si="269"/>
        <v/>
      </c>
      <c r="S3452" s="27" t="str">
        <f t="shared" si="270"/>
        <v/>
      </c>
    </row>
    <row r="3453" spans="2:19" x14ac:dyDescent="0.3">
      <c r="B3453" s="24" t="str">
        <f>_xlfn.IFNA(VLOOKUP(A3453,list!B:C,2,FALSE),"")</f>
        <v/>
      </c>
      <c r="D3453" s="24" t="str">
        <f>_xlfn.IFNA(VLOOKUP(C3453,list!$G$2:$I$10,2,FALSE),"")</f>
        <v/>
      </c>
      <c r="E3453" s="24" t="str">
        <f>_xlfn.IFNA(VLOOKUP(C3453,list!G:I,3,FALSE),"")</f>
        <v/>
      </c>
      <c r="O3453" s="26" t="str">
        <f t="shared" si="267"/>
        <v/>
      </c>
      <c r="P3453" s="28" t="str">
        <f t="shared" si="271"/>
        <v/>
      </c>
      <c r="Q3453" s="24" t="str">
        <f t="shared" si="268"/>
        <v/>
      </c>
      <c r="R3453" s="24" t="str">
        <f t="shared" si="269"/>
        <v/>
      </c>
      <c r="S3453" s="27" t="str">
        <f t="shared" si="270"/>
        <v/>
      </c>
    </row>
    <row r="3454" spans="2:19" x14ac:dyDescent="0.3">
      <c r="B3454" s="24" t="str">
        <f>_xlfn.IFNA(VLOOKUP(A3454,list!B:C,2,FALSE),"")</f>
        <v/>
      </c>
      <c r="D3454" s="24" t="str">
        <f>_xlfn.IFNA(VLOOKUP(C3454,list!$G$2:$I$10,2,FALSE),"")</f>
        <v/>
      </c>
      <c r="E3454" s="24" t="str">
        <f>_xlfn.IFNA(VLOOKUP(C3454,list!G:I,3,FALSE),"")</f>
        <v/>
      </c>
      <c r="O3454" s="26" t="str">
        <f t="shared" si="267"/>
        <v/>
      </c>
      <c r="P3454" s="28" t="str">
        <f t="shared" si="271"/>
        <v/>
      </c>
      <c r="Q3454" s="24" t="str">
        <f t="shared" si="268"/>
        <v/>
      </c>
      <c r="R3454" s="24" t="str">
        <f t="shared" si="269"/>
        <v/>
      </c>
      <c r="S3454" s="27" t="str">
        <f t="shared" si="270"/>
        <v/>
      </c>
    </row>
    <row r="3455" spans="2:19" x14ac:dyDescent="0.3">
      <c r="B3455" s="24" t="str">
        <f>_xlfn.IFNA(VLOOKUP(A3455,list!B:C,2,FALSE),"")</f>
        <v/>
      </c>
      <c r="D3455" s="24" t="str">
        <f>_xlfn.IFNA(VLOOKUP(C3455,list!$G$2:$I$10,2,FALSE),"")</f>
        <v/>
      </c>
      <c r="E3455" s="24" t="str">
        <f>_xlfn.IFNA(VLOOKUP(C3455,list!G:I,3,FALSE),"")</f>
        <v/>
      </c>
      <c r="O3455" s="26" t="str">
        <f t="shared" si="267"/>
        <v/>
      </c>
      <c r="P3455" s="28" t="str">
        <f t="shared" si="271"/>
        <v/>
      </c>
      <c r="Q3455" s="24" t="str">
        <f t="shared" si="268"/>
        <v/>
      </c>
      <c r="R3455" s="24" t="str">
        <f t="shared" si="269"/>
        <v/>
      </c>
      <c r="S3455" s="27" t="str">
        <f t="shared" si="270"/>
        <v/>
      </c>
    </row>
    <row r="3456" spans="2:19" x14ac:dyDescent="0.3">
      <c r="B3456" s="24" t="str">
        <f>_xlfn.IFNA(VLOOKUP(A3456,list!B:C,2,FALSE),"")</f>
        <v/>
      </c>
      <c r="D3456" s="24" t="str">
        <f>_xlfn.IFNA(VLOOKUP(C3456,list!$G$2:$I$10,2,FALSE),"")</f>
        <v/>
      </c>
      <c r="E3456" s="24" t="str">
        <f>_xlfn.IFNA(VLOOKUP(C3456,list!G:I,3,FALSE),"")</f>
        <v/>
      </c>
      <c r="O3456" s="26" t="str">
        <f t="shared" si="267"/>
        <v/>
      </c>
      <c r="P3456" s="28" t="str">
        <f t="shared" si="271"/>
        <v/>
      </c>
      <c r="Q3456" s="24" t="str">
        <f t="shared" si="268"/>
        <v/>
      </c>
      <c r="R3456" s="24" t="str">
        <f t="shared" si="269"/>
        <v/>
      </c>
      <c r="S3456" s="27" t="str">
        <f t="shared" si="270"/>
        <v/>
      </c>
    </row>
    <row r="3457" spans="2:19" x14ac:dyDescent="0.3">
      <c r="B3457" s="24" t="str">
        <f>_xlfn.IFNA(VLOOKUP(A3457,list!B:C,2,FALSE),"")</f>
        <v/>
      </c>
      <c r="D3457" s="24" t="str">
        <f>_xlfn.IFNA(VLOOKUP(C3457,list!$G$2:$I$10,2,FALSE),"")</f>
        <v/>
      </c>
      <c r="E3457" s="24" t="str">
        <f>_xlfn.IFNA(VLOOKUP(C3457,list!G:I,3,FALSE),"")</f>
        <v/>
      </c>
      <c r="O3457" s="26" t="str">
        <f t="shared" si="267"/>
        <v/>
      </c>
      <c r="P3457" s="28" t="str">
        <f t="shared" si="271"/>
        <v/>
      </c>
      <c r="Q3457" s="24" t="str">
        <f t="shared" si="268"/>
        <v/>
      </c>
      <c r="R3457" s="24" t="str">
        <f t="shared" si="269"/>
        <v/>
      </c>
      <c r="S3457" s="27" t="str">
        <f t="shared" si="270"/>
        <v/>
      </c>
    </row>
    <row r="3458" spans="2:19" x14ac:dyDescent="0.3">
      <c r="B3458" s="24" t="str">
        <f>_xlfn.IFNA(VLOOKUP(A3458,list!B:C,2,FALSE),"")</f>
        <v/>
      </c>
      <c r="D3458" s="24" t="str">
        <f>_xlfn.IFNA(VLOOKUP(C3458,list!$G$2:$I$10,2,FALSE),"")</f>
        <v/>
      </c>
      <c r="E3458" s="24" t="str">
        <f>_xlfn.IFNA(VLOOKUP(C3458,list!G:I,3,FALSE),"")</f>
        <v/>
      </c>
      <c r="O3458" s="26" t="str">
        <f t="shared" ref="O3458:O3521" si="272">IFERROR(IF(H3458="","",DATE(YEAR(H3458),MONTH(H3458),1)),"")</f>
        <v/>
      </c>
      <c r="P3458" s="28" t="str">
        <f t="shared" si="271"/>
        <v/>
      </c>
      <c r="Q3458" s="24" t="str">
        <f t="shared" ref="Q3458:Q3521" si="273">IFERROR(IF(J3458="","",MONTH(EOMONTH(J3458,(DAY(J3458)&gt;15)+0))),"")</f>
        <v/>
      </c>
      <c r="R3458" s="24" t="str">
        <f t="shared" ref="R3458:R3521" si="274">IFERROR(IF(J3458="","",IF(AND(MONTH(J3458)=12,Q3458=1),YEAR(J3458)+1,YEAR(J3458))),"")</f>
        <v/>
      </c>
      <c r="S3458" s="27" t="str">
        <f t="shared" ref="S3458:S3521" si="275">IF(OR(Q3458="",R3458=""),"",DATE(R3458,Q3458,1))</f>
        <v/>
      </c>
    </row>
    <row r="3459" spans="2:19" x14ac:dyDescent="0.3">
      <c r="B3459" s="24" t="str">
        <f>_xlfn.IFNA(VLOOKUP(A3459,list!B:C,2,FALSE),"")</f>
        <v/>
      </c>
      <c r="D3459" s="24" t="str">
        <f>_xlfn.IFNA(VLOOKUP(C3459,list!$G$2:$I$10,2,FALSE),"")</f>
        <v/>
      </c>
      <c r="E3459" s="24" t="str">
        <f>_xlfn.IFNA(VLOOKUP(C3459,list!G:I,3,FALSE),"")</f>
        <v/>
      </c>
      <c r="O3459" s="26" t="str">
        <f t="shared" si="272"/>
        <v/>
      </c>
      <c r="P3459" s="28" t="str">
        <f t="shared" ref="P3459:P3522" si="276">IFERROR(IF(J3459&gt;0,((J3459-H3459)/7),""),"")</f>
        <v/>
      </c>
      <c r="Q3459" s="24" t="str">
        <f t="shared" si="273"/>
        <v/>
      </c>
      <c r="R3459" s="24" t="str">
        <f t="shared" si="274"/>
        <v/>
      </c>
      <c r="S3459" s="27" t="str">
        <f t="shared" si="275"/>
        <v/>
      </c>
    </row>
    <row r="3460" spans="2:19" x14ac:dyDescent="0.3">
      <c r="B3460" s="24" t="str">
        <f>_xlfn.IFNA(VLOOKUP(A3460,list!B:C,2,FALSE),"")</f>
        <v/>
      </c>
      <c r="D3460" s="24" t="str">
        <f>_xlfn.IFNA(VLOOKUP(C3460,list!$G$2:$I$10,2,FALSE),"")</f>
        <v/>
      </c>
      <c r="E3460" s="24" t="str">
        <f>_xlfn.IFNA(VLOOKUP(C3460,list!G:I,3,FALSE),"")</f>
        <v/>
      </c>
      <c r="O3460" s="26" t="str">
        <f t="shared" si="272"/>
        <v/>
      </c>
      <c r="P3460" s="28" t="str">
        <f t="shared" si="276"/>
        <v/>
      </c>
      <c r="Q3460" s="24" t="str">
        <f t="shared" si="273"/>
        <v/>
      </c>
      <c r="R3460" s="24" t="str">
        <f t="shared" si="274"/>
        <v/>
      </c>
      <c r="S3460" s="27" t="str">
        <f t="shared" si="275"/>
        <v/>
      </c>
    </row>
    <row r="3461" spans="2:19" x14ac:dyDescent="0.3">
      <c r="B3461" s="24" t="str">
        <f>_xlfn.IFNA(VLOOKUP(A3461,list!B:C,2,FALSE),"")</f>
        <v/>
      </c>
      <c r="D3461" s="24" t="str">
        <f>_xlfn.IFNA(VLOOKUP(C3461,list!$G$2:$I$10,2,FALSE),"")</f>
        <v/>
      </c>
      <c r="E3461" s="24" t="str">
        <f>_xlfn.IFNA(VLOOKUP(C3461,list!G:I,3,FALSE),"")</f>
        <v/>
      </c>
      <c r="O3461" s="26" t="str">
        <f t="shared" si="272"/>
        <v/>
      </c>
      <c r="P3461" s="28" t="str">
        <f t="shared" si="276"/>
        <v/>
      </c>
      <c r="Q3461" s="24" t="str">
        <f t="shared" si="273"/>
        <v/>
      </c>
      <c r="R3461" s="24" t="str">
        <f t="shared" si="274"/>
        <v/>
      </c>
      <c r="S3461" s="27" t="str">
        <f t="shared" si="275"/>
        <v/>
      </c>
    </row>
    <row r="3462" spans="2:19" x14ac:dyDescent="0.3">
      <c r="B3462" s="24" t="str">
        <f>_xlfn.IFNA(VLOOKUP(A3462,list!B:C,2,FALSE),"")</f>
        <v/>
      </c>
      <c r="D3462" s="24" t="str">
        <f>_xlfn.IFNA(VLOOKUP(C3462,list!$G$2:$I$10,2,FALSE),"")</f>
        <v/>
      </c>
      <c r="E3462" s="24" t="str">
        <f>_xlfn.IFNA(VLOOKUP(C3462,list!G:I,3,FALSE),"")</f>
        <v/>
      </c>
      <c r="O3462" s="26" t="str">
        <f t="shared" si="272"/>
        <v/>
      </c>
      <c r="P3462" s="28" t="str">
        <f t="shared" si="276"/>
        <v/>
      </c>
      <c r="Q3462" s="24" t="str">
        <f t="shared" si="273"/>
        <v/>
      </c>
      <c r="R3462" s="24" t="str">
        <f t="shared" si="274"/>
        <v/>
      </c>
      <c r="S3462" s="27" t="str">
        <f t="shared" si="275"/>
        <v/>
      </c>
    </row>
    <row r="3463" spans="2:19" x14ac:dyDescent="0.3">
      <c r="B3463" s="24" t="str">
        <f>_xlfn.IFNA(VLOOKUP(A3463,list!B:C,2,FALSE),"")</f>
        <v/>
      </c>
      <c r="D3463" s="24" t="str">
        <f>_xlfn.IFNA(VLOOKUP(C3463,list!$G$2:$I$10,2,FALSE),"")</f>
        <v/>
      </c>
      <c r="E3463" s="24" t="str">
        <f>_xlfn.IFNA(VLOOKUP(C3463,list!G:I,3,FALSE),"")</f>
        <v/>
      </c>
      <c r="O3463" s="26" t="str">
        <f t="shared" si="272"/>
        <v/>
      </c>
      <c r="P3463" s="28" t="str">
        <f t="shared" si="276"/>
        <v/>
      </c>
      <c r="Q3463" s="24" t="str">
        <f t="shared" si="273"/>
        <v/>
      </c>
      <c r="R3463" s="24" t="str">
        <f t="shared" si="274"/>
        <v/>
      </c>
      <c r="S3463" s="27" t="str">
        <f t="shared" si="275"/>
        <v/>
      </c>
    </row>
    <row r="3464" spans="2:19" x14ac:dyDescent="0.3">
      <c r="B3464" s="24" t="str">
        <f>_xlfn.IFNA(VLOOKUP(A3464,list!B:C,2,FALSE),"")</f>
        <v/>
      </c>
      <c r="D3464" s="24" t="str">
        <f>_xlfn.IFNA(VLOOKUP(C3464,list!$G$2:$I$10,2,FALSE),"")</f>
        <v/>
      </c>
      <c r="E3464" s="24" t="str">
        <f>_xlfn.IFNA(VLOOKUP(C3464,list!G:I,3,FALSE),"")</f>
        <v/>
      </c>
      <c r="O3464" s="26" t="str">
        <f t="shared" si="272"/>
        <v/>
      </c>
      <c r="P3464" s="28" t="str">
        <f t="shared" si="276"/>
        <v/>
      </c>
      <c r="Q3464" s="24" t="str">
        <f t="shared" si="273"/>
        <v/>
      </c>
      <c r="R3464" s="24" t="str">
        <f t="shared" si="274"/>
        <v/>
      </c>
      <c r="S3464" s="27" t="str">
        <f t="shared" si="275"/>
        <v/>
      </c>
    </row>
    <row r="3465" spans="2:19" x14ac:dyDescent="0.3">
      <c r="B3465" s="24" t="str">
        <f>_xlfn.IFNA(VLOOKUP(A3465,list!B:C,2,FALSE),"")</f>
        <v/>
      </c>
      <c r="D3465" s="24" t="str">
        <f>_xlfn.IFNA(VLOOKUP(C3465,list!$G$2:$I$10,2,FALSE),"")</f>
        <v/>
      </c>
      <c r="E3465" s="24" t="str">
        <f>_xlfn.IFNA(VLOOKUP(C3465,list!G:I,3,FALSE),"")</f>
        <v/>
      </c>
      <c r="O3465" s="26" t="str">
        <f t="shared" si="272"/>
        <v/>
      </c>
      <c r="P3465" s="28" t="str">
        <f t="shared" si="276"/>
        <v/>
      </c>
      <c r="Q3465" s="24" t="str">
        <f t="shared" si="273"/>
        <v/>
      </c>
      <c r="R3465" s="24" t="str">
        <f t="shared" si="274"/>
        <v/>
      </c>
      <c r="S3465" s="27" t="str">
        <f t="shared" si="275"/>
        <v/>
      </c>
    </row>
    <row r="3466" spans="2:19" x14ac:dyDescent="0.3">
      <c r="B3466" s="24" t="str">
        <f>_xlfn.IFNA(VLOOKUP(A3466,list!B:C,2,FALSE),"")</f>
        <v/>
      </c>
      <c r="D3466" s="24" t="str">
        <f>_xlfn.IFNA(VLOOKUP(C3466,list!$G$2:$I$10,2,FALSE),"")</f>
        <v/>
      </c>
      <c r="E3466" s="24" t="str">
        <f>_xlfn.IFNA(VLOOKUP(C3466,list!G:I,3,FALSE),"")</f>
        <v/>
      </c>
      <c r="O3466" s="26" t="str">
        <f t="shared" si="272"/>
        <v/>
      </c>
      <c r="P3466" s="28" t="str">
        <f t="shared" si="276"/>
        <v/>
      </c>
      <c r="Q3466" s="24" t="str">
        <f t="shared" si="273"/>
        <v/>
      </c>
      <c r="R3466" s="24" t="str">
        <f t="shared" si="274"/>
        <v/>
      </c>
      <c r="S3466" s="27" t="str">
        <f t="shared" si="275"/>
        <v/>
      </c>
    </row>
    <row r="3467" spans="2:19" x14ac:dyDescent="0.3">
      <c r="B3467" s="24" t="str">
        <f>_xlfn.IFNA(VLOOKUP(A3467,list!B:C,2,FALSE),"")</f>
        <v/>
      </c>
      <c r="D3467" s="24" t="str">
        <f>_xlfn.IFNA(VLOOKUP(C3467,list!$G$2:$I$10,2,FALSE),"")</f>
        <v/>
      </c>
      <c r="E3467" s="24" t="str">
        <f>_xlfn.IFNA(VLOOKUP(C3467,list!G:I,3,FALSE),"")</f>
        <v/>
      </c>
      <c r="O3467" s="26" t="str">
        <f t="shared" si="272"/>
        <v/>
      </c>
      <c r="P3467" s="28" t="str">
        <f t="shared" si="276"/>
        <v/>
      </c>
      <c r="Q3467" s="24" t="str">
        <f t="shared" si="273"/>
        <v/>
      </c>
      <c r="R3467" s="24" t="str">
        <f t="shared" si="274"/>
        <v/>
      </c>
      <c r="S3467" s="27" t="str">
        <f t="shared" si="275"/>
        <v/>
      </c>
    </row>
    <row r="3468" spans="2:19" x14ac:dyDescent="0.3">
      <c r="B3468" s="24" t="str">
        <f>_xlfn.IFNA(VLOOKUP(A3468,list!B:C,2,FALSE),"")</f>
        <v/>
      </c>
      <c r="D3468" s="24" t="str">
        <f>_xlfn.IFNA(VLOOKUP(C3468,list!$G$2:$I$10,2,FALSE),"")</f>
        <v/>
      </c>
      <c r="E3468" s="24" t="str">
        <f>_xlfn.IFNA(VLOOKUP(C3468,list!G:I,3,FALSE),"")</f>
        <v/>
      </c>
      <c r="O3468" s="26" t="str">
        <f t="shared" si="272"/>
        <v/>
      </c>
      <c r="P3468" s="28" t="str">
        <f t="shared" si="276"/>
        <v/>
      </c>
      <c r="Q3468" s="24" t="str">
        <f t="shared" si="273"/>
        <v/>
      </c>
      <c r="R3468" s="24" t="str">
        <f t="shared" si="274"/>
        <v/>
      </c>
      <c r="S3468" s="27" t="str">
        <f t="shared" si="275"/>
        <v/>
      </c>
    </row>
    <row r="3469" spans="2:19" x14ac:dyDescent="0.3">
      <c r="B3469" s="24" t="str">
        <f>_xlfn.IFNA(VLOOKUP(A3469,list!B:C,2,FALSE),"")</f>
        <v/>
      </c>
      <c r="D3469" s="24" t="str">
        <f>_xlfn.IFNA(VLOOKUP(C3469,list!$G$2:$I$10,2,FALSE),"")</f>
        <v/>
      </c>
      <c r="E3469" s="24" t="str">
        <f>_xlfn.IFNA(VLOOKUP(C3469,list!G:I,3,FALSE),"")</f>
        <v/>
      </c>
      <c r="O3469" s="26" t="str">
        <f t="shared" si="272"/>
        <v/>
      </c>
      <c r="P3469" s="28" t="str">
        <f t="shared" si="276"/>
        <v/>
      </c>
      <c r="Q3469" s="24" t="str">
        <f t="shared" si="273"/>
        <v/>
      </c>
      <c r="R3469" s="24" t="str">
        <f t="shared" si="274"/>
        <v/>
      </c>
      <c r="S3469" s="27" t="str">
        <f t="shared" si="275"/>
        <v/>
      </c>
    </row>
    <row r="3470" spans="2:19" x14ac:dyDescent="0.3">
      <c r="B3470" s="24" t="str">
        <f>_xlfn.IFNA(VLOOKUP(A3470,list!B:C,2,FALSE),"")</f>
        <v/>
      </c>
      <c r="D3470" s="24" t="str">
        <f>_xlfn.IFNA(VLOOKUP(C3470,list!$G$2:$I$10,2,FALSE),"")</f>
        <v/>
      </c>
      <c r="E3470" s="24" t="str">
        <f>_xlfn.IFNA(VLOOKUP(C3470,list!G:I,3,FALSE),"")</f>
        <v/>
      </c>
      <c r="O3470" s="26" t="str">
        <f t="shared" si="272"/>
        <v/>
      </c>
      <c r="P3470" s="28" t="str">
        <f t="shared" si="276"/>
        <v/>
      </c>
      <c r="Q3470" s="24" t="str">
        <f t="shared" si="273"/>
        <v/>
      </c>
      <c r="R3470" s="24" t="str">
        <f t="shared" si="274"/>
        <v/>
      </c>
      <c r="S3470" s="27" t="str">
        <f t="shared" si="275"/>
        <v/>
      </c>
    </row>
    <row r="3471" spans="2:19" x14ac:dyDescent="0.3">
      <c r="B3471" s="24" t="str">
        <f>_xlfn.IFNA(VLOOKUP(A3471,list!B:C,2,FALSE),"")</f>
        <v/>
      </c>
      <c r="D3471" s="24" t="str">
        <f>_xlfn.IFNA(VLOOKUP(C3471,list!$G$2:$I$10,2,FALSE),"")</f>
        <v/>
      </c>
      <c r="E3471" s="24" t="str">
        <f>_xlfn.IFNA(VLOOKUP(C3471,list!G:I,3,FALSE),"")</f>
        <v/>
      </c>
      <c r="O3471" s="26" t="str">
        <f t="shared" si="272"/>
        <v/>
      </c>
      <c r="P3471" s="28" t="str">
        <f t="shared" si="276"/>
        <v/>
      </c>
      <c r="Q3471" s="24" t="str">
        <f t="shared" si="273"/>
        <v/>
      </c>
      <c r="R3471" s="24" t="str">
        <f t="shared" si="274"/>
        <v/>
      </c>
      <c r="S3471" s="27" t="str">
        <f t="shared" si="275"/>
        <v/>
      </c>
    </row>
    <row r="3472" spans="2:19" x14ac:dyDescent="0.3">
      <c r="B3472" s="24" t="str">
        <f>_xlfn.IFNA(VLOOKUP(A3472,list!B:C,2,FALSE),"")</f>
        <v/>
      </c>
      <c r="D3472" s="24" t="str">
        <f>_xlfn.IFNA(VLOOKUP(C3472,list!$G$2:$I$10,2,FALSE),"")</f>
        <v/>
      </c>
      <c r="E3472" s="24" t="str">
        <f>_xlfn.IFNA(VLOOKUP(C3472,list!G:I,3,FALSE),"")</f>
        <v/>
      </c>
      <c r="O3472" s="26" t="str">
        <f t="shared" si="272"/>
        <v/>
      </c>
      <c r="P3472" s="28" t="str">
        <f t="shared" si="276"/>
        <v/>
      </c>
      <c r="Q3472" s="24" t="str">
        <f t="shared" si="273"/>
        <v/>
      </c>
      <c r="R3472" s="24" t="str">
        <f t="shared" si="274"/>
        <v/>
      </c>
      <c r="S3472" s="27" t="str">
        <f t="shared" si="275"/>
        <v/>
      </c>
    </row>
    <row r="3473" spans="2:19" x14ac:dyDescent="0.3">
      <c r="B3473" s="24" t="str">
        <f>_xlfn.IFNA(VLOOKUP(A3473,list!B:C,2,FALSE),"")</f>
        <v/>
      </c>
      <c r="D3473" s="24" t="str">
        <f>_xlfn.IFNA(VLOOKUP(C3473,list!$G$2:$I$10,2,FALSE),"")</f>
        <v/>
      </c>
      <c r="E3473" s="24" t="str">
        <f>_xlfn.IFNA(VLOOKUP(C3473,list!G:I,3,FALSE),"")</f>
        <v/>
      </c>
      <c r="O3473" s="26" t="str">
        <f t="shared" si="272"/>
        <v/>
      </c>
      <c r="P3473" s="28" t="str">
        <f t="shared" si="276"/>
        <v/>
      </c>
      <c r="Q3473" s="24" t="str">
        <f t="shared" si="273"/>
        <v/>
      </c>
      <c r="R3473" s="24" t="str">
        <f t="shared" si="274"/>
        <v/>
      </c>
      <c r="S3473" s="27" t="str">
        <f t="shared" si="275"/>
        <v/>
      </c>
    </row>
    <row r="3474" spans="2:19" x14ac:dyDescent="0.3">
      <c r="B3474" s="24" t="str">
        <f>_xlfn.IFNA(VLOOKUP(A3474,list!B:C,2,FALSE),"")</f>
        <v/>
      </c>
      <c r="D3474" s="24" t="str">
        <f>_xlfn.IFNA(VLOOKUP(C3474,list!$G$2:$I$10,2,FALSE),"")</f>
        <v/>
      </c>
      <c r="E3474" s="24" t="str">
        <f>_xlfn.IFNA(VLOOKUP(C3474,list!G:I,3,FALSE),"")</f>
        <v/>
      </c>
      <c r="O3474" s="26" t="str">
        <f t="shared" si="272"/>
        <v/>
      </c>
      <c r="P3474" s="28" t="str">
        <f t="shared" si="276"/>
        <v/>
      </c>
      <c r="Q3474" s="24" t="str">
        <f t="shared" si="273"/>
        <v/>
      </c>
      <c r="R3474" s="24" t="str">
        <f t="shared" si="274"/>
        <v/>
      </c>
      <c r="S3474" s="27" t="str">
        <f t="shared" si="275"/>
        <v/>
      </c>
    </row>
    <row r="3475" spans="2:19" x14ac:dyDescent="0.3">
      <c r="B3475" s="24" t="str">
        <f>_xlfn.IFNA(VLOOKUP(A3475,list!B:C,2,FALSE),"")</f>
        <v/>
      </c>
      <c r="D3475" s="24" t="str">
        <f>_xlfn.IFNA(VLOOKUP(C3475,list!$G$2:$I$10,2,FALSE),"")</f>
        <v/>
      </c>
      <c r="E3475" s="24" t="str">
        <f>_xlfn.IFNA(VLOOKUP(C3475,list!G:I,3,FALSE),"")</f>
        <v/>
      </c>
      <c r="O3475" s="26" t="str">
        <f t="shared" si="272"/>
        <v/>
      </c>
      <c r="P3475" s="28" t="str">
        <f t="shared" si="276"/>
        <v/>
      </c>
      <c r="Q3475" s="24" t="str">
        <f t="shared" si="273"/>
        <v/>
      </c>
      <c r="R3475" s="24" t="str">
        <f t="shared" si="274"/>
        <v/>
      </c>
      <c r="S3475" s="27" t="str">
        <f t="shared" si="275"/>
        <v/>
      </c>
    </row>
    <row r="3476" spans="2:19" x14ac:dyDescent="0.3">
      <c r="B3476" s="24" t="str">
        <f>_xlfn.IFNA(VLOOKUP(A3476,list!B:C,2,FALSE),"")</f>
        <v/>
      </c>
      <c r="D3476" s="24" t="str">
        <f>_xlfn.IFNA(VLOOKUP(C3476,list!$G$2:$I$10,2,FALSE),"")</f>
        <v/>
      </c>
      <c r="E3476" s="24" t="str">
        <f>_xlfn.IFNA(VLOOKUP(C3476,list!G:I,3,FALSE),"")</f>
        <v/>
      </c>
      <c r="O3476" s="26" t="str">
        <f t="shared" si="272"/>
        <v/>
      </c>
      <c r="P3476" s="28" t="str">
        <f t="shared" si="276"/>
        <v/>
      </c>
      <c r="Q3476" s="24" t="str">
        <f t="shared" si="273"/>
        <v/>
      </c>
      <c r="R3476" s="24" t="str">
        <f t="shared" si="274"/>
        <v/>
      </c>
      <c r="S3476" s="27" t="str">
        <f t="shared" si="275"/>
        <v/>
      </c>
    </row>
    <row r="3477" spans="2:19" x14ac:dyDescent="0.3">
      <c r="B3477" s="24" t="str">
        <f>_xlfn.IFNA(VLOOKUP(A3477,list!B:C,2,FALSE),"")</f>
        <v/>
      </c>
      <c r="D3477" s="24" t="str">
        <f>_xlfn.IFNA(VLOOKUP(C3477,list!$G$2:$I$10,2,FALSE),"")</f>
        <v/>
      </c>
      <c r="E3477" s="24" t="str">
        <f>_xlfn.IFNA(VLOOKUP(C3477,list!G:I,3,FALSE),"")</f>
        <v/>
      </c>
      <c r="O3477" s="26" t="str">
        <f t="shared" si="272"/>
        <v/>
      </c>
      <c r="P3477" s="28" t="str">
        <f t="shared" si="276"/>
        <v/>
      </c>
      <c r="Q3477" s="24" t="str">
        <f t="shared" si="273"/>
        <v/>
      </c>
      <c r="R3477" s="24" t="str">
        <f t="shared" si="274"/>
        <v/>
      </c>
      <c r="S3477" s="27" t="str">
        <f t="shared" si="275"/>
        <v/>
      </c>
    </row>
    <row r="3478" spans="2:19" x14ac:dyDescent="0.3">
      <c r="B3478" s="24" t="str">
        <f>_xlfn.IFNA(VLOOKUP(A3478,list!B:C,2,FALSE),"")</f>
        <v/>
      </c>
      <c r="D3478" s="24" t="str">
        <f>_xlfn.IFNA(VLOOKUP(C3478,list!$G$2:$I$10,2,FALSE),"")</f>
        <v/>
      </c>
      <c r="E3478" s="24" t="str">
        <f>_xlfn.IFNA(VLOOKUP(C3478,list!G:I,3,FALSE),"")</f>
        <v/>
      </c>
      <c r="O3478" s="26" t="str">
        <f t="shared" si="272"/>
        <v/>
      </c>
      <c r="P3478" s="28" t="str">
        <f t="shared" si="276"/>
        <v/>
      </c>
      <c r="Q3478" s="24" t="str">
        <f t="shared" si="273"/>
        <v/>
      </c>
      <c r="R3478" s="24" t="str">
        <f t="shared" si="274"/>
        <v/>
      </c>
      <c r="S3478" s="27" t="str">
        <f t="shared" si="275"/>
        <v/>
      </c>
    </row>
    <row r="3479" spans="2:19" x14ac:dyDescent="0.3">
      <c r="B3479" s="24" t="str">
        <f>_xlfn.IFNA(VLOOKUP(A3479,list!B:C,2,FALSE),"")</f>
        <v/>
      </c>
      <c r="D3479" s="24" t="str">
        <f>_xlfn.IFNA(VLOOKUP(C3479,list!$G$2:$I$10,2,FALSE),"")</f>
        <v/>
      </c>
      <c r="E3479" s="24" t="str">
        <f>_xlfn.IFNA(VLOOKUP(C3479,list!G:I,3,FALSE),"")</f>
        <v/>
      </c>
      <c r="O3479" s="26" t="str">
        <f t="shared" si="272"/>
        <v/>
      </c>
      <c r="P3479" s="28" t="str">
        <f t="shared" si="276"/>
        <v/>
      </c>
      <c r="Q3479" s="24" t="str">
        <f t="shared" si="273"/>
        <v/>
      </c>
      <c r="R3479" s="24" t="str">
        <f t="shared" si="274"/>
        <v/>
      </c>
      <c r="S3479" s="27" t="str">
        <f t="shared" si="275"/>
        <v/>
      </c>
    </row>
    <row r="3480" spans="2:19" x14ac:dyDescent="0.3">
      <c r="B3480" s="24" t="str">
        <f>_xlfn.IFNA(VLOOKUP(A3480,list!B:C,2,FALSE),"")</f>
        <v/>
      </c>
      <c r="D3480" s="24" t="str">
        <f>_xlfn.IFNA(VLOOKUP(C3480,list!$G$2:$I$10,2,FALSE),"")</f>
        <v/>
      </c>
      <c r="E3480" s="24" t="str">
        <f>_xlfn.IFNA(VLOOKUP(C3480,list!G:I,3,FALSE),"")</f>
        <v/>
      </c>
      <c r="O3480" s="26" t="str">
        <f t="shared" si="272"/>
        <v/>
      </c>
      <c r="P3480" s="28" t="str">
        <f t="shared" si="276"/>
        <v/>
      </c>
      <c r="Q3480" s="24" t="str">
        <f t="shared" si="273"/>
        <v/>
      </c>
      <c r="R3480" s="24" t="str">
        <f t="shared" si="274"/>
        <v/>
      </c>
      <c r="S3480" s="27" t="str">
        <f t="shared" si="275"/>
        <v/>
      </c>
    </row>
    <row r="3481" spans="2:19" x14ac:dyDescent="0.3">
      <c r="B3481" s="24" t="str">
        <f>_xlfn.IFNA(VLOOKUP(A3481,list!B:C,2,FALSE),"")</f>
        <v/>
      </c>
      <c r="D3481" s="24" t="str">
        <f>_xlfn.IFNA(VLOOKUP(C3481,list!$G$2:$I$10,2,FALSE),"")</f>
        <v/>
      </c>
      <c r="E3481" s="24" t="str">
        <f>_xlfn.IFNA(VLOOKUP(C3481,list!G:I,3,FALSE),"")</f>
        <v/>
      </c>
      <c r="O3481" s="26" t="str">
        <f t="shared" si="272"/>
        <v/>
      </c>
      <c r="P3481" s="28" t="str">
        <f t="shared" si="276"/>
        <v/>
      </c>
      <c r="Q3481" s="24" t="str">
        <f t="shared" si="273"/>
        <v/>
      </c>
      <c r="R3481" s="24" t="str">
        <f t="shared" si="274"/>
        <v/>
      </c>
      <c r="S3481" s="27" t="str">
        <f t="shared" si="275"/>
        <v/>
      </c>
    </row>
    <row r="3482" spans="2:19" x14ac:dyDescent="0.3">
      <c r="B3482" s="24" t="str">
        <f>_xlfn.IFNA(VLOOKUP(A3482,list!B:C,2,FALSE),"")</f>
        <v/>
      </c>
      <c r="D3482" s="24" t="str">
        <f>_xlfn.IFNA(VLOOKUP(C3482,list!$G$2:$I$10,2,FALSE),"")</f>
        <v/>
      </c>
      <c r="E3482" s="24" t="str">
        <f>_xlfn.IFNA(VLOOKUP(C3482,list!G:I,3,FALSE),"")</f>
        <v/>
      </c>
      <c r="O3482" s="26" t="str">
        <f t="shared" si="272"/>
        <v/>
      </c>
      <c r="P3482" s="28" t="str">
        <f t="shared" si="276"/>
        <v/>
      </c>
      <c r="Q3482" s="24" t="str">
        <f t="shared" si="273"/>
        <v/>
      </c>
      <c r="R3482" s="24" t="str">
        <f t="shared" si="274"/>
        <v/>
      </c>
      <c r="S3482" s="27" t="str">
        <f t="shared" si="275"/>
        <v/>
      </c>
    </row>
    <row r="3483" spans="2:19" x14ac:dyDescent="0.3">
      <c r="B3483" s="24" t="str">
        <f>_xlfn.IFNA(VLOOKUP(A3483,list!B:C,2,FALSE),"")</f>
        <v/>
      </c>
      <c r="D3483" s="24" t="str">
        <f>_xlfn.IFNA(VLOOKUP(C3483,list!$G$2:$I$10,2,FALSE),"")</f>
        <v/>
      </c>
      <c r="E3483" s="24" t="str">
        <f>_xlfn.IFNA(VLOOKUP(C3483,list!G:I,3,FALSE),"")</f>
        <v/>
      </c>
      <c r="O3483" s="26" t="str">
        <f t="shared" si="272"/>
        <v/>
      </c>
      <c r="P3483" s="28" t="str">
        <f t="shared" si="276"/>
        <v/>
      </c>
      <c r="Q3483" s="24" t="str">
        <f t="shared" si="273"/>
        <v/>
      </c>
      <c r="R3483" s="24" t="str">
        <f t="shared" si="274"/>
        <v/>
      </c>
      <c r="S3483" s="27" t="str">
        <f t="shared" si="275"/>
        <v/>
      </c>
    </row>
    <row r="3484" spans="2:19" x14ac:dyDescent="0.3">
      <c r="B3484" s="24" t="str">
        <f>_xlfn.IFNA(VLOOKUP(A3484,list!B:C,2,FALSE),"")</f>
        <v/>
      </c>
      <c r="D3484" s="24" t="str">
        <f>_xlfn.IFNA(VLOOKUP(C3484,list!$G$2:$I$10,2,FALSE),"")</f>
        <v/>
      </c>
      <c r="E3484" s="24" t="str">
        <f>_xlfn.IFNA(VLOOKUP(C3484,list!G:I,3,FALSE),"")</f>
        <v/>
      </c>
      <c r="O3484" s="26" t="str">
        <f t="shared" si="272"/>
        <v/>
      </c>
      <c r="P3484" s="28" t="str">
        <f t="shared" si="276"/>
        <v/>
      </c>
      <c r="Q3484" s="24" t="str">
        <f t="shared" si="273"/>
        <v/>
      </c>
      <c r="R3484" s="24" t="str">
        <f t="shared" si="274"/>
        <v/>
      </c>
      <c r="S3484" s="27" t="str">
        <f t="shared" si="275"/>
        <v/>
      </c>
    </row>
    <row r="3485" spans="2:19" x14ac:dyDescent="0.3">
      <c r="B3485" s="24" t="str">
        <f>_xlfn.IFNA(VLOOKUP(A3485,list!B:C,2,FALSE),"")</f>
        <v/>
      </c>
      <c r="D3485" s="24" t="str">
        <f>_xlfn.IFNA(VLOOKUP(C3485,list!$G$2:$I$10,2,FALSE),"")</f>
        <v/>
      </c>
      <c r="E3485" s="24" t="str">
        <f>_xlfn.IFNA(VLOOKUP(C3485,list!G:I,3,FALSE),"")</f>
        <v/>
      </c>
      <c r="O3485" s="26" t="str">
        <f t="shared" si="272"/>
        <v/>
      </c>
      <c r="P3485" s="28" t="str">
        <f t="shared" si="276"/>
        <v/>
      </c>
      <c r="Q3485" s="24" t="str">
        <f t="shared" si="273"/>
        <v/>
      </c>
      <c r="R3485" s="24" t="str">
        <f t="shared" si="274"/>
        <v/>
      </c>
      <c r="S3485" s="27" t="str">
        <f t="shared" si="275"/>
        <v/>
      </c>
    </row>
    <row r="3486" spans="2:19" x14ac:dyDescent="0.3">
      <c r="B3486" s="24" t="str">
        <f>_xlfn.IFNA(VLOOKUP(A3486,list!B:C,2,FALSE),"")</f>
        <v/>
      </c>
      <c r="D3486" s="24" t="str">
        <f>_xlfn.IFNA(VLOOKUP(C3486,list!$G$2:$I$10,2,FALSE),"")</f>
        <v/>
      </c>
      <c r="E3486" s="24" t="str">
        <f>_xlfn.IFNA(VLOOKUP(C3486,list!G:I,3,FALSE),"")</f>
        <v/>
      </c>
      <c r="O3486" s="26" t="str">
        <f t="shared" si="272"/>
        <v/>
      </c>
      <c r="P3486" s="28" t="str">
        <f t="shared" si="276"/>
        <v/>
      </c>
      <c r="Q3486" s="24" t="str">
        <f t="shared" si="273"/>
        <v/>
      </c>
      <c r="R3486" s="24" t="str">
        <f t="shared" si="274"/>
        <v/>
      </c>
      <c r="S3486" s="27" t="str">
        <f t="shared" si="275"/>
        <v/>
      </c>
    </row>
    <row r="3487" spans="2:19" x14ac:dyDescent="0.3">
      <c r="B3487" s="24" t="str">
        <f>_xlfn.IFNA(VLOOKUP(A3487,list!B:C,2,FALSE),"")</f>
        <v/>
      </c>
      <c r="D3487" s="24" t="str">
        <f>_xlfn.IFNA(VLOOKUP(C3487,list!$G$2:$I$10,2,FALSE),"")</f>
        <v/>
      </c>
      <c r="E3487" s="24" t="str">
        <f>_xlfn.IFNA(VLOOKUP(C3487,list!G:I,3,FALSE),"")</f>
        <v/>
      </c>
      <c r="O3487" s="26" t="str">
        <f t="shared" si="272"/>
        <v/>
      </c>
      <c r="P3487" s="28" t="str">
        <f t="shared" si="276"/>
        <v/>
      </c>
      <c r="Q3487" s="24" t="str">
        <f t="shared" si="273"/>
        <v/>
      </c>
      <c r="R3487" s="24" t="str">
        <f t="shared" si="274"/>
        <v/>
      </c>
      <c r="S3487" s="27" t="str">
        <f t="shared" si="275"/>
        <v/>
      </c>
    </row>
    <row r="3488" spans="2:19" x14ac:dyDescent="0.3">
      <c r="B3488" s="24" t="str">
        <f>_xlfn.IFNA(VLOOKUP(A3488,list!B:C,2,FALSE),"")</f>
        <v/>
      </c>
      <c r="D3488" s="24" t="str">
        <f>_xlfn.IFNA(VLOOKUP(C3488,list!$G$2:$I$10,2,FALSE),"")</f>
        <v/>
      </c>
      <c r="E3488" s="24" t="str">
        <f>_xlfn.IFNA(VLOOKUP(C3488,list!G:I,3,FALSE),"")</f>
        <v/>
      </c>
      <c r="O3488" s="26" t="str">
        <f t="shared" si="272"/>
        <v/>
      </c>
      <c r="P3488" s="28" t="str">
        <f t="shared" si="276"/>
        <v/>
      </c>
      <c r="Q3488" s="24" t="str">
        <f t="shared" si="273"/>
        <v/>
      </c>
      <c r="R3488" s="24" t="str">
        <f t="shared" si="274"/>
        <v/>
      </c>
      <c r="S3488" s="27" t="str">
        <f t="shared" si="275"/>
        <v/>
      </c>
    </row>
    <row r="3489" spans="2:19" x14ac:dyDescent="0.3">
      <c r="B3489" s="24" t="str">
        <f>_xlfn.IFNA(VLOOKUP(A3489,list!B:C,2,FALSE),"")</f>
        <v/>
      </c>
      <c r="D3489" s="24" t="str">
        <f>_xlfn.IFNA(VLOOKUP(C3489,list!$G$2:$I$10,2,FALSE),"")</f>
        <v/>
      </c>
      <c r="E3489" s="24" t="str">
        <f>_xlfn.IFNA(VLOOKUP(C3489,list!G:I,3,FALSE),"")</f>
        <v/>
      </c>
      <c r="O3489" s="26" t="str">
        <f t="shared" si="272"/>
        <v/>
      </c>
      <c r="P3489" s="28" t="str">
        <f t="shared" si="276"/>
        <v/>
      </c>
      <c r="Q3489" s="24" t="str">
        <f t="shared" si="273"/>
        <v/>
      </c>
      <c r="R3489" s="24" t="str">
        <f t="shared" si="274"/>
        <v/>
      </c>
      <c r="S3489" s="27" t="str">
        <f t="shared" si="275"/>
        <v/>
      </c>
    </row>
    <row r="3490" spans="2:19" x14ac:dyDescent="0.3">
      <c r="B3490" s="24" t="str">
        <f>_xlfn.IFNA(VLOOKUP(A3490,list!B:C,2,FALSE),"")</f>
        <v/>
      </c>
      <c r="D3490" s="24" t="str">
        <f>_xlfn.IFNA(VLOOKUP(C3490,list!$G$2:$I$10,2,FALSE),"")</f>
        <v/>
      </c>
      <c r="E3490" s="24" t="str">
        <f>_xlfn.IFNA(VLOOKUP(C3490,list!G:I,3,FALSE),"")</f>
        <v/>
      </c>
      <c r="O3490" s="26" t="str">
        <f t="shared" si="272"/>
        <v/>
      </c>
      <c r="P3490" s="28" t="str">
        <f t="shared" si="276"/>
        <v/>
      </c>
      <c r="Q3490" s="24" t="str">
        <f t="shared" si="273"/>
        <v/>
      </c>
      <c r="R3490" s="24" t="str">
        <f t="shared" si="274"/>
        <v/>
      </c>
      <c r="S3490" s="27" t="str">
        <f t="shared" si="275"/>
        <v/>
      </c>
    </row>
    <row r="3491" spans="2:19" x14ac:dyDescent="0.3">
      <c r="B3491" s="24" t="str">
        <f>_xlfn.IFNA(VLOOKUP(A3491,list!B:C,2,FALSE),"")</f>
        <v/>
      </c>
      <c r="D3491" s="24" t="str">
        <f>_xlfn.IFNA(VLOOKUP(C3491,list!$G$2:$I$10,2,FALSE),"")</f>
        <v/>
      </c>
      <c r="E3491" s="24" t="str">
        <f>_xlfn.IFNA(VLOOKUP(C3491,list!G:I,3,FALSE),"")</f>
        <v/>
      </c>
      <c r="O3491" s="26" t="str">
        <f t="shared" si="272"/>
        <v/>
      </c>
      <c r="P3491" s="28" t="str">
        <f t="shared" si="276"/>
        <v/>
      </c>
      <c r="Q3491" s="24" t="str">
        <f t="shared" si="273"/>
        <v/>
      </c>
      <c r="R3491" s="24" t="str">
        <f t="shared" si="274"/>
        <v/>
      </c>
      <c r="S3491" s="27" t="str">
        <f t="shared" si="275"/>
        <v/>
      </c>
    </row>
    <row r="3492" spans="2:19" x14ac:dyDescent="0.3">
      <c r="B3492" s="24" t="str">
        <f>_xlfn.IFNA(VLOOKUP(A3492,list!B:C,2,FALSE),"")</f>
        <v/>
      </c>
      <c r="D3492" s="24" t="str">
        <f>_xlfn.IFNA(VLOOKUP(C3492,list!$G$2:$I$10,2,FALSE),"")</f>
        <v/>
      </c>
      <c r="E3492" s="24" t="str">
        <f>_xlfn.IFNA(VLOOKUP(C3492,list!G:I,3,FALSE),"")</f>
        <v/>
      </c>
      <c r="O3492" s="26" t="str">
        <f t="shared" si="272"/>
        <v/>
      </c>
      <c r="P3492" s="28" t="str">
        <f t="shared" si="276"/>
        <v/>
      </c>
      <c r="Q3492" s="24" t="str">
        <f t="shared" si="273"/>
        <v/>
      </c>
      <c r="R3492" s="24" t="str">
        <f t="shared" si="274"/>
        <v/>
      </c>
      <c r="S3492" s="27" t="str">
        <f t="shared" si="275"/>
        <v/>
      </c>
    </row>
    <row r="3493" spans="2:19" x14ac:dyDescent="0.3">
      <c r="B3493" s="24" t="str">
        <f>_xlfn.IFNA(VLOOKUP(A3493,list!B:C,2,FALSE),"")</f>
        <v/>
      </c>
      <c r="D3493" s="24" t="str">
        <f>_xlfn.IFNA(VLOOKUP(C3493,list!$G$2:$I$10,2,FALSE),"")</f>
        <v/>
      </c>
      <c r="E3493" s="24" t="str">
        <f>_xlfn.IFNA(VLOOKUP(C3493,list!G:I,3,FALSE),"")</f>
        <v/>
      </c>
      <c r="O3493" s="26" t="str">
        <f t="shared" si="272"/>
        <v/>
      </c>
      <c r="P3493" s="28" t="str">
        <f t="shared" si="276"/>
        <v/>
      </c>
      <c r="Q3493" s="24" t="str">
        <f t="shared" si="273"/>
        <v/>
      </c>
      <c r="R3493" s="24" t="str">
        <f t="shared" si="274"/>
        <v/>
      </c>
      <c r="S3493" s="27" t="str">
        <f t="shared" si="275"/>
        <v/>
      </c>
    </row>
    <row r="3494" spans="2:19" x14ac:dyDescent="0.3">
      <c r="B3494" s="24" t="str">
        <f>_xlfn.IFNA(VLOOKUP(A3494,list!B:C,2,FALSE),"")</f>
        <v/>
      </c>
      <c r="D3494" s="24" t="str">
        <f>_xlfn.IFNA(VLOOKUP(C3494,list!$G$2:$I$10,2,FALSE),"")</f>
        <v/>
      </c>
      <c r="E3494" s="24" t="str">
        <f>_xlfn.IFNA(VLOOKUP(C3494,list!G:I,3,FALSE),"")</f>
        <v/>
      </c>
      <c r="O3494" s="26" t="str">
        <f t="shared" si="272"/>
        <v/>
      </c>
      <c r="P3494" s="28" t="str">
        <f t="shared" si="276"/>
        <v/>
      </c>
      <c r="Q3494" s="24" t="str">
        <f t="shared" si="273"/>
        <v/>
      </c>
      <c r="R3494" s="24" t="str">
        <f t="shared" si="274"/>
        <v/>
      </c>
      <c r="S3494" s="27" t="str">
        <f t="shared" si="275"/>
        <v/>
      </c>
    </row>
    <row r="3495" spans="2:19" x14ac:dyDescent="0.3">
      <c r="B3495" s="24" t="str">
        <f>_xlfn.IFNA(VLOOKUP(A3495,list!B:C,2,FALSE),"")</f>
        <v/>
      </c>
      <c r="D3495" s="24" t="str">
        <f>_xlfn.IFNA(VLOOKUP(C3495,list!$G$2:$I$10,2,FALSE),"")</f>
        <v/>
      </c>
      <c r="E3495" s="24" t="str">
        <f>_xlfn.IFNA(VLOOKUP(C3495,list!G:I,3,FALSE),"")</f>
        <v/>
      </c>
      <c r="O3495" s="26" t="str">
        <f t="shared" si="272"/>
        <v/>
      </c>
      <c r="P3495" s="28" t="str">
        <f t="shared" si="276"/>
        <v/>
      </c>
      <c r="Q3495" s="24" t="str">
        <f t="shared" si="273"/>
        <v/>
      </c>
      <c r="R3495" s="24" t="str">
        <f t="shared" si="274"/>
        <v/>
      </c>
      <c r="S3495" s="27" t="str">
        <f t="shared" si="275"/>
        <v/>
      </c>
    </row>
    <row r="3496" spans="2:19" x14ac:dyDescent="0.3">
      <c r="B3496" s="24" t="str">
        <f>_xlfn.IFNA(VLOOKUP(A3496,list!B:C,2,FALSE),"")</f>
        <v/>
      </c>
      <c r="D3496" s="24" t="str">
        <f>_xlfn.IFNA(VLOOKUP(C3496,list!$G$2:$I$10,2,FALSE),"")</f>
        <v/>
      </c>
      <c r="E3496" s="24" t="str">
        <f>_xlfn.IFNA(VLOOKUP(C3496,list!G:I,3,FALSE),"")</f>
        <v/>
      </c>
      <c r="O3496" s="26" t="str">
        <f t="shared" si="272"/>
        <v/>
      </c>
      <c r="P3496" s="28" t="str">
        <f t="shared" si="276"/>
        <v/>
      </c>
      <c r="Q3496" s="24" t="str">
        <f t="shared" si="273"/>
        <v/>
      </c>
      <c r="R3496" s="24" t="str">
        <f t="shared" si="274"/>
        <v/>
      </c>
      <c r="S3496" s="27" t="str">
        <f t="shared" si="275"/>
        <v/>
      </c>
    </row>
    <row r="3497" spans="2:19" x14ac:dyDescent="0.3">
      <c r="B3497" s="24" t="str">
        <f>_xlfn.IFNA(VLOOKUP(A3497,list!B:C,2,FALSE),"")</f>
        <v/>
      </c>
      <c r="D3497" s="24" t="str">
        <f>_xlfn.IFNA(VLOOKUP(C3497,list!$G$2:$I$10,2,FALSE),"")</f>
        <v/>
      </c>
      <c r="E3497" s="24" t="str">
        <f>_xlfn.IFNA(VLOOKUP(C3497,list!G:I,3,FALSE),"")</f>
        <v/>
      </c>
      <c r="O3497" s="26" t="str">
        <f t="shared" si="272"/>
        <v/>
      </c>
      <c r="P3497" s="28" t="str">
        <f t="shared" si="276"/>
        <v/>
      </c>
      <c r="Q3497" s="24" t="str">
        <f t="shared" si="273"/>
        <v/>
      </c>
      <c r="R3497" s="24" t="str">
        <f t="shared" si="274"/>
        <v/>
      </c>
      <c r="S3497" s="27" t="str">
        <f t="shared" si="275"/>
        <v/>
      </c>
    </row>
    <row r="3498" spans="2:19" x14ac:dyDescent="0.3">
      <c r="B3498" s="24" t="str">
        <f>_xlfn.IFNA(VLOOKUP(A3498,list!B:C,2,FALSE),"")</f>
        <v/>
      </c>
      <c r="D3498" s="24" t="str">
        <f>_xlfn.IFNA(VLOOKUP(C3498,list!$G$2:$I$10,2,FALSE),"")</f>
        <v/>
      </c>
      <c r="E3498" s="24" t="str">
        <f>_xlfn.IFNA(VLOOKUP(C3498,list!G:I,3,FALSE),"")</f>
        <v/>
      </c>
      <c r="O3498" s="26" t="str">
        <f t="shared" si="272"/>
        <v/>
      </c>
      <c r="P3498" s="28" t="str">
        <f t="shared" si="276"/>
        <v/>
      </c>
      <c r="Q3498" s="24" t="str">
        <f t="shared" si="273"/>
        <v/>
      </c>
      <c r="R3498" s="24" t="str">
        <f t="shared" si="274"/>
        <v/>
      </c>
      <c r="S3498" s="27" t="str">
        <f t="shared" si="275"/>
        <v/>
      </c>
    </row>
    <row r="3499" spans="2:19" x14ac:dyDescent="0.3">
      <c r="B3499" s="24" t="str">
        <f>_xlfn.IFNA(VLOOKUP(A3499,list!B:C,2,FALSE),"")</f>
        <v/>
      </c>
      <c r="D3499" s="24" t="str">
        <f>_xlfn.IFNA(VLOOKUP(C3499,list!$G$2:$I$10,2,FALSE),"")</f>
        <v/>
      </c>
      <c r="E3499" s="24" t="str">
        <f>_xlfn.IFNA(VLOOKUP(C3499,list!G:I,3,FALSE),"")</f>
        <v/>
      </c>
      <c r="O3499" s="26" t="str">
        <f t="shared" si="272"/>
        <v/>
      </c>
      <c r="P3499" s="28" t="str">
        <f t="shared" si="276"/>
        <v/>
      </c>
      <c r="Q3499" s="24" t="str">
        <f t="shared" si="273"/>
        <v/>
      </c>
      <c r="R3499" s="24" t="str">
        <f t="shared" si="274"/>
        <v/>
      </c>
      <c r="S3499" s="27" t="str">
        <f t="shared" si="275"/>
        <v/>
      </c>
    </row>
    <row r="3500" spans="2:19" x14ac:dyDescent="0.3">
      <c r="B3500" s="24" t="str">
        <f>_xlfn.IFNA(VLOOKUP(A3500,list!B:C,2,FALSE),"")</f>
        <v/>
      </c>
      <c r="D3500" s="24" t="str">
        <f>_xlfn.IFNA(VLOOKUP(C3500,list!$G$2:$I$10,2,FALSE),"")</f>
        <v/>
      </c>
      <c r="E3500" s="24" t="str">
        <f>_xlfn.IFNA(VLOOKUP(C3500,list!G:I,3,FALSE),"")</f>
        <v/>
      </c>
      <c r="O3500" s="26" t="str">
        <f t="shared" si="272"/>
        <v/>
      </c>
      <c r="P3500" s="28" t="str">
        <f t="shared" si="276"/>
        <v/>
      </c>
      <c r="Q3500" s="24" t="str">
        <f t="shared" si="273"/>
        <v/>
      </c>
      <c r="R3500" s="24" t="str">
        <f t="shared" si="274"/>
        <v/>
      </c>
      <c r="S3500" s="27" t="str">
        <f t="shared" si="275"/>
        <v/>
      </c>
    </row>
    <row r="3501" spans="2:19" x14ac:dyDescent="0.3">
      <c r="B3501" s="24" t="str">
        <f>_xlfn.IFNA(VLOOKUP(A3501,list!B:C,2,FALSE),"")</f>
        <v/>
      </c>
      <c r="D3501" s="24" t="str">
        <f>_xlfn.IFNA(VLOOKUP(C3501,list!$G$2:$I$10,2,FALSE),"")</f>
        <v/>
      </c>
      <c r="E3501" s="24" t="str">
        <f>_xlfn.IFNA(VLOOKUP(C3501,list!G:I,3,FALSE),"")</f>
        <v/>
      </c>
      <c r="O3501" s="26" t="str">
        <f t="shared" si="272"/>
        <v/>
      </c>
      <c r="P3501" s="28" t="str">
        <f t="shared" si="276"/>
        <v/>
      </c>
      <c r="Q3501" s="24" t="str">
        <f t="shared" si="273"/>
        <v/>
      </c>
      <c r="R3501" s="24" t="str">
        <f t="shared" si="274"/>
        <v/>
      </c>
      <c r="S3501" s="27" t="str">
        <f t="shared" si="275"/>
        <v/>
      </c>
    </row>
    <row r="3502" spans="2:19" x14ac:dyDescent="0.3">
      <c r="B3502" s="24" t="str">
        <f>_xlfn.IFNA(VLOOKUP(A3502,list!B:C,2,FALSE),"")</f>
        <v/>
      </c>
      <c r="D3502" s="24" t="str">
        <f>_xlfn.IFNA(VLOOKUP(C3502,list!$G$2:$I$10,2,FALSE),"")</f>
        <v/>
      </c>
      <c r="E3502" s="24" t="str">
        <f>_xlfn.IFNA(VLOOKUP(C3502,list!G:I,3,FALSE),"")</f>
        <v/>
      </c>
      <c r="O3502" s="26" t="str">
        <f t="shared" si="272"/>
        <v/>
      </c>
      <c r="P3502" s="28" t="str">
        <f t="shared" si="276"/>
        <v/>
      </c>
      <c r="Q3502" s="24" t="str">
        <f t="shared" si="273"/>
        <v/>
      </c>
      <c r="R3502" s="24" t="str">
        <f t="shared" si="274"/>
        <v/>
      </c>
      <c r="S3502" s="27" t="str">
        <f t="shared" si="275"/>
        <v/>
      </c>
    </row>
    <row r="3503" spans="2:19" x14ac:dyDescent="0.3">
      <c r="B3503" s="24" t="str">
        <f>_xlfn.IFNA(VLOOKUP(A3503,list!B:C,2,FALSE),"")</f>
        <v/>
      </c>
      <c r="D3503" s="24" t="str">
        <f>_xlfn.IFNA(VLOOKUP(C3503,list!$G$2:$I$10,2,FALSE),"")</f>
        <v/>
      </c>
      <c r="E3503" s="24" t="str">
        <f>_xlfn.IFNA(VLOOKUP(C3503,list!G:I,3,FALSE),"")</f>
        <v/>
      </c>
      <c r="O3503" s="26" t="str">
        <f t="shared" si="272"/>
        <v/>
      </c>
      <c r="P3503" s="28" t="str">
        <f t="shared" si="276"/>
        <v/>
      </c>
      <c r="Q3503" s="24" t="str">
        <f t="shared" si="273"/>
        <v/>
      </c>
      <c r="R3503" s="24" t="str">
        <f t="shared" si="274"/>
        <v/>
      </c>
      <c r="S3503" s="27" t="str">
        <f t="shared" si="275"/>
        <v/>
      </c>
    </row>
    <row r="3504" spans="2:19" x14ac:dyDescent="0.3">
      <c r="B3504" s="24" t="str">
        <f>_xlfn.IFNA(VLOOKUP(A3504,list!B:C,2,FALSE),"")</f>
        <v/>
      </c>
      <c r="D3504" s="24" t="str">
        <f>_xlfn.IFNA(VLOOKUP(C3504,list!$G$2:$I$10,2,FALSE),"")</f>
        <v/>
      </c>
      <c r="E3504" s="24" t="str">
        <f>_xlfn.IFNA(VLOOKUP(C3504,list!G:I,3,FALSE),"")</f>
        <v/>
      </c>
      <c r="O3504" s="26" t="str">
        <f t="shared" si="272"/>
        <v/>
      </c>
      <c r="P3504" s="28" t="str">
        <f t="shared" si="276"/>
        <v/>
      </c>
      <c r="Q3504" s="24" t="str">
        <f t="shared" si="273"/>
        <v/>
      </c>
      <c r="R3504" s="24" t="str">
        <f t="shared" si="274"/>
        <v/>
      </c>
      <c r="S3504" s="27" t="str">
        <f t="shared" si="275"/>
        <v/>
      </c>
    </row>
    <row r="3505" spans="2:19" x14ac:dyDescent="0.3">
      <c r="B3505" s="24" t="str">
        <f>_xlfn.IFNA(VLOOKUP(A3505,list!B:C,2,FALSE),"")</f>
        <v/>
      </c>
      <c r="D3505" s="24" t="str">
        <f>_xlfn.IFNA(VLOOKUP(C3505,list!$G$2:$I$10,2,FALSE),"")</f>
        <v/>
      </c>
      <c r="E3505" s="24" t="str">
        <f>_xlfn.IFNA(VLOOKUP(C3505,list!G:I,3,FALSE),"")</f>
        <v/>
      </c>
      <c r="O3505" s="26" t="str">
        <f t="shared" si="272"/>
        <v/>
      </c>
      <c r="P3505" s="28" t="str">
        <f t="shared" si="276"/>
        <v/>
      </c>
      <c r="Q3505" s="24" t="str">
        <f t="shared" si="273"/>
        <v/>
      </c>
      <c r="R3505" s="24" t="str">
        <f t="shared" si="274"/>
        <v/>
      </c>
      <c r="S3505" s="27" t="str">
        <f t="shared" si="275"/>
        <v/>
      </c>
    </row>
    <row r="3506" spans="2:19" x14ac:dyDescent="0.3">
      <c r="B3506" s="24" t="str">
        <f>_xlfn.IFNA(VLOOKUP(A3506,list!B:C,2,FALSE),"")</f>
        <v/>
      </c>
      <c r="D3506" s="24" t="str">
        <f>_xlfn.IFNA(VLOOKUP(C3506,list!$G$2:$I$10,2,FALSE),"")</f>
        <v/>
      </c>
      <c r="E3506" s="24" t="str">
        <f>_xlfn.IFNA(VLOOKUP(C3506,list!G:I,3,FALSE),"")</f>
        <v/>
      </c>
      <c r="O3506" s="26" t="str">
        <f t="shared" si="272"/>
        <v/>
      </c>
      <c r="P3506" s="28" t="str">
        <f t="shared" si="276"/>
        <v/>
      </c>
      <c r="Q3506" s="24" t="str">
        <f t="shared" si="273"/>
        <v/>
      </c>
      <c r="R3506" s="24" t="str">
        <f t="shared" si="274"/>
        <v/>
      </c>
      <c r="S3506" s="27" t="str">
        <f t="shared" si="275"/>
        <v/>
      </c>
    </row>
    <row r="3507" spans="2:19" x14ac:dyDescent="0.3">
      <c r="B3507" s="24" t="str">
        <f>_xlfn.IFNA(VLOOKUP(A3507,list!B:C,2,FALSE),"")</f>
        <v/>
      </c>
      <c r="D3507" s="24" t="str">
        <f>_xlfn.IFNA(VLOOKUP(C3507,list!$G$2:$I$10,2,FALSE),"")</f>
        <v/>
      </c>
      <c r="E3507" s="24" t="str">
        <f>_xlfn.IFNA(VLOOKUP(C3507,list!G:I,3,FALSE),"")</f>
        <v/>
      </c>
      <c r="O3507" s="26" t="str">
        <f t="shared" si="272"/>
        <v/>
      </c>
      <c r="P3507" s="28" t="str">
        <f t="shared" si="276"/>
        <v/>
      </c>
      <c r="Q3507" s="24" t="str">
        <f t="shared" si="273"/>
        <v/>
      </c>
      <c r="R3507" s="24" t="str">
        <f t="shared" si="274"/>
        <v/>
      </c>
      <c r="S3507" s="27" t="str">
        <f t="shared" si="275"/>
        <v/>
      </c>
    </row>
    <row r="3508" spans="2:19" x14ac:dyDescent="0.3">
      <c r="B3508" s="24" t="str">
        <f>_xlfn.IFNA(VLOOKUP(A3508,list!B:C,2,FALSE),"")</f>
        <v/>
      </c>
      <c r="D3508" s="24" t="str">
        <f>_xlfn.IFNA(VLOOKUP(C3508,list!$G$2:$I$10,2,FALSE),"")</f>
        <v/>
      </c>
      <c r="E3508" s="24" t="str">
        <f>_xlfn.IFNA(VLOOKUP(C3508,list!G:I,3,FALSE),"")</f>
        <v/>
      </c>
      <c r="O3508" s="26" t="str">
        <f t="shared" si="272"/>
        <v/>
      </c>
      <c r="P3508" s="28" t="str">
        <f t="shared" si="276"/>
        <v/>
      </c>
      <c r="Q3508" s="24" t="str">
        <f t="shared" si="273"/>
        <v/>
      </c>
      <c r="R3508" s="24" t="str">
        <f t="shared" si="274"/>
        <v/>
      </c>
      <c r="S3508" s="27" t="str">
        <f t="shared" si="275"/>
        <v/>
      </c>
    </row>
    <row r="3509" spans="2:19" x14ac:dyDescent="0.3">
      <c r="B3509" s="24" t="str">
        <f>_xlfn.IFNA(VLOOKUP(A3509,list!B:C,2,FALSE),"")</f>
        <v/>
      </c>
      <c r="D3509" s="24" t="str">
        <f>_xlfn.IFNA(VLOOKUP(C3509,list!$G$2:$I$10,2,FALSE),"")</f>
        <v/>
      </c>
      <c r="E3509" s="24" t="str">
        <f>_xlfn.IFNA(VLOOKUP(C3509,list!G:I,3,FALSE),"")</f>
        <v/>
      </c>
      <c r="O3509" s="26" t="str">
        <f t="shared" si="272"/>
        <v/>
      </c>
      <c r="P3509" s="28" t="str">
        <f t="shared" si="276"/>
        <v/>
      </c>
      <c r="Q3509" s="24" t="str">
        <f t="shared" si="273"/>
        <v/>
      </c>
      <c r="R3509" s="24" t="str">
        <f t="shared" si="274"/>
        <v/>
      </c>
      <c r="S3509" s="27" t="str">
        <f t="shared" si="275"/>
        <v/>
      </c>
    </row>
    <row r="3510" spans="2:19" x14ac:dyDescent="0.3">
      <c r="B3510" s="24" t="str">
        <f>_xlfn.IFNA(VLOOKUP(A3510,list!B:C,2,FALSE),"")</f>
        <v/>
      </c>
      <c r="D3510" s="24" t="str">
        <f>_xlfn.IFNA(VLOOKUP(C3510,list!$G$2:$I$10,2,FALSE),"")</f>
        <v/>
      </c>
      <c r="E3510" s="24" t="str">
        <f>_xlfn.IFNA(VLOOKUP(C3510,list!G:I,3,FALSE),"")</f>
        <v/>
      </c>
      <c r="O3510" s="26" t="str">
        <f t="shared" si="272"/>
        <v/>
      </c>
      <c r="P3510" s="28" t="str">
        <f t="shared" si="276"/>
        <v/>
      </c>
      <c r="Q3510" s="24" t="str">
        <f t="shared" si="273"/>
        <v/>
      </c>
      <c r="R3510" s="24" t="str">
        <f t="shared" si="274"/>
        <v/>
      </c>
      <c r="S3510" s="27" t="str">
        <f t="shared" si="275"/>
        <v/>
      </c>
    </row>
    <row r="3511" spans="2:19" x14ac:dyDescent="0.3">
      <c r="B3511" s="24" t="str">
        <f>_xlfn.IFNA(VLOOKUP(A3511,list!B:C,2,FALSE),"")</f>
        <v/>
      </c>
      <c r="D3511" s="24" t="str">
        <f>_xlfn.IFNA(VLOOKUP(C3511,list!$G$2:$I$10,2,FALSE),"")</f>
        <v/>
      </c>
      <c r="E3511" s="24" t="str">
        <f>_xlfn.IFNA(VLOOKUP(C3511,list!G:I,3,FALSE),"")</f>
        <v/>
      </c>
      <c r="O3511" s="26" t="str">
        <f t="shared" si="272"/>
        <v/>
      </c>
      <c r="P3511" s="28" t="str">
        <f t="shared" si="276"/>
        <v/>
      </c>
      <c r="Q3511" s="24" t="str">
        <f t="shared" si="273"/>
        <v/>
      </c>
      <c r="R3511" s="24" t="str">
        <f t="shared" si="274"/>
        <v/>
      </c>
      <c r="S3511" s="27" t="str">
        <f t="shared" si="275"/>
        <v/>
      </c>
    </row>
    <row r="3512" spans="2:19" x14ac:dyDescent="0.3">
      <c r="B3512" s="24" t="str">
        <f>_xlfn.IFNA(VLOOKUP(A3512,list!B:C,2,FALSE),"")</f>
        <v/>
      </c>
      <c r="D3512" s="24" t="str">
        <f>_xlfn.IFNA(VLOOKUP(C3512,list!$G$2:$I$10,2,FALSE),"")</f>
        <v/>
      </c>
      <c r="E3512" s="24" t="str">
        <f>_xlfn.IFNA(VLOOKUP(C3512,list!G:I,3,FALSE),"")</f>
        <v/>
      </c>
      <c r="O3512" s="26" t="str">
        <f t="shared" si="272"/>
        <v/>
      </c>
      <c r="P3512" s="28" t="str">
        <f t="shared" si="276"/>
        <v/>
      </c>
      <c r="Q3512" s="24" t="str">
        <f t="shared" si="273"/>
        <v/>
      </c>
      <c r="R3512" s="24" t="str">
        <f t="shared" si="274"/>
        <v/>
      </c>
      <c r="S3512" s="27" t="str">
        <f t="shared" si="275"/>
        <v/>
      </c>
    </row>
    <row r="3513" spans="2:19" x14ac:dyDescent="0.3">
      <c r="B3513" s="24" t="str">
        <f>_xlfn.IFNA(VLOOKUP(A3513,list!B:C,2,FALSE),"")</f>
        <v/>
      </c>
      <c r="D3513" s="24" t="str">
        <f>_xlfn.IFNA(VLOOKUP(C3513,list!$G$2:$I$10,2,FALSE),"")</f>
        <v/>
      </c>
      <c r="E3513" s="24" t="str">
        <f>_xlfn.IFNA(VLOOKUP(C3513,list!G:I,3,FALSE),"")</f>
        <v/>
      </c>
      <c r="O3513" s="26" t="str">
        <f t="shared" si="272"/>
        <v/>
      </c>
      <c r="P3513" s="28" t="str">
        <f t="shared" si="276"/>
        <v/>
      </c>
      <c r="Q3513" s="24" t="str">
        <f t="shared" si="273"/>
        <v/>
      </c>
      <c r="R3513" s="24" t="str">
        <f t="shared" si="274"/>
        <v/>
      </c>
      <c r="S3513" s="27" t="str">
        <f t="shared" si="275"/>
        <v/>
      </c>
    </row>
    <row r="3514" spans="2:19" x14ac:dyDescent="0.3">
      <c r="B3514" s="24" t="str">
        <f>_xlfn.IFNA(VLOOKUP(A3514,list!B:C,2,FALSE),"")</f>
        <v/>
      </c>
      <c r="D3514" s="24" t="str">
        <f>_xlfn.IFNA(VLOOKUP(C3514,list!$G$2:$I$10,2,FALSE),"")</f>
        <v/>
      </c>
      <c r="E3514" s="24" t="str">
        <f>_xlfn.IFNA(VLOOKUP(C3514,list!G:I,3,FALSE),"")</f>
        <v/>
      </c>
      <c r="O3514" s="26" t="str">
        <f t="shared" si="272"/>
        <v/>
      </c>
      <c r="P3514" s="28" t="str">
        <f t="shared" si="276"/>
        <v/>
      </c>
      <c r="Q3514" s="24" t="str">
        <f t="shared" si="273"/>
        <v/>
      </c>
      <c r="R3514" s="24" t="str">
        <f t="shared" si="274"/>
        <v/>
      </c>
      <c r="S3514" s="27" t="str">
        <f t="shared" si="275"/>
        <v/>
      </c>
    </row>
    <row r="3515" spans="2:19" x14ac:dyDescent="0.3">
      <c r="B3515" s="24" t="str">
        <f>_xlfn.IFNA(VLOOKUP(A3515,list!B:C,2,FALSE),"")</f>
        <v/>
      </c>
      <c r="D3515" s="24" t="str">
        <f>_xlfn.IFNA(VLOOKUP(C3515,list!$G$2:$I$10,2,FALSE),"")</f>
        <v/>
      </c>
      <c r="E3515" s="24" t="str">
        <f>_xlfn.IFNA(VLOOKUP(C3515,list!G:I,3,FALSE),"")</f>
        <v/>
      </c>
      <c r="O3515" s="26" t="str">
        <f t="shared" si="272"/>
        <v/>
      </c>
      <c r="P3515" s="28" t="str">
        <f t="shared" si="276"/>
        <v/>
      </c>
      <c r="Q3515" s="24" t="str">
        <f t="shared" si="273"/>
        <v/>
      </c>
      <c r="R3515" s="24" t="str">
        <f t="shared" si="274"/>
        <v/>
      </c>
      <c r="S3515" s="27" t="str">
        <f t="shared" si="275"/>
        <v/>
      </c>
    </row>
    <row r="3516" spans="2:19" x14ac:dyDescent="0.3">
      <c r="B3516" s="24" t="str">
        <f>_xlfn.IFNA(VLOOKUP(A3516,list!B:C,2,FALSE),"")</f>
        <v/>
      </c>
      <c r="D3516" s="24" t="str">
        <f>_xlfn.IFNA(VLOOKUP(C3516,list!$G$2:$I$10,2,FALSE),"")</f>
        <v/>
      </c>
      <c r="E3516" s="24" t="str">
        <f>_xlfn.IFNA(VLOOKUP(C3516,list!G:I,3,FALSE),"")</f>
        <v/>
      </c>
      <c r="O3516" s="26" t="str">
        <f t="shared" si="272"/>
        <v/>
      </c>
      <c r="P3516" s="28" t="str">
        <f t="shared" si="276"/>
        <v/>
      </c>
      <c r="Q3516" s="24" t="str">
        <f t="shared" si="273"/>
        <v/>
      </c>
      <c r="R3516" s="24" t="str">
        <f t="shared" si="274"/>
        <v/>
      </c>
      <c r="S3516" s="27" t="str">
        <f t="shared" si="275"/>
        <v/>
      </c>
    </row>
    <row r="3517" spans="2:19" x14ac:dyDescent="0.3">
      <c r="B3517" s="24" t="str">
        <f>_xlfn.IFNA(VLOOKUP(A3517,list!B:C,2,FALSE),"")</f>
        <v/>
      </c>
      <c r="D3517" s="24" t="str">
        <f>_xlfn.IFNA(VLOOKUP(C3517,list!$G$2:$I$10,2,FALSE),"")</f>
        <v/>
      </c>
      <c r="E3517" s="24" t="str">
        <f>_xlfn.IFNA(VLOOKUP(C3517,list!G:I,3,FALSE),"")</f>
        <v/>
      </c>
      <c r="O3517" s="26" t="str">
        <f t="shared" si="272"/>
        <v/>
      </c>
      <c r="P3517" s="28" t="str">
        <f t="shared" si="276"/>
        <v/>
      </c>
      <c r="Q3517" s="24" t="str">
        <f t="shared" si="273"/>
        <v/>
      </c>
      <c r="R3517" s="24" t="str">
        <f t="shared" si="274"/>
        <v/>
      </c>
      <c r="S3517" s="27" t="str">
        <f t="shared" si="275"/>
        <v/>
      </c>
    </row>
    <row r="3518" spans="2:19" x14ac:dyDescent="0.3">
      <c r="B3518" s="24" t="str">
        <f>_xlfn.IFNA(VLOOKUP(A3518,list!B:C,2,FALSE),"")</f>
        <v/>
      </c>
      <c r="D3518" s="24" t="str">
        <f>_xlfn.IFNA(VLOOKUP(C3518,list!$G$2:$I$10,2,FALSE),"")</f>
        <v/>
      </c>
      <c r="E3518" s="24" t="str">
        <f>_xlfn.IFNA(VLOOKUP(C3518,list!G:I,3,FALSE),"")</f>
        <v/>
      </c>
      <c r="O3518" s="26" t="str">
        <f t="shared" si="272"/>
        <v/>
      </c>
      <c r="P3518" s="28" t="str">
        <f t="shared" si="276"/>
        <v/>
      </c>
      <c r="Q3518" s="24" t="str">
        <f t="shared" si="273"/>
        <v/>
      </c>
      <c r="R3518" s="24" t="str">
        <f t="shared" si="274"/>
        <v/>
      </c>
      <c r="S3518" s="27" t="str">
        <f t="shared" si="275"/>
        <v/>
      </c>
    </row>
    <row r="3519" spans="2:19" x14ac:dyDescent="0.3">
      <c r="B3519" s="24" t="str">
        <f>_xlfn.IFNA(VLOOKUP(A3519,list!B:C,2,FALSE),"")</f>
        <v/>
      </c>
      <c r="D3519" s="24" t="str">
        <f>_xlfn.IFNA(VLOOKUP(C3519,list!$G$2:$I$10,2,FALSE),"")</f>
        <v/>
      </c>
      <c r="E3519" s="24" t="str">
        <f>_xlfn.IFNA(VLOOKUP(C3519,list!G:I,3,FALSE),"")</f>
        <v/>
      </c>
      <c r="O3519" s="26" t="str">
        <f t="shared" si="272"/>
        <v/>
      </c>
      <c r="P3519" s="28" t="str">
        <f t="shared" si="276"/>
        <v/>
      </c>
      <c r="Q3519" s="24" t="str">
        <f t="shared" si="273"/>
        <v/>
      </c>
      <c r="R3519" s="24" t="str">
        <f t="shared" si="274"/>
        <v/>
      </c>
      <c r="S3519" s="27" t="str">
        <f t="shared" si="275"/>
        <v/>
      </c>
    </row>
    <row r="3520" spans="2:19" x14ac:dyDescent="0.3">
      <c r="B3520" s="24" t="str">
        <f>_xlfn.IFNA(VLOOKUP(A3520,list!B:C,2,FALSE),"")</f>
        <v/>
      </c>
      <c r="D3520" s="24" t="str">
        <f>_xlfn.IFNA(VLOOKUP(C3520,list!$G$2:$I$10,2,FALSE),"")</f>
        <v/>
      </c>
      <c r="E3520" s="24" t="str">
        <f>_xlfn.IFNA(VLOOKUP(C3520,list!G:I,3,FALSE),"")</f>
        <v/>
      </c>
      <c r="O3520" s="26" t="str">
        <f t="shared" si="272"/>
        <v/>
      </c>
      <c r="P3520" s="28" t="str">
        <f t="shared" si="276"/>
        <v/>
      </c>
      <c r="Q3520" s="24" t="str">
        <f t="shared" si="273"/>
        <v/>
      </c>
      <c r="R3520" s="24" t="str">
        <f t="shared" si="274"/>
        <v/>
      </c>
      <c r="S3520" s="27" t="str">
        <f t="shared" si="275"/>
        <v/>
      </c>
    </row>
    <row r="3521" spans="2:19" x14ac:dyDescent="0.3">
      <c r="B3521" s="24" t="str">
        <f>_xlfn.IFNA(VLOOKUP(A3521,list!B:C,2,FALSE),"")</f>
        <v/>
      </c>
      <c r="D3521" s="24" t="str">
        <f>_xlfn.IFNA(VLOOKUP(C3521,list!$G$2:$I$10,2,FALSE),"")</f>
        <v/>
      </c>
      <c r="E3521" s="24" t="str">
        <f>_xlfn.IFNA(VLOOKUP(C3521,list!G:I,3,FALSE),"")</f>
        <v/>
      </c>
      <c r="O3521" s="26" t="str">
        <f t="shared" si="272"/>
        <v/>
      </c>
      <c r="P3521" s="28" t="str">
        <f t="shared" si="276"/>
        <v/>
      </c>
      <c r="Q3521" s="24" t="str">
        <f t="shared" si="273"/>
        <v/>
      </c>
      <c r="R3521" s="24" t="str">
        <f t="shared" si="274"/>
        <v/>
      </c>
      <c r="S3521" s="27" t="str">
        <f t="shared" si="275"/>
        <v/>
      </c>
    </row>
    <row r="3522" spans="2:19" x14ac:dyDescent="0.3">
      <c r="B3522" s="24" t="str">
        <f>_xlfn.IFNA(VLOOKUP(A3522,list!B:C,2,FALSE),"")</f>
        <v/>
      </c>
      <c r="D3522" s="24" t="str">
        <f>_xlfn.IFNA(VLOOKUP(C3522,list!$G$2:$I$10,2,FALSE),"")</f>
        <v/>
      </c>
      <c r="E3522" s="24" t="str">
        <f>_xlfn.IFNA(VLOOKUP(C3522,list!G:I,3,FALSE),"")</f>
        <v/>
      </c>
      <c r="O3522" s="26" t="str">
        <f t="shared" ref="O3522:O3585" si="277">IFERROR(IF(H3522="","",DATE(YEAR(H3522),MONTH(H3522),1)),"")</f>
        <v/>
      </c>
      <c r="P3522" s="28" t="str">
        <f t="shared" si="276"/>
        <v/>
      </c>
      <c r="Q3522" s="24" t="str">
        <f t="shared" ref="Q3522:Q3585" si="278">IFERROR(IF(J3522="","",MONTH(EOMONTH(J3522,(DAY(J3522)&gt;15)+0))),"")</f>
        <v/>
      </c>
      <c r="R3522" s="24" t="str">
        <f t="shared" ref="R3522:R3585" si="279">IFERROR(IF(J3522="","",IF(AND(MONTH(J3522)=12,Q3522=1),YEAR(J3522)+1,YEAR(J3522))),"")</f>
        <v/>
      </c>
      <c r="S3522" s="27" t="str">
        <f t="shared" ref="S3522:S3585" si="280">IF(OR(Q3522="",R3522=""),"",DATE(R3522,Q3522,1))</f>
        <v/>
      </c>
    </row>
    <row r="3523" spans="2:19" x14ac:dyDescent="0.3">
      <c r="B3523" s="24" t="str">
        <f>_xlfn.IFNA(VLOOKUP(A3523,list!B:C,2,FALSE),"")</f>
        <v/>
      </c>
      <c r="D3523" s="24" t="str">
        <f>_xlfn.IFNA(VLOOKUP(C3523,list!$G$2:$I$10,2,FALSE),"")</f>
        <v/>
      </c>
      <c r="E3523" s="24" t="str">
        <f>_xlfn.IFNA(VLOOKUP(C3523,list!G:I,3,FALSE),"")</f>
        <v/>
      </c>
      <c r="O3523" s="26" t="str">
        <f t="shared" si="277"/>
        <v/>
      </c>
      <c r="P3523" s="28" t="str">
        <f t="shared" ref="P3523:P3586" si="281">IFERROR(IF(J3523&gt;0,((J3523-H3523)/7),""),"")</f>
        <v/>
      </c>
      <c r="Q3523" s="24" t="str">
        <f t="shared" si="278"/>
        <v/>
      </c>
      <c r="R3523" s="24" t="str">
        <f t="shared" si="279"/>
        <v/>
      </c>
      <c r="S3523" s="27" t="str">
        <f t="shared" si="280"/>
        <v/>
      </c>
    </row>
    <row r="3524" spans="2:19" x14ac:dyDescent="0.3">
      <c r="B3524" s="24" t="str">
        <f>_xlfn.IFNA(VLOOKUP(A3524,list!B:C,2,FALSE),"")</f>
        <v/>
      </c>
      <c r="D3524" s="24" t="str">
        <f>_xlfn.IFNA(VLOOKUP(C3524,list!$G$2:$I$10,2,FALSE),"")</f>
        <v/>
      </c>
      <c r="E3524" s="24" t="str">
        <f>_xlfn.IFNA(VLOOKUP(C3524,list!G:I,3,FALSE),"")</f>
        <v/>
      </c>
      <c r="O3524" s="26" t="str">
        <f t="shared" si="277"/>
        <v/>
      </c>
      <c r="P3524" s="28" t="str">
        <f t="shared" si="281"/>
        <v/>
      </c>
      <c r="Q3524" s="24" t="str">
        <f t="shared" si="278"/>
        <v/>
      </c>
      <c r="R3524" s="24" t="str">
        <f t="shared" si="279"/>
        <v/>
      </c>
      <c r="S3524" s="27" t="str">
        <f t="shared" si="280"/>
        <v/>
      </c>
    </row>
    <row r="3525" spans="2:19" x14ac:dyDescent="0.3">
      <c r="B3525" s="24" t="str">
        <f>_xlfn.IFNA(VLOOKUP(A3525,list!B:C,2,FALSE),"")</f>
        <v/>
      </c>
      <c r="D3525" s="24" t="str">
        <f>_xlfn.IFNA(VLOOKUP(C3525,list!$G$2:$I$10,2,FALSE),"")</f>
        <v/>
      </c>
      <c r="E3525" s="24" t="str">
        <f>_xlfn.IFNA(VLOOKUP(C3525,list!G:I,3,FALSE),"")</f>
        <v/>
      </c>
      <c r="O3525" s="26" t="str">
        <f t="shared" si="277"/>
        <v/>
      </c>
      <c r="P3525" s="28" t="str">
        <f t="shared" si="281"/>
        <v/>
      </c>
      <c r="Q3525" s="24" t="str">
        <f t="shared" si="278"/>
        <v/>
      </c>
      <c r="R3525" s="24" t="str">
        <f t="shared" si="279"/>
        <v/>
      </c>
      <c r="S3525" s="27" t="str">
        <f t="shared" si="280"/>
        <v/>
      </c>
    </row>
    <row r="3526" spans="2:19" x14ac:dyDescent="0.3">
      <c r="B3526" s="24" t="str">
        <f>_xlfn.IFNA(VLOOKUP(A3526,list!B:C,2,FALSE),"")</f>
        <v/>
      </c>
      <c r="D3526" s="24" t="str">
        <f>_xlfn.IFNA(VLOOKUP(C3526,list!$G$2:$I$10,2,FALSE),"")</f>
        <v/>
      </c>
      <c r="E3526" s="24" t="str">
        <f>_xlfn.IFNA(VLOOKUP(C3526,list!G:I,3,FALSE),"")</f>
        <v/>
      </c>
      <c r="O3526" s="26" t="str">
        <f t="shared" si="277"/>
        <v/>
      </c>
      <c r="P3526" s="28" t="str">
        <f t="shared" si="281"/>
        <v/>
      </c>
      <c r="Q3526" s="24" t="str">
        <f t="shared" si="278"/>
        <v/>
      </c>
      <c r="R3526" s="24" t="str">
        <f t="shared" si="279"/>
        <v/>
      </c>
      <c r="S3526" s="27" t="str">
        <f t="shared" si="280"/>
        <v/>
      </c>
    </row>
    <row r="3527" spans="2:19" x14ac:dyDescent="0.3">
      <c r="B3527" s="24" t="str">
        <f>_xlfn.IFNA(VLOOKUP(A3527,list!B:C,2,FALSE),"")</f>
        <v/>
      </c>
      <c r="D3527" s="24" t="str">
        <f>_xlfn.IFNA(VLOOKUP(C3527,list!$G$2:$I$10,2,FALSE),"")</f>
        <v/>
      </c>
      <c r="E3527" s="24" t="str">
        <f>_xlfn.IFNA(VLOOKUP(C3527,list!G:I,3,FALSE),"")</f>
        <v/>
      </c>
      <c r="O3527" s="26" t="str">
        <f t="shared" si="277"/>
        <v/>
      </c>
      <c r="P3527" s="28" t="str">
        <f t="shared" si="281"/>
        <v/>
      </c>
      <c r="Q3527" s="24" t="str">
        <f t="shared" si="278"/>
        <v/>
      </c>
      <c r="R3527" s="24" t="str">
        <f t="shared" si="279"/>
        <v/>
      </c>
      <c r="S3527" s="27" t="str">
        <f t="shared" si="280"/>
        <v/>
      </c>
    </row>
    <row r="3528" spans="2:19" x14ac:dyDescent="0.3">
      <c r="B3528" s="24" t="str">
        <f>_xlfn.IFNA(VLOOKUP(A3528,list!B:C,2,FALSE),"")</f>
        <v/>
      </c>
      <c r="D3528" s="24" t="str">
        <f>_xlfn.IFNA(VLOOKUP(C3528,list!$G$2:$I$10,2,FALSE),"")</f>
        <v/>
      </c>
      <c r="E3528" s="24" t="str">
        <f>_xlfn.IFNA(VLOOKUP(C3528,list!G:I,3,FALSE),"")</f>
        <v/>
      </c>
      <c r="O3528" s="26" t="str">
        <f t="shared" si="277"/>
        <v/>
      </c>
      <c r="P3528" s="28" t="str">
        <f t="shared" si="281"/>
        <v/>
      </c>
      <c r="Q3528" s="24" t="str">
        <f t="shared" si="278"/>
        <v/>
      </c>
      <c r="R3528" s="24" t="str">
        <f t="shared" si="279"/>
        <v/>
      </c>
      <c r="S3528" s="27" t="str">
        <f t="shared" si="280"/>
        <v/>
      </c>
    </row>
    <row r="3529" spans="2:19" x14ac:dyDescent="0.3">
      <c r="B3529" s="24" t="str">
        <f>_xlfn.IFNA(VLOOKUP(A3529,list!B:C,2,FALSE),"")</f>
        <v/>
      </c>
      <c r="D3529" s="24" t="str">
        <f>_xlfn.IFNA(VLOOKUP(C3529,list!$G$2:$I$10,2,FALSE),"")</f>
        <v/>
      </c>
      <c r="E3529" s="24" t="str">
        <f>_xlfn.IFNA(VLOOKUP(C3529,list!G:I,3,FALSE),"")</f>
        <v/>
      </c>
      <c r="O3529" s="26" t="str">
        <f t="shared" si="277"/>
        <v/>
      </c>
      <c r="P3529" s="28" t="str">
        <f t="shared" si="281"/>
        <v/>
      </c>
      <c r="Q3529" s="24" t="str">
        <f t="shared" si="278"/>
        <v/>
      </c>
      <c r="R3529" s="24" t="str">
        <f t="shared" si="279"/>
        <v/>
      </c>
      <c r="S3529" s="27" t="str">
        <f t="shared" si="280"/>
        <v/>
      </c>
    </row>
    <row r="3530" spans="2:19" x14ac:dyDescent="0.3">
      <c r="B3530" s="24" t="str">
        <f>_xlfn.IFNA(VLOOKUP(A3530,list!B:C,2,FALSE),"")</f>
        <v/>
      </c>
      <c r="D3530" s="24" t="str">
        <f>_xlfn.IFNA(VLOOKUP(C3530,list!$G$2:$I$10,2,FALSE),"")</f>
        <v/>
      </c>
      <c r="E3530" s="24" t="str">
        <f>_xlfn.IFNA(VLOOKUP(C3530,list!G:I,3,FALSE),"")</f>
        <v/>
      </c>
      <c r="O3530" s="26" t="str">
        <f t="shared" si="277"/>
        <v/>
      </c>
      <c r="P3530" s="28" t="str">
        <f t="shared" si="281"/>
        <v/>
      </c>
      <c r="Q3530" s="24" t="str">
        <f t="shared" si="278"/>
        <v/>
      </c>
      <c r="R3530" s="24" t="str">
        <f t="shared" si="279"/>
        <v/>
      </c>
      <c r="S3530" s="27" t="str">
        <f t="shared" si="280"/>
        <v/>
      </c>
    </row>
    <row r="3531" spans="2:19" x14ac:dyDescent="0.3">
      <c r="B3531" s="24" t="str">
        <f>_xlfn.IFNA(VLOOKUP(A3531,list!B:C,2,FALSE),"")</f>
        <v/>
      </c>
      <c r="D3531" s="24" t="str">
        <f>_xlfn.IFNA(VLOOKUP(C3531,list!$G$2:$I$10,2,FALSE),"")</f>
        <v/>
      </c>
      <c r="E3531" s="24" t="str">
        <f>_xlfn.IFNA(VLOOKUP(C3531,list!G:I,3,FALSE),"")</f>
        <v/>
      </c>
      <c r="O3531" s="26" t="str">
        <f t="shared" si="277"/>
        <v/>
      </c>
      <c r="P3531" s="28" t="str">
        <f t="shared" si="281"/>
        <v/>
      </c>
      <c r="Q3531" s="24" t="str">
        <f t="shared" si="278"/>
        <v/>
      </c>
      <c r="R3531" s="24" t="str">
        <f t="shared" si="279"/>
        <v/>
      </c>
      <c r="S3531" s="27" t="str">
        <f t="shared" si="280"/>
        <v/>
      </c>
    </row>
    <row r="3532" spans="2:19" x14ac:dyDescent="0.3">
      <c r="B3532" s="24" t="str">
        <f>_xlfn.IFNA(VLOOKUP(A3532,list!B:C,2,FALSE),"")</f>
        <v/>
      </c>
      <c r="D3532" s="24" t="str">
        <f>_xlfn.IFNA(VLOOKUP(C3532,list!$G$2:$I$10,2,FALSE),"")</f>
        <v/>
      </c>
      <c r="E3532" s="24" t="str">
        <f>_xlfn.IFNA(VLOOKUP(C3532,list!G:I,3,FALSE),"")</f>
        <v/>
      </c>
      <c r="O3532" s="26" t="str">
        <f t="shared" si="277"/>
        <v/>
      </c>
      <c r="P3532" s="28" t="str">
        <f t="shared" si="281"/>
        <v/>
      </c>
      <c r="Q3532" s="24" t="str">
        <f t="shared" si="278"/>
        <v/>
      </c>
      <c r="R3532" s="24" t="str">
        <f t="shared" si="279"/>
        <v/>
      </c>
      <c r="S3532" s="27" t="str">
        <f t="shared" si="280"/>
        <v/>
      </c>
    </row>
    <row r="3533" spans="2:19" x14ac:dyDescent="0.3">
      <c r="B3533" s="24" t="str">
        <f>_xlfn.IFNA(VLOOKUP(A3533,list!B:C,2,FALSE),"")</f>
        <v/>
      </c>
      <c r="D3533" s="24" t="str">
        <f>_xlfn.IFNA(VLOOKUP(C3533,list!$G$2:$I$10,2,FALSE),"")</f>
        <v/>
      </c>
      <c r="E3533" s="24" t="str">
        <f>_xlfn.IFNA(VLOOKUP(C3533,list!G:I,3,FALSE),"")</f>
        <v/>
      </c>
      <c r="O3533" s="26" t="str">
        <f t="shared" si="277"/>
        <v/>
      </c>
      <c r="P3533" s="28" t="str">
        <f t="shared" si="281"/>
        <v/>
      </c>
      <c r="Q3533" s="24" t="str">
        <f t="shared" si="278"/>
        <v/>
      </c>
      <c r="R3533" s="24" t="str">
        <f t="shared" si="279"/>
        <v/>
      </c>
      <c r="S3533" s="27" t="str">
        <f t="shared" si="280"/>
        <v/>
      </c>
    </row>
    <row r="3534" spans="2:19" x14ac:dyDescent="0.3">
      <c r="B3534" s="24" t="str">
        <f>_xlfn.IFNA(VLOOKUP(A3534,list!B:C,2,FALSE),"")</f>
        <v/>
      </c>
      <c r="D3534" s="24" t="str">
        <f>_xlfn.IFNA(VLOOKUP(C3534,list!$G$2:$I$10,2,FALSE),"")</f>
        <v/>
      </c>
      <c r="E3534" s="24" t="str">
        <f>_xlfn.IFNA(VLOOKUP(C3534,list!G:I,3,FALSE),"")</f>
        <v/>
      </c>
      <c r="O3534" s="26" t="str">
        <f t="shared" si="277"/>
        <v/>
      </c>
      <c r="P3534" s="28" t="str">
        <f t="shared" si="281"/>
        <v/>
      </c>
      <c r="Q3534" s="24" t="str">
        <f t="shared" si="278"/>
        <v/>
      </c>
      <c r="R3534" s="24" t="str">
        <f t="shared" si="279"/>
        <v/>
      </c>
      <c r="S3534" s="27" t="str">
        <f t="shared" si="280"/>
        <v/>
      </c>
    </row>
    <row r="3535" spans="2:19" x14ac:dyDescent="0.3">
      <c r="B3535" s="24" t="str">
        <f>_xlfn.IFNA(VLOOKUP(A3535,list!B:C,2,FALSE),"")</f>
        <v/>
      </c>
      <c r="D3535" s="24" t="str">
        <f>_xlfn.IFNA(VLOOKUP(C3535,list!$G$2:$I$10,2,FALSE),"")</f>
        <v/>
      </c>
      <c r="E3535" s="24" t="str">
        <f>_xlfn.IFNA(VLOOKUP(C3535,list!G:I,3,FALSE),"")</f>
        <v/>
      </c>
      <c r="O3535" s="26" t="str">
        <f t="shared" si="277"/>
        <v/>
      </c>
      <c r="P3535" s="28" t="str">
        <f t="shared" si="281"/>
        <v/>
      </c>
      <c r="Q3535" s="24" t="str">
        <f t="shared" si="278"/>
        <v/>
      </c>
      <c r="R3535" s="24" t="str">
        <f t="shared" si="279"/>
        <v/>
      </c>
      <c r="S3535" s="27" t="str">
        <f t="shared" si="280"/>
        <v/>
      </c>
    </row>
    <row r="3536" spans="2:19" x14ac:dyDescent="0.3">
      <c r="B3536" s="24" t="str">
        <f>_xlfn.IFNA(VLOOKUP(A3536,list!B:C,2,FALSE),"")</f>
        <v/>
      </c>
      <c r="D3536" s="24" t="str">
        <f>_xlfn.IFNA(VLOOKUP(C3536,list!$G$2:$I$10,2,FALSE),"")</f>
        <v/>
      </c>
      <c r="E3536" s="24" t="str">
        <f>_xlfn.IFNA(VLOOKUP(C3536,list!G:I,3,FALSE),"")</f>
        <v/>
      </c>
      <c r="O3536" s="26" t="str">
        <f t="shared" si="277"/>
        <v/>
      </c>
      <c r="P3536" s="28" t="str">
        <f t="shared" si="281"/>
        <v/>
      </c>
      <c r="Q3536" s="24" t="str">
        <f t="shared" si="278"/>
        <v/>
      </c>
      <c r="R3536" s="24" t="str">
        <f t="shared" si="279"/>
        <v/>
      </c>
      <c r="S3536" s="27" t="str">
        <f t="shared" si="280"/>
        <v/>
      </c>
    </row>
    <row r="3537" spans="2:19" x14ac:dyDescent="0.3">
      <c r="B3537" s="24" t="str">
        <f>_xlfn.IFNA(VLOOKUP(A3537,list!B:C,2,FALSE),"")</f>
        <v/>
      </c>
      <c r="D3537" s="24" t="str">
        <f>_xlfn.IFNA(VLOOKUP(C3537,list!$G$2:$I$10,2,FALSE),"")</f>
        <v/>
      </c>
      <c r="E3537" s="24" t="str">
        <f>_xlfn.IFNA(VLOOKUP(C3537,list!G:I,3,FALSE),"")</f>
        <v/>
      </c>
      <c r="O3537" s="26" t="str">
        <f t="shared" si="277"/>
        <v/>
      </c>
      <c r="P3537" s="28" t="str">
        <f t="shared" si="281"/>
        <v/>
      </c>
      <c r="Q3537" s="24" t="str">
        <f t="shared" si="278"/>
        <v/>
      </c>
      <c r="R3537" s="24" t="str">
        <f t="shared" si="279"/>
        <v/>
      </c>
      <c r="S3537" s="27" t="str">
        <f t="shared" si="280"/>
        <v/>
      </c>
    </row>
    <row r="3538" spans="2:19" x14ac:dyDescent="0.3">
      <c r="B3538" s="24" t="str">
        <f>_xlfn.IFNA(VLOOKUP(A3538,list!B:C,2,FALSE),"")</f>
        <v/>
      </c>
      <c r="D3538" s="24" t="str">
        <f>_xlfn.IFNA(VLOOKUP(C3538,list!$G$2:$I$10,2,FALSE),"")</f>
        <v/>
      </c>
      <c r="E3538" s="24" t="str">
        <f>_xlfn.IFNA(VLOOKUP(C3538,list!G:I,3,FALSE),"")</f>
        <v/>
      </c>
      <c r="O3538" s="26" t="str">
        <f t="shared" si="277"/>
        <v/>
      </c>
      <c r="P3538" s="28" t="str">
        <f t="shared" si="281"/>
        <v/>
      </c>
      <c r="Q3538" s="24" t="str">
        <f t="shared" si="278"/>
        <v/>
      </c>
      <c r="R3538" s="24" t="str">
        <f t="shared" si="279"/>
        <v/>
      </c>
      <c r="S3538" s="27" t="str">
        <f t="shared" si="280"/>
        <v/>
      </c>
    </row>
    <row r="3539" spans="2:19" x14ac:dyDescent="0.3">
      <c r="B3539" s="24" t="str">
        <f>_xlfn.IFNA(VLOOKUP(A3539,list!B:C,2,FALSE),"")</f>
        <v/>
      </c>
      <c r="D3539" s="24" t="str">
        <f>_xlfn.IFNA(VLOOKUP(C3539,list!$G$2:$I$10,2,FALSE),"")</f>
        <v/>
      </c>
      <c r="E3539" s="24" t="str">
        <f>_xlfn.IFNA(VLOOKUP(C3539,list!G:I,3,FALSE),"")</f>
        <v/>
      </c>
      <c r="O3539" s="26" t="str">
        <f t="shared" si="277"/>
        <v/>
      </c>
      <c r="P3539" s="28" t="str">
        <f t="shared" si="281"/>
        <v/>
      </c>
      <c r="Q3539" s="24" t="str">
        <f t="shared" si="278"/>
        <v/>
      </c>
      <c r="R3539" s="24" t="str">
        <f t="shared" si="279"/>
        <v/>
      </c>
      <c r="S3539" s="27" t="str">
        <f t="shared" si="280"/>
        <v/>
      </c>
    </row>
    <row r="3540" spans="2:19" x14ac:dyDescent="0.3">
      <c r="B3540" s="24" t="str">
        <f>_xlfn.IFNA(VLOOKUP(A3540,list!B:C,2,FALSE),"")</f>
        <v/>
      </c>
      <c r="D3540" s="24" t="str">
        <f>_xlfn.IFNA(VLOOKUP(C3540,list!$G$2:$I$10,2,FALSE),"")</f>
        <v/>
      </c>
      <c r="E3540" s="24" t="str">
        <f>_xlfn.IFNA(VLOOKUP(C3540,list!G:I,3,FALSE),"")</f>
        <v/>
      </c>
      <c r="O3540" s="26" t="str">
        <f t="shared" si="277"/>
        <v/>
      </c>
      <c r="P3540" s="28" t="str">
        <f t="shared" si="281"/>
        <v/>
      </c>
      <c r="Q3540" s="24" t="str">
        <f t="shared" si="278"/>
        <v/>
      </c>
      <c r="R3540" s="24" t="str">
        <f t="shared" si="279"/>
        <v/>
      </c>
      <c r="S3540" s="27" t="str">
        <f t="shared" si="280"/>
        <v/>
      </c>
    </row>
    <row r="3541" spans="2:19" x14ac:dyDescent="0.3">
      <c r="B3541" s="24" t="str">
        <f>_xlfn.IFNA(VLOOKUP(A3541,list!B:C,2,FALSE),"")</f>
        <v/>
      </c>
      <c r="D3541" s="24" t="str">
        <f>_xlfn.IFNA(VLOOKUP(C3541,list!$G$2:$I$10,2,FALSE),"")</f>
        <v/>
      </c>
      <c r="E3541" s="24" t="str">
        <f>_xlfn.IFNA(VLOOKUP(C3541,list!G:I,3,FALSE),"")</f>
        <v/>
      </c>
      <c r="O3541" s="26" t="str">
        <f t="shared" si="277"/>
        <v/>
      </c>
      <c r="P3541" s="28" t="str">
        <f t="shared" si="281"/>
        <v/>
      </c>
      <c r="Q3541" s="24" t="str">
        <f t="shared" si="278"/>
        <v/>
      </c>
      <c r="R3541" s="24" t="str">
        <f t="shared" si="279"/>
        <v/>
      </c>
      <c r="S3541" s="27" t="str">
        <f t="shared" si="280"/>
        <v/>
      </c>
    </row>
    <row r="3542" spans="2:19" x14ac:dyDescent="0.3">
      <c r="B3542" s="24" t="str">
        <f>_xlfn.IFNA(VLOOKUP(A3542,list!B:C,2,FALSE),"")</f>
        <v/>
      </c>
      <c r="D3542" s="24" t="str">
        <f>_xlfn.IFNA(VLOOKUP(C3542,list!$G$2:$I$10,2,FALSE),"")</f>
        <v/>
      </c>
      <c r="E3542" s="24" t="str">
        <f>_xlfn.IFNA(VLOOKUP(C3542,list!G:I,3,FALSE),"")</f>
        <v/>
      </c>
      <c r="O3542" s="26" t="str">
        <f t="shared" si="277"/>
        <v/>
      </c>
      <c r="P3542" s="28" t="str">
        <f t="shared" si="281"/>
        <v/>
      </c>
      <c r="Q3542" s="24" t="str">
        <f t="shared" si="278"/>
        <v/>
      </c>
      <c r="R3542" s="24" t="str">
        <f t="shared" si="279"/>
        <v/>
      </c>
      <c r="S3542" s="27" t="str">
        <f t="shared" si="280"/>
        <v/>
      </c>
    </row>
    <row r="3543" spans="2:19" x14ac:dyDescent="0.3">
      <c r="B3543" s="24" t="str">
        <f>_xlfn.IFNA(VLOOKUP(A3543,list!B:C,2,FALSE),"")</f>
        <v/>
      </c>
      <c r="D3543" s="24" t="str">
        <f>_xlfn.IFNA(VLOOKUP(C3543,list!$G$2:$I$10,2,FALSE),"")</f>
        <v/>
      </c>
      <c r="E3543" s="24" t="str">
        <f>_xlfn.IFNA(VLOOKUP(C3543,list!G:I,3,FALSE),"")</f>
        <v/>
      </c>
      <c r="O3543" s="26" t="str">
        <f t="shared" si="277"/>
        <v/>
      </c>
      <c r="P3543" s="28" t="str">
        <f t="shared" si="281"/>
        <v/>
      </c>
      <c r="Q3543" s="24" t="str">
        <f t="shared" si="278"/>
        <v/>
      </c>
      <c r="R3543" s="24" t="str">
        <f t="shared" si="279"/>
        <v/>
      </c>
      <c r="S3543" s="27" t="str">
        <f t="shared" si="280"/>
        <v/>
      </c>
    </row>
    <row r="3544" spans="2:19" x14ac:dyDescent="0.3">
      <c r="B3544" s="24" t="str">
        <f>_xlfn.IFNA(VLOOKUP(A3544,list!B:C,2,FALSE),"")</f>
        <v/>
      </c>
      <c r="D3544" s="24" t="str">
        <f>_xlfn.IFNA(VLOOKUP(C3544,list!$G$2:$I$10,2,FALSE),"")</f>
        <v/>
      </c>
      <c r="E3544" s="24" t="str">
        <f>_xlfn.IFNA(VLOOKUP(C3544,list!G:I,3,FALSE),"")</f>
        <v/>
      </c>
      <c r="O3544" s="26" t="str">
        <f t="shared" si="277"/>
        <v/>
      </c>
      <c r="P3544" s="28" t="str">
        <f t="shared" si="281"/>
        <v/>
      </c>
      <c r="Q3544" s="24" t="str">
        <f t="shared" si="278"/>
        <v/>
      </c>
      <c r="R3544" s="24" t="str">
        <f t="shared" si="279"/>
        <v/>
      </c>
      <c r="S3544" s="27" t="str">
        <f t="shared" si="280"/>
        <v/>
      </c>
    </row>
    <row r="3545" spans="2:19" x14ac:dyDescent="0.3">
      <c r="B3545" s="24" t="str">
        <f>_xlfn.IFNA(VLOOKUP(A3545,list!B:C,2,FALSE),"")</f>
        <v/>
      </c>
      <c r="D3545" s="24" t="str">
        <f>_xlfn.IFNA(VLOOKUP(C3545,list!$G$2:$I$10,2,FALSE),"")</f>
        <v/>
      </c>
      <c r="E3545" s="24" t="str">
        <f>_xlfn.IFNA(VLOOKUP(C3545,list!G:I,3,FALSE),"")</f>
        <v/>
      </c>
      <c r="O3545" s="26" t="str">
        <f t="shared" si="277"/>
        <v/>
      </c>
      <c r="P3545" s="28" t="str">
        <f t="shared" si="281"/>
        <v/>
      </c>
      <c r="Q3545" s="24" t="str">
        <f t="shared" si="278"/>
        <v/>
      </c>
      <c r="R3545" s="24" t="str">
        <f t="shared" si="279"/>
        <v/>
      </c>
      <c r="S3545" s="27" t="str">
        <f t="shared" si="280"/>
        <v/>
      </c>
    </row>
    <row r="3546" spans="2:19" x14ac:dyDescent="0.3">
      <c r="B3546" s="24" t="str">
        <f>_xlfn.IFNA(VLOOKUP(A3546,list!B:C,2,FALSE),"")</f>
        <v/>
      </c>
      <c r="D3546" s="24" t="str">
        <f>_xlfn.IFNA(VLOOKUP(C3546,list!$G$2:$I$10,2,FALSE),"")</f>
        <v/>
      </c>
      <c r="E3546" s="24" t="str">
        <f>_xlfn.IFNA(VLOOKUP(C3546,list!G:I,3,FALSE),"")</f>
        <v/>
      </c>
      <c r="O3546" s="26" t="str">
        <f t="shared" si="277"/>
        <v/>
      </c>
      <c r="P3546" s="28" t="str">
        <f t="shared" si="281"/>
        <v/>
      </c>
      <c r="Q3546" s="24" t="str">
        <f t="shared" si="278"/>
        <v/>
      </c>
      <c r="R3546" s="24" t="str">
        <f t="shared" si="279"/>
        <v/>
      </c>
      <c r="S3546" s="27" t="str">
        <f t="shared" si="280"/>
        <v/>
      </c>
    </row>
    <row r="3547" spans="2:19" x14ac:dyDescent="0.3">
      <c r="B3547" s="24" t="str">
        <f>_xlfn.IFNA(VLOOKUP(A3547,list!B:C,2,FALSE),"")</f>
        <v/>
      </c>
      <c r="D3547" s="24" t="str">
        <f>_xlfn.IFNA(VLOOKUP(C3547,list!$G$2:$I$10,2,FALSE),"")</f>
        <v/>
      </c>
      <c r="E3547" s="24" t="str">
        <f>_xlfn.IFNA(VLOOKUP(C3547,list!G:I,3,FALSE),"")</f>
        <v/>
      </c>
      <c r="O3547" s="26" t="str">
        <f t="shared" si="277"/>
        <v/>
      </c>
      <c r="P3547" s="28" t="str">
        <f t="shared" si="281"/>
        <v/>
      </c>
      <c r="Q3547" s="24" t="str">
        <f t="shared" si="278"/>
        <v/>
      </c>
      <c r="R3547" s="24" t="str">
        <f t="shared" si="279"/>
        <v/>
      </c>
      <c r="S3547" s="27" t="str">
        <f t="shared" si="280"/>
        <v/>
      </c>
    </row>
    <row r="3548" spans="2:19" x14ac:dyDescent="0.3">
      <c r="B3548" s="24" t="str">
        <f>_xlfn.IFNA(VLOOKUP(A3548,list!B:C,2,FALSE),"")</f>
        <v/>
      </c>
      <c r="D3548" s="24" t="str">
        <f>_xlfn.IFNA(VLOOKUP(C3548,list!$G$2:$I$10,2,FALSE),"")</f>
        <v/>
      </c>
      <c r="E3548" s="24" t="str">
        <f>_xlfn.IFNA(VLOOKUP(C3548,list!G:I,3,FALSE),"")</f>
        <v/>
      </c>
      <c r="O3548" s="26" t="str">
        <f t="shared" si="277"/>
        <v/>
      </c>
      <c r="P3548" s="28" t="str">
        <f t="shared" si="281"/>
        <v/>
      </c>
      <c r="Q3548" s="24" t="str">
        <f t="shared" si="278"/>
        <v/>
      </c>
      <c r="R3548" s="24" t="str">
        <f t="shared" si="279"/>
        <v/>
      </c>
      <c r="S3548" s="27" t="str">
        <f t="shared" si="280"/>
        <v/>
      </c>
    </row>
    <row r="3549" spans="2:19" x14ac:dyDescent="0.3">
      <c r="B3549" s="24" t="str">
        <f>_xlfn.IFNA(VLOOKUP(A3549,list!B:C,2,FALSE),"")</f>
        <v/>
      </c>
      <c r="D3549" s="24" t="str">
        <f>_xlfn.IFNA(VLOOKUP(C3549,list!$G$2:$I$10,2,FALSE),"")</f>
        <v/>
      </c>
      <c r="E3549" s="24" t="str">
        <f>_xlfn.IFNA(VLOOKUP(C3549,list!G:I,3,FALSE),"")</f>
        <v/>
      </c>
      <c r="O3549" s="26" t="str">
        <f t="shared" si="277"/>
        <v/>
      </c>
      <c r="P3549" s="28" t="str">
        <f t="shared" si="281"/>
        <v/>
      </c>
      <c r="Q3549" s="24" t="str">
        <f t="shared" si="278"/>
        <v/>
      </c>
      <c r="R3549" s="24" t="str">
        <f t="shared" si="279"/>
        <v/>
      </c>
      <c r="S3549" s="27" t="str">
        <f t="shared" si="280"/>
        <v/>
      </c>
    </row>
    <row r="3550" spans="2:19" x14ac:dyDescent="0.3">
      <c r="B3550" s="24" t="str">
        <f>_xlfn.IFNA(VLOOKUP(A3550,list!B:C,2,FALSE),"")</f>
        <v/>
      </c>
      <c r="D3550" s="24" t="str">
        <f>_xlfn.IFNA(VLOOKUP(C3550,list!$G$2:$I$10,2,FALSE),"")</f>
        <v/>
      </c>
      <c r="E3550" s="24" t="str">
        <f>_xlfn.IFNA(VLOOKUP(C3550,list!G:I,3,FALSE),"")</f>
        <v/>
      </c>
      <c r="O3550" s="26" t="str">
        <f t="shared" si="277"/>
        <v/>
      </c>
      <c r="P3550" s="28" t="str">
        <f t="shared" si="281"/>
        <v/>
      </c>
      <c r="Q3550" s="24" t="str">
        <f t="shared" si="278"/>
        <v/>
      </c>
      <c r="R3550" s="24" t="str">
        <f t="shared" si="279"/>
        <v/>
      </c>
      <c r="S3550" s="27" t="str">
        <f t="shared" si="280"/>
        <v/>
      </c>
    </row>
    <row r="3551" spans="2:19" x14ac:dyDescent="0.3">
      <c r="B3551" s="24" t="str">
        <f>_xlfn.IFNA(VLOOKUP(A3551,list!B:C,2,FALSE),"")</f>
        <v/>
      </c>
      <c r="D3551" s="24" t="str">
        <f>_xlfn.IFNA(VLOOKUP(C3551,list!$G$2:$I$10,2,FALSE),"")</f>
        <v/>
      </c>
      <c r="E3551" s="24" t="str">
        <f>_xlfn.IFNA(VLOOKUP(C3551,list!G:I,3,FALSE),"")</f>
        <v/>
      </c>
      <c r="O3551" s="26" t="str">
        <f t="shared" si="277"/>
        <v/>
      </c>
      <c r="P3551" s="28" t="str">
        <f t="shared" si="281"/>
        <v/>
      </c>
      <c r="Q3551" s="24" t="str">
        <f t="shared" si="278"/>
        <v/>
      </c>
      <c r="R3551" s="24" t="str">
        <f t="shared" si="279"/>
        <v/>
      </c>
      <c r="S3551" s="27" t="str">
        <f t="shared" si="280"/>
        <v/>
      </c>
    </row>
    <row r="3552" spans="2:19" x14ac:dyDescent="0.3">
      <c r="B3552" s="24" t="str">
        <f>_xlfn.IFNA(VLOOKUP(A3552,list!B:C,2,FALSE),"")</f>
        <v/>
      </c>
      <c r="D3552" s="24" t="str">
        <f>_xlfn.IFNA(VLOOKUP(C3552,list!$G$2:$I$10,2,FALSE),"")</f>
        <v/>
      </c>
      <c r="E3552" s="24" t="str">
        <f>_xlfn.IFNA(VLOOKUP(C3552,list!G:I,3,FALSE),"")</f>
        <v/>
      </c>
      <c r="O3552" s="26" t="str">
        <f t="shared" si="277"/>
        <v/>
      </c>
      <c r="P3552" s="28" t="str">
        <f t="shared" si="281"/>
        <v/>
      </c>
      <c r="Q3552" s="24" t="str">
        <f t="shared" si="278"/>
        <v/>
      </c>
      <c r="R3552" s="24" t="str">
        <f t="shared" si="279"/>
        <v/>
      </c>
      <c r="S3552" s="27" t="str">
        <f t="shared" si="280"/>
        <v/>
      </c>
    </row>
    <row r="3553" spans="2:19" x14ac:dyDescent="0.3">
      <c r="B3553" s="24" t="str">
        <f>_xlfn.IFNA(VLOOKUP(A3553,list!B:C,2,FALSE),"")</f>
        <v/>
      </c>
      <c r="D3553" s="24" t="str">
        <f>_xlfn.IFNA(VLOOKUP(C3553,list!$G$2:$I$10,2,FALSE),"")</f>
        <v/>
      </c>
      <c r="E3553" s="24" t="str">
        <f>_xlfn.IFNA(VLOOKUP(C3553,list!G:I,3,FALSE),"")</f>
        <v/>
      </c>
      <c r="O3553" s="26" t="str">
        <f t="shared" si="277"/>
        <v/>
      </c>
      <c r="P3553" s="28" t="str">
        <f t="shared" si="281"/>
        <v/>
      </c>
      <c r="Q3553" s="24" t="str">
        <f t="shared" si="278"/>
        <v/>
      </c>
      <c r="R3553" s="24" t="str">
        <f t="shared" si="279"/>
        <v/>
      </c>
      <c r="S3553" s="27" t="str">
        <f t="shared" si="280"/>
        <v/>
      </c>
    </row>
    <row r="3554" spans="2:19" x14ac:dyDescent="0.3">
      <c r="B3554" s="24" t="str">
        <f>_xlfn.IFNA(VLOOKUP(A3554,list!B:C,2,FALSE),"")</f>
        <v/>
      </c>
      <c r="D3554" s="24" t="str">
        <f>_xlfn.IFNA(VLOOKUP(C3554,list!$G$2:$I$10,2,FALSE),"")</f>
        <v/>
      </c>
      <c r="E3554" s="24" t="str">
        <f>_xlfn.IFNA(VLOOKUP(C3554,list!G:I,3,FALSE),"")</f>
        <v/>
      </c>
      <c r="O3554" s="26" t="str">
        <f t="shared" si="277"/>
        <v/>
      </c>
      <c r="P3554" s="28" t="str">
        <f t="shared" si="281"/>
        <v/>
      </c>
      <c r="Q3554" s="24" t="str">
        <f t="shared" si="278"/>
        <v/>
      </c>
      <c r="R3554" s="24" t="str">
        <f t="shared" si="279"/>
        <v/>
      </c>
      <c r="S3554" s="27" t="str">
        <f t="shared" si="280"/>
        <v/>
      </c>
    </row>
    <row r="3555" spans="2:19" x14ac:dyDescent="0.3">
      <c r="B3555" s="24" t="str">
        <f>_xlfn.IFNA(VLOOKUP(A3555,list!B:C,2,FALSE),"")</f>
        <v/>
      </c>
      <c r="D3555" s="24" t="str">
        <f>_xlfn.IFNA(VLOOKUP(C3555,list!$G$2:$I$10,2,FALSE),"")</f>
        <v/>
      </c>
      <c r="E3555" s="24" t="str">
        <f>_xlfn.IFNA(VLOOKUP(C3555,list!G:I,3,FALSE),"")</f>
        <v/>
      </c>
      <c r="O3555" s="26" t="str">
        <f t="shared" si="277"/>
        <v/>
      </c>
      <c r="P3555" s="28" t="str">
        <f t="shared" si="281"/>
        <v/>
      </c>
      <c r="Q3555" s="24" t="str">
        <f t="shared" si="278"/>
        <v/>
      </c>
      <c r="R3555" s="24" t="str">
        <f t="shared" si="279"/>
        <v/>
      </c>
      <c r="S3555" s="27" t="str">
        <f t="shared" si="280"/>
        <v/>
      </c>
    </row>
    <row r="3556" spans="2:19" x14ac:dyDescent="0.3">
      <c r="B3556" s="24" t="str">
        <f>_xlfn.IFNA(VLOOKUP(A3556,list!B:C,2,FALSE),"")</f>
        <v/>
      </c>
      <c r="D3556" s="24" t="str">
        <f>_xlfn.IFNA(VLOOKUP(C3556,list!$G$2:$I$10,2,FALSE),"")</f>
        <v/>
      </c>
      <c r="E3556" s="24" t="str">
        <f>_xlfn.IFNA(VLOOKUP(C3556,list!G:I,3,FALSE),"")</f>
        <v/>
      </c>
      <c r="O3556" s="26" t="str">
        <f t="shared" si="277"/>
        <v/>
      </c>
      <c r="P3556" s="28" t="str">
        <f t="shared" si="281"/>
        <v/>
      </c>
      <c r="Q3556" s="24" t="str">
        <f t="shared" si="278"/>
        <v/>
      </c>
      <c r="R3556" s="24" t="str">
        <f t="shared" si="279"/>
        <v/>
      </c>
      <c r="S3556" s="27" t="str">
        <f t="shared" si="280"/>
        <v/>
      </c>
    </row>
    <row r="3557" spans="2:19" x14ac:dyDescent="0.3">
      <c r="B3557" s="24" t="str">
        <f>_xlfn.IFNA(VLOOKUP(A3557,list!B:C,2,FALSE),"")</f>
        <v/>
      </c>
      <c r="D3557" s="24" t="str">
        <f>_xlfn.IFNA(VLOOKUP(C3557,list!$G$2:$I$10,2,FALSE),"")</f>
        <v/>
      </c>
      <c r="E3557" s="24" t="str">
        <f>_xlfn.IFNA(VLOOKUP(C3557,list!G:I,3,FALSE),"")</f>
        <v/>
      </c>
      <c r="O3557" s="26" t="str">
        <f t="shared" si="277"/>
        <v/>
      </c>
      <c r="P3557" s="28" t="str">
        <f t="shared" si="281"/>
        <v/>
      </c>
      <c r="Q3557" s="24" t="str">
        <f t="shared" si="278"/>
        <v/>
      </c>
      <c r="R3557" s="24" t="str">
        <f t="shared" si="279"/>
        <v/>
      </c>
      <c r="S3557" s="27" t="str">
        <f t="shared" si="280"/>
        <v/>
      </c>
    </row>
    <row r="3558" spans="2:19" x14ac:dyDescent="0.3">
      <c r="B3558" s="24" t="str">
        <f>_xlfn.IFNA(VLOOKUP(A3558,list!B:C,2,FALSE),"")</f>
        <v/>
      </c>
      <c r="D3558" s="24" t="str">
        <f>_xlfn.IFNA(VLOOKUP(C3558,list!$G$2:$I$10,2,FALSE),"")</f>
        <v/>
      </c>
      <c r="E3558" s="24" t="str">
        <f>_xlfn.IFNA(VLOOKUP(C3558,list!G:I,3,FALSE),"")</f>
        <v/>
      </c>
      <c r="O3558" s="26" t="str">
        <f t="shared" si="277"/>
        <v/>
      </c>
      <c r="P3558" s="28" t="str">
        <f t="shared" si="281"/>
        <v/>
      </c>
      <c r="Q3558" s="24" t="str">
        <f t="shared" si="278"/>
        <v/>
      </c>
      <c r="R3558" s="24" t="str">
        <f t="shared" si="279"/>
        <v/>
      </c>
      <c r="S3558" s="27" t="str">
        <f t="shared" si="280"/>
        <v/>
      </c>
    </row>
    <row r="3559" spans="2:19" x14ac:dyDescent="0.3">
      <c r="B3559" s="24" t="str">
        <f>_xlfn.IFNA(VLOOKUP(A3559,list!B:C,2,FALSE),"")</f>
        <v/>
      </c>
      <c r="D3559" s="24" t="str">
        <f>_xlfn.IFNA(VLOOKUP(C3559,list!$G$2:$I$10,2,FALSE),"")</f>
        <v/>
      </c>
      <c r="E3559" s="24" t="str">
        <f>_xlfn.IFNA(VLOOKUP(C3559,list!G:I,3,FALSE),"")</f>
        <v/>
      </c>
      <c r="O3559" s="26" t="str">
        <f t="shared" si="277"/>
        <v/>
      </c>
      <c r="P3559" s="28" t="str">
        <f t="shared" si="281"/>
        <v/>
      </c>
      <c r="Q3559" s="24" t="str">
        <f t="shared" si="278"/>
        <v/>
      </c>
      <c r="R3559" s="24" t="str">
        <f t="shared" si="279"/>
        <v/>
      </c>
      <c r="S3559" s="27" t="str">
        <f t="shared" si="280"/>
        <v/>
      </c>
    </row>
    <row r="3560" spans="2:19" x14ac:dyDescent="0.3">
      <c r="B3560" s="24" t="str">
        <f>_xlfn.IFNA(VLOOKUP(A3560,list!B:C,2,FALSE),"")</f>
        <v/>
      </c>
      <c r="D3560" s="24" t="str">
        <f>_xlfn.IFNA(VLOOKUP(C3560,list!$G$2:$I$10,2,FALSE),"")</f>
        <v/>
      </c>
      <c r="E3560" s="24" t="str">
        <f>_xlfn.IFNA(VLOOKUP(C3560,list!G:I,3,FALSE),"")</f>
        <v/>
      </c>
      <c r="O3560" s="26" t="str">
        <f t="shared" si="277"/>
        <v/>
      </c>
      <c r="P3560" s="28" t="str">
        <f t="shared" si="281"/>
        <v/>
      </c>
      <c r="Q3560" s="24" t="str">
        <f t="shared" si="278"/>
        <v/>
      </c>
      <c r="R3560" s="24" t="str">
        <f t="shared" si="279"/>
        <v/>
      </c>
      <c r="S3560" s="27" t="str">
        <f t="shared" si="280"/>
        <v/>
      </c>
    </row>
    <row r="3561" spans="2:19" x14ac:dyDescent="0.3">
      <c r="B3561" s="24" t="str">
        <f>_xlfn.IFNA(VLOOKUP(A3561,list!B:C,2,FALSE),"")</f>
        <v/>
      </c>
      <c r="D3561" s="24" t="str">
        <f>_xlfn.IFNA(VLOOKUP(C3561,list!$G$2:$I$10,2,FALSE),"")</f>
        <v/>
      </c>
      <c r="E3561" s="24" t="str">
        <f>_xlfn.IFNA(VLOOKUP(C3561,list!G:I,3,FALSE),"")</f>
        <v/>
      </c>
      <c r="O3561" s="26" t="str">
        <f t="shared" si="277"/>
        <v/>
      </c>
      <c r="P3561" s="28" t="str">
        <f t="shared" si="281"/>
        <v/>
      </c>
      <c r="Q3561" s="24" t="str">
        <f t="shared" si="278"/>
        <v/>
      </c>
      <c r="R3561" s="24" t="str">
        <f t="shared" si="279"/>
        <v/>
      </c>
      <c r="S3561" s="27" t="str">
        <f t="shared" si="280"/>
        <v/>
      </c>
    </row>
    <row r="3562" spans="2:19" x14ac:dyDescent="0.3">
      <c r="B3562" s="24" t="str">
        <f>_xlfn.IFNA(VLOOKUP(A3562,list!B:C,2,FALSE),"")</f>
        <v/>
      </c>
      <c r="D3562" s="24" t="str">
        <f>_xlfn.IFNA(VLOOKUP(C3562,list!$G$2:$I$10,2,FALSE),"")</f>
        <v/>
      </c>
      <c r="E3562" s="24" t="str">
        <f>_xlfn.IFNA(VLOOKUP(C3562,list!G:I,3,FALSE),"")</f>
        <v/>
      </c>
      <c r="O3562" s="26" t="str">
        <f t="shared" si="277"/>
        <v/>
      </c>
      <c r="P3562" s="28" t="str">
        <f t="shared" si="281"/>
        <v/>
      </c>
      <c r="Q3562" s="24" t="str">
        <f t="shared" si="278"/>
        <v/>
      </c>
      <c r="R3562" s="24" t="str">
        <f t="shared" si="279"/>
        <v/>
      </c>
      <c r="S3562" s="27" t="str">
        <f t="shared" si="280"/>
        <v/>
      </c>
    </row>
    <row r="3563" spans="2:19" x14ac:dyDescent="0.3">
      <c r="B3563" s="24" t="str">
        <f>_xlfn.IFNA(VLOOKUP(A3563,list!B:C,2,FALSE),"")</f>
        <v/>
      </c>
      <c r="D3563" s="24" t="str">
        <f>_xlfn.IFNA(VLOOKUP(C3563,list!$G$2:$I$10,2,FALSE),"")</f>
        <v/>
      </c>
      <c r="E3563" s="24" t="str">
        <f>_xlfn.IFNA(VLOOKUP(C3563,list!G:I,3,FALSE),"")</f>
        <v/>
      </c>
      <c r="O3563" s="26" t="str">
        <f t="shared" si="277"/>
        <v/>
      </c>
      <c r="P3563" s="28" t="str">
        <f t="shared" si="281"/>
        <v/>
      </c>
      <c r="Q3563" s="24" t="str">
        <f t="shared" si="278"/>
        <v/>
      </c>
      <c r="R3563" s="24" t="str">
        <f t="shared" si="279"/>
        <v/>
      </c>
      <c r="S3563" s="27" t="str">
        <f t="shared" si="280"/>
        <v/>
      </c>
    </row>
    <row r="3564" spans="2:19" x14ac:dyDescent="0.3">
      <c r="B3564" s="24" t="str">
        <f>_xlfn.IFNA(VLOOKUP(A3564,list!B:C,2,FALSE),"")</f>
        <v/>
      </c>
      <c r="D3564" s="24" t="str">
        <f>_xlfn.IFNA(VLOOKUP(C3564,list!$G$2:$I$10,2,FALSE),"")</f>
        <v/>
      </c>
      <c r="E3564" s="24" t="str">
        <f>_xlfn.IFNA(VLOOKUP(C3564,list!G:I,3,FALSE),"")</f>
        <v/>
      </c>
      <c r="O3564" s="26" t="str">
        <f t="shared" si="277"/>
        <v/>
      </c>
      <c r="P3564" s="28" t="str">
        <f t="shared" si="281"/>
        <v/>
      </c>
      <c r="Q3564" s="24" t="str">
        <f t="shared" si="278"/>
        <v/>
      </c>
      <c r="R3564" s="24" t="str">
        <f t="shared" si="279"/>
        <v/>
      </c>
      <c r="S3564" s="27" t="str">
        <f t="shared" si="280"/>
        <v/>
      </c>
    </row>
    <row r="3565" spans="2:19" x14ac:dyDescent="0.3">
      <c r="B3565" s="24" t="str">
        <f>_xlfn.IFNA(VLOOKUP(A3565,list!B:C,2,FALSE),"")</f>
        <v/>
      </c>
      <c r="D3565" s="24" t="str">
        <f>_xlfn.IFNA(VLOOKUP(C3565,list!$G$2:$I$10,2,FALSE),"")</f>
        <v/>
      </c>
      <c r="E3565" s="24" t="str">
        <f>_xlfn.IFNA(VLOOKUP(C3565,list!G:I,3,FALSE),"")</f>
        <v/>
      </c>
      <c r="O3565" s="26" t="str">
        <f t="shared" si="277"/>
        <v/>
      </c>
      <c r="P3565" s="28" t="str">
        <f t="shared" si="281"/>
        <v/>
      </c>
      <c r="Q3565" s="24" t="str">
        <f t="shared" si="278"/>
        <v/>
      </c>
      <c r="R3565" s="24" t="str">
        <f t="shared" si="279"/>
        <v/>
      </c>
      <c r="S3565" s="27" t="str">
        <f t="shared" si="280"/>
        <v/>
      </c>
    </row>
    <row r="3566" spans="2:19" x14ac:dyDescent="0.3">
      <c r="B3566" s="24" t="str">
        <f>_xlfn.IFNA(VLOOKUP(A3566,list!B:C,2,FALSE),"")</f>
        <v/>
      </c>
      <c r="D3566" s="24" t="str">
        <f>_xlfn.IFNA(VLOOKUP(C3566,list!$G$2:$I$10,2,FALSE),"")</f>
        <v/>
      </c>
      <c r="E3566" s="24" t="str">
        <f>_xlfn.IFNA(VLOOKUP(C3566,list!G:I,3,FALSE),"")</f>
        <v/>
      </c>
      <c r="O3566" s="26" t="str">
        <f t="shared" si="277"/>
        <v/>
      </c>
      <c r="P3566" s="28" t="str">
        <f t="shared" si="281"/>
        <v/>
      </c>
      <c r="Q3566" s="24" t="str">
        <f t="shared" si="278"/>
        <v/>
      </c>
      <c r="R3566" s="24" t="str">
        <f t="shared" si="279"/>
        <v/>
      </c>
      <c r="S3566" s="27" t="str">
        <f t="shared" si="280"/>
        <v/>
      </c>
    </row>
    <row r="3567" spans="2:19" x14ac:dyDescent="0.3">
      <c r="B3567" s="24" t="str">
        <f>_xlfn.IFNA(VLOOKUP(A3567,list!B:C,2,FALSE),"")</f>
        <v/>
      </c>
      <c r="D3567" s="24" t="str">
        <f>_xlfn.IFNA(VLOOKUP(C3567,list!$G$2:$I$10,2,FALSE),"")</f>
        <v/>
      </c>
      <c r="E3567" s="24" t="str">
        <f>_xlfn.IFNA(VLOOKUP(C3567,list!G:I,3,FALSE),"")</f>
        <v/>
      </c>
      <c r="O3567" s="26" t="str">
        <f t="shared" si="277"/>
        <v/>
      </c>
      <c r="P3567" s="28" t="str">
        <f t="shared" si="281"/>
        <v/>
      </c>
      <c r="Q3567" s="24" t="str">
        <f t="shared" si="278"/>
        <v/>
      </c>
      <c r="R3567" s="24" t="str">
        <f t="shared" si="279"/>
        <v/>
      </c>
      <c r="S3567" s="27" t="str">
        <f t="shared" si="280"/>
        <v/>
      </c>
    </row>
    <row r="3568" spans="2:19" x14ac:dyDescent="0.3">
      <c r="B3568" s="24" t="str">
        <f>_xlfn.IFNA(VLOOKUP(A3568,list!B:C,2,FALSE),"")</f>
        <v/>
      </c>
      <c r="D3568" s="24" t="str">
        <f>_xlfn.IFNA(VLOOKUP(C3568,list!$G$2:$I$10,2,FALSE),"")</f>
        <v/>
      </c>
      <c r="E3568" s="24" t="str">
        <f>_xlfn.IFNA(VLOOKUP(C3568,list!G:I,3,FALSE),"")</f>
        <v/>
      </c>
      <c r="O3568" s="26" t="str">
        <f t="shared" si="277"/>
        <v/>
      </c>
      <c r="P3568" s="28" t="str">
        <f t="shared" si="281"/>
        <v/>
      </c>
      <c r="Q3568" s="24" t="str">
        <f t="shared" si="278"/>
        <v/>
      </c>
      <c r="R3568" s="24" t="str">
        <f t="shared" si="279"/>
        <v/>
      </c>
      <c r="S3568" s="27" t="str">
        <f t="shared" si="280"/>
        <v/>
      </c>
    </row>
    <row r="3569" spans="2:19" x14ac:dyDescent="0.3">
      <c r="B3569" s="24" t="str">
        <f>_xlfn.IFNA(VLOOKUP(A3569,list!B:C,2,FALSE),"")</f>
        <v/>
      </c>
      <c r="D3569" s="24" t="str">
        <f>_xlfn.IFNA(VLOOKUP(C3569,list!$G$2:$I$10,2,FALSE),"")</f>
        <v/>
      </c>
      <c r="E3569" s="24" t="str">
        <f>_xlfn.IFNA(VLOOKUP(C3569,list!G:I,3,FALSE),"")</f>
        <v/>
      </c>
      <c r="O3569" s="26" t="str">
        <f t="shared" si="277"/>
        <v/>
      </c>
      <c r="P3569" s="28" t="str">
        <f t="shared" si="281"/>
        <v/>
      </c>
      <c r="Q3569" s="24" t="str">
        <f t="shared" si="278"/>
        <v/>
      </c>
      <c r="R3569" s="24" t="str">
        <f t="shared" si="279"/>
        <v/>
      </c>
      <c r="S3569" s="27" t="str">
        <f t="shared" si="280"/>
        <v/>
      </c>
    </row>
    <row r="3570" spans="2:19" x14ac:dyDescent="0.3">
      <c r="B3570" s="24" t="str">
        <f>_xlfn.IFNA(VLOOKUP(A3570,list!B:C,2,FALSE),"")</f>
        <v/>
      </c>
      <c r="D3570" s="24" t="str">
        <f>_xlfn.IFNA(VLOOKUP(C3570,list!$G$2:$I$10,2,FALSE),"")</f>
        <v/>
      </c>
      <c r="E3570" s="24" t="str">
        <f>_xlfn.IFNA(VLOOKUP(C3570,list!G:I,3,FALSE),"")</f>
        <v/>
      </c>
      <c r="O3570" s="26" t="str">
        <f t="shared" si="277"/>
        <v/>
      </c>
      <c r="P3570" s="28" t="str">
        <f t="shared" si="281"/>
        <v/>
      </c>
      <c r="Q3570" s="24" t="str">
        <f t="shared" si="278"/>
        <v/>
      </c>
      <c r="R3570" s="24" t="str">
        <f t="shared" si="279"/>
        <v/>
      </c>
      <c r="S3570" s="27" t="str">
        <f t="shared" si="280"/>
        <v/>
      </c>
    </row>
    <row r="3571" spans="2:19" x14ac:dyDescent="0.3">
      <c r="B3571" s="24" t="str">
        <f>_xlfn.IFNA(VLOOKUP(A3571,list!B:C,2,FALSE),"")</f>
        <v/>
      </c>
      <c r="D3571" s="24" t="str">
        <f>_xlfn.IFNA(VLOOKUP(C3571,list!$G$2:$I$10,2,FALSE),"")</f>
        <v/>
      </c>
      <c r="E3571" s="24" t="str">
        <f>_xlfn.IFNA(VLOOKUP(C3571,list!G:I,3,FALSE),"")</f>
        <v/>
      </c>
      <c r="O3571" s="26" t="str">
        <f t="shared" si="277"/>
        <v/>
      </c>
      <c r="P3571" s="28" t="str">
        <f t="shared" si="281"/>
        <v/>
      </c>
      <c r="Q3571" s="24" t="str">
        <f t="shared" si="278"/>
        <v/>
      </c>
      <c r="R3571" s="24" t="str">
        <f t="shared" si="279"/>
        <v/>
      </c>
      <c r="S3571" s="27" t="str">
        <f t="shared" si="280"/>
        <v/>
      </c>
    </row>
    <row r="3572" spans="2:19" x14ac:dyDescent="0.3">
      <c r="B3572" s="24" t="str">
        <f>_xlfn.IFNA(VLOOKUP(A3572,list!B:C,2,FALSE),"")</f>
        <v/>
      </c>
      <c r="D3572" s="24" t="str">
        <f>_xlfn.IFNA(VLOOKUP(C3572,list!$G$2:$I$10,2,FALSE),"")</f>
        <v/>
      </c>
      <c r="E3572" s="24" t="str">
        <f>_xlfn.IFNA(VLOOKUP(C3572,list!G:I,3,FALSE),"")</f>
        <v/>
      </c>
      <c r="O3572" s="26" t="str">
        <f t="shared" si="277"/>
        <v/>
      </c>
      <c r="P3572" s="28" t="str">
        <f t="shared" si="281"/>
        <v/>
      </c>
      <c r="Q3572" s="24" t="str">
        <f t="shared" si="278"/>
        <v/>
      </c>
      <c r="R3572" s="24" t="str">
        <f t="shared" si="279"/>
        <v/>
      </c>
      <c r="S3572" s="27" t="str">
        <f t="shared" si="280"/>
        <v/>
      </c>
    </row>
    <row r="3573" spans="2:19" x14ac:dyDescent="0.3">
      <c r="B3573" s="24" t="str">
        <f>_xlfn.IFNA(VLOOKUP(A3573,list!B:C,2,FALSE),"")</f>
        <v/>
      </c>
      <c r="D3573" s="24" t="str">
        <f>_xlfn.IFNA(VLOOKUP(C3573,list!$G$2:$I$10,2,FALSE),"")</f>
        <v/>
      </c>
      <c r="E3573" s="24" t="str">
        <f>_xlfn.IFNA(VLOOKUP(C3573,list!G:I,3,FALSE),"")</f>
        <v/>
      </c>
      <c r="O3573" s="26" t="str">
        <f t="shared" si="277"/>
        <v/>
      </c>
      <c r="P3573" s="28" t="str">
        <f t="shared" si="281"/>
        <v/>
      </c>
      <c r="Q3573" s="24" t="str">
        <f t="shared" si="278"/>
        <v/>
      </c>
      <c r="R3573" s="24" t="str">
        <f t="shared" si="279"/>
        <v/>
      </c>
      <c r="S3573" s="27" t="str">
        <f t="shared" si="280"/>
        <v/>
      </c>
    </row>
    <row r="3574" spans="2:19" x14ac:dyDescent="0.3">
      <c r="B3574" s="24" t="str">
        <f>_xlfn.IFNA(VLOOKUP(A3574,list!B:C,2,FALSE),"")</f>
        <v/>
      </c>
      <c r="D3574" s="24" t="str">
        <f>_xlfn.IFNA(VLOOKUP(C3574,list!$G$2:$I$10,2,FALSE),"")</f>
        <v/>
      </c>
      <c r="E3574" s="24" t="str">
        <f>_xlfn.IFNA(VLOOKUP(C3574,list!G:I,3,FALSE),"")</f>
        <v/>
      </c>
      <c r="O3574" s="26" t="str">
        <f t="shared" si="277"/>
        <v/>
      </c>
      <c r="P3574" s="28" t="str">
        <f t="shared" si="281"/>
        <v/>
      </c>
      <c r="Q3574" s="24" t="str">
        <f t="shared" si="278"/>
        <v/>
      </c>
      <c r="R3574" s="24" t="str">
        <f t="shared" si="279"/>
        <v/>
      </c>
      <c r="S3574" s="27" t="str">
        <f t="shared" si="280"/>
        <v/>
      </c>
    </row>
    <row r="3575" spans="2:19" x14ac:dyDescent="0.3">
      <c r="B3575" s="24" t="str">
        <f>_xlfn.IFNA(VLOOKUP(A3575,list!B:C,2,FALSE),"")</f>
        <v/>
      </c>
      <c r="D3575" s="24" t="str">
        <f>_xlfn.IFNA(VLOOKUP(C3575,list!$G$2:$I$10,2,FALSE),"")</f>
        <v/>
      </c>
      <c r="E3575" s="24" t="str">
        <f>_xlfn.IFNA(VLOOKUP(C3575,list!G:I,3,FALSE),"")</f>
        <v/>
      </c>
      <c r="O3575" s="26" t="str">
        <f t="shared" si="277"/>
        <v/>
      </c>
      <c r="P3575" s="28" t="str">
        <f t="shared" si="281"/>
        <v/>
      </c>
      <c r="Q3575" s="24" t="str">
        <f t="shared" si="278"/>
        <v/>
      </c>
      <c r="R3575" s="24" t="str">
        <f t="shared" si="279"/>
        <v/>
      </c>
      <c r="S3575" s="27" t="str">
        <f t="shared" si="280"/>
        <v/>
      </c>
    </row>
    <row r="3576" spans="2:19" x14ac:dyDescent="0.3">
      <c r="B3576" s="24" t="str">
        <f>_xlfn.IFNA(VLOOKUP(A3576,list!B:C,2,FALSE),"")</f>
        <v/>
      </c>
      <c r="D3576" s="24" t="str">
        <f>_xlfn.IFNA(VLOOKUP(C3576,list!$G$2:$I$10,2,FALSE),"")</f>
        <v/>
      </c>
      <c r="E3576" s="24" t="str">
        <f>_xlfn.IFNA(VLOOKUP(C3576,list!G:I,3,FALSE),"")</f>
        <v/>
      </c>
      <c r="O3576" s="26" t="str">
        <f t="shared" si="277"/>
        <v/>
      </c>
      <c r="P3576" s="28" t="str">
        <f t="shared" si="281"/>
        <v/>
      </c>
      <c r="Q3576" s="24" t="str">
        <f t="shared" si="278"/>
        <v/>
      </c>
      <c r="R3576" s="24" t="str">
        <f t="shared" si="279"/>
        <v/>
      </c>
      <c r="S3576" s="27" t="str">
        <f t="shared" si="280"/>
        <v/>
      </c>
    </row>
    <row r="3577" spans="2:19" x14ac:dyDescent="0.3">
      <c r="B3577" s="24" t="str">
        <f>_xlfn.IFNA(VLOOKUP(A3577,list!B:C,2,FALSE),"")</f>
        <v/>
      </c>
      <c r="D3577" s="24" t="str">
        <f>_xlfn.IFNA(VLOOKUP(C3577,list!$G$2:$I$10,2,FALSE),"")</f>
        <v/>
      </c>
      <c r="E3577" s="24" t="str">
        <f>_xlfn.IFNA(VLOOKUP(C3577,list!G:I,3,FALSE),"")</f>
        <v/>
      </c>
      <c r="O3577" s="26" t="str">
        <f t="shared" si="277"/>
        <v/>
      </c>
      <c r="P3577" s="28" t="str">
        <f t="shared" si="281"/>
        <v/>
      </c>
      <c r="Q3577" s="24" t="str">
        <f t="shared" si="278"/>
        <v/>
      </c>
      <c r="R3577" s="24" t="str">
        <f t="shared" si="279"/>
        <v/>
      </c>
      <c r="S3577" s="27" t="str">
        <f t="shared" si="280"/>
        <v/>
      </c>
    </row>
    <row r="3578" spans="2:19" x14ac:dyDescent="0.3">
      <c r="B3578" s="24" t="str">
        <f>_xlfn.IFNA(VLOOKUP(A3578,list!B:C,2,FALSE),"")</f>
        <v/>
      </c>
      <c r="D3578" s="24" t="str">
        <f>_xlfn.IFNA(VLOOKUP(C3578,list!$G$2:$I$10,2,FALSE),"")</f>
        <v/>
      </c>
      <c r="E3578" s="24" t="str">
        <f>_xlfn.IFNA(VLOOKUP(C3578,list!G:I,3,FALSE),"")</f>
        <v/>
      </c>
      <c r="O3578" s="26" t="str">
        <f t="shared" si="277"/>
        <v/>
      </c>
      <c r="P3578" s="28" t="str">
        <f t="shared" si="281"/>
        <v/>
      </c>
      <c r="Q3578" s="24" t="str">
        <f t="shared" si="278"/>
        <v/>
      </c>
      <c r="R3578" s="24" t="str">
        <f t="shared" si="279"/>
        <v/>
      </c>
      <c r="S3578" s="27" t="str">
        <f t="shared" si="280"/>
        <v/>
      </c>
    </row>
    <row r="3579" spans="2:19" x14ac:dyDescent="0.3">
      <c r="B3579" s="24" t="str">
        <f>_xlfn.IFNA(VLOOKUP(A3579,list!B:C,2,FALSE),"")</f>
        <v/>
      </c>
      <c r="D3579" s="24" t="str">
        <f>_xlfn.IFNA(VLOOKUP(C3579,list!$G$2:$I$10,2,FALSE),"")</f>
        <v/>
      </c>
      <c r="E3579" s="24" t="str">
        <f>_xlfn.IFNA(VLOOKUP(C3579,list!G:I,3,FALSE),"")</f>
        <v/>
      </c>
      <c r="O3579" s="26" t="str">
        <f t="shared" si="277"/>
        <v/>
      </c>
      <c r="P3579" s="28" t="str">
        <f t="shared" si="281"/>
        <v/>
      </c>
      <c r="Q3579" s="24" t="str">
        <f t="shared" si="278"/>
        <v/>
      </c>
      <c r="R3579" s="24" t="str">
        <f t="shared" si="279"/>
        <v/>
      </c>
      <c r="S3579" s="27" t="str">
        <f t="shared" si="280"/>
        <v/>
      </c>
    </row>
    <row r="3580" spans="2:19" x14ac:dyDescent="0.3">
      <c r="B3580" s="24" t="str">
        <f>_xlfn.IFNA(VLOOKUP(A3580,list!B:C,2,FALSE),"")</f>
        <v/>
      </c>
      <c r="D3580" s="24" t="str">
        <f>_xlfn.IFNA(VLOOKUP(C3580,list!$G$2:$I$10,2,FALSE),"")</f>
        <v/>
      </c>
      <c r="E3580" s="24" t="str">
        <f>_xlfn.IFNA(VLOOKUP(C3580,list!G:I,3,FALSE),"")</f>
        <v/>
      </c>
      <c r="O3580" s="26" t="str">
        <f t="shared" si="277"/>
        <v/>
      </c>
      <c r="P3580" s="28" t="str">
        <f t="shared" si="281"/>
        <v/>
      </c>
      <c r="Q3580" s="24" t="str">
        <f t="shared" si="278"/>
        <v/>
      </c>
      <c r="R3580" s="24" t="str">
        <f t="shared" si="279"/>
        <v/>
      </c>
      <c r="S3580" s="27" t="str">
        <f t="shared" si="280"/>
        <v/>
      </c>
    </row>
    <row r="3581" spans="2:19" x14ac:dyDescent="0.3">
      <c r="B3581" s="24" t="str">
        <f>_xlfn.IFNA(VLOOKUP(A3581,list!B:C,2,FALSE),"")</f>
        <v/>
      </c>
      <c r="D3581" s="24" t="str">
        <f>_xlfn.IFNA(VLOOKUP(C3581,list!$G$2:$I$10,2,FALSE),"")</f>
        <v/>
      </c>
      <c r="E3581" s="24" t="str">
        <f>_xlfn.IFNA(VLOOKUP(C3581,list!G:I,3,FALSE),"")</f>
        <v/>
      </c>
      <c r="O3581" s="26" t="str">
        <f t="shared" si="277"/>
        <v/>
      </c>
      <c r="P3581" s="28" t="str">
        <f t="shared" si="281"/>
        <v/>
      </c>
      <c r="Q3581" s="24" t="str">
        <f t="shared" si="278"/>
        <v/>
      </c>
      <c r="R3581" s="24" t="str">
        <f t="shared" si="279"/>
        <v/>
      </c>
      <c r="S3581" s="27" t="str">
        <f t="shared" si="280"/>
        <v/>
      </c>
    </row>
    <row r="3582" spans="2:19" x14ac:dyDescent="0.3">
      <c r="B3582" s="24" t="str">
        <f>_xlfn.IFNA(VLOOKUP(A3582,list!B:C,2,FALSE),"")</f>
        <v/>
      </c>
      <c r="D3582" s="24" t="str">
        <f>_xlfn.IFNA(VLOOKUP(C3582,list!$G$2:$I$10,2,FALSE),"")</f>
        <v/>
      </c>
      <c r="E3582" s="24" t="str">
        <f>_xlfn.IFNA(VLOOKUP(C3582,list!G:I,3,FALSE),"")</f>
        <v/>
      </c>
      <c r="O3582" s="26" t="str">
        <f t="shared" si="277"/>
        <v/>
      </c>
      <c r="P3582" s="28" t="str">
        <f t="shared" si="281"/>
        <v/>
      </c>
      <c r="Q3582" s="24" t="str">
        <f t="shared" si="278"/>
        <v/>
      </c>
      <c r="R3582" s="24" t="str">
        <f t="shared" si="279"/>
        <v/>
      </c>
      <c r="S3582" s="27" t="str">
        <f t="shared" si="280"/>
        <v/>
      </c>
    </row>
    <row r="3583" spans="2:19" x14ac:dyDescent="0.3">
      <c r="B3583" s="24" t="str">
        <f>_xlfn.IFNA(VLOOKUP(A3583,list!B:C,2,FALSE),"")</f>
        <v/>
      </c>
      <c r="D3583" s="24" t="str">
        <f>_xlfn.IFNA(VLOOKUP(C3583,list!$G$2:$I$10,2,FALSE),"")</f>
        <v/>
      </c>
      <c r="E3583" s="24" t="str">
        <f>_xlfn.IFNA(VLOOKUP(C3583,list!G:I,3,FALSE),"")</f>
        <v/>
      </c>
      <c r="O3583" s="26" t="str">
        <f t="shared" si="277"/>
        <v/>
      </c>
      <c r="P3583" s="28" t="str">
        <f t="shared" si="281"/>
        <v/>
      </c>
      <c r="Q3583" s="24" t="str">
        <f t="shared" si="278"/>
        <v/>
      </c>
      <c r="R3583" s="24" t="str">
        <f t="shared" si="279"/>
        <v/>
      </c>
      <c r="S3583" s="27" t="str">
        <f t="shared" si="280"/>
        <v/>
      </c>
    </row>
    <row r="3584" spans="2:19" x14ac:dyDescent="0.3">
      <c r="B3584" s="24" t="str">
        <f>_xlfn.IFNA(VLOOKUP(A3584,list!B:C,2,FALSE),"")</f>
        <v/>
      </c>
      <c r="D3584" s="24" t="str">
        <f>_xlfn.IFNA(VLOOKUP(C3584,list!$G$2:$I$10,2,FALSE),"")</f>
        <v/>
      </c>
      <c r="E3584" s="24" t="str">
        <f>_xlfn.IFNA(VLOOKUP(C3584,list!G:I,3,FALSE),"")</f>
        <v/>
      </c>
      <c r="O3584" s="26" t="str">
        <f t="shared" si="277"/>
        <v/>
      </c>
      <c r="P3584" s="28" t="str">
        <f t="shared" si="281"/>
        <v/>
      </c>
      <c r="Q3584" s="24" t="str">
        <f t="shared" si="278"/>
        <v/>
      </c>
      <c r="R3584" s="24" t="str">
        <f t="shared" si="279"/>
        <v/>
      </c>
      <c r="S3584" s="27" t="str">
        <f t="shared" si="280"/>
        <v/>
      </c>
    </row>
    <row r="3585" spans="2:19" x14ac:dyDescent="0.3">
      <c r="B3585" s="24" t="str">
        <f>_xlfn.IFNA(VLOOKUP(A3585,list!B:C,2,FALSE),"")</f>
        <v/>
      </c>
      <c r="D3585" s="24" t="str">
        <f>_xlfn.IFNA(VLOOKUP(C3585,list!$G$2:$I$10,2,FALSE),"")</f>
        <v/>
      </c>
      <c r="E3585" s="24" t="str">
        <f>_xlfn.IFNA(VLOOKUP(C3585,list!G:I,3,FALSE),"")</f>
        <v/>
      </c>
      <c r="O3585" s="26" t="str">
        <f t="shared" si="277"/>
        <v/>
      </c>
      <c r="P3585" s="28" t="str">
        <f t="shared" si="281"/>
        <v/>
      </c>
      <c r="Q3585" s="24" t="str">
        <f t="shared" si="278"/>
        <v/>
      </c>
      <c r="R3585" s="24" t="str">
        <f t="shared" si="279"/>
        <v/>
      </c>
      <c r="S3585" s="27" t="str">
        <f t="shared" si="280"/>
        <v/>
      </c>
    </row>
    <row r="3586" spans="2:19" x14ac:dyDescent="0.3">
      <c r="B3586" s="24" t="str">
        <f>_xlfn.IFNA(VLOOKUP(A3586,list!B:C,2,FALSE),"")</f>
        <v/>
      </c>
      <c r="D3586" s="24" t="str">
        <f>_xlfn.IFNA(VLOOKUP(C3586,list!$G$2:$I$10,2,FALSE),"")</f>
        <v/>
      </c>
      <c r="E3586" s="24" t="str">
        <f>_xlfn.IFNA(VLOOKUP(C3586,list!G:I,3,FALSE),"")</f>
        <v/>
      </c>
      <c r="O3586" s="26" t="str">
        <f t="shared" ref="O3586:O3649" si="282">IFERROR(IF(H3586="","",DATE(YEAR(H3586),MONTH(H3586),1)),"")</f>
        <v/>
      </c>
      <c r="P3586" s="28" t="str">
        <f t="shared" si="281"/>
        <v/>
      </c>
      <c r="Q3586" s="24" t="str">
        <f t="shared" ref="Q3586:Q3649" si="283">IFERROR(IF(J3586="","",MONTH(EOMONTH(J3586,(DAY(J3586)&gt;15)+0))),"")</f>
        <v/>
      </c>
      <c r="R3586" s="24" t="str">
        <f t="shared" ref="R3586:R3649" si="284">IFERROR(IF(J3586="","",IF(AND(MONTH(J3586)=12,Q3586=1),YEAR(J3586)+1,YEAR(J3586))),"")</f>
        <v/>
      </c>
      <c r="S3586" s="27" t="str">
        <f t="shared" ref="S3586:S3649" si="285">IF(OR(Q3586="",R3586=""),"",DATE(R3586,Q3586,1))</f>
        <v/>
      </c>
    </row>
    <row r="3587" spans="2:19" x14ac:dyDescent="0.3">
      <c r="B3587" s="24" t="str">
        <f>_xlfn.IFNA(VLOOKUP(A3587,list!B:C,2,FALSE),"")</f>
        <v/>
      </c>
      <c r="D3587" s="24" t="str">
        <f>_xlfn.IFNA(VLOOKUP(C3587,list!$G$2:$I$10,2,FALSE),"")</f>
        <v/>
      </c>
      <c r="E3587" s="24" t="str">
        <f>_xlfn.IFNA(VLOOKUP(C3587,list!G:I,3,FALSE),"")</f>
        <v/>
      </c>
      <c r="O3587" s="26" t="str">
        <f t="shared" si="282"/>
        <v/>
      </c>
      <c r="P3587" s="28" t="str">
        <f t="shared" ref="P3587:P3650" si="286">IFERROR(IF(J3587&gt;0,((J3587-H3587)/7),""),"")</f>
        <v/>
      </c>
      <c r="Q3587" s="24" t="str">
        <f t="shared" si="283"/>
        <v/>
      </c>
      <c r="R3587" s="24" t="str">
        <f t="shared" si="284"/>
        <v/>
      </c>
      <c r="S3587" s="27" t="str">
        <f t="shared" si="285"/>
        <v/>
      </c>
    </row>
    <row r="3588" spans="2:19" x14ac:dyDescent="0.3">
      <c r="B3588" s="24" t="str">
        <f>_xlfn.IFNA(VLOOKUP(A3588,list!B:C,2,FALSE),"")</f>
        <v/>
      </c>
      <c r="D3588" s="24" t="str">
        <f>_xlfn.IFNA(VLOOKUP(C3588,list!$G$2:$I$10,2,FALSE),"")</f>
        <v/>
      </c>
      <c r="E3588" s="24" t="str">
        <f>_xlfn.IFNA(VLOOKUP(C3588,list!G:I,3,FALSE),"")</f>
        <v/>
      </c>
      <c r="O3588" s="26" t="str">
        <f t="shared" si="282"/>
        <v/>
      </c>
      <c r="P3588" s="28" t="str">
        <f t="shared" si="286"/>
        <v/>
      </c>
      <c r="Q3588" s="24" t="str">
        <f t="shared" si="283"/>
        <v/>
      </c>
      <c r="R3588" s="24" t="str">
        <f t="shared" si="284"/>
        <v/>
      </c>
      <c r="S3588" s="27" t="str">
        <f t="shared" si="285"/>
        <v/>
      </c>
    </row>
    <row r="3589" spans="2:19" x14ac:dyDescent="0.3">
      <c r="B3589" s="24" t="str">
        <f>_xlfn.IFNA(VLOOKUP(A3589,list!B:C,2,FALSE),"")</f>
        <v/>
      </c>
      <c r="D3589" s="24" t="str">
        <f>_xlfn.IFNA(VLOOKUP(C3589,list!$G$2:$I$10,2,FALSE),"")</f>
        <v/>
      </c>
      <c r="E3589" s="24" t="str">
        <f>_xlfn.IFNA(VLOOKUP(C3589,list!G:I,3,FALSE),"")</f>
        <v/>
      </c>
      <c r="O3589" s="26" t="str">
        <f t="shared" si="282"/>
        <v/>
      </c>
      <c r="P3589" s="28" t="str">
        <f t="shared" si="286"/>
        <v/>
      </c>
      <c r="Q3589" s="24" t="str">
        <f t="shared" si="283"/>
        <v/>
      </c>
      <c r="R3589" s="24" t="str">
        <f t="shared" si="284"/>
        <v/>
      </c>
      <c r="S3589" s="27" t="str">
        <f t="shared" si="285"/>
        <v/>
      </c>
    </row>
    <row r="3590" spans="2:19" x14ac:dyDescent="0.3">
      <c r="B3590" s="24" t="str">
        <f>_xlfn.IFNA(VLOOKUP(A3590,list!B:C,2,FALSE),"")</f>
        <v/>
      </c>
      <c r="D3590" s="24" t="str">
        <f>_xlfn.IFNA(VLOOKUP(C3590,list!$G$2:$I$10,2,FALSE),"")</f>
        <v/>
      </c>
      <c r="E3590" s="24" t="str">
        <f>_xlfn.IFNA(VLOOKUP(C3590,list!G:I,3,FALSE),"")</f>
        <v/>
      </c>
      <c r="O3590" s="26" t="str">
        <f t="shared" si="282"/>
        <v/>
      </c>
      <c r="P3590" s="28" t="str">
        <f t="shared" si="286"/>
        <v/>
      </c>
      <c r="Q3590" s="24" t="str">
        <f t="shared" si="283"/>
        <v/>
      </c>
      <c r="R3590" s="24" t="str">
        <f t="shared" si="284"/>
        <v/>
      </c>
      <c r="S3590" s="27" t="str">
        <f t="shared" si="285"/>
        <v/>
      </c>
    </row>
    <row r="3591" spans="2:19" x14ac:dyDescent="0.3">
      <c r="B3591" s="24" t="str">
        <f>_xlfn.IFNA(VLOOKUP(A3591,list!B:C,2,FALSE),"")</f>
        <v/>
      </c>
      <c r="D3591" s="24" t="str">
        <f>_xlfn.IFNA(VLOOKUP(C3591,list!$G$2:$I$10,2,FALSE),"")</f>
        <v/>
      </c>
      <c r="E3591" s="24" t="str">
        <f>_xlfn.IFNA(VLOOKUP(C3591,list!G:I,3,FALSE),"")</f>
        <v/>
      </c>
      <c r="O3591" s="26" t="str">
        <f t="shared" si="282"/>
        <v/>
      </c>
      <c r="P3591" s="28" t="str">
        <f t="shared" si="286"/>
        <v/>
      </c>
      <c r="Q3591" s="24" t="str">
        <f t="shared" si="283"/>
        <v/>
      </c>
      <c r="R3591" s="24" t="str">
        <f t="shared" si="284"/>
        <v/>
      </c>
      <c r="S3591" s="27" t="str">
        <f t="shared" si="285"/>
        <v/>
      </c>
    </row>
    <row r="3592" spans="2:19" x14ac:dyDescent="0.3">
      <c r="B3592" s="24" t="str">
        <f>_xlfn.IFNA(VLOOKUP(A3592,list!B:C,2,FALSE),"")</f>
        <v/>
      </c>
      <c r="D3592" s="24" t="str">
        <f>_xlfn.IFNA(VLOOKUP(C3592,list!$G$2:$I$10,2,FALSE),"")</f>
        <v/>
      </c>
      <c r="E3592" s="24" t="str">
        <f>_xlfn.IFNA(VLOOKUP(C3592,list!G:I,3,FALSE),"")</f>
        <v/>
      </c>
      <c r="O3592" s="26" t="str">
        <f t="shared" si="282"/>
        <v/>
      </c>
      <c r="P3592" s="28" t="str">
        <f t="shared" si="286"/>
        <v/>
      </c>
      <c r="Q3592" s="24" t="str">
        <f t="shared" si="283"/>
        <v/>
      </c>
      <c r="R3592" s="24" t="str">
        <f t="shared" si="284"/>
        <v/>
      </c>
      <c r="S3592" s="27" t="str">
        <f t="shared" si="285"/>
        <v/>
      </c>
    </row>
    <row r="3593" spans="2:19" x14ac:dyDescent="0.3">
      <c r="B3593" s="24" t="str">
        <f>_xlfn.IFNA(VLOOKUP(A3593,list!B:C,2,FALSE),"")</f>
        <v/>
      </c>
      <c r="D3593" s="24" t="str">
        <f>_xlfn.IFNA(VLOOKUP(C3593,list!$G$2:$I$10,2,FALSE),"")</f>
        <v/>
      </c>
      <c r="E3593" s="24" t="str">
        <f>_xlfn.IFNA(VLOOKUP(C3593,list!G:I,3,FALSE),"")</f>
        <v/>
      </c>
      <c r="O3593" s="26" t="str">
        <f t="shared" si="282"/>
        <v/>
      </c>
      <c r="P3593" s="28" t="str">
        <f t="shared" si="286"/>
        <v/>
      </c>
      <c r="Q3593" s="24" t="str">
        <f t="shared" si="283"/>
        <v/>
      </c>
      <c r="R3593" s="24" t="str">
        <f t="shared" si="284"/>
        <v/>
      </c>
      <c r="S3593" s="27" t="str">
        <f t="shared" si="285"/>
        <v/>
      </c>
    </row>
    <row r="3594" spans="2:19" x14ac:dyDescent="0.3">
      <c r="B3594" s="24" t="str">
        <f>_xlfn.IFNA(VLOOKUP(A3594,list!B:C,2,FALSE),"")</f>
        <v/>
      </c>
      <c r="D3594" s="24" t="str">
        <f>_xlfn.IFNA(VLOOKUP(C3594,list!$G$2:$I$10,2,FALSE),"")</f>
        <v/>
      </c>
      <c r="E3594" s="24" t="str">
        <f>_xlfn.IFNA(VLOOKUP(C3594,list!G:I,3,FALSE),"")</f>
        <v/>
      </c>
      <c r="O3594" s="26" t="str">
        <f t="shared" si="282"/>
        <v/>
      </c>
      <c r="P3594" s="28" t="str">
        <f t="shared" si="286"/>
        <v/>
      </c>
      <c r="Q3594" s="24" t="str">
        <f t="shared" si="283"/>
        <v/>
      </c>
      <c r="R3594" s="24" t="str">
        <f t="shared" si="284"/>
        <v/>
      </c>
      <c r="S3594" s="27" t="str">
        <f t="shared" si="285"/>
        <v/>
      </c>
    </row>
    <row r="3595" spans="2:19" x14ac:dyDescent="0.3">
      <c r="B3595" s="24" t="str">
        <f>_xlfn.IFNA(VLOOKUP(A3595,list!B:C,2,FALSE),"")</f>
        <v/>
      </c>
      <c r="D3595" s="24" t="str">
        <f>_xlfn.IFNA(VLOOKUP(C3595,list!$G$2:$I$10,2,FALSE),"")</f>
        <v/>
      </c>
      <c r="E3595" s="24" t="str">
        <f>_xlfn.IFNA(VLOOKUP(C3595,list!G:I,3,FALSE),"")</f>
        <v/>
      </c>
      <c r="O3595" s="26" t="str">
        <f t="shared" si="282"/>
        <v/>
      </c>
      <c r="P3595" s="28" t="str">
        <f t="shared" si="286"/>
        <v/>
      </c>
      <c r="Q3595" s="24" t="str">
        <f t="shared" si="283"/>
        <v/>
      </c>
      <c r="R3595" s="24" t="str">
        <f t="shared" si="284"/>
        <v/>
      </c>
      <c r="S3595" s="27" t="str">
        <f t="shared" si="285"/>
        <v/>
      </c>
    </row>
    <row r="3596" spans="2:19" x14ac:dyDescent="0.3">
      <c r="B3596" s="24" t="str">
        <f>_xlfn.IFNA(VLOOKUP(A3596,list!B:C,2,FALSE),"")</f>
        <v/>
      </c>
      <c r="D3596" s="24" t="str">
        <f>_xlfn.IFNA(VLOOKUP(C3596,list!$G$2:$I$10,2,FALSE),"")</f>
        <v/>
      </c>
      <c r="E3596" s="24" t="str">
        <f>_xlfn.IFNA(VLOOKUP(C3596,list!G:I,3,FALSE),"")</f>
        <v/>
      </c>
      <c r="O3596" s="26" t="str">
        <f t="shared" si="282"/>
        <v/>
      </c>
      <c r="P3596" s="28" t="str">
        <f t="shared" si="286"/>
        <v/>
      </c>
      <c r="Q3596" s="24" t="str">
        <f t="shared" si="283"/>
        <v/>
      </c>
      <c r="R3596" s="24" t="str">
        <f t="shared" si="284"/>
        <v/>
      </c>
      <c r="S3596" s="27" t="str">
        <f t="shared" si="285"/>
        <v/>
      </c>
    </row>
    <row r="3597" spans="2:19" x14ac:dyDescent="0.3">
      <c r="B3597" s="24" t="str">
        <f>_xlfn.IFNA(VLOOKUP(A3597,list!B:C,2,FALSE),"")</f>
        <v/>
      </c>
      <c r="D3597" s="24" t="str">
        <f>_xlfn.IFNA(VLOOKUP(C3597,list!$G$2:$I$10,2,FALSE),"")</f>
        <v/>
      </c>
      <c r="E3597" s="24" t="str">
        <f>_xlfn.IFNA(VLOOKUP(C3597,list!G:I,3,FALSE),"")</f>
        <v/>
      </c>
      <c r="O3597" s="26" t="str">
        <f t="shared" si="282"/>
        <v/>
      </c>
      <c r="P3597" s="28" t="str">
        <f t="shared" si="286"/>
        <v/>
      </c>
      <c r="Q3597" s="24" t="str">
        <f t="shared" si="283"/>
        <v/>
      </c>
      <c r="R3597" s="24" t="str">
        <f t="shared" si="284"/>
        <v/>
      </c>
      <c r="S3597" s="27" t="str">
        <f t="shared" si="285"/>
        <v/>
      </c>
    </row>
    <row r="3598" spans="2:19" x14ac:dyDescent="0.3">
      <c r="B3598" s="24" t="str">
        <f>_xlfn.IFNA(VLOOKUP(A3598,list!B:C,2,FALSE),"")</f>
        <v/>
      </c>
      <c r="D3598" s="24" t="str">
        <f>_xlfn.IFNA(VLOOKUP(C3598,list!$G$2:$I$10,2,FALSE),"")</f>
        <v/>
      </c>
      <c r="E3598" s="24" t="str">
        <f>_xlfn.IFNA(VLOOKUP(C3598,list!G:I,3,FALSE),"")</f>
        <v/>
      </c>
      <c r="O3598" s="26" t="str">
        <f t="shared" si="282"/>
        <v/>
      </c>
      <c r="P3598" s="28" t="str">
        <f t="shared" si="286"/>
        <v/>
      </c>
      <c r="Q3598" s="24" t="str">
        <f t="shared" si="283"/>
        <v/>
      </c>
      <c r="R3598" s="24" t="str">
        <f t="shared" si="284"/>
        <v/>
      </c>
      <c r="S3598" s="27" t="str">
        <f t="shared" si="285"/>
        <v/>
      </c>
    </row>
    <row r="3599" spans="2:19" x14ac:dyDescent="0.3">
      <c r="B3599" s="24" t="str">
        <f>_xlfn.IFNA(VLOOKUP(A3599,list!B:C,2,FALSE),"")</f>
        <v/>
      </c>
      <c r="D3599" s="24" t="str">
        <f>_xlfn.IFNA(VLOOKUP(C3599,list!$G$2:$I$10,2,FALSE),"")</f>
        <v/>
      </c>
      <c r="E3599" s="24" t="str">
        <f>_xlfn.IFNA(VLOOKUP(C3599,list!G:I,3,FALSE),"")</f>
        <v/>
      </c>
      <c r="O3599" s="26" t="str">
        <f t="shared" si="282"/>
        <v/>
      </c>
      <c r="P3599" s="28" t="str">
        <f t="shared" si="286"/>
        <v/>
      </c>
      <c r="Q3599" s="24" t="str">
        <f t="shared" si="283"/>
        <v/>
      </c>
      <c r="R3599" s="24" t="str">
        <f t="shared" si="284"/>
        <v/>
      </c>
      <c r="S3599" s="27" t="str">
        <f t="shared" si="285"/>
        <v/>
      </c>
    </row>
    <row r="3600" spans="2:19" x14ac:dyDescent="0.3">
      <c r="B3600" s="24" t="str">
        <f>_xlfn.IFNA(VLOOKUP(A3600,list!B:C,2,FALSE),"")</f>
        <v/>
      </c>
      <c r="D3600" s="24" t="str">
        <f>_xlfn.IFNA(VLOOKUP(C3600,list!$G$2:$I$10,2,FALSE),"")</f>
        <v/>
      </c>
      <c r="E3600" s="24" t="str">
        <f>_xlfn.IFNA(VLOOKUP(C3600,list!G:I,3,FALSE),"")</f>
        <v/>
      </c>
      <c r="O3600" s="26" t="str">
        <f t="shared" si="282"/>
        <v/>
      </c>
      <c r="P3600" s="28" t="str">
        <f t="shared" si="286"/>
        <v/>
      </c>
      <c r="Q3600" s="24" t="str">
        <f t="shared" si="283"/>
        <v/>
      </c>
      <c r="R3600" s="24" t="str">
        <f t="shared" si="284"/>
        <v/>
      </c>
      <c r="S3600" s="27" t="str">
        <f t="shared" si="285"/>
        <v/>
      </c>
    </row>
    <row r="3601" spans="2:19" x14ac:dyDescent="0.3">
      <c r="B3601" s="24" t="str">
        <f>_xlfn.IFNA(VLOOKUP(A3601,list!B:C,2,FALSE),"")</f>
        <v/>
      </c>
      <c r="D3601" s="24" t="str">
        <f>_xlfn.IFNA(VLOOKUP(C3601,list!$G$2:$I$10,2,FALSE),"")</f>
        <v/>
      </c>
      <c r="E3601" s="24" t="str">
        <f>_xlfn.IFNA(VLOOKUP(C3601,list!G:I,3,FALSE),"")</f>
        <v/>
      </c>
      <c r="O3601" s="26" t="str">
        <f t="shared" si="282"/>
        <v/>
      </c>
      <c r="P3601" s="28" t="str">
        <f t="shared" si="286"/>
        <v/>
      </c>
      <c r="Q3601" s="24" t="str">
        <f t="shared" si="283"/>
        <v/>
      </c>
      <c r="R3601" s="24" t="str">
        <f t="shared" si="284"/>
        <v/>
      </c>
      <c r="S3601" s="27" t="str">
        <f t="shared" si="285"/>
        <v/>
      </c>
    </row>
    <row r="3602" spans="2:19" x14ac:dyDescent="0.3">
      <c r="B3602" s="24" t="str">
        <f>_xlfn.IFNA(VLOOKUP(A3602,list!B:C,2,FALSE),"")</f>
        <v/>
      </c>
      <c r="D3602" s="24" t="str">
        <f>_xlfn.IFNA(VLOOKUP(C3602,list!$G$2:$I$10,2,FALSE),"")</f>
        <v/>
      </c>
      <c r="E3602" s="24" t="str">
        <f>_xlfn.IFNA(VLOOKUP(C3602,list!G:I,3,FALSE),"")</f>
        <v/>
      </c>
      <c r="O3602" s="26" t="str">
        <f t="shared" si="282"/>
        <v/>
      </c>
      <c r="P3602" s="28" t="str">
        <f t="shared" si="286"/>
        <v/>
      </c>
      <c r="Q3602" s="24" t="str">
        <f t="shared" si="283"/>
        <v/>
      </c>
      <c r="R3602" s="24" t="str">
        <f t="shared" si="284"/>
        <v/>
      </c>
      <c r="S3602" s="27" t="str">
        <f t="shared" si="285"/>
        <v/>
      </c>
    </row>
    <row r="3603" spans="2:19" x14ac:dyDescent="0.3">
      <c r="B3603" s="24" t="str">
        <f>_xlfn.IFNA(VLOOKUP(A3603,list!B:C,2,FALSE),"")</f>
        <v/>
      </c>
      <c r="D3603" s="24" t="str">
        <f>_xlfn.IFNA(VLOOKUP(C3603,list!$G$2:$I$10,2,FALSE),"")</f>
        <v/>
      </c>
      <c r="E3603" s="24" t="str">
        <f>_xlfn.IFNA(VLOOKUP(C3603,list!G:I,3,FALSE),"")</f>
        <v/>
      </c>
      <c r="O3603" s="26" t="str">
        <f t="shared" si="282"/>
        <v/>
      </c>
      <c r="P3603" s="28" t="str">
        <f t="shared" si="286"/>
        <v/>
      </c>
      <c r="Q3603" s="24" t="str">
        <f t="shared" si="283"/>
        <v/>
      </c>
      <c r="R3603" s="24" t="str">
        <f t="shared" si="284"/>
        <v/>
      </c>
      <c r="S3603" s="27" t="str">
        <f t="shared" si="285"/>
        <v/>
      </c>
    </row>
    <row r="3604" spans="2:19" x14ac:dyDescent="0.3">
      <c r="B3604" s="24" t="str">
        <f>_xlfn.IFNA(VLOOKUP(A3604,list!B:C,2,FALSE),"")</f>
        <v/>
      </c>
      <c r="D3604" s="24" t="str">
        <f>_xlfn.IFNA(VLOOKUP(C3604,list!$G$2:$I$10,2,FALSE),"")</f>
        <v/>
      </c>
      <c r="E3604" s="24" t="str">
        <f>_xlfn.IFNA(VLOOKUP(C3604,list!G:I,3,FALSE),"")</f>
        <v/>
      </c>
      <c r="O3604" s="26" t="str">
        <f t="shared" si="282"/>
        <v/>
      </c>
      <c r="P3604" s="28" t="str">
        <f t="shared" si="286"/>
        <v/>
      </c>
      <c r="Q3604" s="24" t="str">
        <f t="shared" si="283"/>
        <v/>
      </c>
      <c r="R3604" s="24" t="str">
        <f t="shared" si="284"/>
        <v/>
      </c>
      <c r="S3604" s="27" t="str">
        <f t="shared" si="285"/>
        <v/>
      </c>
    </row>
    <row r="3605" spans="2:19" x14ac:dyDescent="0.3">
      <c r="B3605" s="24" t="str">
        <f>_xlfn.IFNA(VLOOKUP(A3605,list!B:C,2,FALSE),"")</f>
        <v/>
      </c>
      <c r="D3605" s="24" t="str">
        <f>_xlfn.IFNA(VLOOKUP(C3605,list!$G$2:$I$10,2,FALSE),"")</f>
        <v/>
      </c>
      <c r="E3605" s="24" t="str">
        <f>_xlfn.IFNA(VLOOKUP(C3605,list!G:I,3,FALSE),"")</f>
        <v/>
      </c>
      <c r="O3605" s="26" t="str">
        <f t="shared" si="282"/>
        <v/>
      </c>
      <c r="P3605" s="28" t="str">
        <f t="shared" si="286"/>
        <v/>
      </c>
      <c r="Q3605" s="24" t="str">
        <f t="shared" si="283"/>
        <v/>
      </c>
      <c r="R3605" s="24" t="str">
        <f t="shared" si="284"/>
        <v/>
      </c>
      <c r="S3605" s="27" t="str">
        <f t="shared" si="285"/>
        <v/>
      </c>
    </row>
    <row r="3606" spans="2:19" x14ac:dyDescent="0.3">
      <c r="B3606" s="24" t="str">
        <f>_xlfn.IFNA(VLOOKUP(A3606,list!B:C,2,FALSE),"")</f>
        <v/>
      </c>
      <c r="D3606" s="24" t="str">
        <f>_xlfn.IFNA(VLOOKUP(C3606,list!$G$2:$I$10,2,FALSE),"")</f>
        <v/>
      </c>
      <c r="E3606" s="24" t="str">
        <f>_xlfn.IFNA(VLOOKUP(C3606,list!G:I,3,FALSE),"")</f>
        <v/>
      </c>
      <c r="O3606" s="26" t="str">
        <f t="shared" si="282"/>
        <v/>
      </c>
      <c r="P3606" s="28" t="str">
        <f t="shared" si="286"/>
        <v/>
      </c>
      <c r="Q3606" s="24" t="str">
        <f t="shared" si="283"/>
        <v/>
      </c>
      <c r="R3606" s="24" t="str">
        <f t="shared" si="284"/>
        <v/>
      </c>
      <c r="S3606" s="27" t="str">
        <f t="shared" si="285"/>
        <v/>
      </c>
    </row>
    <row r="3607" spans="2:19" x14ac:dyDescent="0.3">
      <c r="B3607" s="24" t="str">
        <f>_xlfn.IFNA(VLOOKUP(A3607,list!B:C,2,FALSE),"")</f>
        <v/>
      </c>
      <c r="D3607" s="24" t="str">
        <f>_xlfn.IFNA(VLOOKUP(C3607,list!$G$2:$I$10,2,FALSE),"")</f>
        <v/>
      </c>
      <c r="E3607" s="24" t="str">
        <f>_xlfn.IFNA(VLOOKUP(C3607,list!G:I,3,FALSE),"")</f>
        <v/>
      </c>
      <c r="O3607" s="26" t="str">
        <f t="shared" si="282"/>
        <v/>
      </c>
      <c r="P3607" s="28" t="str">
        <f t="shared" si="286"/>
        <v/>
      </c>
      <c r="Q3607" s="24" t="str">
        <f t="shared" si="283"/>
        <v/>
      </c>
      <c r="R3607" s="24" t="str">
        <f t="shared" si="284"/>
        <v/>
      </c>
      <c r="S3607" s="27" t="str">
        <f t="shared" si="285"/>
        <v/>
      </c>
    </row>
    <row r="3608" spans="2:19" x14ac:dyDescent="0.3">
      <c r="B3608" s="24" t="str">
        <f>_xlfn.IFNA(VLOOKUP(A3608,list!B:C,2,FALSE),"")</f>
        <v/>
      </c>
      <c r="D3608" s="24" t="str">
        <f>_xlfn.IFNA(VLOOKUP(C3608,list!$G$2:$I$10,2,FALSE),"")</f>
        <v/>
      </c>
      <c r="E3608" s="24" t="str">
        <f>_xlfn.IFNA(VLOOKUP(C3608,list!G:I,3,FALSE),"")</f>
        <v/>
      </c>
      <c r="O3608" s="26" t="str">
        <f t="shared" si="282"/>
        <v/>
      </c>
      <c r="P3608" s="28" t="str">
        <f t="shared" si="286"/>
        <v/>
      </c>
      <c r="Q3608" s="24" t="str">
        <f t="shared" si="283"/>
        <v/>
      </c>
      <c r="R3608" s="24" t="str">
        <f t="shared" si="284"/>
        <v/>
      </c>
      <c r="S3608" s="27" t="str">
        <f t="shared" si="285"/>
        <v/>
      </c>
    </row>
    <row r="3609" spans="2:19" x14ac:dyDescent="0.3">
      <c r="B3609" s="24" t="str">
        <f>_xlfn.IFNA(VLOOKUP(A3609,list!B:C,2,FALSE),"")</f>
        <v/>
      </c>
      <c r="D3609" s="24" t="str">
        <f>_xlfn.IFNA(VLOOKUP(C3609,list!$G$2:$I$10,2,FALSE),"")</f>
        <v/>
      </c>
      <c r="E3609" s="24" t="str">
        <f>_xlfn.IFNA(VLOOKUP(C3609,list!G:I,3,FALSE),"")</f>
        <v/>
      </c>
      <c r="O3609" s="26" t="str">
        <f t="shared" si="282"/>
        <v/>
      </c>
      <c r="P3609" s="28" t="str">
        <f t="shared" si="286"/>
        <v/>
      </c>
      <c r="Q3609" s="24" t="str">
        <f t="shared" si="283"/>
        <v/>
      </c>
      <c r="R3609" s="24" t="str">
        <f t="shared" si="284"/>
        <v/>
      </c>
      <c r="S3609" s="27" t="str">
        <f t="shared" si="285"/>
        <v/>
      </c>
    </row>
    <row r="3610" spans="2:19" x14ac:dyDescent="0.3">
      <c r="B3610" s="24" t="str">
        <f>_xlfn.IFNA(VLOOKUP(A3610,list!B:C,2,FALSE),"")</f>
        <v/>
      </c>
      <c r="D3610" s="24" t="str">
        <f>_xlfn.IFNA(VLOOKUP(C3610,list!$G$2:$I$10,2,FALSE),"")</f>
        <v/>
      </c>
      <c r="E3610" s="24" t="str">
        <f>_xlfn.IFNA(VLOOKUP(C3610,list!G:I,3,FALSE),"")</f>
        <v/>
      </c>
      <c r="O3610" s="26" t="str">
        <f t="shared" si="282"/>
        <v/>
      </c>
      <c r="P3610" s="28" t="str">
        <f t="shared" si="286"/>
        <v/>
      </c>
      <c r="Q3610" s="24" t="str">
        <f t="shared" si="283"/>
        <v/>
      </c>
      <c r="R3610" s="24" t="str">
        <f t="shared" si="284"/>
        <v/>
      </c>
      <c r="S3610" s="27" t="str">
        <f t="shared" si="285"/>
        <v/>
      </c>
    </row>
    <row r="3611" spans="2:19" x14ac:dyDescent="0.3">
      <c r="B3611" s="24" t="str">
        <f>_xlfn.IFNA(VLOOKUP(A3611,list!B:C,2,FALSE),"")</f>
        <v/>
      </c>
      <c r="D3611" s="24" t="str">
        <f>_xlfn.IFNA(VLOOKUP(C3611,list!$G$2:$I$10,2,FALSE),"")</f>
        <v/>
      </c>
      <c r="E3611" s="24" t="str">
        <f>_xlfn.IFNA(VLOOKUP(C3611,list!G:I,3,FALSE),"")</f>
        <v/>
      </c>
      <c r="O3611" s="26" t="str">
        <f t="shared" si="282"/>
        <v/>
      </c>
      <c r="P3611" s="28" t="str">
        <f t="shared" si="286"/>
        <v/>
      </c>
      <c r="Q3611" s="24" t="str">
        <f t="shared" si="283"/>
        <v/>
      </c>
      <c r="R3611" s="24" t="str">
        <f t="shared" si="284"/>
        <v/>
      </c>
      <c r="S3611" s="27" t="str">
        <f t="shared" si="285"/>
        <v/>
      </c>
    </row>
    <row r="3612" spans="2:19" x14ac:dyDescent="0.3">
      <c r="B3612" s="24" t="str">
        <f>_xlfn.IFNA(VLOOKUP(A3612,list!B:C,2,FALSE),"")</f>
        <v/>
      </c>
      <c r="D3612" s="24" t="str">
        <f>_xlfn.IFNA(VLOOKUP(C3612,list!$G$2:$I$10,2,FALSE),"")</f>
        <v/>
      </c>
      <c r="E3612" s="24" t="str">
        <f>_xlfn.IFNA(VLOOKUP(C3612,list!G:I,3,FALSE),"")</f>
        <v/>
      </c>
      <c r="O3612" s="26" t="str">
        <f t="shared" si="282"/>
        <v/>
      </c>
      <c r="P3612" s="28" t="str">
        <f t="shared" si="286"/>
        <v/>
      </c>
      <c r="Q3612" s="24" t="str">
        <f t="shared" si="283"/>
        <v/>
      </c>
      <c r="R3612" s="24" t="str">
        <f t="shared" si="284"/>
        <v/>
      </c>
      <c r="S3612" s="27" t="str">
        <f t="shared" si="285"/>
        <v/>
      </c>
    </row>
    <row r="3613" spans="2:19" x14ac:dyDescent="0.3">
      <c r="B3613" s="24" t="str">
        <f>_xlfn.IFNA(VLOOKUP(A3613,list!B:C,2,FALSE),"")</f>
        <v/>
      </c>
      <c r="D3613" s="24" t="str">
        <f>_xlfn.IFNA(VLOOKUP(C3613,list!$G$2:$I$10,2,FALSE),"")</f>
        <v/>
      </c>
      <c r="E3613" s="24" t="str">
        <f>_xlfn.IFNA(VLOOKUP(C3613,list!G:I,3,FALSE),"")</f>
        <v/>
      </c>
      <c r="O3613" s="26" t="str">
        <f t="shared" si="282"/>
        <v/>
      </c>
      <c r="P3613" s="28" t="str">
        <f t="shared" si="286"/>
        <v/>
      </c>
      <c r="Q3613" s="24" t="str">
        <f t="shared" si="283"/>
        <v/>
      </c>
      <c r="R3613" s="24" t="str">
        <f t="shared" si="284"/>
        <v/>
      </c>
      <c r="S3613" s="27" t="str">
        <f t="shared" si="285"/>
        <v/>
      </c>
    </row>
    <row r="3614" spans="2:19" x14ac:dyDescent="0.3">
      <c r="B3614" s="24" t="str">
        <f>_xlfn.IFNA(VLOOKUP(A3614,list!B:C,2,FALSE),"")</f>
        <v/>
      </c>
      <c r="D3614" s="24" t="str">
        <f>_xlfn.IFNA(VLOOKUP(C3614,list!$G$2:$I$10,2,FALSE),"")</f>
        <v/>
      </c>
      <c r="E3614" s="24" t="str">
        <f>_xlfn.IFNA(VLOOKUP(C3614,list!G:I,3,FALSE),"")</f>
        <v/>
      </c>
      <c r="O3614" s="26" t="str">
        <f t="shared" si="282"/>
        <v/>
      </c>
      <c r="P3614" s="28" t="str">
        <f t="shared" si="286"/>
        <v/>
      </c>
      <c r="Q3614" s="24" t="str">
        <f t="shared" si="283"/>
        <v/>
      </c>
      <c r="R3614" s="24" t="str">
        <f t="shared" si="284"/>
        <v/>
      </c>
      <c r="S3614" s="27" t="str">
        <f t="shared" si="285"/>
        <v/>
      </c>
    </row>
    <row r="3615" spans="2:19" x14ac:dyDescent="0.3">
      <c r="B3615" s="24" t="str">
        <f>_xlfn.IFNA(VLOOKUP(A3615,list!B:C,2,FALSE),"")</f>
        <v/>
      </c>
      <c r="D3615" s="24" t="str">
        <f>_xlfn.IFNA(VLOOKUP(C3615,list!$G$2:$I$10,2,FALSE),"")</f>
        <v/>
      </c>
      <c r="E3615" s="24" t="str">
        <f>_xlfn.IFNA(VLOOKUP(C3615,list!G:I,3,FALSE),"")</f>
        <v/>
      </c>
      <c r="O3615" s="26" t="str">
        <f t="shared" si="282"/>
        <v/>
      </c>
      <c r="P3615" s="28" t="str">
        <f t="shared" si="286"/>
        <v/>
      </c>
      <c r="Q3615" s="24" t="str">
        <f t="shared" si="283"/>
        <v/>
      </c>
      <c r="R3615" s="24" t="str">
        <f t="shared" si="284"/>
        <v/>
      </c>
      <c r="S3615" s="27" t="str">
        <f t="shared" si="285"/>
        <v/>
      </c>
    </row>
    <row r="3616" spans="2:19" x14ac:dyDescent="0.3">
      <c r="B3616" s="24" t="str">
        <f>_xlfn.IFNA(VLOOKUP(A3616,list!B:C,2,FALSE),"")</f>
        <v/>
      </c>
      <c r="D3616" s="24" t="str">
        <f>_xlfn.IFNA(VLOOKUP(C3616,list!$G$2:$I$10,2,FALSE),"")</f>
        <v/>
      </c>
      <c r="E3616" s="24" t="str">
        <f>_xlfn.IFNA(VLOOKUP(C3616,list!G:I,3,FALSE),"")</f>
        <v/>
      </c>
      <c r="O3616" s="26" t="str">
        <f t="shared" si="282"/>
        <v/>
      </c>
      <c r="P3616" s="28" t="str">
        <f t="shared" si="286"/>
        <v/>
      </c>
      <c r="Q3616" s="24" t="str">
        <f t="shared" si="283"/>
        <v/>
      </c>
      <c r="R3616" s="24" t="str">
        <f t="shared" si="284"/>
        <v/>
      </c>
      <c r="S3616" s="27" t="str">
        <f t="shared" si="285"/>
        <v/>
      </c>
    </row>
    <row r="3617" spans="2:19" x14ac:dyDescent="0.3">
      <c r="B3617" s="24" t="str">
        <f>_xlfn.IFNA(VLOOKUP(A3617,list!B:C,2,FALSE),"")</f>
        <v/>
      </c>
      <c r="D3617" s="24" t="str">
        <f>_xlfn.IFNA(VLOOKUP(C3617,list!$G$2:$I$10,2,FALSE),"")</f>
        <v/>
      </c>
      <c r="E3617" s="24" t="str">
        <f>_xlfn.IFNA(VLOOKUP(C3617,list!G:I,3,FALSE),"")</f>
        <v/>
      </c>
      <c r="O3617" s="26" t="str">
        <f t="shared" si="282"/>
        <v/>
      </c>
      <c r="P3617" s="28" t="str">
        <f t="shared" si="286"/>
        <v/>
      </c>
      <c r="Q3617" s="24" t="str">
        <f t="shared" si="283"/>
        <v/>
      </c>
      <c r="R3617" s="24" t="str">
        <f t="shared" si="284"/>
        <v/>
      </c>
      <c r="S3617" s="27" t="str">
        <f t="shared" si="285"/>
        <v/>
      </c>
    </row>
    <row r="3618" spans="2:19" x14ac:dyDescent="0.3">
      <c r="B3618" s="24" t="str">
        <f>_xlfn.IFNA(VLOOKUP(A3618,list!B:C,2,FALSE),"")</f>
        <v/>
      </c>
      <c r="D3618" s="24" t="str">
        <f>_xlfn.IFNA(VLOOKUP(C3618,list!$G$2:$I$10,2,FALSE),"")</f>
        <v/>
      </c>
      <c r="E3618" s="24" t="str">
        <f>_xlfn.IFNA(VLOOKUP(C3618,list!G:I,3,FALSE),"")</f>
        <v/>
      </c>
      <c r="O3618" s="26" t="str">
        <f t="shared" si="282"/>
        <v/>
      </c>
      <c r="P3618" s="28" t="str">
        <f t="shared" si="286"/>
        <v/>
      </c>
      <c r="Q3618" s="24" t="str">
        <f t="shared" si="283"/>
        <v/>
      </c>
      <c r="R3618" s="24" t="str">
        <f t="shared" si="284"/>
        <v/>
      </c>
      <c r="S3618" s="27" t="str">
        <f t="shared" si="285"/>
        <v/>
      </c>
    </row>
    <row r="3619" spans="2:19" x14ac:dyDescent="0.3">
      <c r="B3619" s="24" t="str">
        <f>_xlfn.IFNA(VLOOKUP(A3619,list!B:C,2,FALSE),"")</f>
        <v/>
      </c>
      <c r="D3619" s="24" t="str">
        <f>_xlfn.IFNA(VLOOKUP(C3619,list!$G$2:$I$10,2,FALSE),"")</f>
        <v/>
      </c>
      <c r="E3619" s="24" t="str">
        <f>_xlfn.IFNA(VLOOKUP(C3619,list!G:I,3,FALSE),"")</f>
        <v/>
      </c>
      <c r="O3619" s="26" t="str">
        <f t="shared" si="282"/>
        <v/>
      </c>
      <c r="P3619" s="28" t="str">
        <f t="shared" si="286"/>
        <v/>
      </c>
      <c r="Q3619" s="24" t="str">
        <f t="shared" si="283"/>
        <v/>
      </c>
      <c r="R3619" s="24" t="str">
        <f t="shared" si="284"/>
        <v/>
      </c>
      <c r="S3619" s="27" t="str">
        <f t="shared" si="285"/>
        <v/>
      </c>
    </row>
    <row r="3620" spans="2:19" x14ac:dyDescent="0.3">
      <c r="B3620" s="24" t="str">
        <f>_xlfn.IFNA(VLOOKUP(A3620,list!B:C,2,FALSE),"")</f>
        <v/>
      </c>
      <c r="D3620" s="24" t="str">
        <f>_xlfn.IFNA(VLOOKUP(C3620,list!$G$2:$I$10,2,FALSE),"")</f>
        <v/>
      </c>
      <c r="E3620" s="24" t="str">
        <f>_xlfn.IFNA(VLOOKUP(C3620,list!G:I,3,FALSE),"")</f>
        <v/>
      </c>
      <c r="O3620" s="26" t="str">
        <f t="shared" si="282"/>
        <v/>
      </c>
      <c r="P3620" s="28" t="str">
        <f t="shared" si="286"/>
        <v/>
      </c>
      <c r="Q3620" s="24" t="str">
        <f t="shared" si="283"/>
        <v/>
      </c>
      <c r="R3620" s="24" t="str">
        <f t="shared" si="284"/>
        <v/>
      </c>
      <c r="S3620" s="27" t="str">
        <f t="shared" si="285"/>
        <v/>
      </c>
    </row>
    <row r="3621" spans="2:19" x14ac:dyDescent="0.3">
      <c r="B3621" s="24" t="str">
        <f>_xlfn.IFNA(VLOOKUP(A3621,list!B:C,2,FALSE),"")</f>
        <v/>
      </c>
      <c r="D3621" s="24" t="str">
        <f>_xlfn.IFNA(VLOOKUP(C3621,list!$G$2:$I$10,2,FALSE),"")</f>
        <v/>
      </c>
      <c r="E3621" s="24" t="str">
        <f>_xlfn.IFNA(VLOOKUP(C3621,list!G:I,3,FALSE),"")</f>
        <v/>
      </c>
      <c r="O3621" s="26" t="str">
        <f t="shared" si="282"/>
        <v/>
      </c>
      <c r="P3621" s="28" t="str">
        <f t="shared" si="286"/>
        <v/>
      </c>
      <c r="Q3621" s="24" t="str">
        <f t="shared" si="283"/>
        <v/>
      </c>
      <c r="R3621" s="24" t="str">
        <f t="shared" si="284"/>
        <v/>
      </c>
      <c r="S3621" s="27" t="str">
        <f t="shared" si="285"/>
        <v/>
      </c>
    </row>
    <row r="3622" spans="2:19" x14ac:dyDescent="0.3">
      <c r="B3622" s="24" t="str">
        <f>_xlfn.IFNA(VLOOKUP(A3622,list!B:C,2,FALSE),"")</f>
        <v/>
      </c>
      <c r="D3622" s="24" t="str">
        <f>_xlfn.IFNA(VLOOKUP(C3622,list!$G$2:$I$10,2,FALSE),"")</f>
        <v/>
      </c>
      <c r="E3622" s="24" t="str">
        <f>_xlfn.IFNA(VLOOKUP(C3622,list!G:I,3,FALSE),"")</f>
        <v/>
      </c>
      <c r="O3622" s="26" t="str">
        <f t="shared" si="282"/>
        <v/>
      </c>
      <c r="P3622" s="28" t="str">
        <f t="shared" si="286"/>
        <v/>
      </c>
      <c r="Q3622" s="24" t="str">
        <f t="shared" si="283"/>
        <v/>
      </c>
      <c r="R3622" s="24" t="str">
        <f t="shared" si="284"/>
        <v/>
      </c>
      <c r="S3622" s="27" t="str">
        <f t="shared" si="285"/>
        <v/>
      </c>
    </row>
    <row r="3623" spans="2:19" x14ac:dyDescent="0.3">
      <c r="B3623" s="24" t="str">
        <f>_xlfn.IFNA(VLOOKUP(A3623,list!B:C,2,FALSE),"")</f>
        <v/>
      </c>
      <c r="D3623" s="24" t="str">
        <f>_xlfn.IFNA(VLOOKUP(C3623,list!$G$2:$I$10,2,FALSE),"")</f>
        <v/>
      </c>
      <c r="E3623" s="24" t="str">
        <f>_xlfn.IFNA(VLOOKUP(C3623,list!G:I,3,FALSE),"")</f>
        <v/>
      </c>
      <c r="O3623" s="26" t="str">
        <f t="shared" si="282"/>
        <v/>
      </c>
      <c r="P3623" s="28" t="str">
        <f t="shared" si="286"/>
        <v/>
      </c>
      <c r="Q3623" s="24" t="str">
        <f t="shared" si="283"/>
        <v/>
      </c>
      <c r="R3623" s="24" t="str">
        <f t="shared" si="284"/>
        <v/>
      </c>
      <c r="S3623" s="27" t="str">
        <f t="shared" si="285"/>
        <v/>
      </c>
    </row>
    <row r="3624" spans="2:19" x14ac:dyDescent="0.3">
      <c r="B3624" s="24" t="str">
        <f>_xlfn.IFNA(VLOOKUP(A3624,list!B:C,2,FALSE),"")</f>
        <v/>
      </c>
      <c r="D3624" s="24" t="str">
        <f>_xlfn.IFNA(VLOOKUP(C3624,list!$G$2:$I$10,2,FALSE),"")</f>
        <v/>
      </c>
      <c r="E3624" s="24" t="str">
        <f>_xlfn.IFNA(VLOOKUP(C3624,list!G:I,3,FALSE),"")</f>
        <v/>
      </c>
      <c r="O3624" s="26" t="str">
        <f t="shared" si="282"/>
        <v/>
      </c>
      <c r="P3624" s="28" t="str">
        <f t="shared" si="286"/>
        <v/>
      </c>
      <c r="Q3624" s="24" t="str">
        <f t="shared" si="283"/>
        <v/>
      </c>
      <c r="R3624" s="24" t="str">
        <f t="shared" si="284"/>
        <v/>
      </c>
      <c r="S3624" s="27" t="str">
        <f t="shared" si="285"/>
        <v/>
      </c>
    </row>
    <row r="3625" spans="2:19" x14ac:dyDescent="0.3">
      <c r="B3625" s="24" t="str">
        <f>_xlfn.IFNA(VLOOKUP(A3625,list!B:C,2,FALSE),"")</f>
        <v/>
      </c>
      <c r="D3625" s="24" t="str">
        <f>_xlfn.IFNA(VLOOKUP(C3625,list!$G$2:$I$10,2,FALSE),"")</f>
        <v/>
      </c>
      <c r="E3625" s="24" t="str">
        <f>_xlfn.IFNA(VLOOKUP(C3625,list!G:I,3,FALSE),"")</f>
        <v/>
      </c>
      <c r="O3625" s="26" t="str">
        <f t="shared" si="282"/>
        <v/>
      </c>
      <c r="P3625" s="28" t="str">
        <f t="shared" si="286"/>
        <v/>
      </c>
      <c r="Q3625" s="24" t="str">
        <f t="shared" si="283"/>
        <v/>
      </c>
      <c r="R3625" s="24" t="str">
        <f t="shared" si="284"/>
        <v/>
      </c>
      <c r="S3625" s="27" t="str">
        <f t="shared" si="285"/>
        <v/>
      </c>
    </row>
    <row r="3626" spans="2:19" x14ac:dyDescent="0.3">
      <c r="B3626" s="24" t="str">
        <f>_xlfn.IFNA(VLOOKUP(A3626,list!B:C,2,FALSE),"")</f>
        <v/>
      </c>
      <c r="D3626" s="24" t="str">
        <f>_xlfn.IFNA(VLOOKUP(C3626,list!$G$2:$I$10,2,FALSE),"")</f>
        <v/>
      </c>
      <c r="E3626" s="24" t="str">
        <f>_xlfn.IFNA(VLOOKUP(C3626,list!G:I,3,FALSE),"")</f>
        <v/>
      </c>
      <c r="O3626" s="26" t="str">
        <f t="shared" si="282"/>
        <v/>
      </c>
      <c r="P3626" s="28" t="str">
        <f t="shared" si="286"/>
        <v/>
      </c>
      <c r="Q3626" s="24" t="str">
        <f t="shared" si="283"/>
        <v/>
      </c>
      <c r="R3626" s="24" t="str">
        <f t="shared" si="284"/>
        <v/>
      </c>
      <c r="S3626" s="27" t="str">
        <f t="shared" si="285"/>
        <v/>
      </c>
    </row>
    <row r="3627" spans="2:19" x14ac:dyDescent="0.3">
      <c r="B3627" s="24" t="str">
        <f>_xlfn.IFNA(VLOOKUP(A3627,list!B:C,2,FALSE),"")</f>
        <v/>
      </c>
      <c r="D3627" s="24" t="str">
        <f>_xlfn.IFNA(VLOOKUP(C3627,list!$G$2:$I$10,2,FALSE),"")</f>
        <v/>
      </c>
      <c r="E3627" s="24" t="str">
        <f>_xlfn.IFNA(VLOOKUP(C3627,list!G:I,3,FALSE),"")</f>
        <v/>
      </c>
      <c r="O3627" s="26" t="str">
        <f t="shared" si="282"/>
        <v/>
      </c>
      <c r="P3627" s="28" t="str">
        <f t="shared" si="286"/>
        <v/>
      </c>
      <c r="Q3627" s="24" t="str">
        <f t="shared" si="283"/>
        <v/>
      </c>
      <c r="R3627" s="24" t="str">
        <f t="shared" si="284"/>
        <v/>
      </c>
      <c r="S3627" s="27" t="str">
        <f t="shared" si="285"/>
        <v/>
      </c>
    </row>
    <row r="3628" spans="2:19" x14ac:dyDescent="0.3">
      <c r="B3628" s="24" t="str">
        <f>_xlfn.IFNA(VLOOKUP(A3628,list!B:C,2,FALSE),"")</f>
        <v/>
      </c>
      <c r="D3628" s="24" t="str">
        <f>_xlfn.IFNA(VLOOKUP(C3628,list!$G$2:$I$10,2,FALSE),"")</f>
        <v/>
      </c>
      <c r="E3628" s="24" t="str">
        <f>_xlfn.IFNA(VLOOKUP(C3628,list!G:I,3,FALSE),"")</f>
        <v/>
      </c>
      <c r="O3628" s="26" t="str">
        <f t="shared" si="282"/>
        <v/>
      </c>
      <c r="P3628" s="28" t="str">
        <f t="shared" si="286"/>
        <v/>
      </c>
      <c r="Q3628" s="24" t="str">
        <f t="shared" si="283"/>
        <v/>
      </c>
      <c r="R3628" s="24" t="str">
        <f t="shared" si="284"/>
        <v/>
      </c>
      <c r="S3628" s="27" t="str">
        <f t="shared" si="285"/>
        <v/>
      </c>
    </row>
    <row r="3629" spans="2:19" x14ac:dyDescent="0.3">
      <c r="B3629" s="24" t="str">
        <f>_xlfn.IFNA(VLOOKUP(A3629,list!B:C,2,FALSE),"")</f>
        <v/>
      </c>
      <c r="D3629" s="24" t="str">
        <f>_xlfn.IFNA(VLOOKUP(C3629,list!$G$2:$I$10,2,FALSE),"")</f>
        <v/>
      </c>
      <c r="E3629" s="24" t="str">
        <f>_xlfn.IFNA(VLOOKUP(C3629,list!G:I,3,FALSE),"")</f>
        <v/>
      </c>
      <c r="O3629" s="26" t="str">
        <f t="shared" si="282"/>
        <v/>
      </c>
      <c r="P3629" s="28" t="str">
        <f t="shared" si="286"/>
        <v/>
      </c>
      <c r="Q3629" s="24" t="str">
        <f t="shared" si="283"/>
        <v/>
      </c>
      <c r="R3629" s="24" t="str">
        <f t="shared" si="284"/>
        <v/>
      </c>
      <c r="S3629" s="27" t="str">
        <f t="shared" si="285"/>
        <v/>
      </c>
    </row>
    <row r="3630" spans="2:19" x14ac:dyDescent="0.3">
      <c r="B3630" s="24" t="str">
        <f>_xlfn.IFNA(VLOOKUP(A3630,list!B:C,2,FALSE),"")</f>
        <v/>
      </c>
      <c r="D3630" s="24" t="str">
        <f>_xlfn.IFNA(VLOOKUP(C3630,list!$G$2:$I$10,2,FALSE),"")</f>
        <v/>
      </c>
      <c r="E3630" s="24" t="str">
        <f>_xlfn.IFNA(VLOOKUP(C3630,list!G:I,3,FALSE),"")</f>
        <v/>
      </c>
      <c r="O3630" s="26" t="str">
        <f t="shared" si="282"/>
        <v/>
      </c>
      <c r="P3630" s="28" t="str">
        <f t="shared" si="286"/>
        <v/>
      </c>
      <c r="Q3630" s="24" t="str">
        <f t="shared" si="283"/>
        <v/>
      </c>
      <c r="R3630" s="24" t="str">
        <f t="shared" si="284"/>
        <v/>
      </c>
      <c r="S3630" s="27" t="str">
        <f t="shared" si="285"/>
        <v/>
      </c>
    </row>
    <row r="3631" spans="2:19" x14ac:dyDescent="0.3">
      <c r="B3631" s="24" t="str">
        <f>_xlfn.IFNA(VLOOKUP(A3631,list!B:C,2,FALSE),"")</f>
        <v/>
      </c>
      <c r="D3631" s="24" t="str">
        <f>_xlfn.IFNA(VLOOKUP(C3631,list!$G$2:$I$10,2,FALSE),"")</f>
        <v/>
      </c>
      <c r="E3631" s="24" t="str">
        <f>_xlfn.IFNA(VLOOKUP(C3631,list!G:I,3,FALSE),"")</f>
        <v/>
      </c>
      <c r="O3631" s="26" t="str">
        <f t="shared" si="282"/>
        <v/>
      </c>
      <c r="P3631" s="28" t="str">
        <f t="shared" si="286"/>
        <v/>
      </c>
      <c r="Q3631" s="24" t="str">
        <f t="shared" si="283"/>
        <v/>
      </c>
      <c r="R3631" s="24" t="str">
        <f t="shared" si="284"/>
        <v/>
      </c>
      <c r="S3631" s="27" t="str">
        <f t="shared" si="285"/>
        <v/>
      </c>
    </row>
    <row r="3632" spans="2:19" x14ac:dyDescent="0.3">
      <c r="B3632" s="24" t="str">
        <f>_xlfn.IFNA(VLOOKUP(A3632,list!B:C,2,FALSE),"")</f>
        <v/>
      </c>
      <c r="D3632" s="24" t="str">
        <f>_xlfn.IFNA(VLOOKUP(C3632,list!$G$2:$I$10,2,FALSE),"")</f>
        <v/>
      </c>
      <c r="E3632" s="24" t="str">
        <f>_xlfn.IFNA(VLOOKUP(C3632,list!G:I,3,FALSE),"")</f>
        <v/>
      </c>
      <c r="O3632" s="26" t="str">
        <f t="shared" si="282"/>
        <v/>
      </c>
      <c r="P3632" s="28" t="str">
        <f t="shared" si="286"/>
        <v/>
      </c>
      <c r="Q3632" s="24" t="str">
        <f t="shared" si="283"/>
        <v/>
      </c>
      <c r="R3632" s="24" t="str">
        <f t="shared" si="284"/>
        <v/>
      </c>
      <c r="S3632" s="27" t="str">
        <f t="shared" si="285"/>
        <v/>
      </c>
    </row>
    <row r="3633" spans="2:19" x14ac:dyDescent="0.3">
      <c r="B3633" s="24" t="str">
        <f>_xlfn.IFNA(VLOOKUP(A3633,list!B:C,2,FALSE),"")</f>
        <v/>
      </c>
      <c r="D3633" s="24" t="str">
        <f>_xlfn.IFNA(VLOOKUP(C3633,list!$G$2:$I$10,2,FALSE),"")</f>
        <v/>
      </c>
      <c r="E3633" s="24" t="str">
        <f>_xlfn.IFNA(VLOOKUP(C3633,list!G:I,3,FALSE),"")</f>
        <v/>
      </c>
      <c r="O3633" s="26" t="str">
        <f t="shared" si="282"/>
        <v/>
      </c>
      <c r="P3633" s="28" t="str">
        <f t="shared" si="286"/>
        <v/>
      </c>
      <c r="Q3633" s="24" t="str">
        <f t="shared" si="283"/>
        <v/>
      </c>
      <c r="R3633" s="24" t="str">
        <f t="shared" si="284"/>
        <v/>
      </c>
      <c r="S3633" s="27" t="str">
        <f t="shared" si="285"/>
        <v/>
      </c>
    </row>
    <row r="3634" spans="2:19" x14ac:dyDescent="0.3">
      <c r="B3634" s="24" t="str">
        <f>_xlfn.IFNA(VLOOKUP(A3634,list!B:C,2,FALSE),"")</f>
        <v/>
      </c>
      <c r="D3634" s="24" t="str">
        <f>_xlfn.IFNA(VLOOKUP(C3634,list!$G$2:$I$10,2,FALSE),"")</f>
        <v/>
      </c>
      <c r="E3634" s="24" t="str">
        <f>_xlfn.IFNA(VLOOKUP(C3634,list!G:I,3,FALSE),"")</f>
        <v/>
      </c>
      <c r="O3634" s="26" t="str">
        <f t="shared" si="282"/>
        <v/>
      </c>
      <c r="P3634" s="28" t="str">
        <f t="shared" si="286"/>
        <v/>
      </c>
      <c r="Q3634" s="24" t="str">
        <f t="shared" si="283"/>
        <v/>
      </c>
      <c r="R3634" s="24" t="str">
        <f t="shared" si="284"/>
        <v/>
      </c>
      <c r="S3634" s="27" t="str">
        <f t="shared" si="285"/>
        <v/>
      </c>
    </row>
    <row r="3635" spans="2:19" x14ac:dyDescent="0.3">
      <c r="B3635" s="24" t="str">
        <f>_xlfn.IFNA(VLOOKUP(A3635,list!B:C,2,FALSE),"")</f>
        <v/>
      </c>
      <c r="D3635" s="24" t="str">
        <f>_xlfn.IFNA(VLOOKUP(C3635,list!$G$2:$I$10,2,FALSE),"")</f>
        <v/>
      </c>
      <c r="E3635" s="24" t="str">
        <f>_xlfn.IFNA(VLOOKUP(C3635,list!G:I,3,FALSE),"")</f>
        <v/>
      </c>
      <c r="O3635" s="26" t="str">
        <f t="shared" si="282"/>
        <v/>
      </c>
      <c r="P3635" s="28" t="str">
        <f t="shared" si="286"/>
        <v/>
      </c>
      <c r="Q3635" s="24" t="str">
        <f t="shared" si="283"/>
        <v/>
      </c>
      <c r="R3635" s="24" t="str">
        <f t="shared" si="284"/>
        <v/>
      </c>
      <c r="S3635" s="27" t="str">
        <f t="shared" si="285"/>
        <v/>
      </c>
    </row>
    <row r="3636" spans="2:19" x14ac:dyDescent="0.3">
      <c r="B3636" s="24" t="str">
        <f>_xlfn.IFNA(VLOOKUP(A3636,list!B:C,2,FALSE),"")</f>
        <v/>
      </c>
      <c r="D3636" s="24" t="str">
        <f>_xlfn.IFNA(VLOOKUP(C3636,list!$G$2:$I$10,2,FALSE),"")</f>
        <v/>
      </c>
      <c r="E3636" s="24" t="str">
        <f>_xlfn.IFNA(VLOOKUP(C3636,list!G:I,3,FALSE),"")</f>
        <v/>
      </c>
      <c r="O3636" s="26" t="str">
        <f t="shared" si="282"/>
        <v/>
      </c>
      <c r="P3636" s="28" t="str">
        <f t="shared" si="286"/>
        <v/>
      </c>
      <c r="Q3636" s="24" t="str">
        <f t="shared" si="283"/>
        <v/>
      </c>
      <c r="R3636" s="24" t="str">
        <f t="shared" si="284"/>
        <v/>
      </c>
      <c r="S3636" s="27" t="str">
        <f t="shared" si="285"/>
        <v/>
      </c>
    </row>
    <row r="3637" spans="2:19" x14ac:dyDescent="0.3">
      <c r="B3637" s="24" t="str">
        <f>_xlfn.IFNA(VLOOKUP(A3637,list!B:C,2,FALSE),"")</f>
        <v/>
      </c>
      <c r="D3637" s="24" t="str">
        <f>_xlfn.IFNA(VLOOKUP(C3637,list!$G$2:$I$10,2,FALSE),"")</f>
        <v/>
      </c>
      <c r="E3637" s="24" t="str">
        <f>_xlfn.IFNA(VLOOKUP(C3637,list!G:I,3,FALSE),"")</f>
        <v/>
      </c>
      <c r="O3637" s="26" t="str">
        <f t="shared" si="282"/>
        <v/>
      </c>
      <c r="P3637" s="28" t="str">
        <f t="shared" si="286"/>
        <v/>
      </c>
      <c r="Q3637" s="24" t="str">
        <f t="shared" si="283"/>
        <v/>
      </c>
      <c r="R3637" s="24" t="str">
        <f t="shared" si="284"/>
        <v/>
      </c>
      <c r="S3637" s="27" t="str">
        <f t="shared" si="285"/>
        <v/>
      </c>
    </row>
    <row r="3638" spans="2:19" x14ac:dyDescent="0.3">
      <c r="B3638" s="24" t="str">
        <f>_xlfn.IFNA(VLOOKUP(A3638,list!B:C,2,FALSE),"")</f>
        <v/>
      </c>
      <c r="D3638" s="24" t="str">
        <f>_xlfn.IFNA(VLOOKUP(C3638,list!$G$2:$I$10,2,FALSE),"")</f>
        <v/>
      </c>
      <c r="E3638" s="24" t="str">
        <f>_xlfn.IFNA(VLOOKUP(C3638,list!G:I,3,FALSE),"")</f>
        <v/>
      </c>
      <c r="O3638" s="26" t="str">
        <f t="shared" si="282"/>
        <v/>
      </c>
      <c r="P3638" s="28" t="str">
        <f t="shared" si="286"/>
        <v/>
      </c>
      <c r="Q3638" s="24" t="str">
        <f t="shared" si="283"/>
        <v/>
      </c>
      <c r="R3638" s="24" t="str">
        <f t="shared" si="284"/>
        <v/>
      </c>
      <c r="S3638" s="27" t="str">
        <f t="shared" si="285"/>
        <v/>
      </c>
    </row>
    <row r="3639" spans="2:19" x14ac:dyDescent="0.3">
      <c r="B3639" s="24" t="str">
        <f>_xlfn.IFNA(VLOOKUP(A3639,list!B:C,2,FALSE),"")</f>
        <v/>
      </c>
      <c r="D3639" s="24" t="str">
        <f>_xlfn.IFNA(VLOOKUP(C3639,list!$G$2:$I$10,2,FALSE),"")</f>
        <v/>
      </c>
      <c r="E3639" s="24" t="str">
        <f>_xlfn.IFNA(VLOOKUP(C3639,list!G:I,3,FALSE),"")</f>
        <v/>
      </c>
      <c r="O3639" s="26" t="str">
        <f t="shared" si="282"/>
        <v/>
      </c>
      <c r="P3639" s="28" t="str">
        <f t="shared" si="286"/>
        <v/>
      </c>
      <c r="Q3639" s="24" t="str">
        <f t="shared" si="283"/>
        <v/>
      </c>
      <c r="R3639" s="24" t="str">
        <f t="shared" si="284"/>
        <v/>
      </c>
      <c r="S3639" s="27" t="str">
        <f t="shared" si="285"/>
        <v/>
      </c>
    </row>
    <row r="3640" spans="2:19" x14ac:dyDescent="0.3">
      <c r="B3640" s="24" t="str">
        <f>_xlfn.IFNA(VLOOKUP(A3640,list!B:C,2,FALSE),"")</f>
        <v/>
      </c>
      <c r="D3640" s="24" t="str">
        <f>_xlfn.IFNA(VLOOKUP(C3640,list!$G$2:$I$10,2,FALSE),"")</f>
        <v/>
      </c>
      <c r="E3640" s="24" t="str">
        <f>_xlfn.IFNA(VLOOKUP(C3640,list!G:I,3,FALSE),"")</f>
        <v/>
      </c>
      <c r="O3640" s="26" t="str">
        <f t="shared" si="282"/>
        <v/>
      </c>
      <c r="P3640" s="28" t="str">
        <f t="shared" si="286"/>
        <v/>
      </c>
      <c r="Q3640" s="24" t="str">
        <f t="shared" si="283"/>
        <v/>
      </c>
      <c r="R3640" s="24" t="str">
        <f t="shared" si="284"/>
        <v/>
      </c>
      <c r="S3640" s="27" t="str">
        <f t="shared" si="285"/>
        <v/>
      </c>
    </row>
    <row r="3641" spans="2:19" x14ac:dyDescent="0.3">
      <c r="B3641" s="24" t="str">
        <f>_xlfn.IFNA(VLOOKUP(A3641,list!B:C,2,FALSE),"")</f>
        <v/>
      </c>
      <c r="D3641" s="24" t="str">
        <f>_xlfn.IFNA(VLOOKUP(C3641,list!$G$2:$I$10,2,FALSE),"")</f>
        <v/>
      </c>
      <c r="E3641" s="24" t="str">
        <f>_xlfn.IFNA(VLOOKUP(C3641,list!G:I,3,FALSE),"")</f>
        <v/>
      </c>
      <c r="O3641" s="26" t="str">
        <f t="shared" si="282"/>
        <v/>
      </c>
      <c r="P3641" s="28" t="str">
        <f t="shared" si="286"/>
        <v/>
      </c>
      <c r="Q3641" s="24" t="str">
        <f t="shared" si="283"/>
        <v/>
      </c>
      <c r="R3641" s="24" t="str">
        <f t="shared" si="284"/>
        <v/>
      </c>
      <c r="S3641" s="27" t="str">
        <f t="shared" si="285"/>
        <v/>
      </c>
    </row>
    <row r="3642" spans="2:19" x14ac:dyDescent="0.3">
      <c r="B3642" s="24" t="str">
        <f>_xlfn.IFNA(VLOOKUP(A3642,list!B:C,2,FALSE),"")</f>
        <v/>
      </c>
      <c r="D3642" s="24" t="str">
        <f>_xlfn.IFNA(VLOOKUP(C3642,list!$G$2:$I$10,2,FALSE),"")</f>
        <v/>
      </c>
      <c r="E3642" s="24" t="str">
        <f>_xlfn.IFNA(VLOOKUP(C3642,list!G:I,3,FALSE),"")</f>
        <v/>
      </c>
      <c r="O3642" s="26" t="str">
        <f t="shared" si="282"/>
        <v/>
      </c>
      <c r="P3642" s="28" t="str">
        <f t="shared" si="286"/>
        <v/>
      </c>
      <c r="Q3642" s="24" t="str">
        <f t="shared" si="283"/>
        <v/>
      </c>
      <c r="R3642" s="24" t="str">
        <f t="shared" si="284"/>
        <v/>
      </c>
      <c r="S3642" s="27" t="str">
        <f t="shared" si="285"/>
        <v/>
      </c>
    </row>
    <row r="3643" spans="2:19" x14ac:dyDescent="0.3">
      <c r="B3643" s="24" t="str">
        <f>_xlfn.IFNA(VLOOKUP(A3643,list!B:C,2,FALSE),"")</f>
        <v/>
      </c>
      <c r="D3643" s="24" t="str">
        <f>_xlfn.IFNA(VLOOKUP(C3643,list!$G$2:$I$10,2,FALSE),"")</f>
        <v/>
      </c>
      <c r="E3643" s="24" t="str">
        <f>_xlfn.IFNA(VLOOKUP(C3643,list!G:I,3,FALSE),"")</f>
        <v/>
      </c>
      <c r="O3643" s="26" t="str">
        <f t="shared" si="282"/>
        <v/>
      </c>
      <c r="P3643" s="28" t="str">
        <f t="shared" si="286"/>
        <v/>
      </c>
      <c r="Q3643" s="24" t="str">
        <f t="shared" si="283"/>
        <v/>
      </c>
      <c r="R3643" s="24" t="str">
        <f t="shared" si="284"/>
        <v/>
      </c>
      <c r="S3643" s="27" t="str">
        <f t="shared" si="285"/>
        <v/>
      </c>
    </row>
    <row r="3644" spans="2:19" x14ac:dyDescent="0.3">
      <c r="B3644" s="24" t="str">
        <f>_xlfn.IFNA(VLOOKUP(A3644,list!B:C,2,FALSE),"")</f>
        <v/>
      </c>
      <c r="D3644" s="24" t="str">
        <f>_xlfn.IFNA(VLOOKUP(C3644,list!$G$2:$I$10,2,FALSE),"")</f>
        <v/>
      </c>
      <c r="E3644" s="24" t="str">
        <f>_xlfn.IFNA(VLOOKUP(C3644,list!G:I,3,FALSE),"")</f>
        <v/>
      </c>
      <c r="O3644" s="26" t="str">
        <f t="shared" si="282"/>
        <v/>
      </c>
      <c r="P3644" s="28" t="str">
        <f t="shared" si="286"/>
        <v/>
      </c>
      <c r="Q3644" s="24" t="str">
        <f t="shared" si="283"/>
        <v/>
      </c>
      <c r="R3644" s="24" t="str">
        <f t="shared" si="284"/>
        <v/>
      </c>
      <c r="S3644" s="27" t="str">
        <f t="shared" si="285"/>
        <v/>
      </c>
    </row>
    <row r="3645" spans="2:19" x14ac:dyDescent="0.3">
      <c r="B3645" s="24" t="str">
        <f>_xlfn.IFNA(VLOOKUP(A3645,list!B:C,2,FALSE),"")</f>
        <v/>
      </c>
      <c r="D3645" s="24" t="str">
        <f>_xlfn.IFNA(VLOOKUP(C3645,list!$G$2:$I$10,2,FALSE),"")</f>
        <v/>
      </c>
      <c r="E3645" s="24" t="str">
        <f>_xlfn.IFNA(VLOOKUP(C3645,list!G:I,3,FALSE),"")</f>
        <v/>
      </c>
      <c r="O3645" s="26" t="str">
        <f t="shared" si="282"/>
        <v/>
      </c>
      <c r="P3645" s="28" t="str">
        <f t="shared" si="286"/>
        <v/>
      </c>
      <c r="Q3645" s="24" t="str">
        <f t="shared" si="283"/>
        <v/>
      </c>
      <c r="R3645" s="24" t="str">
        <f t="shared" si="284"/>
        <v/>
      </c>
      <c r="S3645" s="27" t="str">
        <f t="shared" si="285"/>
        <v/>
      </c>
    </row>
    <row r="3646" spans="2:19" x14ac:dyDescent="0.3">
      <c r="B3646" s="24" t="str">
        <f>_xlfn.IFNA(VLOOKUP(A3646,list!B:C,2,FALSE),"")</f>
        <v/>
      </c>
      <c r="D3646" s="24" t="str">
        <f>_xlfn.IFNA(VLOOKUP(C3646,list!$G$2:$I$10,2,FALSE),"")</f>
        <v/>
      </c>
      <c r="E3646" s="24" t="str">
        <f>_xlfn.IFNA(VLOOKUP(C3646,list!G:I,3,FALSE),"")</f>
        <v/>
      </c>
      <c r="O3646" s="26" t="str">
        <f t="shared" si="282"/>
        <v/>
      </c>
      <c r="P3646" s="28" t="str">
        <f t="shared" si="286"/>
        <v/>
      </c>
      <c r="Q3646" s="24" t="str">
        <f t="shared" si="283"/>
        <v/>
      </c>
      <c r="R3646" s="24" t="str">
        <f t="shared" si="284"/>
        <v/>
      </c>
      <c r="S3646" s="27" t="str">
        <f t="shared" si="285"/>
        <v/>
      </c>
    </row>
    <row r="3647" spans="2:19" x14ac:dyDescent="0.3">
      <c r="B3647" s="24" t="str">
        <f>_xlfn.IFNA(VLOOKUP(A3647,list!B:C,2,FALSE),"")</f>
        <v/>
      </c>
      <c r="D3647" s="24" t="str">
        <f>_xlfn.IFNA(VLOOKUP(C3647,list!$G$2:$I$10,2,FALSE),"")</f>
        <v/>
      </c>
      <c r="E3647" s="24" t="str">
        <f>_xlfn.IFNA(VLOOKUP(C3647,list!G:I,3,FALSE),"")</f>
        <v/>
      </c>
      <c r="O3647" s="26" t="str">
        <f t="shared" si="282"/>
        <v/>
      </c>
      <c r="P3647" s="28" t="str">
        <f t="shared" si="286"/>
        <v/>
      </c>
      <c r="Q3647" s="24" t="str">
        <f t="shared" si="283"/>
        <v/>
      </c>
      <c r="R3647" s="24" t="str">
        <f t="shared" si="284"/>
        <v/>
      </c>
      <c r="S3647" s="27" t="str">
        <f t="shared" si="285"/>
        <v/>
      </c>
    </row>
    <row r="3648" spans="2:19" x14ac:dyDescent="0.3">
      <c r="B3648" s="24" t="str">
        <f>_xlfn.IFNA(VLOOKUP(A3648,list!B:C,2,FALSE),"")</f>
        <v/>
      </c>
      <c r="D3648" s="24" t="str">
        <f>_xlfn.IFNA(VLOOKUP(C3648,list!$G$2:$I$10,2,FALSE),"")</f>
        <v/>
      </c>
      <c r="E3648" s="24" t="str">
        <f>_xlfn.IFNA(VLOOKUP(C3648,list!G:I,3,FALSE),"")</f>
        <v/>
      </c>
      <c r="O3648" s="26" t="str">
        <f t="shared" si="282"/>
        <v/>
      </c>
      <c r="P3648" s="28" t="str">
        <f t="shared" si="286"/>
        <v/>
      </c>
      <c r="Q3648" s="24" t="str">
        <f t="shared" si="283"/>
        <v/>
      </c>
      <c r="R3648" s="24" t="str">
        <f t="shared" si="284"/>
        <v/>
      </c>
      <c r="S3648" s="27" t="str">
        <f t="shared" si="285"/>
        <v/>
      </c>
    </row>
    <row r="3649" spans="2:19" x14ac:dyDescent="0.3">
      <c r="B3649" s="24" t="str">
        <f>_xlfn.IFNA(VLOOKUP(A3649,list!B:C,2,FALSE),"")</f>
        <v/>
      </c>
      <c r="D3649" s="24" t="str">
        <f>_xlfn.IFNA(VLOOKUP(C3649,list!$G$2:$I$10,2,FALSE),"")</f>
        <v/>
      </c>
      <c r="E3649" s="24" t="str">
        <f>_xlfn.IFNA(VLOOKUP(C3649,list!G:I,3,FALSE),"")</f>
        <v/>
      </c>
      <c r="O3649" s="26" t="str">
        <f t="shared" si="282"/>
        <v/>
      </c>
      <c r="P3649" s="28" t="str">
        <f t="shared" si="286"/>
        <v/>
      </c>
      <c r="Q3649" s="24" t="str">
        <f t="shared" si="283"/>
        <v/>
      </c>
      <c r="R3649" s="24" t="str">
        <f t="shared" si="284"/>
        <v/>
      </c>
      <c r="S3649" s="27" t="str">
        <f t="shared" si="285"/>
        <v/>
      </c>
    </row>
    <row r="3650" spans="2:19" x14ac:dyDescent="0.3">
      <c r="B3650" s="24" t="str">
        <f>_xlfn.IFNA(VLOOKUP(A3650,list!B:C,2,FALSE),"")</f>
        <v/>
      </c>
      <c r="D3650" s="24" t="str">
        <f>_xlfn.IFNA(VLOOKUP(C3650,list!$G$2:$I$10,2,FALSE),"")</f>
        <v/>
      </c>
      <c r="E3650" s="24" t="str">
        <f>_xlfn.IFNA(VLOOKUP(C3650,list!G:I,3,FALSE),"")</f>
        <v/>
      </c>
      <c r="O3650" s="26" t="str">
        <f t="shared" ref="O3650:O3713" si="287">IFERROR(IF(H3650="","",DATE(YEAR(H3650),MONTH(H3650),1)),"")</f>
        <v/>
      </c>
      <c r="P3650" s="28" t="str">
        <f t="shared" si="286"/>
        <v/>
      </c>
      <c r="Q3650" s="24" t="str">
        <f t="shared" ref="Q3650:Q3713" si="288">IFERROR(IF(J3650="","",MONTH(EOMONTH(J3650,(DAY(J3650)&gt;15)+0))),"")</f>
        <v/>
      </c>
      <c r="R3650" s="24" t="str">
        <f t="shared" ref="R3650:R3713" si="289">IFERROR(IF(J3650="","",IF(AND(MONTH(J3650)=12,Q3650=1),YEAR(J3650)+1,YEAR(J3650))),"")</f>
        <v/>
      </c>
      <c r="S3650" s="27" t="str">
        <f t="shared" ref="S3650:S3713" si="290">IF(OR(Q3650="",R3650=""),"",DATE(R3650,Q3650,1))</f>
        <v/>
      </c>
    </row>
    <row r="3651" spans="2:19" x14ac:dyDescent="0.3">
      <c r="B3651" s="24" t="str">
        <f>_xlfn.IFNA(VLOOKUP(A3651,list!B:C,2,FALSE),"")</f>
        <v/>
      </c>
      <c r="D3651" s="24" t="str">
        <f>_xlfn.IFNA(VLOOKUP(C3651,list!$G$2:$I$10,2,FALSE),"")</f>
        <v/>
      </c>
      <c r="E3651" s="24" t="str">
        <f>_xlfn.IFNA(VLOOKUP(C3651,list!G:I,3,FALSE),"")</f>
        <v/>
      </c>
      <c r="O3651" s="26" t="str">
        <f t="shared" si="287"/>
        <v/>
      </c>
      <c r="P3651" s="28" t="str">
        <f t="shared" ref="P3651:P3714" si="291">IFERROR(IF(J3651&gt;0,((J3651-H3651)/7),""),"")</f>
        <v/>
      </c>
      <c r="Q3651" s="24" t="str">
        <f t="shared" si="288"/>
        <v/>
      </c>
      <c r="R3651" s="24" t="str">
        <f t="shared" si="289"/>
        <v/>
      </c>
      <c r="S3651" s="27" t="str">
        <f t="shared" si="290"/>
        <v/>
      </c>
    </row>
    <row r="3652" spans="2:19" x14ac:dyDescent="0.3">
      <c r="B3652" s="24" t="str">
        <f>_xlfn.IFNA(VLOOKUP(A3652,list!B:C,2,FALSE),"")</f>
        <v/>
      </c>
      <c r="D3652" s="24" t="str">
        <f>_xlfn.IFNA(VLOOKUP(C3652,list!$G$2:$I$10,2,FALSE),"")</f>
        <v/>
      </c>
      <c r="E3652" s="24" t="str">
        <f>_xlfn.IFNA(VLOOKUP(C3652,list!G:I,3,FALSE),"")</f>
        <v/>
      </c>
      <c r="O3652" s="26" t="str">
        <f t="shared" si="287"/>
        <v/>
      </c>
      <c r="P3652" s="28" t="str">
        <f t="shared" si="291"/>
        <v/>
      </c>
      <c r="Q3652" s="24" t="str">
        <f t="shared" si="288"/>
        <v/>
      </c>
      <c r="R3652" s="24" t="str">
        <f t="shared" si="289"/>
        <v/>
      </c>
      <c r="S3652" s="27" t="str">
        <f t="shared" si="290"/>
        <v/>
      </c>
    </row>
    <row r="3653" spans="2:19" x14ac:dyDescent="0.3">
      <c r="B3653" s="24" t="str">
        <f>_xlfn.IFNA(VLOOKUP(A3653,list!B:C,2,FALSE),"")</f>
        <v/>
      </c>
      <c r="D3653" s="24" t="str">
        <f>_xlfn.IFNA(VLOOKUP(C3653,list!$G$2:$I$10,2,FALSE),"")</f>
        <v/>
      </c>
      <c r="E3653" s="24" t="str">
        <f>_xlfn.IFNA(VLOOKUP(C3653,list!G:I,3,FALSE),"")</f>
        <v/>
      </c>
      <c r="O3653" s="26" t="str">
        <f t="shared" si="287"/>
        <v/>
      </c>
      <c r="P3653" s="28" t="str">
        <f t="shared" si="291"/>
        <v/>
      </c>
      <c r="Q3653" s="24" t="str">
        <f t="shared" si="288"/>
        <v/>
      </c>
      <c r="R3653" s="24" t="str">
        <f t="shared" si="289"/>
        <v/>
      </c>
      <c r="S3653" s="27" t="str">
        <f t="shared" si="290"/>
        <v/>
      </c>
    </row>
    <row r="3654" spans="2:19" x14ac:dyDescent="0.3">
      <c r="B3654" s="24" t="str">
        <f>_xlfn.IFNA(VLOOKUP(A3654,list!B:C,2,FALSE),"")</f>
        <v/>
      </c>
      <c r="D3654" s="24" t="str">
        <f>_xlfn.IFNA(VLOOKUP(C3654,list!$G$2:$I$10,2,FALSE),"")</f>
        <v/>
      </c>
      <c r="E3654" s="24" t="str">
        <f>_xlfn.IFNA(VLOOKUP(C3654,list!G:I,3,FALSE),"")</f>
        <v/>
      </c>
      <c r="O3654" s="26" t="str">
        <f t="shared" si="287"/>
        <v/>
      </c>
      <c r="P3654" s="28" t="str">
        <f t="shared" si="291"/>
        <v/>
      </c>
      <c r="Q3654" s="24" t="str">
        <f t="shared" si="288"/>
        <v/>
      </c>
      <c r="R3654" s="24" t="str">
        <f t="shared" si="289"/>
        <v/>
      </c>
      <c r="S3654" s="27" t="str">
        <f t="shared" si="290"/>
        <v/>
      </c>
    </row>
    <row r="3655" spans="2:19" x14ac:dyDescent="0.3">
      <c r="B3655" s="24" t="str">
        <f>_xlfn.IFNA(VLOOKUP(A3655,list!B:C,2,FALSE),"")</f>
        <v/>
      </c>
      <c r="D3655" s="24" t="str">
        <f>_xlfn.IFNA(VLOOKUP(C3655,list!$G$2:$I$10,2,FALSE),"")</f>
        <v/>
      </c>
      <c r="E3655" s="24" t="str">
        <f>_xlfn.IFNA(VLOOKUP(C3655,list!G:I,3,FALSE),"")</f>
        <v/>
      </c>
      <c r="O3655" s="26" t="str">
        <f t="shared" si="287"/>
        <v/>
      </c>
      <c r="P3655" s="28" t="str">
        <f t="shared" si="291"/>
        <v/>
      </c>
      <c r="Q3655" s="24" t="str">
        <f t="shared" si="288"/>
        <v/>
      </c>
      <c r="R3655" s="24" t="str">
        <f t="shared" si="289"/>
        <v/>
      </c>
      <c r="S3655" s="27" t="str">
        <f t="shared" si="290"/>
        <v/>
      </c>
    </row>
    <row r="3656" spans="2:19" x14ac:dyDescent="0.3">
      <c r="B3656" s="24" t="str">
        <f>_xlfn.IFNA(VLOOKUP(A3656,list!B:C,2,FALSE),"")</f>
        <v/>
      </c>
      <c r="D3656" s="24" t="str">
        <f>_xlfn.IFNA(VLOOKUP(C3656,list!$G$2:$I$10,2,FALSE),"")</f>
        <v/>
      </c>
      <c r="E3656" s="24" t="str">
        <f>_xlfn.IFNA(VLOOKUP(C3656,list!G:I,3,FALSE),"")</f>
        <v/>
      </c>
      <c r="O3656" s="26" t="str">
        <f t="shared" si="287"/>
        <v/>
      </c>
      <c r="P3656" s="28" t="str">
        <f t="shared" si="291"/>
        <v/>
      </c>
      <c r="Q3656" s="24" t="str">
        <f t="shared" si="288"/>
        <v/>
      </c>
      <c r="R3656" s="24" t="str">
        <f t="shared" si="289"/>
        <v/>
      </c>
      <c r="S3656" s="27" t="str">
        <f t="shared" si="290"/>
        <v/>
      </c>
    </row>
    <row r="3657" spans="2:19" x14ac:dyDescent="0.3">
      <c r="B3657" s="24" t="str">
        <f>_xlfn.IFNA(VLOOKUP(A3657,list!B:C,2,FALSE),"")</f>
        <v/>
      </c>
      <c r="D3657" s="24" t="str">
        <f>_xlfn.IFNA(VLOOKUP(C3657,list!$G$2:$I$10,2,FALSE),"")</f>
        <v/>
      </c>
      <c r="E3657" s="24" t="str">
        <f>_xlfn.IFNA(VLOOKUP(C3657,list!G:I,3,FALSE),"")</f>
        <v/>
      </c>
      <c r="O3657" s="26" t="str">
        <f t="shared" si="287"/>
        <v/>
      </c>
      <c r="P3657" s="28" t="str">
        <f t="shared" si="291"/>
        <v/>
      </c>
      <c r="Q3657" s="24" t="str">
        <f t="shared" si="288"/>
        <v/>
      </c>
      <c r="R3657" s="24" t="str">
        <f t="shared" si="289"/>
        <v/>
      </c>
      <c r="S3657" s="27" t="str">
        <f t="shared" si="290"/>
        <v/>
      </c>
    </row>
    <row r="3658" spans="2:19" x14ac:dyDescent="0.3">
      <c r="B3658" s="24" t="str">
        <f>_xlfn.IFNA(VLOOKUP(A3658,list!B:C,2,FALSE),"")</f>
        <v/>
      </c>
      <c r="D3658" s="24" t="str">
        <f>_xlfn.IFNA(VLOOKUP(C3658,list!$G$2:$I$10,2,FALSE),"")</f>
        <v/>
      </c>
      <c r="E3658" s="24" t="str">
        <f>_xlfn.IFNA(VLOOKUP(C3658,list!G:I,3,FALSE),"")</f>
        <v/>
      </c>
      <c r="O3658" s="26" t="str">
        <f t="shared" si="287"/>
        <v/>
      </c>
      <c r="P3658" s="28" t="str">
        <f t="shared" si="291"/>
        <v/>
      </c>
      <c r="Q3658" s="24" t="str">
        <f t="shared" si="288"/>
        <v/>
      </c>
      <c r="R3658" s="24" t="str">
        <f t="shared" si="289"/>
        <v/>
      </c>
      <c r="S3658" s="27" t="str">
        <f t="shared" si="290"/>
        <v/>
      </c>
    </row>
    <row r="3659" spans="2:19" x14ac:dyDescent="0.3">
      <c r="B3659" s="24" t="str">
        <f>_xlfn.IFNA(VLOOKUP(A3659,list!B:C,2,FALSE),"")</f>
        <v/>
      </c>
      <c r="D3659" s="24" t="str">
        <f>_xlfn.IFNA(VLOOKUP(C3659,list!$G$2:$I$10,2,FALSE),"")</f>
        <v/>
      </c>
      <c r="E3659" s="24" t="str">
        <f>_xlfn.IFNA(VLOOKUP(C3659,list!G:I,3,FALSE),"")</f>
        <v/>
      </c>
      <c r="O3659" s="26" t="str">
        <f t="shared" si="287"/>
        <v/>
      </c>
      <c r="P3659" s="28" t="str">
        <f t="shared" si="291"/>
        <v/>
      </c>
      <c r="Q3659" s="24" t="str">
        <f t="shared" si="288"/>
        <v/>
      </c>
      <c r="R3659" s="24" t="str">
        <f t="shared" si="289"/>
        <v/>
      </c>
      <c r="S3659" s="27" t="str">
        <f t="shared" si="290"/>
        <v/>
      </c>
    </row>
    <row r="3660" spans="2:19" x14ac:dyDescent="0.3">
      <c r="B3660" s="24" t="str">
        <f>_xlfn.IFNA(VLOOKUP(A3660,list!B:C,2,FALSE),"")</f>
        <v/>
      </c>
      <c r="D3660" s="24" t="str">
        <f>_xlfn.IFNA(VLOOKUP(C3660,list!$G$2:$I$10,2,FALSE),"")</f>
        <v/>
      </c>
      <c r="E3660" s="24" t="str">
        <f>_xlfn.IFNA(VLOOKUP(C3660,list!G:I,3,FALSE),"")</f>
        <v/>
      </c>
      <c r="O3660" s="26" t="str">
        <f t="shared" si="287"/>
        <v/>
      </c>
      <c r="P3660" s="28" t="str">
        <f t="shared" si="291"/>
        <v/>
      </c>
      <c r="Q3660" s="24" t="str">
        <f t="shared" si="288"/>
        <v/>
      </c>
      <c r="R3660" s="24" t="str">
        <f t="shared" si="289"/>
        <v/>
      </c>
      <c r="S3660" s="27" t="str">
        <f t="shared" si="290"/>
        <v/>
      </c>
    </row>
    <row r="3661" spans="2:19" x14ac:dyDescent="0.3">
      <c r="B3661" s="24" t="str">
        <f>_xlfn.IFNA(VLOOKUP(A3661,list!B:C,2,FALSE),"")</f>
        <v/>
      </c>
      <c r="D3661" s="24" t="str">
        <f>_xlfn.IFNA(VLOOKUP(C3661,list!$G$2:$I$10,2,FALSE),"")</f>
        <v/>
      </c>
      <c r="E3661" s="24" t="str">
        <f>_xlfn.IFNA(VLOOKUP(C3661,list!G:I,3,FALSE),"")</f>
        <v/>
      </c>
      <c r="O3661" s="26" t="str">
        <f t="shared" si="287"/>
        <v/>
      </c>
      <c r="P3661" s="28" t="str">
        <f t="shared" si="291"/>
        <v/>
      </c>
      <c r="Q3661" s="24" t="str">
        <f t="shared" si="288"/>
        <v/>
      </c>
      <c r="R3661" s="24" t="str">
        <f t="shared" si="289"/>
        <v/>
      </c>
      <c r="S3661" s="27" t="str">
        <f t="shared" si="290"/>
        <v/>
      </c>
    </row>
    <row r="3662" spans="2:19" x14ac:dyDescent="0.3">
      <c r="B3662" s="24" t="str">
        <f>_xlfn.IFNA(VLOOKUP(A3662,list!B:C,2,FALSE),"")</f>
        <v/>
      </c>
      <c r="D3662" s="24" t="str">
        <f>_xlfn.IFNA(VLOOKUP(C3662,list!$G$2:$I$10,2,FALSE),"")</f>
        <v/>
      </c>
      <c r="E3662" s="24" t="str">
        <f>_xlfn.IFNA(VLOOKUP(C3662,list!G:I,3,FALSE),"")</f>
        <v/>
      </c>
      <c r="O3662" s="26" t="str">
        <f t="shared" si="287"/>
        <v/>
      </c>
      <c r="P3662" s="28" t="str">
        <f t="shared" si="291"/>
        <v/>
      </c>
      <c r="Q3662" s="24" t="str">
        <f t="shared" si="288"/>
        <v/>
      </c>
      <c r="R3662" s="24" t="str">
        <f t="shared" si="289"/>
        <v/>
      </c>
      <c r="S3662" s="27" t="str">
        <f t="shared" si="290"/>
        <v/>
      </c>
    </row>
    <row r="3663" spans="2:19" x14ac:dyDescent="0.3">
      <c r="B3663" s="24" t="str">
        <f>_xlfn.IFNA(VLOOKUP(A3663,list!B:C,2,FALSE),"")</f>
        <v/>
      </c>
      <c r="D3663" s="24" t="str">
        <f>_xlfn.IFNA(VLOOKUP(C3663,list!$G$2:$I$10,2,FALSE),"")</f>
        <v/>
      </c>
      <c r="E3663" s="24" t="str">
        <f>_xlfn.IFNA(VLOOKUP(C3663,list!G:I,3,FALSE),"")</f>
        <v/>
      </c>
      <c r="O3663" s="26" t="str">
        <f t="shared" si="287"/>
        <v/>
      </c>
      <c r="P3663" s="28" t="str">
        <f t="shared" si="291"/>
        <v/>
      </c>
      <c r="Q3663" s="24" t="str">
        <f t="shared" si="288"/>
        <v/>
      </c>
      <c r="R3663" s="24" t="str">
        <f t="shared" si="289"/>
        <v/>
      </c>
      <c r="S3663" s="27" t="str">
        <f t="shared" si="290"/>
        <v/>
      </c>
    </row>
    <row r="3664" spans="2:19" x14ac:dyDescent="0.3">
      <c r="B3664" s="24" t="str">
        <f>_xlfn.IFNA(VLOOKUP(A3664,list!B:C,2,FALSE),"")</f>
        <v/>
      </c>
      <c r="D3664" s="24" t="str">
        <f>_xlfn.IFNA(VLOOKUP(C3664,list!$G$2:$I$10,2,FALSE),"")</f>
        <v/>
      </c>
      <c r="E3664" s="24" t="str">
        <f>_xlfn.IFNA(VLOOKUP(C3664,list!G:I,3,FALSE),"")</f>
        <v/>
      </c>
      <c r="O3664" s="26" t="str">
        <f t="shared" si="287"/>
        <v/>
      </c>
      <c r="P3664" s="28" t="str">
        <f t="shared" si="291"/>
        <v/>
      </c>
      <c r="Q3664" s="24" t="str">
        <f t="shared" si="288"/>
        <v/>
      </c>
      <c r="R3664" s="24" t="str">
        <f t="shared" si="289"/>
        <v/>
      </c>
      <c r="S3664" s="27" t="str">
        <f t="shared" si="290"/>
        <v/>
      </c>
    </row>
    <row r="3665" spans="2:19" x14ac:dyDescent="0.3">
      <c r="B3665" s="24" t="str">
        <f>_xlfn.IFNA(VLOOKUP(A3665,list!B:C,2,FALSE),"")</f>
        <v/>
      </c>
      <c r="D3665" s="24" t="str">
        <f>_xlfn.IFNA(VLOOKUP(C3665,list!$G$2:$I$10,2,FALSE),"")</f>
        <v/>
      </c>
      <c r="E3665" s="24" t="str">
        <f>_xlfn.IFNA(VLOOKUP(C3665,list!G:I,3,FALSE),"")</f>
        <v/>
      </c>
      <c r="O3665" s="26" t="str">
        <f t="shared" si="287"/>
        <v/>
      </c>
      <c r="P3665" s="28" t="str">
        <f t="shared" si="291"/>
        <v/>
      </c>
      <c r="Q3665" s="24" t="str">
        <f t="shared" si="288"/>
        <v/>
      </c>
      <c r="R3665" s="24" t="str">
        <f t="shared" si="289"/>
        <v/>
      </c>
      <c r="S3665" s="27" t="str">
        <f t="shared" si="290"/>
        <v/>
      </c>
    </row>
    <row r="3666" spans="2:19" x14ac:dyDescent="0.3">
      <c r="B3666" s="24" t="str">
        <f>_xlfn.IFNA(VLOOKUP(A3666,list!B:C,2,FALSE),"")</f>
        <v/>
      </c>
      <c r="D3666" s="24" t="str">
        <f>_xlfn.IFNA(VLOOKUP(C3666,list!$G$2:$I$10,2,FALSE),"")</f>
        <v/>
      </c>
      <c r="E3666" s="24" t="str">
        <f>_xlfn.IFNA(VLOOKUP(C3666,list!G:I,3,FALSE),"")</f>
        <v/>
      </c>
      <c r="O3666" s="26" t="str">
        <f t="shared" si="287"/>
        <v/>
      </c>
      <c r="P3666" s="28" t="str">
        <f t="shared" si="291"/>
        <v/>
      </c>
      <c r="Q3666" s="24" t="str">
        <f t="shared" si="288"/>
        <v/>
      </c>
      <c r="R3666" s="24" t="str">
        <f t="shared" si="289"/>
        <v/>
      </c>
      <c r="S3666" s="27" t="str">
        <f t="shared" si="290"/>
        <v/>
      </c>
    </row>
    <row r="3667" spans="2:19" x14ac:dyDescent="0.3">
      <c r="B3667" s="24" t="str">
        <f>_xlfn.IFNA(VLOOKUP(A3667,list!B:C,2,FALSE),"")</f>
        <v/>
      </c>
      <c r="D3667" s="24" t="str">
        <f>_xlfn.IFNA(VLOOKUP(C3667,list!$G$2:$I$10,2,FALSE),"")</f>
        <v/>
      </c>
      <c r="E3667" s="24" t="str">
        <f>_xlfn.IFNA(VLOOKUP(C3667,list!G:I,3,FALSE),"")</f>
        <v/>
      </c>
      <c r="O3667" s="26" t="str">
        <f t="shared" si="287"/>
        <v/>
      </c>
      <c r="P3667" s="28" t="str">
        <f t="shared" si="291"/>
        <v/>
      </c>
      <c r="Q3667" s="24" t="str">
        <f t="shared" si="288"/>
        <v/>
      </c>
      <c r="R3667" s="24" t="str">
        <f t="shared" si="289"/>
        <v/>
      </c>
      <c r="S3667" s="27" t="str">
        <f t="shared" si="290"/>
        <v/>
      </c>
    </row>
    <row r="3668" spans="2:19" x14ac:dyDescent="0.3">
      <c r="B3668" s="24" t="str">
        <f>_xlfn.IFNA(VLOOKUP(A3668,list!B:C,2,FALSE),"")</f>
        <v/>
      </c>
      <c r="D3668" s="24" t="str">
        <f>_xlfn.IFNA(VLOOKUP(C3668,list!$G$2:$I$10,2,FALSE),"")</f>
        <v/>
      </c>
      <c r="E3668" s="24" t="str">
        <f>_xlfn.IFNA(VLOOKUP(C3668,list!G:I,3,FALSE),"")</f>
        <v/>
      </c>
      <c r="O3668" s="26" t="str">
        <f t="shared" si="287"/>
        <v/>
      </c>
      <c r="P3668" s="28" t="str">
        <f t="shared" si="291"/>
        <v/>
      </c>
      <c r="Q3668" s="24" t="str">
        <f t="shared" si="288"/>
        <v/>
      </c>
      <c r="R3668" s="24" t="str">
        <f t="shared" si="289"/>
        <v/>
      </c>
      <c r="S3668" s="27" t="str">
        <f t="shared" si="290"/>
        <v/>
      </c>
    </row>
    <row r="3669" spans="2:19" x14ac:dyDescent="0.3">
      <c r="B3669" s="24" t="str">
        <f>_xlfn.IFNA(VLOOKUP(A3669,list!B:C,2,FALSE),"")</f>
        <v/>
      </c>
      <c r="D3669" s="24" t="str">
        <f>_xlfn.IFNA(VLOOKUP(C3669,list!$G$2:$I$10,2,FALSE),"")</f>
        <v/>
      </c>
      <c r="E3669" s="24" t="str">
        <f>_xlfn.IFNA(VLOOKUP(C3669,list!G:I,3,FALSE),"")</f>
        <v/>
      </c>
      <c r="O3669" s="26" t="str">
        <f t="shared" si="287"/>
        <v/>
      </c>
      <c r="P3669" s="28" t="str">
        <f t="shared" si="291"/>
        <v/>
      </c>
      <c r="Q3669" s="24" t="str">
        <f t="shared" si="288"/>
        <v/>
      </c>
      <c r="R3669" s="24" t="str">
        <f t="shared" si="289"/>
        <v/>
      </c>
      <c r="S3669" s="27" t="str">
        <f t="shared" si="290"/>
        <v/>
      </c>
    </row>
    <row r="3670" spans="2:19" x14ac:dyDescent="0.3">
      <c r="B3670" s="24" t="str">
        <f>_xlfn.IFNA(VLOOKUP(A3670,list!B:C,2,FALSE),"")</f>
        <v/>
      </c>
      <c r="D3670" s="24" t="str">
        <f>_xlfn.IFNA(VLOOKUP(C3670,list!$G$2:$I$10,2,FALSE),"")</f>
        <v/>
      </c>
      <c r="E3670" s="24" t="str">
        <f>_xlfn.IFNA(VLOOKUP(C3670,list!G:I,3,FALSE),"")</f>
        <v/>
      </c>
      <c r="O3670" s="26" t="str">
        <f t="shared" si="287"/>
        <v/>
      </c>
      <c r="P3670" s="28" t="str">
        <f t="shared" si="291"/>
        <v/>
      </c>
      <c r="Q3670" s="24" t="str">
        <f t="shared" si="288"/>
        <v/>
      </c>
      <c r="R3670" s="24" t="str">
        <f t="shared" si="289"/>
        <v/>
      </c>
      <c r="S3670" s="27" t="str">
        <f t="shared" si="290"/>
        <v/>
      </c>
    </row>
    <row r="3671" spans="2:19" x14ac:dyDescent="0.3">
      <c r="B3671" s="24" t="str">
        <f>_xlfn.IFNA(VLOOKUP(A3671,list!B:C,2,FALSE),"")</f>
        <v/>
      </c>
      <c r="D3671" s="24" t="str">
        <f>_xlfn.IFNA(VLOOKUP(C3671,list!$G$2:$I$10,2,FALSE),"")</f>
        <v/>
      </c>
      <c r="E3671" s="24" t="str">
        <f>_xlfn.IFNA(VLOOKUP(C3671,list!G:I,3,FALSE),"")</f>
        <v/>
      </c>
      <c r="O3671" s="26" t="str">
        <f t="shared" si="287"/>
        <v/>
      </c>
      <c r="P3671" s="28" t="str">
        <f t="shared" si="291"/>
        <v/>
      </c>
      <c r="Q3671" s="24" t="str">
        <f t="shared" si="288"/>
        <v/>
      </c>
      <c r="R3671" s="24" t="str">
        <f t="shared" si="289"/>
        <v/>
      </c>
      <c r="S3671" s="27" t="str">
        <f t="shared" si="290"/>
        <v/>
      </c>
    </row>
    <row r="3672" spans="2:19" x14ac:dyDescent="0.3">
      <c r="B3672" s="24" t="str">
        <f>_xlfn.IFNA(VLOOKUP(A3672,list!B:C,2,FALSE),"")</f>
        <v/>
      </c>
      <c r="D3672" s="24" t="str">
        <f>_xlfn.IFNA(VLOOKUP(C3672,list!$G$2:$I$10,2,FALSE),"")</f>
        <v/>
      </c>
      <c r="E3672" s="24" t="str">
        <f>_xlfn.IFNA(VLOOKUP(C3672,list!G:I,3,FALSE),"")</f>
        <v/>
      </c>
      <c r="O3672" s="26" t="str">
        <f t="shared" si="287"/>
        <v/>
      </c>
      <c r="P3672" s="28" t="str">
        <f t="shared" si="291"/>
        <v/>
      </c>
      <c r="Q3672" s="24" t="str">
        <f t="shared" si="288"/>
        <v/>
      </c>
      <c r="R3672" s="24" t="str">
        <f t="shared" si="289"/>
        <v/>
      </c>
      <c r="S3672" s="27" t="str">
        <f t="shared" si="290"/>
        <v/>
      </c>
    </row>
    <row r="3673" spans="2:19" x14ac:dyDescent="0.3">
      <c r="B3673" s="24" t="str">
        <f>_xlfn.IFNA(VLOOKUP(A3673,list!B:C,2,FALSE),"")</f>
        <v/>
      </c>
      <c r="D3673" s="24" t="str">
        <f>_xlfn.IFNA(VLOOKUP(C3673,list!$G$2:$I$10,2,FALSE),"")</f>
        <v/>
      </c>
      <c r="E3673" s="24" t="str">
        <f>_xlfn.IFNA(VLOOKUP(C3673,list!G:I,3,FALSE),"")</f>
        <v/>
      </c>
      <c r="O3673" s="26" t="str">
        <f t="shared" si="287"/>
        <v/>
      </c>
      <c r="P3673" s="28" t="str">
        <f t="shared" si="291"/>
        <v/>
      </c>
      <c r="Q3673" s="24" t="str">
        <f t="shared" si="288"/>
        <v/>
      </c>
      <c r="R3673" s="24" t="str">
        <f t="shared" si="289"/>
        <v/>
      </c>
      <c r="S3673" s="27" t="str">
        <f t="shared" si="290"/>
        <v/>
      </c>
    </row>
    <row r="3674" spans="2:19" x14ac:dyDescent="0.3">
      <c r="B3674" s="24" t="str">
        <f>_xlfn.IFNA(VLOOKUP(A3674,list!B:C,2,FALSE),"")</f>
        <v/>
      </c>
      <c r="D3674" s="24" t="str">
        <f>_xlfn.IFNA(VLOOKUP(C3674,list!$G$2:$I$10,2,FALSE),"")</f>
        <v/>
      </c>
      <c r="E3674" s="24" t="str">
        <f>_xlfn.IFNA(VLOOKUP(C3674,list!G:I,3,FALSE),"")</f>
        <v/>
      </c>
      <c r="O3674" s="26" t="str">
        <f t="shared" si="287"/>
        <v/>
      </c>
      <c r="P3674" s="28" t="str">
        <f t="shared" si="291"/>
        <v/>
      </c>
      <c r="Q3674" s="24" t="str">
        <f t="shared" si="288"/>
        <v/>
      </c>
      <c r="R3674" s="24" t="str">
        <f t="shared" si="289"/>
        <v/>
      </c>
      <c r="S3674" s="27" t="str">
        <f t="shared" si="290"/>
        <v/>
      </c>
    </row>
    <row r="3675" spans="2:19" x14ac:dyDescent="0.3">
      <c r="B3675" s="24" t="str">
        <f>_xlfn.IFNA(VLOOKUP(A3675,list!B:C,2,FALSE),"")</f>
        <v/>
      </c>
      <c r="D3675" s="24" t="str">
        <f>_xlfn.IFNA(VLOOKUP(C3675,list!$G$2:$I$10,2,FALSE),"")</f>
        <v/>
      </c>
      <c r="E3675" s="24" t="str">
        <f>_xlfn.IFNA(VLOOKUP(C3675,list!G:I,3,FALSE),"")</f>
        <v/>
      </c>
      <c r="O3675" s="26" t="str">
        <f t="shared" si="287"/>
        <v/>
      </c>
      <c r="P3675" s="28" t="str">
        <f t="shared" si="291"/>
        <v/>
      </c>
      <c r="Q3675" s="24" t="str">
        <f t="shared" si="288"/>
        <v/>
      </c>
      <c r="R3675" s="24" t="str">
        <f t="shared" si="289"/>
        <v/>
      </c>
      <c r="S3675" s="27" t="str">
        <f t="shared" si="290"/>
        <v/>
      </c>
    </row>
    <row r="3676" spans="2:19" x14ac:dyDescent="0.3">
      <c r="B3676" s="24" t="str">
        <f>_xlfn.IFNA(VLOOKUP(A3676,list!B:C,2,FALSE),"")</f>
        <v/>
      </c>
      <c r="D3676" s="24" t="str">
        <f>_xlfn.IFNA(VLOOKUP(C3676,list!$G$2:$I$10,2,FALSE),"")</f>
        <v/>
      </c>
      <c r="E3676" s="24" t="str">
        <f>_xlfn.IFNA(VLOOKUP(C3676,list!G:I,3,FALSE),"")</f>
        <v/>
      </c>
      <c r="O3676" s="26" t="str">
        <f t="shared" si="287"/>
        <v/>
      </c>
      <c r="P3676" s="28" t="str">
        <f t="shared" si="291"/>
        <v/>
      </c>
      <c r="Q3676" s="24" t="str">
        <f t="shared" si="288"/>
        <v/>
      </c>
      <c r="R3676" s="24" t="str">
        <f t="shared" si="289"/>
        <v/>
      </c>
      <c r="S3676" s="27" t="str">
        <f t="shared" si="290"/>
        <v/>
      </c>
    </row>
    <row r="3677" spans="2:19" x14ac:dyDescent="0.3">
      <c r="B3677" s="24" t="str">
        <f>_xlfn.IFNA(VLOOKUP(A3677,list!B:C,2,FALSE),"")</f>
        <v/>
      </c>
      <c r="D3677" s="24" t="str">
        <f>_xlfn.IFNA(VLOOKUP(C3677,list!$G$2:$I$10,2,FALSE),"")</f>
        <v/>
      </c>
      <c r="E3677" s="24" t="str">
        <f>_xlfn.IFNA(VLOOKUP(C3677,list!G:I,3,FALSE),"")</f>
        <v/>
      </c>
      <c r="O3677" s="26" t="str">
        <f t="shared" si="287"/>
        <v/>
      </c>
      <c r="P3677" s="28" t="str">
        <f t="shared" si="291"/>
        <v/>
      </c>
      <c r="Q3677" s="24" t="str">
        <f t="shared" si="288"/>
        <v/>
      </c>
      <c r="R3677" s="24" t="str">
        <f t="shared" si="289"/>
        <v/>
      </c>
      <c r="S3677" s="27" t="str">
        <f t="shared" si="290"/>
        <v/>
      </c>
    </row>
    <row r="3678" spans="2:19" x14ac:dyDescent="0.3">
      <c r="B3678" s="24" t="str">
        <f>_xlfn.IFNA(VLOOKUP(A3678,list!B:C,2,FALSE),"")</f>
        <v/>
      </c>
      <c r="D3678" s="24" t="str">
        <f>_xlfn.IFNA(VLOOKUP(C3678,list!$G$2:$I$10,2,FALSE),"")</f>
        <v/>
      </c>
      <c r="E3678" s="24" t="str">
        <f>_xlfn.IFNA(VLOOKUP(C3678,list!G:I,3,FALSE),"")</f>
        <v/>
      </c>
      <c r="O3678" s="26" t="str">
        <f t="shared" si="287"/>
        <v/>
      </c>
      <c r="P3678" s="28" t="str">
        <f t="shared" si="291"/>
        <v/>
      </c>
      <c r="Q3678" s="24" t="str">
        <f t="shared" si="288"/>
        <v/>
      </c>
      <c r="R3678" s="24" t="str">
        <f t="shared" si="289"/>
        <v/>
      </c>
      <c r="S3678" s="27" t="str">
        <f t="shared" si="290"/>
        <v/>
      </c>
    </row>
    <row r="3679" spans="2:19" x14ac:dyDescent="0.3">
      <c r="B3679" s="24" t="str">
        <f>_xlfn.IFNA(VLOOKUP(A3679,list!B:C,2,FALSE),"")</f>
        <v/>
      </c>
      <c r="D3679" s="24" t="str">
        <f>_xlfn.IFNA(VLOOKUP(C3679,list!$G$2:$I$10,2,FALSE),"")</f>
        <v/>
      </c>
      <c r="E3679" s="24" t="str">
        <f>_xlfn.IFNA(VLOOKUP(C3679,list!G:I,3,FALSE),"")</f>
        <v/>
      </c>
      <c r="O3679" s="26" t="str">
        <f t="shared" si="287"/>
        <v/>
      </c>
      <c r="P3679" s="28" t="str">
        <f t="shared" si="291"/>
        <v/>
      </c>
      <c r="Q3679" s="24" t="str">
        <f t="shared" si="288"/>
        <v/>
      </c>
      <c r="R3679" s="24" t="str">
        <f t="shared" si="289"/>
        <v/>
      </c>
      <c r="S3679" s="27" t="str">
        <f t="shared" si="290"/>
        <v/>
      </c>
    </row>
    <row r="3680" spans="2:19" x14ac:dyDescent="0.3">
      <c r="B3680" s="24" t="str">
        <f>_xlfn.IFNA(VLOOKUP(A3680,list!B:C,2,FALSE),"")</f>
        <v/>
      </c>
      <c r="D3680" s="24" t="str">
        <f>_xlfn.IFNA(VLOOKUP(C3680,list!$G$2:$I$10,2,FALSE),"")</f>
        <v/>
      </c>
      <c r="E3680" s="24" t="str">
        <f>_xlfn.IFNA(VLOOKUP(C3680,list!G:I,3,FALSE),"")</f>
        <v/>
      </c>
      <c r="O3680" s="26" t="str">
        <f t="shared" si="287"/>
        <v/>
      </c>
      <c r="P3680" s="28" t="str">
        <f t="shared" si="291"/>
        <v/>
      </c>
      <c r="Q3680" s="24" t="str">
        <f t="shared" si="288"/>
        <v/>
      </c>
      <c r="R3680" s="24" t="str">
        <f t="shared" si="289"/>
        <v/>
      </c>
      <c r="S3680" s="27" t="str">
        <f t="shared" si="290"/>
        <v/>
      </c>
    </row>
    <row r="3681" spans="2:19" x14ac:dyDescent="0.3">
      <c r="B3681" s="24" t="str">
        <f>_xlfn.IFNA(VLOOKUP(A3681,list!B:C,2,FALSE),"")</f>
        <v/>
      </c>
      <c r="D3681" s="24" t="str">
        <f>_xlfn.IFNA(VLOOKUP(C3681,list!$G$2:$I$10,2,FALSE),"")</f>
        <v/>
      </c>
      <c r="E3681" s="24" t="str">
        <f>_xlfn.IFNA(VLOOKUP(C3681,list!G:I,3,FALSE),"")</f>
        <v/>
      </c>
      <c r="O3681" s="26" t="str">
        <f t="shared" si="287"/>
        <v/>
      </c>
      <c r="P3681" s="28" t="str">
        <f t="shared" si="291"/>
        <v/>
      </c>
      <c r="Q3681" s="24" t="str">
        <f t="shared" si="288"/>
        <v/>
      </c>
      <c r="R3681" s="24" t="str">
        <f t="shared" si="289"/>
        <v/>
      </c>
      <c r="S3681" s="27" t="str">
        <f t="shared" si="290"/>
        <v/>
      </c>
    </row>
    <row r="3682" spans="2:19" x14ac:dyDescent="0.3">
      <c r="B3682" s="24" t="str">
        <f>_xlfn.IFNA(VLOOKUP(A3682,list!B:C,2,FALSE),"")</f>
        <v/>
      </c>
      <c r="D3682" s="24" t="str">
        <f>_xlfn.IFNA(VLOOKUP(C3682,list!$G$2:$I$10,2,FALSE),"")</f>
        <v/>
      </c>
      <c r="E3682" s="24" t="str">
        <f>_xlfn.IFNA(VLOOKUP(C3682,list!G:I,3,FALSE),"")</f>
        <v/>
      </c>
      <c r="O3682" s="26" t="str">
        <f t="shared" si="287"/>
        <v/>
      </c>
      <c r="P3682" s="28" t="str">
        <f t="shared" si="291"/>
        <v/>
      </c>
      <c r="Q3682" s="24" t="str">
        <f t="shared" si="288"/>
        <v/>
      </c>
      <c r="R3682" s="24" t="str">
        <f t="shared" si="289"/>
        <v/>
      </c>
      <c r="S3682" s="27" t="str">
        <f t="shared" si="290"/>
        <v/>
      </c>
    </row>
    <row r="3683" spans="2:19" x14ac:dyDescent="0.3">
      <c r="B3683" s="24" t="str">
        <f>_xlfn.IFNA(VLOOKUP(A3683,list!B:C,2,FALSE),"")</f>
        <v/>
      </c>
      <c r="D3683" s="24" t="str">
        <f>_xlfn.IFNA(VLOOKUP(C3683,list!$G$2:$I$10,2,FALSE),"")</f>
        <v/>
      </c>
      <c r="E3683" s="24" t="str">
        <f>_xlfn.IFNA(VLOOKUP(C3683,list!G:I,3,FALSE),"")</f>
        <v/>
      </c>
      <c r="O3683" s="26" t="str">
        <f t="shared" si="287"/>
        <v/>
      </c>
      <c r="P3683" s="28" t="str">
        <f t="shared" si="291"/>
        <v/>
      </c>
      <c r="Q3683" s="24" t="str">
        <f t="shared" si="288"/>
        <v/>
      </c>
      <c r="R3683" s="24" t="str">
        <f t="shared" si="289"/>
        <v/>
      </c>
      <c r="S3683" s="27" t="str">
        <f t="shared" si="290"/>
        <v/>
      </c>
    </row>
    <row r="3684" spans="2:19" x14ac:dyDescent="0.3">
      <c r="B3684" s="24" t="str">
        <f>_xlfn.IFNA(VLOOKUP(A3684,list!B:C,2,FALSE),"")</f>
        <v/>
      </c>
      <c r="D3684" s="24" t="str">
        <f>_xlfn.IFNA(VLOOKUP(C3684,list!$G$2:$I$10,2,FALSE),"")</f>
        <v/>
      </c>
      <c r="E3684" s="24" t="str">
        <f>_xlfn.IFNA(VLOOKUP(C3684,list!G:I,3,FALSE),"")</f>
        <v/>
      </c>
      <c r="O3684" s="26" t="str">
        <f t="shared" si="287"/>
        <v/>
      </c>
      <c r="P3684" s="28" t="str">
        <f t="shared" si="291"/>
        <v/>
      </c>
      <c r="Q3684" s="24" t="str">
        <f t="shared" si="288"/>
        <v/>
      </c>
      <c r="R3684" s="24" t="str">
        <f t="shared" si="289"/>
        <v/>
      </c>
      <c r="S3684" s="27" t="str">
        <f t="shared" si="290"/>
        <v/>
      </c>
    </row>
    <row r="3685" spans="2:19" x14ac:dyDescent="0.3">
      <c r="B3685" s="24" t="str">
        <f>_xlfn.IFNA(VLOOKUP(A3685,list!B:C,2,FALSE),"")</f>
        <v/>
      </c>
      <c r="D3685" s="24" t="str">
        <f>_xlfn.IFNA(VLOOKUP(C3685,list!$G$2:$I$10,2,FALSE),"")</f>
        <v/>
      </c>
      <c r="E3685" s="24" t="str">
        <f>_xlfn.IFNA(VLOOKUP(C3685,list!G:I,3,FALSE),"")</f>
        <v/>
      </c>
      <c r="O3685" s="26" t="str">
        <f t="shared" si="287"/>
        <v/>
      </c>
      <c r="P3685" s="28" t="str">
        <f t="shared" si="291"/>
        <v/>
      </c>
      <c r="Q3685" s="24" t="str">
        <f t="shared" si="288"/>
        <v/>
      </c>
      <c r="R3685" s="24" t="str">
        <f t="shared" si="289"/>
        <v/>
      </c>
      <c r="S3685" s="27" t="str">
        <f t="shared" si="290"/>
        <v/>
      </c>
    </row>
    <row r="3686" spans="2:19" x14ac:dyDescent="0.3">
      <c r="B3686" s="24" t="str">
        <f>_xlfn.IFNA(VLOOKUP(A3686,list!B:C,2,FALSE),"")</f>
        <v/>
      </c>
      <c r="D3686" s="24" t="str">
        <f>_xlfn.IFNA(VLOOKUP(C3686,list!$G$2:$I$10,2,FALSE),"")</f>
        <v/>
      </c>
      <c r="E3686" s="24" t="str">
        <f>_xlfn.IFNA(VLOOKUP(C3686,list!G:I,3,FALSE),"")</f>
        <v/>
      </c>
      <c r="O3686" s="26" t="str">
        <f t="shared" si="287"/>
        <v/>
      </c>
      <c r="P3686" s="28" t="str">
        <f t="shared" si="291"/>
        <v/>
      </c>
      <c r="Q3686" s="24" t="str">
        <f t="shared" si="288"/>
        <v/>
      </c>
      <c r="R3686" s="24" t="str">
        <f t="shared" si="289"/>
        <v/>
      </c>
      <c r="S3686" s="27" t="str">
        <f t="shared" si="290"/>
        <v/>
      </c>
    </row>
    <row r="3687" spans="2:19" x14ac:dyDescent="0.3">
      <c r="B3687" s="24" t="str">
        <f>_xlfn.IFNA(VLOOKUP(A3687,list!B:C,2,FALSE),"")</f>
        <v/>
      </c>
      <c r="D3687" s="24" t="str">
        <f>_xlfn.IFNA(VLOOKUP(C3687,list!$G$2:$I$10,2,FALSE),"")</f>
        <v/>
      </c>
      <c r="E3687" s="24" t="str">
        <f>_xlfn.IFNA(VLOOKUP(C3687,list!G:I,3,FALSE),"")</f>
        <v/>
      </c>
      <c r="O3687" s="26" t="str">
        <f t="shared" si="287"/>
        <v/>
      </c>
      <c r="P3687" s="28" t="str">
        <f t="shared" si="291"/>
        <v/>
      </c>
      <c r="Q3687" s="24" t="str">
        <f t="shared" si="288"/>
        <v/>
      </c>
      <c r="R3687" s="24" t="str">
        <f t="shared" si="289"/>
        <v/>
      </c>
      <c r="S3687" s="27" t="str">
        <f t="shared" si="290"/>
        <v/>
      </c>
    </row>
    <row r="3688" spans="2:19" x14ac:dyDescent="0.3">
      <c r="B3688" s="24" t="str">
        <f>_xlfn.IFNA(VLOOKUP(A3688,list!B:C,2,FALSE),"")</f>
        <v/>
      </c>
      <c r="D3688" s="24" t="str">
        <f>_xlfn.IFNA(VLOOKUP(C3688,list!$G$2:$I$10,2,FALSE),"")</f>
        <v/>
      </c>
      <c r="E3688" s="24" t="str">
        <f>_xlfn.IFNA(VLOOKUP(C3688,list!G:I,3,FALSE),"")</f>
        <v/>
      </c>
      <c r="O3688" s="26" t="str">
        <f t="shared" si="287"/>
        <v/>
      </c>
      <c r="P3688" s="28" t="str">
        <f t="shared" si="291"/>
        <v/>
      </c>
      <c r="Q3688" s="24" t="str">
        <f t="shared" si="288"/>
        <v/>
      </c>
      <c r="R3688" s="24" t="str">
        <f t="shared" si="289"/>
        <v/>
      </c>
      <c r="S3688" s="27" t="str">
        <f t="shared" si="290"/>
        <v/>
      </c>
    </row>
    <row r="3689" spans="2:19" x14ac:dyDescent="0.3">
      <c r="B3689" s="24" t="str">
        <f>_xlfn.IFNA(VLOOKUP(A3689,list!B:C,2,FALSE),"")</f>
        <v/>
      </c>
      <c r="D3689" s="24" t="str">
        <f>_xlfn.IFNA(VLOOKUP(C3689,list!$G$2:$I$10,2,FALSE),"")</f>
        <v/>
      </c>
      <c r="E3689" s="24" t="str">
        <f>_xlfn.IFNA(VLOOKUP(C3689,list!G:I,3,FALSE),"")</f>
        <v/>
      </c>
      <c r="O3689" s="26" t="str">
        <f t="shared" si="287"/>
        <v/>
      </c>
      <c r="P3689" s="28" t="str">
        <f t="shared" si="291"/>
        <v/>
      </c>
      <c r="Q3689" s="24" t="str">
        <f t="shared" si="288"/>
        <v/>
      </c>
      <c r="R3689" s="24" t="str">
        <f t="shared" si="289"/>
        <v/>
      </c>
      <c r="S3689" s="27" t="str">
        <f t="shared" si="290"/>
        <v/>
      </c>
    </row>
    <row r="3690" spans="2:19" x14ac:dyDescent="0.3">
      <c r="B3690" s="24" t="str">
        <f>_xlfn.IFNA(VLOOKUP(A3690,list!B:C,2,FALSE),"")</f>
        <v/>
      </c>
      <c r="D3690" s="24" t="str">
        <f>_xlfn.IFNA(VLOOKUP(C3690,list!$G$2:$I$10,2,FALSE),"")</f>
        <v/>
      </c>
      <c r="E3690" s="24" t="str">
        <f>_xlfn.IFNA(VLOOKUP(C3690,list!G:I,3,FALSE),"")</f>
        <v/>
      </c>
      <c r="O3690" s="26" t="str">
        <f t="shared" si="287"/>
        <v/>
      </c>
      <c r="P3690" s="28" t="str">
        <f t="shared" si="291"/>
        <v/>
      </c>
      <c r="Q3690" s="24" t="str">
        <f t="shared" si="288"/>
        <v/>
      </c>
      <c r="R3690" s="24" t="str">
        <f t="shared" si="289"/>
        <v/>
      </c>
      <c r="S3690" s="27" t="str">
        <f t="shared" si="290"/>
        <v/>
      </c>
    </row>
    <row r="3691" spans="2:19" x14ac:dyDescent="0.3">
      <c r="B3691" s="24" t="str">
        <f>_xlfn.IFNA(VLOOKUP(A3691,list!B:C,2,FALSE),"")</f>
        <v/>
      </c>
      <c r="D3691" s="24" t="str">
        <f>_xlfn.IFNA(VLOOKUP(C3691,list!$G$2:$I$10,2,FALSE),"")</f>
        <v/>
      </c>
      <c r="E3691" s="24" t="str">
        <f>_xlfn.IFNA(VLOOKUP(C3691,list!G:I,3,FALSE),"")</f>
        <v/>
      </c>
      <c r="O3691" s="26" t="str">
        <f t="shared" si="287"/>
        <v/>
      </c>
      <c r="P3691" s="28" t="str">
        <f t="shared" si="291"/>
        <v/>
      </c>
      <c r="Q3691" s="24" t="str">
        <f t="shared" si="288"/>
        <v/>
      </c>
      <c r="R3691" s="24" t="str">
        <f t="shared" si="289"/>
        <v/>
      </c>
      <c r="S3691" s="27" t="str">
        <f t="shared" si="290"/>
        <v/>
      </c>
    </row>
    <row r="3692" spans="2:19" x14ac:dyDescent="0.3">
      <c r="B3692" s="24" t="str">
        <f>_xlfn.IFNA(VLOOKUP(A3692,list!B:C,2,FALSE),"")</f>
        <v/>
      </c>
      <c r="D3692" s="24" t="str">
        <f>_xlfn.IFNA(VLOOKUP(C3692,list!$G$2:$I$10,2,FALSE),"")</f>
        <v/>
      </c>
      <c r="E3692" s="24" t="str">
        <f>_xlfn.IFNA(VLOOKUP(C3692,list!G:I,3,FALSE),"")</f>
        <v/>
      </c>
      <c r="O3692" s="26" t="str">
        <f t="shared" si="287"/>
        <v/>
      </c>
      <c r="P3692" s="28" t="str">
        <f t="shared" si="291"/>
        <v/>
      </c>
      <c r="Q3692" s="24" t="str">
        <f t="shared" si="288"/>
        <v/>
      </c>
      <c r="R3692" s="24" t="str">
        <f t="shared" si="289"/>
        <v/>
      </c>
      <c r="S3692" s="27" t="str">
        <f t="shared" si="290"/>
        <v/>
      </c>
    </row>
    <row r="3693" spans="2:19" x14ac:dyDescent="0.3">
      <c r="B3693" s="24" t="str">
        <f>_xlfn.IFNA(VLOOKUP(A3693,list!B:C,2,FALSE),"")</f>
        <v/>
      </c>
      <c r="D3693" s="24" t="str">
        <f>_xlfn.IFNA(VLOOKUP(C3693,list!$G$2:$I$10,2,FALSE),"")</f>
        <v/>
      </c>
      <c r="E3693" s="24" t="str">
        <f>_xlfn.IFNA(VLOOKUP(C3693,list!G:I,3,FALSE),"")</f>
        <v/>
      </c>
      <c r="O3693" s="26" t="str">
        <f t="shared" si="287"/>
        <v/>
      </c>
      <c r="P3693" s="28" t="str">
        <f t="shared" si="291"/>
        <v/>
      </c>
      <c r="Q3693" s="24" t="str">
        <f t="shared" si="288"/>
        <v/>
      </c>
      <c r="R3693" s="24" t="str">
        <f t="shared" si="289"/>
        <v/>
      </c>
      <c r="S3693" s="27" t="str">
        <f t="shared" si="290"/>
        <v/>
      </c>
    </row>
    <row r="3694" spans="2:19" x14ac:dyDescent="0.3">
      <c r="B3694" s="24" t="str">
        <f>_xlfn.IFNA(VLOOKUP(A3694,list!B:C,2,FALSE),"")</f>
        <v/>
      </c>
      <c r="D3694" s="24" t="str">
        <f>_xlfn.IFNA(VLOOKUP(C3694,list!$G$2:$I$10,2,FALSE),"")</f>
        <v/>
      </c>
      <c r="E3694" s="24" t="str">
        <f>_xlfn.IFNA(VLOOKUP(C3694,list!G:I,3,FALSE),"")</f>
        <v/>
      </c>
      <c r="O3694" s="26" t="str">
        <f t="shared" si="287"/>
        <v/>
      </c>
      <c r="P3694" s="28" t="str">
        <f t="shared" si="291"/>
        <v/>
      </c>
      <c r="Q3694" s="24" t="str">
        <f t="shared" si="288"/>
        <v/>
      </c>
      <c r="R3694" s="24" t="str">
        <f t="shared" si="289"/>
        <v/>
      </c>
      <c r="S3694" s="27" t="str">
        <f t="shared" si="290"/>
        <v/>
      </c>
    </row>
    <row r="3695" spans="2:19" x14ac:dyDescent="0.3">
      <c r="B3695" s="24" t="str">
        <f>_xlfn.IFNA(VLOOKUP(A3695,list!B:C,2,FALSE),"")</f>
        <v/>
      </c>
      <c r="D3695" s="24" t="str">
        <f>_xlfn.IFNA(VLOOKUP(C3695,list!$G$2:$I$10,2,FALSE),"")</f>
        <v/>
      </c>
      <c r="E3695" s="24" t="str">
        <f>_xlfn.IFNA(VLOOKUP(C3695,list!G:I,3,FALSE),"")</f>
        <v/>
      </c>
      <c r="O3695" s="26" t="str">
        <f t="shared" si="287"/>
        <v/>
      </c>
      <c r="P3695" s="28" t="str">
        <f t="shared" si="291"/>
        <v/>
      </c>
      <c r="Q3695" s="24" t="str">
        <f t="shared" si="288"/>
        <v/>
      </c>
      <c r="R3695" s="24" t="str">
        <f t="shared" si="289"/>
        <v/>
      </c>
      <c r="S3695" s="27" t="str">
        <f t="shared" si="290"/>
        <v/>
      </c>
    </row>
    <row r="3696" spans="2:19" x14ac:dyDescent="0.3">
      <c r="B3696" s="24" t="str">
        <f>_xlfn.IFNA(VLOOKUP(A3696,list!B:C,2,FALSE),"")</f>
        <v/>
      </c>
      <c r="D3696" s="24" t="str">
        <f>_xlfn.IFNA(VLOOKUP(C3696,list!$G$2:$I$10,2,FALSE),"")</f>
        <v/>
      </c>
      <c r="E3696" s="24" t="str">
        <f>_xlfn.IFNA(VLOOKUP(C3696,list!G:I,3,FALSE),"")</f>
        <v/>
      </c>
      <c r="O3696" s="26" t="str">
        <f t="shared" si="287"/>
        <v/>
      </c>
      <c r="P3696" s="28" t="str">
        <f t="shared" si="291"/>
        <v/>
      </c>
      <c r="Q3696" s="24" t="str">
        <f t="shared" si="288"/>
        <v/>
      </c>
      <c r="R3696" s="24" t="str">
        <f t="shared" si="289"/>
        <v/>
      </c>
      <c r="S3696" s="27" t="str">
        <f t="shared" si="290"/>
        <v/>
      </c>
    </row>
    <row r="3697" spans="2:19" x14ac:dyDescent="0.3">
      <c r="B3697" s="24" t="str">
        <f>_xlfn.IFNA(VLOOKUP(A3697,list!B:C,2,FALSE),"")</f>
        <v/>
      </c>
      <c r="D3697" s="24" t="str">
        <f>_xlfn.IFNA(VLOOKUP(C3697,list!$G$2:$I$10,2,FALSE),"")</f>
        <v/>
      </c>
      <c r="E3697" s="24" t="str">
        <f>_xlfn.IFNA(VLOOKUP(C3697,list!G:I,3,FALSE),"")</f>
        <v/>
      </c>
      <c r="O3697" s="26" t="str">
        <f t="shared" si="287"/>
        <v/>
      </c>
      <c r="P3697" s="28" t="str">
        <f t="shared" si="291"/>
        <v/>
      </c>
      <c r="Q3697" s="24" t="str">
        <f t="shared" si="288"/>
        <v/>
      </c>
      <c r="R3697" s="24" t="str">
        <f t="shared" si="289"/>
        <v/>
      </c>
      <c r="S3697" s="27" t="str">
        <f t="shared" si="290"/>
        <v/>
      </c>
    </row>
    <row r="3698" spans="2:19" x14ac:dyDescent="0.3">
      <c r="B3698" s="24" t="str">
        <f>_xlfn.IFNA(VLOOKUP(A3698,list!B:C,2,FALSE),"")</f>
        <v/>
      </c>
      <c r="D3698" s="24" t="str">
        <f>_xlfn.IFNA(VLOOKUP(C3698,list!$G$2:$I$10,2,FALSE),"")</f>
        <v/>
      </c>
      <c r="E3698" s="24" t="str">
        <f>_xlfn.IFNA(VLOOKUP(C3698,list!G:I,3,FALSE),"")</f>
        <v/>
      </c>
      <c r="O3698" s="26" t="str">
        <f t="shared" si="287"/>
        <v/>
      </c>
      <c r="P3698" s="28" t="str">
        <f t="shared" si="291"/>
        <v/>
      </c>
      <c r="Q3698" s="24" t="str">
        <f t="shared" si="288"/>
        <v/>
      </c>
      <c r="R3698" s="24" t="str">
        <f t="shared" si="289"/>
        <v/>
      </c>
      <c r="S3698" s="27" t="str">
        <f t="shared" si="290"/>
        <v/>
      </c>
    </row>
    <row r="3699" spans="2:19" x14ac:dyDescent="0.3">
      <c r="B3699" s="24" t="str">
        <f>_xlfn.IFNA(VLOOKUP(A3699,list!B:C,2,FALSE),"")</f>
        <v/>
      </c>
      <c r="D3699" s="24" t="str">
        <f>_xlfn.IFNA(VLOOKUP(C3699,list!$G$2:$I$10,2,FALSE),"")</f>
        <v/>
      </c>
      <c r="E3699" s="24" t="str">
        <f>_xlfn.IFNA(VLOOKUP(C3699,list!G:I,3,FALSE),"")</f>
        <v/>
      </c>
      <c r="O3699" s="26" t="str">
        <f t="shared" si="287"/>
        <v/>
      </c>
      <c r="P3699" s="28" t="str">
        <f t="shared" si="291"/>
        <v/>
      </c>
      <c r="Q3699" s="24" t="str">
        <f t="shared" si="288"/>
        <v/>
      </c>
      <c r="R3699" s="24" t="str">
        <f t="shared" si="289"/>
        <v/>
      </c>
      <c r="S3699" s="27" t="str">
        <f t="shared" si="290"/>
        <v/>
      </c>
    </row>
    <row r="3700" spans="2:19" x14ac:dyDescent="0.3">
      <c r="B3700" s="24" t="str">
        <f>_xlfn.IFNA(VLOOKUP(A3700,list!B:C,2,FALSE),"")</f>
        <v/>
      </c>
      <c r="D3700" s="24" t="str">
        <f>_xlfn.IFNA(VLOOKUP(C3700,list!$G$2:$I$10,2,FALSE),"")</f>
        <v/>
      </c>
      <c r="E3700" s="24" t="str">
        <f>_xlfn.IFNA(VLOOKUP(C3700,list!G:I,3,FALSE),"")</f>
        <v/>
      </c>
      <c r="O3700" s="26" t="str">
        <f t="shared" si="287"/>
        <v/>
      </c>
      <c r="P3700" s="28" t="str">
        <f t="shared" si="291"/>
        <v/>
      </c>
      <c r="Q3700" s="24" t="str">
        <f t="shared" si="288"/>
        <v/>
      </c>
      <c r="R3700" s="24" t="str">
        <f t="shared" si="289"/>
        <v/>
      </c>
      <c r="S3700" s="27" t="str">
        <f t="shared" si="290"/>
        <v/>
      </c>
    </row>
    <row r="3701" spans="2:19" x14ac:dyDescent="0.3">
      <c r="B3701" s="24" t="str">
        <f>_xlfn.IFNA(VLOOKUP(A3701,list!B:C,2,FALSE),"")</f>
        <v/>
      </c>
      <c r="D3701" s="24" t="str">
        <f>_xlfn.IFNA(VLOOKUP(C3701,list!$G$2:$I$10,2,FALSE),"")</f>
        <v/>
      </c>
      <c r="E3701" s="24" t="str">
        <f>_xlfn.IFNA(VLOOKUP(C3701,list!G:I,3,FALSE),"")</f>
        <v/>
      </c>
      <c r="O3701" s="26" t="str">
        <f t="shared" si="287"/>
        <v/>
      </c>
      <c r="P3701" s="28" t="str">
        <f t="shared" si="291"/>
        <v/>
      </c>
      <c r="Q3701" s="24" t="str">
        <f t="shared" si="288"/>
        <v/>
      </c>
      <c r="R3701" s="24" t="str">
        <f t="shared" si="289"/>
        <v/>
      </c>
      <c r="S3701" s="27" t="str">
        <f t="shared" si="290"/>
        <v/>
      </c>
    </row>
    <row r="3702" spans="2:19" x14ac:dyDescent="0.3">
      <c r="B3702" s="24" t="str">
        <f>_xlfn.IFNA(VLOOKUP(A3702,list!B:C,2,FALSE),"")</f>
        <v/>
      </c>
      <c r="D3702" s="24" t="str">
        <f>_xlfn.IFNA(VLOOKUP(C3702,list!$G$2:$I$10,2,FALSE),"")</f>
        <v/>
      </c>
      <c r="E3702" s="24" t="str">
        <f>_xlfn.IFNA(VLOOKUP(C3702,list!G:I,3,FALSE),"")</f>
        <v/>
      </c>
      <c r="O3702" s="26" t="str">
        <f t="shared" si="287"/>
        <v/>
      </c>
      <c r="P3702" s="28" t="str">
        <f t="shared" si="291"/>
        <v/>
      </c>
      <c r="Q3702" s="24" t="str">
        <f t="shared" si="288"/>
        <v/>
      </c>
      <c r="R3702" s="24" t="str">
        <f t="shared" si="289"/>
        <v/>
      </c>
      <c r="S3702" s="27" t="str">
        <f t="shared" si="290"/>
        <v/>
      </c>
    </row>
    <row r="3703" spans="2:19" x14ac:dyDescent="0.3">
      <c r="B3703" s="24" t="str">
        <f>_xlfn.IFNA(VLOOKUP(A3703,list!B:C,2,FALSE),"")</f>
        <v/>
      </c>
      <c r="D3703" s="24" t="str">
        <f>_xlfn.IFNA(VLOOKUP(C3703,list!$G$2:$I$10,2,FALSE),"")</f>
        <v/>
      </c>
      <c r="E3703" s="24" t="str">
        <f>_xlfn.IFNA(VLOOKUP(C3703,list!G:I,3,FALSE),"")</f>
        <v/>
      </c>
      <c r="O3703" s="26" t="str">
        <f t="shared" si="287"/>
        <v/>
      </c>
      <c r="P3703" s="28" t="str">
        <f t="shared" si="291"/>
        <v/>
      </c>
      <c r="Q3703" s="24" t="str">
        <f t="shared" si="288"/>
        <v/>
      </c>
      <c r="R3703" s="24" t="str">
        <f t="shared" si="289"/>
        <v/>
      </c>
      <c r="S3703" s="27" t="str">
        <f t="shared" si="290"/>
        <v/>
      </c>
    </row>
    <row r="3704" spans="2:19" x14ac:dyDescent="0.3">
      <c r="B3704" s="24" t="str">
        <f>_xlfn.IFNA(VLOOKUP(A3704,list!B:C,2,FALSE),"")</f>
        <v/>
      </c>
      <c r="D3704" s="24" t="str">
        <f>_xlfn.IFNA(VLOOKUP(C3704,list!$G$2:$I$10,2,FALSE),"")</f>
        <v/>
      </c>
      <c r="E3704" s="24" t="str">
        <f>_xlfn.IFNA(VLOOKUP(C3704,list!G:I,3,FALSE),"")</f>
        <v/>
      </c>
      <c r="O3704" s="26" t="str">
        <f t="shared" si="287"/>
        <v/>
      </c>
      <c r="P3704" s="28" t="str">
        <f t="shared" si="291"/>
        <v/>
      </c>
      <c r="Q3704" s="24" t="str">
        <f t="shared" si="288"/>
        <v/>
      </c>
      <c r="R3704" s="24" t="str">
        <f t="shared" si="289"/>
        <v/>
      </c>
      <c r="S3704" s="27" t="str">
        <f t="shared" si="290"/>
        <v/>
      </c>
    </row>
    <row r="3705" spans="2:19" x14ac:dyDescent="0.3">
      <c r="B3705" s="24" t="str">
        <f>_xlfn.IFNA(VLOOKUP(A3705,list!B:C,2,FALSE),"")</f>
        <v/>
      </c>
      <c r="D3705" s="24" t="str">
        <f>_xlfn.IFNA(VLOOKUP(C3705,list!$G$2:$I$10,2,FALSE),"")</f>
        <v/>
      </c>
      <c r="E3705" s="24" t="str">
        <f>_xlfn.IFNA(VLOOKUP(C3705,list!G:I,3,FALSE),"")</f>
        <v/>
      </c>
      <c r="O3705" s="26" t="str">
        <f t="shared" si="287"/>
        <v/>
      </c>
      <c r="P3705" s="28" t="str">
        <f t="shared" si="291"/>
        <v/>
      </c>
      <c r="Q3705" s="24" t="str">
        <f t="shared" si="288"/>
        <v/>
      </c>
      <c r="R3705" s="24" t="str">
        <f t="shared" si="289"/>
        <v/>
      </c>
      <c r="S3705" s="27" t="str">
        <f t="shared" si="290"/>
        <v/>
      </c>
    </row>
    <row r="3706" spans="2:19" x14ac:dyDescent="0.3">
      <c r="B3706" s="24" t="str">
        <f>_xlfn.IFNA(VLOOKUP(A3706,list!B:C,2,FALSE),"")</f>
        <v/>
      </c>
      <c r="D3706" s="24" t="str">
        <f>_xlfn.IFNA(VLOOKUP(C3706,list!$G$2:$I$10,2,FALSE),"")</f>
        <v/>
      </c>
      <c r="E3706" s="24" t="str">
        <f>_xlfn.IFNA(VLOOKUP(C3706,list!G:I,3,FALSE),"")</f>
        <v/>
      </c>
      <c r="O3706" s="26" t="str">
        <f t="shared" si="287"/>
        <v/>
      </c>
      <c r="P3706" s="28" t="str">
        <f t="shared" si="291"/>
        <v/>
      </c>
      <c r="Q3706" s="24" t="str">
        <f t="shared" si="288"/>
        <v/>
      </c>
      <c r="R3706" s="24" t="str">
        <f t="shared" si="289"/>
        <v/>
      </c>
      <c r="S3706" s="27" t="str">
        <f t="shared" si="290"/>
        <v/>
      </c>
    </row>
    <row r="3707" spans="2:19" x14ac:dyDescent="0.3">
      <c r="B3707" s="24" t="str">
        <f>_xlfn.IFNA(VLOOKUP(A3707,list!B:C,2,FALSE),"")</f>
        <v/>
      </c>
      <c r="D3707" s="24" t="str">
        <f>_xlfn.IFNA(VLOOKUP(C3707,list!$G$2:$I$10,2,FALSE),"")</f>
        <v/>
      </c>
      <c r="E3707" s="24" t="str">
        <f>_xlfn.IFNA(VLOOKUP(C3707,list!G:I,3,FALSE),"")</f>
        <v/>
      </c>
      <c r="O3707" s="26" t="str">
        <f t="shared" si="287"/>
        <v/>
      </c>
      <c r="P3707" s="28" t="str">
        <f t="shared" si="291"/>
        <v/>
      </c>
      <c r="Q3707" s="24" t="str">
        <f t="shared" si="288"/>
        <v/>
      </c>
      <c r="R3707" s="24" t="str">
        <f t="shared" si="289"/>
        <v/>
      </c>
      <c r="S3707" s="27" t="str">
        <f t="shared" si="290"/>
        <v/>
      </c>
    </row>
    <row r="3708" spans="2:19" x14ac:dyDescent="0.3">
      <c r="B3708" s="24" t="str">
        <f>_xlfn.IFNA(VLOOKUP(A3708,list!B:C,2,FALSE),"")</f>
        <v/>
      </c>
      <c r="D3708" s="24" t="str">
        <f>_xlfn.IFNA(VLOOKUP(C3708,list!$G$2:$I$10,2,FALSE),"")</f>
        <v/>
      </c>
      <c r="E3708" s="24" t="str">
        <f>_xlfn.IFNA(VLOOKUP(C3708,list!G:I,3,FALSE),"")</f>
        <v/>
      </c>
      <c r="O3708" s="26" t="str">
        <f t="shared" si="287"/>
        <v/>
      </c>
      <c r="P3708" s="28" t="str">
        <f t="shared" si="291"/>
        <v/>
      </c>
      <c r="Q3708" s="24" t="str">
        <f t="shared" si="288"/>
        <v/>
      </c>
      <c r="R3708" s="24" t="str">
        <f t="shared" si="289"/>
        <v/>
      </c>
      <c r="S3708" s="27" t="str">
        <f t="shared" si="290"/>
        <v/>
      </c>
    </row>
    <row r="3709" spans="2:19" x14ac:dyDescent="0.3">
      <c r="B3709" s="24" t="str">
        <f>_xlfn.IFNA(VLOOKUP(A3709,list!B:C,2,FALSE),"")</f>
        <v/>
      </c>
      <c r="D3709" s="24" t="str">
        <f>_xlfn.IFNA(VLOOKUP(C3709,list!$G$2:$I$10,2,FALSE),"")</f>
        <v/>
      </c>
      <c r="E3709" s="24" t="str">
        <f>_xlfn.IFNA(VLOOKUP(C3709,list!G:I,3,FALSE),"")</f>
        <v/>
      </c>
      <c r="O3709" s="26" t="str">
        <f t="shared" si="287"/>
        <v/>
      </c>
      <c r="P3709" s="28" t="str">
        <f t="shared" si="291"/>
        <v/>
      </c>
      <c r="Q3709" s="24" t="str">
        <f t="shared" si="288"/>
        <v/>
      </c>
      <c r="R3709" s="24" t="str">
        <f t="shared" si="289"/>
        <v/>
      </c>
      <c r="S3709" s="27" t="str">
        <f t="shared" si="290"/>
        <v/>
      </c>
    </row>
    <row r="3710" spans="2:19" x14ac:dyDescent="0.3">
      <c r="B3710" s="24" t="str">
        <f>_xlfn.IFNA(VLOOKUP(A3710,list!B:C,2,FALSE),"")</f>
        <v/>
      </c>
      <c r="D3710" s="24" t="str">
        <f>_xlfn.IFNA(VLOOKUP(C3710,list!$G$2:$I$10,2,FALSE),"")</f>
        <v/>
      </c>
      <c r="E3710" s="24" t="str">
        <f>_xlfn.IFNA(VLOOKUP(C3710,list!G:I,3,FALSE),"")</f>
        <v/>
      </c>
      <c r="O3710" s="26" t="str">
        <f t="shared" si="287"/>
        <v/>
      </c>
      <c r="P3710" s="28" t="str">
        <f t="shared" si="291"/>
        <v/>
      </c>
      <c r="Q3710" s="24" t="str">
        <f t="shared" si="288"/>
        <v/>
      </c>
      <c r="R3710" s="24" t="str">
        <f t="shared" si="289"/>
        <v/>
      </c>
      <c r="S3710" s="27" t="str">
        <f t="shared" si="290"/>
        <v/>
      </c>
    </row>
    <row r="3711" spans="2:19" x14ac:dyDescent="0.3">
      <c r="B3711" s="24" t="str">
        <f>_xlfn.IFNA(VLOOKUP(A3711,list!B:C,2,FALSE),"")</f>
        <v/>
      </c>
      <c r="D3711" s="24" t="str">
        <f>_xlfn.IFNA(VLOOKUP(C3711,list!$G$2:$I$10,2,FALSE),"")</f>
        <v/>
      </c>
      <c r="E3711" s="24" t="str">
        <f>_xlfn.IFNA(VLOOKUP(C3711,list!G:I,3,FALSE),"")</f>
        <v/>
      </c>
      <c r="O3711" s="26" t="str">
        <f t="shared" si="287"/>
        <v/>
      </c>
      <c r="P3711" s="28" t="str">
        <f t="shared" si="291"/>
        <v/>
      </c>
      <c r="Q3711" s="24" t="str">
        <f t="shared" si="288"/>
        <v/>
      </c>
      <c r="R3711" s="24" t="str">
        <f t="shared" si="289"/>
        <v/>
      </c>
      <c r="S3711" s="27" t="str">
        <f t="shared" si="290"/>
        <v/>
      </c>
    </row>
    <row r="3712" spans="2:19" x14ac:dyDescent="0.3">
      <c r="B3712" s="24" t="str">
        <f>_xlfn.IFNA(VLOOKUP(A3712,list!B:C,2,FALSE),"")</f>
        <v/>
      </c>
      <c r="D3712" s="24" t="str">
        <f>_xlfn.IFNA(VLOOKUP(C3712,list!$G$2:$I$10,2,FALSE),"")</f>
        <v/>
      </c>
      <c r="E3712" s="24" t="str">
        <f>_xlfn.IFNA(VLOOKUP(C3712,list!G:I,3,FALSE),"")</f>
        <v/>
      </c>
      <c r="O3712" s="26" t="str">
        <f t="shared" si="287"/>
        <v/>
      </c>
      <c r="P3712" s="28" t="str">
        <f t="shared" si="291"/>
        <v/>
      </c>
      <c r="Q3712" s="24" t="str">
        <f t="shared" si="288"/>
        <v/>
      </c>
      <c r="R3712" s="24" t="str">
        <f t="shared" si="289"/>
        <v/>
      </c>
      <c r="S3712" s="27" t="str">
        <f t="shared" si="290"/>
        <v/>
      </c>
    </row>
    <row r="3713" spans="2:19" x14ac:dyDescent="0.3">
      <c r="B3713" s="24" t="str">
        <f>_xlfn.IFNA(VLOOKUP(A3713,list!B:C,2,FALSE),"")</f>
        <v/>
      </c>
      <c r="D3713" s="24" t="str">
        <f>_xlfn.IFNA(VLOOKUP(C3713,list!$G$2:$I$10,2,FALSE),"")</f>
        <v/>
      </c>
      <c r="E3713" s="24" t="str">
        <f>_xlfn.IFNA(VLOOKUP(C3713,list!G:I,3,FALSE),"")</f>
        <v/>
      </c>
      <c r="O3713" s="26" t="str">
        <f t="shared" si="287"/>
        <v/>
      </c>
      <c r="P3713" s="28" t="str">
        <f t="shared" si="291"/>
        <v/>
      </c>
      <c r="Q3713" s="24" t="str">
        <f t="shared" si="288"/>
        <v/>
      </c>
      <c r="R3713" s="24" t="str">
        <f t="shared" si="289"/>
        <v/>
      </c>
      <c r="S3713" s="27" t="str">
        <f t="shared" si="290"/>
        <v/>
      </c>
    </row>
    <row r="3714" spans="2:19" x14ac:dyDescent="0.3">
      <c r="B3714" s="24" t="str">
        <f>_xlfn.IFNA(VLOOKUP(A3714,list!B:C,2,FALSE),"")</f>
        <v/>
      </c>
      <c r="D3714" s="24" t="str">
        <f>_xlfn.IFNA(VLOOKUP(C3714,list!$G$2:$I$10,2,FALSE),"")</f>
        <v/>
      </c>
      <c r="E3714" s="24" t="str">
        <f>_xlfn.IFNA(VLOOKUP(C3714,list!G:I,3,FALSE),"")</f>
        <v/>
      </c>
      <c r="O3714" s="26" t="str">
        <f t="shared" ref="O3714:O3777" si="292">IFERROR(IF(H3714="","",DATE(YEAR(H3714),MONTH(H3714),1)),"")</f>
        <v/>
      </c>
      <c r="P3714" s="28" t="str">
        <f t="shared" si="291"/>
        <v/>
      </c>
      <c r="Q3714" s="24" t="str">
        <f t="shared" ref="Q3714:Q3777" si="293">IFERROR(IF(J3714="","",MONTH(EOMONTH(J3714,(DAY(J3714)&gt;15)+0))),"")</f>
        <v/>
      </c>
      <c r="R3714" s="24" t="str">
        <f t="shared" ref="R3714:R3777" si="294">IFERROR(IF(J3714="","",IF(AND(MONTH(J3714)=12,Q3714=1),YEAR(J3714)+1,YEAR(J3714))),"")</f>
        <v/>
      </c>
      <c r="S3714" s="27" t="str">
        <f t="shared" ref="S3714:S3777" si="295">IF(OR(Q3714="",R3714=""),"",DATE(R3714,Q3714,1))</f>
        <v/>
      </c>
    </row>
    <row r="3715" spans="2:19" x14ac:dyDescent="0.3">
      <c r="B3715" s="24" t="str">
        <f>_xlfn.IFNA(VLOOKUP(A3715,list!B:C,2,FALSE),"")</f>
        <v/>
      </c>
      <c r="D3715" s="24" t="str">
        <f>_xlfn.IFNA(VLOOKUP(C3715,list!$G$2:$I$10,2,FALSE),"")</f>
        <v/>
      </c>
      <c r="E3715" s="24" t="str">
        <f>_xlfn.IFNA(VLOOKUP(C3715,list!G:I,3,FALSE),"")</f>
        <v/>
      </c>
      <c r="O3715" s="26" t="str">
        <f t="shared" si="292"/>
        <v/>
      </c>
      <c r="P3715" s="28" t="str">
        <f t="shared" ref="P3715:P3778" si="296">IFERROR(IF(J3715&gt;0,((J3715-H3715)/7),""),"")</f>
        <v/>
      </c>
      <c r="Q3715" s="24" t="str">
        <f t="shared" si="293"/>
        <v/>
      </c>
      <c r="R3715" s="24" t="str">
        <f t="shared" si="294"/>
        <v/>
      </c>
      <c r="S3715" s="27" t="str">
        <f t="shared" si="295"/>
        <v/>
      </c>
    </row>
    <row r="3716" spans="2:19" x14ac:dyDescent="0.3">
      <c r="B3716" s="24" t="str">
        <f>_xlfn.IFNA(VLOOKUP(A3716,list!B:C,2,FALSE),"")</f>
        <v/>
      </c>
      <c r="D3716" s="24" t="str">
        <f>_xlfn.IFNA(VLOOKUP(C3716,list!$G$2:$I$10,2,FALSE),"")</f>
        <v/>
      </c>
      <c r="E3716" s="24" t="str">
        <f>_xlfn.IFNA(VLOOKUP(C3716,list!G:I,3,FALSE),"")</f>
        <v/>
      </c>
      <c r="O3716" s="26" t="str">
        <f t="shared" si="292"/>
        <v/>
      </c>
      <c r="P3716" s="28" t="str">
        <f t="shared" si="296"/>
        <v/>
      </c>
      <c r="Q3716" s="24" t="str">
        <f t="shared" si="293"/>
        <v/>
      </c>
      <c r="R3716" s="24" t="str">
        <f t="shared" si="294"/>
        <v/>
      </c>
      <c r="S3716" s="27" t="str">
        <f t="shared" si="295"/>
        <v/>
      </c>
    </row>
    <row r="3717" spans="2:19" x14ac:dyDescent="0.3">
      <c r="B3717" s="24" t="str">
        <f>_xlfn.IFNA(VLOOKUP(A3717,list!B:C,2,FALSE),"")</f>
        <v/>
      </c>
      <c r="D3717" s="24" t="str">
        <f>_xlfn.IFNA(VLOOKUP(C3717,list!$G$2:$I$10,2,FALSE),"")</f>
        <v/>
      </c>
      <c r="E3717" s="24" t="str">
        <f>_xlfn.IFNA(VLOOKUP(C3717,list!G:I,3,FALSE),"")</f>
        <v/>
      </c>
      <c r="O3717" s="26" t="str">
        <f t="shared" si="292"/>
        <v/>
      </c>
      <c r="P3717" s="28" t="str">
        <f t="shared" si="296"/>
        <v/>
      </c>
      <c r="Q3717" s="24" t="str">
        <f t="shared" si="293"/>
        <v/>
      </c>
      <c r="R3717" s="24" t="str">
        <f t="shared" si="294"/>
        <v/>
      </c>
      <c r="S3717" s="27" t="str">
        <f t="shared" si="295"/>
        <v/>
      </c>
    </row>
    <row r="3718" spans="2:19" x14ac:dyDescent="0.3">
      <c r="B3718" s="24" t="str">
        <f>_xlfn.IFNA(VLOOKUP(A3718,list!B:C,2,FALSE),"")</f>
        <v/>
      </c>
      <c r="D3718" s="24" t="str">
        <f>_xlfn.IFNA(VLOOKUP(C3718,list!$G$2:$I$10,2,FALSE),"")</f>
        <v/>
      </c>
      <c r="E3718" s="24" t="str">
        <f>_xlfn.IFNA(VLOOKUP(C3718,list!G:I,3,FALSE),"")</f>
        <v/>
      </c>
      <c r="O3718" s="26" t="str">
        <f t="shared" si="292"/>
        <v/>
      </c>
      <c r="P3718" s="28" t="str">
        <f t="shared" si="296"/>
        <v/>
      </c>
      <c r="Q3718" s="24" t="str">
        <f t="shared" si="293"/>
        <v/>
      </c>
      <c r="R3718" s="24" t="str">
        <f t="shared" si="294"/>
        <v/>
      </c>
      <c r="S3718" s="27" t="str">
        <f t="shared" si="295"/>
        <v/>
      </c>
    </row>
    <row r="3719" spans="2:19" x14ac:dyDescent="0.3">
      <c r="B3719" s="24" t="str">
        <f>_xlfn.IFNA(VLOOKUP(A3719,list!B:C,2,FALSE),"")</f>
        <v/>
      </c>
      <c r="D3719" s="24" t="str">
        <f>_xlfn.IFNA(VLOOKUP(C3719,list!$G$2:$I$10,2,FALSE),"")</f>
        <v/>
      </c>
      <c r="E3719" s="24" t="str">
        <f>_xlfn.IFNA(VLOOKUP(C3719,list!G:I,3,FALSE),"")</f>
        <v/>
      </c>
      <c r="O3719" s="26" t="str">
        <f t="shared" si="292"/>
        <v/>
      </c>
      <c r="P3719" s="28" t="str">
        <f t="shared" si="296"/>
        <v/>
      </c>
      <c r="Q3719" s="24" t="str">
        <f t="shared" si="293"/>
        <v/>
      </c>
      <c r="R3719" s="24" t="str">
        <f t="shared" si="294"/>
        <v/>
      </c>
      <c r="S3719" s="27" t="str">
        <f t="shared" si="295"/>
        <v/>
      </c>
    </row>
    <row r="3720" spans="2:19" x14ac:dyDescent="0.3">
      <c r="B3720" s="24" t="str">
        <f>_xlfn.IFNA(VLOOKUP(A3720,list!B:C,2,FALSE),"")</f>
        <v/>
      </c>
      <c r="D3720" s="24" t="str">
        <f>_xlfn.IFNA(VLOOKUP(C3720,list!$G$2:$I$10,2,FALSE),"")</f>
        <v/>
      </c>
      <c r="E3720" s="24" t="str">
        <f>_xlfn.IFNA(VLOOKUP(C3720,list!G:I,3,FALSE),"")</f>
        <v/>
      </c>
      <c r="O3720" s="26" t="str">
        <f t="shared" si="292"/>
        <v/>
      </c>
      <c r="P3720" s="28" t="str">
        <f t="shared" si="296"/>
        <v/>
      </c>
      <c r="Q3720" s="24" t="str">
        <f t="shared" si="293"/>
        <v/>
      </c>
      <c r="R3720" s="24" t="str">
        <f t="shared" si="294"/>
        <v/>
      </c>
      <c r="S3720" s="27" t="str">
        <f t="shared" si="295"/>
        <v/>
      </c>
    </row>
    <row r="3721" spans="2:19" x14ac:dyDescent="0.3">
      <c r="B3721" s="24" t="str">
        <f>_xlfn.IFNA(VLOOKUP(A3721,list!B:C,2,FALSE),"")</f>
        <v/>
      </c>
      <c r="D3721" s="24" t="str">
        <f>_xlfn.IFNA(VLOOKUP(C3721,list!$G$2:$I$10,2,FALSE),"")</f>
        <v/>
      </c>
      <c r="E3721" s="24" t="str">
        <f>_xlfn.IFNA(VLOOKUP(C3721,list!G:I,3,FALSE),"")</f>
        <v/>
      </c>
      <c r="O3721" s="26" t="str">
        <f t="shared" si="292"/>
        <v/>
      </c>
      <c r="P3721" s="28" t="str">
        <f t="shared" si="296"/>
        <v/>
      </c>
      <c r="Q3721" s="24" t="str">
        <f t="shared" si="293"/>
        <v/>
      </c>
      <c r="R3721" s="24" t="str">
        <f t="shared" si="294"/>
        <v/>
      </c>
      <c r="S3721" s="27" t="str">
        <f t="shared" si="295"/>
        <v/>
      </c>
    </row>
    <row r="3722" spans="2:19" x14ac:dyDescent="0.3">
      <c r="B3722" s="24" t="str">
        <f>_xlfn.IFNA(VLOOKUP(A3722,list!B:C,2,FALSE),"")</f>
        <v/>
      </c>
      <c r="D3722" s="24" t="str">
        <f>_xlfn.IFNA(VLOOKUP(C3722,list!$G$2:$I$10,2,FALSE),"")</f>
        <v/>
      </c>
      <c r="E3722" s="24" t="str">
        <f>_xlfn.IFNA(VLOOKUP(C3722,list!G:I,3,FALSE),"")</f>
        <v/>
      </c>
      <c r="O3722" s="26" t="str">
        <f t="shared" si="292"/>
        <v/>
      </c>
      <c r="P3722" s="28" t="str">
        <f t="shared" si="296"/>
        <v/>
      </c>
      <c r="Q3722" s="24" t="str">
        <f t="shared" si="293"/>
        <v/>
      </c>
      <c r="R3722" s="24" t="str">
        <f t="shared" si="294"/>
        <v/>
      </c>
      <c r="S3722" s="27" t="str">
        <f t="shared" si="295"/>
        <v/>
      </c>
    </row>
    <row r="3723" spans="2:19" x14ac:dyDescent="0.3">
      <c r="B3723" s="24" t="str">
        <f>_xlfn.IFNA(VLOOKUP(A3723,list!B:C,2,FALSE),"")</f>
        <v/>
      </c>
      <c r="D3723" s="24" t="str">
        <f>_xlfn.IFNA(VLOOKUP(C3723,list!$G$2:$I$10,2,FALSE),"")</f>
        <v/>
      </c>
      <c r="E3723" s="24" t="str">
        <f>_xlfn.IFNA(VLOOKUP(C3723,list!G:I,3,FALSE),"")</f>
        <v/>
      </c>
      <c r="O3723" s="26" t="str">
        <f t="shared" si="292"/>
        <v/>
      </c>
      <c r="P3723" s="28" t="str">
        <f t="shared" si="296"/>
        <v/>
      </c>
      <c r="Q3723" s="24" t="str">
        <f t="shared" si="293"/>
        <v/>
      </c>
      <c r="R3723" s="24" t="str">
        <f t="shared" si="294"/>
        <v/>
      </c>
      <c r="S3723" s="27" t="str">
        <f t="shared" si="295"/>
        <v/>
      </c>
    </row>
    <row r="3724" spans="2:19" x14ac:dyDescent="0.3">
      <c r="B3724" s="24" t="str">
        <f>_xlfn.IFNA(VLOOKUP(A3724,list!B:C,2,FALSE),"")</f>
        <v/>
      </c>
      <c r="D3724" s="24" t="str">
        <f>_xlfn.IFNA(VLOOKUP(C3724,list!$G$2:$I$10,2,FALSE),"")</f>
        <v/>
      </c>
      <c r="E3724" s="24" t="str">
        <f>_xlfn.IFNA(VLOOKUP(C3724,list!G:I,3,FALSE),"")</f>
        <v/>
      </c>
      <c r="O3724" s="26" t="str">
        <f t="shared" si="292"/>
        <v/>
      </c>
      <c r="P3724" s="28" t="str">
        <f t="shared" si="296"/>
        <v/>
      </c>
      <c r="Q3724" s="24" t="str">
        <f t="shared" si="293"/>
        <v/>
      </c>
      <c r="R3724" s="24" t="str">
        <f t="shared" si="294"/>
        <v/>
      </c>
      <c r="S3724" s="27" t="str">
        <f t="shared" si="295"/>
        <v/>
      </c>
    </row>
    <row r="3725" spans="2:19" x14ac:dyDescent="0.3">
      <c r="B3725" s="24" t="str">
        <f>_xlfn.IFNA(VLOOKUP(A3725,list!B:C,2,FALSE),"")</f>
        <v/>
      </c>
      <c r="D3725" s="24" t="str">
        <f>_xlfn.IFNA(VLOOKUP(C3725,list!$G$2:$I$10,2,FALSE),"")</f>
        <v/>
      </c>
      <c r="E3725" s="24" t="str">
        <f>_xlfn.IFNA(VLOOKUP(C3725,list!G:I,3,FALSE),"")</f>
        <v/>
      </c>
      <c r="O3725" s="26" t="str">
        <f t="shared" si="292"/>
        <v/>
      </c>
      <c r="P3725" s="28" t="str">
        <f t="shared" si="296"/>
        <v/>
      </c>
      <c r="Q3725" s="24" t="str">
        <f t="shared" si="293"/>
        <v/>
      </c>
      <c r="R3725" s="24" t="str">
        <f t="shared" si="294"/>
        <v/>
      </c>
      <c r="S3725" s="27" t="str">
        <f t="shared" si="295"/>
        <v/>
      </c>
    </row>
    <row r="3726" spans="2:19" x14ac:dyDescent="0.3">
      <c r="B3726" s="24" t="str">
        <f>_xlfn.IFNA(VLOOKUP(A3726,list!B:C,2,FALSE),"")</f>
        <v/>
      </c>
      <c r="D3726" s="24" t="str">
        <f>_xlfn.IFNA(VLOOKUP(C3726,list!$G$2:$I$10,2,FALSE),"")</f>
        <v/>
      </c>
      <c r="E3726" s="24" t="str">
        <f>_xlfn.IFNA(VLOOKUP(C3726,list!G:I,3,FALSE),"")</f>
        <v/>
      </c>
      <c r="O3726" s="26" t="str">
        <f t="shared" si="292"/>
        <v/>
      </c>
      <c r="P3726" s="28" t="str">
        <f t="shared" si="296"/>
        <v/>
      </c>
      <c r="Q3726" s="24" t="str">
        <f t="shared" si="293"/>
        <v/>
      </c>
      <c r="R3726" s="24" t="str">
        <f t="shared" si="294"/>
        <v/>
      </c>
      <c r="S3726" s="27" t="str">
        <f t="shared" si="295"/>
        <v/>
      </c>
    </row>
    <row r="3727" spans="2:19" x14ac:dyDescent="0.3">
      <c r="B3727" s="24" t="str">
        <f>_xlfn.IFNA(VLOOKUP(A3727,list!B:C,2,FALSE),"")</f>
        <v/>
      </c>
      <c r="D3727" s="24" t="str">
        <f>_xlfn.IFNA(VLOOKUP(C3727,list!$G$2:$I$10,2,FALSE),"")</f>
        <v/>
      </c>
      <c r="E3727" s="24" t="str">
        <f>_xlfn.IFNA(VLOOKUP(C3727,list!G:I,3,FALSE),"")</f>
        <v/>
      </c>
      <c r="O3727" s="26" t="str">
        <f t="shared" si="292"/>
        <v/>
      </c>
      <c r="P3727" s="28" t="str">
        <f t="shared" si="296"/>
        <v/>
      </c>
      <c r="Q3727" s="24" t="str">
        <f t="shared" si="293"/>
        <v/>
      </c>
      <c r="R3727" s="24" t="str">
        <f t="shared" si="294"/>
        <v/>
      </c>
      <c r="S3727" s="27" t="str">
        <f t="shared" si="295"/>
        <v/>
      </c>
    </row>
    <row r="3728" spans="2:19" x14ac:dyDescent="0.3">
      <c r="B3728" s="24" t="str">
        <f>_xlfn.IFNA(VLOOKUP(A3728,list!B:C,2,FALSE),"")</f>
        <v/>
      </c>
      <c r="D3728" s="24" t="str">
        <f>_xlfn.IFNA(VLOOKUP(C3728,list!$G$2:$I$10,2,FALSE),"")</f>
        <v/>
      </c>
      <c r="E3728" s="24" t="str">
        <f>_xlfn.IFNA(VLOOKUP(C3728,list!G:I,3,FALSE),"")</f>
        <v/>
      </c>
      <c r="O3728" s="26" t="str">
        <f t="shared" si="292"/>
        <v/>
      </c>
      <c r="P3728" s="28" t="str">
        <f t="shared" si="296"/>
        <v/>
      </c>
      <c r="Q3728" s="24" t="str">
        <f t="shared" si="293"/>
        <v/>
      </c>
      <c r="R3728" s="24" t="str">
        <f t="shared" si="294"/>
        <v/>
      </c>
      <c r="S3728" s="27" t="str">
        <f t="shared" si="295"/>
        <v/>
      </c>
    </row>
    <row r="3729" spans="2:19" x14ac:dyDescent="0.3">
      <c r="B3729" s="24" t="str">
        <f>_xlfn.IFNA(VLOOKUP(A3729,list!B:C,2,FALSE),"")</f>
        <v/>
      </c>
      <c r="D3729" s="24" t="str">
        <f>_xlfn.IFNA(VLOOKUP(C3729,list!$G$2:$I$10,2,FALSE),"")</f>
        <v/>
      </c>
      <c r="E3729" s="24" t="str">
        <f>_xlfn.IFNA(VLOOKUP(C3729,list!G:I,3,FALSE),"")</f>
        <v/>
      </c>
      <c r="O3729" s="26" t="str">
        <f t="shared" si="292"/>
        <v/>
      </c>
      <c r="P3729" s="28" t="str">
        <f t="shared" si="296"/>
        <v/>
      </c>
      <c r="Q3729" s="24" t="str">
        <f t="shared" si="293"/>
        <v/>
      </c>
      <c r="R3729" s="24" t="str">
        <f t="shared" si="294"/>
        <v/>
      </c>
      <c r="S3729" s="27" t="str">
        <f t="shared" si="295"/>
        <v/>
      </c>
    </row>
    <row r="3730" spans="2:19" x14ac:dyDescent="0.3">
      <c r="B3730" s="24" t="str">
        <f>_xlfn.IFNA(VLOOKUP(A3730,list!B:C,2,FALSE),"")</f>
        <v/>
      </c>
      <c r="D3730" s="24" t="str">
        <f>_xlfn.IFNA(VLOOKUP(C3730,list!$G$2:$I$10,2,FALSE),"")</f>
        <v/>
      </c>
      <c r="E3730" s="24" t="str">
        <f>_xlfn.IFNA(VLOOKUP(C3730,list!G:I,3,FALSE),"")</f>
        <v/>
      </c>
      <c r="O3730" s="26" t="str">
        <f t="shared" si="292"/>
        <v/>
      </c>
      <c r="P3730" s="28" t="str">
        <f t="shared" si="296"/>
        <v/>
      </c>
      <c r="Q3730" s="24" t="str">
        <f t="shared" si="293"/>
        <v/>
      </c>
      <c r="R3730" s="24" t="str">
        <f t="shared" si="294"/>
        <v/>
      </c>
      <c r="S3730" s="27" t="str">
        <f t="shared" si="295"/>
        <v/>
      </c>
    </row>
    <row r="3731" spans="2:19" x14ac:dyDescent="0.3">
      <c r="B3731" s="24" t="str">
        <f>_xlfn.IFNA(VLOOKUP(A3731,list!B:C,2,FALSE),"")</f>
        <v/>
      </c>
      <c r="D3731" s="24" t="str">
        <f>_xlfn.IFNA(VLOOKUP(C3731,list!$G$2:$I$10,2,FALSE),"")</f>
        <v/>
      </c>
      <c r="E3731" s="24" t="str">
        <f>_xlfn.IFNA(VLOOKUP(C3731,list!G:I,3,FALSE),"")</f>
        <v/>
      </c>
      <c r="O3731" s="26" t="str">
        <f t="shared" si="292"/>
        <v/>
      </c>
      <c r="P3731" s="28" t="str">
        <f t="shared" si="296"/>
        <v/>
      </c>
      <c r="Q3731" s="24" t="str">
        <f t="shared" si="293"/>
        <v/>
      </c>
      <c r="R3731" s="24" t="str">
        <f t="shared" si="294"/>
        <v/>
      </c>
      <c r="S3731" s="27" t="str">
        <f t="shared" si="295"/>
        <v/>
      </c>
    </row>
    <row r="3732" spans="2:19" x14ac:dyDescent="0.3">
      <c r="B3732" s="24" t="str">
        <f>_xlfn.IFNA(VLOOKUP(A3732,list!B:C,2,FALSE),"")</f>
        <v/>
      </c>
      <c r="D3732" s="24" t="str">
        <f>_xlfn.IFNA(VLOOKUP(C3732,list!$G$2:$I$10,2,FALSE),"")</f>
        <v/>
      </c>
      <c r="E3732" s="24" t="str">
        <f>_xlfn.IFNA(VLOOKUP(C3732,list!G:I,3,FALSE),"")</f>
        <v/>
      </c>
      <c r="O3732" s="26" t="str">
        <f t="shared" si="292"/>
        <v/>
      </c>
      <c r="P3732" s="28" t="str">
        <f t="shared" si="296"/>
        <v/>
      </c>
      <c r="Q3732" s="24" t="str">
        <f t="shared" si="293"/>
        <v/>
      </c>
      <c r="R3732" s="24" t="str">
        <f t="shared" si="294"/>
        <v/>
      </c>
      <c r="S3732" s="27" t="str">
        <f t="shared" si="295"/>
        <v/>
      </c>
    </row>
    <row r="3733" spans="2:19" x14ac:dyDescent="0.3">
      <c r="B3733" s="24" t="str">
        <f>_xlfn.IFNA(VLOOKUP(A3733,list!B:C,2,FALSE),"")</f>
        <v/>
      </c>
      <c r="D3733" s="24" t="str">
        <f>_xlfn.IFNA(VLOOKUP(C3733,list!$G$2:$I$10,2,FALSE),"")</f>
        <v/>
      </c>
      <c r="E3733" s="24" t="str">
        <f>_xlfn.IFNA(VLOOKUP(C3733,list!G:I,3,FALSE),"")</f>
        <v/>
      </c>
      <c r="O3733" s="26" t="str">
        <f t="shared" si="292"/>
        <v/>
      </c>
      <c r="P3733" s="28" t="str">
        <f t="shared" si="296"/>
        <v/>
      </c>
      <c r="Q3733" s="24" t="str">
        <f t="shared" si="293"/>
        <v/>
      </c>
      <c r="R3733" s="24" t="str">
        <f t="shared" si="294"/>
        <v/>
      </c>
      <c r="S3733" s="27" t="str">
        <f t="shared" si="295"/>
        <v/>
      </c>
    </row>
    <row r="3734" spans="2:19" x14ac:dyDescent="0.3">
      <c r="B3734" s="24" t="str">
        <f>_xlfn.IFNA(VLOOKUP(A3734,list!B:C,2,FALSE),"")</f>
        <v/>
      </c>
      <c r="D3734" s="24" t="str">
        <f>_xlfn.IFNA(VLOOKUP(C3734,list!$G$2:$I$10,2,FALSE),"")</f>
        <v/>
      </c>
      <c r="E3734" s="24" t="str">
        <f>_xlfn.IFNA(VLOOKUP(C3734,list!G:I,3,FALSE),"")</f>
        <v/>
      </c>
      <c r="O3734" s="26" t="str">
        <f t="shared" si="292"/>
        <v/>
      </c>
      <c r="P3734" s="28" t="str">
        <f t="shared" si="296"/>
        <v/>
      </c>
      <c r="Q3734" s="24" t="str">
        <f t="shared" si="293"/>
        <v/>
      </c>
      <c r="R3734" s="24" t="str">
        <f t="shared" si="294"/>
        <v/>
      </c>
      <c r="S3734" s="27" t="str">
        <f t="shared" si="295"/>
        <v/>
      </c>
    </row>
    <row r="3735" spans="2:19" x14ac:dyDescent="0.3">
      <c r="B3735" s="24" t="str">
        <f>_xlfn.IFNA(VLOOKUP(A3735,list!B:C,2,FALSE),"")</f>
        <v/>
      </c>
      <c r="D3735" s="24" t="str">
        <f>_xlfn.IFNA(VLOOKUP(C3735,list!$G$2:$I$10,2,FALSE),"")</f>
        <v/>
      </c>
      <c r="E3735" s="24" t="str">
        <f>_xlfn.IFNA(VLOOKUP(C3735,list!G:I,3,FALSE),"")</f>
        <v/>
      </c>
      <c r="O3735" s="26" t="str">
        <f t="shared" si="292"/>
        <v/>
      </c>
      <c r="P3735" s="28" t="str">
        <f t="shared" si="296"/>
        <v/>
      </c>
      <c r="Q3735" s="24" t="str">
        <f t="shared" si="293"/>
        <v/>
      </c>
      <c r="R3735" s="24" t="str">
        <f t="shared" si="294"/>
        <v/>
      </c>
      <c r="S3735" s="27" t="str">
        <f t="shared" si="295"/>
        <v/>
      </c>
    </row>
    <row r="3736" spans="2:19" x14ac:dyDescent="0.3">
      <c r="B3736" s="24" t="str">
        <f>_xlfn.IFNA(VLOOKUP(A3736,list!B:C,2,FALSE),"")</f>
        <v/>
      </c>
      <c r="D3736" s="24" t="str">
        <f>_xlfn.IFNA(VLOOKUP(C3736,list!$G$2:$I$10,2,FALSE),"")</f>
        <v/>
      </c>
      <c r="E3736" s="24" t="str">
        <f>_xlfn.IFNA(VLOOKUP(C3736,list!G:I,3,FALSE),"")</f>
        <v/>
      </c>
      <c r="O3736" s="26" t="str">
        <f t="shared" si="292"/>
        <v/>
      </c>
      <c r="P3736" s="28" t="str">
        <f t="shared" si="296"/>
        <v/>
      </c>
      <c r="Q3736" s="24" t="str">
        <f t="shared" si="293"/>
        <v/>
      </c>
      <c r="R3736" s="24" t="str">
        <f t="shared" si="294"/>
        <v/>
      </c>
      <c r="S3736" s="27" t="str">
        <f t="shared" si="295"/>
        <v/>
      </c>
    </row>
    <row r="3737" spans="2:19" x14ac:dyDescent="0.3">
      <c r="B3737" s="24" t="str">
        <f>_xlfn.IFNA(VLOOKUP(A3737,list!B:C,2,FALSE),"")</f>
        <v/>
      </c>
      <c r="D3737" s="24" t="str">
        <f>_xlfn.IFNA(VLOOKUP(C3737,list!$G$2:$I$10,2,FALSE),"")</f>
        <v/>
      </c>
      <c r="E3737" s="24" t="str">
        <f>_xlfn.IFNA(VLOOKUP(C3737,list!G:I,3,FALSE),"")</f>
        <v/>
      </c>
      <c r="O3737" s="26" t="str">
        <f t="shared" si="292"/>
        <v/>
      </c>
      <c r="P3737" s="28" t="str">
        <f t="shared" si="296"/>
        <v/>
      </c>
      <c r="Q3737" s="24" t="str">
        <f t="shared" si="293"/>
        <v/>
      </c>
      <c r="R3737" s="24" t="str">
        <f t="shared" si="294"/>
        <v/>
      </c>
      <c r="S3737" s="27" t="str">
        <f t="shared" si="295"/>
        <v/>
      </c>
    </row>
    <row r="3738" spans="2:19" x14ac:dyDescent="0.3">
      <c r="B3738" s="24" t="str">
        <f>_xlfn.IFNA(VLOOKUP(A3738,list!B:C,2,FALSE),"")</f>
        <v/>
      </c>
      <c r="D3738" s="24" t="str">
        <f>_xlfn.IFNA(VLOOKUP(C3738,list!$G$2:$I$10,2,FALSE),"")</f>
        <v/>
      </c>
      <c r="E3738" s="24" t="str">
        <f>_xlfn.IFNA(VLOOKUP(C3738,list!G:I,3,FALSE),"")</f>
        <v/>
      </c>
      <c r="O3738" s="26" t="str">
        <f t="shared" si="292"/>
        <v/>
      </c>
      <c r="P3738" s="28" t="str">
        <f t="shared" si="296"/>
        <v/>
      </c>
      <c r="Q3738" s="24" t="str">
        <f t="shared" si="293"/>
        <v/>
      </c>
      <c r="R3738" s="24" t="str">
        <f t="shared" si="294"/>
        <v/>
      </c>
      <c r="S3738" s="27" t="str">
        <f t="shared" si="295"/>
        <v/>
      </c>
    </row>
    <row r="3739" spans="2:19" x14ac:dyDescent="0.3">
      <c r="B3739" s="24" t="str">
        <f>_xlfn.IFNA(VLOOKUP(A3739,list!B:C,2,FALSE),"")</f>
        <v/>
      </c>
      <c r="D3739" s="24" t="str">
        <f>_xlfn.IFNA(VLOOKUP(C3739,list!$G$2:$I$10,2,FALSE),"")</f>
        <v/>
      </c>
      <c r="E3739" s="24" t="str">
        <f>_xlfn.IFNA(VLOOKUP(C3739,list!G:I,3,FALSE),"")</f>
        <v/>
      </c>
      <c r="O3739" s="26" t="str">
        <f t="shared" si="292"/>
        <v/>
      </c>
      <c r="P3739" s="28" t="str">
        <f t="shared" si="296"/>
        <v/>
      </c>
      <c r="Q3739" s="24" t="str">
        <f t="shared" si="293"/>
        <v/>
      </c>
      <c r="R3739" s="24" t="str">
        <f t="shared" si="294"/>
        <v/>
      </c>
      <c r="S3739" s="27" t="str">
        <f t="shared" si="295"/>
        <v/>
      </c>
    </row>
    <row r="3740" spans="2:19" x14ac:dyDescent="0.3">
      <c r="B3740" s="24" t="str">
        <f>_xlfn.IFNA(VLOOKUP(A3740,list!B:C,2,FALSE),"")</f>
        <v/>
      </c>
      <c r="D3740" s="24" t="str">
        <f>_xlfn.IFNA(VLOOKUP(C3740,list!$G$2:$I$10,2,FALSE),"")</f>
        <v/>
      </c>
      <c r="E3740" s="24" t="str">
        <f>_xlfn.IFNA(VLOOKUP(C3740,list!G:I,3,FALSE),"")</f>
        <v/>
      </c>
      <c r="O3740" s="26" t="str">
        <f t="shared" si="292"/>
        <v/>
      </c>
      <c r="P3740" s="28" t="str">
        <f t="shared" si="296"/>
        <v/>
      </c>
      <c r="Q3740" s="24" t="str">
        <f t="shared" si="293"/>
        <v/>
      </c>
      <c r="R3740" s="24" t="str">
        <f t="shared" si="294"/>
        <v/>
      </c>
      <c r="S3740" s="27" t="str">
        <f t="shared" si="295"/>
        <v/>
      </c>
    </row>
    <row r="3741" spans="2:19" x14ac:dyDescent="0.3">
      <c r="B3741" s="24" t="str">
        <f>_xlfn.IFNA(VLOOKUP(A3741,list!B:C,2,FALSE),"")</f>
        <v/>
      </c>
      <c r="D3741" s="24" t="str">
        <f>_xlfn.IFNA(VLOOKUP(C3741,list!$G$2:$I$10,2,FALSE),"")</f>
        <v/>
      </c>
      <c r="E3741" s="24" t="str">
        <f>_xlfn.IFNA(VLOOKUP(C3741,list!G:I,3,FALSE),"")</f>
        <v/>
      </c>
      <c r="O3741" s="26" t="str">
        <f t="shared" si="292"/>
        <v/>
      </c>
      <c r="P3741" s="28" t="str">
        <f t="shared" si="296"/>
        <v/>
      </c>
      <c r="Q3741" s="24" t="str">
        <f t="shared" si="293"/>
        <v/>
      </c>
      <c r="R3741" s="24" t="str">
        <f t="shared" si="294"/>
        <v/>
      </c>
      <c r="S3741" s="27" t="str">
        <f t="shared" si="295"/>
        <v/>
      </c>
    </row>
    <row r="3742" spans="2:19" x14ac:dyDescent="0.3">
      <c r="B3742" s="24" t="str">
        <f>_xlfn.IFNA(VLOOKUP(A3742,list!B:C,2,FALSE),"")</f>
        <v/>
      </c>
      <c r="D3742" s="24" t="str">
        <f>_xlfn.IFNA(VLOOKUP(C3742,list!$G$2:$I$10,2,FALSE),"")</f>
        <v/>
      </c>
      <c r="E3742" s="24" t="str">
        <f>_xlfn.IFNA(VLOOKUP(C3742,list!G:I,3,FALSE),"")</f>
        <v/>
      </c>
      <c r="O3742" s="26" t="str">
        <f t="shared" si="292"/>
        <v/>
      </c>
      <c r="P3742" s="28" t="str">
        <f t="shared" si="296"/>
        <v/>
      </c>
      <c r="Q3742" s="24" t="str">
        <f t="shared" si="293"/>
        <v/>
      </c>
      <c r="R3742" s="24" t="str">
        <f t="shared" si="294"/>
        <v/>
      </c>
      <c r="S3742" s="27" t="str">
        <f t="shared" si="295"/>
        <v/>
      </c>
    </row>
    <row r="3743" spans="2:19" x14ac:dyDescent="0.3">
      <c r="B3743" s="24" t="str">
        <f>_xlfn.IFNA(VLOOKUP(A3743,list!B:C,2,FALSE),"")</f>
        <v/>
      </c>
      <c r="D3743" s="24" t="str">
        <f>_xlfn.IFNA(VLOOKUP(C3743,list!$G$2:$I$10,2,FALSE),"")</f>
        <v/>
      </c>
      <c r="E3743" s="24" t="str">
        <f>_xlfn.IFNA(VLOOKUP(C3743,list!G:I,3,FALSE),"")</f>
        <v/>
      </c>
      <c r="O3743" s="26" t="str">
        <f t="shared" si="292"/>
        <v/>
      </c>
      <c r="P3743" s="28" t="str">
        <f t="shared" si="296"/>
        <v/>
      </c>
      <c r="Q3743" s="24" t="str">
        <f t="shared" si="293"/>
        <v/>
      </c>
      <c r="R3743" s="24" t="str">
        <f t="shared" si="294"/>
        <v/>
      </c>
      <c r="S3743" s="27" t="str">
        <f t="shared" si="295"/>
        <v/>
      </c>
    </row>
    <row r="3744" spans="2:19" x14ac:dyDescent="0.3">
      <c r="B3744" s="24" t="str">
        <f>_xlfn.IFNA(VLOOKUP(A3744,list!B:C,2,FALSE),"")</f>
        <v/>
      </c>
      <c r="D3744" s="24" t="str">
        <f>_xlfn.IFNA(VLOOKUP(C3744,list!$G$2:$I$10,2,FALSE),"")</f>
        <v/>
      </c>
      <c r="E3744" s="24" t="str">
        <f>_xlfn.IFNA(VLOOKUP(C3744,list!G:I,3,FALSE),"")</f>
        <v/>
      </c>
      <c r="O3744" s="26" t="str">
        <f t="shared" si="292"/>
        <v/>
      </c>
      <c r="P3744" s="28" t="str">
        <f t="shared" si="296"/>
        <v/>
      </c>
      <c r="Q3744" s="24" t="str">
        <f t="shared" si="293"/>
        <v/>
      </c>
      <c r="R3744" s="24" t="str">
        <f t="shared" si="294"/>
        <v/>
      </c>
      <c r="S3744" s="27" t="str">
        <f t="shared" si="295"/>
        <v/>
      </c>
    </row>
    <row r="3745" spans="2:19" x14ac:dyDescent="0.3">
      <c r="B3745" s="24" t="str">
        <f>_xlfn.IFNA(VLOOKUP(A3745,list!B:C,2,FALSE),"")</f>
        <v/>
      </c>
      <c r="D3745" s="24" t="str">
        <f>_xlfn.IFNA(VLOOKUP(C3745,list!$G$2:$I$10,2,FALSE),"")</f>
        <v/>
      </c>
      <c r="E3745" s="24" t="str">
        <f>_xlfn.IFNA(VLOOKUP(C3745,list!G:I,3,FALSE),"")</f>
        <v/>
      </c>
      <c r="O3745" s="26" t="str">
        <f t="shared" si="292"/>
        <v/>
      </c>
      <c r="P3745" s="28" t="str">
        <f t="shared" si="296"/>
        <v/>
      </c>
      <c r="Q3745" s="24" t="str">
        <f t="shared" si="293"/>
        <v/>
      </c>
      <c r="R3745" s="24" t="str">
        <f t="shared" si="294"/>
        <v/>
      </c>
      <c r="S3745" s="27" t="str">
        <f t="shared" si="295"/>
        <v/>
      </c>
    </row>
    <row r="3746" spans="2:19" x14ac:dyDescent="0.3">
      <c r="B3746" s="24" t="str">
        <f>_xlfn.IFNA(VLOOKUP(A3746,list!B:C,2,FALSE),"")</f>
        <v/>
      </c>
      <c r="D3746" s="24" t="str">
        <f>_xlfn.IFNA(VLOOKUP(C3746,list!$G$2:$I$10,2,FALSE),"")</f>
        <v/>
      </c>
      <c r="E3746" s="24" t="str">
        <f>_xlfn.IFNA(VLOOKUP(C3746,list!G:I,3,FALSE),"")</f>
        <v/>
      </c>
      <c r="O3746" s="26" t="str">
        <f t="shared" si="292"/>
        <v/>
      </c>
      <c r="P3746" s="28" t="str">
        <f t="shared" si="296"/>
        <v/>
      </c>
      <c r="Q3746" s="24" t="str">
        <f t="shared" si="293"/>
        <v/>
      </c>
      <c r="R3746" s="24" t="str">
        <f t="shared" si="294"/>
        <v/>
      </c>
      <c r="S3746" s="27" t="str">
        <f t="shared" si="295"/>
        <v/>
      </c>
    </row>
    <row r="3747" spans="2:19" x14ac:dyDescent="0.3">
      <c r="B3747" s="24" t="str">
        <f>_xlfn.IFNA(VLOOKUP(A3747,list!B:C,2,FALSE),"")</f>
        <v/>
      </c>
      <c r="D3747" s="24" t="str">
        <f>_xlfn.IFNA(VLOOKUP(C3747,list!$G$2:$I$10,2,FALSE),"")</f>
        <v/>
      </c>
      <c r="E3747" s="24" t="str">
        <f>_xlfn.IFNA(VLOOKUP(C3747,list!G:I,3,FALSE),"")</f>
        <v/>
      </c>
      <c r="O3747" s="26" t="str">
        <f t="shared" si="292"/>
        <v/>
      </c>
      <c r="P3747" s="28" t="str">
        <f t="shared" si="296"/>
        <v/>
      </c>
      <c r="Q3747" s="24" t="str">
        <f t="shared" si="293"/>
        <v/>
      </c>
      <c r="R3747" s="24" t="str">
        <f t="shared" si="294"/>
        <v/>
      </c>
      <c r="S3747" s="27" t="str">
        <f t="shared" si="295"/>
        <v/>
      </c>
    </row>
    <row r="3748" spans="2:19" x14ac:dyDescent="0.3">
      <c r="B3748" s="24" t="str">
        <f>_xlfn.IFNA(VLOOKUP(A3748,list!B:C,2,FALSE),"")</f>
        <v/>
      </c>
      <c r="D3748" s="24" t="str">
        <f>_xlfn.IFNA(VLOOKUP(C3748,list!$G$2:$I$10,2,FALSE),"")</f>
        <v/>
      </c>
      <c r="E3748" s="24" t="str">
        <f>_xlfn.IFNA(VLOOKUP(C3748,list!G:I,3,FALSE),"")</f>
        <v/>
      </c>
      <c r="O3748" s="26" t="str">
        <f t="shared" si="292"/>
        <v/>
      </c>
      <c r="P3748" s="28" t="str">
        <f t="shared" si="296"/>
        <v/>
      </c>
      <c r="Q3748" s="24" t="str">
        <f t="shared" si="293"/>
        <v/>
      </c>
      <c r="R3748" s="24" t="str">
        <f t="shared" si="294"/>
        <v/>
      </c>
      <c r="S3748" s="27" t="str">
        <f t="shared" si="295"/>
        <v/>
      </c>
    </row>
    <row r="3749" spans="2:19" x14ac:dyDescent="0.3">
      <c r="B3749" s="24" t="str">
        <f>_xlfn.IFNA(VLOOKUP(A3749,list!B:C,2,FALSE),"")</f>
        <v/>
      </c>
      <c r="D3749" s="24" t="str">
        <f>_xlfn.IFNA(VLOOKUP(C3749,list!$G$2:$I$10,2,FALSE),"")</f>
        <v/>
      </c>
      <c r="E3749" s="24" t="str">
        <f>_xlfn.IFNA(VLOOKUP(C3749,list!G:I,3,FALSE),"")</f>
        <v/>
      </c>
      <c r="O3749" s="26" t="str">
        <f t="shared" si="292"/>
        <v/>
      </c>
      <c r="P3749" s="28" t="str">
        <f t="shared" si="296"/>
        <v/>
      </c>
      <c r="Q3749" s="24" t="str">
        <f t="shared" si="293"/>
        <v/>
      </c>
      <c r="R3749" s="24" t="str">
        <f t="shared" si="294"/>
        <v/>
      </c>
      <c r="S3749" s="27" t="str">
        <f t="shared" si="295"/>
        <v/>
      </c>
    </row>
    <row r="3750" spans="2:19" x14ac:dyDescent="0.3">
      <c r="B3750" s="24" t="str">
        <f>_xlfn.IFNA(VLOOKUP(A3750,list!B:C,2,FALSE),"")</f>
        <v/>
      </c>
      <c r="D3750" s="24" t="str">
        <f>_xlfn.IFNA(VLOOKUP(C3750,list!$G$2:$I$10,2,FALSE),"")</f>
        <v/>
      </c>
      <c r="E3750" s="24" t="str">
        <f>_xlfn.IFNA(VLOOKUP(C3750,list!G:I,3,FALSE),"")</f>
        <v/>
      </c>
      <c r="O3750" s="26" t="str">
        <f t="shared" si="292"/>
        <v/>
      </c>
      <c r="P3750" s="28" t="str">
        <f t="shared" si="296"/>
        <v/>
      </c>
      <c r="Q3750" s="24" t="str">
        <f t="shared" si="293"/>
        <v/>
      </c>
      <c r="R3750" s="24" t="str">
        <f t="shared" si="294"/>
        <v/>
      </c>
      <c r="S3750" s="27" t="str">
        <f t="shared" si="295"/>
        <v/>
      </c>
    </row>
    <row r="3751" spans="2:19" x14ac:dyDescent="0.3">
      <c r="B3751" s="24" t="str">
        <f>_xlfn.IFNA(VLOOKUP(A3751,list!B:C,2,FALSE),"")</f>
        <v/>
      </c>
      <c r="D3751" s="24" t="str">
        <f>_xlfn.IFNA(VLOOKUP(C3751,list!$G$2:$I$10,2,FALSE),"")</f>
        <v/>
      </c>
      <c r="E3751" s="24" t="str">
        <f>_xlfn.IFNA(VLOOKUP(C3751,list!G:I,3,FALSE),"")</f>
        <v/>
      </c>
      <c r="O3751" s="26" t="str">
        <f t="shared" si="292"/>
        <v/>
      </c>
      <c r="P3751" s="28" t="str">
        <f t="shared" si="296"/>
        <v/>
      </c>
      <c r="Q3751" s="24" t="str">
        <f t="shared" si="293"/>
        <v/>
      </c>
      <c r="R3751" s="24" t="str">
        <f t="shared" si="294"/>
        <v/>
      </c>
      <c r="S3751" s="27" t="str">
        <f t="shared" si="295"/>
        <v/>
      </c>
    </row>
    <row r="3752" spans="2:19" x14ac:dyDescent="0.3">
      <c r="B3752" s="24" t="str">
        <f>_xlfn.IFNA(VLOOKUP(A3752,list!B:C,2,FALSE),"")</f>
        <v/>
      </c>
      <c r="D3752" s="24" t="str">
        <f>_xlfn.IFNA(VLOOKUP(C3752,list!$G$2:$I$10,2,FALSE),"")</f>
        <v/>
      </c>
      <c r="E3752" s="24" t="str">
        <f>_xlfn.IFNA(VLOOKUP(C3752,list!G:I,3,FALSE),"")</f>
        <v/>
      </c>
      <c r="O3752" s="26" t="str">
        <f t="shared" si="292"/>
        <v/>
      </c>
      <c r="P3752" s="28" t="str">
        <f t="shared" si="296"/>
        <v/>
      </c>
      <c r="Q3752" s="24" t="str">
        <f t="shared" si="293"/>
        <v/>
      </c>
      <c r="R3752" s="24" t="str">
        <f t="shared" si="294"/>
        <v/>
      </c>
      <c r="S3752" s="27" t="str">
        <f t="shared" si="295"/>
        <v/>
      </c>
    </row>
    <row r="3753" spans="2:19" x14ac:dyDescent="0.3">
      <c r="B3753" s="24" t="str">
        <f>_xlfn.IFNA(VLOOKUP(A3753,list!B:C,2,FALSE),"")</f>
        <v/>
      </c>
      <c r="D3753" s="24" t="str">
        <f>_xlfn.IFNA(VLOOKUP(C3753,list!$G$2:$I$10,2,FALSE),"")</f>
        <v/>
      </c>
      <c r="E3753" s="24" t="str">
        <f>_xlfn.IFNA(VLOOKUP(C3753,list!G:I,3,FALSE),"")</f>
        <v/>
      </c>
      <c r="O3753" s="26" t="str">
        <f t="shared" si="292"/>
        <v/>
      </c>
      <c r="P3753" s="28" t="str">
        <f t="shared" si="296"/>
        <v/>
      </c>
      <c r="Q3753" s="24" t="str">
        <f t="shared" si="293"/>
        <v/>
      </c>
      <c r="R3753" s="24" t="str">
        <f t="shared" si="294"/>
        <v/>
      </c>
      <c r="S3753" s="27" t="str">
        <f t="shared" si="295"/>
        <v/>
      </c>
    </row>
    <row r="3754" spans="2:19" x14ac:dyDescent="0.3">
      <c r="B3754" s="24" t="str">
        <f>_xlfn.IFNA(VLOOKUP(A3754,list!B:C,2,FALSE),"")</f>
        <v/>
      </c>
      <c r="D3754" s="24" t="str">
        <f>_xlfn.IFNA(VLOOKUP(C3754,list!$G$2:$I$10,2,FALSE),"")</f>
        <v/>
      </c>
      <c r="E3754" s="24" t="str">
        <f>_xlfn.IFNA(VLOOKUP(C3754,list!G:I,3,FALSE),"")</f>
        <v/>
      </c>
      <c r="O3754" s="26" t="str">
        <f t="shared" si="292"/>
        <v/>
      </c>
      <c r="P3754" s="28" t="str">
        <f t="shared" si="296"/>
        <v/>
      </c>
      <c r="Q3754" s="24" t="str">
        <f t="shared" si="293"/>
        <v/>
      </c>
      <c r="R3754" s="24" t="str">
        <f t="shared" si="294"/>
        <v/>
      </c>
      <c r="S3754" s="27" t="str">
        <f t="shared" si="295"/>
        <v/>
      </c>
    </row>
    <row r="3755" spans="2:19" x14ac:dyDescent="0.3">
      <c r="B3755" s="24" t="str">
        <f>_xlfn.IFNA(VLOOKUP(A3755,list!B:C,2,FALSE),"")</f>
        <v/>
      </c>
      <c r="D3755" s="24" t="str">
        <f>_xlfn.IFNA(VLOOKUP(C3755,list!$G$2:$I$10,2,FALSE),"")</f>
        <v/>
      </c>
      <c r="E3755" s="24" t="str">
        <f>_xlfn.IFNA(VLOOKUP(C3755,list!G:I,3,FALSE),"")</f>
        <v/>
      </c>
      <c r="O3755" s="26" t="str">
        <f t="shared" si="292"/>
        <v/>
      </c>
      <c r="P3755" s="28" t="str">
        <f t="shared" si="296"/>
        <v/>
      </c>
      <c r="Q3755" s="24" t="str">
        <f t="shared" si="293"/>
        <v/>
      </c>
      <c r="R3755" s="24" t="str">
        <f t="shared" si="294"/>
        <v/>
      </c>
      <c r="S3755" s="27" t="str">
        <f t="shared" si="295"/>
        <v/>
      </c>
    </row>
    <row r="3756" spans="2:19" x14ac:dyDescent="0.3">
      <c r="B3756" s="24" t="str">
        <f>_xlfn.IFNA(VLOOKUP(A3756,list!B:C,2,FALSE),"")</f>
        <v/>
      </c>
      <c r="D3756" s="24" t="str">
        <f>_xlfn.IFNA(VLOOKUP(C3756,list!$G$2:$I$10,2,FALSE),"")</f>
        <v/>
      </c>
      <c r="E3756" s="24" t="str">
        <f>_xlfn.IFNA(VLOOKUP(C3756,list!G:I,3,FALSE),"")</f>
        <v/>
      </c>
      <c r="O3756" s="26" t="str">
        <f t="shared" si="292"/>
        <v/>
      </c>
      <c r="P3756" s="28" t="str">
        <f t="shared" si="296"/>
        <v/>
      </c>
      <c r="Q3756" s="24" t="str">
        <f t="shared" si="293"/>
        <v/>
      </c>
      <c r="R3756" s="24" t="str">
        <f t="shared" si="294"/>
        <v/>
      </c>
      <c r="S3756" s="27" t="str">
        <f t="shared" si="295"/>
        <v/>
      </c>
    </row>
    <row r="3757" spans="2:19" x14ac:dyDescent="0.3">
      <c r="B3757" s="24" t="str">
        <f>_xlfn.IFNA(VLOOKUP(A3757,list!B:C,2,FALSE),"")</f>
        <v/>
      </c>
      <c r="D3757" s="24" t="str">
        <f>_xlfn.IFNA(VLOOKUP(C3757,list!$G$2:$I$10,2,FALSE),"")</f>
        <v/>
      </c>
      <c r="E3757" s="24" t="str">
        <f>_xlfn.IFNA(VLOOKUP(C3757,list!G:I,3,FALSE),"")</f>
        <v/>
      </c>
      <c r="O3757" s="26" t="str">
        <f t="shared" si="292"/>
        <v/>
      </c>
      <c r="P3757" s="28" t="str">
        <f t="shared" si="296"/>
        <v/>
      </c>
      <c r="Q3757" s="24" t="str">
        <f t="shared" si="293"/>
        <v/>
      </c>
      <c r="R3757" s="24" t="str">
        <f t="shared" si="294"/>
        <v/>
      </c>
      <c r="S3757" s="27" t="str">
        <f t="shared" si="295"/>
        <v/>
      </c>
    </row>
    <row r="3758" spans="2:19" x14ac:dyDescent="0.3">
      <c r="B3758" s="24" t="str">
        <f>_xlfn.IFNA(VLOOKUP(A3758,list!B:C,2,FALSE),"")</f>
        <v/>
      </c>
      <c r="D3758" s="24" t="str">
        <f>_xlfn.IFNA(VLOOKUP(C3758,list!$G$2:$I$10,2,FALSE),"")</f>
        <v/>
      </c>
      <c r="E3758" s="24" t="str">
        <f>_xlfn.IFNA(VLOOKUP(C3758,list!G:I,3,FALSE),"")</f>
        <v/>
      </c>
      <c r="O3758" s="26" t="str">
        <f t="shared" si="292"/>
        <v/>
      </c>
      <c r="P3758" s="28" t="str">
        <f t="shared" si="296"/>
        <v/>
      </c>
      <c r="Q3758" s="24" t="str">
        <f t="shared" si="293"/>
        <v/>
      </c>
      <c r="R3758" s="24" t="str">
        <f t="shared" si="294"/>
        <v/>
      </c>
      <c r="S3758" s="27" t="str">
        <f t="shared" si="295"/>
        <v/>
      </c>
    </row>
    <row r="3759" spans="2:19" x14ac:dyDescent="0.3">
      <c r="B3759" s="24" t="str">
        <f>_xlfn.IFNA(VLOOKUP(A3759,list!B:C,2,FALSE),"")</f>
        <v/>
      </c>
      <c r="D3759" s="24" t="str">
        <f>_xlfn.IFNA(VLOOKUP(C3759,list!$G$2:$I$10,2,FALSE),"")</f>
        <v/>
      </c>
      <c r="E3759" s="24" t="str">
        <f>_xlfn.IFNA(VLOOKUP(C3759,list!G:I,3,FALSE),"")</f>
        <v/>
      </c>
      <c r="O3759" s="26" t="str">
        <f t="shared" si="292"/>
        <v/>
      </c>
      <c r="P3759" s="28" t="str">
        <f t="shared" si="296"/>
        <v/>
      </c>
      <c r="Q3759" s="24" t="str">
        <f t="shared" si="293"/>
        <v/>
      </c>
      <c r="R3759" s="24" t="str">
        <f t="shared" si="294"/>
        <v/>
      </c>
      <c r="S3759" s="27" t="str">
        <f t="shared" si="295"/>
        <v/>
      </c>
    </row>
    <row r="3760" spans="2:19" x14ac:dyDescent="0.3">
      <c r="B3760" s="24" t="str">
        <f>_xlfn.IFNA(VLOOKUP(A3760,list!B:C,2,FALSE),"")</f>
        <v/>
      </c>
      <c r="D3760" s="24" t="str">
        <f>_xlfn.IFNA(VLOOKUP(C3760,list!$G$2:$I$10,2,FALSE),"")</f>
        <v/>
      </c>
      <c r="E3760" s="24" t="str">
        <f>_xlfn.IFNA(VLOOKUP(C3760,list!G:I,3,FALSE),"")</f>
        <v/>
      </c>
      <c r="O3760" s="26" t="str">
        <f t="shared" si="292"/>
        <v/>
      </c>
      <c r="P3760" s="28" t="str">
        <f t="shared" si="296"/>
        <v/>
      </c>
      <c r="Q3760" s="24" t="str">
        <f t="shared" si="293"/>
        <v/>
      </c>
      <c r="R3760" s="24" t="str">
        <f t="shared" si="294"/>
        <v/>
      </c>
      <c r="S3760" s="27" t="str">
        <f t="shared" si="295"/>
        <v/>
      </c>
    </row>
    <row r="3761" spans="2:19" x14ac:dyDescent="0.3">
      <c r="B3761" s="24" t="str">
        <f>_xlfn.IFNA(VLOOKUP(A3761,list!B:C,2,FALSE),"")</f>
        <v/>
      </c>
      <c r="D3761" s="24" t="str">
        <f>_xlfn.IFNA(VLOOKUP(C3761,list!$G$2:$I$10,2,FALSE),"")</f>
        <v/>
      </c>
      <c r="E3761" s="24" t="str">
        <f>_xlfn.IFNA(VLOOKUP(C3761,list!G:I,3,FALSE),"")</f>
        <v/>
      </c>
      <c r="O3761" s="26" t="str">
        <f t="shared" si="292"/>
        <v/>
      </c>
      <c r="P3761" s="28" t="str">
        <f t="shared" si="296"/>
        <v/>
      </c>
      <c r="Q3761" s="24" t="str">
        <f t="shared" si="293"/>
        <v/>
      </c>
      <c r="R3761" s="24" t="str">
        <f t="shared" si="294"/>
        <v/>
      </c>
      <c r="S3761" s="27" t="str">
        <f t="shared" si="295"/>
        <v/>
      </c>
    </row>
    <row r="3762" spans="2:19" x14ac:dyDescent="0.3">
      <c r="B3762" s="24" t="str">
        <f>_xlfn.IFNA(VLOOKUP(A3762,list!B:C,2,FALSE),"")</f>
        <v/>
      </c>
      <c r="D3762" s="24" t="str">
        <f>_xlfn.IFNA(VLOOKUP(C3762,list!$G$2:$I$10,2,FALSE),"")</f>
        <v/>
      </c>
      <c r="E3762" s="24" t="str">
        <f>_xlfn.IFNA(VLOOKUP(C3762,list!G:I,3,FALSE),"")</f>
        <v/>
      </c>
      <c r="O3762" s="26" t="str">
        <f t="shared" si="292"/>
        <v/>
      </c>
      <c r="P3762" s="28" t="str">
        <f t="shared" si="296"/>
        <v/>
      </c>
      <c r="Q3762" s="24" t="str">
        <f t="shared" si="293"/>
        <v/>
      </c>
      <c r="R3762" s="24" t="str">
        <f t="shared" si="294"/>
        <v/>
      </c>
      <c r="S3762" s="27" t="str">
        <f t="shared" si="295"/>
        <v/>
      </c>
    </row>
    <row r="3763" spans="2:19" x14ac:dyDescent="0.3">
      <c r="B3763" s="24" t="str">
        <f>_xlfn.IFNA(VLOOKUP(A3763,list!B:C,2,FALSE),"")</f>
        <v/>
      </c>
      <c r="D3763" s="24" t="str">
        <f>_xlfn.IFNA(VLOOKUP(C3763,list!$G$2:$I$10,2,FALSE),"")</f>
        <v/>
      </c>
      <c r="E3763" s="24" t="str">
        <f>_xlfn.IFNA(VLOOKUP(C3763,list!G:I,3,FALSE),"")</f>
        <v/>
      </c>
      <c r="O3763" s="26" t="str">
        <f t="shared" si="292"/>
        <v/>
      </c>
      <c r="P3763" s="28" t="str">
        <f t="shared" si="296"/>
        <v/>
      </c>
      <c r="Q3763" s="24" t="str">
        <f t="shared" si="293"/>
        <v/>
      </c>
      <c r="R3763" s="24" t="str">
        <f t="shared" si="294"/>
        <v/>
      </c>
      <c r="S3763" s="27" t="str">
        <f t="shared" si="295"/>
        <v/>
      </c>
    </row>
    <row r="3764" spans="2:19" x14ac:dyDescent="0.3">
      <c r="B3764" s="24" t="str">
        <f>_xlfn.IFNA(VLOOKUP(A3764,list!B:C,2,FALSE),"")</f>
        <v/>
      </c>
      <c r="D3764" s="24" t="str">
        <f>_xlfn.IFNA(VLOOKUP(C3764,list!$G$2:$I$10,2,FALSE),"")</f>
        <v/>
      </c>
      <c r="E3764" s="24" t="str">
        <f>_xlfn.IFNA(VLOOKUP(C3764,list!G:I,3,FALSE),"")</f>
        <v/>
      </c>
      <c r="O3764" s="26" t="str">
        <f t="shared" si="292"/>
        <v/>
      </c>
      <c r="P3764" s="28" t="str">
        <f t="shared" si="296"/>
        <v/>
      </c>
      <c r="Q3764" s="24" t="str">
        <f t="shared" si="293"/>
        <v/>
      </c>
      <c r="R3764" s="24" t="str">
        <f t="shared" si="294"/>
        <v/>
      </c>
      <c r="S3764" s="27" t="str">
        <f t="shared" si="295"/>
        <v/>
      </c>
    </row>
    <row r="3765" spans="2:19" x14ac:dyDescent="0.3">
      <c r="B3765" s="24" t="str">
        <f>_xlfn.IFNA(VLOOKUP(A3765,list!B:C,2,FALSE),"")</f>
        <v/>
      </c>
      <c r="D3765" s="24" t="str">
        <f>_xlfn.IFNA(VLOOKUP(C3765,list!$G$2:$I$10,2,FALSE),"")</f>
        <v/>
      </c>
      <c r="E3765" s="24" t="str">
        <f>_xlfn.IFNA(VLOOKUP(C3765,list!G:I,3,FALSE),"")</f>
        <v/>
      </c>
      <c r="O3765" s="26" t="str">
        <f t="shared" si="292"/>
        <v/>
      </c>
      <c r="P3765" s="28" t="str">
        <f t="shared" si="296"/>
        <v/>
      </c>
      <c r="Q3765" s="24" t="str">
        <f t="shared" si="293"/>
        <v/>
      </c>
      <c r="R3765" s="24" t="str">
        <f t="shared" si="294"/>
        <v/>
      </c>
      <c r="S3765" s="27" t="str">
        <f t="shared" si="295"/>
        <v/>
      </c>
    </row>
    <row r="3766" spans="2:19" x14ac:dyDescent="0.3">
      <c r="B3766" s="24" t="str">
        <f>_xlfn.IFNA(VLOOKUP(A3766,list!B:C,2,FALSE),"")</f>
        <v/>
      </c>
      <c r="D3766" s="24" t="str">
        <f>_xlfn.IFNA(VLOOKUP(C3766,list!$G$2:$I$10,2,FALSE),"")</f>
        <v/>
      </c>
      <c r="E3766" s="24" t="str">
        <f>_xlfn.IFNA(VLOOKUP(C3766,list!G:I,3,FALSE),"")</f>
        <v/>
      </c>
      <c r="O3766" s="26" t="str">
        <f t="shared" si="292"/>
        <v/>
      </c>
      <c r="P3766" s="28" t="str">
        <f t="shared" si="296"/>
        <v/>
      </c>
      <c r="Q3766" s="24" t="str">
        <f t="shared" si="293"/>
        <v/>
      </c>
      <c r="R3766" s="24" t="str">
        <f t="shared" si="294"/>
        <v/>
      </c>
      <c r="S3766" s="27" t="str">
        <f t="shared" si="295"/>
        <v/>
      </c>
    </row>
    <row r="3767" spans="2:19" x14ac:dyDescent="0.3">
      <c r="B3767" s="24" t="str">
        <f>_xlfn.IFNA(VLOOKUP(A3767,list!B:C,2,FALSE),"")</f>
        <v/>
      </c>
      <c r="D3767" s="24" t="str">
        <f>_xlfn.IFNA(VLOOKUP(C3767,list!$G$2:$I$10,2,FALSE),"")</f>
        <v/>
      </c>
      <c r="E3767" s="24" t="str">
        <f>_xlfn.IFNA(VLOOKUP(C3767,list!G:I,3,FALSE),"")</f>
        <v/>
      </c>
      <c r="O3767" s="26" t="str">
        <f t="shared" si="292"/>
        <v/>
      </c>
      <c r="P3767" s="28" t="str">
        <f t="shared" si="296"/>
        <v/>
      </c>
      <c r="Q3767" s="24" t="str">
        <f t="shared" si="293"/>
        <v/>
      </c>
      <c r="R3767" s="24" t="str">
        <f t="shared" si="294"/>
        <v/>
      </c>
      <c r="S3767" s="27" t="str">
        <f t="shared" si="295"/>
        <v/>
      </c>
    </row>
    <row r="3768" spans="2:19" x14ac:dyDescent="0.3">
      <c r="B3768" s="24" t="str">
        <f>_xlfn.IFNA(VLOOKUP(A3768,list!B:C,2,FALSE),"")</f>
        <v/>
      </c>
      <c r="D3768" s="24" t="str">
        <f>_xlfn.IFNA(VLOOKUP(C3768,list!$G$2:$I$10,2,FALSE),"")</f>
        <v/>
      </c>
      <c r="E3768" s="24" t="str">
        <f>_xlfn.IFNA(VLOOKUP(C3768,list!G:I,3,FALSE),"")</f>
        <v/>
      </c>
      <c r="O3768" s="26" t="str">
        <f t="shared" si="292"/>
        <v/>
      </c>
      <c r="P3768" s="28" t="str">
        <f t="shared" si="296"/>
        <v/>
      </c>
      <c r="Q3768" s="24" t="str">
        <f t="shared" si="293"/>
        <v/>
      </c>
      <c r="R3768" s="24" t="str">
        <f t="shared" si="294"/>
        <v/>
      </c>
      <c r="S3768" s="27" t="str">
        <f t="shared" si="295"/>
        <v/>
      </c>
    </row>
    <row r="3769" spans="2:19" x14ac:dyDescent="0.3">
      <c r="B3769" s="24" t="str">
        <f>_xlfn.IFNA(VLOOKUP(A3769,list!B:C,2,FALSE),"")</f>
        <v/>
      </c>
      <c r="D3769" s="24" t="str">
        <f>_xlfn.IFNA(VLOOKUP(C3769,list!$G$2:$I$10,2,FALSE),"")</f>
        <v/>
      </c>
      <c r="E3769" s="24" t="str">
        <f>_xlfn.IFNA(VLOOKUP(C3769,list!G:I,3,FALSE),"")</f>
        <v/>
      </c>
      <c r="O3769" s="26" t="str">
        <f t="shared" si="292"/>
        <v/>
      </c>
      <c r="P3769" s="28" t="str">
        <f t="shared" si="296"/>
        <v/>
      </c>
      <c r="Q3769" s="24" t="str">
        <f t="shared" si="293"/>
        <v/>
      </c>
      <c r="R3769" s="24" t="str">
        <f t="shared" si="294"/>
        <v/>
      </c>
      <c r="S3769" s="27" t="str">
        <f t="shared" si="295"/>
        <v/>
      </c>
    </row>
    <row r="3770" spans="2:19" x14ac:dyDescent="0.3">
      <c r="B3770" s="24" t="str">
        <f>_xlfn.IFNA(VLOOKUP(A3770,list!B:C,2,FALSE),"")</f>
        <v/>
      </c>
      <c r="D3770" s="24" t="str">
        <f>_xlfn.IFNA(VLOOKUP(C3770,list!$G$2:$I$10,2,FALSE),"")</f>
        <v/>
      </c>
      <c r="E3770" s="24" t="str">
        <f>_xlfn.IFNA(VLOOKUP(C3770,list!G:I,3,FALSE),"")</f>
        <v/>
      </c>
      <c r="O3770" s="26" t="str">
        <f t="shared" si="292"/>
        <v/>
      </c>
      <c r="P3770" s="28" t="str">
        <f t="shared" si="296"/>
        <v/>
      </c>
      <c r="Q3770" s="24" t="str">
        <f t="shared" si="293"/>
        <v/>
      </c>
      <c r="R3770" s="24" t="str">
        <f t="shared" si="294"/>
        <v/>
      </c>
      <c r="S3770" s="27" t="str">
        <f t="shared" si="295"/>
        <v/>
      </c>
    </row>
    <row r="3771" spans="2:19" x14ac:dyDescent="0.3">
      <c r="B3771" s="24" t="str">
        <f>_xlfn.IFNA(VLOOKUP(A3771,list!B:C,2,FALSE),"")</f>
        <v/>
      </c>
      <c r="D3771" s="24" t="str">
        <f>_xlfn.IFNA(VLOOKUP(C3771,list!$G$2:$I$10,2,FALSE),"")</f>
        <v/>
      </c>
      <c r="E3771" s="24" t="str">
        <f>_xlfn.IFNA(VLOOKUP(C3771,list!G:I,3,FALSE),"")</f>
        <v/>
      </c>
      <c r="O3771" s="26" t="str">
        <f t="shared" si="292"/>
        <v/>
      </c>
      <c r="P3771" s="28" t="str">
        <f t="shared" si="296"/>
        <v/>
      </c>
      <c r="Q3771" s="24" t="str">
        <f t="shared" si="293"/>
        <v/>
      </c>
      <c r="R3771" s="24" t="str">
        <f t="shared" si="294"/>
        <v/>
      </c>
      <c r="S3771" s="27" t="str">
        <f t="shared" si="295"/>
        <v/>
      </c>
    </row>
    <row r="3772" spans="2:19" x14ac:dyDescent="0.3">
      <c r="B3772" s="24" t="str">
        <f>_xlfn.IFNA(VLOOKUP(A3772,list!B:C,2,FALSE),"")</f>
        <v/>
      </c>
      <c r="D3772" s="24" t="str">
        <f>_xlfn.IFNA(VLOOKUP(C3772,list!$G$2:$I$10,2,FALSE),"")</f>
        <v/>
      </c>
      <c r="E3772" s="24" t="str">
        <f>_xlfn.IFNA(VLOOKUP(C3772,list!G:I,3,FALSE),"")</f>
        <v/>
      </c>
      <c r="O3772" s="26" t="str">
        <f t="shared" si="292"/>
        <v/>
      </c>
      <c r="P3772" s="28" t="str">
        <f t="shared" si="296"/>
        <v/>
      </c>
      <c r="Q3772" s="24" t="str">
        <f t="shared" si="293"/>
        <v/>
      </c>
      <c r="R3772" s="24" t="str">
        <f t="shared" si="294"/>
        <v/>
      </c>
      <c r="S3772" s="27" t="str">
        <f t="shared" si="295"/>
        <v/>
      </c>
    </row>
    <row r="3773" spans="2:19" x14ac:dyDescent="0.3">
      <c r="B3773" s="24" t="str">
        <f>_xlfn.IFNA(VLOOKUP(A3773,list!B:C,2,FALSE),"")</f>
        <v/>
      </c>
      <c r="D3773" s="24" t="str">
        <f>_xlfn.IFNA(VLOOKUP(C3773,list!$G$2:$I$10,2,FALSE),"")</f>
        <v/>
      </c>
      <c r="E3773" s="24" t="str">
        <f>_xlfn.IFNA(VLOOKUP(C3773,list!G:I,3,FALSE),"")</f>
        <v/>
      </c>
      <c r="O3773" s="26" t="str">
        <f t="shared" si="292"/>
        <v/>
      </c>
      <c r="P3773" s="28" t="str">
        <f t="shared" si="296"/>
        <v/>
      </c>
      <c r="Q3773" s="24" t="str">
        <f t="shared" si="293"/>
        <v/>
      </c>
      <c r="R3773" s="24" t="str">
        <f t="shared" si="294"/>
        <v/>
      </c>
      <c r="S3773" s="27" t="str">
        <f t="shared" si="295"/>
        <v/>
      </c>
    </row>
    <row r="3774" spans="2:19" x14ac:dyDescent="0.3">
      <c r="B3774" s="24" t="str">
        <f>_xlfn.IFNA(VLOOKUP(A3774,list!B:C,2,FALSE),"")</f>
        <v/>
      </c>
      <c r="D3774" s="24" t="str">
        <f>_xlfn.IFNA(VLOOKUP(C3774,list!$G$2:$I$10,2,FALSE),"")</f>
        <v/>
      </c>
      <c r="E3774" s="24" t="str">
        <f>_xlfn.IFNA(VLOOKUP(C3774,list!G:I,3,FALSE),"")</f>
        <v/>
      </c>
      <c r="O3774" s="26" t="str">
        <f t="shared" si="292"/>
        <v/>
      </c>
      <c r="P3774" s="28" t="str">
        <f t="shared" si="296"/>
        <v/>
      </c>
      <c r="Q3774" s="24" t="str">
        <f t="shared" si="293"/>
        <v/>
      </c>
      <c r="R3774" s="24" t="str">
        <f t="shared" si="294"/>
        <v/>
      </c>
      <c r="S3774" s="27" t="str">
        <f t="shared" si="295"/>
        <v/>
      </c>
    </row>
    <row r="3775" spans="2:19" x14ac:dyDescent="0.3">
      <c r="B3775" s="24" t="str">
        <f>_xlfn.IFNA(VLOOKUP(A3775,list!B:C,2,FALSE),"")</f>
        <v/>
      </c>
      <c r="D3775" s="24" t="str">
        <f>_xlfn.IFNA(VLOOKUP(C3775,list!$G$2:$I$10,2,FALSE),"")</f>
        <v/>
      </c>
      <c r="E3775" s="24" t="str">
        <f>_xlfn.IFNA(VLOOKUP(C3775,list!G:I,3,FALSE),"")</f>
        <v/>
      </c>
      <c r="O3775" s="26" t="str">
        <f t="shared" si="292"/>
        <v/>
      </c>
      <c r="P3775" s="28" t="str">
        <f t="shared" si="296"/>
        <v/>
      </c>
      <c r="Q3775" s="24" t="str">
        <f t="shared" si="293"/>
        <v/>
      </c>
      <c r="R3775" s="24" t="str">
        <f t="shared" si="294"/>
        <v/>
      </c>
      <c r="S3775" s="27" t="str">
        <f t="shared" si="295"/>
        <v/>
      </c>
    </row>
    <row r="3776" spans="2:19" x14ac:dyDescent="0.3">
      <c r="B3776" s="24" t="str">
        <f>_xlfn.IFNA(VLOOKUP(A3776,list!B:C,2,FALSE),"")</f>
        <v/>
      </c>
      <c r="D3776" s="24" t="str">
        <f>_xlfn.IFNA(VLOOKUP(C3776,list!$G$2:$I$10,2,FALSE),"")</f>
        <v/>
      </c>
      <c r="E3776" s="24" t="str">
        <f>_xlfn.IFNA(VLOOKUP(C3776,list!G:I,3,FALSE),"")</f>
        <v/>
      </c>
      <c r="O3776" s="26" t="str">
        <f t="shared" si="292"/>
        <v/>
      </c>
      <c r="P3776" s="28" t="str">
        <f t="shared" si="296"/>
        <v/>
      </c>
      <c r="Q3776" s="24" t="str">
        <f t="shared" si="293"/>
        <v/>
      </c>
      <c r="R3776" s="24" t="str">
        <f t="shared" si="294"/>
        <v/>
      </c>
      <c r="S3776" s="27" t="str">
        <f t="shared" si="295"/>
        <v/>
      </c>
    </row>
    <row r="3777" spans="2:19" x14ac:dyDescent="0.3">
      <c r="B3777" s="24" t="str">
        <f>_xlfn.IFNA(VLOOKUP(A3777,list!B:C,2,FALSE),"")</f>
        <v/>
      </c>
      <c r="D3777" s="24" t="str">
        <f>_xlfn.IFNA(VLOOKUP(C3777,list!$G$2:$I$10,2,FALSE),"")</f>
        <v/>
      </c>
      <c r="E3777" s="24" t="str">
        <f>_xlfn.IFNA(VLOOKUP(C3777,list!G:I,3,FALSE),"")</f>
        <v/>
      </c>
      <c r="O3777" s="26" t="str">
        <f t="shared" si="292"/>
        <v/>
      </c>
      <c r="P3777" s="28" t="str">
        <f t="shared" si="296"/>
        <v/>
      </c>
      <c r="Q3777" s="24" t="str">
        <f t="shared" si="293"/>
        <v/>
      </c>
      <c r="R3777" s="24" t="str">
        <f t="shared" si="294"/>
        <v/>
      </c>
      <c r="S3777" s="27" t="str">
        <f t="shared" si="295"/>
        <v/>
      </c>
    </row>
    <row r="3778" spans="2:19" x14ac:dyDescent="0.3">
      <c r="B3778" s="24" t="str">
        <f>_xlfn.IFNA(VLOOKUP(A3778,list!B:C,2,FALSE),"")</f>
        <v/>
      </c>
      <c r="D3778" s="24" t="str">
        <f>_xlfn.IFNA(VLOOKUP(C3778,list!$G$2:$I$10,2,FALSE),"")</f>
        <v/>
      </c>
      <c r="E3778" s="24" t="str">
        <f>_xlfn.IFNA(VLOOKUP(C3778,list!G:I,3,FALSE),"")</f>
        <v/>
      </c>
      <c r="O3778" s="26" t="str">
        <f t="shared" ref="O3778:O3841" si="297">IFERROR(IF(H3778="","",DATE(YEAR(H3778),MONTH(H3778),1)),"")</f>
        <v/>
      </c>
      <c r="P3778" s="28" t="str">
        <f t="shared" si="296"/>
        <v/>
      </c>
      <c r="Q3778" s="24" t="str">
        <f t="shared" ref="Q3778:Q3841" si="298">IFERROR(IF(J3778="","",MONTH(EOMONTH(J3778,(DAY(J3778)&gt;15)+0))),"")</f>
        <v/>
      </c>
      <c r="R3778" s="24" t="str">
        <f t="shared" ref="R3778:R3841" si="299">IFERROR(IF(J3778="","",IF(AND(MONTH(J3778)=12,Q3778=1),YEAR(J3778)+1,YEAR(J3778))),"")</f>
        <v/>
      </c>
      <c r="S3778" s="27" t="str">
        <f t="shared" ref="S3778:S3841" si="300">IF(OR(Q3778="",R3778=""),"",DATE(R3778,Q3778,1))</f>
        <v/>
      </c>
    </row>
    <row r="3779" spans="2:19" x14ac:dyDescent="0.3">
      <c r="B3779" s="24" t="str">
        <f>_xlfn.IFNA(VLOOKUP(A3779,list!B:C,2,FALSE),"")</f>
        <v/>
      </c>
      <c r="D3779" s="24" t="str">
        <f>_xlfn.IFNA(VLOOKUP(C3779,list!$G$2:$I$10,2,FALSE),"")</f>
        <v/>
      </c>
      <c r="E3779" s="24" t="str">
        <f>_xlfn.IFNA(VLOOKUP(C3779,list!G:I,3,FALSE),"")</f>
        <v/>
      </c>
      <c r="O3779" s="26" t="str">
        <f t="shared" si="297"/>
        <v/>
      </c>
      <c r="P3779" s="28" t="str">
        <f t="shared" ref="P3779:P3842" si="301">IFERROR(IF(J3779&gt;0,((J3779-H3779)/7),""),"")</f>
        <v/>
      </c>
      <c r="Q3779" s="24" t="str">
        <f t="shared" si="298"/>
        <v/>
      </c>
      <c r="R3779" s="24" t="str">
        <f t="shared" si="299"/>
        <v/>
      </c>
      <c r="S3779" s="27" t="str">
        <f t="shared" si="300"/>
        <v/>
      </c>
    </row>
    <row r="3780" spans="2:19" x14ac:dyDescent="0.3">
      <c r="B3780" s="24" t="str">
        <f>_xlfn.IFNA(VLOOKUP(A3780,list!B:C,2,FALSE),"")</f>
        <v/>
      </c>
      <c r="D3780" s="24" t="str">
        <f>_xlfn.IFNA(VLOOKUP(C3780,list!$G$2:$I$10,2,FALSE),"")</f>
        <v/>
      </c>
      <c r="E3780" s="24" t="str">
        <f>_xlfn.IFNA(VLOOKUP(C3780,list!G:I,3,FALSE),"")</f>
        <v/>
      </c>
      <c r="O3780" s="26" t="str">
        <f t="shared" si="297"/>
        <v/>
      </c>
      <c r="P3780" s="28" t="str">
        <f t="shared" si="301"/>
        <v/>
      </c>
      <c r="Q3780" s="24" t="str">
        <f t="shared" si="298"/>
        <v/>
      </c>
      <c r="R3780" s="24" t="str">
        <f t="shared" si="299"/>
        <v/>
      </c>
      <c r="S3780" s="27" t="str">
        <f t="shared" si="300"/>
        <v/>
      </c>
    </row>
    <row r="3781" spans="2:19" x14ac:dyDescent="0.3">
      <c r="B3781" s="24" t="str">
        <f>_xlfn.IFNA(VLOOKUP(A3781,list!B:C,2,FALSE),"")</f>
        <v/>
      </c>
      <c r="D3781" s="24" t="str">
        <f>_xlfn.IFNA(VLOOKUP(C3781,list!$G$2:$I$10,2,FALSE),"")</f>
        <v/>
      </c>
      <c r="E3781" s="24" t="str">
        <f>_xlfn.IFNA(VLOOKUP(C3781,list!G:I,3,FALSE),"")</f>
        <v/>
      </c>
      <c r="O3781" s="26" t="str">
        <f t="shared" si="297"/>
        <v/>
      </c>
      <c r="P3781" s="28" t="str">
        <f t="shared" si="301"/>
        <v/>
      </c>
      <c r="Q3781" s="24" t="str">
        <f t="shared" si="298"/>
        <v/>
      </c>
      <c r="R3781" s="24" t="str">
        <f t="shared" si="299"/>
        <v/>
      </c>
      <c r="S3781" s="27" t="str">
        <f t="shared" si="300"/>
        <v/>
      </c>
    </row>
    <row r="3782" spans="2:19" x14ac:dyDescent="0.3">
      <c r="B3782" s="24" t="str">
        <f>_xlfn.IFNA(VLOOKUP(A3782,list!B:C,2,FALSE),"")</f>
        <v/>
      </c>
      <c r="D3782" s="24" t="str">
        <f>_xlfn.IFNA(VLOOKUP(C3782,list!$G$2:$I$10,2,FALSE),"")</f>
        <v/>
      </c>
      <c r="E3782" s="24" t="str">
        <f>_xlfn.IFNA(VLOOKUP(C3782,list!G:I,3,FALSE),"")</f>
        <v/>
      </c>
      <c r="O3782" s="26" t="str">
        <f t="shared" si="297"/>
        <v/>
      </c>
      <c r="P3782" s="28" t="str">
        <f t="shared" si="301"/>
        <v/>
      </c>
      <c r="Q3782" s="24" t="str">
        <f t="shared" si="298"/>
        <v/>
      </c>
      <c r="R3782" s="24" t="str">
        <f t="shared" si="299"/>
        <v/>
      </c>
      <c r="S3782" s="27" t="str">
        <f t="shared" si="300"/>
        <v/>
      </c>
    </row>
    <row r="3783" spans="2:19" x14ac:dyDescent="0.3">
      <c r="B3783" s="24" t="str">
        <f>_xlfn.IFNA(VLOOKUP(A3783,list!B:C,2,FALSE),"")</f>
        <v/>
      </c>
      <c r="D3783" s="24" t="str">
        <f>_xlfn.IFNA(VLOOKUP(C3783,list!$G$2:$I$10,2,FALSE),"")</f>
        <v/>
      </c>
      <c r="E3783" s="24" t="str">
        <f>_xlfn.IFNA(VLOOKUP(C3783,list!G:I,3,FALSE),"")</f>
        <v/>
      </c>
      <c r="O3783" s="26" t="str">
        <f t="shared" si="297"/>
        <v/>
      </c>
      <c r="P3783" s="28" t="str">
        <f t="shared" si="301"/>
        <v/>
      </c>
      <c r="Q3783" s="24" t="str">
        <f t="shared" si="298"/>
        <v/>
      </c>
      <c r="R3783" s="24" t="str">
        <f t="shared" si="299"/>
        <v/>
      </c>
      <c r="S3783" s="27" t="str">
        <f t="shared" si="300"/>
        <v/>
      </c>
    </row>
    <row r="3784" spans="2:19" x14ac:dyDescent="0.3">
      <c r="B3784" s="24" t="str">
        <f>_xlfn.IFNA(VLOOKUP(A3784,list!B:C,2,FALSE),"")</f>
        <v/>
      </c>
      <c r="D3784" s="24" t="str">
        <f>_xlfn.IFNA(VLOOKUP(C3784,list!$G$2:$I$10,2,FALSE),"")</f>
        <v/>
      </c>
      <c r="E3784" s="24" t="str">
        <f>_xlfn.IFNA(VLOOKUP(C3784,list!G:I,3,FALSE),"")</f>
        <v/>
      </c>
      <c r="O3784" s="26" t="str">
        <f t="shared" si="297"/>
        <v/>
      </c>
      <c r="P3784" s="28" t="str">
        <f t="shared" si="301"/>
        <v/>
      </c>
      <c r="Q3784" s="24" t="str">
        <f t="shared" si="298"/>
        <v/>
      </c>
      <c r="R3784" s="24" t="str">
        <f t="shared" si="299"/>
        <v/>
      </c>
      <c r="S3784" s="27" t="str">
        <f t="shared" si="300"/>
        <v/>
      </c>
    </row>
    <row r="3785" spans="2:19" x14ac:dyDescent="0.3">
      <c r="B3785" s="24" t="str">
        <f>_xlfn.IFNA(VLOOKUP(A3785,list!B:C,2,FALSE),"")</f>
        <v/>
      </c>
      <c r="D3785" s="24" t="str">
        <f>_xlfn.IFNA(VLOOKUP(C3785,list!$G$2:$I$10,2,FALSE),"")</f>
        <v/>
      </c>
      <c r="E3785" s="24" t="str">
        <f>_xlfn.IFNA(VLOOKUP(C3785,list!G:I,3,FALSE),"")</f>
        <v/>
      </c>
      <c r="O3785" s="26" t="str">
        <f t="shared" si="297"/>
        <v/>
      </c>
      <c r="P3785" s="28" t="str">
        <f t="shared" si="301"/>
        <v/>
      </c>
      <c r="Q3785" s="24" t="str">
        <f t="shared" si="298"/>
        <v/>
      </c>
      <c r="R3785" s="24" t="str">
        <f t="shared" si="299"/>
        <v/>
      </c>
      <c r="S3785" s="27" t="str">
        <f t="shared" si="300"/>
        <v/>
      </c>
    </row>
    <row r="3786" spans="2:19" x14ac:dyDescent="0.3">
      <c r="B3786" s="24" t="str">
        <f>_xlfn.IFNA(VLOOKUP(A3786,list!B:C,2,FALSE),"")</f>
        <v/>
      </c>
      <c r="D3786" s="24" t="str">
        <f>_xlfn.IFNA(VLOOKUP(C3786,list!$G$2:$I$10,2,FALSE),"")</f>
        <v/>
      </c>
      <c r="E3786" s="24" t="str">
        <f>_xlfn.IFNA(VLOOKUP(C3786,list!G:I,3,FALSE),"")</f>
        <v/>
      </c>
      <c r="O3786" s="26" t="str">
        <f t="shared" si="297"/>
        <v/>
      </c>
      <c r="P3786" s="28" t="str">
        <f t="shared" si="301"/>
        <v/>
      </c>
      <c r="Q3786" s="24" t="str">
        <f t="shared" si="298"/>
        <v/>
      </c>
      <c r="R3786" s="24" t="str">
        <f t="shared" si="299"/>
        <v/>
      </c>
      <c r="S3786" s="27" t="str">
        <f t="shared" si="300"/>
        <v/>
      </c>
    </row>
    <row r="3787" spans="2:19" x14ac:dyDescent="0.3">
      <c r="B3787" s="24" t="str">
        <f>_xlfn.IFNA(VLOOKUP(A3787,list!B:C,2,FALSE),"")</f>
        <v/>
      </c>
      <c r="D3787" s="24" t="str">
        <f>_xlfn.IFNA(VLOOKUP(C3787,list!$G$2:$I$10,2,FALSE),"")</f>
        <v/>
      </c>
      <c r="E3787" s="24" t="str">
        <f>_xlfn.IFNA(VLOOKUP(C3787,list!G:I,3,FALSE),"")</f>
        <v/>
      </c>
      <c r="O3787" s="26" t="str">
        <f t="shared" si="297"/>
        <v/>
      </c>
      <c r="P3787" s="28" t="str">
        <f t="shared" si="301"/>
        <v/>
      </c>
      <c r="Q3787" s="24" t="str">
        <f t="shared" si="298"/>
        <v/>
      </c>
      <c r="R3787" s="24" t="str">
        <f t="shared" si="299"/>
        <v/>
      </c>
      <c r="S3787" s="27" t="str">
        <f t="shared" si="300"/>
        <v/>
      </c>
    </row>
    <row r="3788" spans="2:19" x14ac:dyDescent="0.3">
      <c r="B3788" s="24" t="str">
        <f>_xlfn.IFNA(VLOOKUP(A3788,list!B:C,2,FALSE),"")</f>
        <v/>
      </c>
      <c r="D3788" s="24" t="str">
        <f>_xlfn.IFNA(VLOOKUP(C3788,list!$G$2:$I$10,2,FALSE),"")</f>
        <v/>
      </c>
      <c r="E3788" s="24" t="str">
        <f>_xlfn.IFNA(VLOOKUP(C3788,list!G:I,3,FALSE),"")</f>
        <v/>
      </c>
      <c r="O3788" s="26" t="str">
        <f t="shared" si="297"/>
        <v/>
      </c>
      <c r="P3788" s="28" t="str">
        <f t="shared" si="301"/>
        <v/>
      </c>
      <c r="Q3788" s="24" t="str">
        <f t="shared" si="298"/>
        <v/>
      </c>
      <c r="R3788" s="24" t="str">
        <f t="shared" si="299"/>
        <v/>
      </c>
      <c r="S3788" s="27" t="str">
        <f t="shared" si="300"/>
        <v/>
      </c>
    </row>
    <row r="3789" spans="2:19" x14ac:dyDescent="0.3">
      <c r="B3789" s="24" t="str">
        <f>_xlfn.IFNA(VLOOKUP(A3789,list!B:C,2,FALSE),"")</f>
        <v/>
      </c>
      <c r="D3789" s="24" t="str">
        <f>_xlfn.IFNA(VLOOKUP(C3789,list!$G$2:$I$10,2,FALSE),"")</f>
        <v/>
      </c>
      <c r="E3789" s="24" t="str">
        <f>_xlfn.IFNA(VLOOKUP(C3789,list!G:I,3,FALSE),"")</f>
        <v/>
      </c>
      <c r="O3789" s="26" t="str">
        <f t="shared" si="297"/>
        <v/>
      </c>
      <c r="P3789" s="28" t="str">
        <f t="shared" si="301"/>
        <v/>
      </c>
      <c r="Q3789" s="24" t="str">
        <f t="shared" si="298"/>
        <v/>
      </c>
      <c r="R3789" s="24" t="str">
        <f t="shared" si="299"/>
        <v/>
      </c>
      <c r="S3789" s="27" t="str">
        <f t="shared" si="300"/>
        <v/>
      </c>
    </row>
    <row r="3790" spans="2:19" x14ac:dyDescent="0.3">
      <c r="B3790" s="24" t="str">
        <f>_xlfn.IFNA(VLOOKUP(A3790,list!B:C,2,FALSE),"")</f>
        <v/>
      </c>
      <c r="D3790" s="24" t="str">
        <f>_xlfn.IFNA(VLOOKUP(C3790,list!$G$2:$I$10,2,FALSE),"")</f>
        <v/>
      </c>
      <c r="E3790" s="24" t="str">
        <f>_xlfn.IFNA(VLOOKUP(C3790,list!G:I,3,FALSE),"")</f>
        <v/>
      </c>
      <c r="O3790" s="26" t="str">
        <f t="shared" si="297"/>
        <v/>
      </c>
      <c r="P3790" s="28" t="str">
        <f t="shared" si="301"/>
        <v/>
      </c>
      <c r="Q3790" s="24" t="str">
        <f t="shared" si="298"/>
        <v/>
      </c>
      <c r="R3790" s="24" t="str">
        <f t="shared" si="299"/>
        <v/>
      </c>
      <c r="S3790" s="27" t="str">
        <f t="shared" si="300"/>
        <v/>
      </c>
    </row>
    <row r="3791" spans="2:19" x14ac:dyDescent="0.3">
      <c r="B3791" s="24" t="str">
        <f>_xlfn.IFNA(VLOOKUP(A3791,list!B:C,2,FALSE),"")</f>
        <v/>
      </c>
      <c r="D3791" s="24" t="str">
        <f>_xlfn.IFNA(VLOOKUP(C3791,list!$G$2:$I$10,2,FALSE),"")</f>
        <v/>
      </c>
      <c r="E3791" s="24" t="str">
        <f>_xlfn.IFNA(VLOOKUP(C3791,list!G:I,3,FALSE),"")</f>
        <v/>
      </c>
      <c r="O3791" s="26" t="str">
        <f t="shared" si="297"/>
        <v/>
      </c>
      <c r="P3791" s="28" t="str">
        <f t="shared" si="301"/>
        <v/>
      </c>
      <c r="Q3791" s="24" t="str">
        <f t="shared" si="298"/>
        <v/>
      </c>
      <c r="R3791" s="24" t="str">
        <f t="shared" si="299"/>
        <v/>
      </c>
      <c r="S3791" s="27" t="str">
        <f t="shared" si="300"/>
        <v/>
      </c>
    </row>
    <row r="3792" spans="2:19" x14ac:dyDescent="0.3">
      <c r="B3792" s="24" t="str">
        <f>_xlfn.IFNA(VLOOKUP(A3792,list!B:C,2,FALSE),"")</f>
        <v/>
      </c>
      <c r="D3792" s="24" t="str">
        <f>_xlfn.IFNA(VLOOKUP(C3792,list!$G$2:$I$10,2,FALSE),"")</f>
        <v/>
      </c>
      <c r="E3792" s="24" t="str">
        <f>_xlfn.IFNA(VLOOKUP(C3792,list!G:I,3,FALSE),"")</f>
        <v/>
      </c>
      <c r="O3792" s="26" t="str">
        <f t="shared" si="297"/>
        <v/>
      </c>
      <c r="P3792" s="28" t="str">
        <f t="shared" si="301"/>
        <v/>
      </c>
      <c r="Q3792" s="24" t="str">
        <f t="shared" si="298"/>
        <v/>
      </c>
      <c r="R3792" s="24" t="str">
        <f t="shared" si="299"/>
        <v/>
      </c>
      <c r="S3792" s="27" t="str">
        <f t="shared" si="300"/>
        <v/>
      </c>
    </row>
    <row r="3793" spans="2:19" x14ac:dyDescent="0.3">
      <c r="B3793" s="24" t="str">
        <f>_xlfn.IFNA(VLOOKUP(A3793,list!B:C,2,FALSE),"")</f>
        <v/>
      </c>
      <c r="D3793" s="24" t="str">
        <f>_xlfn.IFNA(VLOOKUP(C3793,list!$G$2:$I$10,2,FALSE),"")</f>
        <v/>
      </c>
      <c r="E3793" s="24" t="str">
        <f>_xlfn.IFNA(VLOOKUP(C3793,list!G:I,3,FALSE),"")</f>
        <v/>
      </c>
      <c r="O3793" s="26" t="str">
        <f t="shared" si="297"/>
        <v/>
      </c>
      <c r="P3793" s="28" t="str">
        <f t="shared" si="301"/>
        <v/>
      </c>
      <c r="Q3793" s="24" t="str">
        <f t="shared" si="298"/>
        <v/>
      </c>
      <c r="R3793" s="24" t="str">
        <f t="shared" si="299"/>
        <v/>
      </c>
      <c r="S3793" s="27" t="str">
        <f t="shared" si="300"/>
        <v/>
      </c>
    </row>
    <row r="3794" spans="2:19" x14ac:dyDescent="0.3">
      <c r="B3794" s="24" t="str">
        <f>_xlfn.IFNA(VLOOKUP(A3794,list!B:C,2,FALSE),"")</f>
        <v/>
      </c>
      <c r="D3794" s="24" t="str">
        <f>_xlfn.IFNA(VLOOKUP(C3794,list!$G$2:$I$10,2,FALSE),"")</f>
        <v/>
      </c>
      <c r="E3794" s="24" t="str">
        <f>_xlfn.IFNA(VLOOKUP(C3794,list!G:I,3,FALSE),"")</f>
        <v/>
      </c>
      <c r="O3794" s="26" t="str">
        <f t="shared" si="297"/>
        <v/>
      </c>
      <c r="P3794" s="28" t="str">
        <f t="shared" si="301"/>
        <v/>
      </c>
      <c r="Q3794" s="24" t="str">
        <f t="shared" si="298"/>
        <v/>
      </c>
      <c r="R3794" s="24" t="str">
        <f t="shared" si="299"/>
        <v/>
      </c>
      <c r="S3794" s="27" t="str">
        <f t="shared" si="300"/>
        <v/>
      </c>
    </row>
    <row r="3795" spans="2:19" x14ac:dyDescent="0.3">
      <c r="B3795" s="24" t="str">
        <f>_xlfn.IFNA(VLOOKUP(A3795,list!B:C,2,FALSE),"")</f>
        <v/>
      </c>
      <c r="D3795" s="24" t="str">
        <f>_xlfn.IFNA(VLOOKUP(C3795,list!$G$2:$I$10,2,FALSE),"")</f>
        <v/>
      </c>
      <c r="E3795" s="24" t="str">
        <f>_xlfn.IFNA(VLOOKUP(C3795,list!G:I,3,FALSE),"")</f>
        <v/>
      </c>
      <c r="O3795" s="26" t="str">
        <f t="shared" si="297"/>
        <v/>
      </c>
      <c r="P3795" s="28" t="str">
        <f t="shared" si="301"/>
        <v/>
      </c>
      <c r="Q3795" s="24" t="str">
        <f t="shared" si="298"/>
        <v/>
      </c>
      <c r="R3795" s="24" t="str">
        <f t="shared" si="299"/>
        <v/>
      </c>
      <c r="S3795" s="27" t="str">
        <f t="shared" si="300"/>
        <v/>
      </c>
    </row>
    <row r="3796" spans="2:19" x14ac:dyDescent="0.3">
      <c r="B3796" s="24" t="str">
        <f>_xlfn.IFNA(VLOOKUP(A3796,list!B:C,2,FALSE),"")</f>
        <v/>
      </c>
      <c r="D3796" s="24" t="str">
        <f>_xlfn.IFNA(VLOOKUP(C3796,list!$G$2:$I$10,2,FALSE),"")</f>
        <v/>
      </c>
      <c r="E3796" s="24" t="str">
        <f>_xlfn.IFNA(VLOOKUP(C3796,list!G:I,3,FALSE),"")</f>
        <v/>
      </c>
      <c r="O3796" s="26" t="str">
        <f t="shared" si="297"/>
        <v/>
      </c>
      <c r="P3796" s="28" t="str">
        <f t="shared" si="301"/>
        <v/>
      </c>
      <c r="Q3796" s="24" t="str">
        <f t="shared" si="298"/>
        <v/>
      </c>
      <c r="R3796" s="24" t="str">
        <f t="shared" si="299"/>
        <v/>
      </c>
      <c r="S3796" s="27" t="str">
        <f t="shared" si="300"/>
        <v/>
      </c>
    </row>
    <row r="3797" spans="2:19" x14ac:dyDescent="0.3">
      <c r="B3797" s="24" t="str">
        <f>_xlfn.IFNA(VLOOKUP(A3797,list!B:C,2,FALSE),"")</f>
        <v/>
      </c>
      <c r="D3797" s="24" t="str">
        <f>_xlfn.IFNA(VLOOKUP(C3797,list!$G$2:$I$10,2,FALSE),"")</f>
        <v/>
      </c>
      <c r="E3797" s="24" t="str">
        <f>_xlfn.IFNA(VLOOKUP(C3797,list!G:I,3,FALSE),"")</f>
        <v/>
      </c>
      <c r="O3797" s="26" t="str">
        <f t="shared" si="297"/>
        <v/>
      </c>
      <c r="P3797" s="28" t="str">
        <f t="shared" si="301"/>
        <v/>
      </c>
      <c r="Q3797" s="24" t="str">
        <f t="shared" si="298"/>
        <v/>
      </c>
      <c r="R3797" s="24" t="str">
        <f t="shared" si="299"/>
        <v/>
      </c>
      <c r="S3797" s="27" t="str">
        <f t="shared" si="300"/>
        <v/>
      </c>
    </row>
    <row r="3798" spans="2:19" x14ac:dyDescent="0.3">
      <c r="B3798" s="24" t="str">
        <f>_xlfn.IFNA(VLOOKUP(A3798,list!B:C,2,FALSE),"")</f>
        <v/>
      </c>
      <c r="D3798" s="24" t="str">
        <f>_xlfn.IFNA(VLOOKUP(C3798,list!$G$2:$I$10,2,FALSE),"")</f>
        <v/>
      </c>
      <c r="E3798" s="24" t="str">
        <f>_xlfn.IFNA(VLOOKUP(C3798,list!G:I,3,FALSE),"")</f>
        <v/>
      </c>
      <c r="O3798" s="26" t="str">
        <f t="shared" si="297"/>
        <v/>
      </c>
      <c r="P3798" s="28" t="str">
        <f t="shared" si="301"/>
        <v/>
      </c>
      <c r="Q3798" s="24" t="str">
        <f t="shared" si="298"/>
        <v/>
      </c>
      <c r="R3798" s="24" t="str">
        <f t="shared" si="299"/>
        <v/>
      </c>
      <c r="S3798" s="27" t="str">
        <f t="shared" si="300"/>
        <v/>
      </c>
    </row>
    <row r="3799" spans="2:19" x14ac:dyDescent="0.3">
      <c r="B3799" s="24" t="str">
        <f>_xlfn.IFNA(VLOOKUP(A3799,list!B:C,2,FALSE),"")</f>
        <v/>
      </c>
      <c r="D3799" s="24" t="str">
        <f>_xlfn.IFNA(VLOOKUP(C3799,list!$G$2:$I$10,2,FALSE),"")</f>
        <v/>
      </c>
      <c r="E3799" s="24" t="str">
        <f>_xlfn.IFNA(VLOOKUP(C3799,list!G:I,3,FALSE),"")</f>
        <v/>
      </c>
      <c r="O3799" s="26" t="str">
        <f t="shared" si="297"/>
        <v/>
      </c>
      <c r="P3799" s="28" t="str">
        <f t="shared" si="301"/>
        <v/>
      </c>
      <c r="Q3799" s="24" t="str">
        <f t="shared" si="298"/>
        <v/>
      </c>
      <c r="R3799" s="24" t="str">
        <f t="shared" si="299"/>
        <v/>
      </c>
      <c r="S3799" s="27" t="str">
        <f t="shared" si="300"/>
        <v/>
      </c>
    </row>
    <row r="3800" spans="2:19" x14ac:dyDescent="0.3">
      <c r="B3800" s="24" t="str">
        <f>_xlfn.IFNA(VLOOKUP(A3800,list!B:C,2,FALSE),"")</f>
        <v/>
      </c>
      <c r="D3800" s="24" t="str">
        <f>_xlfn.IFNA(VLOOKUP(C3800,list!$G$2:$I$10,2,FALSE),"")</f>
        <v/>
      </c>
      <c r="E3800" s="24" t="str">
        <f>_xlfn.IFNA(VLOOKUP(C3800,list!G:I,3,FALSE),"")</f>
        <v/>
      </c>
      <c r="O3800" s="26" t="str">
        <f t="shared" si="297"/>
        <v/>
      </c>
      <c r="P3800" s="28" t="str">
        <f t="shared" si="301"/>
        <v/>
      </c>
      <c r="Q3800" s="24" t="str">
        <f t="shared" si="298"/>
        <v/>
      </c>
      <c r="R3800" s="24" t="str">
        <f t="shared" si="299"/>
        <v/>
      </c>
      <c r="S3800" s="27" t="str">
        <f t="shared" si="300"/>
        <v/>
      </c>
    </row>
    <row r="3801" spans="2:19" x14ac:dyDescent="0.3">
      <c r="B3801" s="24" t="str">
        <f>_xlfn.IFNA(VLOOKUP(A3801,list!B:C,2,FALSE),"")</f>
        <v/>
      </c>
      <c r="D3801" s="24" t="str">
        <f>_xlfn.IFNA(VLOOKUP(C3801,list!$G$2:$I$10,2,FALSE),"")</f>
        <v/>
      </c>
      <c r="E3801" s="24" t="str">
        <f>_xlfn.IFNA(VLOOKUP(C3801,list!G:I,3,FALSE),"")</f>
        <v/>
      </c>
      <c r="O3801" s="26" t="str">
        <f t="shared" si="297"/>
        <v/>
      </c>
      <c r="P3801" s="28" t="str">
        <f t="shared" si="301"/>
        <v/>
      </c>
      <c r="Q3801" s="24" t="str">
        <f t="shared" si="298"/>
        <v/>
      </c>
      <c r="R3801" s="24" t="str">
        <f t="shared" si="299"/>
        <v/>
      </c>
      <c r="S3801" s="27" t="str">
        <f t="shared" si="300"/>
        <v/>
      </c>
    </row>
    <row r="3802" spans="2:19" x14ac:dyDescent="0.3">
      <c r="B3802" s="24" t="str">
        <f>_xlfn.IFNA(VLOOKUP(A3802,list!B:C,2,FALSE),"")</f>
        <v/>
      </c>
      <c r="D3802" s="24" t="str">
        <f>_xlfn.IFNA(VLOOKUP(C3802,list!$G$2:$I$10,2,FALSE),"")</f>
        <v/>
      </c>
      <c r="E3802" s="24" t="str">
        <f>_xlfn.IFNA(VLOOKUP(C3802,list!G:I,3,FALSE),"")</f>
        <v/>
      </c>
      <c r="O3802" s="26" t="str">
        <f t="shared" si="297"/>
        <v/>
      </c>
      <c r="P3802" s="28" t="str">
        <f t="shared" si="301"/>
        <v/>
      </c>
      <c r="Q3802" s="24" t="str">
        <f t="shared" si="298"/>
        <v/>
      </c>
      <c r="R3802" s="24" t="str">
        <f t="shared" si="299"/>
        <v/>
      </c>
      <c r="S3802" s="27" t="str">
        <f t="shared" si="300"/>
        <v/>
      </c>
    </row>
    <row r="3803" spans="2:19" x14ac:dyDescent="0.3">
      <c r="B3803" s="24" t="str">
        <f>_xlfn.IFNA(VLOOKUP(A3803,list!B:C,2,FALSE),"")</f>
        <v/>
      </c>
      <c r="D3803" s="24" t="str">
        <f>_xlfn.IFNA(VLOOKUP(C3803,list!$G$2:$I$10,2,FALSE),"")</f>
        <v/>
      </c>
      <c r="E3803" s="24" t="str">
        <f>_xlfn.IFNA(VLOOKUP(C3803,list!G:I,3,FALSE),"")</f>
        <v/>
      </c>
      <c r="O3803" s="26" t="str">
        <f t="shared" si="297"/>
        <v/>
      </c>
      <c r="P3803" s="28" t="str">
        <f t="shared" si="301"/>
        <v/>
      </c>
      <c r="Q3803" s="24" t="str">
        <f t="shared" si="298"/>
        <v/>
      </c>
      <c r="R3803" s="24" t="str">
        <f t="shared" si="299"/>
        <v/>
      </c>
      <c r="S3803" s="27" t="str">
        <f t="shared" si="300"/>
        <v/>
      </c>
    </row>
    <row r="3804" spans="2:19" x14ac:dyDescent="0.3">
      <c r="B3804" s="24" t="str">
        <f>_xlfn.IFNA(VLOOKUP(A3804,list!B:C,2,FALSE),"")</f>
        <v/>
      </c>
      <c r="D3804" s="24" t="str">
        <f>_xlfn.IFNA(VLOOKUP(C3804,list!$G$2:$I$10,2,FALSE),"")</f>
        <v/>
      </c>
      <c r="E3804" s="24" t="str">
        <f>_xlfn.IFNA(VLOOKUP(C3804,list!G:I,3,FALSE),"")</f>
        <v/>
      </c>
      <c r="O3804" s="26" t="str">
        <f t="shared" si="297"/>
        <v/>
      </c>
      <c r="P3804" s="28" t="str">
        <f t="shared" si="301"/>
        <v/>
      </c>
      <c r="Q3804" s="24" t="str">
        <f t="shared" si="298"/>
        <v/>
      </c>
      <c r="R3804" s="24" t="str">
        <f t="shared" si="299"/>
        <v/>
      </c>
      <c r="S3804" s="27" t="str">
        <f t="shared" si="300"/>
        <v/>
      </c>
    </row>
    <row r="3805" spans="2:19" x14ac:dyDescent="0.3">
      <c r="B3805" s="24" t="str">
        <f>_xlfn.IFNA(VLOOKUP(A3805,list!B:C,2,FALSE),"")</f>
        <v/>
      </c>
      <c r="D3805" s="24" t="str">
        <f>_xlfn.IFNA(VLOOKUP(C3805,list!$G$2:$I$10,2,FALSE),"")</f>
        <v/>
      </c>
      <c r="E3805" s="24" t="str">
        <f>_xlfn.IFNA(VLOOKUP(C3805,list!G:I,3,FALSE),"")</f>
        <v/>
      </c>
      <c r="O3805" s="26" t="str">
        <f t="shared" si="297"/>
        <v/>
      </c>
      <c r="P3805" s="28" t="str">
        <f t="shared" si="301"/>
        <v/>
      </c>
      <c r="Q3805" s="24" t="str">
        <f t="shared" si="298"/>
        <v/>
      </c>
      <c r="R3805" s="24" t="str">
        <f t="shared" si="299"/>
        <v/>
      </c>
      <c r="S3805" s="27" t="str">
        <f t="shared" si="300"/>
        <v/>
      </c>
    </row>
    <row r="3806" spans="2:19" x14ac:dyDescent="0.3">
      <c r="B3806" s="24" t="str">
        <f>_xlfn.IFNA(VLOOKUP(A3806,list!B:C,2,FALSE),"")</f>
        <v/>
      </c>
      <c r="D3806" s="24" t="str">
        <f>_xlfn.IFNA(VLOOKUP(C3806,list!$G$2:$I$10,2,FALSE),"")</f>
        <v/>
      </c>
      <c r="E3806" s="24" t="str">
        <f>_xlfn.IFNA(VLOOKUP(C3806,list!G:I,3,FALSE),"")</f>
        <v/>
      </c>
      <c r="O3806" s="26" t="str">
        <f t="shared" si="297"/>
        <v/>
      </c>
      <c r="P3806" s="28" t="str">
        <f t="shared" si="301"/>
        <v/>
      </c>
      <c r="Q3806" s="24" t="str">
        <f t="shared" si="298"/>
        <v/>
      </c>
      <c r="R3806" s="24" t="str">
        <f t="shared" si="299"/>
        <v/>
      </c>
      <c r="S3806" s="27" t="str">
        <f t="shared" si="300"/>
        <v/>
      </c>
    </row>
    <row r="3807" spans="2:19" x14ac:dyDescent="0.3">
      <c r="B3807" s="24" t="str">
        <f>_xlfn.IFNA(VLOOKUP(A3807,list!B:C,2,FALSE),"")</f>
        <v/>
      </c>
      <c r="D3807" s="24" t="str">
        <f>_xlfn.IFNA(VLOOKUP(C3807,list!$G$2:$I$10,2,FALSE),"")</f>
        <v/>
      </c>
      <c r="E3807" s="24" t="str">
        <f>_xlfn.IFNA(VLOOKUP(C3807,list!G:I,3,FALSE),"")</f>
        <v/>
      </c>
      <c r="O3807" s="26" t="str">
        <f t="shared" si="297"/>
        <v/>
      </c>
      <c r="P3807" s="28" t="str">
        <f t="shared" si="301"/>
        <v/>
      </c>
      <c r="Q3807" s="24" t="str">
        <f t="shared" si="298"/>
        <v/>
      </c>
      <c r="R3807" s="24" t="str">
        <f t="shared" si="299"/>
        <v/>
      </c>
      <c r="S3807" s="27" t="str">
        <f t="shared" si="300"/>
        <v/>
      </c>
    </row>
    <row r="3808" spans="2:19" x14ac:dyDescent="0.3">
      <c r="B3808" s="24" t="str">
        <f>_xlfn.IFNA(VLOOKUP(A3808,list!B:C,2,FALSE),"")</f>
        <v/>
      </c>
      <c r="D3808" s="24" t="str">
        <f>_xlfn.IFNA(VLOOKUP(C3808,list!$G$2:$I$10,2,FALSE),"")</f>
        <v/>
      </c>
      <c r="E3808" s="24" t="str">
        <f>_xlfn.IFNA(VLOOKUP(C3808,list!G:I,3,FALSE),"")</f>
        <v/>
      </c>
      <c r="O3808" s="26" t="str">
        <f t="shared" si="297"/>
        <v/>
      </c>
      <c r="P3808" s="28" t="str">
        <f t="shared" si="301"/>
        <v/>
      </c>
      <c r="Q3808" s="24" t="str">
        <f t="shared" si="298"/>
        <v/>
      </c>
      <c r="R3808" s="24" t="str">
        <f t="shared" si="299"/>
        <v/>
      </c>
      <c r="S3808" s="27" t="str">
        <f t="shared" si="300"/>
        <v/>
      </c>
    </row>
    <row r="3809" spans="2:19" x14ac:dyDescent="0.3">
      <c r="B3809" s="24" t="str">
        <f>_xlfn.IFNA(VLOOKUP(A3809,list!B:C,2,FALSE),"")</f>
        <v/>
      </c>
      <c r="D3809" s="24" t="str">
        <f>_xlfn.IFNA(VLOOKUP(C3809,list!$G$2:$I$10,2,FALSE),"")</f>
        <v/>
      </c>
      <c r="E3809" s="24" t="str">
        <f>_xlfn.IFNA(VLOOKUP(C3809,list!G:I,3,FALSE),"")</f>
        <v/>
      </c>
      <c r="O3809" s="26" t="str">
        <f t="shared" si="297"/>
        <v/>
      </c>
      <c r="P3809" s="28" t="str">
        <f t="shared" si="301"/>
        <v/>
      </c>
      <c r="Q3809" s="24" t="str">
        <f t="shared" si="298"/>
        <v/>
      </c>
      <c r="R3809" s="24" t="str">
        <f t="shared" si="299"/>
        <v/>
      </c>
      <c r="S3809" s="27" t="str">
        <f t="shared" si="300"/>
        <v/>
      </c>
    </row>
    <row r="3810" spans="2:19" x14ac:dyDescent="0.3">
      <c r="B3810" s="24" t="str">
        <f>_xlfn.IFNA(VLOOKUP(A3810,list!B:C,2,FALSE),"")</f>
        <v/>
      </c>
      <c r="D3810" s="24" t="str">
        <f>_xlfn.IFNA(VLOOKUP(C3810,list!$G$2:$I$10,2,FALSE),"")</f>
        <v/>
      </c>
      <c r="E3810" s="24" t="str">
        <f>_xlfn.IFNA(VLOOKUP(C3810,list!G:I,3,FALSE),"")</f>
        <v/>
      </c>
      <c r="O3810" s="26" t="str">
        <f t="shared" si="297"/>
        <v/>
      </c>
      <c r="P3810" s="28" t="str">
        <f t="shared" si="301"/>
        <v/>
      </c>
      <c r="Q3810" s="24" t="str">
        <f t="shared" si="298"/>
        <v/>
      </c>
      <c r="R3810" s="24" t="str">
        <f t="shared" si="299"/>
        <v/>
      </c>
      <c r="S3810" s="27" t="str">
        <f t="shared" si="300"/>
        <v/>
      </c>
    </row>
    <row r="3811" spans="2:19" x14ac:dyDescent="0.3">
      <c r="B3811" s="24" t="str">
        <f>_xlfn.IFNA(VLOOKUP(A3811,list!B:C,2,FALSE),"")</f>
        <v/>
      </c>
      <c r="D3811" s="24" t="str">
        <f>_xlfn.IFNA(VLOOKUP(C3811,list!$G$2:$I$10,2,FALSE),"")</f>
        <v/>
      </c>
      <c r="E3811" s="24" t="str">
        <f>_xlfn.IFNA(VLOOKUP(C3811,list!G:I,3,FALSE),"")</f>
        <v/>
      </c>
      <c r="O3811" s="26" t="str">
        <f t="shared" si="297"/>
        <v/>
      </c>
      <c r="P3811" s="28" t="str">
        <f t="shared" si="301"/>
        <v/>
      </c>
      <c r="Q3811" s="24" t="str">
        <f t="shared" si="298"/>
        <v/>
      </c>
      <c r="R3811" s="24" t="str">
        <f t="shared" si="299"/>
        <v/>
      </c>
      <c r="S3811" s="27" t="str">
        <f t="shared" si="300"/>
        <v/>
      </c>
    </row>
    <row r="3812" spans="2:19" x14ac:dyDescent="0.3">
      <c r="B3812" s="24" t="str">
        <f>_xlfn.IFNA(VLOOKUP(A3812,list!B:C,2,FALSE),"")</f>
        <v/>
      </c>
      <c r="D3812" s="24" t="str">
        <f>_xlfn.IFNA(VLOOKUP(C3812,list!$G$2:$I$10,2,FALSE),"")</f>
        <v/>
      </c>
      <c r="E3812" s="24" t="str">
        <f>_xlfn.IFNA(VLOOKUP(C3812,list!G:I,3,FALSE),"")</f>
        <v/>
      </c>
      <c r="O3812" s="26" t="str">
        <f t="shared" si="297"/>
        <v/>
      </c>
      <c r="P3812" s="28" t="str">
        <f t="shared" si="301"/>
        <v/>
      </c>
      <c r="Q3812" s="24" t="str">
        <f t="shared" si="298"/>
        <v/>
      </c>
      <c r="R3812" s="24" t="str">
        <f t="shared" si="299"/>
        <v/>
      </c>
      <c r="S3812" s="27" t="str">
        <f t="shared" si="300"/>
        <v/>
      </c>
    </row>
    <row r="3813" spans="2:19" x14ac:dyDescent="0.3">
      <c r="B3813" s="24" t="str">
        <f>_xlfn.IFNA(VLOOKUP(A3813,list!B:C,2,FALSE),"")</f>
        <v/>
      </c>
      <c r="D3813" s="24" t="str">
        <f>_xlfn.IFNA(VLOOKUP(C3813,list!$G$2:$I$10,2,FALSE),"")</f>
        <v/>
      </c>
      <c r="E3813" s="24" t="str">
        <f>_xlfn.IFNA(VLOOKUP(C3813,list!G:I,3,FALSE),"")</f>
        <v/>
      </c>
      <c r="O3813" s="26" t="str">
        <f t="shared" si="297"/>
        <v/>
      </c>
      <c r="P3813" s="28" t="str">
        <f t="shared" si="301"/>
        <v/>
      </c>
      <c r="Q3813" s="24" t="str">
        <f t="shared" si="298"/>
        <v/>
      </c>
      <c r="R3813" s="24" t="str">
        <f t="shared" si="299"/>
        <v/>
      </c>
      <c r="S3813" s="27" t="str">
        <f t="shared" si="300"/>
        <v/>
      </c>
    </row>
    <row r="3814" spans="2:19" x14ac:dyDescent="0.3">
      <c r="B3814" s="24" t="str">
        <f>_xlfn.IFNA(VLOOKUP(A3814,list!B:C,2,FALSE),"")</f>
        <v/>
      </c>
      <c r="D3814" s="24" t="str">
        <f>_xlfn.IFNA(VLOOKUP(C3814,list!$G$2:$I$10,2,FALSE),"")</f>
        <v/>
      </c>
      <c r="E3814" s="24" t="str">
        <f>_xlfn.IFNA(VLOOKUP(C3814,list!G:I,3,FALSE),"")</f>
        <v/>
      </c>
      <c r="O3814" s="26" t="str">
        <f t="shared" si="297"/>
        <v/>
      </c>
      <c r="P3814" s="28" t="str">
        <f t="shared" si="301"/>
        <v/>
      </c>
      <c r="Q3814" s="24" t="str">
        <f t="shared" si="298"/>
        <v/>
      </c>
      <c r="R3814" s="24" t="str">
        <f t="shared" si="299"/>
        <v/>
      </c>
      <c r="S3814" s="27" t="str">
        <f t="shared" si="300"/>
        <v/>
      </c>
    </row>
    <row r="3815" spans="2:19" x14ac:dyDescent="0.3">
      <c r="B3815" s="24" t="str">
        <f>_xlfn.IFNA(VLOOKUP(A3815,list!B:C,2,FALSE),"")</f>
        <v/>
      </c>
      <c r="D3815" s="24" t="str">
        <f>_xlfn.IFNA(VLOOKUP(C3815,list!$G$2:$I$10,2,FALSE),"")</f>
        <v/>
      </c>
      <c r="E3815" s="24" t="str">
        <f>_xlfn.IFNA(VLOOKUP(C3815,list!G:I,3,FALSE),"")</f>
        <v/>
      </c>
      <c r="O3815" s="26" t="str">
        <f t="shared" si="297"/>
        <v/>
      </c>
      <c r="P3815" s="28" t="str">
        <f t="shared" si="301"/>
        <v/>
      </c>
      <c r="Q3815" s="24" t="str">
        <f t="shared" si="298"/>
        <v/>
      </c>
      <c r="R3815" s="24" t="str">
        <f t="shared" si="299"/>
        <v/>
      </c>
      <c r="S3815" s="27" t="str">
        <f t="shared" si="300"/>
        <v/>
      </c>
    </row>
    <row r="3816" spans="2:19" x14ac:dyDescent="0.3">
      <c r="B3816" s="24" t="str">
        <f>_xlfn.IFNA(VLOOKUP(A3816,list!B:C,2,FALSE),"")</f>
        <v/>
      </c>
      <c r="D3816" s="24" t="str">
        <f>_xlfn.IFNA(VLOOKUP(C3816,list!$G$2:$I$10,2,FALSE),"")</f>
        <v/>
      </c>
      <c r="E3816" s="24" t="str">
        <f>_xlfn.IFNA(VLOOKUP(C3816,list!G:I,3,FALSE),"")</f>
        <v/>
      </c>
      <c r="O3816" s="26" t="str">
        <f t="shared" si="297"/>
        <v/>
      </c>
      <c r="P3816" s="28" t="str">
        <f t="shared" si="301"/>
        <v/>
      </c>
      <c r="Q3816" s="24" t="str">
        <f t="shared" si="298"/>
        <v/>
      </c>
      <c r="R3816" s="24" t="str">
        <f t="shared" si="299"/>
        <v/>
      </c>
      <c r="S3816" s="27" t="str">
        <f t="shared" si="300"/>
        <v/>
      </c>
    </row>
    <row r="3817" spans="2:19" x14ac:dyDescent="0.3">
      <c r="B3817" s="24" t="str">
        <f>_xlfn.IFNA(VLOOKUP(A3817,list!B:C,2,FALSE),"")</f>
        <v/>
      </c>
      <c r="D3817" s="24" t="str">
        <f>_xlfn.IFNA(VLOOKUP(C3817,list!$G$2:$I$10,2,FALSE),"")</f>
        <v/>
      </c>
      <c r="E3817" s="24" t="str">
        <f>_xlfn.IFNA(VLOOKUP(C3817,list!G:I,3,FALSE),"")</f>
        <v/>
      </c>
      <c r="O3817" s="26" t="str">
        <f t="shared" si="297"/>
        <v/>
      </c>
      <c r="P3817" s="28" t="str">
        <f t="shared" si="301"/>
        <v/>
      </c>
      <c r="Q3817" s="24" t="str">
        <f t="shared" si="298"/>
        <v/>
      </c>
      <c r="R3817" s="24" t="str">
        <f t="shared" si="299"/>
        <v/>
      </c>
      <c r="S3817" s="27" t="str">
        <f t="shared" si="300"/>
        <v/>
      </c>
    </row>
    <row r="3818" spans="2:19" x14ac:dyDescent="0.3">
      <c r="B3818" s="24" t="str">
        <f>_xlfn.IFNA(VLOOKUP(A3818,list!B:C,2,FALSE),"")</f>
        <v/>
      </c>
      <c r="D3818" s="24" t="str">
        <f>_xlfn.IFNA(VLOOKUP(C3818,list!$G$2:$I$10,2,FALSE),"")</f>
        <v/>
      </c>
      <c r="E3818" s="24" t="str">
        <f>_xlfn.IFNA(VLOOKUP(C3818,list!G:I,3,FALSE),"")</f>
        <v/>
      </c>
      <c r="O3818" s="26" t="str">
        <f t="shared" si="297"/>
        <v/>
      </c>
      <c r="P3818" s="28" t="str">
        <f t="shared" si="301"/>
        <v/>
      </c>
      <c r="Q3818" s="24" t="str">
        <f t="shared" si="298"/>
        <v/>
      </c>
      <c r="R3818" s="24" t="str">
        <f t="shared" si="299"/>
        <v/>
      </c>
      <c r="S3818" s="27" t="str">
        <f t="shared" si="300"/>
        <v/>
      </c>
    </row>
    <row r="3819" spans="2:19" x14ac:dyDescent="0.3">
      <c r="B3819" s="24" t="str">
        <f>_xlfn.IFNA(VLOOKUP(A3819,list!B:C,2,FALSE),"")</f>
        <v/>
      </c>
      <c r="D3819" s="24" t="str">
        <f>_xlfn.IFNA(VLOOKUP(C3819,list!$G$2:$I$10,2,FALSE),"")</f>
        <v/>
      </c>
      <c r="E3819" s="24" t="str">
        <f>_xlfn.IFNA(VLOOKUP(C3819,list!G:I,3,FALSE),"")</f>
        <v/>
      </c>
      <c r="O3819" s="26" t="str">
        <f t="shared" si="297"/>
        <v/>
      </c>
      <c r="P3819" s="28" t="str">
        <f t="shared" si="301"/>
        <v/>
      </c>
      <c r="Q3819" s="24" t="str">
        <f t="shared" si="298"/>
        <v/>
      </c>
      <c r="R3819" s="24" t="str">
        <f t="shared" si="299"/>
        <v/>
      </c>
      <c r="S3819" s="27" t="str">
        <f t="shared" si="300"/>
        <v/>
      </c>
    </row>
    <row r="3820" spans="2:19" x14ac:dyDescent="0.3">
      <c r="B3820" s="24" t="str">
        <f>_xlfn.IFNA(VLOOKUP(A3820,list!B:C,2,FALSE),"")</f>
        <v/>
      </c>
      <c r="D3820" s="24" t="str">
        <f>_xlfn.IFNA(VLOOKUP(C3820,list!$G$2:$I$10,2,FALSE),"")</f>
        <v/>
      </c>
      <c r="E3820" s="24" t="str">
        <f>_xlfn.IFNA(VLOOKUP(C3820,list!G:I,3,FALSE),"")</f>
        <v/>
      </c>
      <c r="O3820" s="26" t="str">
        <f t="shared" si="297"/>
        <v/>
      </c>
      <c r="P3820" s="28" t="str">
        <f t="shared" si="301"/>
        <v/>
      </c>
      <c r="Q3820" s="24" t="str">
        <f t="shared" si="298"/>
        <v/>
      </c>
      <c r="R3820" s="24" t="str">
        <f t="shared" si="299"/>
        <v/>
      </c>
      <c r="S3820" s="27" t="str">
        <f t="shared" si="300"/>
        <v/>
      </c>
    </row>
    <row r="3821" spans="2:19" x14ac:dyDescent="0.3">
      <c r="B3821" s="24" t="str">
        <f>_xlfn.IFNA(VLOOKUP(A3821,list!B:C,2,FALSE),"")</f>
        <v/>
      </c>
      <c r="D3821" s="24" t="str">
        <f>_xlfn.IFNA(VLOOKUP(C3821,list!$G$2:$I$10,2,FALSE),"")</f>
        <v/>
      </c>
      <c r="E3821" s="24" t="str">
        <f>_xlfn.IFNA(VLOOKUP(C3821,list!G:I,3,FALSE),"")</f>
        <v/>
      </c>
      <c r="O3821" s="26" t="str">
        <f t="shared" si="297"/>
        <v/>
      </c>
      <c r="P3821" s="28" t="str">
        <f t="shared" si="301"/>
        <v/>
      </c>
      <c r="Q3821" s="24" t="str">
        <f t="shared" si="298"/>
        <v/>
      </c>
      <c r="R3821" s="24" t="str">
        <f t="shared" si="299"/>
        <v/>
      </c>
      <c r="S3821" s="27" t="str">
        <f t="shared" si="300"/>
        <v/>
      </c>
    </row>
    <row r="3822" spans="2:19" x14ac:dyDescent="0.3">
      <c r="B3822" s="24" t="str">
        <f>_xlfn.IFNA(VLOOKUP(A3822,list!B:C,2,FALSE),"")</f>
        <v/>
      </c>
      <c r="D3822" s="24" t="str">
        <f>_xlfn.IFNA(VLOOKUP(C3822,list!$G$2:$I$10,2,FALSE),"")</f>
        <v/>
      </c>
      <c r="E3822" s="24" t="str">
        <f>_xlfn.IFNA(VLOOKUP(C3822,list!G:I,3,FALSE),"")</f>
        <v/>
      </c>
      <c r="O3822" s="26" t="str">
        <f t="shared" si="297"/>
        <v/>
      </c>
      <c r="P3822" s="28" t="str">
        <f t="shared" si="301"/>
        <v/>
      </c>
      <c r="Q3822" s="24" t="str">
        <f t="shared" si="298"/>
        <v/>
      </c>
      <c r="R3822" s="24" t="str">
        <f t="shared" si="299"/>
        <v/>
      </c>
      <c r="S3822" s="27" t="str">
        <f t="shared" si="300"/>
        <v/>
      </c>
    </row>
    <row r="3823" spans="2:19" x14ac:dyDescent="0.3">
      <c r="B3823" s="24" t="str">
        <f>_xlfn.IFNA(VLOOKUP(A3823,list!B:C,2,FALSE),"")</f>
        <v/>
      </c>
      <c r="D3823" s="24" t="str">
        <f>_xlfn.IFNA(VLOOKUP(C3823,list!$G$2:$I$10,2,FALSE),"")</f>
        <v/>
      </c>
      <c r="E3823" s="24" t="str">
        <f>_xlfn.IFNA(VLOOKUP(C3823,list!G:I,3,FALSE),"")</f>
        <v/>
      </c>
      <c r="O3823" s="26" t="str">
        <f t="shared" si="297"/>
        <v/>
      </c>
      <c r="P3823" s="28" t="str">
        <f t="shared" si="301"/>
        <v/>
      </c>
      <c r="Q3823" s="24" t="str">
        <f t="shared" si="298"/>
        <v/>
      </c>
      <c r="R3823" s="24" t="str">
        <f t="shared" si="299"/>
        <v/>
      </c>
      <c r="S3823" s="27" t="str">
        <f t="shared" si="300"/>
        <v/>
      </c>
    </row>
    <row r="3824" spans="2:19" x14ac:dyDescent="0.3">
      <c r="B3824" s="24" t="str">
        <f>_xlfn.IFNA(VLOOKUP(A3824,list!B:C,2,FALSE),"")</f>
        <v/>
      </c>
      <c r="D3824" s="24" t="str">
        <f>_xlfn.IFNA(VLOOKUP(C3824,list!$G$2:$I$10,2,FALSE),"")</f>
        <v/>
      </c>
      <c r="E3824" s="24" t="str">
        <f>_xlfn.IFNA(VLOOKUP(C3824,list!G:I,3,FALSE),"")</f>
        <v/>
      </c>
      <c r="O3824" s="26" t="str">
        <f t="shared" si="297"/>
        <v/>
      </c>
      <c r="P3824" s="28" t="str">
        <f t="shared" si="301"/>
        <v/>
      </c>
      <c r="Q3824" s="24" t="str">
        <f t="shared" si="298"/>
        <v/>
      </c>
      <c r="R3824" s="24" t="str">
        <f t="shared" si="299"/>
        <v/>
      </c>
      <c r="S3824" s="27" t="str">
        <f t="shared" si="300"/>
        <v/>
      </c>
    </row>
    <row r="3825" spans="2:19" x14ac:dyDescent="0.3">
      <c r="B3825" s="24" t="str">
        <f>_xlfn.IFNA(VLOOKUP(A3825,list!B:C,2,FALSE),"")</f>
        <v/>
      </c>
      <c r="D3825" s="24" t="str">
        <f>_xlfn.IFNA(VLOOKUP(C3825,list!$G$2:$I$10,2,FALSE),"")</f>
        <v/>
      </c>
      <c r="E3825" s="24" t="str">
        <f>_xlfn.IFNA(VLOOKUP(C3825,list!G:I,3,FALSE),"")</f>
        <v/>
      </c>
      <c r="O3825" s="26" t="str">
        <f t="shared" si="297"/>
        <v/>
      </c>
      <c r="P3825" s="28" t="str">
        <f t="shared" si="301"/>
        <v/>
      </c>
      <c r="Q3825" s="24" t="str">
        <f t="shared" si="298"/>
        <v/>
      </c>
      <c r="R3825" s="24" t="str">
        <f t="shared" si="299"/>
        <v/>
      </c>
      <c r="S3825" s="27" t="str">
        <f t="shared" si="300"/>
        <v/>
      </c>
    </row>
    <row r="3826" spans="2:19" x14ac:dyDescent="0.3">
      <c r="B3826" s="24" t="str">
        <f>_xlfn.IFNA(VLOOKUP(A3826,list!B:C,2,FALSE),"")</f>
        <v/>
      </c>
      <c r="D3826" s="24" t="str">
        <f>_xlfn.IFNA(VLOOKUP(C3826,list!$G$2:$I$10,2,FALSE),"")</f>
        <v/>
      </c>
      <c r="E3826" s="24" t="str">
        <f>_xlfn.IFNA(VLOOKUP(C3826,list!G:I,3,FALSE),"")</f>
        <v/>
      </c>
      <c r="O3826" s="26" t="str">
        <f t="shared" si="297"/>
        <v/>
      </c>
      <c r="P3826" s="28" t="str">
        <f t="shared" si="301"/>
        <v/>
      </c>
      <c r="Q3826" s="24" t="str">
        <f t="shared" si="298"/>
        <v/>
      </c>
      <c r="R3826" s="24" t="str">
        <f t="shared" si="299"/>
        <v/>
      </c>
      <c r="S3826" s="27" t="str">
        <f t="shared" si="300"/>
        <v/>
      </c>
    </row>
    <row r="3827" spans="2:19" x14ac:dyDescent="0.3">
      <c r="B3827" s="24" t="str">
        <f>_xlfn.IFNA(VLOOKUP(A3827,list!B:C,2,FALSE),"")</f>
        <v/>
      </c>
      <c r="D3827" s="24" t="str">
        <f>_xlfn.IFNA(VLOOKUP(C3827,list!$G$2:$I$10,2,FALSE),"")</f>
        <v/>
      </c>
      <c r="E3827" s="24" t="str">
        <f>_xlfn.IFNA(VLOOKUP(C3827,list!G:I,3,FALSE),"")</f>
        <v/>
      </c>
      <c r="O3827" s="26" t="str">
        <f t="shared" si="297"/>
        <v/>
      </c>
      <c r="P3827" s="28" t="str">
        <f t="shared" si="301"/>
        <v/>
      </c>
      <c r="Q3827" s="24" t="str">
        <f t="shared" si="298"/>
        <v/>
      </c>
      <c r="R3827" s="24" t="str">
        <f t="shared" si="299"/>
        <v/>
      </c>
      <c r="S3827" s="27" t="str">
        <f t="shared" si="300"/>
        <v/>
      </c>
    </row>
    <row r="3828" spans="2:19" x14ac:dyDescent="0.3">
      <c r="B3828" s="24" t="str">
        <f>_xlfn.IFNA(VLOOKUP(A3828,list!B:C,2,FALSE),"")</f>
        <v/>
      </c>
      <c r="D3828" s="24" t="str">
        <f>_xlfn.IFNA(VLOOKUP(C3828,list!$G$2:$I$10,2,FALSE),"")</f>
        <v/>
      </c>
      <c r="E3828" s="24" t="str">
        <f>_xlfn.IFNA(VLOOKUP(C3828,list!G:I,3,FALSE),"")</f>
        <v/>
      </c>
      <c r="O3828" s="26" t="str">
        <f t="shared" si="297"/>
        <v/>
      </c>
      <c r="P3828" s="28" t="str">
        <f t="shared" si="301"/>
        <v/>
      </c>
      <c r="Q3828" s="24" t="str">
        <f t="shared" si="298"/>
        <v/>
      </c>
      <c r="R3828" s="24" t="str">
        <f t="shared" si="299"/>
        <v/>
      </c>
      <c r="S3828" s="27" t="str">
        <f t="shared" si="300"/>
        <v/>
      </c>
    </row>
    <row r="3829" spans="2:19" x14ac:dyDescent="0.3">
      <c r="B3829" s="24" t="str">
        <f>_xlfn.IFNA(VLOOKUP(A3829,list!B:C,2,FALSE),"")</f>
        <v/>
      </c>
      <c r="D3829" s="24" t="str">
        <f>_xlfn.IFNA(VLOOKUP(C3829,list!$G$2:$I$10,2,FALSE),"")</f>
        <v/>
      </c>
      <c r="E3829" s="24" t="str">
        <f>_xlfn.IFNA(VLOOKUP(C3829,list!G:I,3,FALSE),"")</f>
        <v/>
      </c>
      <c r="O3829" s="26" t="str">
        <f t="shared" si="297"/>
        <v/>
      </c>
      <c r="P3829" s="28" t="str">
        <f t="shared" si="301"/>
        <v/>
      </c>
      <c r="Q3829" s="24" t="str">
        <f t="shared" si="298"/>
        <v/>
      </c>
      <c r="R3829" s="24" t="str">
        <f t="shared" si="299"/>
        <v/>
      </c>
      <c r="S3829" s="27" t="str">
        <f t="shared" si="300"/>
        <v/>
      </c>
    </row>
    <row r="3830" spans="2:19" x14ac:dyDescent="0.3">
      <c r="B3830" s="24" t="str">
        <f>_xlfn.IFNA(VLOOKUP(A3830,list!B:C,2,FALSE),"")</f>
        <v/>
      </c>
      <c r="D3830" s="24" t="str">
        <f>_xlfn.IFNA(VLOOKUP(C3830,list!$G$2:$I$10,2,FALSE),"")</f>
        <v/>
      </c>
      <c r="E3830" s="24" t="str">
        <f>_xlfn.IFNA(VLOOKUP(C3830,list!G:I,3,FALSE),"")</f>
        <v/>
      </c>
      <c r="O3830" s="26" t="str">
        <f t="shared" si="297"/>
        <v/>
      </c>
      <c r="P3830" s="28" t="str">
        <f t="shared" si="301"/>
        <v/>
      </c>
      <c r="Q3830" s="24" t="str">
        <f t="shared" si="298"/>
        <v/>
      </c>
      <c r="R3830" s="24" t="str">
        <f t="shared" si="299"/>
        <v/>
      </c>
      <c r="S3830" s="27" t="str">
        <f t="shared" si="300"/>
        <v/>
      </c>
    </row>
    <row r="3831" spans="2:19" x14ac:dyDescent="0.3">
      <c r="B3831" s="24" t="str">
        <f>_xlfn.IFNA(VLOOKUP(A3831,list!B:C,2,FALSE),"")</f>
        <v/>
      </c>
      <c r="D3831" s="24" t="str">
        <f>_xlfn.IFNA(VLOOKUP(C3831,list!$G$2:$I$10,2,FALSE),"")</f>
        <v/>
      </c>
      <c r="E3831" s="24" t="str">
        <f>_xlfn.IFNA(VLOOKUP(C3831,list!G:I,3,FALSE),"")</f>
        <v/>
      </c>
      <c r="O3831" s="26" t="str">
        <f t="shared" si="297"/>
        <v/>
      </c>
      <c r="P3831" s="28" t="str">
        <f t="shared" si="301"/>
        <v/>
      </c>
      <c r="Q3831" s="24" t="str">
        <f t="shared" si="298"/>
        <v/>
      </c>
      <c r="R3831" s="24" t="str">
        <f t="shared" si="299"/>
        <v/>
      </c>
      <c r="S3831" s="27" t="str">
        <f t="shared" si="300"/>
        <v/>
      </c>
    </row>
    <row r="3832" spans="2:19" x14ac:dyDescent="0.3">
      <c r="B3832" s="24" t="str">
        <f>_xlfn.IFNA(VLOOKUP(A3832,list!B:C,2,FALSE),"")</f>
        <v/>
      </c>
      <c r="D3832" s="24" t="str">
        <f>_xlfn.IFNA(VLOOKUP(C3832,list!$G$2:$I$10,2,FALSE),"")</f>
        <v/>
      </c>
      <c r="E3832" s="24" t="str">
        <f>_xlfn.IFNA(VLOOKUP(C3832,list!G:I,3,FALSE),"")</f>
        <v/>
      </c>
      <c r="O3832" s="26" t="str">
        <f t="shared" si="297"/>
        <v/>
      </c>
      <c r="P3832" s="28" t="str">
        <f t="shared" si="301"/>
        <v/>
      </c>
      <c r="Q3832" s="24" t="str">
        <f t="shared" si="298"/>
        <v/>
      </c>
      <c r="R3832" s="24" t="str">
        <f t="shared" si="299"/>
        <v/>
      </c>
      <c r="S3832" s="27" t="str">
        <f t="shared" si="300"/>
        <v/>
      </c>
    </row>
    <row r="3833" spans="2:19" x14ac:dyDescent="0.3">
      <c r="B3833" s="24" t="str">
        <f>_xlfn.IFNA(VLOOKUP(A3833,list!B:C,2,FALSE),"")</f>
        <v/>
      </c>
      <c r="D3833" s="24" t="str">
        <f>_xlfn.IFNA(VLOOKUP(C3833,list!$G$2:$I$10,2,FALSE),"")</f>
        <v/>
      </c>
      <c r="E3833" s="24" t="str">
        <f>_xlfn.IFNA(VLOOKUP(C3833,list!G:I,3,FALSE),"")</f>
        <v/>
      </c>
      <c r="O3833" s="26" t="str">
        <f t="shared" si="297"/>
        <v/>
      </c>
      <c r="P3833" s="28" t="str">
        <f t="shared" si="301"/>
        <v/>
      </c>
      <c r="Q3833" s="24" t="str">
        <f t="shared" si="298"/>
        <v/>
      </c>
      <c r="R3833" s="24" t="str">
        <f t="shared" si="299"/>
        <v/>
      </c>
      <c r="S3833" s="27" t="str">
        <f t="shared" si="300"/>
        <v/>
      </c>
    </row>
    <row r="3834" spans="2:19" x14ac:dyDescent="0.3">
      <c r="B3834" s="24" t="str">
        <f>_xlfn.IFNA(VLOOKUP(A3834,list!B:C,2,FALSE),"")</f>
        <v/>
      </c>
      <c r="D3834" s="24" t="str">
        <f>_xlfn.IFNA(VLOOKUP(C3834,list!$G$2:$I$10,2,FALSE),"")</f>
        <v/>
      </c>
      <c r="E3834" s="24" t="str">
        <f>_xlfn.IFNA(VLOOKUP(C3834,list!G:I,3,FALSE),"")</f>
        <v/>
      </c>
      <c r="O3834" s="26" t="str">
        <f t="shared" si="297"/>
        <v/>
      </c>
      <c r="P3834" s="28" t="str">
        <f t="shared" si="301"/>
        <v/>
      </c>
      <c r="Q3834" s="24" t="str">
        <f t="shared" si="298"/>
        <v/>
      </c>
      <c r="R3834" s="24" t="str">
        <f t="shared" si="299"/>
        <v/>
      </c>
      <c r="S3834" s="27" t="str">
        <f t="shared" si="300"/>
        <v/>
      </c>
    </row>
    <row r="3835" spans="2:19" x14ac:dyDescent="0.3">
      <c r="B3835" s="24" t="str">
        <f>_xlfn.IFNA(VLOOKUP(A3835,list!B:C,2,FALSE),"")</f>
        <v/>
      </c>
      <c r="D3835" s="24" t="str">
        <f>_xlfn.IFNA(VLOOKUP(C3835,list!$G$2:$I$10,2,FALSE),"")</f>
        <v/>
      </c>
      <c r="E3835" s="24" t="str">
        <f>_xlfn.IFNA(VLOOKUP(C3835,list!G:I,3,FALSE),"")</f>
        <v/>
      </c>
      <c r="O3835" s="26" t="str">
        <f t="shared" si="297"/>
        <v/>
      </c>
      <c r="P3835" s="28" t="str">
        <f t="shared" si="301"/>
        <v/>
      </c>
      <c r="Q3835" s="24" t="str">
        <f t="shared" si="298"/>
        <v/>
      </c>
      <c r="R3835" s="24" t="str">
        <f t="shared" si="299"/>
        <v/>
      </c>
      <c r="S3835" s="27" t="str">
        <f t="shared" si="300"/>
        <v/>
      </c>
    </row>
    <row r="3836" spans="2:19" x14ac:dyDescent="0.3">
      <c r="B3836" s="24" t="str">
        <f>_xlfn.IFNA(VLOOKUP(A3836,list!B:C,2,FALSE),"")</f>
        <v/>
      </c>
      <c r="D3836" s="24" t="str">
        <f>_xlfn.IFNA(VLOOKUP(C3836,list!$G$2:$I$10,2,FALSE),"")</f>
        <v/>
      </c>
      <c r="E3836" s="24" t="str">
        <f>_xlfn.IFNA(VLOOKUP(C3836,list!G:I,3,FALSE),"")</f>
        <v/>
      </c>
      <c r="O3836" s="26" t="str">
        <f t="shared" si="297"/>
        <v/>
      </c>
      <c r="P3836" s="28" t="str">
        <f t="shared" si="301"/>
        <v/>
      </c>
      <c r="Q3836" s="24" t="str">
        <f t="shared" si="298"/>
        <v/>
      </c>
      <c r="R3836" s="24" t="str">
        <f t="shared" si="299"/>
        <v/>
      </c>
      <c r="S3836" s="27" t="str">
        <f t="shared" si="300"/>
        <v/>
      </c>
    </row>
    <row r="3837" spans="2:19" x14ac:dyDescent="0.3">
      <c r="B3837" s="24" t="str">
        <f>_xlfn.IFNA(VLOOKUP(A3837,list!B:C,2,FALSE),"")</f>
        <v/>
      </c>
      <c r="D3837" s="24" t="str">
        <f>_xlfn.IFNA(VLOOKUP(C3837,list!$G$2:$I$10,2,FALSE),"")</f>
        <v/>
      </c>
      <c r="E3837" s="24" t="str">
        <f>_xlfn.IFNA(VLOOKUP(C3837,list!G:I,3,FALSE),"")</f>
        <v/>
      </c>
      <c r="O3837" s="26" t="str">
        <f t="shared" si="297"/>
        <v/>
      </c>
      <c r="P3837" s="28" t="str">
        <f t="shared" si="301"/>
        <v/>
      </c>
      <c r="Q3837" s="24" t="str">
        <f t="shared" si="298"/>
        <v/>
      </c>
      <c r="R3837" s="24" t="str">
        <f t="shared" si="299"/>
        <v/>
      </c>
      <c r="S3837" s="27" t="str">
        <f t="shared" si="300"/>
        <v/>
      </c>
    </row>
    <row r="3838" spans="2:19" x14ac:dyDescent="0.3">
      <c r="B3838" s="24" t="str">
        <f>_xlfn.IFNA(VLOOKUP(A3838,list!B:C,2,FALSE),"")</f>
        <v/>
      </c>
      <c r="D3838" s="24" t="str">
        <f>_xlfn.IFNA(VLOOKUP(C3838,list!$G$2:$I$10,2,FALSE),"")</f>
        <v/>
      </c>
      <c r="E3838" s="24" t="str">
        <f>_xlfn.IFNA(VLOOKUP(C3838,list!G:I,3,FALSE),"")</f>
        <v/>
      </c>
      <c r="O3838" s="26" t="str">
        <f t="shared" si="297"/>
        <v/>
      </c>
      <c r="P3838" s="28" t="str">
        <f t="shared" si="301"/>
        <v/>
      </c>
      <c r="Q3838" s="24" t="str">
        <f t="shared" si="298"/>
        <v/>
      </c>
      <c r="R3838" s="24" t="str">
        <f t="shared" si="299"/>
        <v/>
      </c>
      <c r="S3838" s="27" t="str">
        <f t="shared" si="300"/>
        <v/>
      </c>
    </row>
    <row r="3839" spans="2:19" x14ac:dyDescent="0.3">
      <c r="B3839" s="24" t="str">
        <f>_xlfn.IFNA(VLOOKUP(A3839,list!B:C,2,FALSE),"")</f>
        <v/>
      </c>
      <c r="D3839" s="24" t="str">
        <f>_xlfn.IFNA(VLOOKUP(C3839,list!$G$2:$I$10,2,FALSE),"")</f>
        <v/>
      </c>
      <c r="E3839" s="24" t="str">
        <f>_xlfn.IFNA(VLOOKUP(C3839,list!G:I,3,FALSE),"")</f>
        <v/>
      </c>
      <c r="O3839" s="26" t="str">
        <f t="shared" si="297"/>
        <v/>
      </c>
      <c r="P3839" s="28" t="str">
        <f t="shared" si="301"/>
        <v/>
      </c>
      <c r="Q3839" s="24" t="str">
        <f t="shared" si="298"/>
        <v/>
      </c>
      <c r="R3839" s="24" t="str">
        <f t="shared" si="299"/>
        <v/>
      </c>
      <c r="S3839" s="27" t="str">
        <f t="shared" si="300"/>
        <v/>
      </c>
    </row>
    <row r="3840" spans="2:19" x14ac:dyDescent="0.3">
      <c r="B3840" s="24" t="str">
        <f>_xlfn.IFNA(VLOOKUP(A3840,list!B:C,2,FALSE),"")</f>
        <v/>
      </c>
      <c r="D3840" s="24" t="str">
        <f>_xlfn.IFNA(VLOOKUP(C3840,list!$G$2:$I$10,2,FALSE),"")</f>
        <v/>
      </c>
      <c r="E3840" s="24" t="str">
        <f>_xlfn.IFNA(VLOOKUP(C3840,list!G:I,3,FALSE),"")</f>
        <v/>
      </c>
      <c r="O3840" s="26" t="str">
        <f t="shared" si="297"/>
        <v/>
      </c>
      <c r="P3840" s="28" t="str">
        <f t="shared" si="301"/>
        <v/>
      </c>
      <c r="Q3840" s="24" t="str">
        <f t="shared" si="298"/>
        <v/>
      </c>
      <c r="R3840" s="24" t="str">
        <f t="shared" si="299"/>
        <v/>
      </c>
      <c r="S3840" s="27" t="str">
        <f t="shared" si="300"/>
        <v/>
      </c>
    </row>
    <row r="3841" spans="2:19" x14ac:dyDescent="0.3">
      <c r="B3841" s="24" t="str">
        <f>_xlfn.IFNA(VLOOKUP(A3841,list!B:C,2,FALSE),"")</f>
        <v/>
      </c>
      <c r="D3841" s="24" t="str">
        <f>_xlfn.IFNA(VLOOKUP(C3841,list!$G$2:$I$10,2,FALSE),"")</f>
        <v/>
      </c>
      <c r="E3841" s="24" t="str">
        <f>_xlfn.IFNA(VLOOKUP(C3841,list!G:I,3,FALSE),"")</f>
        <v/>
      </c>
      <c r="O3841" s="26" t="str">
        <f t="shared" si="297"/>
        <v/>
      </c>
      <c r="P3841" s="28" t="str">
        <f t="shared" si="301"/>
        <v/>
      </c>
      <c r="Q3841" s="24" t="str">
        <f t="shared" si="298"/>
        <v/>
      </c>
      <c r="R3841" s="24" t="str">
        <f t="shared" si="299"/>
        <v/>
      </c>
      <c r="S3841" s="27" t="str">
        <f t="shared" si="300"/>
        <v/>
      </c>
    </row>
    <row r="3842" spans="2:19" x14ac:dyDescent="0.3">
      <c r="B3842" s="24" t="str">
        <f>_xlfn.IFNA(VLOOKUP(A3842,list!B:C,2,FALSE),"")</f>
        <v/>
      </c>
      <c r="D3842" s="24" t="str">
        <f>_xlfn.IFNA(VLOOKUP(C3842,list!$G$2:$I$10,2,FALSE),"")</f>
        <v/>
      </c>
      <c r="E3842" s="24" t="str">
        <f>_xlfn.IFNA(VLOOKUP(C3842,list!G:I,3,FALSE),"")</f>
        <v/>
      </c>
      <c r="O3842" s="26" t="str">
        <f t="shared" ref="O3842:O3905" si="302">IFERROR(IF(H3842="","",DATE(YEAR(H3842),MONTH(H3842),1)),"")</f>
        <v/>
      </c>
      <c r="P3842" s="28" t="str">
        <f t="shared" si="301"/>
        <v/>
      </c>
      <c r="Q3842" s="24" t="str">
        <f t="shared" ref="Q3842:Q3905" si="303">IFERROR(IF(J3842="","",MONTH(EOMONTH(J3842,(DAY(J3842)&gt;15)+0))),"")</f>
        <v/>
      </c>
      <c r="R3842" s="24" t="str">
        <f t="shared" ref="R3842:R3905" si="304">IFERROR(IF(J3842="","",IF(AND(MONTH(J3842)=12,Q3842=1),YEAR(J3842)+1,YEAR(J3842))),"")</f>
        <v/>
      </c>
      <c r="S3842" s="27" t="str">
        <f t="shared" ref="S3842:S3905" si="305">IF(OR(Q3842="",R3842=""),"",DATE(R3842,Q3842,1))</f>
        <v/>
      </c>
    </row>
    <row r="3843" spans="2:19" x14ac:dyDescent="0.3">
      <c r="B3843" s="24" t="str">
        <f>_xlfn.IFNA(VLOOKUP(A3843,list!B:C,2,FALSE),"")</f>
        <v/>
      </c>
      <c r="D3843" s="24" t="str">
        <f>_xlfn.IFNA(VLOOKUP(C3843,list!$G$2:$I$10,2,FALSE),"")</f>
        <v/>
      </c>
      <c r="E3843" s="24" t="str">
        <f>_xlfn.IFNA(VLOOKUP(C3843,list!G:I,3,FALSE),"")</f>
        <v/>
      </c>
      <c r="O3843" s="26" t="str">
        <f t="shared" si="302"/>
        <v/>
      </c>
      <c r="P3843" s="28" t="str">
        <f t="shared" ref="P3843:P3906" si="306">IFERROR(IF(J3843&gt;0,((J3843-H3843)/7),""),"")</f>
        <v/>
      </c>
      <c r="Q3843" s="24" t="str">
        <f t="shared" si="303"/>
        <v/>
      </c>
      <c r="R3843" s="24" t="str">
        <f t="shared" si="304"/>
        <v/>
      </c>
      <c r="S3843" s="27" t="str">
        <f t="shared" si="305"/>
        <v/>
      </c>
    </row>
    <row r="3844" spans="2:19" x14ac:dyDescent="0.3">
      <c r="B3844" s="24" t="str">
        <f>_xlfn.IFNA(VLOOKUP(A3844,list!B:C,2,FALSE),"")</f>
        <v/>
      </c>
      <c r="D3844" s="24" t="str">
        <f>_xlfn.IFNA(VLOOKUP(C3844,list!$G$2:$I$10,2,FALSE),"")</f>
        <v/>
      </c>
      <c r="E3844" s="24" t="str">
        <f>_xlfn.IFNA(VLOOKUP(C3844,list!G:I,3,FALSE),"")</f>
        <v/>
      </c>
      <c r="O3844" s="26" t="str">
        <f t="shared" si="302"/>
        <v/>
      </c>
      <c r="P3844" s="28" t="str">
        <f t="shared" si="306"/>
        <v/>
      </c>
      <c r="Q3844" s="24" t="str">
        <f t="shared" si="303"/>
        <v/>
      </c>
      <c r="R3844" s="24" t="str">
        <f t="shared" si="304"/>
        <v/>
      </c>
      <c r="S3844" s="27" t="str">
        <f t="shared" si="305"/>
        <v/>
      </c>
    </row>
    <row r="3845" spans="2:19" x14ac:dyDescent="0.3">
      <c r="B3845" s="24" t="str">
        <f>_xlfn.IFNA(VLOOKUP(A3845,list!B:C,2,FALSE),"")</f>
        <v/>
      </c>
      <c r="D3845" s="24" t="str">
        <f>_xlfn.IFNA(VLOOKUP(C3845,list!$G$2:$I$10,2,FALSE),"")</f>
        <v/>
      </c>
      <c r="E3845" s="24" t="str">
        <f>_xlfn.IFNA(VLOOKUP(C3845,list!G:I,3,FALSE),"")</f>
        <v/>
      </c>
      <c r="O3845" s="26" t="str">
        <f t="shared" si="302"/>
        <v/>
      </c>
      <c r="P3845" s="28" t="str">
        <f t="shared" si="306"/>
        <v/>
      </c>
      <c r="Q3845" s="24" t="str">
        <f t="shared" si="303"/>
        <v/>
      </c>
      <c r="R3845" s="24" t="str">
        <f t="shared" si="304"/>
        <v/>
      </c>
      <c r="S3845" s="27" t="str">
        <f t="shared" si="305"/>
        <v/>
      </c>
    </row>
    <row r="3846" spans="2:19" x14ac:dyDescent="0.3">
      <c r="B3846" s="24" t="str">
        <f>_xlfn.IFNA(VLOOKUP(A3846,list!B:C,2,FALSE),"")</f>
        <v/>
      </c>
      <c r="D3846" s="24" t="str">
        <f>_xlfn.IFNA(VLOOKUP(C3846,list!$G$2:$I$10,2,FALSE),"")</f>
        <v/>
      </c>
      <c r="E3846" s="24" t="str">
        <f>_xlfn.IFNA(VLOOKUP(C3846,list!G:I,3,FALSE),"")</f>
        <v/>
      </c>
      <c r="O3846" s="26" t="str">
        <f t="shared" si="302"/>
        <v/>
      </c>
      <c r="P3846" s="28" t="str">
        <f t="shared" si="306"/>
        <v/>
      </c>
      <c r="Q3846" s="24" t="str">
        <f t="shared" si="303"/>
        <v/>
      </c>
      <c r="R3846" s="24" t="str">
        <f t="shared" si="304"/>
        <v/>
      </c>
      <c r="S3846" s="27" t="str">
        <f t="shared" si="305"/>
        <v/>
      </c>
    </row>
    <row r="3847" spans="2:19" x14ac:dyDescent="0.3">
      <c r="B3847" s="24" t="str">
        <f>_xlfn.IFNA(VLOOKUP(A3847,list!B:C,2,FALSE),"")</f>
        <v/>
      </c>
      <c r="D3847" s="24" t="str">
        <f>_xlfn.IFNA(VLOOKUP(C3847,list!$G$2:$I$10,2,FALSE),"")</f>
        <v/>
      </c>
      <c r="E3847" s="24" t="str">
        <f>_xlfn.IFNA(VLOOKUP(C3847,list!G:I,3,FALSE),"")</f>
        <v/>
      </c>
      <c r="O3847" s="26" t="str">
        <f t="shared" si="302"/>
        <v/>
      </c>
      <c r="P3847" s="28" t="str">
        <f t="shared" si="306"/>
        <v/>
      </c>
      <c r="Q3847" s="24" t="str">
        <f t="shared" si="303"/>
        <v/>
      </c>
      <c r="R3847" s="24" t="str">
        <f t="shared" si="304"/>
        <v/>
      </c>
      <c r="S3847" s="27" t="str">
        <f t="shared" si="305"/>
        <v/>
      </c>
    </row>
    <row r="3848" spans="2:19" x14ac:dyDescent="0.3">
      <c r="B3848" s="24" t="str">
        <f>_xlfn.IFNA(VLOOKUP(A3848,list!B:C,2,FALSE),"")</f>
        <v/>
      </c>
      <c r="D3848" s="24" t="str">
        <f>_xlfn.IFNA(VLOOKUP(C3848,list!$G$2:$I$10,2,FALSE),"")</f>
        <v/>
      </c>
      <c r="E3848" s="24" t="str">
        <f>_xlfn.IFNA(VLOOKUP(C3848,list!G:I,3,FALSE),"")</f>
        <v/>
      </c>
      <c r="O3848" s="26" t="str">
        <f t="shared" si="302"/>
        <v/>
      </c>
      <c r="P3848" s="28" t="str">
        <f t="shared" si="306"/>
        <v/>
      </c>
      <c r="Q3848" s="24" t="str">
        <f t="shared" si="303"/>
        <v/>
      </c>
      <c r="R3848" s="24" t="str">
        <f t="shared" si="304"/>
        <v/>
      </c>
      <c r="S3848" s="27" t="str">
        <f t="shared" si="305"/>
        <v/>
      </c>
    </row>
    <row r="3849" spans="2:19" x14ac:dyDescent="0.3">
      <c r="B3849" s="24" t="str">
        <f>_xlfn.IFNA(VLOOKUP(A3849,list!B:C,2,FALSE),"")</f>
        <v/>
      </c>
      <c r="D3849" s="24" t="str">
        <f>_xlfn.IFNA(VLOOKUP(C3849,list!$G$2:$I$10,2,FALSE),"")</f>
        <v/>
      </c>
      <c r="E3849" s="24" t="str">
        <f>_xlfn.IFNA(VLOOKUP(C3849,list!G:I,3,FALSE),"")</f>
        <v/>
      </c>
      <c r="O3849" s="26" t="str">
        <f t="shared" si="302"/>
        <v/>
      </c>
      <c r="P3849" s="28" t="str">
        <f t="shared" si="306"/>
        <v/>
      </c>
      <c r="Q3849" s="24" t="str">
        <f t="shared" si="303"/>
        <v/>
      </c>
      <c r="R3849" s="24" t="str">
        <f t="shared" si="304"/>
        <v/>
      </c>
      <c r="S3849" s="27" t="str">
        <f t="shared" si="305"/>
        <v/>
      </c>
    </row>
    <row r="3850" spans="2:19" x14ac:dyDescent="0.3">
      <c r="B3850" s="24" t="str">
        <f>_xlfn.IFNA(VLOOKUP(A3850,list!B:C,2,FALSE),"")</f>
        <v/>
      </c>
      <c r="D3850" s="24" t="str">
        <f>_xlfn.IFNA(VLOOKUP(C3850,list!$G$2:$I$10,2,FALSE),"")</f>
        <v/>
      </c>
      <c r="E3850" s="24" t="str">
        <f>_xlfn.IFNA(VLOOKUP(C3850,list!G:I,3,FALSE),"")</f>
        <v/>
      </c>
      <c r="O3850" s="26" t="str">
        <f t="shared" si="302"/>
        <v/>
      </c>
      <c r="P3850" s="28" t="str">
        <f t="shared" si="306"/>
        <v/>
      </c>
      <c r="Q3850" s="24" t="str">
        <f t="shared" si="303"/>
        <v/>
      </c>
      <c r="R3850" s="24" t="str">
        <f t="shared" si="304"/>
        <v/>
      </c>
      <c r="S3850" s="27" t="str">
        <f t="shared" si="305"/>
        <v/>
      </c>
    </row>
    <row r="3851" spans="2:19" x14ac:dyDescent="0.3">
      <c r="B3851" s="24" t="str">
        <f>_xlfn.IFNA(VLOOKUP(A3851,list!B:C,2,FALSE),"")</f>
        <v/>
      </c>
      <c r="D3851" s="24" t="str">
        <f>_xlfn.IFNA(VLOOKUP(C3851,list!$G$2:$I$10,2,FALSE),"")</f>
        <v/>
      </c>
      <c r="E3851" s="24" t="str">
        <f>_xlfn.IFNA(VLOOKUP(C3851,list!G:I,3,FALSE),"")</f>
        <v/>
      </c>
      <c r="O3851" s="26" t="str">
        <f t="shared" si="302"/>
        <v/>
      </c>
      <c r="P3851" s="28" t="str">
        <f t="shared" si="306"/>
        <v/>
      </c>
      <c r="Q3851" s="24" t="str">
        <f t="shared" si="303"/>
        <v/>
      </c>
      <c r="R3851" s="24" t="str">
        <f t="shared" si="304"/>
        <v/>
      </c>
      <c r="S3851" s="27" t="str">
        <f t="shared" si="305"/>
        <v/>
      </c>
    </row>
    <row r="3852" spans="2:19" x14ac:dyDescent="0.3">
      <c r="B3852" s="24" t="str">
        <f>_xlfn.IFNA(VLOOKUP(A3852,list!B:C,2,FALSE),"")</f>
        <v/>
      </c>
      <c r="D3852" s="24" t="str">
        <f>_xlfn.IFNA(VLOOKUP(C3852,list!$G$2:$I$10,2,FALSE),"")</f>
        <v/>
      </c>
      <c r="E3852" s="24" t="str">
        <f>_xlfn.IFNA(VLOOKUP(C3852,list!G:I,3,FALSE),"")</f>
        <v/>
      </c>
      <c r="O3852" s="26" t="str">
        <f t="shared" si="302"/>
        <v/>
      </c>
      <c r="P3852" s="28" t="str">
        <f t="shared" si="306"/>
        <v/>
      </c>
      <c r="Q3852" s="24" t="str">
        <f t="shared" si="303"/>
        <v/>
      </c>
      <c r="R3852" s="24" t="str">
        <f t="shared" si="304"/>
        <v/>
      </c>
      <c r="S3852" s="27" t="str">
        <f t="shared" si="305"/>
        <v/>
      </c>
    </row>
    <row r="3853" spans="2:19" x14ac:dyDescent="0.3">
      <c r="B3853" s="24" t="str">
        <f>_xlfn.IFNA(VLOOKUP(A3853,list!B:C,2,FALSE),"")</f>
        <v/>
      </c>
      <c r="D3853" s="24" t="str">
        <f>_xlfn.IFNA(VLOOKUP(C3853,list!$G$2:$I$10,2,FALSE),"")</f>
        <v/>
      </c>
      <c r="E3853" s="24" t="str">
        <f>_xlfn.IFNA(VLOOKUP(C3853,list!G:I,3,FALSE),"")</f>
        <v/>
      </c>
      <c r="O3853" s="26" t="str">
        <f t="shared" si="302"/>
        <v/>
      </c>
      <c r="P3853" s="28" t="str">
        <f t="shared" si="306"/>
        <v/>
      </c>
      <c r="Q3853" s="24" t="str">
        <f t="shared" si="303"/>
        <v/>
      </c>
      <c r="R3853" s="24" t="str">
        <f t="shared" si="304"/>
        <v/>
      </c>
      <c r="S3853" s="27" t="str">
        <f t="shared" si="305"/>
        <v/>
      </c>
    </row>
    <row r="3854" spans="2:19" x14ac:dyDescent="0.3">
      <c r="B3854" s="24" t="str">
        <f>_xlfn.IFNA(VLOOKUP(A3854,list!B:C,2,FALSE),"")</f>
        <v/>
      </c>
      <c r="D3854" s="24" t="str">
        <f>_xlfn.IFNA(VLOOKUP(C3854,list!$G$2:$I$10,2,FALSE),"")</f>
        <v/>
      </c>
      <c r="E3854" s="24" t="str">
        <f>_xlfn.IFNA(VLOOKUP(C3854,list!G:I,3,FALSE),"")</f>
        <v/>
      </c>
      <c r="O3854" s="26" t="str">
        <f t="shared" si="302"/>
        <v/>
      </c>
      <c r="P3854" s="28" t="str">
        <f t="shared" si="306"/>
        <v/>
      </c>
      <c r="Q3854" s="24" t="str">
        <f t="shared" si="303"/>
        <v/>
      </c>
      <c r="R3854" s="24" t="str">
        <f t="shared" si="304"/>
        <v/>
      </c>
      <c r="S3854" s="27" t="str">
        <f t="shared" si="305"/>
        <v/>
      </c>
    </row>
    <row r="3855" spans="2:19" x14ac:dyDescent="0.3">
      <c r="B3855" s="24" t="str">
        <f>_xlfn.IFNA(VLOOKUP(A3855,list!B:C,2,FALSE),"")</f>
        <v/>
      </c>
      <c r="D3855" s="24" t="str">
        <f>_xlfn.IFNA(VLOOKUP(C3855,list!$G$2:$I$10,2,FALSE),"")</f>
        <v/>
      </c>
      <c r="E3855" s="24" t="str">
        <f>_xlfn.IFNA(VLOOKUP(C3855,list!G:I,3,FALSE),"")</f>
        <v/>
      </c>
      <c r="O3855" s="26" t="str">
        <f t="shared" si="302"/>
        <v/>
      </c>
      <c r="P3855" s="28" t="str">
        <f t="shared" si="306"/>
        <v/>
      </c>
      <c r="Q3855" s="24" t="str">
        <f t="shared" si="303"/>
        <v/>
      </c>
      <c r="R3855" s="24" t="str">
        <f t="shared" si="304"/>
        <v/>
      </c>
      <c r="S3855" s="27" t="str">
        <f t="shared" si="305"/>
        <v/>
      </c>
    </row>
    <row r="3856" spans="2:19" x14ac:dyDescent="0.3">
      <c r="B3856" s="24" t="str">
        <f>_xlfn.IFNA(VLOOKUP(A3856,list!B:C,2,FALSE),"")</f>
        <v/>
      </c>
      <c r="D3856" s="24" t="str">
        <f>_xlfn.IFNA(VLOOKUP(C3856,list!$G$2:$I$10,2,FALSE),"")</f>
        <v/>
      </c>
      <c r="E3856" s="24" t="str">
        <f>_xlfn.IFNA(VLOOKUP(C3856,list!G:I,3,FALSE),"")</f>
        <v/>
      </c>
      <c r="O3856" s="26" t="str">
        <f t="shared" si="302"/>
        <v/>
      </c>
      <c r="P3856" s="28" t="str">
        <f t="shared" si="306"/>
        <v/>
      </c>
      <c r="Q3856" s="24" t="str">
        <f t="shared" si="303"/>
        <v/>
      </c>
      <c r="R3856" s="24" t="str">
        <f t="shared" si="304"/>
        <v/>
      </c>
      <c r="S3856" s="27" t="str">
        <f t="shared" si="305"/>
        <v/>
      </c>
    </row>
    <row r="3857" spans="2:19" x14ac:dyDescent="0.3">
      <c r="B3857" s="24" t="str">
        <f>_xlfn.IFNA(VLOOKUP(A3857,list!B:C,2,FALSE),"")</f>
        <v/>
      </c>
      <c r="D3857" s="24" t="str">
        <f>_xlfn.IFNA(VLOOKUP(C3857,list!$G$2:$I$10,2,FALSE),"")</f>
        <v/>
      </c>
      <c r="E3857" s="24" t="str">
        <f>_xlfn.IFNA(VLOOKUP(C3857,list!G:I,3,FALSE),"")</f>
        <v/>
      </c>
      <c r="O3857" s="26" t="str">
        <f t="shared" si="302"/>
        <v/>
      </c>
      <c r="P3857" s="28" t="str">
        <f t="shared" si="306"/>
        <v/>
      </c>
      <c r="Q3857" s="24" t="str">
        <f t="shared" si="303"/>
        <v/>
      </c>
      <c r="R3857" s="24" t="str">
        <f t="shared" si="304"/>
        <v/>
      </c>
      <c r="S3857" s="27" t="str">
        <f t="shared" si="305"/>
        <v/>
      </c>
    </row>
    <row r="3858" spans="2:19" x14ac:dyDescent="0.3">
      <c r="B3858" s="24" t="str">
        <f>_xlfn.IFNA(VLOOKUP(A3858,list!B:C,2,FALSE),"")</f>
        <v/>
      </c>
      <c r="D3858" s="24" t="str">
        <f>_xlfn.IFNA(VLOOKUP(C3858,list!$G$2:$I$10,2,FALSE),"")</f>
        <v/>
      </c>
      <c r="E3858" s="24" t="str">
        <f>_xlfn.IFNA(VLOOKUP(C3858,list!G:I,3,FALSE),"")</f>
        <v/>
      </c>
      <c r="O3858" s="26" t="str">
        <f t="shared" si="302"/>
        <v/>
      </c>
      <c r="P3858" s="28" t="str">
        <f t="shared" si="306"/>
        <v/>
      </c>
      <c r="Q3858" s="24" t="str">
        <f t="shared" si="303"/>
        <v/>
      </c>
      <c r="R3858" s="24" t="str">
        <f t="shared" si="304"/>
        <v/>
      </c>
      <c r="S3858" s="27" t="str">
        <f t="shared" si="305"/>
        <v/>
      </c>
    </row>
    <row r="3859" spans="2:19" x14ac:dyDescent="0.3">
      <c r="B3859" s="24" t="str">
        <f>_xlfn.IFNA(VLOOKUP(A3859,list!B:C,2,FALSE),"")</f>
        <v/>
      </c>
      <c r="D3859" s="24" t="str">
        <f>_xlfn.IFNA(VLOOKUP(C3859,list!$G$2:$I$10,2,FALSE),"")</f>
        <v/>
      </c>
      <c r="E3859" s="24" t="str">
        <f>_xlfn.IFNA(VLOOKUP(C3859,list!G:I,3,FALSE),"")</f>
        <v/>
      </c>
      <c r="O3859" s="26" t="str">
        <f t="shared" si="302"/>
        <v/>
      </c>
      <c r="P3859" s="28" t="str">
        <f t="shared" si="306"/>
        <v/>
      </c>
      <c r="Q3859" s="24" t="str">
        <f t="shared" si="303"/>
        <v/>
      </c>
      <c r="R3859" s="24" t="str">
        <f t="shared" si="304"/>
        <v/>
      </c>
      <c r="S3859" s="27" t="str">
        <f t="shared" si="305"/>
        <v/>
      </c>
    </row>
    <row r="3860" spans="2:19" x14ac:dyDescent="0.3">
      <c r="B3860" s="24" t="str">
        <f>_xlfn.IFNA(VLOOKUP(A3860,list!B:C,2,FALSE),"")</f>
        <v/>
      </c>
      <c r="D3860" s="24" t="str">
        <f>_xlfn.IFNA(VLOOKUP(C3860,list!$G$2:$I$10,2,FALSE),"")</f>
        <v/>
      </c>
      <c r="E3860" s="24" t="str">
        <f>_xlfn.IFNA(VLOOKUP(C3860,list!G:I,3,FALSE),"")</f>
        <v/>
      </c>
      <c r="O3860" s="26" t="str">
        <f t="shared" si="302"/>
        <v/>
      </c>
      <c r="P3860" s="28" t="str">
        <f t="shared" si="306"/>
        <v/>
      </c>
      <c r="Q3860" s="24" t="str">
        <f t="shared" si="303"/>
        <v/>
      </c>
      <c r="R3860" s="24" t="str">
        <f t="shared" si="304"/>
        <v/>
      </c>
      <c r="S3860" s="27" t="str">
        <f t="shared" si="305"/>
        <v/>
      </c>
    </row>
    <row r="3861" spans="2:19" x14ac:dyDescent="0.3">
      <c r="B3861" s="24" t="str">
        <f>_xlfn.IFNA(VLOOKUP(A3861,list!B:C,2,FALSE),"")</f>
        <v/>
      </c>
      <c r="D3861" s="24" t="str">
        <f>_xlfn.IFNA(VLOOKUP(C3861,list!$G$2:$I$10,2,FALSE),"")</f>
        <v/>
      </c>
      <c r="E3861" s="24" t="str">
        <f>_xlfn.IFNA(VLOOKUP(C3861,list!G:I,3,FALSE),"")</f>
        <v/>
      </c>
      <c r="O3861" s="26" t="str">
        <f t="shared" si="302"/>
        <v/>
      </c>
      <c r="P3861" s="28" t="str">
        <f t="shared" si="306"/>
        <v/>
      </c>
      <c r="Q3861" s="24" t="str">
        <f t="shared" si="303"/>
        <v/>
      </c>
      <c r="R3861" s="24" t="str">
        <f t="shared" si="304"/>
        <v/>
      </c>
      <c r="S3861" s="27" t="str">
        <f t="shared" si="305"/>
        <v/>
      </c>
    </row>
    <row r="3862" spans="2:19" x14ac:dyDescent="0.3">
      <c r="B3862" s="24" t="str">
        <f>_xlfn.IFNA(VLOOKUP(A3862,list!B:C,2,FALSE),"")</f>
        <v/>
      </c>
      <c r="D3862" s="24" t="str">
        <f>_xlfn.IFNA(VLOOKUP(C3862,list!$G$2:$I$10,2,FALSE),"")</f>
        <v/>
      </c>
      <c r="E3862" s="24" t="str">
        <f>_xlfn.IFNA(VLOOKUP(C3862,list!G:I,3,FALSE),"")</f>
        <v/>
      </c>
      <c r="O3862" s="26" t="str">
        <f t="shared" si="302"/>
        <v/>
      </c>
      <c r="P3862" s="28" t="str">
        <f t="shared" si="306"/>
        <v/>
      </c>
      <c r="Q3862" s="24" t="str">
        <f t="shared" si="303"/>
        <v/>
      </c>
      <c r="R3862" s="24" t="str">
        <f t="shared" si="304"/>
        <v/>
      </c>
      <c r="S3862" s="27" t="str">
        <f t="shared" si="305"/>
        <v/>
      </c>
    </row>
    <row r="3863" spans="2:19" x14ac:dyDescent="0.3">
      <c r="B3863" s="24" t="str">
        <f>_xlfn.IFNA(VLOOKUP(A3863,list!B:C,2,FALSE),"")</f>
        <v/>
      </c>
      <c r="D3863" s="24" t="str">
        <f>_xlfn.IFNA(VLOOKUP(C3863,list!$G$2:$I$10,2,FALSE),"")</f>
        <v/>
      </c>
      <c r="E3863" s="24" t="str">
        <f>_xlfn.IFNA(VLOOKUP(C3863,list!G:I,3,FALSE),"")</f>
        <v/>
      </c>
      <c r="O3863" s="26" t="str">
        <f t="shared" si="302"/>
        <v/>
      </c>
      <c r="P3863" s="28" t="str">
        <f t="shared" si="306"/>
        <v/>
      </c>
      <c r="Q3863" s="24" t="str">
        <f t="shared" si="303"/>
        <v/>
      </c>
      <c r="R3863" s="24" t="str">
        <f t="shared" si="304"/>
        <v/>
      </c>
      <c r="S3863" s="27" t="str">
        <f t="shared" si="305"/>
        <v/>
      </c>
    </row>
    <row r="3864" spans="2:19" x14ac:dyDescent="0.3">
      <c r="B3864" s="24" t="str">
        <f>_xlfn.IFNA(VLOOKUP(A3864,list!B:C,2,FALSE),"")</f>
        <v/>
      </c>
      <c r="D3864" s="24" t="str">
        <f>_xlfn.IFNA(VLOOKUP(C3864,list!$G$2:$I$10,2,FALSE),"")</f>
        <v/>
      </c>
      <c r="E3864" s="24" t="str">
        <f>_xlfn.IFNA(VLOOKUP(C3864,list!G:I,3,FALSE),"")</f>
        <v/>
      </c>
      <c r="O3864" s="26" t="str">
        <f t="shared" si="302"/>
        <v/>
      </c>
      <c r="P3864" s="28" t="str">
        <f t="shared" si="306"/>
        <v/>
      </c>
      <c r="Q3864" s="24" t="str">
        <f t="shared" si="303"/>
        <v/>
      </c>
      <c r="R3864" s="24" t="str">
        <f t="shared" si="304"/>
        <v/>
      </c>
      <c r="S3864" s="27" t="str">
        <f t="shared" si="305"/>
        <v/>
      </c>
    </row>
    <row r="3865" spans="2:19" x14ac:dyDescent="0.3">
      <c r="B3865" s="24" t="str">
        <f>_xlfn.IFNA(VLOOKUP(A3865,list!B:C,2,FALSE),"")</f>
        <v/>
      </c>
      <c r="D3865" s="24" t="str">
        <f>_xlfn.IFNA(VLOOKUP(C3865,list!$G$2:$I$10,2,FALSE),"")</f>
        <v/>
      </c>
      <c r="E3865" s="24" t="str">
        <f>_xlfn.IFNA(VLOOKUP(C3865,list!G:I,3,FALSE),"")</f>
        <v/>
      </c>
      <c r="O3865" s="26" t="str">
        <f t="shared" si="302"/>
        <v/>
      </c>
      <c r="P3865" s="28" t="str">
        <f t="shared" si="306"/>
        <v/>
      </c>
      <c r="Q3865" s="24" t="str">
        <f t="shared" si="303"/>
        <v/>
      </c>
      <c r="R3865" s="24" t="str">
        <f t="shared" si="304"/>
        <v/>
      </c>
      <c r="S3865" s="27" t="str">
        <f t="shared" si="305"/>
        <v/>
      </c>
    </row>
    <row r="3866" spans="2:19" x14ac:dyDescent="0.3">
      <c r="B3866" s="24" t="str">
        <f>_xlfn.IFNA(VLOOKUP(A3866,list!B:C,2,FALSE),"")</f>
        <v/>
      </c>
      <c r="D3866" s="24" t="str">
        <f>_xlfn.IFNA(VLOOKUP(C3866,list!$G$2:$I$10,2,FALSE),"")</f>
        <v/>
      </c>
      <c r="E3866" s="24" t="str">
        <f>_xlfn.IFNA(VLOOKUP(C3866,list!G:I,3,FALSE),"")</f>
        <v/>
      </c>
      <c r="O3866" s="26" t="str">
        <f t="shared" si="302"/>
        <v/>
      </c>
      <c r="P3866" s="28" t="str">
        <f t="shared" si="306"/>
        <v/>
      </c>
      <c r="Q3866" s="24" t="str">
        <f t="shared" si="303"/>
        <v/>
      </c>
      <c r="R3866" s="24" t="str">
        <f t="shared" si="304"/>
        <v/>
      </c>
      <c r="S3866" s="27" t="str">
        <f t="shared" si="305"/>
        <v/>
      </c>
    </row>
    <row r="3867" spans="2:19" x14ac:dyDescent="0.3">
      <c r="B3867" s="24" t="str">
        <f>_xlfn.IFNA(VLOOKUP(A3867,list!B:C,2,FALSE),"")</f>
        <v/>
      </c>
      <c r="D3867" s="24" t="str">
        <f>_xlfn.IFNA(VLOOKUP(C3867,list!$G$2:$I$10,2,FALSE),"")</f>
        <v/>
      </c>
      <c r="E3867" s="24" t="str">
        <f>_xlfn.IFNA(VLOOKUP(C3867,list!G:I,3,FALSE),"")</f>
        <v/>
      </c>
      <c r="O3867" s="26" t="str">
        <f t="shared" si="302"/>
        <v/>
      </c>
      <c r="P3867" s="28" t="str">
        <f t="shared" si="306"/>
        <v/>
      </c>
      <c r="Q3867" s="24" t="str">
        <f t="shared" si="303"/>
        <v/>
      </c>
      <c r="R3867" s="24" t="str">
        <f t="shared" si="304"/>
        <v/>
      </c>
      <c r="S3867" s="27" t="str">
        <f t="shared" si="305"/>
        <v/>
      </c>
    </row>
    <row r="3868" spans="2:19" x14ac:dyDescent="0.3">
      <c r="B3868" s="24" t="str">
        <f>_xlfn.IFNA(VLOOKUP(A3868,list!B:C,2,FALSE),"")</f>
        <v/>
      </c>
      <c r="D3868" s="24" t="str">
        <f>_xlfn.IFNA(VLOOKUP(C3868,list!$G$2:$I$10,2,FALSE),"")</f>
        <v/>
      </c>
      <c r="E3868" s="24" t="str">
        <f>_xlfn.IFNA(VLOOKUP(C3868,list!G:I,3,FALSE),"")</f>
        <v/>
      </c>
      <c r="O3868" s="26" t="str">
        <f t="shared" si="302"/>
        <v/>
      </c>
      <c r="P3868" s="28" t="str">
        <f t="shared" si="306"/>
        <v/>
      </c>
      <c r="Q3868" s="24" t="str">
        <f t="shared" si="303"/>
        <v/>
      </c>
      <c r="R3868" s="24" t="str">
        <f t="shared" si="304"/>
        <v/>
      </c>
      <c r="S3868" s="27" t="str">
        <f t="shared" si="305"/>
        <v/>
      </c>
    </row>
    <row r="3869" spans="2:19" x14ac:dyDescent="0.3">
      <c r="B3869" s="24" t="str">
        <f>_xlfn.IFNA(VLOOKUP(A3869,list!B:C,2,FALSE),"")</f>
        <v/>
      </c>
      <c r="D3869" s="24" t="str">
        <f>_xlfn.IFNA(VLOOKUP(C3869,list!$G$2:$I$10,2,FALSE),"")</f>
        <v/>
      </c>
      <c r="E3869" s="24" t="str">
        <f>_xlfn.IFNA(VLOOKUP(C3869,list!G:I,3,FALSE),"")</f>
        <v/>
      </c>
      <c r="O3869" s="26" t="str">
        <f t="shared" si="302"/>
        <v/>
      </c>
      <c r="P3869" s="28" t="str">
        <f t="shared" si="306"/>
        <v/>
      </c>
      <c r="Q3869" s="24" t="str">
        <f t="shared" si="303"/>
        <v/>
      </c>
      <c r="R3869" s="24" t="str">
        <f t="shared" si="304"/>
        <v/>
      </c>
      <c r="S3869" s="27" t="str">
        <f t="shared" si="305"/>
        <v/>
      </c>
    </row>
    <row r="3870" spans="2:19" x14ac:dyDescent="0.3">
      <c r="B3870" s="24" t="str">
        <f>_xlfn.IFNA(VLOOKUP(A3870,list!B:C,2,FALSE),"")</f>
        <v/>
      </c>
      <c r="D3870" s="24" t="str">
        <f>_xlfn.IFNA(VLOOKUP(C3870,list!$G$2:$I$10,2,FALSE),"")</f>
        <v/>
      </c>
      <c r="E3870" s="24" t="str">
        <f>_xlfn.IFNA(VLOOKUP(C3870,list!G:I,3,FALSE),"")</f>
        <v/>
      </c>
      <c r="O3870" s="26" t="str">
        <f t="shared" si="302"/>
        <v/>
      </c>
      <c r="P3870" s="28" t="str">
        <f t="shared" si="306"/>
        <v/>
      </c>
      <c r="Q3870" s="24" t="str">
        <f t="shared" si="303"/>
        <v/>
      </c>
      <c r="R3870" s="24" t="str">
        <f t="shared" si="304"/>
        <v/>
      </c>
      <c r="S3870" s="27" t="str">
        <f t="shared" si="305"/>
        <v/>
      </c>
    </row>
    <row r="3871" spans="2:19" x14ac:dyDescent="0.3">
      <c r="B3871" s="24" t="str">
        <f>_xlfn.IFNA(VLOOKUP(A3871,list!B:C,2,FALSE),"")</f>
        <v/>
      </c>
      <c r="D3871" s="24" t="str">
        <f>_xlfn.IFNA(VLOOKUP(C3871,list!$G$2:$I$10,2,FALSE),"")</f>
        <v/>
      </c>
      <c r="E3871" s="24" t="str">
        <f>_xlfn.IFNA(VLOOKUP(C3871,list!G:I,3,FALSE),"")</f>
        <v/>
      </c>
      <c r="O3871" s="26" t="str">
        <f t="shared" si="302"/>
        <v/>
      </c>
      <c r="P3871" s="28" t="str">
        <f t="shared" si="306"/>
        <v/>
      </c>
      <c r="Q3871" s="24" t="str">
        <f t="shared" si="303"/>
        <v/>
      </c>
      <c r="R3871" s="24" t="str">
        <f t="shared" si="304"/>
        <v/>
      </c>
      <c r="S3871" s="27" t="str">
        <f t="shared" si="305"/>
        <v/>
      </c>
    </row>
    <row r="3872" spans="2:19" x14ac:dyDescent="0.3">
      <c r="B3872" s="24" t="str">
        <f>_xlfn.IFNA(VLOOKUP(A3872,list!B:C,2,FALSE),"")</f>
        <v/>
      </c>
      <c r="D3872" s="24" t="str">
        <f>_xlfn.IFNA(VLOOKUP(C3872,list!$G$2:$I$10,2,FALSE),"")</f>
        <v/>
      </c>
      <c r="E3872" s="24" t="str">
        <f>_xlfn.IFNA(VLOOKUP(C3872,list!G:I,3,FALSE),"")</f>
        <v/>
      </c>
      <c r="O3872" s="26" t="str">
        <f t="shared" si="302"/>
        <v/>
      </c>
      <c r="P3872" s="28" t="str">
        <f t="shared" si="306"/>
        <v/>
      </c>
      <c r="Q3872" s="24" t="str">
        <f t="shared" si="303"/>
        <v/>
      </c>
      <c r="R3872" s="24" t="str">
        <f t="shared" si="304"/>
        <v/>
      </c>
      <c r="S3872" s="27" t="str">
        <f t="shared" si="305"/>
        <v/>
      </c>
    </row>
    <row r="3873" spans="2:19" x14ac:dyDescent="0.3">
      <c r="B3873" s="24" t="str">
        <f>_xlfn.IFNA(VLOOKUP(A3873,list!B:C,2,FALSE),"")</f>
        <v/>
      </c>
      <c r="D3873" s="24" t="str">
        <f>_xlfn.IFNA(VLOOKUP(C3873,list!$G$2:$I$10,2,FALSE),"")</f>
        <v/>
      </c>
      <c r="E3873" s="24" t="str">
        <f>_xlfn.IFNA(VLOOKUP(C3873,list!G:I,3,FALSE),"")</f>
        <v/>
      </c>
      <c r="O3873" s="26" t="str">
        <f t="shared" si="302"/>
        <v/>
      </c>
      <c r="P3873" s="28" t="str">
        <f t="shared" si="306"/>
        <v/>
      </c>
      <c r="Q3873" s="24" t="str">
        <f t="shared" si="303"/>
        <v/>
      </c>
      <c r="R3873" s="24" t="str">
        <f t="shared" si="304"/>
        <v/>
      </c>
      <c r="S3873" s="27" t="str">
        <f t="shared" si="305"/>
        <v/>
      </c>
    </row>
    <row r="3874" spans="2:19" x14ac:dyDescent="0.3">
      <c r="B3874" s="24" t="str">
        <f>_xlfn.IFNA(VLOOKUP(A3874,list!B:C,2,FALSE),"")</f>
        <v/>
      </c>
      <c r="D3874" s="24" t="str">
        <f>_xlfn.IFNA(VLOOKUP(C3874,list!$G$2:$I$10,2,FALSE),"")</f>
        <v/>
      </c>
      <c r="E3874" s="24" t="str">
        <f>_xlfn.IFNA(VLOOKUP(C3874,list!G:I,3,FALSE),"")</f>
        <v/>
      </c>
      <c r="O3874" s="26" t="str">
        <f t="shared" si="302"/>
        <v/>
      </c>
      <c r="P3874" s="28" t="str">
        <f t="shared" si="306"/>
        <v/>
      </c>
      <c r="Q3874" s="24" t="str">
        <f t="shared" si="303"/>
        <v/>
      </c>
      <c r="R3874" s="24" t="str">
        <f t="shared" si="304"/>
        <v/>
      </c>
      <c r="S3874" s="27" t="str">
        <f t="shared" si="305"/>
        <v/>
      </c>
    </row>
    <row r="3875" spans="2:19" x14ac:dyDescent="0.3">
      <c r="B3875" s="24" t="str">
        <f>_xlfn.IFNA(VLOOKUP(A3875,list!B:C,2,FALSE),"")</f>
        <v/>
      </c>
      <c r="D3875" s="24" t="str">
        <f>_xlfn.IFNA(VLOOKUP(C3875,list!$G$2:$I$10,2,FALSE),"")</f>
        <v/>
      </c>
      <c r="E3875" s="24" t="str">
        <f>_xlfn.IFNA(VLOOKUP(C3875,list!G:I,3,FALSE),"")</f>
        <v/>
      </c>
      <c r="O3875" s="26" t="str">
        <f t="shared" si="302"/>
        <v/>
      </c>
      <c r="P3875" s="28" t="str">
        <f t="shared" si="306"/>
        <v/>
      </c>
      <c r="Q3875" s="24" t="str">
        <f t="shared" si="303"/>
        <v/>
      </c>
      <c r="R3875" s="24" t="str">
        <f t="shared" si="304"/>
        <v/>
      </c>
      <c r="S3875" s="27" t="str">
        <f t="shared" si="305"/>
        <v/>
      </c>
    </row>
    <row r="3876" spans="2:19" x14ac:dyDescent="0.3">
      <c r="B3876" s="24" t="str">
        <f>_xlfn.IFNA(VLOOKUP(A3876,list!B:C,2,FALSE),"")</f>
        <v/>
      </c>
      <c r="D3876" s="24" t="str">
        <f>_xlfn.IFNA(VLOOKUP(C3876,list!$G$2:$I$10,2,FALSE),"")</f>
        <v/>
      </c>
      <c r="E3876" s="24" t="str">
        <f>_xlfn.IFNA(VLOOKUP(C3876,list!G:I,3,FALSE),"")</f>
        <v/>
      </c>
      <c r="O3876" s="26" t="str">
        <f t="shared" si="302"/>
        <v/>
      </c>
      <c r="P3876" s="28" t="str">
        <f t="shared" si="306"/>
        <v/>
      </c>
      <c r="Q3876" s="24" t="str">
        <f t="shared" si="303"/>
        <v/>
      </c>
      <c r="R3876" s="24" t="str">
        <f t="shared" si="304"/>
        <v/>
      </c>
      <c r="S3876" s="27" t="str">
        <f t="shared" si="305"/>
        <v/>
      </c>
    </row>
    <row r="3877" spans="2:19" x14ac:dyDescent="0.3">
      <c r="B3877" s="24" t="str">
        <f>_xlfn.IFNA(VLOOKUP(A3877,list!B:C,2,FALSE),"")</f>
        <v/>
      </c>
      <c r="D3877" s="24" t="str">
        <f>_xlfn.IFNA(VLOOKUP(C3877,list!$G$2:$I$10,2,FALSE),"")</f>
        <v/>
      </c>
      <c r="E3877" s="24" t="str">
        <f>_xlfn.IFNA(VLOOKUP(C3877,list!G:I,3,FALSE),"")</f>
        <v/>
      </c>
      <c r="O3877" s="26" t="str">
        <f t="shared" si="302"/>
        <v/>
      </c>
      <c r="P3877" s="28" t="str">
        <f t="shared" si="306"/>
        <v/>
      </c>
      <c r="Q3877" s="24" t="str">
        <f t="shared" si="303"/>
        <v/>
      </c>
      <c r="R3877" s="24" t="str">
        <f t="shared" si="304"/>
        <v/>
      </c>
      <c r="S3877" s="27" t="str">
        <f t="shared" si="305"/>
        <v/>
      </c>
    </row>
    <row r="3878" spans="2:19" x14ac:dyDescent="0.3">
      <c r="B3878" s="24" t="str">
        <f>_xlfn.IFNA(VLOOKUP(A3878,list!B:C,2,FALSE),"")</f>
        <v/>
      </c>
      <c r="D3878" s="24" t="str">
        <f>_xlfn.IFNA(VLOOKUP(C3878,list!$G$2:$I$10,2,FALSE),"")</f>
        <v/>
      </c>
      <c r="E3878" s="24" t="str">
        <f>_xlfn.IFNA(VLOOKUP(C3878,list!G:I,3,FALSE),"")</f>
        <v/>
      </c>
      <c r="O3878" s="26" t="str">
        <f t="shared" si="302"/>
        <v/>
      </c>
      <c r="P3878" s="28" t="str">
        <f t="shared" si="306"/>
        <v/>
      </c>
      <c r="Q3878" s="24" t="str">
        <f t="shared" si="303"/>
        <v/>
      </c>
      <c r="R3878" s="24" t="str">
        <f t="shared" si="304"/>
        <v/>
      </c>
      <c r="S3878" s="27" t="str">
        <f t="shared" si="305"/>
        <v/>
      </c>
    </row>
    <row r="3879" spans="2:19" x14ac:dyDescent="0.3">
      <c r="B3879" s="24" t="str">
        <f>_xlfn.IFNA(VLOOKUP(A3879,list!B:C,2,FALSE),"")</f>
        <v/>
      </c>
      <c r="D3879" s="24" t="str">
        <f>_xlfn.IFNA(VLOOKUP(C3879,list!$G$2:$I$10,2,FALSE),"")</f>
        <v/>
      </c>
      <c r="E3879" s="24" t="str">
        <f>_xlfn.IFNA(VLOOKUP(C3879,list!G:I,3,FALSE),"")</f>
        <v/>
      </c>
      <c r="O3879" s="26" t="str">
        <f t="shared" si="302"/>
        <v/>
      </c>
      <c r="P3879" s="28" t="str">
        <f t="shared" si="306"/>
        <v/>
      </c>
      <c r="Q3879" s="24" t="str">
        <f t="shared" si="303"/>
        <v/>
      </c>
      <c r="R3879" s="24" t="str">
        <f t="shared" si="304"/>
        <v/>
      </c>
      <c r="S3879" s="27" t="str">
        <f t="shared" si="305"/>
        <v/>
      </c>
    </row>
    <row r="3880" spans="2:19" x14ac:dyDescent="0.3">
      <c r="B3880" s="24" t="str">
        <f>_xlfn.IFNA(VLOOKUP(A3880,list!B:C,2,FALSE),"")</f>
        <v/>
      </c>
      <c r="D3880" s="24" t="str">
        <f>_xlfn.IFNA(VLOOKUP(C3880,list!$G$2:$I$10,2,FALSE),"")</f>
        <v/>
      </c>
      <c r="E3880" s="24" t="str">
        <f>_xlfn.IFNA(VLOOKUP(C3880,list!G:I,3,FALSE),"")</f>
        <v/>
      </c>
      <c r="O3880" s="26" t="str">
        <f t="shared" si="302"/>
        <v/>
      </c>
      <c r="P3880" s="28" t="str">
        <f t="shared" si="306"/>
        <v/>
      </c>
      <c r="Q3880" s="24" t="str">
        <f t="shared" si="303"/>
        <v/>
      </c>
      <c r="R3880" s="24" t="str">
        <f t="shared" si="304"/>
        <v/>
      </c>
      <c r="S3880" s="27" t="str">
        <f t="shared" si="305"/>
        <v/>
      </c>
    </row>
    <row r="3881" spans="2:19" x14ac:dyDescent="0.3">
      <c r="B3881" s="24" t="str">
        <f>_xlfn.IFNA(VLOOKUP(A3881,list!B:C,2,FALSE),"")</f>
        <v/>
      </c>
      <c r="D3881" s="24" t="str">
        <f>_xlfn.IFNA(VLOOKUP(C3881,list!$G$2:$I$10,2,FALSE),"")</f>
        <v/>
      </c>
      <c r="E3881" s="24" t="str">
        <f>_xlfn.IFNA(VLOOKUP(C3881,list!G:I,3,FALSE),"")</f>
        <v/>
      </c>
      <c r="O3881" s="26" t="str">
        <f t="shared" si="302"/>
        <v/>
      </c>
      <c r="P3881" s="28" t="str">
        <f t="shared" si="306"/>
        <v/>
      </c>
      <c r="Q3881" s="24" t="str">
        <f t="shared" si="303"/>
        <v/>
      </c>
      <c r="R3881" s="24" t="str">
        <f t="shared" si="304"/>
        <v/>
      </c>
      <c r="S3881" s="27" t="str">
        <f t="shared" si="305"/>
        <v/>
      </c>
    </row>
    <row r="3882" spans="2:19" x14ac:dyDescent="0.3">
      <c r="B3882" s="24" t="str">
        <f>_xlfn.IFNA(VLOOKUP(A3882,list!B:C,2,FALSE),"")</f>
        <v/>
      </c>
      <c r="D3882" s="24" t="str">
        <f>_xlfn.IFNA(VLOOKUP(C3882,list!$G$2:$I$10,2,FALSE),"")</f>
        <v/>
      </c>
      <c r="E3882" s="24" t="str">
        <f>_xlfn.IFNA(VLOOKUP(C3882,list!G:I,3,FALSE),"")</f>
        <v/>
      </c>
      <c r="O3882" s="26" t="str">
        <f t="shared" si="302"/>
        <v/>
      </c>
      <c r="P3882" s="28" t="str">
        <f t="shared" si="306"/>
        <v/>
      </c>
      <c r="Q3882" s="24" t="str">
        <f t="shared" si="303"/>
        <v/>
      </c>
      <c r="R3882" s="24" t="str">
        <f t="shared" si="304"/>
        <v/>
      </c>
      <c r="S3882" s="27" t="str">
        <f t="shared" si="305"/>
        <v/>
      </c>
    </row>
    <row r="3883" spans="2:19" x14ac:dyDescent="0.3">
      <c r="B3883" s="24" t="str">
        <f>_xlfn.IFNA(VLOOKUP(A3883,list!B:C,2,FALSE),"")</f>
        <v/>
      </c>
      <c r="D3883" s="24" t="str">
        <f>_xlfn.IFNA(VLOOKUP(C3883,list!$G$2:$I$10,2,FALSE),"")</f>
        <v/>
      </c>
      <c r="E3883" s="24" t="str">
        <f>_xlfn.IFNA(VLOOKUP(C3883,list!G:I,3,FALSE),"")</f>
        <v/>
      </c>
      <c r="O3883" s="26" t="str">
        <f t="shared" si="302"/>
        <v/>
      </c>
      <c r="P3883" s="28" t="str">
        <f t="shared" si="306"/>
        <v/>
      </c>
      <c r="Q3883" s="24" t="str">
        <f t="shared" si="303"/>
        <v/>
      </c>
      <c r="R3883" s="24" t="str">
        <f t="shared" si="304"/>
        <v/>
      </c>
      <c r="S3883" s="27" t="str">
        <f t="shared" si="305"/>
        <v/>
      </c>
    </row>
    <row r="3884" spans="2:19" x14ac:dyDescent="0.3">
      <c r="B3884" s="24" t="str">
        <f>_xlfn.IFNA(VLOOKUP(A3884,list!B:C,2,FALSE),"")</f>
        <v/>
      </c>
      <c r="D3884" s="24" t="str">
        <f>_xlfn.IFNA(VLOOKUP(C3884,list!$G$2:$I$10,2,FALSE),"")</f>
        <v/>
      </c>
      <c r="E3884" s="24" t="str">
        <f>_xlfn.IFNA(VLOOKUP(C3884,list!G:I,3,FALSE),"")</f>
        <v/>
      </c>
      <c r="O3884" s="26" t="str">
        <f t="shared" si="302"/>
        <v/>
      </c>
      <c r="P3884" s="28" t="str">
        <f t="shared" si="306"/>
        <v/>
      </c>
      <c r="Q3884" s="24" t="str">
        <f t="shared" si="303"/>
        <v/>
      </c>
      <c r="R3884" s="24" t="str">
        <f t="shared" si="304"/>
        <v/>
      </c>
      <c r="S3884" s="27" t="str">
        <f t="shared" si="305"/>
        <v/>
      </c>
    </row>
    <row r="3885" spans="2:19" x14ac:dyDescent="0.3">
      <c r="B3885" s="24" t="str">
        <f>_xlfn.IFNA(VLOOKUP(A3885,list!B:C,2,FALSE),"")</f>
        <v/>
      </c>
      <c r="D3885" s="24" t="str">
        <f>_xlfn.IFNA(VLOOKUP(C3885,list!$G$2:$I$10,2,FALSE),"")</f>
        <v/>
      </c>
      <c r="E3885" s="24" t="str">
        <f>_xlfn.IFNA(VLOOKUP(C3885,list!G:I,3,FALSE),"")</f>
        <v/>
      </c>
      <c r="O3885" s="26" t="str">
        <f t="shared" si="302"/>
        <v/>
      </c>
      <c r="P3885" s="28" t="str">
        <f t="shared" si="306"/>
        <v/>
      </c>
      <c r="Q3885" s="24" t="str">
        <f t="shared" si="303"/>
        <v/>
      </c>
      <c r="R3885" s="24" t="str">
        <f t="shared" si="304"/>
        <v/>
      </c>
      <c r="S3885" s="27" t="str">
        <f t="shared" si="305"/>
        <v/>
      </c>
    </row>
    <row r="3886" spans="2:19" x14ac:dyDescent="0.3">
      <c r="B3886" s="24" t="str">
        <f>_xlfn.IFNA(VLOOKUP(A3886,list!B:C,2,FALSE),"")</f>
        <v/>
      </c>
      <c r="D3886" s="24" t="str">
        <f>_xlfn.IFNA(VLOOKUP(C3886,list!$G$2:$I$10,2,FALSE),"")</f>
        <v/>
      </c>
      <c r="E3886" s="24" t="str">
        <f>_xlfn.IFNA(VLOOKUP(C3886,list!G:I,3,FALSE),"")</f>
        <v/>
      </c>
      <c r="O3886" s="26" t="str">
        <f t="shared" si="302"/>
        <v/>
      </c>
      <c r="P3886" s="28" t="str">
        <f t="shared" si="306"/>
        <v/>
      </c>
      <c r="Q3886" s="24" t="str">
        <f t="shared" si="303"/>
        <v/>
      </c>
      <c r="R3886" s="24" t="str">
        <f t="shared" si="304"/>
        <v/>
      </c>
      <c r="S3886" s="27" t="str">
        <f t="shared" si="305"/>
        <v/>
      </c>
    </row>
    <row r="3887" spans="2:19" x14ac:dyDescent="0.3">
      <c r="B3887" s="24" t="str">
        <f>_xlfn.IFNA(VLOOKUP(A3887,list!B:C,2,FALSE),"")</f>
        <v/>
      </c>
      <c r="D3887" s="24" t="str">
        <f>_xlfn.IFNA(VLOOKUP(C3887,list!$G$2:$I$10,2,FALSE),"")</f>
        <v/>
      </c>
      <c r="E3887" s="24" t="str">
        <f>_xlfn.IFNA(VLOOKUP(C3887,list!G:I,3,FALSE),"")</f>
        <v/>
      </c>
      <c r="O3887" s="26" t="str">
        <f t="shared" si="302"/>
        <v/>
      </c>
      <c r="P3887" s="28" t="str">
        <f t="shared" si="306"/>
        <v/>
      </c>
      <c r="Q3887" s="24" t="str">
        <f t="shared" si="303"/>
        <v/>
      </c>
      <c r="R3887" s="24" t="str">
        <f t="shared" si="304"/>
        <v/>
      </c>
      <c r="S3887" s="27" t="str">
        <f t="shared" si="305"/>
        <v/>
      </c>
    </row>
    <row r="3888" spans="2:19" x14ac:dyDescent="0.3">
      <c r="B3888" s="24" t="str">
        <f>_xlfn.IFNA(VLOOKUP(A3888,list!B:C,2,FALSE),"")</f>
        <v/>
      </c>
      <c r="D3888" s="24" t="str">
        <f>_xlfn.IFNA(VLOOKUP(C3888,list!$G$2:$I$10,2,FALSE),"")</f>
        <v/>
      </c>
      <c r="E3888" s="24" t="str">
        <f>_xlfn.IFNA(VLOOKUP(C3888,list!G:I,3,FALSE),"")</f>
        <v/>
      </c>
      <c r="O3888" s="26" t="str">
        <f t="shared" si="302"/>
        <v/>
      </c>
      <c r="P3888" s="28" t="str">
        <f t="shared" si="306"/>
        <v/>
      </c>
      <c r="Q3888" s="24" t="str">
        <f t="shared" si="303"/>
        <v/>
      </c>
      <c r="R3888" s="24" t="str">
        <f t="shared" si="304"/>
        <v/>
      </c>
      <c r="S3888" s="27" t="str">
        <f t="shared" si="305"/>
        <v/>
      </c>
    </row>
    <row r="3889" spans="2:19" x14ac:dyDescent="0.3">
      <c r="B3889" s="24" t="str">
        <f>_xlfn.IFNA(VLOOKUP(A3889,list!B:C,2,FALSE),"")</f>
        <v/>
      </c>
      <c r="D3889" s="24" t="str">
        <f>_xlfn.IFNA(VLOOKUP(C3889,list!$G$2:$I$10,2,FALSE),"")</f>
        <v/>
      </c>
      <c r="E3889" s="24" t="str">
        <f>_xlfn.IFNA(VLOOKUP(C3889,list!G:I,3,FALSE),"")</f>
        <v/>
      </c>
      <c r="O3889" s="26" t="str">
        <f t="shared" si="302"/>
        <v/>
      </c>
      <c r="P3889" s="28" t="str">
        <f t="shared" si="306"/>
        <v/>
      </c>
      <c r="Q3889" s="24" t="str">
        <f t="shared" si="303"/>
        <v/>
      </c>
      <c r="R3889" s="24" t="str">
        <f t="shared" si="304"/>
        <v/>
      </c>
      <c r="S3889" s="27" t="str">
        <f t="shared" si="305"/>
        <v/>
      </c>
    </row>
    <row r="3890" spans="2:19" x14ac:dyDescent="0.3">
      <c r="B3890" s="24" t="str">
        <f>_xlfn.IFNA(VLOOKUP(A3890,list!B:C,2,FALSE),"")</f>
        <v/>
      </c>
      <c r="D3890" s="24" t="str">
        <f>_xlfn.IFNA(VLOOKUP(C3890,list!$G$2:$I$10,2,FALSE),"")</f>
        <v/>
      </c>
      <c r="E3890" s="24" t="str">
        <f>_xlfn.IFNA(VLOOKUP(C3890,list!G:I,3,FALSE),"")</f>
        <v/>
      </c>
      <c r="O3890" s="26" t="str">
        <f t="shared" si="302"/>
        <v/>
      </c>
      <c r="P3890" s="28" t="str">
        <f t="shared" si="306"/>
        <v/>
      </c>
      <c r="Q3890" s="24" t="str">
        <f t="shared" si="303"/>
        <v/>
      </c>
      <c r="R3890" s="24" t="str">
        <f t="shared" si="304"/>
        <v/>
      </c>
      <c r="S3890" s="27" t="str">
        <f t="shared" si="305"/>
        <v/>
      </c>
    </row>
    <row r="3891" spans="2:19" x14ac:dyDescent="0.3">
      <c r="B3891" s="24" t="str">
        <f>_xlfn.IFNA(VLOOKUP(A3891,list!B:C,2,FALSE),"")</f>
        <v/>
      </c>
      <c r="D3891" s="24" t="str">
        <f>_xlfn.IFNA(VLOOKUP(C3891,list!$G$2:$I$10,2,FALSE),"")</f>
        <v/>
      </c>
      <c r="E3891" s="24" t="str">
        <f>_xlfn.IFNA(VLOOKUP(C3891,list!G:I,3,FALSE),"")</f>
        <v/>
      </c>
      <c r="O3891" s="26" t="str">
        <f t="shared" si="302"/>
        <v/>
      </c>
      <c r="P3891" s="28" t="str">
        <f t="shared" si="306"/>
        <v/>
      </c>
      <c r="Q3891" s="24" t="str">
        <f t="shared" si="303"/>
        <v/>
      </c>
      <c r="R3891" s="24" t="str">
        <f t="shared" si="304"/>
        <v/>
      </c>
      <c r="S3891" s="27" t="str">
        <f t="shared" si="305"/>
        <v/>
      </c>
    </row>
    <row r="3892" spans="2:19" x14ac:dyDescent="0.3">
      <c r="B3892" s="24" t="str">
        <f>_xlfn.IFNA(VLOOKUP(A3892,list!B:C,2,FALSE),"")</f>
        <v/>
      </c>
      <c r="D3892" s="24" t="str">
        <f>_xlfn.IFNA(VLOOKUP(C3892,list!$G$2:$I$10,2,FALSE),"")</f>
        <v/>
      </c>
      <c r="E3892" s="24" t="str">
        <f>_xlfn.IFNA(VLOOKUP(C3892,list!G:I,3,FALSE),"")</f>
        <v/>
      </c>
      <c r="O3892" s="26" t="str">
        <f t="shared" si="302"/>
        <v/>
      </c>
      <c r="P3892" s="28" t="str">
        <f t="shared" si="306"/>
        <v/>
      </c>
      <c r="Q3892" s="24" t="str">
        <f t="shared" si="303"/>
        <v/>
      </c>
      <c r="R3892" s="24" t="str">
        <f t="shared" si="304"/>
        <v/>
      </c>
      <c r="S3892" s="27" t="str">
        <f t="shared" si="305"/>
        <v/>
      </c>
    </row>
    <row r="3893" spans="2:19" x14ac:dyDescent="0.3">
      <c r="B3893" s="24" t="str">
        <f>_xlfn.IFNA(VLOOKUP(A3893,list!B:C,2,FALSE),"")</f>
        <v/>
      </c>
      <c r="D3893" s="24" t="str">
        <f>_xlfn.IFNA(VLOOKUP(C3893,list!$G$2:$I$10,2,FALSE),"")</f>
        <v/>
      </c>
      <c r="E3893" s="24" t="str">
        <f>_xlfn.IFNA(VLOOKUP(C3893,list!G:I,3,FALSE),"")</f>
        <v/>
      </c>
      <c r="O3893" s="26" t="str">
        <f t="shared" si="302"/>
        <v/>
      </c>
      <c r="P3893" s="28" t="str">
        <f t="shared" si="306"/>
        <v/>
      </c>
      <c r="Q3893" s="24" t="str">
        <f t="shared" si="303"/>
        <v/>
      </c>
      <c r="R3893" s="24" t="str">
        <f t="shared" si="304"/>
        <v/>
      </c>
      <c r="S3893" s="27" t="str">
        <f t="shared" si="305"/>
        <v/>
      </c>
    </row>
    <row r="3894" spans="2:19" x14ac:dyDescent="0.3">
      <c r="B3894" s="24" t="str">
        <f>_xlfn.IFNA(VLOOKUP(A3894,list!B:C,2,FALSE),"")</f>
        <v/>
      </c>
      <c r="D3894" s="24" t="str">
        <f>_xlfn.IFNA(VLOOKUP(C3894,list!$G$2:$I$10,2,FALSE),"")</f>
        <v/>
      </c>
      <c r="E3894" s="24" t="str">
        <f>_xlfn.IFNA(VLOOKUP(C3894,list!G:I,3,FALSE),"")</f>
        <v/>
      </c>
      <c r="O3894" s="26" t="str">
        <f t="shared" si="302"/>
        <v/>
      </c>
      <c r="P3894" s="28" t="str">
        <f t="shared" si="306"/>
        <v/>
      </c>
      <c r="Q3894" s="24" t="str">
        <f t="shared" si="303"/>
        <v/>
      </c>
      <c r="R3894" s="24" t="str">
        <f t="shared" si="304"/>
        <v/>
      </c>
      <c r="S3894" s="27" t="str">
        <f t="shared" si="305"/>
        <v/>
      </c>
    </row>
    <row r="3895" spans="2:19" x14ac:dyDescent="0.3">
      <c r="B3895" s="24" t="str">
        <f>_xlfn.IFNA(VLOOKUP(A3895,list!B:C,2,FALSE),"")</f>
        <v/>
      </c>
      <c r="D3895" s="24" t="str">
        <f>_xlfn.IFNA(VLOOKUP(C3895,list!$G$2:$I$10,2,FALSE),"")</f>
        <v/>
      </c>
      <c r="E3895" s="24" t="str">
        <f>_xlfn.IFNA(VLOOKUP(C3895,list!G:I,3,FALSE),"")</f>
        <v/>
      </c>
      <c r="O3895" s="26" t="str">
        <f t="shared" si="302"/>
        <v/>
      </c>
      <c r="P3895" s="28" t="str">
        <f t="shared" si="306"/>
        <v/>
      </c>
      <c r="Q3895" s="24" t="str">
        <f t="shared" si="303"/>
        <v/>
      </c>
      <c r="R3895" s="24" t="str">
        <f t="shared" si="304"/>
        <v/>
      </c>
      <c r="S3895" s="27" t="str">
        <f t="shared" si="305"/>
        <v/>
      </c>
    </row>
    <row r="3896" spans="2:19" x14ac:dyDescent="0.3">
      <c r="B3896" s="24" t="str">
        <f>_xlfn.IFNA(VLOOKUP(A3896,list!B:C,2,FALSE),"")</f>
        <v/>
      </c>
      <c r="D3896" s="24" t="str">
        <f>_xlfn.IFNA(VLOOKUP(C3896,list!$G$2:$I$10,2,FALSE),"")</f>
        <v/>
      </c>
      <c r="E3896" s="24" t="str">
        <f>_xlfn.IFNA(VLOOKUP(C3896,list!G:I,3,FALSE),"")</f>
        <v/>
      </c>
      <c r="O3896" s="26" t="str">
        <f t="shared" si="302"/>
        <v/>
      </c>
      <c r="P3896" s="28" t="str">
        <f t="shared" si="306"/>
        <v/>
      </c>
      <c r="Q3896" s="24" t="str">
        <f t="shared" si="303"/>
        <v/>
      </c>
      <c r="R3896" s="24" t="str">
        <f t="shared" si="304"/>
        <v/>
      </c>
      <c r="S3896" s="27" t="str">
        <f t="shared" si="305"/>
        <v/>
      </c>
    </row>
    <row r="3897" spans="2:19" x14ac:dyDescent="0.3">
      <c r="B3897" s="24" t="str">
        <f>_xlfn.IFNA(VLOOKUP(A3897,list!B:C,2,FALSE),"")</f>
        <v/>
      </c>
      <c r="D3897" s="24" t="str">
        <f>_xlfn.IFNA(VLOOKUP(C3897,list!$G$2:$I$10,2,FALSE),"")</f>
        <v/>
      </c>
      <c r="E3897" s="24" t="str">
        <f>_xlfn.IFNA(VLOOKUP(C3897,list!G:I,3,FALSE),"")</f>
        <v/>
      </c>
      <c r="O3897" s="26" t="str">
        <f t="shared" si="302"/>
        <v/>
      </c>
      <c r="P3897" s="28" t="str">
        <f t="shared" si="306"/>
        <v/>
      </c>
      <c r="Q3897" s="24" t="str">
        <f t="shared" si="303"/>
        <v/>
      </c>
      <c r="R3897" s="24" t="str">
        <f t="shared" si="304"/>
        <v/>
      </c>
      <c r="S3897" s="27" t="str">
        <f t="shared" si="305"/>
        <v/>
      </c>
    </row>
    <row r="3898" spans="2:19" x14ac:dyDescent="0.3">
      <c r="B3898" s="24" t="str">
        <f>_xlfn.IFNA(VLOOKUP(A3898,list!B:C,2,FALSE),"")</f>
        <v/>
      </c>
      <c r="D3898" s="24" t="str">
        <f>_xlfn.IFNA(VLOOKUP(C3898,list!$G$2:$I$10,2,FALSE),"")</f>
        <v/>
      </c>
      <c r="E3898" s="24" t="str">
        <f>_xlfn.IFNA(VLOOKUP(C3898,list!G:I,3,FALSE),"")</f>
        <v/>
      </c>
      <c r="O3898" s="26" t="str">
        <f t="shared" si="302"/>
        <v/>
      </c>
      <c r="P3898" s="28" t="str">
        <f t="shared" si="306"/>
        <v/>
      </c>
      <c r="Q3898" s="24" t="str">
        <f t="shared" si="303"/>
        <v/>
      </c>
      <c r="R3898" s="24" t="str">
        <f t="shared" si="304"/>
        <v/>
      </c>
      <c r="S3898" s="27" t="str">
        <f t="shared" si="305"/>
        <v/>
      </c>
    </row>
    <row r="3899" spans="2:19" x14ac:dyDescent="0.3">
      <c r="B3899" s="24" t="str">
        <f>_xlfn.IFNA(VLOOKUP(A3899,list!B:C,2,FALSE),"")</f>
        <v/>
      </c>
      <c r="D3899" s="24" t="str">
        <f>_xlfn.IFNA(VLOOKUP(C3899,list!$G$2:$I$10,2,FALSE),"")</f>
        <v/>
      </c>
      <c r="E3899" s="24" t="str">
        <f>_xlfn.IFNA(VLOOKUP(C3899,list!G:I,3,FALSE),"")</f>
        <v/>
      </c>
      <c r="O3899" s="26" t="str">
        <f t="shared" si="302"/>
        <v/>
      </c>
      <c r="P3899" s="28" t="str">
        <f t="shared" si="306"/>
        <v/>
      </c>
      <c r="Q3899" s="24" t="str">
        <f t="shared" si="303"/>
        <v/>
      </c>
      <c r="R3899" s="24" t="str">
        <f t="shared" si="304"/>
        <v/>
      </c>
      <c r="S3899" s="27" t="str">
        <f t="shared" si="305"/>
        <v/>
      </c>
    </row>
    <row r="3900" spans="2:19" x14ac:dyDescent="0.3">
      <c r="B3900" s="24" t="str">
        <f>_xlfn.IFNA(VLOOKUP(A3900,list!B:C,2,FALSE),"")</f>
        <v/>
      </c>
      <c r="D3900" s="24" t="str">
        <f>_xlfn.IFNA(VLOOKUP(C3900,list!$G$2:$I$10,2,FALSE),"")</f>
        <v/>
      </c>
      <c r="E3900" s="24" t="str">
        <f>_xlfn.IFNA(VLOOKUP(C3900,list!G:I,3,FALSE),"")</f>
        <v/>
      </c>
      <c r="O3900" s="26" t="str">
        <f t="shared" si="302"/>
        <v/>
      </c>
      <c r="P3900" s="28" t="str">
        <f t="shared" si="306"/>
        <v/>
      </c>
      <c r="Q3900" s="24" t="str">
        <f t="shared" si="303"/>
        <v/>
      </c>
      <c r="R3900" s="24" t="str">
        <f t="shared" si="304"/>
        <v/>
      </c>
      <c r="S3900" s="27" t="str">
        <f t="shared" si="305"/>
        <v/>
      </c>
    </row>
    <row r="3901" spans="2:19" x14ac:dyDescent="0.3">
      <c r="B3901" s="24" t="str">
        <f>_xlfn.IFNA(VLOOKUP(A3901,list!B:C,2,FALSE),"")</f>
        <v/>
      </c>
      <c r="D3901" s="24" t="str">
        <f>_xlfn.IFNA(VLOOKUP(C3901,list!$G$2:$I$10,2,FALSE),"")</f>
        <v/>
      </c>
      <c r="E3901" s="24" t="str">
        <f>_xlfn.IFNA(VLOOKUP(C3901,list!G:I,3,FALSE),"")</f>
        <v/>
      </c>
      <c r="O3901" s="26" t="str">
        <f t="shared" si="302"/>
        <v/>
      </c>
      <c r="P3901" s="28" t="str">
        <f t="shared" si="306"/>
        <v/>
      </c>
      <c r="Q3901" s="24" t="str">
        <f t="shared" si="303"/>
        <v/>
      </c>
      <c r="R3901" s="24" t="str">
        <f t="shared" si="304"/>
        <v/>
      </c>
      <c r="S3901" s="27" t="str">
        <f t="shared" si="305"/>
        <v/>
      </c>
    </row>
    <row r="3902" spans="2:19" x14ac:dyDescent="0.3">
      <c r="B3902" s="24" t="str">
        <f>_xlfn.IFNA(VLOOKUP(A3902,list!B:C,2,FALSE),"")</f>
        <v/>
      </c>
      <c r="D3902" s="24" t="str">
        <f>_xlfn.IFNA(VLOOKUP(C3902,list!$G$2:$I$10,2,FALSE),"")</f>
        <v/>
      </c>
      <c r="E3902" s="24" t="str">
        <f>_xlfn.IFNA(VLOOKUP(C3902,list!G:I,3,FALSE),"")</f>
        <v/>
      </c>
      <c r="O3902" s="26" t="str">
        <f t="shared" si="302"/>
        <v/>
      </c>
      <c r="P3902" s="28" t="str">
        <f t="shared" si="306"/>
        <v/>
      </c>
      <c r="Q3902" s="24" t="str">
        <f t="shared" si="303"/>
        <v/>
      </c>
      <c r="R3902" s="24" t="str">
        <f t="shared" si="304"/>
        <v/>
      </c>
      <c r="S3902" s="27" t="str">
        <f t="shared" si="305"/>
        <v/>
      </c>
    </row>
    <row r="3903" spans="2:19" x14ac:dyDescent="0.3">
      <c r="B3903" s="24" t="str">
        <f>_xlfn.IFNA(VLOOKUP(A3903,list!B:C,2,FALSE),"")</f>
        <v/>
      </c>
      <c r="D3903" s="24" t="str">
        <f>_xlfn.IFNA(VLOOKUP(C3903,list!$G$2:$I$10,2,FALSE),"")</f>
        <v/>
      </c>
      <c r="E3903" s="24" t="str">
        <f>_xlfn.IFNA(VLOOKUP(C3903,list!G:I,3,FALSE),"")</f>
        <v/>
      </c>
      <c r="O3903" s="26" t="str">
        <f t="shared" si="302"/>
        <v/>
      </c>
      <c r="P3903" s="28" t="str">
        <f t="shared" si="306"/>
        <v/>
      </c>
      <c r="Q3903" s="24" t="str">
        <f t="shared" si="303"/>
        <v/>
      </c>
      <c r="R3903" s="24" t="str">
        <f t="shared" si="304"/>
        <v/>
      </c>
      <c r="S3903" s="27" t="str">
        <f t="shared" si="305"/>
        <v/>
      </c>
    </row>
    <row r="3904" spans="2:19" x14ac:dyDescent="0.3">
      <c r="B3904" s="24" t="str">
        <f>_xlfn.IFNA(VLOOKUP(A3904,list!B:C,2,FALSE),"")</f>
        <v/>
      </c>
      <c r="D3904" s="24" t="str">
        <f>_xlfn.IFNA(VLOOKUP(C3904,list!$G$2:$I$10,2,FALSE),"")</f>
        <v/>
      </c>
      <c r="E3904" s="24" t="str">
        <f>_xlfn.IFNA(VLOOKUP(C3904,list!G:I,3,FALSE),"")</f>
        <v/>
      </c>
      <c r="O3904" s="26" t="str">
        <f t="shared" si="302"/>
        <v/>
      </c>
      <c r="P3904" s="28" t="str">
        <f t="shared" si="306"/>
        <v/>
      </c>
      <c r="Q3904" s="24" t="str">
        <f t="shared" si="303"/>
        <v/>
      </c>
      <c r="R3904" s="24" t="str">
        <f t="shared" si="304"/>
        <v/>
      </c>
      <c r="S3904" s="27" t="str">
        <f t="shared" si="305"/>
        <v/>
      </c>
    </row>
    <row r="3905" spans="2:19" x14ac:dyDescent="0.3">
      <c r="B3905" s="24" t="str">
        <f>_xlfn.IFNA(VLOOKUP(A3905,list!B:C,2,FALSE),"")</f>
        <v/>
      </c>
      <c r="D3905" s="24" t="str">
        <f>_xlfn.IFNA(VLOOKUP(C3905,list!$G$2:$I$10,2,FALSE),"")</f>
        <v/>
      </c>
      <c r="E3905" s="24" t="str">
        <f>_xlfn.IFNA(VLOOKUP(C3905,list!G:I,3,FALSE),"")</f>
        <v/>
      </c>
      <c r="O3905" s="26" t="str">
        <f t="shared" si="302"/>
        <v/>
      </c>
      <c r="P3905" s="28" t="str">
        <f t="shared" si="306"/>
        <v/>
      </c>
      <c r="Q3905" s="24" t="str">
        <f t="shared" si="303"/>
        <v/>
      </c>
      <c r="R3905" s="24" t="str">
        <f t="shared" si="304"/>
        <v/>
      </c>
      <c r="S3905" s="27" t="str">
        <f t="shared" si="305"/>
        <v/>
      </c>
    </row>
    <row r="3906" spans="2:19" x14ac:dyDescent="0.3">
      <c r="B3906" s="24" t="str">
        <f>_xlfn.IFNA(VLOOKUP(A3906,list!B:C,2,FALSE),"")</f>
        <v/>
      </c>
      <c r="D3906" s="24" t="str">
        <f>_xlfn.IFNA(VLOOKUP(C3906,list!$G$2:$I$10,2,FALSE),"")</f>
        <v/>
      </c>
      <c r="E3906" s="24" t="str">
        <f>_xlfn.IFNA(VLOOKUP(C3906,list!G:I,3,FALSE),"")</f>
        <v/>
      </c>
      <c r="O3906" s="26" t="str">
        <f t="shared" ref="O3906:O3969" si="307">IFERROR(IF(H3906="","",DATE(YEAR(H3906),MONTH(H3906),1)),"")</f>
        <v/>
      </c>
      <c r="P3906" s="28" t="str">
        <f t="shared" si="306"/>
        <v/>
      </c>
      <c r="Q3906" s="24" t="str">
        <f t="shared" ref="Q3906:Q3969" si="308">IFERROR(IF(J3906="","",MONTH(EOMONTH(J3906,(DAY(J3906)&gt;15)+0))),"")</f>
        <v/>
      </c>
      <c r="R3906" s="24" t="str">
        <f t="shared" ref="R3906:R3969" si="309">IFERROR(IF(J3906="","",IF(AND(MONTH(J3906)=12,Q3906=1),YEAR(J3906)+1,YEAR(J3906))),"")</f>
        <v/>
      </c>
      <c r="S3906" s="27" t="str">
        <f t="shared" ref="S3906:S3969" si="310">IF(OR(Q3906="",R3906=""),"",DATE(R3906,Q3906,1))</f>
        <v/>
      </c>
    </row>
    <row r="3907" spans="2:19" x14ac:dyDescent="0.3">
      <c r="B3907" s="24" t="str">
        <f>_xlfn.IFNA(VLOOKUP(A3907,list!B:C,2,FALSE),"")</f>
        <v/>
      </c>
      <c r="D3907" s="24" t="str">
        <f>_xlfn.IFNA(VLOOKUP(C3907,list!$G$2:$I$10,2,FALSE),"")</f>
        <v/>
      </c>
      <c r="E3907" s="24" t="str">
        <f>_xlfn.IFNA(VLOOKUP(C3907,list!G:I,3,FALSE),"")</f>
        <v/>
      </c>
      <c r="O3907" s="26" t="str">
        <f t="shared" si="307"/>
        <v/>
      </c>
      <c r="P3907" s="28" t="str">
        <f t="shared" ref="P3907:P3970" si="311">IFERROR(IF(J3907&gt;0,((J3907-H3907)/7),""),"")</f>
        <v/>
      </c>
      <c r="Q3907" s="24" t="str">
        <f t="shared" si="308"/>
        <v/>
      </c>
      <c r="R3907" s="24" t="str">
        <f t="shared" si="309"/>
        <v/>
      </c>
      <c r="S3907" s="27" t="str">
        <f t="shared" si="310"/>
        <v/>
      </c>
    </row>
    <row r="3908" spans="2:19" x14ac:dyDescent="0.3">
      <c r="B3908" s="24" t="str">
        <f>_xlfn.IFNA(VLOOKUP(A3908,list!B:C,2,FALSE),"")</f>
        <v/>
      </c>
      <c r="D3908" s="24" t="str">
        <f>_xlfn.IFNA(VLOOKUP(C3908,list!$G$2:$I$10,2,FALSE),"")</f>
        <v/>
      </c>
      <c r="E3908" s="24" t="str">
        <f>_xlfn.IFNA(VLOOKUP(C3908,list!G:I,3,FALSE),"")</f>
        <v/>
      </c>
      <c r="O3908" s="26" t="str">
        <f t="shared" si="307"/>
        <v/>
      </c>
      <c r="P3908" s="28" t="str">
        <f t="shared" si="311"/>
        <v/>
      </c>
      <c r="Q3908" s="24" t="str">
        <f t="shared" si="308"/>
        <v/>
      </c>
      <c r="R3908" s="24" t="str">
        <f t="shared" si="309"/>
        <v/>
      </c>
      <c r="S3908" s="27" t="str">
        <f t="shared" si="310"/>
        <v/>
      </c>
    </row>
    <row r="3909" spans="2:19" x14ac:dyDescent="0.3">
      <c r="B3909" s="24" t="str">
        <f>_xlfn.IFNA(VLOOKUP(A3909,list!B:C,2,FALSE),"")</f>
        <v/>
      </c>
      <c r="D3909" s="24" t="str">
        <f>_xlfn.IFNA(VLOOKUP(C3909,list!$G$2:$I$10,2,FALSE),"")</f>
        <v/>
      </c>
      <c r="E3909" s="24" t="str">
        <f>_xlfn.IFNA(VLOOKUP(C3909,list!G:I,3,FALSE),"")</f>
        <v/>
      </c>
      <c r="O3909" s="26" t="str">
        <f t="shared" si="307"/>
        <v/>
      </c>
      <c r="P3909" s="28" t="str">
        <f t="shared" si="311"/>
        <v/>
      </c>
      <c r="Q3909" s="24" t="str">
        <f t="shared" si="308"/>
        <v/>
      </c>
      <c r="R3909" s="24" t="str">
        <f t="shared" si="309"/>
        <v/>
      </c>
      <c r="S3909" s="27" t="str">
        <f t="shared" si="310"/>
        <v/>
      </c>
    </row>
    <row r="3910" spans="2:19" x14ac:dyDescent="0.3">
      <c r="B3910" s="24" t="str">
        <f>_xlfn.IFNA(VLOOKUP(A3910,list!B:C,2,FALSE),"")</f>
        <v/>
      </c>
      <c r="D3910" s="24" t="str">
        <f>_xlfn.IFNA(VLOOKUP(C3910,list!$G$2:$I$10,2,FALSE),"")</f>
        <v/>
      </c>
      <c r="E3910" s="24" t="str">
        <f>_xlfn.IFNA(VLOOKUP(C3910,list!G:I,3,FALSE),"")</f>
        <v/>
      </c>
      <c r="O3910" s="26" t="str">
        <f t="shared" si="307"/>
        <v/>
      </c>
      <c r="P3910" s="28" t="str">
        <f t="shared" si="311"/>
        <v/>
      </c>
      <c r="Q3910" s="24" t="str">
        <f t="shared" si="308"/>
        <v/>
      </c>
      <c r="R3910" s="24" t="str">
        <f t="shared" si="309"/>
        <v/>
      </c>
      <c r="S3910" s="27" t="str">
        <f t="shared" si="310"/>
        <v/>
      </c>
    </row>
    <row r="3911" spans="2:19" x14ac:dyDescent="0.3">
      <c r="B3911" s="24" t="str">
        <f>_xlfn.IFNA(VLOOKUP(A3911,list!B:C,2,FALSE),"")</f>
        <v/>
      </c>
      <c r="D3911" s="24" t="str">
        <f>_xlfn.IFNA(VLOOKUP(C3911,list!$G$2:$I$10,2,FALSE),"")</f>
        <v/>
      </c>
      <c r="E3911" s="24" t="str">
        <f>_xlfn.IFNA(VLOOKUP(C3911,list!G:I,3,FALSE),"")</f>
        <v/>
      </c>
      <c r="O3911" s="26" t="str">
        <f t="shared" si="307"/>
        <v/>
      </c>
      <c r="P3911" s="28" t="str">
        <f t="shared" si="311"/>
        <v/>
      </c>
      <c r="Q3911" s="24" t="str">
        <f t="shared" si="308"/>
        <v/>
      </c>
      <c r="R3911" s="24" t="str">
        <f t="shared" si="309"/>
        <v/>
      </c>
      <c r="S3911" s="27" t="str">
        <f t="shared" si="310"/>
        <v/>
      </c>
    </row>
    <row r="3912" spans="2:19" x14ac:dyDescent="0.3">
      <c r="B3912" s="24" t="str">
        <f>_xlfn.IFNA(VLOOKUP(A3912,list!B:C,2,FALSE),"")</f>
        <v/>
      </c>
      <c r="D3912" s="24" t="str">
        <f>_xlfn.IFNA(VLOOKUP(C3912,list!$G$2:$I$10,2,FALSE),"")</f>
        <v/>
      </c>
      <c r="E3912" s="24" t="str">
        <f>_xlfn.IFNA(VLOOKUP(C3912,list!G:I,3,FALSE),"")</f>
        <v/>
      </c>
      <c r="O3912" s="26" t="str">
        <f t="shared" si="307"/>
        <v/>
      </c>
      <c r="P3912" s="28" t="str">
        <f t="shared" si="311"/>
        <v/>
      </c>
      <c r="Q3912" s="24" t="str">
        <f t="shared" si="308"/>
        <v/>
      </c>
      <c r="R3912" s="24" t="str">
        <f t="shared" si="309"/>
        <v/>
      </c>
      <c r="S3912" s="27" t="str">
        <f t="shared" si="310"/>
        <v/>
      </c>
    </row>
    <row r="3913" spans="2:19" x14ac:dyDescent="0.3">
      <c r="B3913" s="24" t="str">
        <f>_xlfn.IFNA(VLOOKUP(A3913,list!B:C,2,FALSE),"")</f>
        <v/>
      </c>
      <c r="D3913" s="24" t="str">
        <f>_xlfn.IFNA(VLOOKUP(C3913,list!$G$2:$I$10,2,FALSE),"")</f>
        <v/>
      </c>
      <c r="E3913" s="24" t="str">
        <f>_xlfn.IFNA(VLOOKUP(C3913,list!G:I,3,FALSE),"")</f>
        <v/>
      </c>
      <c r="O3913" s="26" t="str">
        <f t="shared" si="307"/>
        <v/>
      </c>
      <c r="P3913" s="28" t="str">
        <f t="shared" si="311"/>
        <v/>
      </c>
      <c r="Q3913" s="24" t="str">
        <f t="shared" si="308"/>
        <v/>
      </c>
      <c r="R3913" s="24" t="str">
        <f t="shared" si="309"/>
        <v/>
      </c>
      <c r="S3913" s="27" t="str">
        <f t="shared" si="310"/>
        <v/>
      </c>
    </row>
    <row r="3914" spans="2:19" x14ac:dyDescent="0.3">
      <c r="B3914" s="24" t="str">
        <f>_xlfn.IFNA(VLOOKUP(A3914,list!B:C,2,FALSE),"")</f>
        <v/>
      </c>
      <c r="D3914" s="24" t="str">
        <f>_xlfn.IFNA(VLOOKUP(C3914,list!$G$2:$I$10,2,FALSE),"")</f>
        <v/>
      </c>
      <c r="E3914" s="24" t="str">
        <f>_xlfn.IFNA(VLOOKUP(C3914,list!G:I,3,FALSE),"")</f>
        <v/>
      </c>
      <c r="O3914" s="26" t="str">
        <f t="shared" si="307"/>
        <v/>
      </c>
      <c r="P3914" s="28" t="str">
        <f t="shared" si="311"/>
        <v/>
      </c>
      <c r="Q3914" s="24" t="str">
        <f t="shared" si="308"/>
        <v/>
      </c>
      <c r="R3914" s="24" t="str">
        <f t="shared" si="309"/>
        <v/>
      </c>
      <c r="S3914" s="27" t="str">
        <f t="shared" si="310"/>
        <v/>
      </c>
    </row>
    <row r="3915" spans="2:19" x14ac:dyDescent="0.3">
      <c r="B3915" s="24" t="str">
        <f>_xlfn.IFNA(VLOOKUP(A3915,list!B:C,2,FALSE),"")</f>
        <v/>
      </c>
      <c r="D3915" s="24" t="str">
        <f>_xlfn.IFNA(VLOOKUP(C3915,list!$G$2:$I$10,2,FALSE),"")</f>
        <v/>
      </c>
      <c r="E3915" s="24" t="str">
        <f>_xlfn.IFNA(VLOOKUP(C3915,list!G:I,3,FALSE),"")</f>
        <v/>
      </c>
      <c r="O3915" s="26" t="str">
        <f t="shared" si="307"/>
        <v/>
      </c>
      <c r="P3915" s="28" t="str">
        <f t="shared" si="311"/>
        <v/>
      </c>
      <c r="Q3915" s="24" t="str">
        <f t="shared" si="308"/>
        <v/>
      </c>
      <c r="R3915" s="24" t="str">
        <f t="shared" si="309"/>
        <v/>
      </c>
      <c r="S3915" s="27" t="str">
        <f t="shared" si="310"/>
        <v/>
      </c>
    </row>
    <row r="3916" spans="2:19" x14ac:dyDescent="0.3">
      <c r="B3916" s="24" t="str">
        <f>_xlfn.IFNA(VLOOKUP(A3916,list!B:C,2,FALSE),"")</f>
        <v/>
      </c>
      <c r="D3916" s="24" t="str">
        <f>_xlfn.IFNA(VLOOKUP(C3916,list!$G$2:$I$10,2,FALSE),"")</f>
        <v/>
      </c>
      <c r="E3916" s="24" t="str">
        <f>_xlfn.IFNA(VLOOKUP(C3916,list!G:I,3,FALSE),"")</f>
        <v/>
      </c>
      <c r="O3916" s="26" t="str">
        <f t="shared" si="307"/>
        <v/>
      </c>
      <c r="P3916" s="28" t="str">
        <f t="shared" si="311"/>
        <v/>
      </c>
      <c r="Q3916" s="24" t="str">
        <f t="shared" si="308"/>
        <v/>
      </c>
      <c r="R3916" s="24" t="str">
        <f t="shared" si="309"/>
        <v/>
      </c>
      <c r="S3916" s="27" t="str">
        <f t="shared" si="310"/>
        <v/>
      </c>
    </row>
    <row r="3917" spans="2:19" x14ac:dyDescent="0.3">
      <c r="B3917" s="24" t="str">
        <f>_xlfn.IFNA(VLOOKUP(A3917,list!B:C,2,FALSE),"")</f>
        <v/>
      </c>
      <c r="D3917" s="24" t="str">
        <f>_xlfn.IFNA(VLOOKUP(C3917,list!$G$2:$I$10,2,FALSE),"")</f>
        <v/>
      </c>
      <c r="E3917" s="24" t="str">
        <f>_xlfn.IFNA(VLOOKUP(C3917,list!G:I,3,FALSE),"")</f>
        <v/>
      </c>
      <c r="O3917" s="26" t="str">
        <f t="shared" si="307"/>
        <v/>
      </c>
      <c r="P3917" s="28" t="str">
        <f t="shared" si="311"/>
        <v/>
      </c>
      <c r="Q3917" s="24" t="str">
        <f t="shared" si="308"/>
        <v/>
      </c>
      <c r="R3917" s="24" t="str">
        <f t="shared" si="309"/>
        <v/>
      </c>
      <c r="S3917" s="27" t="str">
        <f t="shared" si="310"/>
        <v/>
      </c>
    </row>
    <row r="3918" spans="2:19" x14ac:dyDescent="0.3">
      <c r="B3918" s="24" t="str">
        <f>_xlfn.IFNA(VLOOKUP(A3918,list!B:C,2,FALSE),"")</f>
        <v/>
      </c>
      <c r="D3918" s="24" t="str">
        <f>_xlfn.IFNA(VLOOKUP(C3918,list!$G$2:$I$10,2,FALSE),"")</f>
        <v/>
      </c>
      <c r="E3918" s="24" t="str">
        <f>_xlfn.IFNA(VLOOKUP(C3918,list!G:I,3,FALSE),"")</f>
        <v/>
      </c>
      <c r="O3918" s="26" t="str">
        <f t="shared" si="307"/>
        <v/>
      </c>
      <c r="P3918" s="28" t="str">
        <f t="shared" si="311"/>
        <v/>
      </c>
      <c r="Q3918" s="24" t="str">
        <f t="shared" si="308"/>
        <v/>
      </c>
      <c r="R3918" s="24" t="str">
        <f t="shared" si="309"/>
        <v/>
      </c>
      <c r="S3918" s="27" t="str">
        <f t="shared" si="310"/>
        <v/>
      </c>
    </row>
    <row r="3919" spans="2:19" x14ac:dyDescent="0.3">
      <c r="B3919" s="24" t="str">
        <f>_xlfn.IFNA(VLOOKUP(A3919,list!B:C,2,FALSE),"")</f>
        <v/>
      </c>
      <c r="D3919" s="24" t="str">
        <f>_xlfn.IFNA(VLOOKUP(C3919,list!$G$2:$I$10,2,FALSE),"")</f>
        <v/>
      </c>
      <c r="E3919" s="24" t="str">
        <f>_xlfn.IFNA(VLOOKUP(C3919,list!G:I,3,FALSE),"")</f>
        <v/>
      </c>
      <c r="O3919" s="26" t="str">
        <f t="shared" si="307"/>
        <v/>
      </c>
      <c r="P3919" s="28" t="str">
        <f t="shared" si="311"/>
        <v/>
      </c>
      <c r="Q3919" s="24" t="str">
        <f t="shared" si="308"/>
        <v/>
      </c>
      <c r="R3919" s="24" t="str">
        <f t="shared" si="309"/>
        <v/>
      </c>
      <c r="S3919" s="27" t="str">
        <f t="shared" si="310"/>
        <v/>
      </c>
    </row>
    <row r="3920" spans="2:19" x14ac:dyDescent="0.3">
      <c r="B3920" s="24" t="str">
        <f>_xlfn.IFNA(VLOOKUP(A3920,list!B:C,2,FALSE),"")</f>
        <v/>
      </c>
      <c r="D3920" s="24" t="str">
        <f>_xlfn.IFNA(VLOOKUP(C3920,list!$G$2:$I$10,2,FALSE),"")</f>
        <v/>
      </c>
      <c r="E3920" s="24" t="str">
        <f>_xlfn.IFNA(VLOOKUP(C3920,list!G:I,3,FALSE),"")</f>
        <v/>
      </c>
      <c r="O3920" s="26" t="str">
        <f t="shared" si="307"/>
        <v/>
      </c>
      <c r="P3920" s="28" t="str">
        <f t="shared" si="311"/>
        <v/>
      </c>
      <c r="Q3920" s="24" t="str">
        <f t="shared" si="308"/>
        <v/>
      </c>
      <c r="R3920" s="24" t="str">
        <f t="shared" si="309"/>
        <v/>
      </c>
      <c r="S3920" s="27" t="str">
        <f t="shared" si="310"/>
        <v/>
      </c>
    </row>
    <row r="3921" spans="2:19" x14ac:dyDescent="0.3">
      <c r="B3921" s="24" t="str">
        <f>_xlfn.IFNA(VLOOKUP(A3921,list!B:C,2,FALSE),"")</f>
        <v/>
      </c>
      <c r="D3921" s="24" t="str">
        <f>_xlfn.IFNA(VLOOKUP(C3921,list!$G$2:$I$10,2,FALSE),"")</f>
        <v/>
      </c>
      <c r="E3921" s="24" t="str">
        <f>_xlfn.IFNA(VLOOKUP(C3921,list!G:I,3,FALSE),"")</f>
        <v/>
      </c>
      <c r="O3921" s="26" t="str">
        <f t="shared" si="307"/>
        <v/>
      </c>
      <c r="P3921" s="28" t="str">
        <f t="shared" si="311"/>
        <v/>
      </c>
      <c r="Q3921" s="24" t="str">
        <f t="shared" si="308"/>
        <v/>
      </c>
      <c r="R3921" s="24" t="str">
        <f t="shared" si="309"/>
        <v/>
      </c>
      <c r="S3921" s="27" t="str">
        <f t="shared" si="310"/>
        <v/>
      </c>
    </row>
    <row r="3922" spans="2:19" x14ac:dyDescent="0.3">
      <c r="B3922" s="24" t="str">
        <f>_xlfn.IFNA(VLOOKUP(A3922,list!B:C,2,FALSE),"")</f>
        <v/>
      </c>
      <c r="D3922" s="24" t="str">
        <f>_xlfn.IFNA(VLOOKUP(C3922,list!$G$2:$I$10,2,FALSE),"")</f>
        <v/>
      </c>
      <c r="E3922" s="24" t="str">
        <f>_xlfn.IFNA(VLOOKUP(C3922,list!G:I,3,FALSE),"")</f>
        <v/>
      </c>
      <c r="O3922" s="26" t="str">
        <f t="shared" si="307"/>
        <v/>
      </c>
      <c r="P3922" s="28" t="str">
        <f t="shared" si="311"/>
        <v/>
      </c>
      <c r="Q3922" s="24" t="str">
        <f t="shared" si="308"/>
        <v/>
      </c>
      <c r="R3922" s="24" t="str">
        <f t="shared" si="309"/>
        <v/>
      </c>
      <c r="S3922" s="27" t="str">
        <f t="shared" si="310"/>
        <v/>
      </c>
    </row>
    <row r="3923" spans="2:19" x14ac:dyDescent="0.3">
      <c r="B3923" s="24" t="str">
        <f>_xlfn.IFNA(VLOOKUP(A3923,list!B:C,2,FALSE),"")</f>
        <v/>
      </c>
      <c r="D3923" s="24" t="str">
        <f>_xlfn.IFNA(VLOOKUP(C3923,list!$G$2:$I$10,2,FALSE),"")</f>
        <v/>
      </c>
      <c r="E3923" s="24" t="str">
        <f>_xlfn.IFNA(VLOOKUP(C3923,list!G:I,3,FALSE),"")</f>
        <v/>
      </c>
      <c r="O3923" s="26" t="str">
        <f t="shared" si="307"/>
        <v/>
      </c>
      <c r="P3923" s="28" t="str">
        <f t="shared" si="311"/>
        <v/>
      </c>
      <c r="Q3923" s="24" t="str">
        <f t="shared" si="308"/>
        <v/>
      </c>
      <c r="R3923" s="24" t="str">
        <f t="shared" si="309"/>
        <v/>
      </c>
      <c r="S3923" s="27" t="str">
        <f t="shared" si="310"/>
        <v/>
      </c>
    </row>
    <row r="3924" spans="2:19" x14ac:dyDescent="0.3">
      <c r="B3924" s="24" t="str">
        <f>_xlfn.IFNA(VLOOKUP(A3924,list!B:C,2,FALSE),"")</f>
        <v/>
      </c>
      <c r="D3924" s="24" t="str">
        <f>_xlfn.IFNA(VLOOKUP(C3924,list!$G$2:$I$10,2,FALSE),"")</f>
        <v/>
      </c>
      <c r="E3924" s="24" t="str">
        <f>_xlfn.IFNA(VLOOKUP(C3924,list!G:I,3,FALSE),"")</f>
        <v/>
      </c>
      <c r="O3924" s="26" t="str">
        <f t="shared" si="307"/>
        <v/>
      </c>
      <c r="P3924" s="28" t="str">
        <f t="shared" si="311"/>
        <v/>
      </c>
      <c r="Q3924" s="24" t="str">
        <f t="shared" si="308"/>
        <v/>
      </c>
      <c r="R3924" s="24" t="str">
        <f t="shared" si="309"/>
        <v/>
      </c>
      <c r="S3924" s="27" t="str">
        <f t="shared" si="310"/>
        <v/>
      </c>
    </row>
    <row r="3925" spans="2:19" x14ac:dyDescent="0.3">
      <c r="B3925" s="24" t="str">
        <f>_xlfn.IFNA(VLOOKUP(A3925,list!B:C,2,FALSE),"")</f>
        <v/>
      </c>
      <c r="D3925" s="24" t="str">
        <f>_xlfn.IFNA(VLOOKUP(C3925,list!$G$2:$I$10,2,FALSE),"")</f>
        <v/>
      </c>
      <c r="E3925" s="24" t="str">
        <f>_xlfn.IFNA(VLOOKUP(C3925,list!G:I,3,FALSE),"")</f>
        <v/>
      </c>
      <c r="O3925" s="26" t="str">
        <f t="shared" si="307"/>
        <v/>
      </c>
      <c r="P3925" s="28" t="str">
        <f t="shared" si="311"/>
        <v/>
      </c>
      <c r="Q3925" s="24" t="str">
        <f t="shared" si="308"/>
        <v/>
      </c>
      <c r="R3925" s="24" t="str">
        <f t="shared" si="309"/>
        <v/>
      </c>
      <c r="S3925" s="27" t="str">
        <f t="shared" si="310"/>
        <v/>
      </c>
    </row>
    <row r="3926" spans="2:19" x14ac:dyDescent="0.3">
      <c r="B3926" s="24" t="str">
        <f>_xlfn.IFNA(VLOOKUP(A3926,list!B:C,2,FALSE),"")</f>
        <v/>
      </c>
      <c r="D3926" s="24" t="str">
        <f>_xlfn.IFNA(VLOOKUP(C3926,list!$G$2:$I$10,2,FALSE),"")</f>
        <v/>
      </c>
      <c r="E3926" s="24" t="str">
        <f>_xlfn.IFNA(VLOOKUP(C3926,list!G:I,3,FALSE),"")</f>
        <v/>
      </c>
      <c r="O3926" s="26" t="str">
        <f t="shared" si="307"/>
        <v/>
      </c>
      <c r="P3926" s="28" t="str">
        <f t="shared" si="311"/>
        <v/>
      </c>
      <c r="Q3926" s="24" t="str">
        <f t="shared" si="308"/>
        <v/>
      </c>
      <c r="R3926" s="24" t="str">
        <f t="shared" si="309"/>
        <v/>
      </c>
      <c r="S3926" s="27" t="str">
        <f t="shared" si="310"/>
        <v/>
      </c>
    </row>
    <row r="3927" spans="2:19" x14ac:dyDescent="0.3">
      <c r="B3927" s="24" t="str">
        <f>_xlfn.IFNA(VLOOKUP(A3927,list!B:C,2,FALSE),"")</f>
        <v/>
      </c>
      <c r="D3927" s="24" t="str">
        <f>_xlfn.IFNA(VLOOKUP(C3927,list!$G$2:$I$10,2,FALSE),"")</f>
        <v/>
      </c>
      <c r="E3927" s="24" t="str">
        <f>_xlfn.IFNA(VLOOKUP(C3927,list!G:I,3,FALSE),"")</f>
        <v/>
      </c>
      <c r="O3927" s="26" t="str">
        <f t="shared" si="307"/>
        <v/>
      </c>
      <c r="P3927" s="28" t="str">
        <f t="shared" si="311"/>
        <v/>
      </c>
      <c r="Q3927" s="24" t="str">
        <f t="shared" si="308"/>
        <v/>
      </c>
      <c r="R3927" s="24" t="str">
        <f t="shared" si="309"/>
        <v/>
      </c>
      <c r="S3927" s="27" t="str">
        <f t="shared" si="310"/>
        <v/>
      </c>
    </row>
    <row r="3928" spans="2:19" x14ac:dyDescent="0.3">
      <c r="B3928" s="24" t="str">
        <f>_xlfn.IFNA(VLOOKUP(A3928,list!B:C,2,FALSE),"")</f>
        <v/>
      </c>
      <c r="D3928" s="24" t="str">
        <f>_xlfn.IFNA(VLOOKUP(C3928,list!$G$2:$I$10,2,FALSE),"")</f>
        <v/>
      </c>
      <c r="E3928" s="24" t="str">
        <f>_xlfn.IFNA(VLOOKUP(C3928,list!G:I,3,FALSE),"")</f>
        <v/>
      </c>
      <c r="O3928" s="26" t="str">
        <f t="shared" si="307"/>
        <v/>
      </c>
      <c r="P3928" s="28" t="str">
        <f t="shared" si="311"/>
        <v/>
      </c>
      <c r="Q3928" s="24" t="str">
        <f t="shared" si="308"/>
        <v/>
      </c>
      <c r="R3928" s="24" t="str">
        <f t="shared" si="309"/>
        <v/>
      </c>
      <c r="S3928" s="27" t="str">
        <f t="shared" si="310"/>
        <v/>
      </c>
    </row>
    <row r="3929" spans="2:19" x14ac:dyDescent="0.3">
      <c r="B3929" s="24" t="str">
        <f>_xlfn.IFNA(VLOOKUP(A3929,list!B:C,2,FALSE),"")</f>
        <v/>
      </c>
      <c r="D3929" s="24" t="str">
        <f>_xlfn.IFNA(VLOOKUP(C3929,list!$G$2:$I$10,2,FALSE),"")</f>
        <v/>
      </c>
      <c r="E3929" s="24" t="str">
        <f>_xlfn.IFNA(VLOOKUP(C3929,list!G:I,3,FALSE),"")</f>
        <v/>
      </c>
      <c r="O3929" s="26" t="str">
        <f t="shared" si="307"/>
        <v/>
      </c>
      <c r="P3929" s="28" t="str">
        <f t="shared" si="311"/>
        <v/>
      </c>
      <c r="Q3929" s="24" t="str">
        <f t="shared" si="308"/>
        <v/>
      </c>
      <c r="R3929" s="24" t="str">
        <f t="shared" si="309"/>
        <v/>
      </c>
      <c r="S3929" s="27" t="str">
        <f t="shared" si="310"/>
        <v/>
      </c>
    </row>
    <row r="3930" spans="2:19" x14ac:dyDescent="0.3">
      <c r="B3930" s="24" t="str">
        <f>_xlfn.IFNA(VLOOKUP(A3930,list!B:C,2,FALSE),"")</f>
        <v/>
      </c>
      <c r="D3930" s="24" t="str">
        <f>_xlfn.IFNA(VLOOKUP(C3930,list!$G$2:$I$10,2,FALSE),"")</f>
        <v/>
      </c>
      <c r="E3930" s="24" t="str">
        <f>_xlfn.IFNA(VLOOKUP(C3930,list!G:I,3,FALSE),"")</f>
        <v/>
      </c>
      <c r="O3930" s="26" t="str">
        <f t="shared" si="307"/>
        <v/>
      </c>
      <c r="P3930" s="28" t="str">
        <f t="shared" si="311"/>
        <v/>
      </c>
      <c r="Q3930" s="24" t="str">
        <f t="shared" si="308"/>
        <v/>
      </c>
      <c r="R3930" s="24" t="str">
        <f t="shared" si="309"/>
        <v/>
      </c>
      <c r="S3930" s="27" t="str">
        <f t="shared" si="310"/>
        <v/>
      </c>
    </row>
    <row r="3931" spans="2:19" x14ac:dyDescent="0.3">
      <c r="B3931" s="24" t="str">
        <f>_xlfn.IFNA(VLOOKUP(A3931,list!B:C,2,FALSE),"")</f>
        <v/>
      </c>
      <c r="D3931" s="24" t="str">
        <f>_xlfn.IFNA(VLOOKUP(C3931,list!$G$2:$I$10,2,FALSE),"")</f>
        <v/>
      </c>
      <c r="E3931" s="24" t="str">
        <f>_xlfn.IFNA(VLOOKUP(C3931,list!G:I,3,FALSE),"")</f>
        <v/>
      </c>
      <c r="O3931" s="26" t="str">
        <f t="shared" si="307"/>
        <v/>
      </c>
      <c r="P3931" s="28" t="str">
        <f t="shared" si="311"/>
        <v/>
      </c>
      <c r="Q3931" s="24" t="str">
        <f t="shared" si="308"/>
        <v/>
      </c>
      <c r="R3931" s="24" t="str">
        <f t="shared" si="309"/>
        <v/>
      </c>
      <c r="S3931" s="27" t="str">
        <f t="shared" si="310"/>
        <v/>
      </c>
    </row>
    <row r="3932" spans="2:19" x14ac:dyDescent="0.3">
      <c r="B3932" s="24" t="str">
        <f>_xlfn.IFNA(VLOOKUP(A3932,list!B:C,2,FALSE),"")</f>
        <v/>
      </c>
      <c r="D3932" s="24" t="str">
        <f>_xlfn.IFNA(VLOOKUP(C3932,list!$G$2:$I$10,2,FALSE),"")</f>
        <v/>
      </c>
      <c r="E3932" s="24" t="str">
        <f>_xlfn.IFNA(VLOOKUP(C3932,list!G:I,3,FALSE),"")</f>
        <v/>
      </c>
      <c r="O3932" s="26" t="str">
        <f t="shared" si="307"/>
        <v/>
      </c>
      <c r="P3932" s="28" t="str">
        <f t="shared" si="311"/>
        <v/>
      </c>
      <c r="Q3932" s="24" t="str">
        <f t="shared" si="308"/>
        <v/>
      </c>
      <c r="R3932" s="24" t="str">
        <f t="shared" si="309"/>
        <v/>
      </c>
      <c r="S3932" s="27" t="str">
        <f t="shared" si="310"/>
        <v/>
      </c>
    </row>
    <row r="3933" spans="2:19" x14ac:dyDescent="0.3">
      <c r="B3933" s="24" t="str">
        <f>_xlfn.IFNA(VLOOKUP(A3933,list!B:C,2,FALSE),"")</f>
        <v/>
      </c>
      <c r="D3933" s="24" t="str">
        <f>_xlfn.IFNA(VLOOKUP(C3933,list!$G$2:$I$10,2,FALSE),"")</f>
        <v/>
      </c>
      <c r="E3933" s="24" t="str">
        <f>_xlfn.IFNA(VLOOKUP(C3933,list!G:I,3,FALSE),"")</f>
        <v/>
      </c>
      <c r="O3933" s="26" t="str">
        <f t="shared" si="307"/>
        <v/>
      </c>
      <c r="P3933" s="28" t="str">
        <f t="shared" si="311"/>
        <v/>
      </c>
      <c r="Q3933" s="24" t="str">
        <f t="shared" si="308"/>
        <v/>
      </c>
      <c r="R3933" s="24" t="str">
        <f t="shared" si="309"/>
        <v/>
      </c>
      <c r="S3933" s="27" t="str">
        <f t="shared" si="310"/>
        <v/>
      </c>
    </row>
    <row r="3934" spans="2:19" x14ac:dyDescent="0.3">
      <c r="B3934" s="24" t="str">
        <f>_xlfn.IFNA(VLOOKUP(A3934,list!B:C,2,FALSE),"")</f>
        <v/>
      </c>
      <c r="D3934" s="24" t="str">
        <f>_xlfn.IFNA(VLOOKUP(C3934,list!$G$2:$I$10,2,FALSE),"")</f>
        <v/>
      </c>
      <c r="E3934" s="24" t="str">
        <f>_xlfn.IFNA(VLOOKUP(C3934,list!G:I,3,FALSE),"")</f>
        <v/>
      </c>
      <c r="O3934" s="26" t="str">
        <f t="shared" si="307"/>
        <v/>
      </c>
      <c r="P3934" s="28" t="str">
        <f t="shared" si="311"/>
        <v/>
      </c>
      <c r="Q3934" s="24" t="str">
        <f t="shared" si="308"/>
        <v/>
      </c>
      <c r="R3934" s="24" t="str">
        <f t="shared" si="309"/>
        <v/>
      </c>
      <c r="S3934" s="27" t="str">
        <f t="shared" si="310"/>
        <v/>
      </c>
    </row>
    <row r="3935" spans="2:19" x14ac:dyDescent="0.3">
      <c r="B3935" s="24" t="str">
        <f>_xlfn.IFNA(VLOOKUP(A3935,list!B:C,2,FALSE),"")</f>
        <v/>
      </c>
      <c r="D3935" s="24" t="str">
        <f>_xlfn.IFNA(VLOOKUP(C3935,list!$G$2:$I$10,2,FALSE),"")</f>
        <v/>
      </c>
      <c r="E3935" s="24" t="str">
        <f>_xlfn.IFNA(VLOOKUP(C3935,list!G:I,3,FALSE),"")</f>
        <v/>
      </c>
      <c r="O3935" s="26" t="str">
        <f t="shared" si="307"/>
        <v/>
      </c>
      <c r="P3935" s="28" t="str">
        <f t="shared" si="311"/>
        <v/>
      </c>
      <c r="Q3935" s="24" t="str">
        <f t="shared" si="308"/>
        <v/>
      </c>
      <c r="R3935" s="24" t="str">
        <f t="shared" si="309"/>
        <v/>
      </c>
      <c r="S3935" s="27" t="str">
        <f t="shared" si="310"/>
        <v/>
      </c>
    </row>
    <row r="3936" spans="2:19" x14ac:dyDescent="0.3">
      <c r="B3936" s="24" t="str">
        <f>_xlfn.IFNA(VLOOKUP(A3936,list!B:C,2,FALSE),"")</f>
        <v/>
      </c>
      <c r="D3936" s="24" t="str">
        <f>_xlfn.IFNA(VLOOKUP(C3936,list!$G$2:$I$10,2,FALSE),"")</f>
        <v/>
      </c>
      <c r="E3936" s="24" t="str">
        <f>_xlfn.IFNA(VLOOKUP(C3936,list!G:I,3,FALSE),"")</f>
        <v/>
      </c>
      <c r="O3936" s="26" t="str">
        <f t="shared" si="307"/>
        <v/>
      </c>
      <c r="P3936" s="28" t="str">
        <f t="shared" si="311"/>
        <v/>
      </c>
      <c r="Q3936" s="24" t="str">
        <f t="shared" si="308"/>
        <v/>
      </c>
      <c r="R3936" s="24" t="str">
        <f t="shared" si="309"/>
        <v/>
      </c>
      <c r="S3936" s="27" t="str">
        <f t="shared" si="310"/>
        <v/>
      </c>
    </row>
    <row r="3937" spans="2:19" x14ac:dyDescent="0.3">
      <c r="B3937" s="24" t="str">
        <f>_xlfn.IFNA(VLOOKUP(A3937,list!B:C,2,FALSE),"")</f>
        <v/>
      </c>
      <c r="D3937" s="24" t="str">
        <f>_xlfn.IFNA(VLOOKUP(C3937,list!$G$2:$I$10,2,FALSE),"")</f>
        <v/>
      </c>
      <c r="E3937" s="24" t="str">
        <f>_xlfn.IFNA(VLOOKUP(C3937,list!G:I,3,FALSE),"")</f>
        <v/>
      </c>
      <c r="O3937" s="26" t="str">
        <f t="shared" si="307"/>
        <v/>
      </c>
      <c r="P3937" s="28" t="str">
        <f t="shared" si="311"/>
        <v/>
      </c>
      <c r="Q3937" s="24" t="str">
        <f t="shared" si="308"/>
        <v/>
      </c>
      <c r="R3937" s="24" t="str">
        <f t="shared" si="309"/>
        <v/>
      </c>
      <c r="S3937" s="27" t="str">
        <f t="shared" si="310"/>
        <v/>
      </c>
    </row>
    <row r="3938" spans="2:19" x14ac:dyDescent="0.3">
      <c r="B3938" s="24" t="str">
        <f>_xlfn.IFNA(VLOOKUP(A3938,list!B:C,2,FALSE),"")</f>
        <v/>
      </c>
      <c r="D3938" s="24" t="str">
        <f>_xlfn.IFNA(VLOOKUP(C3938,list!$G$2:$I$10,2,FALSE),"")</f>
        <v/>
      </c>
      <c r="E3938" s="24" t="str">
        <f>_xlfn.IFNA(VLOOKUP(C3938,list!G:I,3,FALSE),"")</f>
        <v/>
      </c>
      <c r="O3938" s="26" t="str">
        <f t="shared" si="307"/>
        <v/>
      </c>
      <c r="P3938" s="28" t="str">
        <f t="shared" si="311"/>
        <v/>
      </c>
      <c r="Q3938" s="24" t="str">
        <f t="shared" si="308"/>
        <v/>
      </c>
      <c r="R3938" s="24" t="str">
        <f t="shared" si="309"/>
        <v/>
      </c>
      <c r="S3938" s="27" t="str">
        <f t="shared" si="310"/>
        <v/>
      </c>
    </row>
    <row r="3939" spans="2:19" x14ac:dyDescent="0.3">
      <c r="B3939" s="24" t="str">
        <f>_xlfn.IFNA(VLOOKUP(A3939,list!B:C,2,FALSE),"")</f>
        <v/>
      </c>
      <c r="D3939" s="24" t="str">
        <f>_xlfn.IFNA(VLOOKUP(C3939,list!$G$2:$I$10,2,FALSE),"")</f>
        <v/>
      </c>
      <c r="E3939" s="24" t="str">
        <f>_xlfn.IFNA(VLOOKUP(C3939,list!G:I,3,FALSE),"")</f>
        <v/>
      </c>
      <c r="O3939" s="26" t="str">
        <f t="shared" si="307"/>
        <v/>
      </c>
      <c r="P3939" s="28" t="str">
        <f t="shared" si="311"/>
        <v/>
      </c>
      <c r="Q3939" s="24" t="str">
        <f t="shared" si="308"/>
        <v/>
      </c>
      <c r="R3939" s="24" t="str">
        <f t="shared" si="309"/>
        <v/>
      </c>
      <c r="S3939" s="27" t="str">
        <f t="shared" si="310"/>
        <v/>
      </c>
    </row>
    <row r="3940" spans="2:19" x14ac:dyDescent="0.3">
      <c r="B3940" s="24" t="str">
        <f>_xlfn.IFNA(VLOOKUP(A3940,list!B:C,2,FALSE),"")</f>
        <v/>
      </c>
      <c r="D3940" s="24" t="str">
        <f>_xlfn.IFNA(VLOOKUP(C3940,list!$G$2:$I$10,2,FALSE),"")</f>
        <v/>
      </c>
      <c r="E3940" s="24" t="str">
        <f>_xlfn.IFNA(VLOOKUP(C3940,list!G:I,3,FALSE),"")</f>
        <v/>
      </c>
      <c r="O3940" s="26" t="str">
        <f t="shared" si="307"/>
        <v/>
      </c>
      <c r="P3940" s="28" t="str">
        <f t="shared" si="311"/>
        <v/>
      </c>
      <c r="Q3940" s="24" t="str">
        <f t="shared" si="308"/>
        <v/>
      </c>
      <c r="R3940" s="24" t="str">
        <f t="shared" si="309"/>
        <v/>
      </c>
      <c r="S3940" s="27" t="str">
        <f t="shared" si="310"/>
        <v/>
      </c>
    </row>
    <row r="3941" spans="2:19" x14ac:dyDescent="0.3">
      <c r="B3941" s="24" t="str">
        <f>_xlfn.IFNA(VLOOKUP(A3941,list!B:C,2,FALSE),"")</f>
        <v/>
      </c>
      <c r="D3941" s="24" t="str">
        <f>_xlfn.IFNA(VLOOKUP(C3941,list!$G$2:$I$10,2,FALSE),"")</f>
        <v/>
      </c>
      <c r="E3941" s="24" t="str">
        <f>_xlfn.IFNA(VLOOKUP(C3941,list!G:I,3,FALSE),"")</f>
        <v/>
      </c>
      <c r="O3941" s="26" t="str">
        <f t="shared" si="307"/>
        <v/>
      </c>
      <c r="P3941" s="28" t="str">
        <f t="shared" si="311"/>
        <v/>
      </c>
      <c r="Q3941" s="24" t="str">
        <f t="shared" si="308"/>
        <v/>
      </c>
      <c r="R3941" s="24" t="str">
        <f t="shared" si="309"/>
        <v/>
      </c>
      <c r="S3941" s="27" t="str">
        <f t="shared" si="310"/>
        <v/>
      </c>
    </row>
    <row r="3942" spans="2:19" x14ac:dyDescent="0.3">
      <c r="B3942" s="24" t="str">
        <f>_xlfn.IFNA(VLOOKUP(A3942,list!B:C,2,FALSE),"")</f>
        <v/>
      </c>
      <c r="D3942" s="24" t="str">
        <f>_xlfn.IFNA(VLOOKUP(C3942,list!$G$2:$I$10,2,FALSE),"")</f>
        <v/>
      </c>
      <c r="E3942" s="24" t="str">
        <f>_xlfn.IFNA(VLOOKUP(C3942,list!G:I,3,FALSE),"")</f>
        <v/>
      </c>
      <c r="O3942" s="26" t="str">
        <f t="shared" si="307"/>
        <v/>
      </c>
      <c r="P3942" s="28" t="str">
        <f t="shared" si="311"/>
        <v/>
      </c>
      <c r="Q3942" s="24" t="str">
        <f t="shared" si="308"/>
        <v/>
      </c>
      <c r="R3942" s="24" t="str">
        <f t="shared" si="309"/>
        <v/>
      </c>
      <c r="S3942" s="27" t="str">
        <f t="shared" si="310"/>
        <v/>
      </c>
    </row>
    <row r="3943" spans="2:19" x14ac:dyDescent="0.3">
      <c r="B3943" s="24" t="str">
        <f>_xlfn.IFNA(VLOOKUP(A3943,list!B:C,2,FALSE),"")</f>
        <v/>
      </c>
      <c r="D3943" s="24" t="str">
        <f>_xlfn.IFNA(VLOOKUP(C3943,list!$G$2:$I$10,2,FALSE),"")</f>
        <v/>
      </c>
      <c r="E3943" s="24" t="str">
        <f>_xlfn.IFNA(VLOOKUP(C3943,list!G:I,3,FALSE),"")</f>
        <v/>
      </c>
      <c r="O3943" s="26" t="str">
        <f t="shared" si="307"/>
        <v/>
      </c>
      <c r="P3943" s="28" t="str">
        <f t="shared" si="311"/>
        <v/>
      </c>
      <c r="Q3943" s="24" t="str">
        <f t="shared" si="308"/>
        <v/>
      </c>
      <c r="R3943" s="24" t="str">
        <f t="shared" si="309"/>
        <v/>
      </c>
      <c r="S3943" s="27" t="str">
        <f t="shared" si="310"/>
        <v/>
      </c>
    </row>
    <row r="3944" spans="2:19" x14ac:dyDescent="0.3">
      <c r="B3944" s="24" t="str">
        <f>_xlfn.IFNA(VLOOKUP(A3944,list!B:C,2,FALSE),"")</f>
        <v/>
      </c>
      <c r="D3944" s="24" t="str">
        <f>_xlfn.IFNA(VLOOKUP(C3944,list!$G$2:$I$10,2,FALSE),"")</f>
        <v/>
      </c>
      <c r="E3944" s="24" t="str">
        <f>_xlfn.IFNA(VLOOKUP(C3944,list!G:I,3,FALSE),"")</f>
        <v/>
      </c>
      <c r="O3944" s="26" t="str">
        <f t="shared" si="307"/>
        <v/>
      </c>
      <c r="P3944" s="28" t="str">
        <f t="shared" si="311"/>
        <v/>
      </c>
      <c r="Q3944" s="24" t="str">
        <f t="shared" si="308"/>
        <v/>
      </c>
      <c r="R3944" s="24" t="str">
        <f t="shared" si="309"/>
        <v/>
      </c>
      <c r="S3944" s="27" t="str">
        <f t="shared" si="310"/>
        <v/>
      </c>
    </row>
    <row r="3945" spans="2:19" x14ac:dyDescent="0.3">
      <c r="B3945" s="24" t="str">
        <f>_xlfn.IFNA(VLOOKUP(A3945,list!B:C,2,FALSE),"")</f>
        <v/>
      </c>
      <c r="D3945" s="24" t="str">
        <f>_xlfn.IFNA(VLOOKUP(C3945,list!$G$2:$I$10,2,FALSE),"")</f>
        <v/>
      </c>
      <c r="E3945" s="24" t="str">
        <f>_xlfn.IFNA(VLOOKUP(C3945,list!G:I,3,FALSE),"")</f>
        <v/>
      </c>
      <c r="O3945" s="26" t="str">
        <f t="shared" si="307"/>
        <v/>
      </c>
      <c r="P3945" s="28" t="str">
        <f t="shared" si="311"/>
        <v/>
      </c>
      <c r="Q3945" s="24" t="str">
        <f t="shared" si="308"/>
        <v/>
      </c>
      <c r="R3945" s="24" t="str">
        <f t="shared" si="309"/>
        <v/>
      </c>
      <c r="S3945" s="27" t="str">
        <f t="shared" si="310"/>
        <v/>
      </c>
    </row>
    <row r="3946" spans="2:19" x14ac:dyDescent="0.3">
      <c r="B3946" s="24" t="str">
        <f>_xlfn.IFNA(VLOOKUP(A3946,list!B:C,2,FALSE),"")</f>
        <v/>
      </c>
      <c r="D3946" s="24" t="str">
        <f>_xlfn.IFNA(VLOOKUP(C3946,list!$G$2:$I$10,2,FALSE),"")</f>
        <v/>
      </c>
      <c r="E3946" s="24" t="str">
        <f>_xlfn.IFNA(VLOOKUP(C3946,list!G:I,3,FALSE),"")</f>
        <v/>
      </c>
      <c r="O3946" s="26" t="str">
        <f t="shared" si="307"/>
        <v/>
      </c>
      <c r="P3946" s="28" t="str">
        <f t="shared" si="311"/>
        <v/>
      </c>
      <c r="Q3946" s="24" t="str">
        <f t="shared" si="308"/>
        <v/>
      </c>
      <c r="R3946" s="24" t="str">
        <f t="shared" si="309"/>
        <v/>
      </c>
      <c r="S3946" s="27" t="str">
        <f t="shared" si="310"/>
        <v/>
      </c>
    </row>
    <row r="3947" spans="2:19" x14ac:dyDescent="0.3">
      <c r="B3947" s="24" t="str">
        <f>_xlfn.IFNA(VLOOKUP(A3947,list!B:C,2,FALSE),"")</f>
        <v/>
      </c>
      <c r="D3947" s="24" t="str">
        <f>_xlfn.IFNA(VLOOKUP(C3947,list!$G$2:$I$10,2,FALSE),"")</f>
        <v/>
      </c>
      <c r="E3947" s="24" t="str">
        <f>_xlfn.IFNA(VLOOKUP(C3947,list!G:I,3,FALSE),"")</f>
        <v/>
      </c>
      <c r="O3947" s="26" t="str">
        <f t="shared" si="307"/>
        <v/>
      </c>
      <c r="P3947" s="28" t="str">
        <f t="shared" si="311"/>
        <v/>
      </c>
      <c r="Q3947" s="24" t="str">
        <f t="shared" si="308"/>
        <v/>
      </c>
      <c r="R3947" s="24" t="str">
        <f t="shared" si="309"/>
        <v/>
      </c>
      <c r="S3947" s="27" t="str">
        <f t="shared" si="310"/>
        <v/>
      </c>
    </row>
    <row r="3948" spans="2:19" x14ac:dyDescent="0.3">
      <c r="B3948" s="24" t="str">
        <f>_xlfn.IFNA(VLOOKUP(A3948,list!B:C,2,FALSE),"")</f>
        <v/>
      </c>
      <c r="D3948" s="24" t="str">
        <f>_xlfn.IFNA(VLOOKUP(C3948,list!$G$2:$I$10,2,FALSE),"")</f>
        <v/>
      </c>
      <c r="E3948" s="24" t="str">
        <f>_xlfn.IFNA(VLOOKUP(C3948,list!G:I,3,FALSE),"")</f>
        <v/>
      </c>
      <c r="O3948" s="26" t="str">
        <f t="shared" si="307"/>
        <v/>
      </c>
      <c r="P3948" s="28" t="str">
        <f t="shared" si="311"/>
        <v/>
      </c>
      <c r="Q3948" s="24" t="str">
        <f t="shared" si="308"/>
        <v/>
      </c>
      <c r="R3948" s="24" t="str">
        <f t="shared" si="309"/>
        <v/>
      </c>
      <c r="S3948" s="27" t="str">
        <f t="shared" si="310"/>
        <v/>
      </c>
    </row>
    <row r="3949" spans="2:19" x14ac:dyDescent="0.3">
      <c r="B3949" s="24" t="str">
        <f>_xlfn.IFNA(VLOOKUP(A3949,list!B:C,2,FALSE),"")</f>
        <v/>
      </c>
      <c r="D3949" s="24" t="str">
        <f>_xlfn.IFNA(VLOOKUP(C3949,list!$G$2:$I$10,2,FALSE),"")</f>
        <v/>
      </c>
      <c r="E3949" s="24" t="str">
        <f>_xlfn.IFNA(VLOOKUP(C3949,list!G:I,3,FALSE),"")</f>
        <v/>
      </c>
      <c r="O3949" s="26" t="str">
        <f t="shared" si="307"/>
        <v/>
      </c>
      <c r="P3949" s="28" t="str">
        <f t="shared" si="311"/>
        <v/>
      </c>
      <c r="Q3949" s="24" t="str">
        <f t="shared" si="308"/>
        <v/>
      </c>
      <c r="R3949" s="24" t="str">
        <f t="shared" si="309"/>
        <v/>
      </c>
      <c r="S3949" s="27" t="str">
        <f t="shared" si="310"/>
        <v/>
      </c>
    </row>
    <row r="3950" spans="2:19" x14ac:dyDescent="0.3">
      <c r="B3950" s="24" t="str">
        <f>_xlfn.IFNA(VLOOKUP(A3950,list!B:C,2,FALSE),"")</f>
        <v/>
      </c>
      <c r="D3950" s="24" t="str">
        <f>_xlfn.IFNA(VLOOKUP(C3950,list!$G$2:$I$10,2,FALSE),"")</f>
        <v/>
      </c>
      <c r="E3950" s="24" t="str">
        <f>_xlfn.IFNA(VLOOKUP(C3950,list!G:I,3,FALSE),"")</f>
        <v/>
      </c>
      <c r="O3950" s="26" t="str">
        <f t="shared" si="307"/>
        <v/>
      </c>
      <c r="P3950" s="28" t="str">
        <f t="shared" si="311"/>
        <v/>
      </c>
      <c r="Q3950" s="24" t="str">
        <f t="shared" si="308"/>
        <v/>
      </c>
      <c r="R3950" s="24" t="str">
        <f t="shared" si="309"/>
        <v/>
      </c>
      <c r="S3950" s="27" t="str">
        <f t="shared" si="310"/>
        <v/>
      </c>
    </row>
    <row r="3951" spans="2:19" x14ac:dyDescent="0.3">
      <c r="B3951" s="24" t="str">
        <f>_xlfn.IFNA(VLOOKUP(A3951,list!B:C,2,FALSE),"")</f>
        <v/>
      </c>
      <c r="D3951" s="24" t="str">
        <f>_xlfn.IFNA(VLOOKUP(C3951,list!$G$2:$I$10,2,FALSE),"")</f>
        <v/>
      </c>
      <c r="E3951" s="24" t="str">
        <f>_xlfn.IFNA(VLOOKUP(C3951,list!G:I,3,FALSE),"")</f>
        <v/>
      </c>
      <c r="O3951" s="26" t="str">
        <f t="shared" si="307"/>
        <v/>
      </c>
      <c r="P3951" s="28" t="str">
        <f t="shared" si="311"/>
        <v/>
      </c>
      <c r="Q3951" s="24" t="str">
        <f t="shared" si="308"/>
        <v/>
      </c>
      <c r="R3951" s="24" t="str">
        <f t="shared" si="309"/>
        <v/>
      </c>
      <c r="S3951" s="27" t="str">
        <f t="shared" si="310"/>
        <v/>
      </c>
    </row>
    <row r="3952" spans="2:19" x14ac:dyDescent="0.3">
      <c r="B3952" s="24" t="str">
        <f>_xlfn.IFNA(VLOOKUP(A3952,list!B:C,2,FALSE),"")</f>
        <v/>
      </c>
      <c r="D3952" s="24" t="str">
        <f>_xlfn.IFNA(VLOOKUP(C3952,list!$G$2:$I$10,2,FALSE),"")</f>
        <v/>
      </c>
      <c r="E3952" s="24" t="str">
        <f>_xlfn.IFNA(VLOOKUP(C3952,list!G:I,3,FALSE),"")</f>
        <v/>
      </c>
      <c r="O3952" s="26" t="str">
        <f t="shared" si="307"/>
        <v/>
      </c>
      <c r="P3952" s="28" t="str">
        <f t="shared" si="311"/>
        <v/>
      </c>
      <c r="Q3952" s="24" t="str">
        <f t="shared" si="308"/>
        <v/>
      </c>
      <c r="R3952" s="24" t="str">
        <f t="shared" si="309"/>
        <v/>
      </c>
      <c r="S3952" s="27" t="str">
        <f t="shared" si="310"/>
        <v/>
      </c>
    </row>
    <row r="3953" spans="2:19" x14ac:dyDescent="0.3">
      <c r="B3953" s="24" t="str">
        <f>_xlfn.IFNA(VLOOKUP(A3953,list!B:C,2,FALSE),"")</f>
        <v/>
      </c>
      <c r="D3953" s="24" t="str">
        <f>_xlfn.IFNA(VLOOKUP(C3953,list!$G$2:$I$10,2,FALSE),"")</f>
        <v/>
      </c>
      <c r="E3953" s="24" t="str">
        <f>_xlfn.IFNA(VLOOKUP(C3953,list!G:I,3,FALSE),"")</f>
        <v/>
      </c>
      <c r="O3953" s="26" t="str">
        <f t="shared" si="307"/>
        <v/>
      </c>
      <c r="P3953" s="28" t="str">
        <f t="shared" si="311"/>
        <v/>
      </c>
      <c r="Q3953" s="24" t="str">
        <f t="shared" si="308"/>
        <v/>
      </c>
      <c r="R3953" s="24" t="str">
        <f t="shared" si="309"/>
        <v/>
      </c>
      <c r="S3953" s="27" t="str">
        <f t="shared" si="310"/>
        <v/>
      </c>
    </row>
    <row r="3954" spans="2:19" x14ac:dyDescent="0.3">
      <c r="B3954" s="24" t="str">
        <f>_xlfn.IFNA(VLOOKUP(A3954,list!B:C,2,FALSE),"")</f>
        <v/>
      </c>
      <c r="D3954" s="24" t="str">
        <f>_xlfn.IFNA(VLOOKUP(C3954,list!$G$2:$I$10,2,FALSE),"")</f>
        <v/>
      </c>
      <c r="E3954" s="24" t="str">
        <f>_xlfn.IFNA(VLOOKUP(C3954,list!G:I,3,FALSE),"")</f>
        <v/>
      </c>
      <c r="O3954" s="26" t="str">
        <f t="shared" si="307"/>
        <v/>
      </c>
      <c r="P3954" s="28" t="str">
        <f t="shared" si="311"/>
        <v/>
      </c>
      <c r="Q3954" s="24" t="str">
        <f t="shared" si="308"/>
        <v/>
      </c>
      <c r="R3954" s="24" t="str">
        <f t="shared" si="309"/>
        <v/>
      </c>
      <c r="S3954" s="27" t="str">
        <f t="shared" si="310"/>
        <v/>
      </c>
    </row>
    <row r="3955" spans="2:19" x14ac:dyDescent="0.3">
      <c r="B3955" s="24" t="str">
        <f>_xlfn.IFNA(VLOOKUP(A3955,list!B:C,2,FALSE),"")</f>
        <v/>
      </c>
      <c r="D3955" s="24" t="str">
        <f>_xlfn.IFNA(VLOOKUP(C3955,list!$G$2:$I$10,2,FALSE),"")</f>
        <v/>
      </c>
      <c r="E3955" s="24" t="str">
        <f>_xlfn.IFNA(VLOOKUP(C3955,list!G:I,3,FALSE),"")</f>
        <v/>
      </c>
      <c r="O3955" s="26" t="str">
        <f t="shared" si="307"/>
        <v/>
      </c>
      <c r="P3955" s="28" t="str">
        <f t="shared" si="311"/>
        <v/>
      </c>
      <c r="Q3955" s="24" t="str">
        <f t="shared" si="308"/>
        <v/>
      </c>
      <c r="R3955" s="24" t="str">
        <f t="shared" si="309"/>
        <v/>
      </c>
      <c r="S3955" s="27" t="str">
        <f t="shared" si="310"/>
        <v/>
      </c>
    </row>
    <row r="3956" spans="2:19" x14ac:dyDescent="0.3">
      <c r="B3956" s="24" t="str">
        <f>_xlfn.IFNA(VLOOKUP(A3956,list!B:C,2,FALSE),"")</f>
        <v/>
      </c>
      <c r="D3956" s="24" t="str">
        <f>_xlfn.IFNA(VLOOKUP(C3956,list!$G$2:$I$10,2,FALSE),"")</f>
        <v/>
      </c>
      <c r="E3956" s="24" t="str">
        <f>_xlfn.IFNA(VLOOKUP(C3956,list!G:I,3,FALSE),"")</f>
        <v/>
      </c>
      <c r="O3956" s="26" t="str">
        <f t="shared" si="307"/>
        <v/>
      </c>
      <c r="P3956" s="28" t="str">
        <f t="shared" si="311"/>
        <v/>
      </c>
      <c r="Q3956" s="24" t="str">
        <f t="shared" si="308"/>
        <v/>
      </c>
      <c r="R3956" s="24" t="str">
        <f t="shared" si="309"/>
        <v/>
      </c>
      <c r="S3956" s="27" t="str">
        <f t="shared" si="310"/>
        <v/>
      </c>
    </row>
    <row r="3957" spans="2:19" x14ac:dyDescent="0.3">
      <c r="B3957" s="24" t="str">
        <f>_xlfn.IFNA(VLOOKUP(A3957,list!B:C,2,FALSE),"")</f>
        <v/>
      </c>
      <c r="D3957" s="24" t="str">
        <f>_xlfn.IFNA(VLOOKUP(C3957,list!$G$2:$I$10,2,FALSE),"")</f>
        <v/>
      </c>
      <c r="E3957" s="24" t="str">
        <f>_xlfn.IFNA(VLOOKUP(C3957,list!G:I,3,FALSE),"")</f>
        <v/>
      </c>
      <c r="O3957" s="26" t="str">
        <f t="shared" si="307"/>
        <v/>
      </c>
      <c r="P3957" s="28" t="str">
        <f t="shared" si="311"/>
        <v/>
      </c>
      <c r="Q3957" s="24" t="str">
        <f t="shared" si="308"/>
        <v/>
      </c>
      <c r="R3957" s="24" t="str">
        <f t="shared" si="309"/>
        <v/>
      </c>
      <c r="S3957" s="27" t="str">
        <f t="shared" si="310"/>
        <v/>
      </c>
    </row>
    <row r="3958" spans="2:19" x14ac:dyDescent="0.3">
      <c r="B3958" s="24" t="str">
        <f>_xlfn.IFNA(VLOOKUP(A3958,list!B:C,2,FALSE),"")</f>
        <v/>
      </c>
      <c r="D3958" s="24" t="str">
        <f>_xlfn.IFNA(VLOOKUP(C3958,list!$G$2:$I$10,2,FALSE),"")</f>
        <v/>
      </c>
      <c r="E3958" s="24" t="str">
        <f>_xlfn.IFNA(VLOOKUP(C3958,list!G:I,3,FALSE),"")</f>
        <v/>
      </c>
      <c r="O3958" s="26" t="str">
        <f t="shared" si="307"/>
        <v/>
      </c>
      <c r="P3958" s="28" t="str">
        <f t="shared" si="311"/>
        <v/>
      </c>
      <c r="Q3958" s="24" t="str">
        <f t="shared" si="308"/>
        <v/>
      </c>
      <c r="R3958" s="24" t="str">
        <f t="shared" si="309"/>
        <v/>
      </c>
      <c r="S3958" s="27" t="str">
        <f t="shared" si="310"/>
        <v/>
      </c>
    </row>
    <row r="3959" spans="2:19" x14ac:dyDescent="0.3">
      <c r="B3959" s="24" t="str">
        <f>_xlfn.IFNA(VLOOKUP(A3959,list!B:C,2,FALSE),"")</f>
        <v/>
      </c>
      <c r="D3959" s="24" t="str">
        <f>_xlfn.IFNA(VLOOKUP(C3959,list!$G$2:$I$10,2,FALSE),"")</f>
        <v/>
      </c>
      <c r="E3959" s="24" t="str">
        <f>_xlfn.IFNA(VLOOKUP(C3959,list!G:I,3,FALSE),"")</f>
        <v/>
      </c>
      <c r="O3959" s="26" t="str">
        <f t="shared" si="307"/>
        <v/>
      </c>
      <c r="P3959" s="28" t="str">
        <f t="shared" si="311"/>
        <v/>
      </c>
      <c r="Q3959" s="24" t="str">
        <f t="shared" si="308"/>
        <v/>
      </c>
      <c r="R3959" s="24" t="str">
        <f t="shared" si="309"/>
        <v/>
      </c>
      <c r="S3959" s="27" t="str">
        <f t="shared" si="310"/>
        <v/>
      </c>
    </row>
    <row r="3960" spans="2:19" x14ac:dyDescent="0.3">
      <c r="B3960" s="24" t="str">
        <f>_xlfn.IFNA(VLOOKUP(A3960,list!B:C,2,FALSE),"")</f>
        <v/>
      </c>
      <c r="D3960" s="24" t="str">
        <f>_xlfn.IFNA(VLOOKUP(C3960,list!$G$2:$I$10,2,FALSE),"")</f>
        <v/>
      </c>
      <c r="E3960" s="24" t="str">
        <f>_xlfn.IFNA(VLOOKUP(C3960,list!G:I,3,FALSE),"")</f>
        <v/>
      </c>
      <c r="O3960" s="26" t="str">
        <f t="shared" si="307"/>
        <v/>
      </c>
      <c r="P3960" s="28" t="str">
        <f t="shared" si="311"/>
        <v/>
      </c>
      <c r="Q3960" s="24" t="str">
        <f t="shared" si="308"/>
        <v/>
      </c>
      <c r="R3960" s="24" t="str">
        <f t="shared" si="309"/>
        <v/>
      </c>
      <c r="S3960" s="27" t="str">
        <f t="shared" si="310"/>
        <v/>
      </c>
    </row>
    <row r="3961" spans="2:19" x14ac:dyDescent="0.3">
      <c r="B3961" s="24" t="str">
        <f>_xlfn.IFNA(VLOOKUP(A3961,list!B:C,2,FALSE),"")</f>
        <v/>
      </c>
      <c r="D3961" s="24" t="str">
        <f>_xlfn.IFNA(VLOOKUP(C3961,list!$G$2:$I$10,2,FALSE),"")</f>
        <v/>
      </c>
      <c r="E3961" s="24" t="str">
        <f>_xlfn.IFNA(VLOOKUP(C3961,list!G:I,3,FALSE),"")</f>
        <v/>
      </c>
      <c r="O3961" s="26" t="str">
        <f t="shared" si="307"/>
        <v/>
      </c>
      <c r="P3961" s="28" t="str">
        <f t="shared" si="311"/>
        <v/>
      </c>
      <c r="Q3961" s="24" t="str">
        <f t="shared" si="308"/>
        <v/>
      </c>
      <c r="R3961" s="24" t="str">
        <f t="shared" si="309"/>
        <v/>
      </c>
      <c r="S3961" s="27" t="str">
        <f t="shared" si="310"/>
        <v/>
      </c>
    </row>
    <row r="3962" spans="2:19" x14ac:dyDescent="0.3">
      <c r="B3962" s="24" t="str">
        <f>_xlfn.IFNA(VLOOKUP(A3962,list!B:C,2,FALSE),"")</f>
        <v/>
      </c>
      <c r="D3962" s="24" t="str">
        <f>_xlfn.IFNA(VLOOKUP(C3962,list!$G$2:$I$10,2,FALSE),"")</f>
        <v/>
      </c>
      <c r="E3962" s="24" t="str">
        <f>_xlfn.IFNA(VLOOKUP(C3962,list!G:I,3,FALSE),"")</f>
        <v/>
      </c>
      <c r="O3962" s="26" t="str">
        <f t="shared" si="307"/>
        <v/>
      </c>
      <c r="P3962" s="28" t="str">
        <f t="shared" si="311"/>
        <v/>
      </c>
      <c r="Q3962" s="24" t="str">
        <f t="shared" si="308"/>
        <v/>
      </c>
      <c r="R3962" s="24" t="str">
        <f t="shared" si="309"/>
        <v/>
      </c>
      <c r="S3962" s="27" t="str">
        <f t="shared" si="310"/>
        <v/>
      </c>
    </row>
    <row r="3963" spans="2:19" x14ac:dyDescent="0.3">
      <c r="B3963" s="24" t="str">
        <f>_xlfn.IFNA(VLOOKUP(A3963,list!B:C,2,FALSE),"")</f>
        <v/>
      </c>
      <c r="D3963" s="24" t="str">
        <f>_xlfn.IFNA(VLOOKUP(C3963,list!$G$2:$I$10,2,FALSE),"")</f>
        <v/>
      </c>
      <c r="E3963" s="24" t="str">
        <f>_xlfn.IFNA(VLOOKUP(C3963,list!G:I,3,FALSE),"")</f>
        <v/>
      </c>
      <c r="O3963" s="26" t="str">
        <f t="shared" si="307"/>
        <v/>
      </c>
      <c r="P3963" s="28" t="str">
        <f t="shared" si="311"/>
        <v/>
      </c>
      <c r="Q3963" s="24" t="str">
        <f t="shared" si="308"/>
        <v/>
      </c>
      <c r="R3963" s="24" t="str">
        <f t="shared" si="309"/>
        <v/>
      </c>
      <c r="S3963" s="27" t="str">
        <f t="shared" si="310"/>
        <v/>
      </c>
    </row>
    <row r="3964" spans="2:19" x14ac:dyDescent="0.3">
      <c r="B3964" s="24" t="str">
        <f>_xlfn.IFNA(VLOOKUP(A3964,list!B:C,2,FALSE),"")</f>
        <v/>
      </c>
      <c r="D3964" s="24" t="str">
        <f>_xlfn.IFNA(VLOOKUP(C3964,list!$G$2:$I$10,2,FALSE),"")</f>
        <v/>
      </c>
      <c r="E3964" s="24" t="str">
        <f>_xlfn.IFNA(VLOOKUP(C3964,list!G:I,3,FALSE),"")</f>
        <v/>
      </c>
      <c r="O3964" s="26" t="str">
        <f t="shared" si="307"/>
        <v/>
      </c>
      <c r="P3964" s="28" t="str">
        <f t="shared" si="311"/>
        <v/>
      </c>
      <c r="Q3964" s="24" t="str">
        <f t="shared" si="308"/>
        <v/>
      </c>
      <c r="R3964" s="24" t="str">
        <f t="shared" si="309"/>
        <v/>
      </c>
      <c r="S3964" s="27" t="str">
        <f t="shared" si="310"/>
        <v/>
      </c>
    </row>
    <row r="3965" spans="2:19" x14ac:dyDescent="0.3">
      <c r="B3965" s="24" t="str">
        <f>_xlfn.IFNA(VLOOKUP(A3965,list!B:C,2,FALSE),"")</f>
        <v/>
      </c>
      <c r="D3965" s="24" t="str">
        <f>_xlfn.IFNA(VLOOKUP(C3965,list!$G$2:$I$10,2,FALSE),"")</f>
        <v/>
      </c>
      <c r="E3965" s="24" t="str">
        <f>_xlfn.IFNA(VLOOKUP(C3965,list!G:I,3,FALSE),"")</f>
        <v/>
      </c>
      <c r="O3965" s="26" t="str">
        <f t="shared" si="307"/>
        <v/>
      </c>
      <c r="P3965" s="28" t="str">
        <f t="shared" si="311"/>
        <v/>
      </c>
      <c r="Q3965" s="24" t="str">
        <f t="shared" si="308"/>
        <v/>
      </c>
      <c r="R3965" s="24" t="str">
        <f t="shared" si="309"/>
        <v/>
      </c>
      <c r="S3965" s="27" t="str">
        <f t="shared" si="310"/>
        <v/>
      </c>
    </row>
    <row r="3966" spans="2:19" x14ac:dyDescent="0.3">
      <c r="B3966" s="24" t="str">
        <f>_xlfn.IFNA(VLOOKUP(A3966,list!B:C,2,FALSE),"")</f>
        <v/>
      </c>
      <c r="D3966" s="24" t="str">
        <f>_xlfn.IFNA(VLOOKUP(C3966,list!$G$2:$I$10,2,FALSE),"")</f>
        <v/>
      </c>
      <c r="E3966" s="24" t="str">
        <f>_xlfn.IFNA(VLOOKUP(C3966,list!G:I,3,FALSE),"")</f>
        <v/>
      </c>
      <c r="O3966" s="26" t="str">
        <f t="shared" si="307"/>
        <v/>
      </c>
      <c r="P3966" s="28" t="str">
        <f t="shared" si="311"/>
        <v/>
      </c>
      <c r="Q3966" s="24" t="str">
        <f t="shared" si="308"/>
        <v/>
      </c>
      <c r="R3966" s="24" t="str">
        <f t="shared" si="309"/>
        <v/>
      </c>
      <c r="S3966" s="27" t="str">
        <f t="shared" si="310"/>
        <v/>
      </c>
    </row>
    <row r="3967" spans="2:19" x14ac:dyDescent="0.3">
      <c r="B3967" s="24" t="str">
        <f>_xlfn.IFNA(VLOOKUP(A3967,list!B:C,2,FALSE),"")</f>
        <v/>
      </c>
      <c r="D3967" s="24" t="str">
        <f>_xlfn.IFNA(VLOOKUP(C3967,list!$G$2:$I$10,2,FALSE),"")</f>
        <v/>
      </c>
      <c r="E3967" s="24" t="str">
        <f>_xlfn.IFNA(VLOOKUP(C3967,list!G:I,3,FALSE),"")</f>
        <v/>
      </c>
      <c r="O3967" s="26" t="str">
        <f t="shared" si="307"/>
        <v/>
      </c>
      <c r="P3967" s="28" t="str">
        <f t="shared" si="311"/>
        <v/>
      </c>
      <c r="Q3967" s="24" t="str">
        <f t="shared" si="308"/>
        <v/>
      </c>
      <c r="R3967" s="24" t="str">
        <f t="shared" si="309"/>
        <v/>
      </c>
      <c r="S3967" s="27" t="str">
        <f t="shared" si="310"/>
        <v/>
      </c>
    </row>
    <row r="3968" spans="2:19" x14ac:dyDescent="0.3">
      <c r="B3968" s="24" t="str">
        <f>_xlfn.IFNA(VLOOKUP(A3968,list!B:C,2,FALSE),"")</f>
        <v/>
      </c>
      <c r="D3968" s="24" t="str">
        <f>_xlfn.IFNA(VLOOKUP(C3968,list!$G$2:$I$10,2,FALSE),"")</f>
        <v/>
      </c>
      <c r="E3968" s="24" t="str">
        <f>_xlfn.IFNA(VLOOKUP(C3968,list!G:I,3,FALSE),"")</f>
        <v/>
      </c>
      <c r="O3968" s="26" t="str">
        <f t="shared" si="307"/>
        <v/>
      </c>
      <c r="P3968" s="28" t="str">
        <f t="shared" si="311"/>
        <v/>
      </c>
      <c r="Q3968" s="24" t="str">
        <f t="shared" si="308"/>
        <v/>
      </c>
      <c r="R3968" s="24" t="str">
        <f t="shared" si="309"/>
        <v/>
      </c>
      <c r="S3968" s="27" t="str">
        <f t="shared" si="310"/>
        <v/>
      </c>
    </row>
    <row r="3969" spans="2:19" x14ac:dyDescent="0.3">
      <c r="B3969" s="24" t="str">
        <f>_xlfn.IFNA(VLOOKUP(A3969,list!B:C,2,FALSE),"")</f>
        <v/>
      </c>
      <c r="D3969" s="24" t="str">
        <f>_xlfn.IFNA(VLOOKUP(C3969,list!$G$2:$I$10,2,FALSE),"")</f>
        <v/>
      </c>
      <c r="E3969" s="24" t="str">
        <f>_xlfn.IFNA(VLOOKUP(C3969,list!G:I,3,FALSE),"")</f>
        <v/>
      </c>
      <c r="O3969" s="26" t="str">
        <f t="shared" si="307"/>
        <v/>
      </c>
      <c r="P3969" s="28" t="str">
        <f t="shared" si="311"/>
        <v/>
      </c>
      <c r="Q3969" s="24" t="str">
        <f t="shared" si="308"/>
        <v/>
      </c>
      <c r="R3969" s="24" t="str">
        <f t="shared" si="309"/>
        <v/>
      </c>
      <c r="S3969" s="27" t="str">
        <f t="shared" si="310"/>
        <v/>
      </c>
    </row>
    <row r="3970" spans="2:19" x14ac:dyDescent="0.3">
      <c r="B3970" s="24" t="str">
        <f>_xlfn.IFNA(VLOOKUP(A3970,list!B:C,2,FALSE),"")</f>
        <v/>
      </c>
      <c r="D3970" s="24" t="str">
        <f>_xlfn.IFNA(VLOOKUP(C3970,list!$G$2:$I$10,2,FALSE),"")</f>
        <v/>
      </c>
      <c r="E3970" s="24" t="str">
        <f>_xlfn.IFNA(VLOOKUP(C3970,list!G:I,3,FALSE),"")</f>
        <v/>
      </c>
      <c r="O3970" s="26" t="str">
        <f t="shared" ref="O3970:O4033" si="312">IFERROR(IF(H3970="","",DATE(YEAR(H3970),MONTH(H3970),1)),"")</f>
        <v/>
      </c>
      <c r="P3970" s="28" t="str">
        <f t="shared" si="311"/>
        <v/>
      </c>
      <c r="Q3970" s="24" t="str">
        <f t="shared" ref="Q3970:Q4033" si="313">IFERROR(IF(J3970="","",MONTH(EOMONTH(J3970,(DAY(J3970)&gt;15)+0))),"")</f>
        <v/>
      </c>
      <c r="R3970" s="24" t="str">
        <f t="shared" ref="R3970:R4033" si="314">IFERROR(IF(J3970="","",IF(AND(MONTH(J3970)=12,Q3970=1),YEAR(J3970)+1,YEAR(J3970))),"")</f>
        <v/>
      </c>
      <c r="S3970" s="27" t="str">
        <f t="shared" ref="S3970:S4033" si="315">IF(OR(Q3970="",R3970=""),"",DATE(R3970,Q3970,1))</f>
        <v/>
      </c>
    </row>
    <row r="3971" spans="2:19" x14ac:dyDescent="0.3">
      <c r="B3971" s="24" t="str">
        <f>_xlfn.IFNA(VLOOKUP(A3971,list!B:C,2,FALSE),"")</f>
        <v/>
      </c>
      <c r="D3971" s="24" t="str">
        <f>_xlfn.IFNA(VLOOKUP(C3971,list!$G$2:$I$10,2,FALSE),"")</f>
        <v/>
      </c>
      <c r="E3971" s="24" t="str">
        <f>_xlfn.IFNA(VLOOKUP(C3971,list!G:I,3,FALSE),"")</f>
        <v/>
      </c>
      <c r="O3971" s="26" t="str">
        <f t="shared" si="312"/>
        <v/>
      </c>
      <c r="P3971" s="28" t="str">
        <f t="shared" ref="P3971:P4034" si="316">IFERROR(IF(J3971&gt;0,((J3971-H3971)/7),""),"")</f>
        <v/>
      </c>
      <c r="Q3971" s="24" t="str">
        <f t="shared" si="313"/>
        <v/>
      </c>
      <c r="R3971" s="24" t="str">
        <f t="shared" si="314"/>
        <v/>
      </c>
      <c r="S3971" s="27" t="str">
        <f t="shared" si="315"/>
        <v/>
      </c>
    </row>
    <row r="3972" spans="2:19" x14ac:dyDescent="0.3">
      <c r="B3972" s="24" t="str">
        <f>_xlfn.IFNA(VLOOKUP(A3972,list!B:C,2,FALSE),"")</f>
        <v/>
      </c>
      <c r="D3972" s="24" t="str">
        <f>_xlfn.IFNA(VLOOKUP(C3972,list!$G$2:$I$10,2,FALSE),"")</f>
        <v/>
      </c>
      <c r="E3972" s="24" t="str">
        <f>_xlfn.IFNA(VLOOKUP(C3972,list!G:I,3,FALSE),"")</f>
        <v/>
      </c>
      <c r="O3972" s="26" t="str">
        <f t="shared" si="312"/>
        <v/>
      </c>
      <c r="P3972" s="28" t="str">
        <f t="shared" si="316"/>
        <v/>
      </c>
      <c r="Q3972" s="24" t="str">
        <f t="shared" si="313"/>
        <v/>
      </c>
      <c r="R3972" s="24" t="str">
        <f t="shared" si="314"/>
        <v/>
      </c>
      <c r="S3972" s="27" t="str">
        <f t="shared" si="315"/>
        <v/>
      </c>
    </row>
    <row r="3973" spans="2:19" x14ac:dyDescent="0.3">
      <c r="B3973" s="24" t="str">
        <f>_xlfn.IFNA(VLOOKUP(A3973,list!B:C,2,FALSE),"")</f>
        <v/>
      </c>
      <c r="D3973" s="24" t="str">
        <f>_xlfn.IFNA(VLOOKUP(C3973,list!$G$2:$I$10,2,FALSE),"")</f>
        <v/>
      </c>
      <c r="E3973" s="24" t="str">
        <f>_xlfn.IFNA(VLOOKUP(C3973,list!G:I,3,FALSE),"")</f>
        <v/>
      </c>
      <c r="O3973" s="26" t="str">
        <f t="shared" si="312"/>
        <v/>
      </c>
      <c r="P3973" s="28" t="str">
        <f t="shared" si="316"/>
        <v/>
      </c>
      <c r="Q3973" s="24" t="str">
        <f t="shared" si="313"/>
        <v/>
      </c>
      <c r="R3973" s="24" t="str">
        <f t="shared" si="314"/>
        <v/>
      </c>
      <c r="S3973" s="27" t="str">
        <f t="shared" si="315"/>
        <v/>
      </c>
    </row>
    <row r="3974" spans="2:19" x14ac:dyDescent="0.3">
      <c r="B3974" s="24" t="str">
        <f>_xlfn.IFNA(VLOOKUP(A3974,list!B:C,2,FALSE),"")</f>
        <v/>
      </c>
      <c r="D3974" s="24" t="str">
        <f>_xlfn.IFNA(VLOOKUP(C3974,list!$G$2:$I$10,2,FALSE),"")</f>
        <v/>
      </c>
      <c r="E3974" s="24" t="str">
        <f>_xlfn.IFNA(VLOOKUP(C3974,list!G:I,3,FALSE),"")</f>
        <v/>
      </c>
      <c r="O3974" s="26" t="str">
        <f t="shared" si="312"/>
        <v/>
      </c>
      <c r="P3974" s="28" t="str">
        <f t="shared" si="316"/>
        <v/>
      </c>
      <c r="Q3974" s="24" t="str">
        <f t="shared" si="313"/>
        <v/>
      </c>
      <c r="R3974" s="24" t="str">
        <f t="shared" si="314"/>
        <v/>
      </c>
      <c r="S3974" s="27" t="str">
        <f t="shared" si="315"/>
        <v/>
      </c>
    </row>
    <row r="3975" spans="2:19" x14ac:dyDescent="0.3">
      <c r="B3975" s="24" t="str">
        <f>_xlfn.IFNA(VLOOKUP(A3975,list!B:C,2,FALSE),"")</f>
        <v/>
      </c>
      <c r="D3975" s="24" t="str">
        <f>_xlfn.IFNA(VLOOKUP(C3975,list!$G$2:$I$10,2,FALSE),"")</f>
        <v/>
      </c>
      <c r="E3975" s="24" t="str">
        <f>_xlfn.IFNA(VLOOKUP(C3975,list!G:I,3,FALSE),"")</f>
        <v/>
      </c>
      <c r="O3975" s="26" t="str">
        <f t="shared" si="312"/>
        <v/>
      </c>
      <c r="P3975" s="28" t="str">
        <f t="shared" si="316"/>
        <v/>
      </c>
      <c r="Q3975" s="24" t="str">
        <f t="shared" si="313"/>
        <v/>
      </c>
      <c r="R3975" s="24" t="str">
        <f t="shared" si="314"/>
        <v/>
      </c>
      <c r="S3975" s="27" t="str">
        <f t="shared" si="315"/>
        <v/>
      </c>
    </row>
    <row r="3976" spans="2:19" x14ac:dyDescent="0.3">
      <c r="B3976" s="24" t="str">
        <f>_xlfn.IFNA(VLOOKUP(A3976,list!B:C,2,FALSE),"")</f>
        <v/>
      </c>
      <c r="D3976" s="24" t="str">
        <f>_xlfn.IFNA(VLOOKUP(C3976,list!$G$2:$I$10,2,FALSE),"")</f>
        <v/>
      </c>
      <c r="E3976" s="24" t="str">
        <f>_xlfn.IFNA(VLOOKUP(C3976,list!G:I,3,FALSE),"")</f>
        <v/>
      </c>
      <c r="O3976" s="26" t="str">
        <f t="shared" si="312"/>
        <v/>
      </c>
      <c r="P3976" s="28" t="str">
        <f t="shared" si="316"/>
        <v/>
      </c>
      <c r="Q3976" s="24" t="str">
        <f t="shared" si="313"/>
        <v/>
      </c>
      <c r="R3976" s="24" t="str">
        <f t="shared" si="314"/>
        <v/>
      </c>
      <c r="S3976" s="27" t="str">
        <f t="shared" si="315"/>
        <v/>
      </c>
    </row>
    <row r="3977" spans="2:19" x14ac:dyDescent="0.3">
      <c r="B3977" s="24" t="str">
        <f>_xlfn.IFNA(VLOOKUP(A3977,list!B:C,2,FALSE),"")</f>
        <v/>
      </c>
      <c r="D3977" s="24" t="str">
        <f>_xlfn.IFNA(VLOOKUP(C3977,list!$G$2:$I$10,2,FALSE),"")</f>
        <v/>
      </c>
      <c r="E3977" s="24" t="str">
        <f>_xlfn.IFNA(VLOOKUP(C3977,list!G:I,3,FALSE),"")</f>
        <v/>
      </c>
      <c r="O3977" s="26" t="str">
        <f t="shared" si="312"/>
        <v/>
      </c>
      <c r="P3977" s="28" t="str">
        <f t="shared" si="316"/>
        <v/>
      </c>
      <c r="Q3977" s="24" t="str">
        <f t="shared" si="313"/>
        <v/>
      </c>
      <c r="R3977" s="24" t="str">
        <f t="shared" si="314"/>
        <v/>
      </c>
      <c r="S3977" s="27" t="str">
        <f t="shared" si="315"/>
        <v/>
      </c>
    </row>
    <row r="3978" spans="2:19" x14ac:dyDescent="0.3">
      <c r="B3978" s="24" t="str">
        <f>_xlfn.IFNA(VLOOKUP(A3978,list!B:C,2,FALSE),"")</f>
        <v/>
      </c>
      <c r="D3978" s="24" t="str">
        <f>_xlfn.IFNA(VLOOKUP(C3978,list!$G$2:$I$10,2,FALSE),"")</f>
        <v/>
      </c>
      <c r="E3978" s="24" t="str">
        <f>_xlfn.IFNA(VLOOKUP(C3978,list!G:I,3,FALSE),"")</f>
        <v/>
      </c>
      <c r="O3978" s="26" t="str">
        <f t="shared" si="312"/>
        <v/>
      </c>
      <c r="P3978" s="28" t="str">
        <f t="shared" si="316"/>
        <v/>
      </c>
      <c r="Q3978" s="24" t="str">
        <f t="shared" si="313"/>
        <v/>
      </c>
      <c r="R3978" s="24" t="str">
        <f t="shared" si="314"/>
        <v/>
      </c>
      <c r="S3978" s="27" t="str">
        <f t="shared" si="315"/>
        <v/>
      </c>
    </row>
    <row r="3979" spans="2:19" x14ac:dyDescent="0.3">
      <c r="B3979" s="24" t="str">
        <f>_xlfn.IFNA(VLOOKUP(A3979,list!B:C,2,FALSE),"")</f>
        <v/>
      </c>
      <c r="D3979" s="24" t="str">
        <f>_xlfn.IFNA(VLOOKUP(C3979,list!$G$2:$I$10,2,FALSE),"")</f>
        <v/>
      </c>
      <c r="E3979" s="24" t="str">
        <f>_xlfn.IFNA(VLOOKUP(C3979,list!G:I,3,FALSE),"")</f>
        <v/>
      </c>
      <c r="O3979" s="26" t="str">
        <f t="shared" si="312"/>
        <v/>
      </c>
      <c r="P3979" s="28" t="str">
        <f t="shared" si="316"/>
        <v/>
      </c>
      <c r="Q3979" s="24" t="str">
        <f t="shared" si="313"/>
        <v/>
      </c>
      <c r="R3979" s="24" t="str">
        <f t="shared" si="314"/>
        <v/>
      </c>
      <c r="S3979" s="27" t="str">
        <f t="shared" si="315"/>
        <v/>
      </c>
    </row>
    <row r="3980" spans="2:19" x14ac:dyDescent="0.3">
      <c r="B3980" s="24" t="str">
        <f>_xlfn.IFNA(VLOOKUP(A3980,list!B:C,2,FALSE),"")</f>
        <v/>
      </c>
      <c r="D3980" s="24" t="str">
        <f>_xlfn.IFNA(VLOOKUP(C3980,list!$G$2:$I$10,2,FALSE),"")</f>
        <v/>
      </c>
      <c r="E3980" s="24" t="str">
        <f>_xlfn.IFNA(VLOOKUP(C3980,list!G:I,3,FALSE),"")</f>
        <v/>
      </c>
      <c r="O3980" s="26" t="str">
        <f t="shared" si="312"/>
        <v/>
      </c>
      <c r="P3980" s="28" t="str">
        <f t="shared" si="316"/>
        <v/>
      </c>
      <c r="Q3980" s="24" t="str">
        <f t="shared" si="313"/>
        <v/>
      </c>
      <c r="R3980" s="24" t="str">
        <f t="shared" si="314"/>
        <v/>
      </c>
      <c r="S3980" s="27" t="str">
        <f t="shared" si="315"/>
        <v/>
      </c>
    </row>
    <row r="3981" spans="2:19" x14ac:dyDescent="0.3">
      <c r="B3981" s="24" t="str">
        <f>_xlfn.IFNA(VLOOKUP(A3981,list!B:C,2,FALSE),"")</f>
        <v/>
      </c>
      <c r="D3981" s="24" t="str">
        <f>_xlfn.IFNA(VLOOKUP(C3981,list!$G$2:$I$10,2,FALSE),"")</f>
        <v/>
      </c>
      <c r="E3981" s="24" t="str">
        <f>_xlfn.IFNA(VLOOKUP(C3981,list!G:I,3,FALSE),"")</f>
        <v/>
      </c>
      <c r="O3981" s="26" t="str">
        <f t="shared" si="312"/>
        <v/>
      </c>
      <c r="P3981" s="28" t="str">
        <f t="shared" si="316"/>
        <v/>
      </c>
      <c r="Q3981" s="24" t="str">
        <f t="shared" si="313"/>
        <v/>
      </c>
      <c r="R3981" s="24" t="str">
        <f t="shared" si="314"/>
        <v/>
      </c>
      <c r="S3981" s="27" t="str">
        <f t="shared" si="315"/>
        <v/>
      </c>
    </row>
    <row r="3982" spans="2:19" x14ac:dyDescent="0.3">
      <c r="B3982" s="24" t="str">
        <f>_xlfn.IFNA(VLOOKUP(A3982,list!B:C,2,FALSE),"")</f>
        <v/>
      </c>
      <c r="D3982" s="24" t="str">
        <f>_xlfn.IFNA(VLOOKUP(C3982,list!$G$2:$I$10,2,FALSE),"")</f>
        <v/>
      </c>
      <c r="E3982" s="24" t="str">
        <f>_xlfn.IFNA(VLOOKUP(C3982,list!G:I,3,FALSE),"")</f>
        <v/>
      </c>
      <c r="O3982" s="26" t="str">
        <f t="shared" si="312"/>
        <v/>
      </c>
      <c r="P3982" s="28" t="str">
        <f t="shared" si="316"/>
        <v/>
      </c>
      <c r="Q3982" s="24" t="str">
        <f t="shared" si="313"/>
        <v/>
      </c>
      <c r="R3982" s="24" t="str">
        <f t="shared" si="314"/>
        <v/>
      </c>
      <c r="S3982" s="27" t="str">
        <f t="shared" si="315"/>
        <v/>
      </c>
    </row>
    <row r="3983" spans="2:19" x14ac:dyDescent="0.3">
      <c r="B3983" s="24" t="str">
        <f>_xlfn.IFNA(VLOOKUP(A3983,list!B:C,2,FALSE),"")</f>
        <v/>
      </c>
      <c r="D3983" s="24" t="str">
        <f>_xlfn.IFNA(VLOOKUP(C3983,list!$G$2:$I$10,2,FALSE),"")</f>
        <v/>
      </c>
      <c r="E3983" s="24" t="str">
        <f>_xlfn.IFNA(VLOOKUP(C3983,list!G:I,3,FALSE),"")</f>
        <v/>
      </c>
      <c r="O3983" s="26" t="str">
        <f t="shared" si="312"/>
        <v/>
      </c>
      <c r="P3983" s="28" t="str">
        <f t="shared" si="316"/>
        <v/>
      </c>
      <c r="Q3983" s="24" t="str">
        <f t="shared" si="313"/>
        <v/>
      </c>
      <c r="R3983" s="24" t="str">
        <f t="shared" si="314"/>
        <v/>
      </c>
      <c r="S3983" s="27" t="str">
        <f t="shared" si="315"/>
        <v/>
      </c>
    </row>
    <row r="3984" spans="2:19" x14ac:dyDescent="0.3">
      <c r="B3984" s="24" t="str">
        <f>_xlfn.IFNA(VLOOKUP(A3984,list!B:C,2,FALSE),"")</f>
        <v/>
      </c>
      <c r="D3984" s="24" t="str">
        <f>_xlfn.IFNA(VLOOKUP(C3984,list!$G$2:$I$10,2,FALSE),"")</f>
        <v/>
      </c>
      <c r="E3984" s="24" t="str">
        <f>_xlfn.IFNA(VLOOKUP(C3984,list!G:I,3,FALSE),"")</f>
        <v/>
      </c>
      <c r="O3984" s="26" t="str">
        <f t="shared" si="312"/>
        <v/>
      </c>
      <c r="P3984" s="28" t="str">
        <f t="shared" si="316"/>
        <v/>
      </c>
      <c r="Q3984" s="24" t="str">
        <f t="shared" si="313"/>
        <v/>
      </c>
      <c r="R3984" s="24" t="str">
        <f t="shared" si="314"/>
        <v/>
      </c>
      <c r="S3984" s="27" t="str">
        <f t="shared" si="315"/>
        <v/>
      </c>
    </row>
    <row r="3985" spans="2:19" x14ac:dyDescent="0.3">
      <c r="B3985" s="24" t="str">
        <f>_xlfn.IFNA(VLOOKUP(A3985,list!B:C,2,FALSE),"")</f>
        <v/>
      </c>
      <c r="D3985" s="24" t="str">
        <f>_xlfn.IFNA(VLOOKUP(C3985,list!$G$2:$I$10,2,FALSE),"")</f>
        <v/>
      </c>
      <c r="E3985" s="24" t="str">
        <f>_xlfn.IFNA(VLOOKUP(C3985,list!G:I,3,FALSE),"")</f>
        <v/>
      </c>
      <c r="O3985" s="26" t="str">
        <f t="shared" si="312"/>
        <v/>
      </c>
      <c r="P3985" s="28" t="str">
        <f t="shared" si="316"/>
        <v/>
      </c>
      <c r="Q3985" s="24" t="str">
        <f t="shared" si="313"/>
        <v/>
      </c>
      <c r="R3985" s="24" t="str">
        <f t="shared" si="314"/>
        <v/>
      </c>
      <c r="S3985" s="27" t="str">
        <f t="shared" si="315"/>
        <v/>
      </c>
    </row>
    <row r="3986" spans="2:19" x14ac:dyDescent="0.3">
      <c r="B3986" s="24" t="str">
        <f>_xlfn.IFNA(VLOOKUP(A3986,list!B:C,2,FALSE),"")</f>
        <v/>
      </c>
      <c r="D3986" s="24" t="str">
        <f>_xlfn.IFNA(VLOOKUP(C3986,list!$G$2:$I$10,2,FALSE),"")</f>
        <v/>
      </c>
      <c r="E3986" s="24" t="str">
        <f>_xlfn.IFNA(VLOOKUP(C3986,list!G:I,3,FALSE),"")</f>
        <v/>
      </c>
      <c r="O3986" s="26" t="str">
        <f t="shared" si="312"/>
        <v/>
      </c>
      <c r="P3986" s="28" t="str">
        <f t="shared" si="316"/>
        <v/>
      </c>
      <c r="Q3986" s="24" t="str">
        <f t="shared" si="313"/>
        <v/>
      </c>
      <c r="R3986" s="24" t="str">
        <f t="shared" si="314"/>
        <v/>
      </c>
      <c r="S3986" s="27" t="str">
        <f t="shared" si="315"/>
        <v/>
      </c>
    </row>
    <row r="3987" spans="2:19" x14ac:dyDescent="0.3">
      <c r="B3987" s="24" t="str">
        <f>_xlfn.IFNA(VLOOKUP(A3987,list!B:C,2,FALSE),"")</f>
        <v/>
      </c>
      <c r="D3987" s="24" t="str">
        <f>_xlfn.IFNA(VLOOKUP(C3987,list!$G$2:$I$10,2,FALSE),"")</f>
        <v/>
      </c>
      <c r="E3987" s="24" t="str">
        <f>_xlfn.IFNA(VLOOKUP(C3987,list!G:I,3,FALSE),"")</f>
        <v/>
      </c>
      <c r="O3987" s="26" t="str">
        <f t="shared" si="312"/>
        <v/>
      </c>
      <c r="P3987" s="28" t="str">
        <f t="shared" si="316"/>
        <v/>
      </c>
      <c r="Q3987" s="24" t="str">
        <f t="shared" si="313"/>
        <v/>
      </c>
      <c r="R3987" s="24" t="str">
        <f t="shared" si="314"/>
        <v/>
      </c>
      <c r="S3987" s="27" t="str">
        <f t="shared" si="315"/>
        <v/>
      </c>
    </row>
    <row r="3988" spans="2:19" x14ac:dyDescent="0.3">
      <c r="B3988" s="24" t="str">
        <f>_xlfn.IFNA(VLOOKUP(A3988,list!B:C,2,FALSE),"")</f>
        <v/>
      </c>
      <c r="D3988" s="24" t="str">
        <f>_xlfn.IFNA(VLOOKUP(C3988,list!$G$2:$I$10,2,FALSE),"")</f>
        <v/>
      </c>
      <c r="E3988" s="24" t="str">
        <f>_xlfn.IFNA(VLOOKUP(C3988,list!G:I,3,FALSE),"")</f>
        <v/>
      </c>
      <c r="O3988" s="26" t="str">
        <f t="shared" si="312"/>
        <v/>
      </c>
      <c r="P3988" s="28" t="str">
        <f t="shared" si="316"/>
        <v/>
      </c>
      <c r="Q3988" s="24" t="str">
        <f t="shared" si="313"/>
        <v/>
      </c>
      <c r="R3988" s="24" t="str">
        <f t="shared" si="314"/>
        <v/>
      </c>
      <c r="S3988" s="27" t="str">
        <f t="shared" si="315"/>
        <v/>
      </c>
    </row>
    <row r="3989" spans="2:19" x14ac:dyDescent="0.3">
      <c r="B3989" s="24" t="str">
        <f>_xlfn.IFNA(VLOOKUP(A3989,list!B:C,2,FALSE),"")</f>
        <v/>
      </c>
      <c r="D3989" s="24" t="str">
        <f>_xlfn.IFNA(VLOOKUP(C3989,list!$G$2:$I$10,2,FALSE),"")</f>
        <v/>
      </c>
      <c r="E3989" s="24" t="str">
        <f>_xlfn.IFNA(VLOOKUP(C3989,list!G:I,3,FALSE),"")</f>
        <v/>
      </c>
      <c r="O3989" s="26" t="str">
        <f t="shared" si="312"/>
        <v/>
      </c>
      <c r="P3989" s="28" t="str">
        <f t="shared" si="316"/>
        <v/>
      </c>
      <c r="Q3989" s="24" t="str">
        <f t="shared" si="313"/>
        <v/>
      </c>
      <c r="R3989" s="24" t="str">
        <f t="shared" si="314"/>
        <v/>
      </c>
      <c r="S3989" s="27" t="str">
        <f t="shared" si="315"/>
        <v/>
      </c>
    </row>
    <row r="3990" spans="2:19" x14ac:dyDescent="0.3">
      <c r="B3990" s="24" t="str">
        <f>_xlfn.IFNA(VLOOKUP(A3990,list!B:C,2,FALSE),"")</f>
        <v/>
      </c>
      <c r="D3990" s="24" t="str">
        <f>_xlfn.IFNA(VLOOKUP(C3990,list!$G$2:$I$10,2,FALSE),"")</f>
        <v/>
      </c>
      <c r="E3990" s="24" t="str">
        <f>_xlfn.IFNA(VLOOKUP(C3990,list!G:I,3,FALSE),"")</f>
        <v/>
      </c>
      <c r="O3990" s="26" t="str">
        <f t="shared" si="312"/>
        <v/>
      </c>
      <c r="P3990" s="28" t="str">
        <f t="shared" si="316"/>
        <v/>
      </c>
      <c r="Q3990" s="24" t="str">
        <f t="shared" si="313"/>
        <v/>
      </c>
      <c r="R3990" s="24" t="str">
        <f t="shared" si="314"/>
        <v/>
      </c>
      <c r="S3990" s="27" t="str">
        <f t="shared" si="315"/>
        <v/>
      </c>
    </row>
    <row r="3991" spans="2:19" x14ac:dyDescent="0.3">
      <c r="B3991" s="24" t="str">
        <f>_xlfn.IFNA(VLOOKUP(A3991,list!B:C,2,FALSE),"")</f>
        <v/>
      </c>
      <c r="D3991" s="24" t="str">
        <f>_xlfn.IFNA(VLOOKUP(C3991,list!$G$2:$I$10,2,FALSE),"")</f>
        <v/>
      </c>
      <c r="E3991" s="24" t="str">
        <f>_xlfn.IFNA(VLOOKUP(C3991,list!G:I,3,FALSE),"")</f>
        <v/>
      </c>
      <c r="O3991" s="26" t="str">
        <f t="shared" si="312"/>
        <v/>
      </c>
      <c r="P3991" s="28" t="str">
        <f t="shared" si="316"/>
        <v/>
      </c>
      <c r="Q3991" s="24" t="str">
        <f t="shared" si="313"/>
        <v/>
      </c>
      <c r="R3991" s="24" t="str">
        <f t="shared" si="314"/>
        <v/>
      </c>
      <c r="S3991" s="27" t="str">
        <f t="shared" si="315"/>
        <v/>
      </c>
    </row>
    <row r="3992" spans="2:19" x14ac:dyDescent="0.3">
      <c r="B3992" s="24" t="str">
        <f>_xlfn.IFNA(VLOOKUP(A3992,list!B:C,2,FALSE),"")</f>
        <v/>
      </c>
      <c r="D3992" s="24" t="str">
        <f>_xlfn.IFNA(VLOOKUP(C3992,list!$G$2:$I$10,2,FALSE),"")</f>
        <v/>
      </c>
      <c r="E3992" s="24" t="str">
        <f>_xlfn.IFNA(VLOOKUP(C3992,list!G:I,3,FALSE),"")</f>
        <v/>
      </c>
      <c r="O3992" s="26" t="str">
        <f t="shared" si="312"/>
        <v/>
      </c>
      <c r="P3992" s="28" t="str">
        <f t="shared" si="316"/>
        <v/>
      </c>
      <c r="Q3992" s="24" t="str">
        <f t="shared" si="313"/>
        <v/>
      </c>
      <c r="R3992" s="24" t="str">
        <f t="shared" si="314"/>
        <v/>
      </c>
      <c r="S3992" s="27" t="str">
        <f t="shared" si="315"/>
        <v/>
      </c>
    </row>
    <row r="3993" spans="2:19" x14ac:dyDescent="0.3">
      <c r="B3993" s="24" t="str">
        <f>_xlfn.IFNA(VLOOKUP(A3993,list!B:C,2,FALSE),"")</f>
        <v/>
      </c>
      <c r="D3993" s="24" t="str">
        <f>_xlfn.IFNA(VLOOKUP(C3993,list!$G$2:$I$10,2,FALSE),"")</f>
        <v/>
      </c>
      <c r="E3993" s="24" t="str">
        <f>_xlfn.IFNA(VLOOKUP(C3993,list!G:I,3,FALSE),"")</f>
        <v/>
      </c>
      <c r="O3993" s="26" t="str">
        <f t="shared" si="312"/>
        <v/>
      </c>
      <c r="P3993" s="28" t="str">
        <f t="shared" si="316"/>
        <v/>
      </c>
      <c r="Q3993" s="24" t="str">
        <f t="shared" si="313"/>
        <v/>
      </c>
      <c r="R3993" s="24" t="str">
        <f t="shared" si="314"/>
        <v/>
      </c>
      <c r="S3993" s="27" t="str">
        <f t="shared" si="315"/>
        <v/>
      </c>
    </row>
    <row r="3994" spans="2:19" x14ac:dyDescent="0.3">
      <c r="B3994" s="24" t="str">
        <f>_xlfn.IFNA(VLOOKUP(A3994,list!B:C,2,FALSE),"")</f>
        <v/>
      </c>
      <c r="D3994" s="24" t="str">
        <f>_xlfn.IFNA(VLOOKUP(C3994,list!$G$2:$I$10,2,FALSE),"")</f>
        <v/>
      </c>
      <c r="E3994" s="24" t="str">
        <f>_xlfn.IFNA(VLOOKUP(C3994,list!G:I,3,FALSE),"")</f>
        <v/>
      </c>
      <c r="O3994" s="26" t="str">
        <f t="shared" si="312"/>
        <v/>
      </c>
      <c r="P3994" s="28" t="str">
        <f t="shared" si="316"/>
        <v/>
      </c>
      <c r="Q3994" s="24" t="str">
        <f t="shared" si="313"/>
        <v/>
      </c>
      <c r="R3994" s="24" t="str">
        <f t="shared" si="314"/>
        <v/>
      </c>
      <c r="S3994" s="27" t="str">
        <f t="shared" si="315"/>
        <v/>
      </c>
    </row>
    <row r="3995" spans="2:19" x14ac:dyDescent="0.3">
      <c r="B3995" s="24" t="str">
        <f>_xlfn.IFNA(VLOOKUP(A3995,list!B:C,2,FALSE),"")</f>
        <v/>
      </c>
      <c r="D3995" s="24" t="str">
        <f>_xlfn.IFNA(VLOOKUP(C3995,list!$G$2:$I$10,2,FALSE),"")</f>
        <v/>
      </c>
      <c r="E3995" s="24" t="str">
        <f>_xlfn.IFNA(VLOOKUP(C3995,list!G:I,3,FALSE),"")</f>
        <v/>
      </c>
      <c r="O3995" s="26" t="str">
        <f t="shared" si="312"/>
        <v/>
      </c>
      <c r="P3995" s="28" t="str">
        <f t="shared" si="316"/>
        <v/>
      </c>
      <c r="Q3995" s="24" t="str">
        <f t="shared" si="313"/>
        <v/>
      </c>
      <c r="R3995" s="24" t="str">
        <f t="shared" si="314"/>
        <v/>
      </c>
      <c r="S3995" s="27" t="str">
        <f t="shared" si="315"/>
        <v/>
      </c>
    </row>
    <row r="3996" spans="2:19" x14ac:dyDescent="0.3">
      <c r="B3996" s="24" t="str">
        <f>_xlfn.IFNA(VLOOKUP(A3996,list!B:C,2,FALSE),"")</f>
        <v/>
      </c>
      <c r="D3996" s="24" t="str">
        <f>_xlfn.IFNA(VLOOKUP(C3996,list!$G$2:$I$10,2,FALSE),"")</f>
        <v/>
      </c>
      <c r="E3996" s="24" t="str">
        <f>_xlfn.IFNA(VLOOKUP(C3996,list!G:I,3,FALSE),"")</f>
        <v/>
      </c>
      <c r="O3996" s="26" t="str">
        <f t="shared" si="312"/>
        <v/>
      </c>
      <c r="P3996" s="28" t="str">
        <f t="shared" si="316"/>
        <v/>
      </c>
      <c r="Q3996" s="24" t="str">
        <f t="shared" si="313"/>
        <v/>
      </c>
      <c r="R3996" s="24" t="str">
        <f t="shared" si="314"/>
        <v/>
      </c>
      <c r="S3996" s="27" t="str">
        <f t="shared" si="315"/>
        <v/>
      </c>
    </row>
    <row r="3997" spans="2:19" x14ac:dyDescent="0.3">
      <c r="B3997" s="24" t="str">
        <f>_xlfn.IFNA(VLOOKUP(A3997,list!B:C,2,FALSE),"")</f>
        <v/>
      </c>
      <c r="D3997" s="24" t="str">
        <f>_xlfn.IFNA(VLOOKUP(C3997,list!$G$2:$I$10,2,FALSE),"")</f>
        <v/>
      </c>
      <c r="E3997" s="24" t="str">
        <f>_xlfn.IFNA(VLOOKUP(C3997,list!G:I,3,FALSE),"")</f>
        <v/>
      </c>
      <c r="O3997" s="26" t="str">
        <f t="shared" si="312"/>
        <v/>
      </c>
      <c r="P3997" s="28" t="str">
        <f t="shared" si="316"/>
        <v/>
      </c>
      <c r="Q3997" s="24" t="str">
        <f t="shared" si="313"/>
        <v/>
      </c>
      <c r="R3997" s="24" t="str">
        <f t="shared" si="314"/>
        <v/>
      </c>
      <c r="S3997" s="27" t="str">
        <f t="shared" si="315"/>
        <v/>
      </c>
    </row>
    <row r="3998" spans="2:19" x14ac:dyDescent="0.3">
      <c r="B3998" s="24" t="str">
        <f>_xlfn.IFNA(VLOOKUP(A3998,list!B:C,2,FALSE),"")</f>
        <v/>
      </c>
      <c r="D3998" s="24" t="str">
        <f>_xlfn.IFNA(VLOOKUP(C3998,list!$G$2:$I$10,2,FALSE),"")</f>
        <v/>
      </c>
      <c r="E3998" s="24" t="str">
        <f>_xlfn.IFNA(VLOOKUP(C3998,list!G:I,3,FALSE),"")</f>
        <v/>
      </c>
      <c r="O3998" s="26" t="str">
        <f t="shared" si="312"/>
        <v/>
      </c>
      <c r="P3998" s="28" t="str">
        <f t="shared" si="316"/>
        <v/>
      </c>
      <c r="Q3998" s="24" t="str">
        <f t="shared" si="313"/>
        <v/>
      </c>
      <c r="R3998" s="24" t="str">
        <f t="shared" si="314"/>
        <v/>
      </c>
      <c r="S3998" s="27" t="str">
        <f t="shared" si="315"/>
        <v/>
      </c>
    </row>
    <row r="3999" spans="2:19" x14ac:dyDescent="0.3">
      <c r="B3999" s="24" t="str">
        <f>_xlfn.IFNA(VLOOKUP(A3999,list!B:C,2,FALSE),"")</f>
        <v/>
      </c>
      <c r="D3999" s="24" t="str">
        <f>_xlfn.IFNA(VLOOKUP(C3999,list!$G$2:$I$10,2,FALSE),"")</f>
        <v/>
      </c>
      <c r="E3999" s="24" t="str">
        <f>_xlfn.IFNA(VLOOKUP(C3999,list!G:I,3,FALSE),"")</f>
        <v/>
      </c>
      <c r="O3999" s="26" t="str">
        <f t="shared" si="312"/>
        <v/>
      </c>
      <c r="P3999" s="28" t="str">
        <f t="shared" si="316"/>
        <v/>
      </c>
      <c r="Q3999" s="24" t="str">
        <f t="shared" si="313"/>
        <v/>
      </c>
      <c r="R3999" s="24" t="str">
        <f t="shared" si="314"/>
        <v/>
      </c>
      <c r="S3999" s="27" t="str">
        <f t="shared" si="315"/>
        <v/>
      </c>
    </row>
    <row r="4000" spans="2:19" x14ac:dyDescent="0.3">
      <c r="B4000" s="24" t="str">
        <f>_xlfn.IFNA(VLOOKUP(A4000,list!B:C,2,FALSE),"")</f>
        <v/>
      </c>
      <c r="D4000" s="24" t="str">
        <f>_xlfn.IFNA(VLOOKUP(C4000,list!$G$2:$I$10,2,FALSE),"")</f>
        <v/>
      </c>
      <c r="E4000" s="24" t="str">
        <f>_xlfn.IFNA(VLOOKUP(C4000,list!G:I,3,FALSE),"")</f>
        <v/>
      </c>
      <c r="O4000" s="26" t="str">
        <f t="shared" si="312"/>
        <v/>
      </c>
      <c r="P4000" s="28" t="str">
        <f t="shared" si="316"/>
        <v/>
      </c>
      <c r="Q4000" s="24" t="str">
        <f t="shared" si="313"/>
        <v/>
      </c>
      <c r="R4000" s="24" t="str">
        <f t="shared" si="314"/>
        <v/>
      </c>
      <c r="S4000" s="27" t="str">
        <f t="shared" si="315"/>
        <v/>
      </c>
    </row>
    <row r="4001" spans="2:19" x14ac:dyDescent="0.3">
      <c r="B4001" s="24" t="str">
        <f>_xlfn.IFNA(VLOOKUP(A4001,list!B:C,2,FALSE),"")</f>
        <v/>
      </c>
      <c r="D4001" s="24" t="str">
        <f>_xlfn.IFNA(VLOOKUP(C4001,list!$G$2:$I$10,2,FALSE),"")</f>
        <v/>
      </c>
      <c r="E4001" s="24" t="str">
        <f>_xlfn.IFNA(VLOOKUP(C4001,list!G:I,3,FALSE),"")</f>
        <v/>
      </c>
      <c r="O4001" s="26" t="str">
        <f t="shared" si="312"/>
        <v/>
      </c>
      <c r="P4001" s="28" t="str">
        <f t="shared" si="316"/>
        <v/>
      </c>
      <c r="Q4001" s="24" t="str">
        <f t="shared" si="313"/>
        <v/>
      </c>
      <c r="R4001" s="24" t="str">
        <f t="shared" si="314"/>
        <v/>
      </c>
      <c r="S4001" s="27" t="str">
        <f t="shared" si="315"/>
        <v/>
      </c>
    </row>
    <row r="4002" spans="2:19" x14ac:dyDescent="0.3">
      <c r="B4002" s="24" t="str">
        <f>_xlfn.IFNA(VLOOKUP(A4002,list!B:C,2,FALSE),"")</f>
        <v/>
      </c>
      <c r="D4002" s="24" t="str">
        <f>_xlfn.IFNA(VLOOKUP(C4002,list!$G$2:$I$10,2,FALSE),"")</f>
        <v/>
      </c>
      <c r="E4002" s="24" t="str">
        <f>_xlfn.IFNA(VLOOKUP(C4002,list!G:I,3,FALSE),"")</f>
        <v/>
      </c>
      <c r="O4002" s="26" t="str">
        <f t="shared" si="312"/>
        <v/>
      </c>
      <c r="P4002" s="28" t="str">
        <f t="shared" si="316"/>
        <v/>
      </c>
      <c r="Q4002" s="24" t="str">
        <f t="shared" si="313"/>
        <v/>
      </c>
      <c r="R4002" s="24" t="str">
        <f t="shared" si="314"/>
        <v/>
      </c>
      <c r="S4002" s="27" t="str">
        <f t="shared" si="315"/>
        <v/>
      </c>
    </row>
    <row r="4003" spans="2:19" x14ac:dyDescent="0.3">
      <c r="B4003" s="24" t="str">
        <f>_xlfn.IFNA(VLOOKUP(A4003,list!B:C,2,FALSE),"")</f>
        <v/>
      </c>
      <c r="D4003" s="24" t="str">
        <f>_xlfn.IFNA(VLOOKUP(C4003,list!$G$2:$I$10,2,FALSE),"")</f>
        <v/>
      </c>
      <c r="E4003" s="24" t="str">
        <f>_xlfn.IFNA(VLOOKUP(C4003,list!G:I,3,FALSE),"")</f>
        <v/>
      </c>
      <c r="O4003" s="26" t="str">
        <f t="shared" si="312"/>
        <v/>
      </c>
      <c r="P4003" s="28" t="str">
        <f t="shared" si="316"/>
        <v/>
      </c>
      <c r="Q4003" s="24" t="str">
        <f t="shared" si="313"/>
        <v/>
      </c>
      <c r="R4003" s="24" t="str">
        <f t="shared" si="314"/>
        <v/>
      </c>
      <c r="S4003" s="27" t="str">
        <f t="shared" si="315"/>
        <v/>
      </c>
    </row>
    <row r="4004" spans="2:19" x14ac:dyDescent="0.3">
      <c r="B4004" s="24" t="str">
        <f>_xlfn.IFNA(VLOOKUP(A4004,list!B:C,2,FALSE),"")</f>
        <v/>
      </c>
      <c r="D4004" s="24" t="str">
        <f>_xlfn.IFNA(VLOOKUP(C4004,list!$G$2:$I$10,2,FALSE),"")</f>
        <v/>
      </c>
      <c r="E4004" s="24" t="str">
        <f>_xlfn.IFNA(VLOOKUP(C4004,list!G:I,3,FALSE),"")</f>
        <v/>
      </c>
      <c r="O4004" s="26" t="str">
        <f t="shared" si="312"/>
        <v/>
      </c>
      <c r="P4004" s="28" t="str">
        <f t="shared" si="316"/>
        <v/>
      </c>
      <c r="Q4004" s="24" t="str">
        <f t="shared" si="313"/>
        <v/>
      </c>
      <c r="R4004" s="24" t="str">
        <f t="shared" si="314"/>
        <v/>
      </c>
      <c r="S4004" s="27" t="str">
        <f t="shared" si="315"/>
        <v/>
      </c>
    </row>
    <row r="4005" spans="2:19" x14ac:dyDescent="0.3">
      <c r="B4005" s="24" t="str">
        <f>_xlfn.IFNA(VLOOKUP(A4005,list!B:C,2,FALSE),"")</f>
        <v/>
      </c>
      <c r="D4005" s="24" t="str">
        <f>_xlfn.IFNA(VLOOKUP(C4005,list!$G$2:$I$10,2,FALSE),"")</f>
        <v/>
      </c>
      <c r="E4005" s="24" t="str">
        <f>_xlfn.IFNA(VLOOKUP(C4005,list!G:I,3,FALSE),"")</f>
        <v/>
      </c>
      <c r="O4005" s="26" t="str">
        <f t="shared" si="312"/>
        <v/>
      </c>
      <c r="P4005" s="28" t="str">
        <f t="shared" si="316"/>
        <v/>
      </c>
      <c r="Q4005" s="24" t="str">
        <f t="shared" si="313"/>
        <v/>
      </c>
      <c r="R4005" s="24" t="str">
        <f t="shared" si="314"/>
        <v/>
      </c>
      <c r="S4005" s="27" t="str">
        <f t="shared" si="315"/>
        <v/>
      </c>
    </row>
    <row r="4006" spans="2:19" x14ac:dyDescent="0.3">
      <c r="B4006" s="24" t="str">
        <f>_xlfn.IFNA(VLOOKUP(A4006,list!B:C,2,FALSE),"")</f>
        <v/>
      </c>
      <c r="D4006" s="24" t="str">
        <f>_xlfn.IFNA(VLOOKUP(C4006,list!$G$2:$I$10,2,FALSE),"")</f>
        <v/>
      </c>
      <c r="E4006" s="24" t="str">
        <f>_xlfn.IFNA(VLOOKUP(C4006,list!G:I,3,FALSE),"")</f>
        <v/>
      </c>
      <c r="O4006" s="26" t="str">
        <f t="shared" si="312"/>
        <v/>
      </c>
      <c r="P4006" s="28" t="str">
        <f t="shared" si="316"/>
        <v/>
      </c>
      <c r="Q4006" s="24" t="str">
        <f t="shared" si="313"/>
        <v/>
      </c>
      <c r="R4006" s="24" t="str">
        <f t="shared" si="314"/>
        <v/>
      </c>
      <c r="S4006" s="27" t="str">
        <f t="shared" si="315"/>
        <v/>
      </c>
    </row>
    <row r="4007" spans="2:19" x14ac:dyDescent="0.3">
      <c r="B4007" s="24" t="str">
        <f>_xlfn.IFNA(VLOOKUP(A4007,list!B:C,2,FALSE),"")</f>
        <v/>
      </c>
      <c r="D4007" s="24" t="str">
        <f>_xlfn.IFNA(VLOOKUP(C4007,list!$G$2:$I$10,2,FALSE),"")</f>
        <v/>
      </c>
      <c r="E4007" s="24" t="str">
        <f>_xlfn.IFNA(VLOOKUP(C4007,list!G:I,3,FALSE),"")</f>
        <v/>
      </c>
      <c r="O4007" s="26" t="str">
        <f t="shared" si="312"/>
        <v/>
      </c>
      <c r="P4007" s="28" t="str">
        <f t="shared" si="316"/>
        <v/>
      </c>
      <c r="Q4007" s="24" t="str">
        <f t="shared" si="313"/>
        <v/>
      </c>
      <c r="R4007" s="24" t="str">
        <f t="shared" si="314"/>
        <v/>
      </c>
      <c r="S4007" s="27" t="str">
        <f t="shared" si="315"/>
        <v/>
      </c>
    </row>
    <row r="4008" spans="2:19" x14ac:dyDescent="0.3">
      <c r="B4008" s="24" t="str">
        <f>_xlfn.IFNA(VLOOKUP(A4008,list!B:C,2,FALSE),"")</f>
        <v/>
      </c>
      <c r="D4008" s="24" t="str">
        <f>_xlfn.IFNA(VLOOKUP(C4008,list!$G$2:$I$10,2,FALSE),"")</f>
        <v/>
      </c>
      <c r="E4008" s="24" t="str">
        <f>_xlfn.IFNA(VLOOKUP(C4008,list!G:I,3,FALSE),"")</f>
        <v/>
      </c>
      <c r="O4008" s="26" t="str">
        <f t="shared" si="312"/>
        <v/>
      </c>
      <c r="P4008" s="28" t="str">
        <f t="shared" si="316"/>
        <v/>
      </c>
      <c r="Q4008" s="24" t="str">
        <f t="shared" si="313"/>
        <v/>
      </c>
      <c r="R4008" s="24" t="str">
        <f t="shared" si="314"/>
        <v/>
      </c>
      <c r="S4008" s="27" t="str">
        <f t="shared" si="315"/>
        <v/>
      </c>
    </row>
    <row r="4009" spans="2:19" x14ac:dyDescent="0.3">
      <c r="B4009" s="24" t="str">
        <f>_xlfn.IFNA(VLOOKUP(A4009,list!B:C,2,FALSE),"")</f>
        <v/>
      </c>
      <c r="D4009" s="24" t="str">
        <f>_xlfn.IFNA(VLOOKUP(C4009,list!$G$2:$I$10,2,FALSE),"")</f>
        <v/>
      </c>
      <c r="E4009" s="24" t="str">
        <f>_xlfn.IFNA(VLOOKUP(C4009,list!G:I,3,FALSE),"")</f>
        <v/>
      </c>
      <c r="O4009" s="26" t="str">
        <f t="shared" si="312"/>
        <v/>
      </c>
      <c r="P4009" s="28" t="str">
        <f t="shared" si="316"/>
        <v/>
      </c>
      <c r="Q4009" s="24" t="str">
        <f t="shared" si="313"/>
        <v/>
      </c>
      <c r="R4009" s="24" t="str">
        <f t="shared" si="314"/>
        <v/>
      </c>
      <c r="S4009" s="27" t="str">
        <f t="shared" si="315"/>
        <v/>
      </c>
    </row>
    <row r="4010" spans="2:19" x14ac:dyDescent="0.3">
      <c r="B4010" s="24" t="str">
        <f>_xlfn.IFNA(VLOOKUP(A4010,list!B:C,2,FALSE),"")</f>
        <v/>
      </c>
      <c r="D4010" s="24" t="str">
        <f>_xlfn.IFNA(VLOOKUP(C4010,list!$G$2:$I$10,2,FALSE),"")</f>
        <v/>
      </c>
      <c r="E4010" s="24" t="str">
        <f>_xlfn.IFNA(VLOOKUP(C4010,list!G:I,3,FALSE),"")</f>
        <v/>
      </c>
      <c r="O4010" s="26" t="str">
        <f t="shared" si="312"/>
        <v/>
      </c>
      <c r="P4010" s="28" t="str">
        <f t="shared" si="316"/>
        <v/>
      </c>
      <c r="Q4010" s="24" t="str">
        <f t="shared" si="313"/>
        <v/>
      </c>
      <c r="R4010" s="24" t="str">
        <f t="shared" si="314"/>
        <v/>
      </c>
      <c r="S4010" s="27" t="str">
        <f t="shared" si="315"/>
        <v/>
      </c>
    </row>
    <row r="4011" spans="2:19" x14ac:dyDescent="0.3">
      <c r="B4011" s="24" t="str">
        <f>_xlfn.IFNA(VLOOKUP(A4011,list!B:C,2,FALSE),"")</f>
        <v/>
      </c>
      <c r="D4011" s="24" t="str">
        <f>_xlfn.IFNA(VLOOKUP(C4011,list!$G$2:$I$10,2,FALSE),"")</f>
        <v/>
      </c>
      <c r="E4011" s="24" t="str">
        <f>_xlfn.IFNA(VLOOKUP(C4011,list!G:I,3,FALSE),"")</f>
        <v/>
      </c>
      <c r="O4011" s="26" t="str">
        <f t="shared" si="312"/>
        <v/>
      </c>
      <c r="P4011" s="28" t="str">
        <f t="shared" si="316"/>
        <v/>
      </c>
      <c r="Q4011" s="24" t="str">
        <f t="shared" si="313"/>
        <v/>
      </c>
      <c r="R4011" s="24" t="str">
        <f t="shared" si="314"/>
        <v/>
      </c>
      <c r="S4011" s="27" t="str">
        <f t="shared" si="315"/>
        <v/>
      </c>
    </row>
    <row r="4012" spans="2:19" x14ac:dyDescent="0.3">
      <c r="B4012" s="24" t="str">
        <f>_xlfn.IFNA(VLOOKUP(A4012,list!B:C,2,FALSE),"")</f>
        <v/>
      </c>
      <c r="D4012" s="24" t="str">
        <f>_xlfn.IFNA(VLOOKUP(C4012,list!$G$2:$I$10,2,FALSE),"")</f>
        <v/>
      </c>
      <c r="E4012" s="24" t="str">
        <f>_xlfn.IFNA(VLOOKUP(C4012,list!G:I,3,FALSE),"")</f>
        <v/>
      </c>
      <c r="O4012" s="26" t="str">
        <f t="shared" si="312"/>
        <v/>
      </c>
      <c r="P4012" s="28" t="str">
        <f t="shared" si="316"/>
        <v/>
      </c>
      <c r="Q4012" s="24" t="str">
        <f t="shared" si="313"/>
        <v/>
      </c>
      <c r="R4012" s="24" t="str">
        <f t="shared" si="314"/>
        <v/>
      </c>
      <c r="S4012" s="27" t="str">
        <f t="shared" si="315"/>
        <v/>
      </c>
    </row>
    <row r="4013" spans="2:19" x14ac:dyDescent="0.3">
      <c r="B4013" s="24" t="str">
        <f>_xlfn.IFNA(VLOOKUP(A4013,list!B:C,2,FALSE),"")</f>
        <v/>
      </c>
      <c r="D4013" s="24" t="str">
        <f>_xlfn.IFNA(VLOOKUP(C4013,list!$G$2:$I$10,2,FALSE),"")</f>
        <v/>
      </c>
      <c r="E4013" s="24" t="str">
        <f>_xlfn.IFNA(VLOOKUP(C4013,list!G:I,3,FALSE),"")</f>
        <v/>
      </c>
      <c r="O4013" s="26" t="str">
        <f t="shared" si="312"/>
        <v/>
      </c>
      <c r="P4013" s="28" t="str">
        <f t="shared" si="316"/>
        <v/>
      </c>
      <c r="Q4013" s="24" t="str">
        <f t="shared" si="313"/>
        <v/>
      </c>
      <c r="R4013" s="24" t="str">
        <f t="shared" si="314"/>
        <v/>
      </c>
      <c r="S4013" s="27" t="str">
        <f t="shared" si="315"/>
        <v/>
      </c>
    </row>
    <row r="4014" spans="2:19" x14ac:dyDescent="0.3">
      <c r="B4014" s="24" t="str">
        <f>_xlfn.IFNA(VLOOKUP(A4014,list!B:C,2,FALSE),"")</f>
        <v/>
      </c>
      <c r="D4014" s="24" t="str">
        <f>_xlfn.IFNA(VLOOKUP(C4014,list!$G$2:$I$10,2,FALSE),"")</f>
        <v/>
      </c>
      <c r="E4014" s="24" t="str">
        <f>_xlfn.IFNA(VLOOKUP(C4014,list!G:I,3,FALSE),"")</f>
        <v/>
      </c>
      <c r="O4014" s="26" t="str">
        <f t="shared" si="312"/>
        <v/>
      </c>
      <c r="P4014" s="28" t="str">
        <f t="shared" si="316"/>
        <v/>
      </c>
      <c r="Q4014" s="24" t="str">
        <f t="shared" si="313"/>
        <v/>
      </c>
      <c r="R4014" s="24" t="str">
        <f t="shared" si="314"/>
        <v/>
      </c>
      <c r="S4014" s="27" t="str">
        <f t="shared" si="315"/>
        <v/>
      </c>
    </row>
    <row r="4015" spans="2:19" x14ac:dyDescent="0.3">
      <c r="B4015" s="24" t="str">
        <f>_xlfn.IFNA(VLOOKUP(A4015,list!B:C,2,FALSE),"")</f>
        <v/>
      </c>
      <c r="D4015" s="24" t="str">
        <f>_xlfn.IFNA(VLOOKUP(C4015,list!$G$2:$I$10,2,FALSE),"")</f>
        <v/>
      </c>
      <c r="E4015" s="24" t="str">
        <f>_xlfn.IFNA(VLOOKUP(C4015,list!G:I,3,FALSE),"")</f>
        <v/>
      </c>
      <c r="O4015" s="26" t="str">
        <f t="shared" si="312"/>
        <v/>
      </c>
      <c r="P4015" s="28" t="str">
        <f t="shared" si="316"/>
        <v/>
      </c>
      <c r="Q4015" s="24" t="str">
        <f t="shared" si="313"/>
        <v/>
      </c>
      <c r="R4015" s="24" t="str">
        <f t="shared" si="314"/>
        <v/>
      </c>
      <c r="S4015" s="27" t="str">
        <f t="shared" si="315"/>
        <v/>
      </c>
    </row>
    <row r="4016" spans="2:19" x14ac:dyDescent="0.3">
      <c r="B4016" s="24" t="str">
        <f>_xlfn.IFNA(VLOOKUP(A4016,list!B:C,2,FALSE),"")</f>
        <v/>
      </c>
      <c r="D4016" s="24" t="str">
        <f>_xlfn.IFNA(VLOOKUP(C4016,list!$G$2:$I$10,2,FALSE),"")</f>
        <v/>
      </c>
      <c r="E4016" s="24" t="str">
        <f>_xlfn.IFNA(VLOOKUP(C4016,list!G:I,3,FALSE),"")</f>
        <v/>
      </c>
      <c r="O4016" s="26" t="str">
        <f t="shared" si="312"/>
        <v/>
      </c>
      <c r="P4016" s="28" t="str">
        <f t="shared" si="316"/>
        <v/>
      </c>
      <c r="Q4016" s="24" t="str">
        <f t="shared" si="313"/>
        <v/>
      </c>
      <c r="R4016" s="24" t="str">
        <f t="shared" si="314"/>
        <v/>
      </c>
      <c r="S4016" s="27" t="str">
        <f t="shared" si="315"/>
        <v/>
      </c>
    </row>
    <row r="4017" spans="2:19" x14ac:dyDescent="0.3">
      <c r="B4017" s="24" t="str">
        <f>_xlfn.IFNA(VLOOKUP(A4017,list!B:C,2,FALSE),"")</f>
        <v/>
      </c>
      <c r="D4017" s="24" t="str">
        <f>_xlfn.IFNA(VLOOKUP(C4017,list!$G$2:$I$10,2,FALSE),"")</f>
        <v/>
      </c>
      <c r="E4017" s="24" t="str">
        <f>_xlfn.IFNA(VLOOKUP(C4017,list!G:I,3,FALSE),"")</f>
        <v/>
      </c>
      <c r="O4017" s="26" t="str">
        <f t="shared" si="312"/>
        <v/>
      </c>
      <c r="P4017" s="28" t="str">
        <f t="shared" si="316"/>
        <v/>
      </c>
      <c r="Q4017" s="24" t="str">
        <f t="shared" si="313"/>
        <v/>
      </c>
      <c r="R4017" s="24" t="str">
        <f t="shared" si="314"/>
        <v/>
      </c>
      <c r="S4017" s="27" t="str">
        <f t="shared" si="315"/>
        <v/>
      </c>
    </row>
    <row r="4018" spans="2:19" x14ac:dyDescent="0.3">
      <c r="B4018" s="24" t="str">
        <f>_xlfn.IFNA(VLOOKUP(A4018,list!B:C,2,FALSE),"")</f>
        <v/>
      </c>
      <c r="D4018" s="24" t="str">
        <f>_xlfn.IFNA(VLOOKUP(C4018,list!$G$2:$I$10,2,FALSE),"")</f>
        <v/>
      </c>
      <c r="E4018" s="24" t="str">
        <f>_xlfn.IFNA(VLOOKUP(C4018,list!G:I,3,FALSE),"")</f>
        <v/>
      </c>
      <c r="O4018" s="26" t="str">
        <f t="shared" si="312"/>
        <v/>
      </c>
      <c r="P4018" s="28" t="str">
        <f t="shared" si="316"/>
        <v/>
      </c>
      <c r="Q4018" s="24" t="str">
        <f t="shared" si="313"/>
        <v/>
      </c>
      <c r="R4018" s="24" t="str">
        <f t="shared" si="314"/>
        <v/>
      </c>
      <c r="S4018" s="27" t="str">
        <f t="shared" si="315"/>
        <v/>
      </c>
    </row>
    <row r="4019" spans="2:19" x14ac:dyDescent="0.3">
      <c r="B4019" s="24" t="str">
        <f>_xlfn.IFNA(VLOOKUP(A4019,list!B:C,2,FALSE),"")</f>
        <v/>
      </c>
      <c r="D4019" s="24" t="str">
        <f>_xlfn.IFNA(VLOOKUP(C4019,list!$G$2:$I$10,2,FALSE),"")</f>
        <v/>
      </c>
      <c r="E4019" s="24" t="str">
        <f>_xlfn.IFNA(VLOOKUP(C4019,list!G:I,3,FALSE),"")</f>
        <v/>
      </c>
      <c r="O4019" s="26" t="str">
        <f t="shared" si="312"/>
        <v/>
      </c>
      <c r="P4019" s="28" t="str">
        <f t="shared" si="316"/>
        <v/>
      </c>
      <c r="Q4019" s="24" t="str">
        <f t="shared" si="313"/>
        <v/>
      </c>
      <c r="R4019" s="24" t="str">
        <f t="shared" si="314"/>
        <v/>
      </c>
      <c r="S4019" s="27" t="str">
        <f t="shared" si="315"/>
        <v/>
      </c>
    </row>
    <row r="4020" spans="2:19" x14ac:dyDescent="0.3">
      <c r="B4020" s="24" t="str">
        <f>_xlfn.IFNA(VLOOKUP(A4020,list!B:C,2,FALSE),"")</f>
        <v/>
      </c>
      <c r="D4020" s="24" t="str">
        <f>_xlfn.IFNA(VLOOKUP(C4020,list!$G$2:$I$10,2,FALSE),"")</f>
        <v/>
      </c>
      <c r="E4020" s="24" t="str">
        <f>_xlfn.IFNA(VLOOKUP(C4020,list!G:I,3,FALSE),"")</f>
        <v/>
      </c>
      <c r="O4020" s="26" t="str">
        <f t="shared" si="312"/>
        <v/>
      </c>
      <c r="P4020" s="28" t="str">
        <f t="shared" si="316"/>
        <v/>
      </c>
      <c r="Q4020" s="24" t="str">
        <f t="shared" si="313"/>
        <v/>
      </c>
      <c r="R4020" s="24" t="str">
        <f t="shared" si="314"/>
        <v/>
      </c>
      <c r="S4020" s="27" t="str">
        <f t="shared" si="315"/>
        <v/>
      </c>
    </row>
    <row r="4021" spans="2:19" x14ac:dyDescent="0.3">
      <c r="B4021" s="24" t="str">
        <f>_xlfn.IFNA(VLOOKUP(A4021,list!B:C,2,FALSE),"")</f>
        <v/>
      </c>
      <c r="D4021" s="24" t="str">
        <f>_xlfn.IFNA(VLOOKUP(C4021,list!$G$2:$I$10,2,FALSE),"")</f>
        <v/>
      </c>
      <c r="E4021" s="24" t="str">
        <f>_xlfn.IFNA(VLOOKUP(C4021,list!G:I,3,FALSE),"")</f>
        <v/>
      </c>
      <c r="O4021" s="26" t="str">
        <f t="shared" si="312"/>
        <v/>
      </c>
      <c r="P4021" s="28" t="str">
        <f t="shared" si="316"/>
        <v/>
      </c>
      <c r="Q4021" s="24" t="str">
        <f t="shared" si="313"/>
        <v/>
      </c>
      <c r="R4021" s="24" t="str">
        <f t="shared" si="314"/>
        <v/>
      </c>
      <c r="S4021" s="27" t="str">
        <f t="shared" si="315"/>
        <v/>
      </c>
    </row>
    <row r="4022" spans="2:19" x14ac:dyDescent="0.3">
      <c r="B4022" s="24" t="str">
        <f>_xlfn.IFNA(VLOOKUP(A4022,list!B:C,2,FALSE),"")</f>
        <v/>
      </c>
      <c r="D4022" s="24" t="str">
        <f>_xlfn.IFNA(VLOOKUP(C4022,list!$G$2:$I$10,2,FALSE),"")</f>
        <v/>
      </c>
      <c r="E4022" s="24" t="str">
        <f>_xlfn.IFNA(VLOOKUP(C4022,list!G:I,3,FALSE),"")</f>
        <v/>
      </c>
      <c r="O4022" s="26" t="str">
        <f t="shared" si="312"/>
        <v/>
      </c>
      <c r="P4022" s="28" t="str">
        <f t="shared" si="316"/>
        <v/>
      </c>
      <c r="Q4022" s="24" t="str">
        <f t="shared" si="313"/>
        <v/>
      </c>
      <c r="R4022" s="24" t="str">
        <f t="shared" si="314"/>
        <v/>
      </c>
      <c r="S4022" s="27" t="str">
        <f t="shared" si="315"/>
        <v/>
      </c>
    </row>
    <row r="4023" spans="2:19" x14ac:dyDescent="0.3">
      <c r="B4023" s="24" t="str">
        <f>_xlfn.IFNA(VLOOKUP(A4023,list!B:C,2,FALSE),"")</f>
        <v/>
      </c>
      <c r="D4023" s="24" t="str">
        <f>_xlfn.IFNA(VLOOKUP(C4023,list!$G$2:$I$10,2,FALSE),"")</f>
        <v/>
      </c>
      <c r="E4023" s="24" t="str">
        <f>_xlfn.IFNA(VLOOKUP(C4023,list!G:I,3,FALSE),"")</f>
        <v/>
      </c>
      <c r="O4023" s="26" t="str">
        <f t="shared" si="312"/>
        <v/>
      </c>
      <c r="P4023" s="28" t="str">
        <f t="shared" si="316"/>
        <v/>
      </c>
      <c r="Q4023" s="24" t="str">
        <f t="shared" si="313"/>
        <v/>
      </c>
      <c r="R4023" s="24" t="str">
        <f t="shared" si="314"/>
        <v/>
      </c>
      <c r="S4023" s="27" t="str">
        <f t="shared" si="315"/>
        <v/>
      </c>
    </row>
    <row r="4024" spans="2:19" x14ac:dyDescent="0.3">
      <c r="B4024" s="24" t="str">
        <f>_xlfn.IFNA(VLOOKUP(A4024,list!B:C,2,FALSE),"")</f>
        <v/>
      </c>
      <c r="D4024" s="24" t="str">
        <f>_xlfn.IFNA(VLOOKUP(C4024,list!$G$2:$I$10,2,FALSE),"")</f>
        <v/>
      </c>
      <c r="E4024" s="24" t="str">
        <f>_xlfn.IFNA(VLOOKUP(C4024,list!G:I,3,FALSE),"")</f>
        <v/>
      </c>
      <c r="O4024" s="26" t="str">
        <f t="shared" si="312"/>
        <v/>
      </c>
      <c r="P4024" s="28" t="str">
        <f t="shared" si="316"/>
        <v/>
      </c>
      <c r="Q4024" s="24" t="str">
        <f t="shared" si="313"/>
        <v/>
      </c>
      <c r="R4024" s="24" t="str">
        <f t="shared" si="314"/>
        <v/>
      </c>
      <c r="S4024" s="27" t="str">
        <f t="shared" si="315"/>
        <v/>
      </c>
    </row>
    <row r="4025" spans="2:19" x14ac:dyDescent="0.3">
      <c r="B4025" s="24" t="str">
        <f>_xlfn.IFNA(VLOOKUP(A4025,list!B:C,2,FALSE),"")</f>
        <v/>
      </c>
      <c r="D4025" s="24" t="str">
        <f>_xlfn.IFNA(VLOOKUP(C4025,list!$G$2:$I$10,2,FALSE),"")</f>
        <v/>
      </c>
      <c r="E4025" s="24" t="str">
        <f>_xlfn.IFNA(VLOOKUP(C4025,list!G:I,3,FALSE),"")</f>
        <v/>
      </c>
      <c r="O4025" s="26" t="str">
        <f t="shared" si="312"/>
        <v/>
      </c>
      <c r="P4025" s="28" t="str">
        <f t="shared" si="316"/>
        <v/>
      </c>
      <c r="Q4025" s="24" t="str">
        <f t="shared" si="313"/>
        <v/>
      </c>
      <c r="R4025" s="24" t="str">
        <f t="shared" si="314"/>
        <v/>
      </c>
      <c r="S4025" s="27" t="str">
        <f t="shared" si="315"/>
        <v/>
      </c>
    </row>
    <row r="4026" spans="2:19" x14ac:dyDescent="0.3">
      <c r="B4026" s="24" t="str">
        <f>_xlfn.IFNA(VLOOKUP(A4026,list!B:C,2,FALSE),"")</f>
        <v/>
      </c>
      <c r="D4026" s="24" t="str">
        <f>_xlfn.IFNA(VLOOKUP(C4026,list!$G$2:$I$10,2,FALSE),"")</f>
        <v/>
      </c>
      <c r="E4026" s="24" t="str">
        <f>_xlfn.IFNA(VLOOKUP(C4026,list!G:I,3,FALSE),"")</f>
        <v/>
      </c>
      <c r="O4026" s="26" t="str">
        <f t="shared" si="312"/>
        <v/>
      </c>
      <c r="P4026" s="28" t="str">
        <f t="shared" si="316"/>
        <v/>
      </c>
      <c r="Q4026" s="24" t="str">
        <f t="shared" si="313"/>
        <v/>
      </c>
      <c r="R4026" s="24" t="str">
        <f t="shared" si="314"/>
        <v/>
      </c>
      <c r="S4026" s="27" t="str">
        <f t="shared" si="315"/>
        <v/>
      </c>
    </row>
    <row r="4027" spans="2:19" x14ac:dyDescent="0.3">
      <c r="B4027" s="24" t="str">
        <f>_xlfn.IFNA(VLOOKUP(A4027,list!B:C,2,FALSE),"")</f>
        <v/>
      </c>
      <c r="D4027" s="24" t="str">
        <f>_xlfn.IFNA(VLOOKUP(C4027,list!$G$2:$I$10,2,FALSE),"")</f>
        <v/>
      </c>
      <c r="E4027" s="24" t="str">
        <f>_xlfn.IFNA(VLOOKUP(C4027,list!G:I,3,FALSE),"")</f>
        <v/>
      </c>
      <c r="O4027" s="26" t="str">
        <f t="shared" si="312"/>
        <v/>
      </c>
      <c r="P4027" s="28" t="str">
        <f t="shared" si="316"/>
        <v/>
      </c>
      <c r="Q4027" s="24" t="str">
        <f t="shared" si="313"/>
        <v/>
      </c>
      <c r="R4027" s="24" t="str">
        <f t="shared" si="314"/>
        <v/>
      </c>
      <c r="S4027" s="27" t="str">
        <f t="shared" si="315"/>
        <v/>
      </c>
    </row>
    <row r="4028" spans="2:19" x14ac:dyDescent="0.3">
      <c r="B4028" s="24" t="str">
        <f>_xlfn.IFNA(VLOOKUP(A4028,list!B:C,2,FALSE),"")</f>
        <v/>
      </c>
      <c r="D4028" s="24" t="str">
        <f>_xlfn.IFNA(VLOOKUP(C4028,list!$G$2:$I$10,2,FALSE),"")</f>
        <v/>
      </c>
      <c r="E4028" s="24" t="str">
        <f>_xlfn.IFNA(VLOOKUP(C4028,list!G:I,3,FALSE),"")</f>
        <v/>
      </c>
      <c r="O4028" s="26" t="str">
        <f t="shared" si="312"/>
        <v/>
      </c>
      <c r="P4028" s="28" t="str">
        <f t="shared" si="316"/>
        <v/>
      </c>
      <c r="Q4028" s="24" t="str">
        <f t="shared" si="313"/>
        <v/>
      </c>
      <c r="R4028" s="24" t="str">
        <f t="shared" si="314"/>
        <v/>
      </c>
      <c r="S4028" s="27" t="str">
        <f t="shared" si="315"/>
        <v/>
      </c>
    </row>
    <row r="4029" spans="2:19" x14ac:dyDescent="0.3">
      <c r="B4029" s="24" t="str">
        <f>_xlfn.IFNA(VLOOKUP(A4029,list!B:C,2,FALSE),"")</f>
        <v/>
      </c>
      <c r="D4029" s="24" t="str">
        <f>_xlfn.IFNA(VLOOKUP(C4029,list!$G$2:$I$10,2,FALSE),"")</f>
        <v/>
      </c>
      <c r="E4029" s="24" t="str">
        <f>_xlfn.IFNA(VLOOKUP(C4029,list!G:I,3,FALSE),"")</f>
        <v/>
      </c>
      <c r="O4029" s="26" t="str">
        <f t="shared" si="312"/>
        <v/>
      </c>
      <c r="P4029" s="28" t="str">
        <f t="shared" si="316"/>
        <v/>
      </c>
      <c r="Q4029" s="24" t="str">
        <f t="shared" si="313"/>
        <v/>
      </c>
      <c r="R4029" s="24" t="str">
        <f t="shared" si="314"/>
        <v/>
      </c>
      <c r="S4029" s="27" t="str">
        <f t="shared" si="315"/>
        <v/>
      </c>
    </row>
    <row r="4030" spans="2:19" x14ac:dyDescent="0.3">
      <c r="B4030" s="24" t="str">
        <f>_xlfn.IFNA(VLOOKUP(A4030,list!B:C,2,FALSE),"")</f>
        <v/>
      </c>
      <c r="D4030" s="24" t="str">
        <f>_xlfn.IFNA(VLOOKUP(C4030,list!$G$2:$I$10,2,FALSE),"")</f>
        <v/>
      </c>
      <c r="E4030" s="24" t="str">
        <f>_xlfn.IFNA(VLOOKUP(C4030,list!G:I,3,FALSE),"")</f>
        <v/>
      </c>
      <c r="O4030" s="26" t="str">
        <f t="shared" si="312"/>
        <v/>
      </c>
      <c r="P4030" s="28" t="str">
        <f t="shared" si="316"/>
        <v/>
      </c>
      <c r="Q4030" s="24" t="str">
        <f t="shared" si="313"/>
        <v/>
      </c>
      <c r="R4030" s="24" t="str">
        <f t="shared" si="314"/>
        <v/>
      </c>
      <c r="S4030" s="27" t="str">
        <f t="shared" si="315"/>
        <v/>
      </c>
    </row>
    <row r="4031" spans="2:19" x14ac:dyDescent="0.3">
      <c r="B4031" s="24" t="str">
        <f>_xlfn.IFNA(VLOOKUP(A4031,list!B:C,2,FALSE),"")</f>
        <v/>
      </c>
      <c r="D4031" s="24" t="str">
        <f>_xlfn.IFNA(VLOOKUP(C4031,list!$G$2:$I$10,2,FALSE),"")</f>
        <v/>
      </c>
      <c r="E4031" s="24" t="str">
        <f>_xlfn.IFNA(VLOOKUP(C4031,list!G:I,3,FALSE),"")</f>
        <v/>
      </c>
      <c r="O4031" s="26" t="str">
        <f t="shared" si="312"/>
        <v/>
      </c>
      <c r="P4031" s="28" t="str">
        <f t="shared" si="316"/>
        <v/>
      </c>
      <c r="Q4031" s="24" t="str">
        <f t="shared" si="313"/>
        <v/>
      </c>
      <c r="R4031" s="24" t="str">
        <f t="shared" si="314"/>
        <v/>
      </c>
      <c r="S4031" s="27" t="str">
        <f t="shared" si="315"/>
        <v/>
      </c>
    </row>
    <row r="4032" spans="2:19" x14ac:dyDescent="0.3">
      <c r="B4032" s="24" t="str">
        <f>_xlfn.IFNA(VLOOKUP(A4032,list!B:C,2,FALSE),"")</f>
        <v/>
      </c>
      <c r="D4032" s="24" t="str">
        <f>_xlfn.IFNA(VLOOKUP(C4032,list!$G$2:$I$10,2,FALSE),"")</f>
        <v/>
      </c>
      <c r="E4032" s="24" t="str">
        <f>_xlfn.IFNA(VLOOKUP(C4032,list!G:I,3,FALSE),"")</f>
        <v/>
      </c>
      <c r="O4032" s="26" t="str">
        <f t="shared" si="312"/>
        <v/>
      </c>
      <c r="P4032" s="28" t="str">
        <f t="shared" si="316"/>
        <v/>
      </c>
      <c r="Q4032" s="24" t="str">
        <f t="shared" si="313"/>
        <v/>
      </c>
      <c r="R4032" s="24" t="str">
        <f t="shared" si="314"/>
        <v/>
      </c>
      <c r="S4032" s="27" t="str">
        <f t="shared" si="315"/>
        <v/>
      </c>
    </row>
    <row r="4033" spans="2:19" x14ac:dyDescent="0.3">
      <c r="B4033" s="24" t="str">
        <f>_xlfn.IFNA(VLOOKUP(A4033,list!B:C,2,FALSE),"")</f>
        <v/>
      </c>
      <c r="D4033" s="24" t="str">
        <f>_xlfn.IFNA(VLOOKUP(C4033,list!$G$2:$I$10,2,FALSE),"")</f>
        <v/>
      </c>
      <c r="E4033" s="24" t="str">
        <f>_xlfn.IFNA(VLOOKUP(C4033,list!G:I,3,FALSE),"")</f>
        <v/>
      </c>
      <c r="O4033" s="26" t="str">
        <f t="shared" si="312"/>
        <v/>
      </c>
      <c r="P4033" s="28" t="str">
        <f t="shared" si="316"/>
        <v/>
      </c>
      <c r="Q4033" s="24" t="str">
        <f t="shared" si="313"/>
        <v/>
      </c>
      <c r="R4033" s="24" t="str">
        <f t="shared" si="314"/>
        <v/>
      </c>
      <c r="S4033" s="27" t="str">
        <f t="shared" si="315"/>
        <v/>
      </c>
    </row>
    <row r="4034" spans="2:19" x14ac:dyDescent="0.3">
      <c r="B4034" s="24" t="str">
        <f>_xlfn.IFNA(VLOOKUP(A4034,list!B:C,2,FALSE),"")</f>
        <v/>
      </c>
      <c r="D4034" s="24" t="str">
        <f>_xlfn.IFNA(VLOOKUP(C4034,list!$G$2:$I$10,2,FALSE),"")</f>
        <v/>
      </c>
      <c r="E4034" s="24" t="str">
        <f>_xlfn.IFNA(VLOOKUP(C4034,list!G:I,3,FALSE),"")</f>
        <v/>
      </c>
      <c r="O4034" s="26" t="str">
        <f t="shared" ref="O4034:O4097" si="317">IFERROR(IF(H4034="","",DATE(YEAR(H4034),MONTH(H4034),1)),"")</f>
        <v/>
      </c>
      <c r="P4034" s="28" t="str">
        <f t="shared" si="316"/>
        <v/>
      </c>
      <c r="Q4034" s="24" t="str">
        <f t="shared" ref="Q4034:Q4097" si="318">IFERROR(IF(J4034="","",MONTH(EOMONTH(J4034,(DAY(J4034)&gt;15)+0))),"")</f>
        <v/>
      </c>
      <c r="R4034" s="24" t="str">
        <f t="shared" ref="R4034:R4097" si="319">IFERROR(IF(J4034="","",IF(AND(MONTH(J4034)=12,Q4034=1),YEAR(J4034)+1,YEAR(J4034))),"")</f>
        <v/>
      </c>
      <c r="S4034" s="27" t="str">
        <f t="shared" ref="S4034:S4097" si="320">IF(OR(Q4034="",R4034=""),"",DATE(R4034,Q4034,1))</f>
        <v/>
      </c>
    </row>
    <row r="4035" spans="2:19" x14ac:dyDescent="0.3">
      <c r="B4035" s="24" t="str">
        <f>_xlfn.IFNA(VLOOKUP(A4035,list!B:C,2,FALSE),"")</f>
        <v/>
      </c>
      <c r="D4035" s="24" t="str">
        <f>_xlfn.IFNA(VLOOKUP(C4035,list!$G$2:$I$10,2,FALSE),"")</f>
        <v/>
      </c>
      <c r="E4035" s="24" t="str">
        <f>_xlfn.IFNA(VLOOKUP(C4035,list!G:I,3,FALSE),"")</f>
        <v/>
      </c>
      <c r="O4035" s="26" t="str">
        <f t="shared" si="317"/>
        <v/>
      </c>
      <c r="P4035" s="28" t="str">
        <f t="shared" ref="P4035:P4098" si="321">IFERROR(IF(J4035&gt;0,((J4035-H4035)/7),""),"")</f>
        <v/>
      </c>
      <c r="Q4035" s="24" t="str">
        <f t="shared" si="318"/>
        <v/>
      </c>
      <c r="R4035" s="24" t="str">
        <f t="shared" si="319"/>
        <v/>
      </c>
      <c r="S4035" s="27" t="str">
        <f t="shared" si="320"/>
        <v/>
      </c>
    </row>
    <row r="4036" spans="2:19" x14ac:dyDescent="0.3">
      <c r="B4036" s="24" t="str">
        <f>_xlfn.IFNA(VLOOKUP(A4036,list!B:C,2,FALSE),"")</f>
        <v/>
      </c>
      <c r="D4036" s="24" t="str">
        <f>_xlfn.IFNA(VLOOKUP(C4036,list!$G$2:$I$10,2,FALSE),"")</f>
        <v/>
      </c>
      <c r="E4036" s="24" t="str">
        <f>_xlfn.IFNA(VLOOKUP(C4036,list!G:I,3,FALSE),"")</f>
        <v/>
      </c>
      <c r="O4036" s="26" t="str">
        <f t="shared" si="317"/>
        <v/>
      </c>
      <c r="P4036" s="28" t="str">
        <f t="shared" si="321"/>
        <v/>
      </c>
      <c r="Q4036" s="24" t="str">
        <f t="shared" si="318"/>
        <v/>
      </c>
      <c r="R4036" s="24" t="str">
        <f t="shared" si="319"/>
        <v/>
      </c>
      <c r="S4036" s="27" t="str">
        <f t="shared" si="320"/>
        <v/>
      </c>
    </row>
    <row r="4037" spans="2:19" x14ac:dyDescent="0.3">
      <c r="B4037" s="24" t="str">
        <f>_xlfn.IFNA(VLOOKUP(A4037,list!B:C,2,FALSE),"")</f>
        <v/>
      </c>
      <c r="D4037" s="24" t="str">
        <f>_xlfn.IFNA(VLOOKUP(C4037,list!$G$2:$I$10,2,FALSE),"")</f>
        <v/>
      </c>
      <c r="E4037" s="24" t="str">
        <f>_xlfn.IFNA(VLOOKUP(C4037,list!G:I,3,FALSE),"")</f>
        <v/>
      </c>
      <c r="O4037" s="26" t="str">
        <f t="shared" si="317"/>
        <v/>
      </c>
      <c r="P4037" s="28" t="str">
        <f t="shared" si="321"/>
        <v/>
      </c>
      <c r="Q4037" s="24" t="str">
        <f t="shared" si="318"/>
        <v/>
      </c>
      <c r="R4037" s="24" t="str">
        <f t="shared" si="319"/>
        <v/>
      </c>
      <c r="S4037" s="27" t="str">
        <f t="shared" si="320"/>
        <v/>
      </c>
    </row>
    <row r="4038" spans="2:19" x14ac:dyDescent="0.3">
      <c r="B4038" s="24" t="str">
        <f>_xlfn.IFNA(VLOOKUP(A4038,list!B:C,2,FALSE),"")</f>
        <v/>
      </c>
      <c r="D4038" s="24" t="str">
        <f>_xlfn.IFNA(VLOOKUP(C4038,list!$G$2:$I$10,2,FALSE),"")</f>
        <v/>
      </c>
      <c r="E4038" s="24" t="str">
        <f>_xlfn.IFNA(VLOOKUP(C4038,list!G:I,3,FALSE),"")</f>
        <v/>
      </c>
      <c r="O4038" s="26" t="str">
        <f t="shared" si="317"/>
        <v/>
      </c>
      <c r="P4038" s="28" t="str">
        <f t="shared" si="321"/>
        <v/>
      </c>
      <c r="Q4038" s="24" t="str">
        <f t="shared" si="318"/>
        <v/>
      </c>
      <c r="R4038" s="24" t="str">
        <f t="shared" si="319"/>
        <v/>
      </c>
      <c r="S4038" s="27" t="str">
        <f t="shared" si="320"/>
        <v/>
      </c>
    </row>
    <row r="4039" spans="2:19" x14ac:dyDescent="0.3">
      <c r="B4039" s="24" t="str">
        <f>_xlfn.IFNA(VLOOKUP(A4039,list!B:C,2,FALSE),"")</f>
        <v/>
      </c>
      <c r="D4039" s="24" t="str">
        <f>_xlfn.IFNA(VLOOKUP(C4039,list!$G$2:$I$10,2,FALSE),"")</f>
        <v/>
      </c>
      <c r="E4039" s="24" t="str">
        <f>_xlfn.IFNA(VLOOKUP(C4039,list!G:I,3,FALSE),"")</f>
        <v/>
      </c>
      <c r="O4039" s="26" t="str">
        <f t="shared" si="317"/>
        <v/>
      </c>
      <c r="P4039" s="28" t="str">
        <f t="shared" si="321"/>
        <v/>
      </c>
      <c r="Q4039" s="24" t="str">
        <f t="shared" si="318"/>
        <v/>
      </c>
      <c r="R4039" s="24" t="str">
        <f t="shared" si="319"/>
        <v/>
      </c>
      <c r="S4039" s="27" t="str">
        <f t="shared" si="320"/>
        <v/>
      </c>
    </row>
    <row r="4040" spans="2:19" x14ac:dyDescent="0.3">
      <c r="B4040" s="24" t="str">
        <f>_xlfn.IFNA(VLOOKUP(A4040,list!B:C,2,FALSE),"")</f>
        <v/>
      </c>
      <c r="D4040" s="24" t="str">
        <f>_xlfn.IFNA(VLOOKUP(C4040,list!$G$2:$I$10,2,FALSE),"")</f>
        <v/>
      </c>
      <c r="E4040" s="24" t="str">
        <f>_xlfn.IFNA(VLOOKUP(C4040,list!G:I,3,FALSE),"")</f>
        <v/>
      </c>
      <c r="O4040" s="26" t="str">
        <f t="shared" si="317"/>
        <v/>
      </c>
      <c r="P4040" s="28" t="str">
        <f t="shared" si="321"/>
        <v/>
      </c>
      <c r="Q4040" s="24" t="str">
        <f t="shared" si="318"/>
        <v/>
      </c>
      <c r="R4040" s="24" t="str">
        <f t="shared" si="319"/>
        <v/>
      </c>
      <c r="S4040" s="27" t="str">
        <f t="shared" si="320"/>
        <v/>
      </c>
    </row>
    <row r="4041" spans="2:19" x14ac:dyDescent="0.3">
      <c r="B4041" s="24" t="str">
        <f>_xlfn.IFNA(VLOOKUP(A4041,list!B:C,2,FALSE),"")</f>
        <v/>
      </c>
      <c r="D4041" s="24" t="str">
        <f>_xlfn.IFNA(VLOOKUP(C4041,list!$G$2:$I$10,2,FALSE),"")</f>
        <v/>
      </c>
      <c r="E4041" s="24" t="str">
        <f>_xlfn.IFNA(VLOOKUP(C4041,list!G:I,3,FALSE),"")</f>
        <v/>
      </c>
      <c r="O4041" s="26" t="str">
        <f t="shared" si="317"/>
        <v/>
      </c>
      <c r="P4041" s="28" t="str">
        <f t="shared" si="321"/>
        <v/>
      </c>
      <c r="Q4041" s="24" t="str">
        <f t="shared" si="318"/>
        <v/>
      </c>
      <c r="R4041" s="24" t="str">
        <f t="shared" si="319"/>
        <v/>
      </c>
      <c r="S4041" s="27" t="str">
        <f t="shared" si="320"/>
        <v/>
      </c>
    </row>
    <row r="4042" spans="2:19" x14ac:dyDescent="0.3">
      <c r="B4042" s="24" t="str">
        <f>_xlfn.IFNA(VLOOKUP(A4042,list!B:C,2,FALSE),"")</f>
        <v/>
      </c>
      <c r="D4042" s="24" t="str">
        <f>_xlfn.IFNA(VLOOKUP(C4042,list!$G$2:$I$10,2,FALSE),"")</f>
        <v/>
      </c>
      <c r="E4042" s="24" t="str">
        <f>_xlfn.IFNA(VLOOKUP(C4042,list!G:I,3,FALSE),"")</f>
        <v/>
      </c>
      <c r="O4042" s="26" t="str">
        <f t="shared" si="317"/>
        <v/>
      </c>
      <c r="P4042" s="28" t="str">
        <f t="shared" si="321"/>
        <v/>
      </c>
      <c r="Q4042" s="24" t="str">
        <f t="shared" si="318"/>
        <v/>
      </c>
      <c r="R4042" s="24" t="str">
        <f t="shared" si="319"/>
        <v/>
      </c>
      <c r="S4042" s="27" t="str">
        <f t="shared" si="320"/>
        <v/>
      </c>
    </row>
    <row r="4043" spans="2:19" x14ac:dyDescent="0.3">
      <c r="B4043" s="24" t="str">
        <f>_xlfn.IFNA(VLOOKUP(A4043,list!B:C,2,FALSE),"")</f>
        <v/>
      </c>
      <c r="D4043" s="24" t="str">
        <f>_xlfn.IFNA(VLOOKUP(C4043,list!$G$2:$I$10,2,FALSE),"")</f>
        <v/>
      </c>
      <c r="E4043" s="24" t="str">
        <f>_xlfn.IFNA(VLOOKUP(C4043,list!G:I,3,FALSE),"")</f>
        <v/>
      </c>
      <c r="O4043" s="26" t="str">
        <f t="shared" si="317"/>
        <v/>
      </c>
      <c r="P4043" s="28" t="str">
        <f t="shared" si="321"/>
        <v/>
      </c>
      <c r="Q4043" s="24" t="str">
        <f t="shared" si="318"/>
        <v/>
      </c>
      <c r="R4043" s="24" t="str">
        <f t="shared" si="319"/>
        <v/>
      </c>
      <c r="S4043" s="27" t="str">
        <f t="shared" si="320"/>
        <v/>
      </c>
    </row>
    <row r="4044" spans="2:19" x14ac:dyDescent="0.3">
      <c r="B4044" s="24" t="str">
        <f>_xlfn.IFNA(VLOOKUP(A4044,list!B:C,2,FALSE),"")</f>
        <v/>
      </c>
      <c r="D4044" s="24" t="str">
        <f>_xlfn.IFNA(VLOOKUP(C4044,list!$G$2:$I$10,2,FALSE),"")</f>
        <v/>
      </c>
      <c r="E4044" s="24" t="str">
        <f>_xlfn.IFNA(VLOOKUP(C4044,list!G:I,3,FALSE),"")</f>
        <v/>
      </c>
      <c r="O4044" s="26" t="str">
        <f t="shared" si="317"/>
        <v/>
      </c>
      <c r="P4044" s="28" t="str">
        <f t="shared" si="321"/>
        <v/>
      </c>
      <c r="Q4044" s="24" t="str">
        <f t="shared" si="318"/>
        <v/>
      </c>
      <c r="R4044" s="24" t="str">
        <f t="shared" si="319"/>
        <v/>
      </c>
      <c r="S4044" s="27" t="str">
        <f t="shared" si="320"/>
        <v/>
      </c>
    </row>
    <row r="4045" spans="2:19" x14ac:dyDescent="0.3">
      <c r="B4045" s="24" t="str">
        <f>_xlfn.IFNA(VLOOKUP(A4045,list!B:C,2,FALSE),"")</f>
        <v/>
      </c>
      <c r="D4045" s="24" t="str">
        <f>_xlfn.IFNA(VLOOKUP(C4045,list!$G$2:$I$10,2,FALSE),"")</f>
        <v/>
      </c>
      <c r="E4045" s="24" t="str">
        <f>_xlfn.IFNA(VLOOKUP(C4045,list!G:I,3,FALSE),"")</f>
        <v/>
      </c>
      <c r="O4045" s="26" t="str">
        <f t="shared" si="317"/>
        <v/>
      </c>
      <c r="P4045" s="28" t="str">
        <f t="shared" si="321"/>
        <v/>
      </c>
      <c r="Q4045" s="24" t="str">
        <f t="shared" si="318"/>
        <v/>
      </c>
      <c r="R4045" s="24" t="str">
        <f t="shared" si="319"/>
        <v/>
      </c>
      <c r="S4045" s="27" t="str">
        <f t="shared" si="320"/>
        <v/>
      </c>
    </row>
    <row r="4046" spans="2:19" x14ac:dyDescent="0.3">
      <c r="B4046" s="24" t="str">
        <f>_xlfn.IFNA(VLOOKUP(A4046,list!B:C,2,FALSE),"")</f>
        <v/>
      </c>
      <c r="D4046" s="24" t="str">
        <f>_xlfn.IFNA(VLOOKUP(C4046,list!$G$2:$I$10,2,FALSE),"")</f>
        <v/>
      </c>
      <c r="E4046" s="24" t="str">
        <f>_xlfn.IFNA(VLOOKUP(C4046,list!G:I,3,FALSE),"")</f>
        <v/>
      </c>
      <c r="O4046" s="26" t="str">
        <f t="shared" si="317"/>
        <v/>
      </c>
      <c r="P4046" s="28" t="str">
        <f t="shared" si="321"/>
        <v/>
      </c>
      <c r="Q4046" s="24" t="str">
        <f t="shared" si="318"/>
        <v/>
      </c>
      <c r="R4046" s="24" t="str">
        <f t="shared" si="319"/>
        <v/>
      </c>
      <c r="S4046" s="27" t="str">
        <f t="shared" si="320"/>
        <v/>
      </c>
    </row>
    <row r="4047" spans="2:19" x14ac:dyDescent="0.3">
      <c r="B4047" s="24" t="str">
        <f>_xlfn.IFNA(VLOOKUP(A4047,list!B:C,2,FALSE),"")</f>
        <v/>
      </c>
      <c r="D4047" s="24" t="str">
        <f>_xlfn.IFNA(VLOOKUP(C4047,list!$G$2:$I$10,2,FALSE),"")</f>
        <v/>
      </c>
      <c r="E4047" s="24" t="str">
        <f>_xlfn.IFNA(VLOOKUP(C4047,list!G:I,3,FALSE),"")</f>
        <v/>
      </c>
      <c r="O4047" s="26" t="str">
        <f t="shared" si="317"/>
        <v/>
      </c>
      <c r="P4047" s="28" t="str">
        <f t="shared" si="321"/>
        <v/>
      </c>
      <c r="Q4047" s="24" t="str">
        <f t="shared" si="318"/>
        <v/>
      </c>
      <c r="R4047" s="24" t="str">
        <f t="shared" si="319"/>
        <v/>
      </c>
      <c r="S4047" s="27" t="str">
        <f t="shared" si="320"/>
        <v/>
      </c>
    </row>
    <row r="4048" spans="2:19" x14ac:dyDescent="0.3">
      <c r="B4048" s="24" t="str">
        <f>_xlfn.IFNA(VLOOKUP(A4048,list!B:C,2,FALSE),"")</f>
        <v/>
      </c>
      <c r="D4048" s="24" t="str">
        <f>_xlfn.IFNA(VLOOKUP(C4048,list!$G$2:$I$10,2,FALSE),"")</f>
        <v/>
      </c>
      <c r="E4048" s="24" t="str">
        <f>_xlfn.IFNA(VLOOKUP(C4048,list!G:I,3,FALSE),"")</f>
        <v/>
      </c>
      <c r="O4048" s="26" t="str">
        <f t="shared" si="317"/>
        <v/>
      </c>
      <c r="P4048" s="28" t="str">
        <f t="shared" si="321"/>
        <v/>
      </c>
      <c r="Q4048" s="24" t="str">
        <f t="shared" si="318"/>
        <v/>
      </c>
      <c r="R4048" s="24" t="str">
        <f t="shared" si="319"/>
        <v/>
      </c>
      <c r="S4048" s="27" t="str">
        <f t="shared" si="320"/>
        <v/>
      </c>
    </row>
    <row r="4049" spans="2:19" x14ac:dyDescent="0.3">
      <c r="B4049" s="24" t="str">
        <f>_xlfn.IFNA(VLOOKUP(A4049,list!B:C,2,FALSE),"")</f>
        <v/>
      </c>
      <c r="D4049" s="24" t="str">
        <f>_xlfn.IFNA(VLOOKUP(C4049,list!$G$2:$I$10,2,FALSE),"")</f>
        <v/>
      </c>
      <c r="E4049" s="24" t="str">
        <f>_xlfn.IFNA(VLOOKUP(C4049,list!G:I,3,FALSE),"")</f>
        <v/>
      </c>
      <c r="O4049" s="26" t="str">
        <f t="shared" si="317"/>
        <v/>
      </c>
      <c r="P4049" s="28" t="str">
        <f t="shared" si="321"/>
        <v/>
      </c>
      <c r="Q4049" s="24" t="str">
        <f t="shared" si="318"/>
        <v/>
      </c>
      <c r="R4049" s="24" t="str">
        <f t="shared" si="319"/>
        <v/>
      </c>
      <c r="S4049" s="27" t="str">
        <f t="shared" si="320"/>
        <v/>
      </c>
    </row>
    <row r="4050" spans="2:19" x14ac:dyDescent="0.3">
      <c r="B4050" s="24" t="str">
        <f>_xlfn.IFNA(VLOOKUP(A4050,list!B:C,2,FALSE),"")</f>
        <v/>
      </c>
      <c r="D4050" s="24" t="str">
        <f>_xlfn.IFNA(VLOOKUP(C4050,list!$G$2:$I$10,2,FALSE),"")</f>
        <v/>
      </c>
      <c r="E4050" s="24" t="str">
        <f>_xlfn.IFNA(VLOOKUP(C4050,list!G:I,3,FALSE),"")</f>
        <v/>
      </c>
      <c r="O4050" s="26" t="str">
        <f t="shared" si="317"/>
        <v/>
      </c>
      <c r="P4050" s="28" t="str">
        <f t="shared" si="321"/>
        <v/>
      </c>
      <c r="Q4050" s="24" t="str">
        <f t="shared" si="318"/>
        <v/>
      </c>
      <c r="R4050" s="24" t="str">
        <f t="shared" si="319"/>
        <v/>
      </c>
      <c r="S4050" s="27" t="str">
        <f t="shared" si="320"/>
        <v/>
      </c>
    </row>
    <row r="4051" spans="2:19" x14ac:dyDescent="0.3">
      <c r="B4051" s="24" t="str">
        <f>_xlfn.IFNA(VLOOKUP(A4051,list!B:C,2,FALSE),"")</f>
        <v/>
      </c>
      <c r="D4051" s="24" t="str">
        <f>_xlfn.IFNA(VLOOKUP(C4051,list!$G$2:$I$10,2,FALSE),"")</f>
        <v/>
      </c>
      <c r="E4051" s="24" t="str">
        <f>_xlfn.IFNA(VLOOKUP(C4051,list!G:I,3,FALSE),"")</f>
        <v/>
      </c>
      <c r="O4051" s="26" t="str">
        <f t="shared" si="317"/>
        <v/>
      </c>
      <c r="P4051" s="28" t="str">
        <f t="shared" si="321"/>
        <v/>
      </c>
      <c r="Q4051" s="24" t="str">
        <f t="shared" si="318"/>
        <v/>
      </c>
      <c r="R4051" s="24" t="str">
        <f t="shared" si="319"/>
        <v/>
      </c>
      <c r="S4051" s="27" t="str">
        <f t="shared" si="320"/>
        <v/>
      </c>
    </row>
    <row r="4052" spans="2:19" x14ac:dyDescent="0.3">
      <c r="B4052" s="24" t="str">
        <f>_xlfn.IFNA(VLOOKUP(A4052,list!B:C,2,FALSE),"")</f>
        <v/>
      </c>
      <c r="D4052" s="24" t="str">
        <f>_xlfn.IFNA(VLOOKUP(C4052,list!$G$2:$I$10,2,FALSE),"")</f>
        <v/>
      </c>
      <c r="E4052" s="24" t="str">
        <f>_xlfn.IFNA(VLOOKUP(C4052,list!G:I,3,FALSE),"")</f>
        <v/>
      </c>
      <c r="O4052" s="26" t="str">
        <f t="shared" si="317"/>
        <v/>
      </c>
      <c r="P4052" s="28" t="str">
        <f t="shared" si="321"/>
        <v/>
      </c>
      <c r="Q4052" s="24" t="str">
        <f t="shared" si="318"/>
        <v/>
      </c>
      <c r="R4052" s="24" t="str">
        <f t="shared" si="319"/>
        <v/>
      </c>
      <c r="S4052" s="27" t="str">
        <f t="shared" si="320"/>
        <v/>
      </c>
    </row>
    <row r="4053" spans="2:19" x14ac:dyDescent="0.3">
      <c r="B4053" s="24" t="str">
        <f>_xlfn.IFNA(VLOOKUP(A4053,list!B:C,2,FALSE),"")</f>
        <v/>
      </c>
      <c r="D4053" s="24" t="str">
        <f>_xlfn.IFNA(VLOOKUP(C4053,list!$G$2:$I$10,2,FALSE),"")</f>
        <v/>
      </c>
      <c r="E4053" s="24" t="str">
        <f>_xlfn.IFNA(VLOOKUP(C4053,list!G:I,3,FALSE),"")</f>
        <v/>
      </c>
      <c r="O4053" s="26" t="str">
        <f t="shared" si="317"/>
        <v/>
      </c>
      <c r="P4053" s="28" t="str">
        <f t="shared" si="321"/>
        <v/>
      </c>
      <c r="Q4053" s="24" t="str">
        <f t="shared" si="318"/>
        <v/>
      </c>
      <c r="R4053" s="24" t="str">
        <f t="shared" si="319"/>
        <v/>
      </c>
      <c r="S4053" s="27" t="str">
        <f t="shared" si="320"/>
        <v/>
      </c>
    </row>
    <row r="4054" spans="2:19" x14ac:dyDescent="0.3">
      <c r="B4054" s="24" t="str">
        <f>_xlfn.IFNA(VLOOKUP(A4054,list!B:C,2,FALSE),"")</f>
        <v/>
      </c>
      <c r="D4054" s="24" t="str">
        <f>_xlfn.IFNA(VLOOKUP(C4054,list!$G$2:$I$10,2,FALSE),"")</f>
        <v/>
      </c>
      <c r="E4054" s="24" t="str">
        <f>_xlfn.IFNA(VLOOKUP(C4054,list!G:I,3,FALSE),"")</f>
        <v/>
      </c>
      <c r="O4054" s="26" t="str">
        <f t="shared" si="317"/>
        <v/>
      </c>
      <c r="P4054" s="28" t="str">
        <f t="shared" si="321"/>
        <v/>
      </c>
      <c r="Q4054" s="24" t="str">
        <f t="shared" si="318"/>
        <v/>
      </c>
      <c r="R4054" s="24" t="str">
        <f t="shared" si="319"/>
        <v/>
      </c>
      <c r="S4054" s="27" t="str">
        <f t="shared" si="320"/>
        <v/>
      </c>
    </row>
    <row r="4055" spans="2:19" x14ac:dyDescent="0.3">
      <c r="B4055" s="24" t="str">
        <f>_xlfn.IFNA(VLOOKUP(A4055,list!B:C,2,FALSE),"")</f>
        <v/>
      </c>
      <c r="D4055" s="24" t="str">
        <f>_xlfn.IFNA(VLOOKUP(C4055,list!$G$2:$I$10,2,FALSE),"")</f>
        <v/>
      </c>
      <c r="E4055" s="24" t="str">
        <f>_xlfn.IFNA(VLOOKUP(C4055,list!G:I,3,FALSE),"")</f>
        <v/>
      </c>
      <c r="O4055" s="26" t="str">
        <f t="shared" si="317"/>
        <v/>
      </c>
      <c r="P4055" s="28" t="str">
        <f t="shared" si="321"/>
        <v/>
      </c>
      <c r="Q4055" s="24" t="str">
        <f t="shared" si="318"/>
        <v/>
      </c>
      <c r="R4055" s="24" t="str">
        <f t="shared" si="319"/>
        <v/>
      </c>
      <c r="S4055" s="27" t="str">
        <f t="shared" si="320"/>
        <v/>
      </c>
    </row>
    <row r="4056" spans="2:19" x14ac:dyDescent="0.3">
      <c r="B4056" s="24" t="str">
        <f>_xlfn.IFNA(VLOOKUP(A4056,list!B:C,2,FALSE),"")</f>
        <v/>
      </c>
      <c r="D4056" s="24" t="str">
        <f>_xlfn.IFNA(VLOOKUP(C4056,list!$G$2:$I$10,2,FALSE),"")</f>
        <v/>
      </c>
      <c r="E4056" s="24" t="str">
        <f>_xlfn.IFNA(VLOOKUP(C4056,list!G:I,3,FALSE),"")</f>
        <v/>
      </c>
      <c r="O4056" s="26" t="str">
        <f t="shared" si="317"/>
        <v/>
      </c>
      <c r="P4056" s="28" t="str">
        <f t="shared" si="321"/>
        <v/>
      </c>
      <c r="Q4056" s="24" t="str">
        <f t="shared" si="318"/>
        <v/>
      </c>
      <c r="R4056" s="24" t="str">
        <f t="shared" si="319"/>
        <v/>
      </c>
      <c r="S4056" s="27" t="str">
        <f t="shared" si="320"/>
        <v/>
      </c>
    </row>
    <row r="4057" spans="2:19" x14ac:dyDescent="0.3">
      <c r="B4057" s="24" t="str">
        <f>_xlfn.IFNA(VLOOKUP(A4057,list!B:C,2,FALSE),"")</f>
        <v/>
      </c>
      <c r="D4057" s="24" t="str">
        <f>_xlfn.IFNA(VLOOKUP(C4057,list!$G$2:$I$10,2,FALSE),"")</f>
        <v/>
      </c>
      <c r="E4057" s="24" t="str">
        <f>_xlfn.IFNA(VLOOKUP(C4057,list!G:I,3,FALSE),"")</f>
        <v/>
      </c>
      <c r="O4057" s="26" t="str">
        <f t="shared" si="317"/>
        <v/>
      </c>
      <c r="P4057" s="28" t="str">
        <f t="shared" si="321"/>
        <v/>
      </c>
      <c r="Q4057" s="24" t="str">
        <f t="shared" si="318"/>
        <v/>
      </c>
      <c r="R4057" s="24" t="str">
        <f t="shared" si="319"/>
        <v/>
      </c>
      <c r="S4057" s="27" t="str">
        <f t="shared" si="320"/>
        <v/>
      </c>
    </row>
    <row r="4058" spans="2:19" x14ac:dyDescent="0.3">
      <c r="B4058" s="24" t="str">
        <f>_xlfn.IFNA(VLOOKUP(A4058,list!B:C,2,FALSE),"")</f>
        <v/>
      </c>
      <c r="D4058" s="24" t="str">
        <f>_xlfn.IFNA(VLOOKUP(C4058,list!$G$2:$I$10,2,FALSE),"")</f>
        <v/>
      </c>
      <c r="E4058" s="24" t="str">
        <f>_xlfn.IFNA(VLOOKUP(C4058,list!G:I,3,FALSE),"")</f>
        <v/>
      </c>
      <c r="O4058" s="26" t="str">
        <f t="shared" si="317"/>
        <v/>
      </c>
      <c r="P4058" s="28" t="str">
        <f t="shared" si="321"/>
        <v/>
      </c>
      <c r="Q4058" s="24" t="str">
        <f t="shared" si="318"/>
        <v/>
      </c>
      <c r="R4058" s="24" t="str">
        <f t="shared" si="319"/>
        <v/>
      </c>
      <c r="S4058" s="27" t="str">
        <f t="shared" si="320"/>
        <v/>
      </c>
    </row>
    <row r="4059" spans="2:19" x14ac:dyDescent="0.3">
      <c r="B4059" s="24" t="str">
        <f>_xlfn.IFNA(VLOOKUP(A4059,list!B:C,2,FALSE),"")</f>
        <v/>
      </c>
      <c r="D4059" s="24" t="str">
        <f>_xlfn.IFNA(VLOOKUP(C4059,list!$G$2:$I$10,2,FALSE),"")</f>
        <v/>
      </c>
      <c r="E4059" s="24" t="str">
        <f>_xlfn.IFNA(VLOOKUP(C4059,list!G:I,3,FALSE),"")</f>
        <v/>
      </c>
      <c r="O4059" s="26" t="str">
        <f t="shared" si="317"/>
        <v/>
      </c>
      <c r="P4059" s="28" t="str">
        <f t="shared" si="321"/>
        <v/>
      </c>
      <c r="Q4059" s="24" t="str">
        <f t="shared" si="318"/>
        <v/>
      </c>
      <c r="R4059" s="24" t="str">
        <f t="shared" si="319"/>
        <v/>
      </c>
      <c r="S4059" s="27" t="str">
        <f t="shared" si="320"/>
        <v/>
      </c>
    </row>
    <row r="4060" spans="2:19" x14ac:dyDescent="0.3">
      <c r="B4060" s="24" t="str">
        <f>_xlfn.IFNA(VLOOKUP(A4060,list!B:C,2,FALSE),"")</f>
        <v/>
      </c>
      <c r="D4060" s="24" t="str">
        <f>_xlfn.IFNA(VLOOKUP(C4060,list!$G$2:$I$10,2,FALSE),"")</f>
        <v/>
      </c>
      <c r="E4060" s="24" t="str">
        <f>_xlfn.IFNA(VLOOKUP(C4060,list!G:I,3,FALSE),"")</f>
        <v/>
      </c>
      <c r="O4060" s="26" t="str">
        <f t="shared" si="317"/>
        <v/>
      </c>
      <c r="P4060" s="28" t="str">
        <f t="shared" si="321"/>
        <v/>
      </c>
      <c r="Q4060" s="24" t="str">
        <f t="shared" si="318"/>
        <v/>
      </c>
      <c r="R4060" s="24" t="str">
        <f t="shared" si="319"/>
        <v/>
      </c>
      <c r="S4060" s="27" t="str">
        <f t="shared" si="320"/>
        <v/>
      </c>
    </row>
    <row r="4061" spans="2:19" x14ac:dyDescent="0.3">
      <c r="B4061" s="24" t="str">
        <f>_xlfn.IFNA(VLOOKUP(A4061,list!B:C,2,FALSE),"")</f>
        <v/>
      </c>
      <c r="D4061" s="24" t="str">
        <f>_xlfn.IFNA(VLOOKUP(C4061,list!$G$2:$I$10,2,FALSE),"")</f>
        <v/>
      </c>
      <c r="E4061" s="24" t="str">
        <f>_xlfn.IFNA(VLOOKUP(C4061,list!G:I,3,FALSE),"")</f>
        <v/>
      </c>
      <c r="O4061" s="26" t="str">
        <f t="shared" si="317"/>
        <v/>
      </c>
      <c r="P4061" s="28" t="str">
        <f t="shared" si="321"/>
        <v/>
      </c>
      <c r="Q4061" s="24" t="str">
        <f t="shared" si="318"/>
        <v/>
      </c>
      <c r="R4061" s="24" t="str">
        <f t="shared" si="319"/>
        <v/>
      </c>
      <c r="S4061" s="27" t="str">
        <f t="shared" si="320"/>
        <v/>
      </c>
    </row>
    <row r="4062" spans="2:19" x14ac:dyDescent="0.3">
      <c r="B4062" s="24" t="str">
        <f>_xlfn.IFNA(VLOOKUP(A4062,list!B:C,2,FALSE),"")</f>
        <v/>
      </c>
      <c r="D4062" s="24" t="str">
        <f>_xlfn.IFNA(VLOOKUP(C4062,list!$G$2:$I$10,2,FALSE),"")</f>
        <v/>
      </c>
      <c r="E4062" s="24" t="str">
        <f>_xlfn.IFNA(VLOOKUP(C4062,list!G:I,3,FALSE),"")</f>
        <v/>
      </c>
      <c r="O4062" s="26" t="str">
        <f t="shared" si="317"/>
        <v/>
      </c>
      <c r="P4062" s="28" t="str">
        <f t="shared" si="321"/>
        <v/>
      </c>
      <c r="Q4062" s="24" t="str">
        <f t="shared" si="318"/>
        <v/>
      </c>
      <c r="R4062" s="24" t="str">
        <f t="shared" si="319"/>
        <v/>
      </c>
      <c r="S4062" s="27" t="str">
        <f t="shared" si="320"/>
        <v/>
      </c>
    </row>
    <row r="4063" spans="2:19" x14ac:dyDescent="0.3">
      <c r="B4063" s="24" t="str">
        <f>_xlfn.IFNA(VLOOKUP(A4063,list!B:C,2,FALSE),"")</f>
        <v/>
      </c>
      <c r="D4063" s="24" t="str">
        <f>_xlfn.IFNA(VLOOKUP(C4063,list!$G$2:$I$10,2,FALSE),"")</f>
        <v/>
      </c>
      <c r="E4063" s="24" t="str">
        <f>_xlfn.IFNA(VLOOKUP(C4063,list!G:I,3,FALSE),"")</f>
        <v/>
      </c>
      <c r="O4063" s="26" t="str">
        <f t="shared" si="317"/>
        <v/>
      </c>
      <c r="P4063" s="28" t="str">
        <f t="shared" si="321"/>
        <v/>
      </c>
      <c r="Q4063" s="24" t="str">
        <f t="shared" si="318"/>
        <v/>
      </c>
      <c r="R4063" s="24" t="str">
        <f t="shared" si="319"/>
        <v/>
      </c>
      <c r="S4063" s="27" t="str">
        <f t="shared" si="320"/>
        <v/>
      </c>
    </row>
    <row r="4064" spans="2:19" x14ac:dyDescent="0.3">
      <c r="B4064" s="24" t="str">
        <f>_xlfn.IFNA(VLOOKUP(A4064,list!B:C,2,FALSE),"")</f>
        <v/>
      </c>
      <c r="D4064" s="24" t="str">
        <f>_xlfn.IFNA(VLOOKUP(C4064,list!$G$2:$I$10,2,FALSE),"")</f>
        <v/>
      </c>
      <c r="E4064" s="24" t="str">
        <f>_xlfn.IFNA(VLOOKUP(C4064,list!G:I,3,FALSE),"")</f>
        <v/>
      </c>
      <c r="O4064" s="26" t="str">
        <f t="shared" si="317"/>
        <v/>
      </c>
      <c r="P4064" s="28" t="str">
        <f t="shared" si="321"/>
        <v/>
      </c>
      <c r="Q4064" s="24" t="str">
        <f t="shared" si="318"/>
        <v/>
      </c>
      <c r="R4064" s="24" t="str">
        <f t="shared" si="319"/>
        <v/>
      </c>
      <c r="S4064" s="27" t="str">
        <f t="shared" si="320"/>
        <v/>
      </c>
    </row>
    <row r="4065" spans="2:19" x14ac:dyDescent="0.3">
      <c r="B4065" s="24" t="str">
        <f>_xlfn.IFNA(VLOOKUP(A4065,list!B:C,2,FALSE),"")</f>
        <v/>
      </c>
      <c r="D4065" s="24" t="str">
        <f>_xlfn.IFNA(VLOOKUP(C4065,list!$G$2:$I$10,2,FALSE),"")</f>
        <v/>
      </c>
      <c r="E4065" s="24" t="str">
        <f>_xlfn.IFNA(VLOOKUP(C4065,list!G:I,3,FALSE),"")</f>
        <v/>
      </c>
      <c r="O4065" s="26" t="str">
        <f t="shared" si="317"/>
        <v/>
      </c>
      <c r="P4065" s="28" t="str">
        <f t="shared" si="321"/>
        <v/>
      </c>
      <c r="Q4065" s="24" t="str">
        <f t="shared" si="318"/>
        <v/>
      </c>
      <c r="R4065" s="24" t="str">
        <f t="shared" si="319"/>
        <v/>
      </c>
      <c r="S4065" s="27" t="str">
        <f t="shared" si="320"/>
        <v/>
      </c>
    </row>
    <row r="4066" spans="2:19" x14ac:dyDescent="0.3">
      <c r="B4066" s="24" t="str">
        <f>_xlfn.IFNA(VLOOKUP(A4066,list!B:C,2,FALSE),"")</f>
        <v/>
      </c>
      <c r="D4066" s="24" t="str">
        <f>_xlfn.IFNA(VLOOKUP(C4066,list!$G$2:$I$10,2,FALSE),"")</f>
        <v/>
      </c>
      <c r="E4066" s="24" t="str">
        <f>_xlfn.IFNA(VLOOKUP(C4066,list!G:I,3,FALSE),"")</f>
        <v/>
      </c>
      <c r="O4066" s="26" t="str">
        <f t="shared" si="317"/>
        <v/>
      </c>
      <c r="P4066" s="28" t="str">
        <f t="shared" si="321"/>
        <v/>
      </c>
      <c r="Q4066" s="24" t="str">
        <f t="shared" si="318"/>
        <v/>
      </c>
      <c r="R4066" s="24" t="str">
        <f t="shared" si="319"/>
        <v/>
      </c>
      <c r="S4066" s="27" t="str">
        <f t="shared" si="320"/>
        <v/>
      </c>
    </row>
    <row r="4067" spans="2:19" x14ac:dyDescent="0.3">
      <c r="B4067" s="24" t="str">
        <f>_xlfn.IFNA(VLOOKUP(A4067,list!B:C,2,FALSE),"")</f>
        <v/>
      </c>
      <c r="D4067" s="24" t="str">
        <f>_xlfn.IFNA(VLOOKUP(C4067,list!$G$2:$I$10,2,FALSE),"")</f>
        <v/>
      </c>
      <c r="E4067" s="24" t="str">
        <f>_xlfn.IFNA(VLOOKUP(C4067,list!G:I,3,FALSE),"")</f>
        <v/>
      </c>
      <c r="O4067" s="26" t="str">
        <f t="shared" si="317"/>
        <v/>
      </c>
      <c r="P4067" s="28" t="str">
        <f t="shared" si="321"/>
        <v/>
      </c>
      <c r="Q4067" s="24" t="str">
        <f t="shared" si="318"/>
        <v/>
      </c>
      <c r="R4067" s="24" t="str">
        <f t="shared" si="319"/>
        <v/>
      </c>
      <c r="S4067" s="27" t="str">
        <f t="shared" si="320"/>
        <v/>
      </c>
    </row>
    <row r="4068" spans="2:19" x14ac:dyDescent="0.3">
      <c r="B4068" s="24" t="str">
        <f>_xlfn.IFNA(VLOOKUP(A4068,list!B:C,2,FALSE),"")</f>
        <v/>
      </c>
      <c r="D4068" s="24" t="str">
        <f>_xlfn.IFNA(VLOOKUP(C4068,list!$G$2:$I$10,2,FALSE),"")</f>
        <v/>
      </c>
      <c r="E4068" s="24" t="str">
        <f>_xlfn.IFNA(VLOOKUP(C4068,list!G:I,3,FALSE),"")</f>
        <v/>
      </c>
      <c r="O4068" s="26" t="str">
        <f t="shared" si="317"/>
        <v/>
      </c>
      <c r="P4068" s="28" t="str">
        <f t="shared" si="321"/>
        <v/>
      </c>
      <c r="Q4068" s="24" t="str">
        <f t="shared" si="318"/>
        <v/>
      </c>
      <c r="R4068" s="24" t="str">
        <f t="shared" si="319"/>
        <v/>
      </c>
      <c r="S4068" s="27" t="str">
        <f t="shared" si="320"/>
        <v/>
      </c>
    </row>
    <row r="4069" spans="2:19" x14ac:dyDescent="0.3">
      <c r="B4069" s="24" t="str">
        <f>_xlfn.IFNA(VLOOKUP(A4069,list!B:C,2,FALSE),"")</f>
        <v/>
      </c>
      <c r="D4069" s="24" t="str">
        <f>_xlfn.IFNA(VLOOKUP(C4069,list!$G$2:$I$10,2,FALSE),"")</f>
        <v/>
      </c>
      <c r="E4069" s="24" t="str">
        <f>_xlfn.IFNA(VLOOKUP(C4069,list!G:I,3,FALSE),"")</f>
        <v/>
      </c>
      <c r="O4069" s="26" t="str">
        <f t="shared" si="317"/>
        <v/>
      </c>
      <c r="P4069" s="28" t="str">
        <f t="shared" si="321"/>
        <v/>
      </c>
      <c r="Q4069" s="24" t="str">
        <f t="shared" si="318"/>
        <v/>
      </c>
      <c r="R4069" s="24" t="str">
        <f t="shared" si="319"/>
        <v/>
      </c>
      <c r="S4069" s="27" t="str">
        <f t="shared" si="320"/>
        <v/>
      </c>
    </row>
    <row r="4070" spans="2:19" x14ac:dyDescent="0.3">
      <c r="B4070" s="24" t="str">
        <f>_xlfn.IFNA(VLOOKUP(A4070,list!B:C,2,FALSE),"")</f>
        <v/>
      </c>
      <c r="D4070" s="24" t="str">
        <f>_xlfn.IFNA(VLOOKUP(C4070,list!$G$2:$I$10,2,FALSE),"")</f>
        <v/>
      </c>
      <c r="E4070" s="24" t="str">
        <f>_xlfn.IFNA(VLOOKUP(C4070,list!G:I,3,FALSE),"")</f>
        <v/>
      </c>
      <c r="O4070" s="26" t="str">
        <f t="shared" si="317"/>
        <v/>
      </c>
      <c r="P4070" s="28" t="str">
        <f t="shared" si="321"/>
        <v/>
      </c>
      <c r="Q4070" s="24" t="str">
        <f t="shared" si="318"/>
        <v/>
      </c>
      <c r="R4070" s="24" t="str">
        <f t="shared" si="319"/>
        <v/>
      </c>
      <c r="S4070" s="27" t="str">
        <f t="shared" si="320"/>
        <v/>
      </c>
    </row>
    <row r="4071" spans="2:19" x14ac:dyDescent="0.3">
      <c r="B4071" s="24" t="str">
        <f>_xlfn.IFNA(VLOOKUP(A4071,list!B:C,2,FALSE),"")</f>
        <v/>
      </c>
      <c r="D4071" s="24" t="str">
        <f>_xlfn.IFNA(VLOOKUP(C4071,list!$G$2:$I$10,2,FALSE),"")</f>
        <v/>
      </c>
      <c r="E4071" s="24" t="str">
        <f>_xlfn.IFNA(VLOOKUP(C4071,list!G:I,3,FALSE),"")</f>
        <v/>
      </c>
      <c r="O4071" s="26" t="str">
        <f t="shared" si="317"/>
        <v/>
      </c>
      <c r="P4071" s="28" t="str">
        <f t="shared" si="321"/>
        <v/>
      </c>
      <c r="Q4071" s="24" t="str">
        <f t="shared" si="318"/>
        <v/>
      </c>
      <c r="R4071" s="24" t="str">
        <f t="shared" si="319"/>
        <v/>
      </c>
      <c r="S4071" s="27" t="str">
        <f t="shared" si="320"/>
        <v/>
      </c>
    </row>
    <row r="4072" spans="2:19" x14ac:dyDescent="0.3">
      <c r="B4072" s="24" t="str">
        <f>_xlfn.IFNA(VLOOKUP(A4072,list!B:C,2,FALSE),"")</f>
        <v/>
      </c>
      <c r="D4072" s="24" t="str">
        <f>_xlfn.IFNA(VLOOKUP(C4072,list!$G$2:$I$10,2,FALSE),"")</f>
        <v/>
      </c>
      <c r="E4072" s="24" t="str">
        <f>_xlfn.IFNA(VLOOKUP(C4072,list!G:I,3,FALSE),"")</f>
        <v/>
      </c>
      <c r="O4072" s="26" t="str">
        <f t="shared" si="317"/>
        <v/>
      </c>
      <c r="P4072" s="28" t="str">
        <f t="shared" si="321"/>
        <v/>
      </c>
      <c r="Q4072" s="24" t="str">
        <f t="shared" si="318"/>
        <v/>
      </c>
      <c r="R4072" s="24" t="str">
        <f t="shared" si="319"/>
        <v/>
      </c>
      <c r="S4072" s="27" t="str">
        <f t="shared" si="320"/>
        <v/>
      </c>
    </row>
    <row r="4073" spans="2:19" x14ac:dyDescent="0.3">
      <c r="B4073" s="24" t="str">
        <f>_xlfn.IFNA(VLOOKUP(A4073,list!B:C,2,FALSE),"")</f>
        <v/>
      </c>
      <c r="D4073" s="24" t="str">
        <f>_xlfn.IFNA(VLOOKUP(C4073,list!$G$2:$I$10,2,FALSE),"")</f>
        <v/>
      </c>
      <c r="E4073" s="24" t="str">
        <f>_xlfn.IFNA(VLOOKUP(C4073,list!G:I,3,FALSE),"")</f>
        <v/>
      </c>
      <c r="O4073" s="26" t="str">
        <f t="shared" si="317"/>
        <v/>
      </c>
      <c r="P4073" s="28" t="str">
        <f t="shared" si="321"/>
        <v/>
      </c>
      <c r="Q4073" s="24" t="str">
        <f t="shared" si="318"/>
        <v/>
      </c>
      <c r="R4073" s="24" t="str">
        <f t="shared" si="319"/>
        <v/>
      </c>
      <c r="S4073" s="27" t="str">
        <f t="shared" si="320"/>
        <v/>
      </c>
    </row>
    <row r="4074" spans="2:19" x14ac:dyDescent="0.3">
      <c r="B4074" s="24" t="str">
        <f>_xlfn.IFNA(VLOOKUP(A4074,list!B:C,2,FALSE),"")</f>
        <v/>
      </c>
      <c r="D4074" s="24" t="str">
        <f>_xlfn.IFNA(VLOOKUP(C4074,list!$G$2:$I$10,2,FALSE),"")</f>
        <v/>
      </c>
      <c r="E4074" s="24" t="str">
        <f>_xlfn.IFNA(VLOOKUP(C4074,list!G:I,3,FALSE),"")</f>
        <v/>
      </c>
      <c r="O4074" s="26" t="str">
        <f t="shared" si="317"/>
        <v/>
      </c>
      <c r="P4074" s="28" t="str">
        <f t="shared" si="321"/>
        <v/>
      </c>
      <c r="Q4074" s="24" t="str">
        <f t="shared" si="318"/>
        <v/>
      </c>
      <c r="R4074" s="24" t="str">
        <f t="shared" si="319"/>
        <v/>
      </c>
      <c r="S4074" s="27" t="str">
        <f t="shared" si="320"/>
        <v/>
      </c>
    </row>
    <row r="4075" spans="2:19" x14ac:dyDescent="0.3">
      <c r="B4075" s="24" t="str">
        <f>_xlfn.IFNA(VLOOKUP(A4075,list!B:C,2,FALSE),"")</f>
        <v/>
      </c>
      <c r="D4075" s="24" t="str">
        <f>_xlfn.IFNA(VLOOKUP(C4075,list!$G$2:$I$10,2,FALSE),"")</f>
        <v/>
      </c>
      <c r="E4075" s="24" t="str">
        <f>_xlfn.IFNA(VLOOKUP(C4075,list!G:I,3,FALSE),"")</f>
        <v/>
      </c>
      <c r="O4075" s="26" t="str">
        <f t="shared" si="317"/>
        <v/>
      </c>
      <c r="P4075" s="28" t="str">
        <f t="shared" si="321"/>
        <v/>
      </c>
      <c r="Q4075" s="24" t="str">
        <f t="shared" si="318"/>
        <v/>
      </c>
      <c r="R4075" s="24" t="str">
        <f t="shared" si="319"/>
        <v/>
      </c>
      <c r="S4075" s="27" t="str">
        <f t="shared" si="320"/>
        <v/>
      </c>
    </row>
    <row r="4076" spans="2:19" x14ac:dyDescent="0.3">
      <c r="B4076" s="24" t="str">
        <f>_xlfn.IFNA(VLOOKUP(A4076,list!B:C,2,FALSE),"")</f>
        <v/>
      </c>
      <c r="D4076" s="24" t="str">
        <f>_xlfn.IFNA(VLOOKUP(C4076,list!$G$2:$I$10,2,FALSE),"")</f>
        <v/>
      </c>
      <c r="E4076" s="24" t="str">
        <f>_xlfn.IFNA(VLOOKUP(C4076,list!G:I,3,FALSE),"")</f>
        <v/>
      </c>
      <c r="O4076" s="26" t="str">
        <f t="shared" si="317"/>
        <v/>
      </c>
      <c r="P4076" s="28" t="str">
        <f t="shared" si="321"/>
        <v/>
      </c>
      <c r="Q4076" s="24" t="str">
        <f t="shared" si="318"/>
        <v/>
      </c>
      <c r="R4076" s="24" t="str">
        <f t="shared" si="319"/>
        <v/>
      </c>
      <c r="S4076" s="27" t="str">
        <f t="shared" si="320"/>
        <v/>
      </c>
    </row>
    <row r="4077" spans="2:19" x14ac:dyDescent="0.3">
      <c r="B4077" s="24" t="str">
        <f>_xlfn.IFNA(VLOOKUP(A4077,list!B:C,2,FALSE),"")</f>
        <v/>
      </c>
      <c r="D4077" s="24" t="str">
        <f>_xlfn.IFNA(VLOOKUP(C4077,list!$G$2:$I$10,2,FALSE),"")</f>
        <v/>
      </c>
      <c r="E4077" s="24" t="str">
        <f>_xlfn.IFNA(VLOOKUP(C4077,list!G:I,3,FALSE),"")</f>
        <v/>
      </c>
      <c r="O4077" s="26" t="str">
        <f t="shared" si="317"/>
        <v/>
      </c>
      <c r="P4077" s="28" t="str">
        <f t="shared" si="321"/>
        <v/>
      </c>
      <c r="Q4077" s="24" t="str">
        <f t="shared" si="318"/>
        <v/>
      </c>
      <c r="R4077" s="24" t="str">
        <f t="shared" si="319"/>
        <v/>
      </c>
      <c r="S4077" s="27" t="str">
        <f t="shared" si="320"/>
        <v/>
      </c>
    </row>
    <row r="4078" spans="2:19" x14ac:dyDescent="0.3">
      <c r="B4078" s="24" t="str">
        <f>_xlfn.IFNA(VLOOKUP(A4078,list!B:C,2,FALSE),"")</f>
        <v/>
      </c>
      <c r="D4078" s="24" t="str">
        <f>_xlfn.IFNA(VLOOKUP(C4078,list!$G$2:$I$10,2,FALSE),"")</f>
        <v/>
      </c>
      <c r="E4078" s="24" t="str">
        <f>_xlfn.IFNA(VLOOKUP(C4078,list!G:I,3,FALSE),"")</f>
        <v/>
      </c>
      <c r="O4078" s="26" t="str">
        <f t="shared" si="317"/>
        <v/>
      </c>
      <c r="P4078" s="28" t="str">
        <f t="shared" si="321"/>
        <v/>
      </c>
      <c r="Q4078" s="24" t="str">
        <f t="shared" si="318"/>
        <v/>
      </c>
      <c r="R4078" s="24" t="str">
        <f t="shared" si="319"/>
        <v/>
      </c>
      <c r="S4078" s="27" t="str">
        <f t="shared" si="320"/>
        <v/>
      </c>
    </row>
    <row r="4079" spans="2:19" x14ac:dyDescent="0.3">
      <c r="B4079" s="24" t="str">
        <f>_xlfn.IFNA(VLOOKUP(A4079,list!B:C,2,FALSE),"")</f>
        <v/>
      </c>
      <c r="D4079" s="24" t="str">
        <f>_xlfn.IFNA(VLOOKUP(C4079,list!$G$2:$I$10,2,FALSE),"")</f>
        <v/>
      </c>
      <c r="E4079" s="24" t="str">
        <f>_xlfn.IFNA(VLOOKUP(C4079,list!G:I,3,FALSE),"")</f>
        <v/>
      </c>
      <c r="O4079" s="26" t="str">
        <f t="shared" si="317"/>
        <v/>
      </c>
      <c r="P4079" s="28" t="str">
        <f t="shared" si="321"/>
        <v/>
      </c>
      <c r="Q4079" s="24" t="str">
        <f t="shared" si="318"/>
        <v/>
      </c>
      <c r="R4079" s="24" t="str">
        <f t="shared" si="319"/>
        <v/>
      </c>
      <c r="S4079" s="27" t="str">
        <f t="shared" si="320"/>
        <v/>
      </c>
    </row>
    <row r="4080" spans="2:19" x14ac:dyDescent="0.3">
      <c r="B4080" s="24" t="str">
        <f>_xlfn.IFNA(VLOOKUP(A4080,list!B:C,2,FALSE),"")</f>
        <v/>
      </c>
      <c r="D4080" s="24" t="str">
        <f>_xlfn.IFNA(VLOOKUP(C4080,list!$G$2:$I$10,2,FALSE),"")</f>
        <v/>
      </c>
      <c r="E4080" s="24" t="str">
        <f>_xlfn.IFNA(VLOOKUP(C4080,list!G:I,3,FALSE),"")</f>
        <v/>
      </c>
      <c r="O4080" s="26" t="str">
        <f t="shared" si="317"/>
        <v/>
      </c>
      <c r="P4080" s="28" t="str">
        <f t="shared" si="321"/>
        <v/>
      </c>
      <c r="Q4080" s="24" t="str">
        <f t="shared" si="318"/>
        <v/>
      </c>
      <c r="R4080" s="24" t="str">
        <f t="shared" si="319"/>
        <v/>
      </c>
      <c r="S4080" s="27" t="str">
        <f t="shared" si="320"/>
        <v/>
      </c>
    </row>
    <row r="4081" spans="2:19" x14ac:dyDescent="0.3">
      <c r="B4081" s="24" t="str">
        <f>_xlfn.IFNA(VLOOKUP(A4081,list!B:C,2,FALSE),"")</f>
        <v/>
      </c>
      <c r="D4081" s="24" t="str">
        <f>_xlfn.IFNA(VLOOKUP(C4081,list!$G$2:$I$10,2,FALSE),"")</f>
        <v/>
      </c>
      <c r="E4081" s="24" t="str">
        <f>_xlfn.IFNA(VLOOKUP(C4081,list!G:I,3,FALSE),"")</f>
        <v/>
      </c>
      <c r="O4081" s="26" t="str">
        <f t="shared" si="317"/>
        <v/>
      </c>
      <c r="P4081" s="28" t="str">
        <f t="shared" si="321"/>
        <v/>
      </c>
      <c r="Q4081" s="24" t="str">
        <f t="shared" si="318"/>
        <v/>
      </c>
      <c r="R4081" s="24" t="str">
        <f t="shared" si="319"/>
        <v/>
      </c>
      <c r="S4081" s="27" t="str">
        <f t="shared" si="320"/>
        <v/>
      </c>
    </row>
    <row r="4082" spans="2:19" x14ac:dyDescent="0.3">
      <c r="B4082" s="24" t="str">
        <f>_xlfn.IFNA(VLOOKUP(A4082,list!B:C,2,FALSE),"")</f>
        <v/>
      </c>
      <c r="D4082" s="24" t="str">
        <f>_xlfn.IFNA(VLOOKUP(C4082,list!$G$2:$I$10,2,FALSE),"")</f>
        <v/>
      </c>
      <c r="E4082" s="24" t="str">
        <f>_xlfn.IFNA(VLOOKUP(C4082,list!G:I,3,FALSE),"")</f>
        <v/>
      </c>
      <c r="O4082" s="26" t="str">
        <f t="shared" si="317"/>
        <v/>
      </c>
      <c r="P4082" s="28" t="str">
        <f t="shared" si="321"/>
        <v/>
      </c>
      <c r="Q4082" s="24" t="str">
        <f t="shared" si="318"/>
        <v/>
      </c>
      <c r="R4082" s="24" t="str">
        <f t="shared" si="319"/>
        <v/>
      </c>
      <c r="S4082" s="27" t="str">
        <f t="shared" si="320"/>
        <v/>
      </c>
    </row>
    <row r="4083" spans="2:19" x14ac:dyDescent="0.3">
      <c r="B4083" s="24" t="str">
        <f>_xlfn.IFNA(VLOOKUP(A4083,list!B:C,2,FALSE),"")</f>
        <v/>
      </c>
      <c r="D4083" s="24" t="str">
        <f>_xlfn.IFNA(VLOOKUP(C4083,list!$G$2:$I$10,2,FALSE),"")</f>
        <v/>
      </c>
      <c r="E4083" s="24" t="str">
        <f>_xlfn.IFNA(VLOOKUP(C4083,list!G:I,3,FALSE),"")</f>
        <v/>
      </c>
      <c r="O4083" s="26" t="str">
        <f t="shared" si="317"/>
        <v/>
      </c>
      <c r="P4083" s="28" t="str">
        <f t="shared" si="321"/>
        <v/>
      </c>
      <c r="Q4083" s="24" t="str">
        <f t="shared" si="318"/>
        <v/>
      </c>
      <c r="R4083" s="24" t="str">
        <f t="shared" si="319"/>
        <v/>
      </c>
      <c r="S4083" s="27" t="str">
        <f t="shared" si="320"/>
        <v/>
      </c>
    </row>
    <row r="4084" spans="2:19" x14ac:dyDescent="0.3">
      <c r="B4084" s="24" t="str">
        <f>_xlfn.IFNA(VLOOKUP(A4084,list!B:C,2,FALSE),"")</f>
        <v/>
      </c>
      <c r="D4084" s="24" t="str">
        <f>_xlfn.IFNA(VLOOKUP(C4084,list!$G$2:$I$10,2,FALSE),"")</f>
        <v/>
      </c>
      <c r="E4084" s="24" t="str">
        <f>_xlfn.IFNA(VLOOKUP(C4084,list!G:I,3,FALSE),"")</f>
        <v/>
      </c>
      <c r="O4084" s="26" t="str">
        <f t="shared" si="317"/>
        <v/>
      </c>
      <c r="P4084" s="28" t="str">
        <f t="shared" si="321"/>
        <v/>
      </c>
      <c r="Q4084" s="24" t="str">
        <f t="shared" si="318"/>
        <v/>
      </c>
      <c r="R4084" s="24" t="str">
        <f t="shared" si="319"/>
        <v/>
      </c>
      <c r="S4084" s="27" t="str">
        <f t="shared" si="320"/>
        <v/>
      </c>
    </row>
    <row r="4085" spans="2:19" x14ac:dyDescent="0.3">
      <c r="B4085" s="24" t="str">
        <f>_xlfn.IFNA(VLOOKUP(A4085,list!B:C,2,FALSE),"")</f>
        <v/>
      </c>
      <c r="D4085" s="24" t="str">
        <f>_xlfn.IFNA(VLOOKUP(C4085,list!$G$2:$I$10,2,FALSE),"")</f>
        <v/>
      </c>
      <c r="E4085" s="24" t="str">
        <f>_xlfn.IFNA(VLOOKUP(C4085,list!G:I,3,FALSE),"")</f>
        <v/>
      </c>
      <c r="O4085" s="26" t="str">
        <f t="shared" si="317"/>
        <v/>
      </c>
      <c r="P4085" s="28" t="str">
        <f t="shared" si="321"/>
        <v/>
      </c>
      <c r="Q4085" s="24" t="str">
        <f t="shared" si="318"/>
        <v/>
      </c>
      <c r="R4085" s="24" t="str">
        <f t="shared" si="319"/>
        <v/>
      </c>
      <c r="S4085" s="27" t="str">
        <f t="shared" si="320"/>
        <v/>
      </c>
    </row>
    <row r="4086" spans="2:19" x14ac:dyDescent="0.3">
      <c r="B4086" s="24" t="str">
        <f>_xlfn.IFNA(VLOOKUP(A4086,list!B:C,2,FALSE),"")</f>
        <v/>
      </c>
      <c r="D4086" s="24" t="str">
        <f>_xlfn.IFNA(VLOOKUP(C4086,list!$G$2:$I$10,2,FALSE),"")</f>
        <v/>
      </c>
      <c r="E4086" s="24" t="str">
        <f>_xlfn.IFNA(VLOOKUP(C4086,list!G:I,3,FALSE),"")</f>
        <v/>
      </c>
      <c r="O4086" s="26" t="str">
        <f t="shared" si="317"/>
        <v/>
      </c>
      <c r="P4086" s="28" t="str">
        <f t="shared" si="321"/>
        <v/>
      </c>
      <c r="Q4086" s="24" t="str">
        <f t="shared" si="318"/>
        <v/>
      </c>
      <c r="R4086" s="24" t="str">
        <f t="shared" si="319"/>
        <v/>
      </c>
      <c r="S4086" s="27" t="str">
        <f t="shared" si="320"/>
        <v/>
      </c>
    </row>
    <row r="4087" spans="2:19" x14ac:dyDescent="0.3">
      <c r="B4087" s="24" t="str">
        <f>_xlfn.IFNA(VLOOKUP(A4087,list!B:C,2,FALSE),"")</f>
        <v/>
      </c>
      <c r="D4087" s="24" t="str">
        <f>_xlfn.IFNA(VLOOKUP(C4087,list!$G$2:$I$10,2,FALSE),"")</f>
        <v/>
      </c>
      <c r="E4087" s="24" t="str">
        <f>_xlfn.IFNA(VLOOKUP(C4087,list!G:I,3,FALSE),"")</f>
        <v/>
      </c>
      <c r="O4087" s="26" t="str">
        <f t="shared" si="317"/>
        <v/>
      </c>
      <c r="P4087" s="28" t="str">
        <f t="shared" si="321"/>
        <v/>
      </c>
      <c r="Q4087" s="24" t="str">
        <f t="shared" si="318"/>
        <v/>
      </c>
      <c r="R4087" s="24" t="str">
        <f t="shared" si="319"/>
        <v/>
      </c>
      <c r="S4087" s="27" t="str">
        <f t="shared" si="320"/>
        <v/>
      </c>
    </row>
    <row r="4088" spans="2:19" x14ac:dyDescent="0.3">
      <c r="B4088" s="24" t="str">
        <f>_xlfn.IFNA(VLOOKUP(A4088,list!B:C,2,FALSE),"")</f>
        <v/>
      </c>
      <c r="D4088" s="24" t="str">
        <f>_xlfn.IFNA(VLOOKUP(C4088,list!$G$2:$I$10,2,FALSE),"")</f>
        <v/>
      </c>
      <c r="E4088" s="24" t="str">
        <f>_xlfn.IFNA(VLOOKUP(C4088,list!G:I,3,FALSE),"")</f>
        <v/>
      </c>
      <c r="O4088" s="26" t="str">
        <f t="shared" si="317"/>
        <v/>
      </c>
      <c r="P4088" s="28" t="str">
        <f t="shared" si="321"/>
        <v/>
      </c>
      <c r="Q4088" s="24" t="str">
        <f t="shared" si="318"/>
        <v/>
      </c>
      <c r="R4088" s="24" t="str">
        <f t="shared" si="319"/>
        <v/>
      </c>
      <c r="S4088" s="27" t="str">
        <f t="shared" si="320"/>
        <v/>
      </c>
    </row>
    <row r="4089" spans="2:19" x14ac:dyDescent="0.3">
      <c r="B4089" s="24" t="str">
        <f>_xlfn.IFNA(VLOOKUP(A4089,list!B:C,2,FALSE),"")</f>
        <v/>
      </c>
      <c r="D4089" s="24" t="str">
        <f>_xlfn.IFNA(VLOOKUP(C4089,list!$G$2:$I$10,2,FALSE),"")</f>
        <v/>
      </c>
      <c r="E4089" s="24" t="str">
        <f>_xlfn.IFNA(VLOOKUP(C4089,list!G:I,3,FALSE),"")</f>
        <v/>
      </c>
      <c r="O4089" s="26" t="str">
        <f t="shared" si="317"/>
        <v/>
      </c>
      <c r="P4089" s="28" t="str">
        <f t="shared" si="321"/>
        <v/>
      </c>
      <c r="Q4089" s="24" t="str">
        <f t="shared" si="318"/>
        <v/>
      </c>
      <c r="R4089" s="24" t="str">
        <f t="shared" si="319"/>
        <v/>
      </c>
      <c r="S4089" s="27" t="str">
        <f t="shared" si="320"/>
        <v/>
      </c>
    </row>
    <row r="4090" spans="2:19" x14ac:dyDescent="0.3">
      <c r="B4090" s="24" t="str">
        <f>_xlfn.IFNA(VLOOKUP(A4090,list!B:C,2,FALSE),"")</f>
        <v/>
      </c>
      <c r="D4090" s="24" t="str">
        <f>_xlfn.IFNA(VLOOKUP(C4090,list!$G$2:$I$10,2,FALSE),"")</f>
        <v/>
      </c>
      <c r="E4090" s="24" t="str">
        <f>_xlfn.IFNA(VLOOKUP(C4090,list!G:I,3,FALSE),"")</f>
        <v/>
      </c>
      <c r="O4090" s="26" t="str">
        <f t="shared" si="317"/>
        <v/>
      </c>
      <c r="P4090" s="28" t="str">
        <f t="shared" si="321"/>
        <v/>
      </c>
      <c r="Q4090" s="24" t="str">
        <f t="shared" si="318"/>
        <v/>
      </c>
      <c r="R4090" s="24" t="str">
        <f t="shared" si="319"/>
        <v/>
      </c>
      <c r="S4090" s="27" t="str">
        <f t="shared" si="320"/>
        <v/>
      </c>
    </row>
    <row r="4091" spans="2:19" x14ac:dyDescent="0.3">
      <c r="B4091" s="24" t="str">
        <f>_xlfn.IFNA(VLOOKUP(A4091,list!B:C,2,FALSE),"")</f>
        <v/>
      </c>
      <c r="D4091" s="24" t="str">
        <f>_xlfn.IFNA(VLOOKUP(C4091,list!$G$2:$I$10,2,FALSE),"")</f>
        <v/>
      </c>
      <c r="E4091" s="24" t="str">
        <f>_xlfn.IFNA(VLOOKUP(C4091,list!G:I,3,FALSE),"")</f>
        <v/>
      </c>
      <c r="O4091" s="26" t="str">
        <f t="shared" si="317"/>
        <v/>
      </c>
      <c r="P4091" s="28" t="str">
        <f t="shared" si="321"/>
        <v/>
      </c>
      <c r="Q4091" s="24" t="str">
        <f t="shared" si="318"/>
        <v/>
      </c>
      <c r="R4091" s="24" t="str">
        <f t="shared" si="319"/>
        <v/>
      </c>
      <c r="S4091" s="27" t="str">
        <f t="shared" si="320"/>
        <v/>
      </c>
    </row>
    <row r="4092" spans="2:19" x14ac:dyDescent="0.3">
      <c r="B4092" s="24" t="str">
        <f>_xlfn.IFNA(VLOOKUP(A4092,list!B:C,2,FALSE),"")</f>
        <v/>
      </c>
      <c r="D4092" s="24" t="str">
        <f>_xlfn.IFNA(VLOOKUP(C4092,list!$G$2:$I$10,2,FALSE),"")</f>
        <v/>
      </c>
      <c r="E4092" s="24" t="str">
        <f>_xlfn.IFNA(VLOOKUP(C4092,list!G:I,3,FALSE),"")</f>
        <v/>
      </c>
      <c r="O4092" s="26" t="str">
        <f t="shared" si="317"/>
        <v/>
      </c>
      <c r="P4092" s="28" t="str">
        <f t="shared" si="321"/>
        <v/>
      </c>
      <c r="Q4092" s="24" t="str">
        <f t="shared" si="318"/>
        <v/>
      </c>
      <c r="R4092" s="24" t="str">
        <f t="shared" si="319"/>
        <v/>
      </c>
      <c r="S4092" s="27" t="str">
        <f t="shared" si="320"/>
        <v/>
      </c>
    </row>
    <row r="4093" spans="2:19" x14ac:dyDescent="0.3">
      <c r="B4093" s="24" t="str">
        <f>_xlfn.IFNA(VLOOKUP(A4093,list!B:C,2,FALSE),"")</f>
        <v/>
      </c>
      <c r="D4093" s="24" t="str">
        <f>_xlfn.IFNA(VLOOKUP(C4093,list!$G$2:$I$10,2,FALSE),"")</f>
        <v/>
      </c>
      <c r="E4093" s="24" t="str">
        <f>_xlfn.IFNA(VLOOKUP(C4093,list!G:I,3,FALSE),"")</f>
        <v/>
      </c>
      <c r="O4093" s="26" t="str">
        <f t="shared" si="317"/>
        <v/>
      </c>
      <c r="P4093" s="28" t="str">
        <f t="shared" si="321"/>
        <v/>
      </c>
      <c r="Q4093" s="24" t="str">
        <f t="shared" si="318"/>
        <v/>
      </c>
      <c r="R4093" s="24" t="str">
        <f t="shared" si="319"/>
        <v/>
      </c>
      <c r="S4093" s="27" t="str">
        <f t="shared" si="320"/>
        <v/>
      </c>
    </row>
    <row r="4094" spans="2:19" x14ac:dyDescent="0.3">
      <c r="B4094" s="24" t="str">
        <f>_xlfn.IFNA(VLOOKUP(A4094,list!B:C,2,FALSE),"")</f>
        <v/>
      </c>
      <c r="D4094" s="24" t="str">
        <f>_xlfn.IFNA(VLOOKUP(C4094,list!$G$2:$I$10,2,FALSE),"")</f>
        <v/>
      </c>
      <c r="E4094" s="24" t="str">
        <f>_xlfn.IFNA(VLOOKUP(C4094,list!G:I,3,FALSE),"")</f>
        <v/>
      </c>
      <c r="O4094" s="26" t="str">
        <f t="shared" si="317"/>
        <v/>
      </c>
      <c r="P4094" s="28" t="str">
        <f t="shared" si="321"/>
        <v/>
      </c>
      <c r="Q4094" s="24" t="str">
        <f t="shared" si="318"/>
        <v/>
      </c>
      <c r="R4094" s="24" t="str">
        <f t="shared" si="319"/>
        <v/>
      </c>
      <c r="S4094" s="27" t="str">
        <f t="shared" si="320"/>
        <v/>
      </c>
    </row>
    <row r="4095" spans="2:19" x14ac:dyDescent="0.3">
      <c r="B4095" s="24" t="str">
        <f>_xlfn.IFNA(VLOOKUP(A4095,list!B:C,2,FALSE),"")</f>
        <v/>
      </c>
      <c r="D4095" s="24" t="str">
        <f>_xlfn.IFNA(VLOOKUP(C4095,list!$G$2:$I$10,2,FALSE),"")</f>
        <v/>
      </c>
      <c r="E4095" s="24" t="str">
        <f>_xlfn.IFNA(VLOOKUP(C4095,list!G:I,3,FALSE),"")</f>
        <v/>
      </c>
      <c r="O4095" s="26" t="str">
        <f t="shared" si="317"/>
        <v/>
      </c>
      <c r="P4095" s="28" t="str">
        <f t="shared" si="321"/>
        <v/>
      </c>
      <c r="Q4095" s="24" t="str">
        <f t="shared" si="318"/>
        <v/>
      </c>
      <c r="R4095" s="24" t="str">
        <f t="shared" si="319"/>
        <v/>
      </c>
      <c r="S4095" s="27" t="str">
        <f t="shared" si="320"/>
        <v/>
      </c>
    </row>
    <row r="4096" spans="2:19" x14ac:dyDescent="0.3">
      <c r="B4096" s="24" t="str">
        <f>_xlfn.IFNA(VLOOKUP(A4096,list!B:C,2,FALSE),"")</f>
        <v/>
      </c>
      <c r="D4096" s="24" t="str">
        <f>_xlfn.IFNA(VLOOKUP(C4096,list!$G$2:$I$10,2,FALSE),"")</f>
        <v/>
      </c>
      <c r="E4096" s="24" t="str">
        <f>_xlfn.IFNA(VLOOKUP(C4096,list!G:I,3,FALSE),"")</f>
        <v/>
      </c>
      <c r="O4096" s="26" t="str">
        <f t="shared" si="317"/>
        <v/>
      </c>
      <c r="P4096" s="28" t="str">
        <f t="shared" si="321"/>
        <v/>
      </c>
      <c r="Q4096" s="24" t="str">
        <f t="shared" si="318"/>
        <v/>
      </c>
      <c r="R4096" s="24" t="str">
        <f t="shared" si="319"/>
        <v/>
      </c>
      <c r="S4096" s="27" t="str">
        <f t="shared" si="320"/>
        <v/>
      </c>
    </row>
    <row r="4097" spans="2:19" x14ac:dyDescent="0.3">
      <c r="B4097" s="24" t="str">
        <f>_xlfn.IFNA(VLOOKUP(A4097,list!B:C,2,FALSE),"")</f>
        <v/>
      </c>
      <c r="D4097" s="24" t="str">
        <f>_xlfn.IFNA(VLOOKUP(C4097,list!$G$2:$I$10,2,FALSE),"")</f>
        <v/>
      </c>
      <c r="E4097" s="24" t="str">
        <f>_xlfn.IFNA(VLOOKUP(C4097,list!G:I,3,FALSE),"")</f>
        <v/>
      </c>
      <c r="O4097" s="26" t="str">
        <f t="shared" si="317"/>
        <v/>
      </c>
      <c r="P4097" s="28" t="str">
        <f t="shared" si="321"/>
        <v/>
      </c>
      <c r="Q4097" s="24" t="str">
        <f t="shared" si="318"/>
        <v/>
      </c>
      <c r="R4097" s="24" t="str">
        <f t="shared" si="319"/>
        <v/>
      </c>
      <c r="S4097" s="27" t="str">
        <f t="shared" si="320"/>
        <v/>
      </c>
    </row>
    <row r="4098" spans="2:19" x14ac:dyDescent="0.3">
      <c r="B4098" s="24" t="str">
        <f>_xlfn.IFNA(VLOOKUP(A4098,list!B:C,2,FALSE),"")</f>
        <v/>
      </c>
      <c r="D4098" s="24" t="str">
        <f>_xlfn.IFNA(VLOOKUP(C4098,list!$G$2:$I$10,2,FALSE),"")</f>
        <v/>
      </c>
      <c r="E4098" s="24" t="str">
        <f>_xlfn.IFNA(VLOOKUP(C4098,list!G:I,3,FALSE),"")</f>
        <v/>
      </c>
      <c r="O4098" s="26" t="str">
        <f t="shared" ref="O4098:O4161" si="322">IFERROR(IF(H4098="","",DATE(YEAR(H4098),MONTH(H4098),1)),"")</f>
        <v/>
      </c>
      <c r="P4098" s="28" t="str">
        <f t="shared" si="321"/>
        <v/>
      </c>
      <c r="Q4098" s="24" t="str">
        <f t="shared" ref="Q4098:Q4161" si="323">IFERROR(IF(J4098="","",MONTH(EOMONTH(J4098,(DAY(J4098)&gt;15)+0))),"")</f>
        <v/>
      </c>
      <c r="R4098" s="24" t="str">
        <f t="shared" ref="R4098:R4161" si="324">IFERROR(IF(J4098="","",IF(AND(MONTH(J4098)=12,Q4098=1),YEAR(J4098)+1,YEAR(J4098))),"")</f>
        <v/>
      </c>
      <c r="S4098" s="27" t="str">
        <f t="shared" ref="S4098:S4161" si="325">IF(OR(Q4098="",R4098=""),"",DATE(R4098,Q4098,1))</f>
        <v/>
      </c>
    </row>
    <row r="4099" spans="2:19" x14ac:dyDescent="0.3">
      <c r="B4099" s="24" t="str">
        <f>_xlfn.IFNA(VLOOKUP(A4099,list!B:C,2,FALSE),"")</f>
        <v/>
      </c>
      <c r="D4099" s="24" t="str">
        <f>_xlfn.IFNA(VLOOKUP(C4099,list!$G$2:$I$10,2,FALSE),"")</f>
        <v/>
      </c>
      <c r="E4099" s="24" t="str">
        <f>_xlfn.IFNA(VLOOKUP(C4099,list!G:I,3,FALSE),"")</f>
        <v/>
      </c>
      <c r="O4099" s="26" t="str">
        <f t="shared" si="322"/>
        <v/>
      </c>
      <c r="P4099" s="28" t="str">
        <f t="shared" ref="P4099:P4162" si="326">IFERROR(IF(J4099&gt;0,((J4099-H4099)/7),""),"")</f>
        <v/>
      </c>
      <c r="Q4099" s="24" t="str">
        <f t="shared" si="323"/>
        <v/>
      </c>
      <c r="R4099" s="24" t="str">
        <f t="shared" si="324"/>
        <v/>
      </c>
      <c r="S4099" s="27" t="str">
        <f t="shared" si="325"/>
        <v/>
      </c>
    </row>
    <row r="4100" spans="2:19" x14ac:dyDescent="0.3">
      <c r="B4100" s="24" t="str">
        <f>_xlfn.IFNA(VLOOKUP(A4100,list!B:C,2,FALSE),"")</f>
        <v/>
      </c>
      <c r="D4100" s="24" t="str">
        <f>_xlfn.IFNA(VLOOKUP(C4100,list!$G$2:$I$10,2,FALSE),"")</f>
        <v/>
      </c>
      <c r="E4100" s="24" t="str">
        <f>_xlfn.IFNA(VLOOKUP(C4100,list!G:I,3,FALSE),"")</f>
        <v/>
      </c>
      <c r="O4100" s="26" t="str">
        <f t="shared" si="322"/>
        <v/>
      </c>
      <c r="P4100" s="28" t="str">
        <f t="shared" si="326"/>
        <v/>
      </c>
      <c r="Q4100" s="24" t="str">
        <f t="shared" si="323"/>
        <v/>
      </c>
      <c r="R4100" s="24" t="str">
        <f t="shared" si="324"/>
        <v/>
      </c>
      <c r="S4100" s="27" t="str">
        <f t="shared" si="325"/>
        <v/>
      </c>
    </row>
    <row r="4101" spans="2:19" x14ac:dyDescent="0.3">
      <c r="B4101" s="24" t="str">
        <f>_xlfn.IFNA(VLOOKUP(A4101,list!B:C,2,FALSE),"")</f>
        <v/>
      </c>
      <c r="D4101" s="24" t="str">
        <f>_xlfn.IFNA(VLOOKUP(C4101,list!$G$2:$I$10,2,FALSE),"")</f>
        <v/>
      </c>
      <c r="E4101" s="24" t="str">
        <f>_xlfn.IFNA(VLOOKUP(C4101,list!G:I,3,FALSE),"")</f>
        <v/>
      </c>
      <c r="O4101" s="26" t="str">
        <f t="shared" si="322"/>
        <v/>
      </c>
      <c r="P4101" s="28" t="str">
        <f t="shared" si="326"/>
        <v/>
      </c>
      <c r="Q4101" s="24" t="str">
        <f t="shared" si="323"/>
        <v/>
      </c>
      <c r="R4101" s="24" t="str">
        <f t="shared" si="324"/>
        <v/>
      </c>
      <c r="S4101" s="27" t="str">
        <f t="shared" si="325"/>
        <v/>
      </c>
    </row>
    <row r="4102" spans="2:19" x14ac:dyDescent="0.3">
      <c r="B4102" s="24" t="str">
        <f>_xlfn.IFNA(VLOOKUP(A4102,list!B:C,2,FALSE),"")</f>
        <v/>
      </c>
      <c r="D4102" s="24" t="str">
        <f>_xlfn.IFNA(VLOOKUP(C4102,list!$G$2:$I$10,2,FALSE),"")</f>
        <v/>
      </c>
      <c r="E4102" s="24" t="str">
        <f>_xlfn.IFNA(VLOOKUP(C4102,list!G:I,3,FALSE),"")</f>
        <v/>
      </c>
      <c r="O4102" s="26" t="str">
        <f t="shared" si="322"/>
        <v/>
      </c>
      <c r="P4102" s="28" t="str">
        <f t="shared" si="326"/>
        <v/>
      </c>
      <c r="Q4102" s="24" t="str">
        <f t="shared" si="323"/>
        <v/>
      </c>
      <c r="R4102" s="24" t="str">
        <f t="shared" si="324"/>
        <v/>
      </c>
      <c r="S4102" s="27" t="str">
        <f t="shared" si="325"/>
        <v/>
      </c>
    </row>
    <row r="4103" spans="2:19" x14ac:dyDescent="0.3">
      <c r="B4103" s="24" t="str">
        <f>_xlfn.IFNA(VLOOKUP(A4103,list!B:C,2,FALSE),"")</f>
        <v/>
      </c>
      <c r="D4103" s="24" t="str">
        <f>_xlfn.IFNA(VLOOKUP(C4103,list!$G$2:$I$10,2,FALSE),"")</f>
        <v/>
      </c>
      <c r="E4103" s="24" t="str">
        <f>_xlfn.IFNA(VLOOKUP(C4103,list!G:I,3,FALSE),"")</f>
        <v/>
      </c>
      <c r="O4103" s="26" t="str">
        <f t="shared" si="322"/>
        <v/>
      </c>
      <c r="P4103" s="28" t="str">
        <f t="shared" si="326"/>
        <v/>
      </c>
      <c r="Q4103" s="24" t="str">
        <f t="shared" si="323"/>
        <v/>
      </c>
      <c r="R4103" s="24" t="str">
        <f t="shared" si="324"/>
        <v/>
      </c>
      <c r="S4103" s="27" t="str">
        <f t="shared" si="325"/>
        <v/>
      </c>
    </row>
    <row r="4104" spans="2:19" x14ac:dyDescent="0.3">
      <c r="B4104" s="24" t="str">
        <f>_xlfn.IFNA(VLOOKUP(A4104,list!B:C,2,FALSE),"")</f>
        <v/>
      </c>
      <c r="D4104" s="24" t="str">
        <f>_xlfn.IFNA(VLOOKUP(C4104,list!$G$2:$I$10,2,FALSE),"")</f>
        <v/>
      </c>
      <c r="E4104" s="24" t="str">
        <f>_xlfn.IFNA(VLOOKUP(C4104,list!G:I,3,FALSE),"")</f>
        <v/>
      </c>
      <c r="O4104" s="26" t="str">
        <f t="shared" si="322"/>
        <v/>
      </c>
      <c r="P4104" s="28" t="str">
        <f t="shared" si="326"/>
        <v/>
      </c>
      <c r="Q4104" s="24" t="str">
        <f t="shared" si="323"/>
        <v/>
      </c>
      <c r="R4104" s="24" t="str">
        <f t="shared" si="324"/>
        <v/>
      </c>
      <c r="S4104" s="27" t="str">
        <f t="shared" si="325"/>
        <v/>
      </c>
    </row>
    <row r="4105" spans="2:19" x14ac:dyDescent="0.3">
      <c r="B4105" s="24" t="str">
        <f>_xlfn.IFNA(VLOOKUP(A4105,list!B:C,2,FALSE),"")</f>
        <v/>
      </c>
      <c r="D4105" s="24" t="str">
        <f>_xlfn.IFNA(VLOOKUP(C4105,list!$G$2:$I$10,2,FALSE),"")</f>
        <v/>
      </c>
      <c r="E4105" s="24" t="str">
        <f>_xlfn.IFNA(VLOOKUP(C4105,list!G:I,3,FALSE),"")</f>
        <v/>
      </c>
      <c r="O4105" s="26" t="str">
        <f t="shared" si="322"/>
        <v/>
      </c>
      <c r="P4105" s="28" t="str">
        <f t="shared" si="326"/>
        <v/>
      </c>
      <c r="Q4105" s="24" t="str">
        <f t="shared" si="323"/>
        <v/>
      </c>
      <c r="R4105" s="24" t="str">
        <f t="shared" si="324"/>
        <v/>
      </c>
      <c r="S4105" s="27" t="str">
        <f t="shared" si="325"/>
        <v/>
      </c>
    </row>
    <row r="4106" spans="2:19" x14ac:dyDescent="0.3">
      <c r="B4106" s="24" t="str">
        <f>_xlfn.IFNA(VLOOKUP(A4106,list!B:C,2,FALSE),"")</f>
        <v/>
      </c>
      <c r="D4106" s="24" t="str">
        <f>_xlfn.IFNA(VLOOKUP(C4106,list!$G$2:$I$10,2,FALSE),"")</f>
        <v/>
      </c>
      <c r="E4106" s="24" t="str">
        <f>_xlfn.IFNA(VLOOKUP(C4106,list!G:I,3,FALSE),"")</f>
        <v/>
      </c>
      <c r="O4106" s="26" t="str">
        <f t="shared" si="322"/>
        <v/>
      </c>
      <c r="P4106" s="28" t="str">
        <f t="shared" si="326"/>
        <v/>
      </c>
      <c r="Q4106" s="24" t="str">
        <f t="shared" si="323"/>
        <v/>
      </c>
      <c r="R4106" s="24" t="str">
        <f t="shared" si="324"/>
        <v/>
      </c>
      <c r="S4106" s="27" t="str">
        <f t="shared" si="325"/>
        <v/>
      </c>
    </row>
    <row r="4107" spans="2:19" x14ac:dyDescent="0.3">
      <c r="B4107" s="24" t="str">
        <f>_xlfn.IFNA(VLOOKUP(A4107,list!B:C,2,FALSE),"")</f>
        <v/>
      </c>
      <c r="D4107" s="24" t="str">
        <f>_xlfn.IFNA(VLOOKUP(C4107,list!$G$2:$I$10,2,FALSE),"")</f>
        <v/>
      </c>
      <c r="E4107" s="24" t="str">
        <f>_xlfn.IFNA(VLOOKUP(C4107,list!G:I,3,FALSE),"")</f>
        <v/>
      </c>
      <c r="O4107" s="26" t="str">
        <f t="shared" si="322"/>
        <v/>
      </c>
      <c r="P4107" s="28" t="str">
        <f t="shared" si="326"/>
        <v/>
      </c>
      <c r="Q4107" s="24" t="str">
        <f t="shared" si="323"/>
        <v/>
      </c>
      <c r="R4107" s="24" t="str">
        <f t="shared" si="324"/>
        <v/>
      </c>
      <c r="S4107" s="27" t="str">
        <f t="shared" si="325"/>
        <v/>
      </c>
    </row>
    <row r="4108" spans="2:19" x14ac:dyDescent="0.3">
      <c r="B4108" s="24" t="str">
        <f>_xlfn.IFNA(VLOOKUP(A4108,list!B:C,2,FALSE),"")</f>
        <v/>
      </c>
      <c r="D4108" s="24" t="str">
        <f>_xlfn.IFNA(VLOOKUP(C4108,list!$G$2:$I$10,2,FALSE),"")</f>
        <v/>
      </c>
      <c r="E4108" s="24" t="str">
        <f>_xlfn.IFNA(VLOOKUP(C4108,list!G:I,3,FALSE),"")</f>
        <v/>
      </c>
      <c r="O4108" s="26" t="str">
        <f t="shared" si="322"/>
        <v/>
      </c>
      <c r="P4108" s="28" t="str">
        <f t="shared" si="326"/>
        <v/>
      </c>
      <c r="Q4108" s="24" t="str">
        <f t="shared" si="323"/>
        <v/>
      </c>
      <c r="R4108" s="24" t="str">
        <f t="shared" si="324"/>
        <v/>
      </c>
      <c r="S4108" s="27" t="str">
        <f t="shared" si="325"/>
        <v/>
      </c>
    </row>
    <row r="4109" spans="2:19" x14ac:dyDescent="0.3">
      <c r="B4109" s="24" t="str">
        <f>_xlfn.IFNA(VLOOKUP(A4109,list!B:C,2,FALSE),"")</f>
        <v/>
      </c>
      <c r="D4109" s="24" t="str">
        <f>_xlfn.IFNA(VLOOKUP(C4109,list!$G$2:$I$10,2,FALSE),"")</f>
        <v/>
      </c>
      <c r="E4109" s="24" t="str">
        <f>_xlfn.IFNA(VLOOKUP(C4109,list!G:I,3,FALSE),"")</f>
        <v/>
      </c>
      <c r="O4109" s="26" t="str">
        <f t="shared" si="322"/>
        <v/>
      </c>
      <c r="P4109" s="28" t="str">
        <f t="shared" si="326"/>
        <v/>
      </c>
      <c r="Q4109" s="24" t="str">
        <f t="shared" si="323"/>
        <v/>
      </c>
      <c r="R4109" s="24" t="str">
        <f t="shared" si="324"/>
        <v/>
      </c>
      <c r="S4109" s="27" t="str">
        <f t="shared" si="325"/>
        <v/>
      </c>
    </row>
    <row r="4110" spans="2:19" x14ac:dyDescent="0.3">
      <c r="B4110" s="24" t="str">
        <f>_xlfn.IFNA(VLOOKUP(A4110,list!B:C,2,FALSE),"")</f>
        <v/>
      </c>
      <c r="D4110" s="24" t="str">
        <f>_xlfn.IFNA(VLOOKUP(C4110,list!$G$2:$I$10,2,FALSE),"")</f>
        <v/>
      </c>
      <c r="E4110" s="24" t="str">
        <f>_xlfn.IFNA(VLOOKUP(C4110,list!G:I,3,FALSE),"")</f>
        <v/>
      </c>
      <c r="O4110" s="26" t="str">
        <f t="shared" si="322"/>
        <v/>
      </c>
      <c r="P4110" s="28" t="str">
        <f t="shared" si="326"/>
        <v/>
      </c>
      <c r="Q4110" s="24" t="str">
        <f t="shared" si="323"/>
        <v/>
      </c>
      <c r="R4110" s="24" t="str">
        <f t="shared" si="324"/>
        <v/>
      </c>
      <c r="S4110" s="27" t="str">
        <f t="shared" si="325"/>
        <v/>
      </c>
    </row>
    <row r="4111" spans="2:19" x14ac:dyDescent="0.3">
      <c r="B4111" s="24" t="str">
        <f>_xlfn.IFNA(VLOOKUP(A4111,list!B:C,2,FALSE),"")</f>
        <v/>
      </c>
      <c r="D4111" s="24" t="str">
        <f>_xlfn.IFNA(VLOOKUP(C4111,list!$G$2:$I$10,2,FALSE),"")</f>
        <v/>
      </c>
      <c r="E4111" s="24" t="str">
        <f>_xlfn.IFNA(VLOOKUP(C4111,list!G:I,3,FALSE),"")</f>
        <v/>
      </c>
      <c r="O4111" s="26" t="str">
        <f t="shared" si="322"/>
        <v/>
      </c>
      <c r="P4111" s="28" t="str">
        <f t="shared" si="326"/>
        <v/>
      </c>
      <c r="Q4111" s="24" t="str">
        <f t="shared" si="323"/>
        <v/>
      </c>
      <c r="R4111" s="24" t="str">
        <f t="shared" si="324"/>
        <v/>
      </c>
      <c r="S4111" s="27" t="str">
        <f t="shared" si="325"/>
        <v/>
      </c>
    </row>
    <row r="4112" spans="2:19" x14ac:dyDescent="0.3">
      <c r="B4112" s="24" t="str">
        <f>_xlfn.IFNA(VLOOKUP(A4112,list!B:C,2,FALSE),"")</f>
        <v/>
      </c>
      <c r="D4112" s="24" t="str">
        <f>_xlfn.IFNA(VLOOKUP(C4112,list!$G$2:$I$10,2,FALSE),"")</f>
        <v/>
      </c>
      <c r="E4112" s="24" t="str">
        <f>_xlfn.IFNA(VLOOKUP(C4112,list!G:I,3,FALSE),"")</f>
        <v/>
      </c>
      <c r="O4112" s="26" t="str">
        <f t="shared" si="322"/>
        <v/>
      </c>
      <c r="P4112" s="28" t="str">
        <f t="shared" si="326"/>
        <v/>
      </c>
      <c r="Q4112" s="24" t="str">
        <f t="shared" si="323"/>
        <v/>
      </c>
      <c r="R4112" s="24" t="str">
        <f t="shared" si="324"/>
        <v/>
      </c>
      <c r="S4112" s="27" t="str">
        <f t="shared" si="325"/>
        <v/>
      </c>
    </row>
    <row r="4113" spans="2:19" x14ac:dyDescent="0.3">
      <c r="B4113" s="24" t="str">
        <f>_xlfn.IFNA(VLOOKUP(A4113,list!B:C,2,FALSE),"")</f>
        <v/>
      </c>
      <c r="D4113" s="24" t="str">
        <f>_xlfn.IFNA(VLOOKUP(C4113,list!$G$2:$I$10,2,FALSE),"")</f>
        <v/>
      </c>
      <c r="E4113" s="24" t="str">
        <f>_xlfn.IFNA(VLOOKUP(C4113,list!G:I,3,FALSE),"")</f>
        <v/>
      </c>
      <c r="O4113" s="26" t="str">
        <f t="shared" si="322"/>
        <v/>
      </c>
      <c r="P4113" s="28" t="str">
        <f t="shared" si="326"/>
        <v/>
      </c>
      <c r="Q4113" s="24" t="str">
        <f t="shared" si="323"/>
        <v/>
      </c>
      <c r="R4113" s="24" t="str">
        <f t="shared" si="324"/>
        <v/>
      </c>
      <c r="S4113" s="27" t="str">
        <f t="shared" si="325"/>
        <v/>
      </c>
    </row>
    <row r="4114" spans="2:19" x14ac:dyDescent="0.3">
      <c r="B4114" s="24" t="str">
        <f>_xlfn.IFNA(VLOOKUP(A4114,list!B:C,2,FALSE),"")</f>
        <v/>
      </c>
      <c r="D4114" s="24" t="str">
        <f>_xlfn.IFNA(VLOOKUP(C4114,list!$G$2:$I$10,2,FALSE),"")</f>
        <v/>
      </c>
      <c r="E4114" s="24" t="str">
        <f>_xlfn.IFNA(VLOOKUP(C4114,list!G:I,3,FALSE),"")</f>
        <v/>
      </c>
      <c r="O4114" s="26" t="str">
        <f t="shared" si="322"/>
        <v/>
      </c>
      <c r="P4114" s="28" t="str">
        <f t="shared" si="326"/>
        <v/>
      </c>
      <c r="Q4114" s="24" t="str">
        <f t="shared" si="323"/>
        <v/>
      </c>
      <c r="R4114" s="24" t="str">
        <f t="shared" si="324"/>
        <v/>
      </c>
      <c r="S4114" s="27" t="str">
        <f t="shared" si="325"/>
        <v/>
      </c>
    </row>
    <row r="4115" spans="2:19" x14ac:dyDescent="0.3">
      <c r="B4115" s="24" t="str">
        <f>_xlfn.IFNA(VLOOKUP(A4115,list!B:C,2,FALSE),"")</f>
        <v/>
      </c>
      <c r="D4115" s="24" t="str">
        <f>_xlfn.IFNA(VLOOKUP(C4115,list!$G$2:$I$10,2,FALSE),"")</f>
        <v/>
      </c>
      <c r="E4115" s="24" t="str">
        <f>_xlfn.IFNA(VLOOKUP(C4115,list!G:I,3,FALSE),"")</f>
        <v/>
      </c>
      <c r="O4115" s="26" t="str">
        <f t="shared" si="322"/>
        <v/>
      </c>
      <c r="P4115" s="28" t="str">
        <f t="shared" si="326"/>
        <v/>
      </c>
      <c r="Q4115" s="24" t="str">
        <f t="shared" si="323"/>
        <v/>
      </c>
      <c r="R4115" s="24" t="str">
        <f t="shared" si="324"/>
        <v/>
      </c>
      <c r="S4115" s="27" t="str">
        <f t="shared" si="325"/>
        <v/>
      </c>
    </row>
    <row r="4116" spans="2:19" x14ac:dyDescent="0.3">
      <c r="B4116" s="24" t="str">
        <f>_xlfn.IFNA(VLOOKUP(A4116,list!B:C,2,FALSE),"")</f>
        <v/>
      </c>
      <c r="D4116" s="24" t="str">
        <f>_xlfn.IFNA(VLOOKUP(C4116,list!$G$2:$I$10,2,FALSE),"")</f>
        <v/>
      </c>
      <c r="E4116" s="24" t="str">
        <f>_xlfn.IFNA(VLOOKUP(C4116,list!G:I,3,FALSE),"")</f>
        <v/>
      </c>
      <c r="O4116" s="26" t="str">
        <f t="shared" si="322"/>
        <v/>
      </c>
      <c r="P4116" s="28" t="str">
        <f t="shared" si="326"/>
        <v/>
      </c>
      <c r="Q4116" s="24" t="str">
        <f t="shared" si="323"/>
        <v/>
      </c>
      <c r="R4116" s="24" t="str">
        <f t="shared" si="324"/>
        <v/>
      </c>
      <c r="S4116" s="27" t="str">
        <f t="shared" si="325"/>
        <v/>
      </c>
    </row>
    <row r="4117" spans="2:19" x14ac:dyDescent="0.3">
      <c r="B4117" s="24" t="str">
        <f>_xlfn.IFNA(VLOOKUP(A4117,list!B:C,2,FALSE),"")</f>
        <v/>
      </c>
      <c r="D4117" s="24" t="str">
        <f>_xlfn.IFNA(VLOOKUP(C4117,list!$G$2:$I$10,2,FALSE),"")</f>
        <v/>
      </c>
      <c r="E4117" s="24" t="str">
        <f>_xlfn.IFNA(VLOOKUP(C4117,list!G:I,3,FALSE),"")</f>
        <v/>
      </c>
      <c r="O4117" s="26" t="str">
        <f t="shared" si="322"/>
        <v/>
      </c>
      <c r="P4117" s="28" t="str">
        <f t="shared" si="326"/>
        <v/>
      </c>
      <c r="Q4117" s="24" t="str">
        <f t="shared" si="323"/>
        <v/>
      </c>
      <c r="R4117" s="24" t="str">
        <f t="shared" si="324"/>
        <v/>
      </c>
      <c r="S4117" s="27" t="str">
        <f t="shared" si="325"/>
        <v/>
      </c>
    </row>
    <row r="4118" spans="2:19" x14ac:dyDescent="0.3">
      <c r="B4118" s="24" t="str">
        <f>_xlfn.IFNA(VLOOKUP(A4118,list!B:C,2,FALSE),"")</f>
        <v/>
      </c>
      <c r="D4118" s="24" t="str">
        <f>_xlfn.IFNA(VLOOKUP(C4118,list!$G$2:$I$10,2,FALSE),"")</f>
        <v/>
      </c>
      <c r="E4118" s="24" t="str">
        <f>_xlfn.IFNA(VLOOKUP(C4118,list!G:I,3,FALSE),"")</f>
        <v/>
      </c>
      <c r="O4118" s="26" t="str">
        <f t="shared" si="322"/>
        <v/>
      </c>
      <c r="P4118" s="28" t="str">
        <f t="shared" si="326"/>
        <v/>
      </c>
      <c r="Q4118" s="24" t="str">
        <f t="shared" si="323"/>
        <v/>
      </c>
      <c r="R4118" s="24" t="str">
        <f t="shared" si="324"/>
        <v/>
      </c>
      <c r="S4118" s="27" t="str">
        <f t="shared" si="325"/>
        <v/>
      </c>
    </row>
    <row r="4119" spans="2:19" x14ac:dyDescent="0.3">
      <c r="B4119" s="24" t="str">
        <f>_xlfn.IFNA(VLOOKUP(A4119,list!B:C,2,FALSE),"")</f>
        <v/>
      </c>
      <c r="D4119" s="24" t="str">
        <f>_xlfn.IFNA(VLOOKUP(C4119,list!$G$2:$I$10,2,FALSE),"")</f>
        <v/>
      </c>
      <c r="E4119" s="24" t="str">
        <f>_xlfn.IFNA(VLOOKUP(C4119,list!G:I,3,FALSE),"")</f>
        <v/>
      </c>
      <c r="O4119" s="26" t="str">
        <f t="shared" si="322"/>
        <v/>
      </c>
      <c r="P4119" s="28" t="str">
        <f t="shared" si="326"/>
        <v/>
      </c>
      <c r="Q4119" s="24" t="str">
        <f t="shared" si="323"/>
        <v/>
      </c>
      <c r="R4119" s="24" t="str">
        <f t="shared" si="324"/>
        <v/>
      </c>
      <c r="S4119" s="27" t="str">
        <f t="shared" si="325"/>
        <v/>
      </c>
    </row>
    <row r="4120" spans="2:19" x14ac:dyDescent="0.3">
      <c r="B4120" s="24" t="str">
        <f>_xlfn.IFNA(VLOOKUP(A4120,list!B:C,2,FALSE),"")</f>
        <v/>
      </c>
      <c r="D4120" s="24" t="str">
        <f>_xlfn.IFNA(VLOOKUP(C4120,list!$G$2:$I$10,2,FALSE),"")</f>
        <v/>
      </c>
      <c r="E4120" s="24" t="str">
        <f>_xlfn.IFNA(VLOOKUP(C4120,list!G:I,3,FALSE),"")</f>
        <v/>
      </c>
      <c r="O4120" s="26" t="str">
        <f t="shared" si="322"/>
        <v/>
      </c>
      <c r="P4120" s="28" t="str">
        <f t="shared" si="326"/>
        <v/>
      </c>
      <c r="Q4120" s="24" t="str">
        <f t="shared" si="323"/>
        <v/>
      </c>
      <c r="R4120" s="24" t="str">
        <f t="shared" si="324"/>
        <v/>
      </c>
      <c r="S4120" s="27" t="str">
        <f t="shared" si="325"/>
        <v/>
      </c>
    </row>
    <row r="4121" spans="2:19" x14ac:dyDescent="0.3">
      <c r="B4121" s="24" t="str">
        <f>_xlfn.IFNA(VLOOKUP(A4121,list!B:C,2,FALSE),"")</f>
        <v/>
      </c>
      <c r="D4121" s="24" t="str">
        <f>_xlfn.IFNA(VLOOKUP(C4121,list!$G$2:$I$10,2,FALSE),"")</f>
        <v/>
      </c>
      <c r="E4121" s="24" t="str">
        <f>_xlfn.IFNA(VLOOKUP(C4121,list!G:I,3,FALSE),"")</f>
        <v/>
      </c>
      <c r="O4121" s="26" t="str">
        <f t="shared" si="322"/>
        <v/>
      </c>
      <c r="P4121" s="28" t="str">
        <f t="shared" si="326"/>
        <v/>
      </c>
      <c r="Q4121" s="24" t="str">
        <f t="shared" si="323"/>
        <v/>
      </c>
      <c r="R4121" s="24" t="str">
        <f t="shared" si="324"/>
        <v/>
      </c>
      <c r="S4121" s="27" t="str">
        <f t="shared" si="325"/>
        <v/>
      </c>
    </row>
    <row r="4122" spans="2:19" x14ac:dyDescent="0.3">
      <c r="B4122" s="24" t="str">
        <f>_xlfn.IFNA(VLOOKUP(A4122,list!B:C,2,FALSE),"")</f>
        <v/>
      </c>
      <c r="D4122" s="24" t="str">
        <f>_xlfn.IFNA(VLOOKUP(C4122,list!$G$2:$I$10,2,FALSE),"")</f>
        <v/>
      </c>
      <c r="E4122" s="24" t="str">
        <f>_xlfn.IFNA(VLOOKUP(C4122,list!G:I,3,FALSE),"")</f>
        <v/>
      </c>
      <c r="O4122" s="26" t="str">
        <f t="shared" si="322"/>
        <v/>
      </c>
      <c r="P4122" s="28" t="str">
        <f t="shared" si="326"/>
        <v/>
      </c>
      <c r="Q4122" s="24" t="str">
        <f t="shared" si="323"/>
        <v/>
      </c>
      <c r="R4122" s="24" t="str">
        <f t="shared" si="324"/>
        <v/>
      </c>
      <c r="S4122" s="27" t="str">
        <f t="shared" si="325"/>
        <v/>
      </c>
    </row>
    <row r="4123" spans="2:19" x14ac:dyDescent="0.3">
      <c r="B4123" s="24" t="str">
        <f>_xlfn.IFNA(VLOOKUP(A4123,list!B:C,2,FALSE),"")</f>
        <v/>
      </c>
      <c r="D4123" s="24" t="str">
        <f>_xlfn.IFNA(VLOOKUP(C4123,list!$G$2:$I$10,2,FALSE),"")</f>
        <v/>
      </c>
      <c r="E4123" s="24" t="str">
        <f>_xlfn.IFNA(VLOOKUP(C4123,list!G:I,3,FALSE),"")</f>
        <v/>
      </c>
      <c r="O4123" s="26" t="str">
        <f t="shared" si="322"/>
        <v/>
      </c>
      <c r="P4123" s="28" t="str">
        <f t="shared" si="326"/>
        <v/>
      </c>
      <c r="Q4123" s="24" t="str">
        <f t="shared" si="323"/>
        <v/>
      </c>
      <c r="R4123" s="24" t="str">
        <f t="shared" si="324"/>
        <v/>
      </c>
      <c r="S4123" s="27" t="str">
        <f t="shared" si="325"/>
        <v/>
      </c>
    </row>
    <row r="4124" spans="2:19" x14ac:dyDescent="0.3">
      <c r="B4124" s="24" t="str">
        <f>_xlfn.IFNA(VLOOKUP(A4124,list!B:C,2,FALSE),"")</f>
        <v/>
      </c>
      <c r="D4124" s="24" t="str">
        <f>_xlfn.IFNA(VLOOKUP(C4124,list!$G$2:$I$10,2,FALSE),"")</f>
        <v/>
      </c>
      <c r="E4124" s="24" t="str">
        <f>_xlfn.IFNA(VLOOKUP(C4124,list!G:I,3,FALSE),"")</f>
        <v/>
      </c>
      <c r="O4124" s="26" t="str">
        <f t="shared" si="322"/>
        <v/>
      </c>
      <c r="P4124" s="28" t="str">
        <f t="shared" si="326"/>
        <v/>
      </c>
      <c r="Q4124" s="24" t="str">
        <f t="shared" si="323"/>
        <v/>
      </c>
      <c r="R4124" s="24" t="str">
        <f t="shared" si="324"/>
        <v/>
      </c>
      <c r="S4124" s="27" t="str">
        <f t="shared" si="325"/>
        <v/>
      </c>
    </row>
    <row r="4125" spans="2:19" x14ac:dyDescent="0.3">
      <c r="B4125" s="24" t="str">
        <f>_xlfn.IFNA(VLOOKUP(A4125,list!B:C,2,FALSE),"")</f>
        <v/>
      </c>
      <c r="D4125" s="24" t="str">
        <f>_xlfn.IFNA(VLOOKUP(C4125,list!$G$2:$I$10,2,FALSE),"")</f>
        <v/>
      </c>
      <c r="E4125" s="24" t="str">
        <f>_xlfn.IFNA(VLOOKUP(C4125,list!G:I,3,FALSE),"")</f>
        <v/>
      </c>
      <c r="O4125" s="26" t="str">
        <f t="shared" si="322"/>
        <v/>
      </c>
      <c r="P4125" s="28" t="str">
        <f t="shared" si="326"/>
        <v/>
      </c>
      <c r="Q4125" s="24" t="str">
        <f t="shared" si="323"/>
        <v/>
      </c>
      <c r="R4125" s="24" t="str">
        <f t="shared" si="324"/>
        <v/>
      </c>
      <c r="S4125" s="27" t="str">
        <f t="shared" si="325"/>
        <v/>
      </c>
    </row>
    <row r="4126" spans="2:19" x14ac:dyDescent="0.3">
      <c r="B4126" s="24" t="str">
        <f>_xlfn.IFNA(VLOOKUP(A4126,list!B:C,2,FALSE),"")</f>
        <v/>
      </c>
      <c r="D4126" s="24" t="str">
        <f>_xlfn.IFNA(VLOOKUP(C4126,list!$G$2:$I$10,2,FALSE),"")</f>
        <v/>
      </c>
      <c r="E4126" s="24" t="str">
        <f>_xlfn.IFNA(VLOOKUP(C4126,list!G:I,3,FALSE),"")</f>
        <v/>
      </c>
      <c r="O4126" s="26" t="str">
        <f t="shared" si="322"/>
        <v/>
      </c>
      <c r="P4126" s="28" t="str">
        <f t="shared" si="326"/>
        <v/>
      </c>
      <c r="Q4126" s="24" t="str">
        <f t="shared" si="323"/>
        <v/>
      </c>
      <c r="R4126" s="24" t="str">
        <f t="shared" si="324"/>
        <v/>
      </c>
      <c r="S4126" s="27" t="str">
        <f t="shared" si="325"/>
        <v/>
      </c>
    </row>
    <row r="4127" spans="2:19" x14ac:dyDescent="0.3">
      <c r="B4127" s="24" t="str">
        <f>_xlfn.IFNA(VLOOKUP(A4127,list!B:C,2,FALSE),"")</f>
        <v/>
      </c>
      <c r="D4127" s="24" t="str">
        <f>_xlfn.IFNA(VLOOKUP(C4127,list!$G$2:$I$10,2,FALSE),"")</f>
        <v/>
      </c>
      <c r="E4127" s="24" t="str">
        <f>_xlfn.IFNA(VLOOKUP(C4127,list!G:I,3,FALSE),"")</f>
        <v/>
      </c>
      <c r="O4127" s="26" t="str">
        <f t="shared" si="322"/>
        <v/>
      </c>
      <c r="P4127" s="28" t="str">
        <f t="shared" si="326"/>
        <v/>
      </c>
      <c r="Q4127" s="24" t="str">
        <f t="shared" si="323"/>
        <v/>
      </c>
      <c r="R4127" s="24" t="str">
        <f t="shared" si="324"/>
        <v/>
      </c>
      <c r="S4127" s="27" t="str">
        <f t="shared" si="325"/>
        <v/>
      </c>
    </row>
    <row r="4128" spans="2:19" x14ac:dyDescent="0.3">
      <c r="B4128" s="24" t="str">
        <f>_xlfn.IFNA(VLOOKUP(A4128,list!B:C,2,FALSE),"")</f>
        <v/>
      </c>
      <c r="D4128" s="24" t="str">
        <f>_xlfn.IFNA(VLOOKUP(C4128,list!$G$2:$I$10,2,FALSE),"")</f>
        <v/>
      </c>
      <c r="E4128" s="24" t="str">
        <f>_xlfn.IFNA(VLOOKUP(C4128,list!G:I,3,FALSE),"")</f>
        <v/>
      </c>
      <c r="O4128" s="26" t="str">
        <f t="shared" si="322"/>
        <v/>
      </c>
      <c r="P4128" s="28" t="str">
        <f t="shared" si="326"/>
        <v/>
      </c>
      <c r="Q4128" s="24" t="str">
        <f t="shared" si="323"/>
        <v/>
      </c>
      <c r="R4128" s="24" t="str">
        <f t="shared" si="324"/>
        <v/>
      </c>
      <c r="S4128" s="27" t="str">
        <f t="shared" si="325"/>
        <v/>
      </c>
    </row>
    <row r="4129" spans="2:19" x14ac:dyDescent="0.3">
      <c r="B4129" s="24" t="str">
        <f>_xlfn.IFNA(VLOOKUP(A4129,list!B:C,2,FALSE),"")</f>
        <v/>
      </c>
      <c r="D4129" s="24" t="str">
        <f>_xlfn.IFNA(VLOOKUP(C4129,list!$G$2:$I$10,2,FALSE),"")</f>
        <v/>
      </c>
      <c r="E4129" s="24" t="str">
        <f>_xlfn.IFNA(VLOOKUP(C4129,list!G:I,3,FALSE),"")</f>
        <v/>
      </c>
      <c r="O4129" s="26" t="str">
        <f t="shared" si="322"/>
        <v/>
      </c>
      <c r="P4129" s="28" t="str">
        <f t="shared" si="326"/>
        <v/>
      </c>
      <c r="Q4129" s="24" t="str">
        <f t="shared" si="323"/>
        <v/>
      </c>
      <c r="R4129" s="24" t="str">
        <f t="shared" si="324"/>
        <v/>
      </c>
      <c r="S4129" s="27" t="str">
        <f t="shared" si="325"/>
        <v/>
      </c>
    </row>
    <row r="4130" spans="2:19" x14ac:dyDescent="0.3">
      <c r="B4130" s="24" t="str">
        <f>_xlfn.IFNA(VLOOKUP(A4130,list!B:C,2,FALSE),"")</f>
        <v/>
      </c>
      <c r="D4130" s="24" t="str">
        <f>_xlfn.IFNA(VLOOKUP(C4130,list!$G$2:$I$10,2,FALSE),"")</f>
        <v/>
      </c>
      <c r="E4130" s="24" t="str">
        <f>_xlfn.IFNA(VLOOKUP(C4130,list!G:I,3,FALSE),"")</f>
        <v/>
      </c>
      <c r="O4130" s="26" t="str">
        <f t="shared" si="322"/>
        <v/>
      </c>
      <c r="P4130" s="28" t="str">
        <f t="shared" si="326"/>
        <v/>
      </c>
      <c r="Q4130" s="24" t="str">
        <f t="shared" si="323"/>
        <v/>
      </c>
      <c r="R4130" s="24" t="str">
        <f t="shared" si="324"/>
        <v/>
      </c>
      <c r="S4130" s="27" t="str">
        <f t="shared" si="325"/>
        <v/>
      </c>
    </row>
    <row r="4131" spans="2:19" x14ac:dyDescent="0.3">
      <c r="B4131" s="24" t="str">
        <f>_xlfn.IFNA(VLOOKUP(A4131,list!B:C,2,FALSE),"")</f>
        <v/>
      </c>
      <c r="D4131" s="24" t="str">
        <f>_xlfn.IFNA(VLOOKUP(C4131,list!$G$2:$I$10,2,FALSE),"")</f>
        <v/>
      </c>
      <c r="E4131" s="24" t="str">
        <f>_xlfn.IFNA(VLOOKUP(C4131,list!G:I,3,FALSE),"")</f>
        <v/>
      </c>
      <c r="O4131" s="26" t="str">
        <f t="shared" si="322"/>
        <v/>
      </c>
      <c r="P4131" s="28" t="str">
        <f t="shared" si="326"/>
        <v/>
      </c>
      <c r="Q4131" s="24" t="str">
        <f t="shared" si="323"/>
        <v/>
      </c>
      <c r="R4131" s="24" t="str">
        <f t="shared" si="324"/>
        <v/>
      </c>
      <c r="S4131" s="27" t="str">
        <f t="shared" si="325"/>
        <v/>
      </c>
    </row>
    <row r="4132" spans="2:19" x14ac:dyDescent="0.3">
      <c r="B4132" s="24" t="str">
        <f>_xlfn.IFNA(VLOOKUP(A4132,list!B:C,2,FALSE),"")</f>
        <v/>
      </c>
      <c r="D4132" s="24" t="str">
        <f>_xlfn.IFNA(VLOOKUP(C4132,list!$G$2:$I$10,2,FALSE),"")</f>
        <v/>
      </c>
      <c r="E4132" s="24" t="str">
        <f>_xlfn.IFNA(VLOOKUP(C4132,list!G:I,3,FALSE),"")</f>
        <v/>
      </c>
      <c r="O4132" s="26" t="str">
        <f t="shared" si="322"/>
        <v/>
      </c>
      <c r="P4132" s="28" t="str">
        <f t="shared" si="326"/>
        <v/>
      </c>
      <c r="Q4132" s="24" t="str">
        <f t="shared" si="323"/>
        <v/>
      </c>
      <c r="R4132" s="24" t="str">
        <f t="shared" si="324"/>
        <v/>
      </c>
      <c r="S4132" s="27" t="str">
        <f t="shared" si="325"/>
        <v/>
      </c>
    </row>
    <row r="4133" spans="2:19" x14ac:dyDescent="0.3">
      <c r="B4133" s="24" t="str">
        <f>_xlfn.IFNA(VLOOKUP(A4133,list!B:C,2,FALSE),"")</f>
        <v/>
      </c>
      <c r="D4133" s="24" t="str">
        <f>_xlfn.IFNA(VLOOKUP(C4133,list!$G$2:$I$10,2,FALSE),"")</f>
        <v/>
      </c>
      <c r="E4133" s="24" t="str">
        <f>_xlfn.IFNA(VLOOKUP(C4133,list!G:I,3,FALSE),"")</f>
        <v/>
      </c>
      <c r="O4133" s="26" t="str">
        <f t="shared" si="322"/>
        <v/>
      </c>
      <c r="P4133" s="28" t="str">
        <f t="shared" si="326"/>
        <v/>
      </c>
      <c r="Q4133" s="24" t="str">
        <f t="shared" si="323"/>
        <v/>
      </c>
      <c r="R4133" s="24" t="str">
        <f t="shared" si="324"/>
        <v/>
      </c>
      <c r="S4133" s="27" t="str">
        <f t="shared" si="325"/>
        <v/>
      </c>
    </row>
    <row r="4134" spans="2:19" x14ac:dyDescent="0.3">
      <c r="B4134" s="24" t="str">
        <f>_xlfn.IFNA(VLOOKUP(A4134,list!B:C,2,FALSE),"")</f>
        <v/>
      </c>
      <c r="D4134" s="24" t="str">
        <f>_xlfn.IFNA(VLOOKUP(C4134,list!$G$2:$I$10,2,FALSE),"")</f>
        <v/>
      </c>
      <c r="E4134" s="24" t="str">
        <f>_xlfn.IFNA(VLOOKUP(C4134,list!G:I,3,FALSE),"")</f>
        <v/>
      </c>
      <c r="O4134" s="26" t="str">
        <f t="shared" si="322"/>
        <v/>
      </c>
      <c r="P4134" s="28" t="str">
        <f t="shared" si="326"/>
        <v/>
      </c>
      <c r="Q4134" s="24" t="str">
        <f t="shared" si="323"/>
        <v/>
      </c>
      <c r="R4134" s="24" t="str">
        <f t="shared" si="324"/>
        <v/>
      </c>
      <c r="S4134" s="27" t="str">
        <f t="shared" si="325"/>
        <v/>
      </c>
    </row>
    <row r="4135" spans="2:19" x14ac:dyDescent="0.3">
      <c r="B4135" s="24" t="str">
        <f>_xlfn.IFNA(VLOOKUP(A4135,list!B:C,2,FALSE),"")</f>
        <v/>
      </c>
      <c r="D4135" s="24" t="str">
        <f>_xlfn.IFNA(VLOOKUP(C4135,list!$G$2:$I$10,2,FALSE),"")</f>
        <v/>
      </c>
      <c r="E4135" s="24" t="str">
        <f>_xlfn.IFNA(VLOOKUP(C4135,list!G:I,3,FALSE),"")</f>
        <v/>
      </c>
      <c r="O4135" s="26" t="str">
        <f t="shared" si="322"/>
        <v/>
      </c>
      <c r="P4135" s="28" t="str">
        <f t="shared" si="326"/>
        <v/>
      </c>
      <c r="Q4135" s="24" t="str">
        <f t="shared" si="323"/>
        <v/>
      </c>
      <c r="R4135" s="24" t="str">
        <f t="shared" si="324"/>
        <v/>
      </c>
      <c r="S4135" s="27" t="str">
        <f t="shared" si="325"/>
        <v/>
      </c>
    </row>
    <row r="4136" spans="2:19" x14ac:dyDescent="0.3">
      <c r="B4136" s="24" t="str">
        <f>_xlfn.IFNA(VLOOKUP(A4136,list!B:C,2,FALSE),"")</f>
        <v/>
      </c>
      <c r="D4136" s="24" t="str">
        <f>_xlfn.IFNA(VLOOKUP(C4136,list!$G$2:$I$10,2,FALSE),"")</f>
        <v/>
      </c>
      <c r="E4136" s="24" t="str">
        <f>_xlfn.IFNA(VLOOKUP(C4136,list!G:I,3,FALSE),"")</f>
        <v/>
      </c>
      <c r="O4136" s="26" t="str">
        <f t="shared" si="322"/>
        <v/>
      </c>
      <c r="P4136" s="28" t="str">
        <f t="shared" si="326"/>
        <v/>
      </c>
      <c r="Q4136" s="24" t="str">
        <f t="shared" si="323"/>
        <v/>
      </c>
      <c r="R4136" s="24" t="str">
        <f t="shared" si="324"/>
        <v/>
      </c>
      <c r="S4136" s="27" t="str">
        <f t="shared" si="325"/>
        <v/>
      </c>
    </row>
    <row r="4137" spans="2:19" x14ac:dyDescent="0.3">
      <c r="B4137" s="24" t="str">
        <f>_xlfn.IFNA(VLOOKUP(A4137,list!B:C,2,FALSE),"")</f>
        <v/>
      </c>
      <c r="D4137" s="24" t="str">
        <f>_xlfn.IFNA(VLOOKUP(C4137,list!$G$2:$I$10,2,FALSE),"")</f>
        <v/>
      </c>
      <c r="E4137" s="24" t="str">
        <f>_xlfn.IFNA(VLOOKUP(C4137,list!G:I,3,FALSE),"")</f>
        <v/>
      </c>
      <c r="O4137" s="26" t="str">
        <f t="shared" si="322"/>
        <v/>
      </c>
      <c r="P4137" s="28" t="str">
        <f t="shared" si="326"/>
        <v/>
      </c>
      <c r="Q4137" s="24" t="str">
        <f t="shared" si="323"/>
        <v/>
      </c>
      <c r="R4137" s="24" t="str">
        <f t="shared" si="324"/>
        <v/>
      </c>
      <c r="S4137" s="27" t="str">
        <f t="shared" si="325"/>
        <v/>
      </c>
    </row>
    <row r="4138" spans="2:19" x14ac:dyDescent="0.3">
      <c r="B4138" s="24" t="str">
        <f>_xlfn.IFNA(VLOOKUP(A4138,list!B:C,2,FALSE),"")</f>
        <v/>
      </c>
      <c r="D4138" s="24" t="str">
        <f>_xlfn.IFNA(VLOOKUP(C4138,list!$G$2:$I$10,2,FALSE),"")</f>
        <v/>
      </c>
      <c r="E4138" s="24" t="str">
        <f>_xlfn.IFNA(VLOOKUP(C4138,list!G:I,3,FALSE),"")</f>
        <v/>
      </c>
      <c r="O4138" s="26" t="str">
        <f t="shared" si="322"/>
        <v/>
      </c>
      <c r="P4138" s="28" t="str">
        <f t="shared" si="326"/>
        <v/>
      </c>
      <c r="Q4138" s="24" t="str">
        <f t="shared" si="323"/>
        <v/>
      </c>
      <c r="R4138" s="24" t="str">
        <f t="shared" si="324"/>
        <v/>
      </c>
      <c r="S4138" s="27" t="str">
        <f t="shared" si="325"/>
        <v/>
      </c>
    </row>
    <row r="4139" spans="2:19" x14ac:dyDescent="0.3">
      <c r="B4139" s="24" t="str">
        <f>_xlfn.IFNA(VLOOKUP(A4139,list!B:C,2,FALSE),"")</f>
        <v/>
      </c>
      <c r="D4139" s="24" t="str">
        <f>_xlfn.IFNA(VLOOKUP(C4139,list!$G$2:$I$10,2,FALSE),"")</f>
        <v/>
      </c>
      <c r="E4139" s="24" t="str">
        <f>_xlfn.IFNA(VLOOKUP(C4139,list!G:I,3,FALSE),"")</f>
        <v/>
      </c>
      <c r="O4139" s="26" t="str">
        <f t="shared" si="322"/>
        <v/>
      </c>
      <c r="P4139" s="28" t="str">
        <f t="shared" si="326"/>
        <v/>
      </c>
      <c r="Q4139" s="24" t="str">
        <f t="shared" si="323"/>
        <v/>
      </c>
      <c r="R4139" s="24" t="str">
        <f t="shared" si="324"/>
        <v/>
      </c>
      <c r="S4139" s="27" t="str">
        <f t="shared" si="325"/>
        <v/>
      </c>
    </row>
    <row r="4140" spans="2:19" x14ac:dyDescent="0.3">
      <c r="B4140" s="24" t="str">
        <f>_xlfn.IFNA(VLOOKUP(A4140,list!B:C,2,FALSE),"")</f>
        <v/>
      </c>
      <c r="D4140" s="24" t="str">
        <f>_xlfn.IFNA(VLOOKUP(C4140,list!$G$2:$I$10,2,FALSE),"")</f>
        <v/>
      </c>
      <c r="E4140" s="24" t="str">
        <f>_xlfn.IFNA(VLOOKUP(C4140,list!G:I,3,FALSE),"")</f>
        <v/>
      </c>
      <c r="O4140" s="26" t="str">
        <f t="shared" si="322"/>
        <v/>
      </c>
      <c r="P4140" s="28" t="str">
        <f t="shared" si="326"/>
        <v/>
      </c>
      <c r="Q4140" s="24" t="str">
        <f t="shared" si="323"/>
        <v/>
      </c>
      <c r="R4140" s="24" t="str">
        <f t="shared" si="324"/>
        <v/>
      </c>
      <c r="S4140" s="27" t="str">
        <f t="shared" si="325"/>
        <v/>
      </c>
    </row>
    <row r="4141" spans="2:19" x14ac:dyDescent="0.3">
      <c r="B4141" s="24" t="str">
        <f>_xlfn.IFNA(VLOOKUP(A4141,list!B:C,2,FALSE),"")</f>
        <v/>
      </c>
      <c r="D4141" s="24" t="str">
        <f>_xlfn.IFNA(VLOOKUP(C4141,list!$G$2:$I$10,2,FALSE),"")</f>
        <v/>
      </c>
      <c r="E4141" s="24" t="str">
        <f>_xlfn.IFNA(VLOOKUP(C4141,list!G:I,3,FALSE),"")</f>
        <v/>
      </c>
      <c r="O4141" s="26" t="str">
        <f t="shared" si="322"/>
        <v/>
      </c>
      <c r="P4141" s="28" t="str">
        <f t="shared" si="326"/>
        <v/>
      </c>
      <c r="Q4141" s="24" t="str">
        <f t="shared" si="323"/>
        <v/>
      </c>
      <c r="R4141" s="24" t="str">
        <f t="shared" si="324"/>
        <v/>
      </c>
      <c r="S4141" s="27" t="str">
        <f t="shared" si="325"/>
        <v/>
      </c>
    </row>
    <row r="4142" spans="2:19" x14ac:dyDescent="0.3">
      <c r="B4142" s="24" t="str">
        <f>_xlfn.IFNA(VLOOKUP(A4142,list!B:C,2,FALSE),"")</f>
        <v/>
      </c>
      <c r="D4142" s="24" t="str">
        <f>_xlfn.IFNA(VLOOKUP(C4142,list!$G$2:$I$10,2,FALSE),"")</f>
        <v/>
      </c>
      <c r="E4142" s="24" t="str">
        <f>_xlfn.IFNA(VLOOKUP(C4142,list!G:I,3,FALSE),"")</f>
        <v/>
      </c>
      <c r="O4142" s="26" t="str">
        <f t="shared" si="322"/>
        <v/>
      </c>
      <c r="P4142" s="28" t="str">
        <f t="shared" si="326"/>
        <v/>
      </c>
      <c r="Q4142" s="24" t="str">
        <f t="shared" si="323"/>
        <v/>
      </c>
      <c r="R4142" s="24" t="str">
        <f t="shared" si="324"/>
        <v/>
      </c>
      <c r="S4142" s="27" t="str">
        <f t="shared" si="325"/>
        <v/>
      </c>
    </row>
    <row r="4143" spans="2:19" x14ac:dyDescent="0.3">
      <c r="B4143" s="24" t="str">
        <f>_xlfn.IFNA(VLOOKUP(A4143,list!B:C,2,FALSE),"")</f>
        <v/>
      </c>
      <c r="D4143" s="24" t="str">
        <f>_xlfn.IFNA(VLOOKUP(C4143,list!$G$2:$I$10,2,FALSE),"")</f>
        <v/>
      </c>
      <c r="E4143" s="24" t="str">
        <f>_xlfn.IFNA(VLOOKUP(C4143,list!G:I,3,FALSE),"")</f>
        <v/>
      </c>
      <c r="O4143" s="26" t="str">
        <f t="shared" si="322"/>
        <v/>
      </c>
      <c r="P4143" s="28" t="str">
        <f t="shared" si="326"/>
        <v/>
      </c>
      <c r="Q4143" s="24" t="str">
        <f t="shared" si="323"/>
        <v/>
      </c>
      <c r="R4143" s="24" t="str">
        <f t="shared" si="324"/>
        <v/>
      </c>
      <c r="S4143" s="27" t="str">
        <f t="shared" si="325"/>
        <v/>
      </c>
    </row>
    <row r="4144" spans="2:19" x14ac:dyDescent="0.3">
      <c r="B4144" s="24" t="str">
        <f>_xlfn.IFNA(VLOOKUP(A4144,list!B:C,2,FALSE),"")</f>
        <v/>
      </c>
      <c r="D4144" s="24" t="str">
        <f>_xlfn.IFNA(VLOOKUP(C4144,list!$G$2:$I$10,2,FALSE),"")</f>
        <v/>
      </c>
      <c r="E4144" s="24" t="str">
        <f>_xlfn.IFNA(VLOOKUP(C4144,list!G:I,3,FALSE),"")</f>
        <v/>
      </c>
      <c r="O4144" s="26" t="str">
        <f t="shared" si="322"/>
        <v/>
      </c>
      <c r="P4144" s="28" t="str">
        <f t="shared" si="326"/>
        <v/>
      </c>
      <c r="Q4144" s="24" t="str">
        <f t="shared" si="323"/>
        <v/>
      </c>
      <c r="R4144" s="24" t="str">
        <f t="shared" si="324"/>
        <v/>
      </c>
      <c r="S4144" s="27" t="str">
        <f t="shared" si="325"/>
        <v/>
      </c>
    </row>
    <row r="4145" spans="2:19" x14ac:dyDescent="0.3">
      <c r="B4145" s="24" t="str">
        <f>_xlfn.IFNA(VLOOKUP(A4145,list!B:C,2,FALSE),"")</f>
        <v/>
      </c>
      <c r="D4145" s="24" t="str">
        <f>_xlfn.IFNA(VLOOKUP(C4145,list!$G$2:$I$10,2,FALSE),"")</f>
        <v/>
      </c>
      <c r="E4145" s="24" t="str">
        <f>_xlfn.IFNA(VLOOKUP(C4145,list!G:I,3,FALSE),"")</f>
        <v/>
      </c>
      <c r="O4145" s="26" t="str">
        <f t="shared" si="322"/>
        <v/>
      </c>
      <c r="P4145" s="28" t="str">
        <f t="shared" si="326"/>
        <v/>
      </c>
      <c r="Q4145" s="24" t="str">
        <f t="shared" si="323"/>
        <v/>
      </c>
      <c r="R4145" s="24" t="str">
        <f t="shared" si="324"/>
        <v/>
      </c>
      <c r="S4145" s="27" t="str">
        <f t="shared" si="325"/>
        <v/>
      </c>
    </row>
    <row r="4146" spans="2:19" x14ac:dyDescent="0.3">
      <c r="B4146" s="24" t="str">
        <f>_xlfn.IFNA(VLOOKUP(A4146,list!B:C,2,FALSE),"")</f>
        <v/>
      </c>
      <c r="D4146" s="24" t="str">
        <f>_xlfn.IFNA(VLOOKUP(C4146,list!$G$2:$I$10,2,FALSE),"")</f>
        <v/>
      </c>
      <c r="E4146" s="24" t="str">
        <f>_xlfn.IFNA(VLOOKUP(C4146,list!G:I,3,FALSE),"")</f>
        <v/>
      </c>
      <c r="O4146" s="26" t="str">
        <f t="shared" si="322"/>
        <v/>
      </c>
      <c r="P4146" s="28" t="str">
        <f t="shared" si="326"/>
        <v/>
      </c>
      <c r="Q4146" s="24" t="str">
        <f t="shared" si="323"/>
        <v/>
      </c>
      <c r="R4146" s="24" t="str">
        <f t="shared" si="324"/>
        <v/>
      </c>
      <c r="S4146" s="27" t="str">
        <f t="shared" si="325"/>
        <v/>
      </c>
    </row>
    <row r="4147" spans="2:19" x14ac:dyDescent="0.3">
      <c r="B4147" s="24" t="str">
        <f>_xlfn.IFNA(VLOOKUP(A4147,list!B:C,2,FALSE),"")</f>
        <v/>
      </c>
      <c r="D4147" s="24" t="str">
        <f>_xlfn.IFNA(VLOOKUP(C4147,list!$G$2:$I$10,2,FALSE),"")</f>
        <v/>
      </c>
      <c r="E4147" s="24" t="str">
        <f>_xlfn.IFNA(VLOOKUP(C4147,list!G:I,3,FALSE),"")</f>
        <v/>
      </c>
      <c r="O4147" s="26" t="str">
        <f t="shared" si="322"/>
        <v/>
      </c>
      <c r="P4147" s="28" t="str">
        <f t="shared" si="326"/>
        <v/>
      </c>
      <c r="Q4147" s="24" t="str">
        <f t="shared" si="323"/>
        <v/>
      </c>
      <c r="R4147" s="24" t="str">
        <f t="shared" si="324"/>
        <v/>
      </c>
      <c r="S4147" s="27" t="str">
        <f t="shared" si="325"/>
        <v/>
      </c>
    </row>
    <row r="4148" spans="2:19" x14ac:dyDescent="0.3">
      <c r="B4148" s="24" t="str">
        <f>_xlfn.IFNA(VLOOKUP(A4148,list!B:C,2,FALSE),"")</f>
        <v/>
      </c>
      <c r="D4148" s="24" t="str">
        <f>_xlfn.IFNA(VLOOKUP(C4148,list!$G$2:$I$10,2,FALSE),"")</f>
        <v/>
      </c>
      <c r="E4148" s="24" t="str">
        <f>_xlfn.IFNA(VLOOKUP(C4148,list!G:I,3,FALSE),"")</f>
        <v/>
      </c>
      <c r="O4148" s="26" t="str">
        <f t="shared" si="322"/>
        <v/>
      </c>
      <c r="P4148" s="28" t="str">
        <f t="shared" si="326"/>
        <v/>
      </c>
      <c r="Q4148" s="24" t="str">
        <f t="shared" si="323"/>
        <v/>
      </c>
      <c r="R4148" s="24" t="str">
        <f t="shared" si="324"/>
        <v/>
      </c>
      <c r="S4148" s="27" t="str">
        <f t="shared" si="325"/>
        <v/>
      </c>
    </row>
    <row r="4149" spans="2:19" x14ac:dyDescent="0.3">
      <c r="B4149" s="24" t="str">
        <f>_xlfn.IFNA(VLOOKUP(A4149,list!B:C,2,FALSE),"")</f>
        <v/>
      </c>
      <c r="D4149" s="24" t="str">
        <f>_xlfn.IFNA(VLOOKUP(C4149,list!$G$2:$I$10,2,FALSE),"")</f>
        <v/>
      </c>
      <c r="E4149" s="24" t="str">
        <f>_xlfn.IFNA(VLOOKUP(C4149,list!G:I,3,FALSE),"")</f>
        <v/>
      </c>
      <c r="O4149" s="26" t="str">
        <f t="shared" si="322"/>
        <v/>
      </c>
      <c r="P4149" s="28" t="str">
        <f t="shared" si="326"/>
        <v/>
      </c>
      <c r="Q4149" s="24" t="str">
        <f t="shared" si="323"/>
        <v/>
      </c>
      <c r="R4149" s="24" t="str">
        <f t="shared" si="324"/>
        <v/>
      </c>
      <c r="S4149" s="27" t="str">
        <f t="shared" si="325"/>
        <v/>
      </c>
    </row>
    <row r="4150" spans="2:19" x14ac:dyDescent="0.3">
      <c r="B4150" s="24" t="str">
        <f>_xlfn.IFNA(VLOOKUP(A4150,list!B:C,2,FALSE),"")</f>
        <v/>
      </c>
      <c r="D4150" s="24" t="str">
        <f>_xlfn.IFNA(VLOOKUP(C4150,list!$G$2:$I$10,2,FALSE),"")</f>
        <v/>
      </c>
      <c r="E4150" s="24" t="str">
        <f>_xlfn.IFNA(VLOOKUP(C4150,list!G:I,3,FALSE),"")</f>
        <v/>
      </c>
      <c r="O4150" s="26" t="str">
        <f t="shared" si="322"/>
        <v/>
      </c>
      <c r="P4150" s="28" t="str">
        <f t="shared" si="326"/>
        <v/>
      </c>
      <c r="Q4150" s="24" t="str">
        <f t="shared" si="323"/>
        <v/>
      </c>
      <c r="R4150" s="24" t="str">
        <f t="shared" si="324"/>
        <v/>
      </c>
      <c r="S4150" s="27" t="str">
        <f t="shared" si="325"/>
        <v/>
      </c>
    </row>
    <row r="4151" spans="2:19" x14ac:dyDescent="0.3">
      <c r="B4151" s="24" t="str">
        <f>_xlfn.IFNA(VLOOKUP(A4151,list!B:C,2,FALSE),"")</f>
        <v/>
      </c>
      <c r="D4151" s="24" t="str">
        <f>_xlfn.IFNA(VLOOKUP(C4151,list!$G$2:$I$10,2,FALSE),"")</f>
        <v/>
      </c>
      <c r="E4151" s="24" t="str">
        <f>_xlfn.IFNA(VLOOKUP(C4151,list!G:I,3,FALSE),"")</f>
        <v/>
      </c>
      <c r="O4151" s="26" t="str">
        <f t="shared" si="322"/>
        <v/>
      </c>
      <c r="P4151" s="28" t="str">
        <f t="shared" si="326"/>
        <v/>
      </c>
      <c r="Q4151" s="24" t="str">
        <f t="shared" si="323"/>
        <v/>
      </c>
      <c r="R4151" s="24" t="str">
        <f t="shared" si="324"/>
        <v/>
      </c>
      <c r="S4151" s="27" t="str">
        <f t="shared" si="325"/>
        <v/>
      </c>
    </row>
    <row r="4152" spans="2:19" x14ac:dyDescent="0.3">
      <c r="B4152" s="24" t="str">
        <f>_xlfn.IFNA(VLOOKUP(A4152,list!B:C,2,FALSE),"")</f>
        <v/>
      </c>
      <c r="D4152" s="24" t="str">
        <f>_xlfn.IFNA(VLOOKUP(C4152,list!$G$2:$I$10,2,FALSE),"")</f>
        <v/>
      </c>
      <c r="E4152" s="24" t="str">
        <f>_xlfn.IFNA(VLOOKUP(C4152,list!G:I,3,FALSE),"")</f>
        <v/>
      </c>
      <c r="O4152" s="26" t="str">
        <f t="shared" si="322"/>
        <v/>
      </c>
      <c r="P4152" s="28" t="str">
        <f t="shared" si="326"/>
        <v/>
      </c>
      <c r="Q4152" s="24" t="str">
        <f t="shared" si="323"/>
        <v/>
      </c>
      <c r="R4152" s="24" t="str">
        <f t="shared" si="324"/>
        <v/>
      </c>
      <c r="S4152" s="27" t="str">
        <f t="shared" si="325"/>
        <v/>
      </c>
    </row>
    <row r="4153" spans="2:19" x14ac:dyDescent="0.3">
      <c r="B4153" s="24" t="str">
        <f>_xlfn.IFNA(VLOOKUP(A4153,list!B:C,2,FALSE),"")</f>
        <v/>
      </c>
      <c r="D4153" s="24" t="str">
        <f>_xlfn.IFNA(VLOOKUP(C4153,list!$G$2:$I$10,2,FALSE),"")</f>
        <v/>
      </c>
      <c r="E4153" s="24" t="str">
        <f>_xlfn.IFNA(VLOOKUP(C4153,list!G:I,3,FALSE),"")</f>
        <v/>
      </c>
      <c r="O4153" s="26" t="str">
        <f t="shared" si="322"/>
        <v/>
      </c>
      <c r="P4153" s="28" t="str">
        <f t="shared" si="326"/>
        <v/>
      </c>
      <c r="Q4153" s="24" t="str">
        <f t="shared" si="323"/>
        <v/>
      </c>
      <c r="R4153" s="24" t="str">
        <f t="shared" si="324"/>
        <v/>
      </c>
      <c r="S4153" s="27" t="str">
        <f t="shared" si="325"/>
        <v/>
      </c>
    </row>
    <row r="4154" spans="2:19" x14ac:dyDescent="0.3">
      <c r="B4154" s="24" t="str">
        <f>_xlfn.IFNA(VLOOKUP(A4154,list!B:C,2,FALSE),"")</f>
        <v/>
      </c>
      <c r="D4154" s="24" t="str">
        <f>_xlfn.IFNA(VLOOKUP(C4154,list!$G$2:$I$10,2,FALSE),"")</f>
        <v/>
      </c>
      <c r="E4154" s="24" t="str">
        <f>_xlfn.IFNA(VLOOKUP(C4154,list!G:I,3,FALSE),"")</f>
        <v/>
      </c>
      <c r="O4154" s="26" t="str">
        <f t="shared" si="322"/>
        <v/>
      </c>
      <c r="P4154" s="28" t="str">
        <f t="shared" si="326"/>
        <v/>
      </c>
      <c r="Q4154" s="24" t="str">
        <f t="shared" si="323"/>
        <v/>
      </c>
      <c r="R4154" s="24" t="str">
        <f t="shared" si="324"/>
        <v/>
      </c>
      <c r="S4154" s="27" t="str">
        <f t="shared" si="325"/>
        <v/>
      </c>
    </row>
    <row r="4155" spans="2:19" x14ac:dyDescent="0.3">
      <c r="B4155" s="24" t="str">
        <f>_xlfn.IFNA(VLOOKUP(A4155,list!B:C,2,FALSE),"")</f>
        <v/>
      </c>
      <c r="D4155" s="24" t="str">
        <f>_xlfn.IFNA(VLOOKUP(C4155,list!$G$2:$I$10,2,FALSE),"")</f>
        <v/>
      </c>
      <c r="E4155" s="24" t="str">
        <f>_xlfn.IFNA(VLOOKUP(C4155,list!G:I,3,FALSE),"")</f>
        <v/>
      </c>
      <c r="O4155" s="26" t="str">
        <f t="shared" si="322"/>
        <v/>
      </c>
      <c r="P4155" s="28" t="str">
        <f t="shared" si="326"/>
        <v/>
      </c>
      <c r="Q4155" s="24" t="str">
        <f t="shared" si="323"/>
        <v/>
      </c>
      <c r="R4155" s="24" t="str">
        <f t="shared" si="324"/>
        <v/>
      </c>
      <c r="S4155" s="27" t="str">
        <f t="shared" si="325"/>
        <v/>
      </c>
    </row>
    <row r="4156" spans="2:19" x14ac:dyDescent="0.3">
      <c r="B4156" s="24" t="str">
        <f>_xlfn.IFNA(VLOOKUP(A4156,list!B:C,2,FALSE),"")</f>
        <v/>
      </c>
      <c r="D4156" s="24" t="str">
        <f>_xlfn.IFNA(VLOOKUP(C4156,list!$G$2:$I$10,2,FALSE),"")</f>
        <v/>
      </c>
      <c r="E4156" s="24" t="str">
        <f>_xlfn.IFNA(VLOOKUP(C4156,list!G:I,3,FALSE),"")</f>
        <v/>
      </c>
      <c r="O4156" s="26" t="str">
        <f t="shared" si="322"/>
        <v/>
      </c>
      <c r="P4156" s="28" t="str">
        <f t="shared" si="326"/>
        <v/>
      </c>
      <c r="Q4156" s="24" t="str">
        <f t="shared" si="323"/>
        <v/>
      </c>
      <c r="R4156" s="24" t="str">
        <f t="shared" si="324"/>
        <v/>
      </c>
      <c r="S4156" s="27" t="str">
        <f t="shared" si="325"/>
        <v/>
      </c>
    </row>
    <row r="4157" spans="2:19" x14ac:dyDescent="0.3">
      <c r="B4157" s="24" t="str">
        <f>_xlfn.IFNA(VLOOKUP(A4157,list!B:C,2,FALSE),"")</f>
        <v/>
      </c>
      <c r="D4157" s="24" t="str">
        <f>_xlfn.IFNA(VLOOKUP(C4157,list!$G$2:$I$10,2,FALSE),"")</f>
        <v/>
      </c>
      <c r="E4157" s="24" t="str">
        <f>_xlfn.IFNA(VLOOKUP(C4157,list!G:I,3,FALSE),"")</f>
        <v/>
      </c>
      <c r="O4157" s="26" t="str">
        <f t="shared" si="322"/>
        <v/>
      </c>
      <c r="P4157" s="28" t="str">
        <f t="shared" si="326"/>
        <v/>
      </c>
      <c r="Q4157" s="24" t="str">
        <f t="shared" si="323"/>
        <v/>
      </c>
      <c r="R4157" s="24" t="str">
        <f t="shared" si="324"/>
        <v/>
      </c>
      <c r="S4157" s="27" t="str">
        <f t="shared" si="325"/>
        <v/>
      </c>
    </row>
    <row r="4158" spans="2:19" x14ac:dyDescent="0.3">
      <c r="B4158" s="24" t="str">
        <f>_xlfn.IFNA(VLOOKUP(A4158,list!B:C,2,FALSE),"")</f>
        <v/>
      </c>
      <c r="D4158" s="24" t="str">
        <f>_xlfn.IFNA(VLOOKUP(C4158,list!$G$2:$I$10,2,FALSE),"")</f>
        <v/>
      </c>
      <c r="E4158" s="24" t="str">
        <f>_xlfn.IFNA(VLOOKUP(C4158,list!G:I,3,FALSE),"")</f>
        <v/>
      </c>
      <c r="O4158" s="26" t="str">
        <f t="shared" si="322"/>
        <v/>
      </c>
      <c r="P4158" s="28" t="str">
        <f t="shared" si="326"/>
        <v/>
      </c>
      <c r="Q4158" s="24" t="str">
        <f t="shared" si="323"/>
        <v/>
      </c>
      <c r="R4158" s="24" t="str">
        <f t="shared" si="324"/>
        <v/>
      </c>
      <c r="S4158" s="27" t="str">
        <f t="shared" si="325"/>
        <v/>
      </c>
    </row>
    <row r="4159" spans="2:19" x14ac:dyDescent="0.3">
      <c r="B4159" s="24" t="str">
        <f>_xlfn.IFNA(VLOOKUP(A4159,list!B:C,2,FALSE),"")</f>
        <v/>
      </c>
      <c r="D4159" s="24" t="str">
        <f>_xlfn.IFNA(VLOOKUP(C4159,list!$G$2:$I$10,2,FALSE),"")</f>
        <v/>
      </c>
      <c r="E4159" s="24" t="str">
        <f>_xlfn.IFNA(VLOOKUP(C4159,list!G:I,3,FALSE),"")</f>
        <v/>
      </c>
      <c r="O4159" s="26" t="str">
        <f t="shared" si="322"/>
        <v/>
      </c>
      <c r="P4159" s="28" t="str">
        <f t="shared" si="326"/>
        <v/>
      </c>
      <c r="Q4159" s="24" t="str">
        <f t="shared" si="323"/>
        <v/>
      </c>
      <c r="R4159" s="24" t="str">
        <f t="shared" si="324"/>
        <v/>
      </c>
      <c r="S4159" s="27" t="str">
        <f t="shared" si="325"/>
        <v/>
      </c>
    </row>
    <row r="4160" spans="2:19" x14ac:dyDescent="0.3">
      <c r="B4160" s="24" t="str">
        <f>_xlfn.IFNA(VLOOKUP(A4160,list!B:C,2,FALSE),"")</f>
        <v/>
      </c>
      <c r="D4160" s="24" t="str">
        <f>_xlfn.IFNA(VLOOKUP(C4160,list!$G$2:$I$10,2,FALSE),"")</f>
        <v/>
      </c>
      <c r="E4160" s="24" t="str">
        <f>_xlfn.IFNA(VLOOKUP(C4160,list!G:I,3,FALSE),"")</f>
        <v/>
      </c>
      <c r="O4160" s="26" t="str">
        <f t="shared" si="322"/>
        <v/>
      </c>
      <c r="P4160" s="28" t="str">
        <f t="shared" si="326"/>
        <v/>
      </c>
      <c r="Q4160" s="24" t="str">
        <f t="shared" si="323"/>
        <v/>
      </c>
      <c r="R4160" s="24" t="str">
        <f t="shared" si="324"/>
        <v/>
      </c>
      <c r="S4160" s="27" t="str">
        <f t="shared" si="325"/>
        <v/>
      </c>
    </row>
    <row r="4161" spans="2:19" x14ac:dyDescent="0.3">
      <c r="B4161" s="24" t="str">
        <f>_xlfn.IFNA(VLOOKUP(A4161,list!B:C,2,FALSE),"")</f>
        <v/>
      </c>
      <c r="D4161" s="24" t="str">
        <f>_xlfn.IFNA(VLOOKUP(C4161,list!$G$2:$I$10,2,FALSE),"")</f>
        <v/>
      </c>
      <c r="E4161" s="24" t="str">
        <f>_xlfn.IFNA(VLOOKUP(C4161,list!G:I,3,FALSE),"")</f>
        <v/>
      </c>
      <c r="O4161" s="26" t="str">
        <f t="shared" si="322"/>
        <v/>
      </c>
      <c r="P4161" s="28" t="str">
        <f t="shared" si="326"/>
        <v/>
      </c>
      <c r="Q4161" s="24" t="str">
        <f t="shared" si="323"/>
        <v/>
      </c>
      <c r="R4161" s="24" t="str">
        <f t="shared" si="324"/>
        <v/>
      </c>
      <c r="S4161" s="27" t="str">
        <f t="shared" si="325"/>
        <v/>
      </c>
    </row>
    <row r="4162" spans="2:19" x14ac:dyDescent="0.3">
      <c r="B4162" s="24" t="str">
        <f>_xlfn.IFNA(VLOOKUP(A4162,list!B:C,2,FALSE),"")</f>
        <v/>
      </c>
      <c r="D4162" s="24" t="str">
        <f>_xlfn.IFNA(VLOOKUP(C4162,list!$G$2:$I$10,2,FALSE),"")</f>
        <v/>
      </c>
      <c r="E4162" s="24" t="str">
        <f>_xlfn.IFNA(VLOOKUP(C4162,list!G:I,3,FALSE),"")</f>
        <v/>
      </c>
      <c r="O4162" s="26" t="str">
        <f t="shared" ref="O4162:O4225" si="327">IFERROR(IF(H4162="","",DATE(YEAR(H4162),MONTH(H4162),1)),"")</f>
        <v/>
      </c>
      <c r="P4162" s="28" t="str">
        <f t="shared" si="326"/>
        <v/>
      </c>
      <c r="Q4162" s="24" t="str">
        <f t="shared" ref="Q4162:Q4225" si="328">IFERROR(IF(J4162="","",MONTH(EOMONTH(J4162,(DAY(J4162)&gt;15)+0))),"")</f>
        <v/>
      </c>
      <c r="R4162" s="24" t="str">
        <f t="shared" ref="R4162:R4225" si="329">IFERROR(IF(J4162="","",IF(AND(MONTH(J4162)=12,Q4162=1),YEAR(J4162)+1,YEAR(J4162))),"")</f>
        <v/>
      </c>
      <c r="S4162" s="27" t="str">
        <f t="shared" ref="S4162:S4225" si="330">IF(OR(Q4162="",R4162=""),"",DATE(R4162,Q4162,1))</f>
        <v/>
      </c>
    </row>
    <row r="4163" spans="2:19" x14ac:dyDescent="0.3">
      <c r="B4163" s="24" t="str">
        <f>_xlfn.IFNA(VLOOKUP(A4163,list!B:C,2,FALSE),"")</f>
        <v/>
      </c>
      <c r="D4163" s="24" t="str">
        <f>_xlfn.IFNA(VLOOKUP(C4163,list!$G$2:$I$10,2,FALSE),"")</f>
        <v/>
      </c>
      <c r="E4163" s="24" t="str">
        <f>_xlfn.IFNA(VLOOKUP(C4163,list!G:I,3,FALSE),"")</f>
        <v/>
      </c>
      <c r="O4163" s="26" t="str">
        <f t="shared" si="327"/>
        <v/>
      </c>
      <c r="P4163" s="28" t="str">
        <f t="shared" ref="P4163:P4226" si="331">IFERROR(IF(J4163&gt;0,((J4163-H4163)/7),""),"")</f>
        <v/>
      </c>
      <c r="Q4163" s="24" t="str">
        <f t="shared" si="328"/>
        <v/>
      </c>
      <c r="R4163" s="24" t="str">
        <f t="shared" si="329"/>
        <v/>
      </c>
      <c r="S4163" s="27" t="str">
        <f t="shared" si="330"/>
        <v/>
      </c>
    </row>
    <row r="4164" spans="2:19" x14ac:dyDescent="0.3">
      <c r="B4164" s="24" t="str">
        <f>_xlfn.IFNA(VLOOKUP(A4164,list!B:C,2,FALSE),"")</f>
        <v/>
      </c>
      <c r="D4164" s="24" t="str">
        <f>_xlfn.IFNA(VLOOKUP(C4164,list!$G$2:$I$10,2,FALSE),"")</f>
        <v/>
      </c>
      <c r="E4164" s="24" t="str">
        <f>_xlfn.IFNA(VLOOKUP(C4164,list!G:I,3,FALSE),"")</f>
        <v/>
      </c>
      <c r="O4164" s="26" t="str">
        <f t="shared" si="327"/>
        <v/>
      </c>
      <c r="P4164" s="28" t="str">
        <f t="shared" si="331"/>
        <v/>
      </c>
      <c r="Q4164" s="24" t="str">
        <f t="shared" si="328"/>
        <v/>
      </c>
      <c r="R4164" s="24" t="str">
        <f t="shared" si="329"/>
        <v/>
      </c>
      <c r="S4164" s="27" t="str">
        <f t="shared" si="330"/>
        <v/>
      </c>
    </row>
    <row r="4165" spans="2:19" x14ac:dyDescent="0.3">
      <c r="B4165" s="24" t="str">
        <f>_xlfn.IFNA(VLOOKUP(A4165,list!B:C,2,FALSE),"")</f>
        <v/>
      </c>
      <c r="D4165" s="24" t="str">
        <f>_xlfn.IFNA(VLOOKUP(C4165,list!$G$2:$I$10,2,FALSE),"")</f>
        <v/>
      </c>
      <c r="E4165" s="24" t="str">
        <f>_xlfn.IFNA(VLOOKUP(C4165,list!G:I,3,FALSE),"")</f>
        <v/>
      </c>
      <c r="O4165" s="26" t="str">
        <f t="shared" si="327"/>
        <v/>
      </c>
      <c r="P4165" s="28" t="str">
        <f t="shared" si="331"/>
        <v/>
      </c>
      <c r="Q4165" s="24" t="str">
        <f t="shared" si="328"/>
        <v/>
      </c>
      <c r="R4165" s="24" t="str">
        <f t="shared" si="329"/>
        <v/>
      </c>
      <c r="S4165" s="27" t="str">
        <f t="shared" si="330"/>
        <v/>
      </c>
    </row>
    <row r="4166" spans="2:19" x14ac:dyDescent="0.3">
      <c r="B4166" s="24" t="str">
        <f>_xlfn.IFNA(VLOOKUP(A4166,list!B:C,2,FALSE),"")</f>
        <v/>
      </c>
      <c r="D4166" s="24" t="str">
        <f>_xlfn.IFNA(VLOOKUP(C4166,list!$G$2:$I$10,2,FALSE),"")</f>
        <v/>
      </c>
      <c r="E4166" s="24" t="str">
        <f>_xlfn.IFNA(VLOOKUP(C4166,list!G:I,3,FALSE),"")</f>
        <v/>
      </c>
      <c r="O4166" s="26" t="str">
        <f t="shared" si="327"/>
        <v/>
      </c>
      <c r="P4166" s="28" t="str">
        <f t="shared" si="331"/>
        <v/>
      </c>
      <c r="Q4166" s="24" t="str">
        <f t="shared" si="328"/>
        <v/>
      </c>
      <c r="R4166" s="24" t="str">
        <f t="shared" si="329"/>
        <v/>
      </c>
      <c r="S4166" s="27" t="str">
        <f t="shared" si="330"/>
        <v/>
      </c>
    </row>
    <row r="4167" spans="2:19" x14ac:dyDescent="0.3">
      <c r="B4167" s="24" t="str">
        <f>_xlfn.IFNA(VLOOKUP(A4167,list!B:C,2,FALSE),"")</f>
        <v/>
      </c>
      <c r="D4167" s="24" t="str">
        <f>_xlfn.IFNA(VLOOKUP(C4167,list!$G$2:$I$10,2,FALSE),"")</f>
        <v/>
      </c>
      <c r="E4167" s="24" t="str">
        <f>_xlfn.IFNA(VLOOKUP(C4167,list!G:I,3,FALSE),"")</f>
        <v/>
      </c>
      <c r="O4167" s="26" t="str">
        <f t="shared" si="327"/>
        <v/>
      </c>
      <c r="P4167" s="28" t="str">
        <f t="shared" si="331"/>
        <v/>
      </c>
      <c r="Q4167" s="24" t="str">
        <f t="shared" si="328"/>
        <v/>
      </c>
      <c r="R4167" s="24" t="str">
        <f t="shared" si="329"/>
        <v/>
      </c>
      <c r="S4167" s="27" t="str">
        <f t="shared" si="330"/>
        <v/>
      </c>
    </row>
    <row r="4168" spans="2:19" x14ac:dyDescent="0.3">
      <c r="B4168" s="24" t="str">
        <f>_xlfn.IFNA(VLOOKUP(A4168,list!B:C,2,FALSE),"")</f>
        <v/>
      </c>
      <c r="D4168" s="24" t="str">
        <f>_xlfn.IFNA(VLOOKUP(C4168,list!$G$2:$I$10,2,FALSE),"")</f>
        <v/>
      </c>
      <c r="E4168" s="24" t="str">
        <f>_xlfn.IFNA(VLOOKUP(C4168,list!G:I,3,FALSE),"")</f>
        <v/>
      </c>
      <c r="O4168" s="26" t="str">
        <f t="shared" si="327"/>
        <v/>
      </c>
      <c r="P4168" s="28" t="str">
        <f t="shared" si="331"/>
        <v/>
      </c>
      <c r="Q4168" s="24" t="str">
        <f t="shared" si="328"/>
        <v/>
      </c>
      <c r="R4168" s="24" t="str">
        <f t="shared" si="329"/>
        <v/>
      </c>
      <c r="S4168" s="27" t="str">
        <f t="shared" si="330"/>
        <v/>
      </c>
    </row>
    <row r="4169" spans="2:19" x14ac:dyDescent="0.3">
      <c r="B4169" s="24" t="str">
        <f>_xlfn.IFNA(VLOOKUP(A4169,list!B:C,2,FALSE),"")</f>
        <v/>
      </c>
      <c r="D4169" s="24" t="str">
        <f>_xlfn.IFNA(VLOOKUP(C4169,list!$G$2:$I$10,2,FALSE),"")</f>
        <v/>
      </c>
      <c r="E4169" s="24" t="str">
        <f>_xlfn.IFNA(VLOOKUP(C4169,list!G:I,3,FALSE),"")</f>
        <v/>
      </c>
      <c r="O4169" s="26" t="str">
        <f t="shared" si="327"/>
        <v/>
      </c>
      <c r="P4169" s="28" t="str">
        <f t="shared" si="331"/>
        <v/>
      </c>
      <c r="Q4169" s="24" t="str">
        <f t="shared" si="328"/>
        <v/>
      </c>
      <c r="R4169" s="24" t="str">
        <f t="shared" si="329"/>
        <v/>
      </c>
      <c r="S4169" s="27" t="str">
        <f t="shared" si="330"/>
        <v/>
      </c>
    </row>
    <row r="4170" spans="2:19" x14ac:dyDescent="0.3">
      <c r="B4170" s="24" t="str">
        <f>_xlfn.IFNA(VLOOKUP(A4170,list!B:C,2,FALSE),"")</f>
        <v/>
      </c>
      <c r="D4170" s="24" t="str">
        <f>_xlfn.IFNA(VLOOKUP(C4170,list!$G$2:$I$10,2,FALSE),"")</f>
        <v/>
      </c>
      <c r="E4170" s="24" t="str">
        <f>_xlfn.IFNA(VLOOKUP(C4170,list!G:I,3,FALSE),"")</f>
        <v/>
      </c>
      <c r="O4170" s="26" t="str">
        <f t="shared" si="327"/>
        <v/>
      </c>
      <c r="P4170" s="28" t="str">
        <f t="shared" si="331"/>
        <v/>
      </c>
      <c r="Q4170" s="24" t="str">
        <f t="shared" si="328"/>
        <v/>
      </c>
      <c r="R4170" s="24" t="str">
        <f t="shared" si="329"/>
        <v/>
      </c>
      <c r="S4170" s="27" t="str">
        <f t="shared" si="330"/>
        <v/>
      </c>
    </row>
    <row r="4171" spans="2:19" x14ac:dyDescent="0.3">
      <c r="B4171" s="24" t="str">
        <f>_xlfn.IFNA(VLOOKUP(A4171,list!B:C,2,FALSE),"")</f>
        <v/>
      </c>
      <c r="D4171" s="24" t="str">
        <f>_xlfn.IFNA(VLOOKUP(C4171,list!$G$2:$I$10,2,FALSE),"")</f>
        <v/>
      </c>
      <c r="E4171" s="24" t="str">
        <f>_xlfn.IFNA(VLOOKUP(C4171,list!G:I,3,FALSE),"")</f>
        <v/>
      </c>
      <c r="O4171" s="26" t="str">
        <f t="shared" si="327"/>
        <v/>
      </c>
      <c r="P4171" s="28" t="str">
        <f t="shared" si="331"/>
        <v/>
      </c>
      <c r="Q4171" s="24" t="str">
        <f t="shared" si="328"/>
        <v/>
      </c>
      <c r="R4171" s="24" t="str">
        <f t="shared" si="329"/>
        <v/>
      </c>
      <c r="S4171" s="27" t="str">
        <f t="shared" si="330"/>
        <v/>
      </c>
    </row>
    <row r="4172" spans="2:19" x14ac:dyDescent="0.3">
      <c r="B4172" s="24" t="str">
        <f>_xlfn.IFNA(VLOOKUP(A4172,list!B:C,2,FALSE),"")</f>
        <v/>
      </c>
      <c r="D4172" s="24" t="str">
        <f>_xlfn.IFNA(VLOOKUP(C4172,list!$G$2:$I$10,2,FALSE),"")</f>
        <v/>
      </c>
      <c r="E4172" s="24" t="str">
        <f>_xlfn.IFNA(VLOOKUP(C4172,list!G:I,3,FALSE),"")</f>
        <v/>
      </c>
      <c r="O4172" s="26" t="str">
        <f t="shared" si="327"/>
        <v/>
      </c>
      <c r="P4172" s="28" t="str">
        <f t="shared" si="331"/>
        <v/>
      </c>
      <c r="Q4172" s="24" t="str">
        <f t="shared" si="328"/>
        <v/>
      </c>
      <c r="R4172" s="24" t="str">
        <f t="shared" si="329"/>
        <v/>
      </c>
      <c r="S4172" s="27" t="str">
        <f t="shared" si="330"/>
        <v/>
      </c>
    </row>
    <row r="4173" spans="2:19" x14ac:dyDescent="0.3">
      <c r="B4173" s="24" t="str">
        <f>_xlfn.IFNA(VLOOKUP(A4173,list!B:C,2,FALSE),"")</f>
        <v/>
      </c>
      <c r="D4173" s="24" t="str">
        <f>_xlfn.IFNA(VLOOKUP(C4173,list!$G$2:$I$10,2,FALSE),"")</f>
        <v/>
      </c>
      <c r="E4173" s="24" t="str">
        <f>_xlfn.IFNA(VLOOKUP(C4173,list!G:I,3,FALSE),"")</f>
        <v/>
      </c>
      <c r="O4173" s="26" t="str">
        <f t="shared" si="327"/>
        <v/>
      </c>
      <c r="P4173" s="28" t="str">
        <f t="shared" si="331"/>
        <v/>
      </c>
      <c r="Q4173" s="24" t="str">
        <f t="shared" si="328"/>
        <v/>
      </c>
      <c r="R4173" s="24" t="str">
        <f t="shared" si="329"/>
        <v/>
      </c>
      <c r="S4173" s="27" t="str">
        <f t="shared" si="330"/>
        <v/>
      </c>
    </row>
    <row r="4174" spans="2:19" x14ac:dyDescent="0.3">
      <c r="B4174" s="24" t="str">
        <f>_xlfn.IFNA(VLOOKUP(A4174,list!B:C,2,FALSE),"")</f>
        <v/>
      </c>
      <c r="D4174" s="24" t="str">
        <f>_xlfn.IFNA(VLOOKUP(C4174,list!$G$2:$I$10,2,FALSE),"")</f>
        <v/>
      </c>
      <c r="E4174" s="24" t="str">
        <f>_xlfn.IFNA(VLOOKUP(C4174,list!G:I,3,FALSE),"")</f>
        <v/>
      </c>
      <c r="O4174" s="26" t="str">
        <f t="shared" si="327"/>
        <v/>
      </c>
      <c r="P4174" s="28" t="str">
        <f t="shared" si="331"/>
        <v/>
      </c>
      <c r="Q4174" s="24" t="str">
        <f t="shared" si="328"/>
        <v/>
      </c>
      <c r="R4174" s="24" t="str">
        <f t="shared" si="329"/>
        <v/>
      </c>
      <c r="S4174" s="27" t="str">
        <f t="shared" si="330"/>
        <v/>
      </c>
    </row>
    <row r="4175" spans="2:19" x14ac:dyDescent="0.3">
      <c r="B4175" s="24" t="str">
        <f>_xlfn.IFNA(VLOOKUP(A4175,list!B:C,2,FALSE),"")</f>
        <v/>
      </c>
      <c r="D4175" s="24" t="str">
        <f>_xlfn.IFNA(VLOOKUP(C4175,list!$G$2:$I$10,2,FALSE),"")</f>
        <v/>
      </c>
      <c r="E4175" s="24" t="str">
        <f>_xlfn.IFNA(VLOOKUP(C4175,list!G:I,3,FALSE),"")</f>
        <v/>
      </c>
      <c r="O4175" s="26" t="str">
        <f t="shared" si="327"/>
        <v/>
      </c>
      <c r="P4175" s="28" t="str">
        <f t="shared" si="331"/>
        <v/>
      </c>
      <c r="Q4175" s="24" t="str">
        <f t="shared" si="328"/>
        <v/>
      </c>
      <c r="R4175" s="24" t="str">
        <f t="shared" si="329"/>
        <v/>
      </c>
      <c r="S4175" s="27" t="str">
        <f t="shared" si="330"/>
        <v/>
      </c>
    </row>
    <row r="4176" spans="2:19" x14ac:dyDescent="0.3">
      <c r="B4176" s="24" t="str">
        <f>_xlfn.IFNA(VLOOKUP(A4176,list!B:C,2,FALSE),"")</f>
        <v/>
      </c>
      <c r="D4176" s="24" t="str">
        <f>_xlfn.IFNA(VLOOKUP(C4176,list!$G$2:$I$10,2,FALSE),"")</f>
        <v/>
      </c>
      <c r="E4176" s="24" t="str">
        <f>_xlfn.IFNA(VLOOKUP(C4176,list!G:I,3,FALSE),"")</f>
        <v/>
      </c>
      <c r="O4176" s="26" t="str">
        <f t="shared" si="327"/>
        <v/>
      </c>
      <c r="P4176" s="28" t="str">
        <f t="shared" si="331"/>
        <v/>
      </c>
      <c r="Q4176" s="24" t="str">
        <f t="shared" si="328"/>
        <v/>
      </c>
      <c r="R4176" s="24" t="str">
        <f t="shared" si="329"/>
        <v/>
      </c>
      <c r="S4176" s="27" t="str">
        <f t="shared" si="330"/>
        <v/>
      </c>
    </row>
    <row r="4177" spans="2:19" x14ac:dyDescent="0.3">
      <c r="B4177" s="24" t="str">
        <f>_xlfn.IFNA(VLOOKUP(A4177,list!B:C,2,FALSE),"")</f>
        <v/>
      </c>
      <c r="D4177" s="24" t="str">
        <f>_xlfn.IFNA(VLOOKUP(C4177,list!$G$2:$I$10,2,FALSE),"")</f>
        <v/>
      </c>
      <c r="E4177" s="24" t="str">
        <f>_xlfn.IFNA(VLOOKUP(C4177,list!G:I,3,FALSE),"")</f>
        <v/>
      </c>
      <c r="O4177" s="26" t="str">
        <f t="shared" si="327"/>
        <v/>
      </c>
      <c r="P4177" s="28" t="str">
        <f t="shared" si="331"/>
        <v/>
      </c>
      <c r="Q4177" s="24" t="str">
        <f t="shared" si="328"/>
        <v/>
      </c>
      <c r="R4177" s="24" t="str">
        <f t="shared" si="329"/>
        <v/>
      </c>
      <c r="S4177" s="27" t="str">
        <f t="shared" si="330"/>
        <v/>
      </c>
    </row>
    <row r="4178" spans="2:19" x14ac:dyDescent="0.3">
      <c r="B4178" s="24" t="str">
        <f>_xlfn.IFNA(VLOOKUP(A4178,list!B:C,2,FALSE),"")</f>
        <v/>
      </c>
      <c r="D4178" s="24" t="str">
        <f>_xlfn.IFNA(VLOOKUP(C4178,list!$G$2:$I$10,2,FALSE),"")</f>
        <v/>
      </c>
      <c r="E4178" s="24" t="str">
        <f>_xlfn.IFNA(VLOOKUP(C4178,list!G:I,3,FALSE),"")</f>
        <v/>
      </c>
      <c r="O4178" s="26" t="str">
        <f t="shared" si="327"/>
        <v/>
      </c>
      <c r="P4178" s="28" t="str">
        <f t="shared" si="331"/>
        <v/>
      </c>
      <c r="Q4178" s="24" t="str">
        <f t="shared" si="328"/>
        <v/>
      </c>
      <c r="R4178" s="24" t="str">
        <f t="shared" si="329"/>
        <v/>
      </c>
      <c r="S4178" s="27" t="str">
        <f t="shared" si="330"/>
        <v/>
      </c>
    </row>
    <row r="4179" spans="2:19" x14ac:dyDescent="0.3">
      <c r="B4179" s="24" t="str">
        <f>_xlfn.IFNA(VLOOKUP(A4179,list!B:C,2,FALSE),"")</f>
        <v/>
      </c>
      <c r="D4179" s="24" t="str">
        <f>_xlfn.IFNA(VLOOKUP(C4179,list!$G$2:$I$10,2,FALSE),"")</f>
        <v/>
      </c>
      <c r="E4179" s="24" t="str">
        <f>_xlfn.IFNA(VLOOKUP(C4179,list!G:I,3,FALSE),"")</f>
        <v/>
      </c>
      <c r="O4179" s="26" t="str">
        <f t="shared" si="327"/>
        <v/>
      </c>
      <c r="P4179" s="28" t="str">
        <f t="shared" si="331"/>
        <v/>
      </c>
      <c r="Q4179" s="24" t="str">
        <f t="shared" si="328"/>
        <v/>
      </c>
      <c r="R4179" s="24" t="str">
        <f t="shared" si="329"/>
        <v/>
      </c>
      <c r="S4179" s="27" t="str">
        <f t="shared" si="330"/>
        <v/>
      </c>
    </row>
    <row r="4180" spans="2:19" x14ac:dyDescent="0.3">
      <c r="B4180" s="24" t="str">
        <f>_xlfn.IFNA(VLOOKUP(A4180,list!B:C,2,FALSE),"")</f>
        <v/>
      </c>
      <c r="D4180" s="24" t="str">
        <f>_xlfn.IFNA(VLOOKUP(C4180,list!$G$2:$I$10,2,FALSE),"")</f>
        <v/>
      </c>
      <c r="E4180" s="24" t="str">
        <f>_xlfn.IFNA(VLOOKUP(C4180,list!G:I,3,FALSE),"")</f>
        <v/>
      </c>
      <c r="O4180" s="26" t="str">
        <f t="shared" si="327"/>
        <v/>
      </c>
      <c r="P4180" s="28" t="str">
        <f t="shared" si="331"/>
        <v/>
      </c>
      <c r="Q4180" s="24" t="str">
        <f t="shared" si="328"/>
        <v/>
      </c>
      <c r="R4180" s="24" t="str">
        <f t="shared" si="329"/>
        <v/>
      </c>
      <c r="S4180" s="27" t="str">
        <f t="shared" si="330"/>
        <v/>
      </c>
    </row>
    <row r="4181" spans="2:19" x14ac:dyDescent="0.3">
      <c r="B4181" s="24" t="str">
        <f>_xlfn.IFNA(VLOOKUP(A4181,list!B:C,2,FALSE),"")</f>
        <v/>
      </c>
      <c r="D4181" s="24" t="str">
        <f>_xlfn.IFNA(VLOOKUP(C4181,list!$G$2:$I$10,2,FALSE),"")</f>
        <v/>
      </c>
      <c r="E4181" s="24" t="str">
        <f>_xlfn.IFNA(VLOOKUP(C4181,list!G:I,3,FALSE),"")</f>
        <v/>
      </c>
      <c r="O4181" s="26" t="str">
        <f t="shared" si="327"/>
        <v/>
      </c>
      <c r="P4181" s="28" t="str">
        <f t="shared" si="331"/>
        <v/>
      </c>
      <c r="Q4181" s="24" t="str">
        <f t="shared" si="328"/>
        <v/>
      </c>
      <c r="R4181" s="24" t="str">
        <f t="shared" si="329"/>
        <v/>
      </c>
      <c r="S4181" s="27" t="str">
        <f t="shared" si="330"/>
        <v/>
      </c>
    </row>
    <row r="4182" spans="2:19" x14ac:dyDescent="0.3">
      <c r="B4182" s="24" t="str">
        <f>_xlfn.IFNA(VLOOKUP(A4182,list!B:C,2,FALSE),"")</f>
        <v/>
      </c>
      <c r="D4182" s="24" t="str">
        <f>_xlfn.IFNA(VLOOKUP(C4182,list!$G$2:$I$10,2,FALSE),"")</f>
        <v/>
      </c>
      <c r="E4182" s="24" t="str">
        <f>_xlfn.IFNA(VLOOKUP(C4182,list!G:I,3,FALSE),"")</f>
        <v/>
      </c>
      <c r="O4182" s="26" t="str">
        <f t="shared" si="327"/>
        <v/>
      </c>
      <c r="P4182" s="28" t="str">
        <f t="shared" si="331"/>
        <v/>
      </c>
      <c r="Q4182" s="24" t="str">
        <f t="shared" si="328"/>
        <v/>
      </c>
      <c r="R4182" s="24" t="str">
        <f t="shared" si="329"/>
        <v/>
      </c>
      <c r="S4182" s="27" t="str">
        <f t="shared" si="330"/>
        <v/>
      </c>
    </row>
    <row r="4183" spans="2:19" x14ac:dyDescent="0.3">
      <c r="B4183" s="24" t="str">
        <f>_xlfn.IFNA(VLOOKUP(A4183,list!B:C,2,FALSE),"")</f>
        <v/>
      </c>
      <c r="D4183" s="24" t="str">
        <f>_xlfn.IFNA(VLOOKUP(C4183,list!$G$2:$I$10,2,FALSE),"")</f>
        <v/>
      </c>
      <c r="E4183" s="24" t="str">
        <f>_xlfn.IFNA(VLOOKUP(C4183,list!G:I,3,FALSE),"")</f>
        <v/>
      </c>
      <c r="O4183" s="26" t="str">
        <f t="shared" si="327"/>
        <v/>
      </c>
      <c r="P4183" s="28" t="str">
        <f t="shared" si="331"/>
        <v/>
      </c>
      <c r="Q4183" s="24" t="str">
        <f t="shared" si="328"/>
        <v/>
      </c>
      <c r="R4183" s="24" t="str">
        <f t="shared" si="329"/>
        <v/>
      </c>
      <c r="S4183" s="27" t="str">
        <f t="shared" si="330"/>
        <v/>
      </c>
    </row>
    <row r="4184" spans="2:19" x14ac:dyDescent="0.3">
      <c r="B4184" s="24" t="str">
        <f>_xlfn.IFNA(VLOOKUP(A4184,list!B:C,2,FALSE),"")</f>
        <v/>
      </c>
      <c r="D4184" s="24" t="str">
        <f>_xlfn.IFNA(VLOOKUP(C4184,list!$G$2:$I$10,2,FALSE),"")</f>
        <v/>
      </c>
      <c r="E4184" s="24" t="str">
        <f>_xlfn.IFNA(VLOOKUP(C4184,list!G:I,3,FALSE),"")</f>
        <v/>
      </c>
      <c r="O4184" s="26" t="str">
        <f t="shared" si="327"/>
        <v/>
      </c>
      <c r="P4184" s="28" t="str">
        <f t="shared" si="331"/>
        <v/>
      </c>
      <c r="Q4184" s="24" t="str">
        <f t="shared" si="328"/>
        <v/>
      </c>
      <c r="R4184" s="24" t="str">
        <f t="shared" si="329"/>
        <v/>
      </c>
      <c r="S4184" s="27" t="str">
        <f t="shared" si="330"/>
        <v/>
      </c>
    </row>
    <row r="4185" spans="2:19" x14ac:dyDescent="0.3">
      <c r="B4185" s="24" t="str">
        <f>_xlfn.IFNA(VLOOKUP(A4185,list!B:C,2,FALSE),"")</f>
        <v/>
      </c>
      <c r="D4185" s="24" t="str">
        <f>_xlfn.IFNA(VLOOKUP(C4185,list!$G$2:$I$10,2,FALSE),"")</f>
        <v/>
      </c>
      <c r="E4185" s="24" t="str">
        <f>_xlfn.IFNA(VLOOKUP(C4185,list!G:I,3,FALSE),"")</f>
        <v/>
      </c>
      <c r="O4185" s="26" t="str">
        <f t="shared" si="327"/>
        <v/>
      </c>
      <c r="P4185" s="28" t="str">
        <f t="shared" si="331"/>
        <v/>
      </c>
      <c r="Q4185" s="24" t="str">
        <f t="shared" si="328"/>
        <v/>
      </c>
      <c r="R4185" s="24" t="str">
        <f t="shared" si="329"/>
        <v/>
      </c>
      <c r="S4185" s="27" t="str">
        <f t="shared" si="330"/>
        <v/>
      </c>
    </row>
    <row r="4186" spans="2:19" x14ac:dyDescent="0.3">
      <c r="B4186" s="24" t="str">
        <f>_xlfn.IFNA(VLOOKUP(A4186,list!B:C,2,FALSE),"")</f>
        <v/>
      </c>
      <c r="D4186" s="24" t="str">
        <f>_xlfn.IFNA(VLOOKUP(C4186,list!$G$2:$I$10,2,FALSE),"")</f>
        <v/>
      </c>
      <c r="E4186" s="24" t="str">
        <f>_xlfn.IFNA(VLOOKUP(C4186,list!G:I,3,FALSE),"")</f>
        <v/>
      </c>
      <c r="O4186" s="26" t="str">
        <f t="shared" si="327"/>
        <v/>
      </c>
      <c r="P4186" s="28" t="str">
        <f t="shared" si="331"/>
        <v/>
      </c>
      <c r="Q4186" s="24" t="str">
        <f t="shared" si="328"/>
        <v/>
      </c>
      <c r="R4186" s="24" t="str">
        <f t="shared" si="329"/>
        <v/>
      </c>
      <c r="S4186" s="27" t="str">
        <f t="shared" si="330"/>
        <v/>
      </c>
    </row>
    <row r="4187" spans="2:19" x14ac:dyDescent="0.3">
      <c r="B4187" s="24" t="str">
        <f>_xlfn.IFNA(VLOOKUP(A4187,list!B:C,2,FALSE),"")</f>
        <v/>
      </c>
      <c r="D4187" s="24" t="str">
        <f>_xlfn.IFNA(VLOOKUP(C4187,list!$G$2:$I$10,2,FALSE),"")</f>
        <v/>
      </c>
      <c r="E4187" s="24" t="str">
        <f>_xlfn.IFNA(VLOOKUP(C4187,list!G:I,3,FALSE),"")</f>
        <v/>
      </c>
      <c r="O4187" s="26" t="str">
        <f t="shared" si="327"/>
        <v/>
      </c>
      <c r="P4187" s="28" t="str">
        <f t="shared" si="331"/>
        <v/>
      </c>
      <c r="Q4187" s="24" t="str">
        <f t="shared" si="328"/>
        <v/>
      </c>
      <c r="R4187" s="24" t="str">
        <f t="shared" si="329"/>
        <v/>
      </c>
      <c r="S4187" s="27" t="str">
        <f t="shared" si="330"/>
        <v/>
      </c>
    </row>
    <row r="4188" spans="2:19" x14ac:dyDescent="0.3">
      <c r="B4188" s="24" t="str">
        <f>_xlfn.IFNA(VLOOKUP(A4188,list!B:C,2,FALSE),"")</f>
        <v/>
      </c>
      <c r="D4188" s="24" t="str">
        <f>_xlfn.IFNA(VLOOKUP(C4188,list!$G$2:$I$10,2,FALSE),"")</f>
        <v/>
      </c>
      <c r="E4188" s="24" t="str">
        <f>_xlfn.IFNA(VLOOKUP(C4188,list!G:I,3,FALSE),"")</f>
        <v/>
      </c>
      <c r="O4188" s="26" t="str">
        <f t="shared" si="327"/>
        <v/>
      </c>
      <c r="P4188" s="28" t="str">
        <f t="shared" si="331"/>
        <v/>
      </c>
      <c r="Q4188" s="24" t="str">
        <f t="shared" si="328"/>
        <v/>
      </c>
      <c r="R4188" s="24" t="str">
        <f t="shared" si="329"/>
        <v/>
      </c>
      <c r="S4188" s="27" t="str">
        <f t="shared" si="330"/>
        <v/>
      </c>
    </row>
    <row r="4189" spans="2:19" x14ac:dyDescent="0.3">
      <c r="B4189" s="24" t="str">
        <f>_xlfn.IFNA(VLOOKUP(A4189,list!B:C,2,FALSE),"")</f>
        <v/>
      </c>
      <c r="D4189" s="24" t="str">
        <f>_xlfn.IFNA(VLOOKUP(C4189,list!$G$2:$I$10,2,FALSE),"")</f>
        <v/>
      </c>
      <c r="E4189" s="24" t="str">
        <f>_xlfn.IFNA(VLOOKUP(C4189,list!G:I,3,FALSE),"")</f>
        <v/>
      </c>
      <c r="O4189" s="26" t="str">
        <f t="shared" si="327"/>
        <v/>
      </c>
      <c r="P4189" s="28" t="str">
        <f t="shared" si="331"/>
        <v/>
      </c>
      <c r="Q4189" s="24" t="str">
        <f t="shared" si="328"/>
        <v/>
      </c>
      <c r="R4189" s="24" t="str">
        <f t="shared" si="329"/>
        <v/>
      </c>
      <c r="S4189" s="27" t="str">
        <f t="shared" si="330"/>
        <v/>
      </c>
    </row>
    <row r="4190" spans="2:19" x14ac:dyDescent="0.3">
      <c r="B4190" s="24" t="str">
        <f>_xlfn.IFNA(VLOOKUP(A4190,list!B:C,2,FALSE),"")</f>
        <v/>
      </c>
      <c r="D4190" s="24" t="str">
        <f>_xlfn.IFNA(VLOOKUP(C4190,list!$G$2:$I$10,2,FALSE),"")</f>
        <v/>
      </c>
      <c r="E4190" s="24" t="str">
        <f>_xlfn.IFNA(VLOOKUP(C4190,list!G:I,3,FALSE),"")</f>
        <v/>
      </c>
      <c r="O4190" s="26" t="str">
        <f t="shared" si="327"/>
        <v/>
      </c>
      <c r="P4190" s="28" t="str">
        <f t="shared" si="331"/>
        <v/>
      </c>
      <c r="Q4190" s="24" t="str">
        <f t="shared" si="328"/>
        <v/>
      </c>
      <c r="R4190" s="24" t="str">
        <f t="shared" si="329"/>
        <v/>
      </c>
      <c r="S4190" s="27" t="str">
        <f t="shared" si="330"/>
        <v/>
      </c>
    </row>
    <row r="4191" spans="2:19" x14ac:dyDescent="0.3">
      <c r="B4191" s="24" t="str">
        <f>_xlfn.IFNA(VLOOKUP(A4191,list!B:C,2,FALSE),"")</f>
        <v/>
      </c>
      <c r="D4191" s="24" t="str">
        <f>_xlfn.IFNA(VLOOKUP(C4191,list!$G$2:$I$10,2,FALSE),"")</f>
        <v/>
      </c>
      <c r="E4191" s="24" t="str">
        <f>_xlfn.IFNA(VLOOKUP(C4191,list!G:I,3,FALSE),"")</f>
        <v/>
      </c>
      <c r="O4191" s="26" t="str">
        <f t="shared" si="327"/>
        <v/>
      </c>
      <c r="P4191" s="28" t="str">
        <f t="shared" si="331"/>
        <v/>
      </c>
      <c r="Q4191" s="24" t="str">
        <f t="shared" si="328"/>
        <v/>
      </c>
      <c r="R4191" s="24" t="str">
        <f t="shared" si="329"/>
        <v/>
      </c>
      <c r="S4191" s="27" t="str">
        <f t="shared" si="330"/>
        <v/>
      </c>
    </row>
    <row r="4192" spans="2:19" x14ac:dyDescent="0.3">
      <c r="B4192" s="24" t="str">
        <f>_xlfn.IFNA(VLOOKUP(A4192,list!B:C,2,FALSE),"")</f>
        <v/>
      </c>
      <c r="D4192" s="24" t="str">
        <f>_xlfn.IFNA(VLOOKUP(C4192,list!$G$2:$I$10,2,FALSE),"")</f>
        <v/>
      </c>
      <c r="E4192" s="24" t="str">
        <f>_xlfn.IFNA(VLOOKUP(C4192,list!G:I,3,FALSE),"")</f>
        <v/>
      </c>
      <c r="O4192" s="26" t="str">
        <f t="shared" si="327"/>
        <v/>
      </c>
      <c r="P4192" s="28" t="str">
        <f t="shared" si="331"/>
        <v/>
      </c>
      <c r="Q4192" s="24" t="str">
        <f t="shared" si="328"/>
        <v/>
      </c>
      <c r="R4192" s="24" t="str">
        <f t="shared" si="329"/>
        <v/>
      </c>
      <c r="S4192" s="27" t="str">
        <f t="shared" si="330"/>
        <v/>
      </c>
    </row>
    <row r="4193" spans="2:19" x14ac:dyDescent="0.3">
      <c r="B4193" s="24" t="str">
        <f>_xlfn.IFNA(VLOOKUP(A4193,list!B:C,2,FALSE),"")</f>
        <v/>
      </c>
      <c r="D4193" s="24" t="str">
        <f>_xlfn.IFNA(VLOOKUP(C4193,list!$G$2:$I$10,2,FALSE),"")</f>
        <v/>
      </c>
      <c r="E4193" s="24" t="str">
        <f>_xlfn.IFNA(VLOOKUP(C4193,list!G:I,3,FALSE),"")</f>
        <v/>
      </c>
      <c r="O4193" s="26" t="str">
        <f t="shared" si="327"/>
        <v/>
      </c>
      <c r="P4193" s="28" t="str">
        <f t="shared" si="331"/>
        <v/>
      </c>
      <c r="Q4193" s="24" t="str">
        <f t="shared" si="328"/>
        <v/>
      </c>
      <c r="R4193" s="24" t="str">
        <f t="shared" si="329"/>
        <v/>
      </c>
      <c r="S4193" s="27" t="str">
        <f t="shared" si="330"/>
        <v/>
      </c>
    </row>
    <row r="4194" spans="2:19" x14ac:dyDescent="0.3">
      <c r="B4194" s="24" t="str">
        <f>_xlfn.IFNA(VLOOKUP(A4194,list!B:C,2,FALSE),"")</f>
        <v/>
      </c>
      <c r="D4194" s="24" t="str">
        <f>_xlfn.IFNA(VLOOKUP(C4194,list!$G$2:$I$10,2,FALSE),"")</f>
        <v/>
      </c>
      <c r="E4194" s="24" t="str">
        <f>_xlfn.IFNA(VLOOKUP(C4194,list!G:I,3,FALSE),"")</f>
        <v/>
      </c>
      <c r="O4194" s="26" t="str">
        <f t="shared" si="327"/>
        <v/>
      </c>
      <c r="P4194" s="28" t="str">
        <f t="shared" si="331"/>
        <v/>
      </c>
      <c r="Q4194" s="24" t="str">
        <f t="shared" si="328"/>
        <v/>
      </c>
      <c r="R4194" s="24" t="str">
        <f t="shared" si="329"/>
        <v/>
      </c>
      <c r="S4194" s="27" t="str">
        <f t="shared" si="330"/>
        <v/>
      </c>
    </row>
    <row r="4195" spans="2:19" x14ac:dyDescent="0.3">
      <c r="B4195" s="24" t="str">
        <f>_xlfn.IFNA(VLOOKUP(A4195,list!B:C,2,FALSE),"")</f>
        <v/>
      </c>
      <c r="D4195" s="24" t="str">
        <f>_xlfn.IFNA(VLOOKUP(C4195,list!$G$2:$I$10,2,FALSE),"")</f>
        <v/>
      </c>
      <c r="E4195" s="24" t="str">
        <f>_xlfn.IFNA(VLOOKUP(C4195,list!G:I,3,FALSE),"")</f>
        <v/>
      </c>
      <c r="O4195" s="26" t="str">
        <f t="shared" si="327"/>
        <v/>
      </c>
      <c r="P4195" s="28" t="str">
        <f t="shared" si="331"/>
        <v/>
      </c>
      <c r="Q4195" s="24" t="str">
        <f t="shared" si="328"/>
        <v/>
      </c>
      <c r="R4195" s="24" t="str">
        <f t="shared" si="329"/>
        <v/>
      </c>
      <c r="S4195" s="27" t="str">
        <f t="shared" si="330"/>
        <v/>
      </c>
    </row>
    <row r="4196" spans="2:19" x14ac:dyDescent="0.3">
      <c r="B4196" s="24" t="str">
        <f>_xlfn.IFNA(VLOOKUP(A4196,list!B:C,2,FALSE),"")</f>
        <v/>
      </c>
      <c r="D4196" s="24" t="str">
        <f>_xlfn.IFNA(VLOOKUP(C4196,list!$G$2:$I$10,2,FALSE),"")</f>
        <v/>
      </c>
      <c r="E4196" s="24" t="str">
        <f>_xlfn.IFNA(VLOOKUP(C4196,list!G:I,3,FALSE),"")</f>
        <v/>
      </c>
      <c r="O4196" s="26" t="str">
        <f t="shared" si="327"/>
        <v/>
      </c>
      <c r="P4196" s="28" t="str">
        <f t="shared" si="331"/>
        <v/>
      </c>
      <c r="Q4196" s="24" t="str">
        <f t="shared" si="328"/>
        <v/>
      </c>
      <c r="R4196" s="24" t="str">
        <f t="shared" si="329"/>
        <v/>
      </c>
      <c r="S4196" s="27" t="str">
        <f t="shared" si="330"/>
        <v/>
      </c>
    </row>
    <row r="4197" spans="2:19" x14ac:dyDescent="0.3">
      <c r="B4197" s="24" t="str">
        <f>_xlfn.IFNA(VLOOKUP(A4197,list!B:C,2,FALSE),"")</f>
        <v/>
      </c>
      <c r="D4197" s="24" t="str">
        <f>_xlfn.IFNA(VLOOKUP(C4197,list!$G$2:$I$10,2,FALSE),"")</f>
        <v/>
      </c>
      <c r="E4197" s="24" t="str">
        <f>_xlfn.IFNA(VLOOKUP(C4197,list!G:I,3,FALSE),"")</f>
        <v/>
      </c>
      <c r="O4197" s="26" t="str">
        <f t="shared" si="327"/>
        <v/>
      </c>
      <c r="P4197" s="28" t="str">
        <f t="shared" si="331"/>
        <v/>
      </c>
      <c r="Q4197" s="24" t="str">
        <f t="shared" si="328"/>
        <v/>
      </c>
      <c r="R4197" s="24" t="str">
        <f t="shared" si="329"/>
        <v/>
      </c>
      <c r="S4197" s="27" t="str">
        <f t="shared" si="330"/>
        <v/>
      </c>
    </row>
    <row r="4198" spans="2:19" x14ac:dyDescent="0.3">
      <c r="B4198" s="24" t="str">
        <f>_xlfn.IFNA(VLOOKUP(A4198,list!B:C,2,FALSE),"")</f>
        <v/>
      </c>
      <c r="D4198" s="24" t="str">
        <f>_xlfn.IFNA(VLOOKUP(C4198,list!$G$2:$I$10,2,FALSE),"")</f>
        <v/>
      </c>
      <c r="E4198" s="24" t="str">
        <f>_xlfn.IFNA(VLOOKUP(C4198,list!G:I,3,FALSE),"")</f>
        <v/>
      </c>
      <c r="O4198" s="26" t="str">
        <f t="shared" si="327"/>
        <v/>
      </c>
      <c r="P4198" s="28" t="str">
        <f t="shared" si="331"/>
        <v/>
      </c>
      <c r="Q4198" s="24" t="str">
        <f t="shared" si="328"/>
        <v/>
      </c>
      <c r="R4198" s="24" t="str">
        <f t="shared" si="329"/>
        <v/>
      </c>
      <c r="S4198" s="27" t="str">
        <f t="shared" si="330"/>
        <v/>
      </c>
    </row>
    <row r="4199" spans="2:19" x14ac:dyDescent="0.3">
      <c r="B4199" s="24" t="str">
        <f>_xlfn.IFNA(VLOOKUP(A4199,list!B:C,2,FALSE),"")</f>
        <v/>
      </c>
      <c r="D4199" s="24" t="str">
        <f>_xlfn.IFNA(VLOOKUP(C4199,list!$G$2:$I$10,2,FALSE),"")</f>
        <v/>
      </c>
      <c r="E4199" s="24" t="str">
        <f>_xlfn.IFNA(VLOOKUP(C4199,list!G:I,3,FALSE),"")</f>
        <v/>
      </c>
      <c r="O4199" s="26" t="str">
        <f t="shared" si="327"/>
        <v/>
      </c>
      <c r="P4199" s="28" t="str">
        <f t="shared" si="331"/>
        <v/>
      </c>
      <c r="Q4199" s="24" t="str">
        <f t="shared" si="328"/>
        <v/>
      </c>
      <c r="R4199" s="24" t="str">
        <f t="shared" si="329"/>
        <v/>
      </c>
      <c r="S4199" s="27" t="str">
        <f t="shared" si="330"/>
        <v/>
      </c>
    </row>
    <row r="4200" spans="2:19" x14ac:dyDescent="0.3">
      <c r="B4200" s="24" t="str">
        <f>_xlfn.IFNA(VLOOKUP(A4200,list!B:C,2,FALSE),"")</f>
        <v/>
      </c>
      <c r="D4200" s="24" t="str">
        <f>_xlfn.IFNA(VLOOKUP(C4200,list!$G$2:$I$10,2,FALSE),"")</f>
        <v/>
      </c>
      <c r="E4200" s="24" t="str">
        <f>_xlfn.IFNA(VLOOKUP(C4200,list!G:I,3,FALSE),"")</f>
        <v/>
      </c>
      <c r="O4200" s="26" t="str">
        <f t="shared" si="327"/>
        <v/>
      </c>
      <c r="P4200" s="28" t="str">
        <f t="shared" si="331"/>
        <v/>
      </c>
      <c r="Q4200" s="24" t="str">
        <f t="shared" si="328"/>
        <v/>
      </c>
      <c r="R4200" s="24" t="str">
        <f t="shared" si="329"/>
        <v/>
      </c>
      <c r="S4200" s="27" t="str">
        <f t="shared" si="330"/>
        <v/>
      </c>
    </row>
    <row r="4201" spans="2:19" x14ac:dyDescent="0.3">
      <c r="B4201" s="24" t="str">
        <f>_xlfn.IFNA(VLOOKUP(A4201,list!B:C,2,FALSE),"")</f>
        <v/>
      </c>
      <c r="D4201" s="24" t="str">
        <f>_xlfn.IFNA(VLOOKUP(C4201,list!$G$2:$I$10,2,FALSE),"")</f>
        <v/>
      </c>
      <c r="E4201" s="24" t="str">
        <f>_xlfn.IFNA(VLOOKUP(C4201,list!G:I,3,FALSE),"")</f>
        <v/>
      </c>
      <c r="O4201" s="26" t="str">
        <f t="shared" si="327"/>
        <v/>
      </c>
      <c r="P4201" s="28" t="str">
        <f t="shared" si="331"/>
        <v/>
      </c>
      <c r="Q4201" s="24" t="str">
        <f t="shared" si="328"/>
        <v/>
      </c>
      <c r="R4201" s="24" t="str">
        <f t="shared" si="329"/>
        <v/>
      </c>
      <c r="S4201" s="27" t="str">
        <f t="shared" si="330"/>
        <v/>
      </c>
    </row>
    <row r="4202" spans="2:19" x14ac:dyDescent="0.3">
      <c r="B4202" s="24" t="str">
        <f>_xlfn.IFNA(VLOOKUP(A4202,list!B:C,2,FALSE),"")</f>
        <v/>
      </c>
      <c r="D4202" s="24" t="str">
        <f>_xlfn.IFNA(VLOOKUP(C4202,list!$G$2:$I$10,2,FALSE),"")</f>
        <v/>
      </c>
      <c r="E4202" s="24" t="str">
        <f>_xlfn.IFNA(VLOOKUP(C4202,list!G:I,3,FALSE),"")</f>
        <v/>
      </c>
      <c r="O4202" s="26" t="str">
        <f t="shared" si="327"/>
        <v/>
      </c>
      <c r="P4202" s="28" t="str">
        <f t="shared" si="331"/>
        <v/>
      </c>
      <c r="Q4202" s="24" t="str">
        <f t="shared" si="328"/>
        <v/>
      </c>
      <c r="R4202" s="24" t="str">
        <f t="shared" si="329"/>
        <v/>
      </c>
      <c r="S4202" s="27" t="str">
        <f t="shared" si="330"/>
        <v/>
      </c>
    </row>
    <row r="4203" spans="2:19" x14ac:dyDescent="0.3">
      <c r="B4203" s="24" t="str">
        <f>_xlfn.IFNA(VLOOKUP(A4203,list!B:C,2,FALSE),"")</f>
        <v/>
      </c>
      <c r="D4203" s="24" t="str">
        <f>_xlfn.IFNA(VLOOKUP(C4203,list!$G$2:$I$10,2,FALSE),"")</f>
        <v/>
      </c>
      <c r="E4203" s="24" t="str">
        <f>_xlfn.IFNA(VLOOKUP(C4203,list!G:I,3,FALSE),"")</f>
        <v/>
      </c>
      <c r="O4203" s="26" t="str">
        <f t="shared" si="327"/>
        <v/>
      </c>
      <c r="P4203" s="28" t="str">
        <f t="shared" si="331"/>
        <v/>
      </c>
      <c r="Q4203" s="24" t="str">
        <f t="shared" si="328"/>
        <v/>
      </c>
      <c r="R4203" s="24" t="str">
        <f t="shared" si="329"/>
        <v/>
      </c>
      <c r="S4203" s="27" t="str">
        <f t="shared" si="330"/>
        <v/>
      </c>
    </row>
    <row r="4204" spans="2:19" x14ac:dyDescent="0.3">
      <c r="B4204" s="24" t="str">
        <f>_xlfn.IFNA(VLOOKUP(A4204,list!B:C,2,FALSE),"")</f>
        <v/>
      </c>
      <c r="D4204" s="24" t="str">
        <f>_xlfn.IFNA(VLOOKUP(C4204,list!$G$2:$I$10,2,FALSE),"")</f>
        <v/>
      </c>
      <c r="E4204" s="24" t="str">
        <f>_xlfn.IFNA(VLOOKUP(C4204,list!G:I,3,FALSE),"")</f>
        <v/>
      </c>
      <c r="O4204" s="26" t="str">
        <f t="shared" si="327"/>
        <v/>
      </c>
      <c r="P4204" s="28" t="str">
        <f t="shared" si="331"/>
        <v/>
      </c>
      <c r="Q4204" s="24" t="str">
        <f t="shared" si="328"/>
        <v/>
      </c>
      <c r="R4204" s="24" t="str">
        <f t="shared" si="329"/>
        <v/>
      </c>
      <c r="S4204" s="27" t="str">
        <f t="shared" si="330"/>
        <v/>
      </c>
    </row>
    <row r="4205" spans="2:19" x14ac:dyDescent="0.3">
      <c r="B4205" s="24" t="str">
        <f>_xlfn.IFNA(VLOOKUP(A4205,list!B:C,2,FALSE),"")</f>
        <v/>
      </c>
      <c r="D4205" s="24" t="str">
        <f>_xlfn.IFNA(VLOOKUP(C4205,list!$G$2:$I$10,2,FALSE),"")</f>
        <v/>
      </c>
      <c r="E4205" s="24" t="str">
        <f>_xlfn.IFNA(VLOOKUP(C4205,list!G:I,3,FALSE),"")</f>
        <v/>
      </c>
      <c r="O4205" s="26" t="str">
        <f t="shared" si="327"/>
        <v/>
      </c>
      <c r="P4205" s="28" t="str">
        <f t="shared" si="331"/>
        <v/>
      </c>
      <c r="Q4205" s="24" t="str">
        <f t="shared" si="328"/>
        <v/>
      </c>
      <c r="R4205" s="24" t="str">
        <f t="shared" si="329"/>
        <v/>
      </c>
      <c r="S4205" s="27" t="str">
        <f t="shared" si="330"/>
        <v/>
      </c>
    </row>
    <row r="4206" spans="2:19" x14ac:dyDescent="0.3">
      <c r="B4206" s="24" t="str">
        <f>_xlfn.IFNA(VLOOKUP(A4206,list!B:C,2,FALSE),"")</f>
        <v/>
      </c>
      <c r="D4206" s="24" t="str">
        <f>_xlfn.IFNA(VLOOKUP(C4206,list!$G$2:$I$10,2,FALSE),"")</f>
        <v/>
      </c>
      <c r="E4206" s="24" t="str">
        <f>_xlfn.IFNA(VLOOKUP(C4206,list!G:I,3,FALSE),"")</f>
        <v/>
      </c>
      <c r="O4206" s="26" t="str">
        <f t="shared" si="327"/>
        <v/>
      </c>
      <c r="P4206" s="28" t="str">
        <f t="shared" si="331"/>
        <v/>
      </c>
      <c r="Q4206" s="24" t="str">
        <f t="shared" si="328"/>
        <v/>
      </c>
      <c r="R4206" s="24" t="str">
        <f t="shared" si="329"/>
        <v/>
      </c>
      <c r="S4206" s="27" t="str">
        <f t="shared" si="330"/>
        <v/>
      </c>
    </row>
    <row r="4207" spans="2:19" x14ac:dyDescent="0.3">
      <c r="B4207" s="24" t="str">
        <f>_xlfn.IFNA(VLOOKUP(A4207,list!B:C,2,FALSE),"")</f>
        <v/>
      </c>
      <c r="D4207" s="24" t="str">
        <f>_xlfn.IFNA(VLOOKUP(C4207,list!$G$2:$I$10,2,FALSE),"")</f>
        <v/>
      </c>
      <c r="E4207" s="24" t="str">
        <f>_xlfn.IFNA(VLOOKUP(C4207,list!G:I,3,FALSE),"")</f>
        <v/>
      </c>
      <c r="O4207" s="26" t="str">
        <f t="shared" si="327"/>
        <v/>
      </c>
      <c r="P4207" s="28" t="str">
        <f t="shared" si="331"/>
        <v/>
      </c>
      <c r="Q4207" s="24" t="str">
        <f t="shared" si="328"/>
        <v/>
      </c>
      <c r="R4207" s="24" t="str">
        <f t="shared" si="329"/>
        <v/>
      </c>
      <c r="S4207" s="27" t="str">
        <f t="shared" si="330"/>
        <v/>
      </c>
    </row>
    <row r="4208" spans="2:19" x14ac:dyDescent="0.3">
      <c r="B4208" s="24" t="str">
        <f>_xlfn.IFNA(VLOOKUP(A4208,list!B:C,2,FALSE),"")</f>
        <v/>
      </c>
      <c r="D4208" s="24" t="str">
        <f>_xlfn.IFNA(VLOOKUP(C4208,list!$G$2:$I$10,2,FALSE),"")</f>
        <v/>
      </c>
      <c r="E4208" s="24" t="str">
        <f>_xlfn.IFNA(VLOOKUP(C4208,list!G:I,3,FALSE),"")</f>
        <v/>
      </c>
      <c r="O4208" s="26" t="str">
        <f t="shared" si="327"/>
        <v/>
      </c>
      <c r="P4208" s="28" t="str">
        <f t="shared" si="331"/>
        <v/>
      </c>
      <c r="Q4208" s="24" t="str">
        <f t="shared" si="328"/>
        <v/>
      </c>
      <c r="R4208" s="24" t="str">
        <f t="shared" si="329"/>
        <v/>
      </c>
      <c r="S4208" s="27" t="str">
        <f t="shared" si="330"/>
        <v/>
      </c>
    </row>
    <row r="4209" spans="2:19" x14ac:dyDescent="0.3">
      <c r="B4209" s="24" t="str">
        <f>_xlfn.IFNA(VLOOKUP(A4209,list!B:C,2,FALSE),"")</f>
        <v/>
      </c>
      <c r="D4209" s="24" t="str">
        <f>_xlfn.IFNA(VLOOKUP(C4209,list!$G$2:$I$10,2,FALSE),"")</f>
        <v/>
      </c>
      <c r="E4209" s="24" t="str">
        <f>_xlfn.IFNA(VLOOKUP(C4209,list!G:I,3,FALSE),"")</f>
        <v/>
      </c>
      <c r="O4209" s="26" t="str">
        <f t="shared" si="327"/>
        <v/>
      </c>
      <c r="P4209" s="28" t="str">
        <f t="shared" si="331"/>
        <v/>
      </c>
      <c r="Q4209" s="24" t="str">
        <f t="shared" si="328"/>
        <v/>
      </c>
      <c r="R4209" s="24" t="str">
        <f t="shared" si="329"/>
        <v/>
      </c>
      <c r="S4209" s="27" t="str">
        <f t="shared" si="330"/>
        <v/>
      </c>
    </row>
    <row r="4210" spans="2:19" x14ac:dyDescent="0.3">
      <c r="B4210" s="24" t="str">
        <f>_xlfn.IFNA(VLOOKUP(A4210,list!B:C,2,FALSE),"")</f>
        <v/>
      </c>
      <c r="D4210" s="24" t="str">
        <f>_xlfn.IFNA(VLOOKUP(C4210,list!$G$2:$I$10,2,FALSE),"")</f>
        <v/>
      </c>
      <c r="E4210" s="24" t="str">
        <f>_xlfn.IFNA(VLOOKUP(C4210,list!G:I,3,FALSE),"")</f>
        <v/>
      </c>
      <c r="O4210" s="26" t="str">
        <f t="shared" si="327"/>
        <v/>
      </c>
      <c r="P4210" s="28" t="str">
        <f t="shared" si="331"/>
        <v/>
      </c>
      <c r="Q4210" s="24" t="str">
        <f t="shared" si="328"/>
        <v/>
      </c>
      <c r="R4210" s="24" t="str">
        <f t="shared" si="329"/>
        <v/>
      </c>
      <c r="S4210" s="27" t="str">
        <f t="shared" si="330"/>
        <v/>
      </c>
    </row>
    <row r="4211" spans="2:19" x14ac:dyDescent="0.3">
      <c r="B4211" s="24" t="str">
        <f>_xlfn.IFNA(VLOOKUP(A4211,list!B:C,2,FALSE),"")</f>
        <v/>
      </c>
      <c r="D4211" s="24" t="str">
        <f>_xlfn.IFNA(VLOOKUP(C4211,list!$G$2:$I$10,2,FALSE),"")</f>
        <v/>
      </c>
      <c r="E4211" s="24" t="str">
        <f>_xlfn.IFNA(VLOOKUP(C4211,list!G:I,3,FALSE),"")</f>
        <v/>
      </c>
      <c r="O4211" s="26" t="str">
        <f t="shared" si="327"/>
        <v/>
      </c>
      <c r="P4211" s="28" t="str">
        <f t="shared" si="331"/>
        <v/>
      </c>
      <c r="Q4211" s="24" t="str">
        <f t="shared" si="328"/>
        <v/>
      </c>
      <c r="R4211" s="24" t="str">
        <f t="shared" si="329"/>
        <v/>
      </c>
      <c r="S4211" s="27" t="str">
        <f t="shared" si="330"/>
        <v/>
      </c>
    </row>
    <row r="4212" spans="2:19" x14ac:dyDescent="0.3">
      <c r="B4212" s="24" t="str">
        <f>_xlfn.IFNA(VLOOKUP(A4212,list!B:C,2,FALSE),"")</f>
        <v/>
      </c>
      <c r="D4212" s="24" t="str">
        <f>_xlfn.IFNA(VLOOKUP(C4212,list!$G$2:$I$10,2,FALSE),"")</f>
        <v/>
      </c>
      <c r="E4212" s="24" t="str">
        <f>_xlfn.IFNA(VLOOKUP(C4212,list!G:I,3,FALSE),"")</f>
        <v/>
      </c>
      <c r="O4212" s="26" t="str">
        <f t="shared" si="327"/>
        <v/>
      </c>
      <c r="P4212" s="28" t="str">
        <f t="shared" si="331"/>
        <v/>
      </c>
      <c r="Q4212" s="24" t="str">
        <f t="shared" si="328"/>
        <v/>
      </c>
      <c r="R4212" s="24" t="str">
        <f t="shared" si="329"/>
        <v/>
      </c>
      <c r="S4212" s="27" t="str">
        <f t="shared" si="330"/>
        <v/>
      </c>
    </row>
    <row r="4213" spans="2:19" x14ac:dyDescent="0.3">
      <c r="B4213" s="24" t="str">
        <f>_xlfn.IFNA(VLOOKUP(A4213,list!B:C,2,FALSE),"")</f>
        <v/>
      </c>
      <c r="D4213" s="24" t="str">
        <f>_xlfn.IFNA(VLOOKUP(C4213,list!$G$2:$I$10,2,FALSE),"")</f>
        <v/>
      </c>
      <c r="E4213" s="24" t="str">
        <f>_xlfn.IFNA(VLOOKUP(C4213,list!G:I,3,FALSE),"")</f>
        <v/>
      </c>
      <c r="O4213" s="26" t="str">
        <f t="shared" si="327"/>
        <v/>
      </c>
      <c r="P4213" s="28" t="str">
        <f t="shared" si="331"/>
        <v/>
      </c>
      <c r="Q4213" s="24" t="str">
        <f t="shared" si="328"/>
        <v/>
      </c>
      <c r="R4213" s="24" t="str">
        <f t="shared" si="329"/>
        <v/>
      </c>
      <c r="S4213" s="27" t="str">
        <f t="shared" si="330"/>
        <v/>
      </c>
    </row>
    <row r="4214" spans="2:19" x14ac:dyDescent="0.3">
      <c r="B4214" s="24" t="str">
        <f>_xlfn.IFNA(VLOOKUP(A4214,list!B:C,2,FALSE),"")</f>
        <v/>
      </c>
      <c r="D4214" s="24" t="str">
        <f>_xlfn.IFNA(VLOOKUP(C4214,list!$G$2:$I$10,2,FALSE),"")</f>
        <v/>
      </c>
      <c r="E4214" s="24" t="str">
        <f>_xlfn.IFNA(VLOOKUP(C4214,list!G:I,3,FALSE),"")</f>
        <v/>
      </c>
      <c r="O4214" s="26" t="str">
        <f t="shared" si="327"/>
        <v/>
      </c>
      <c r="P4214" s="28" t="str">
        <f t="shared" si="331"/>
        <v/>
      </c>
      <c r="Q4214" s="24" t="str">
        <f t="shared" si="328"/>
        <v/>
      </c>
      <c r="R4214" s="24" t="str">
        <f t="shared" si="329"/>
        <v/>
      </c>
      <c r="S4214" s="27" t="str">
        <f t="shared" si="330"/>
        <v/>
      </c>
    </row>
    <row r="4215" spans="2:19" x14ac:dyDescent="0.3">
      <c r="B4215" s="24" t="str">
        <f>_xlfn.IFNA(VLOOKUP(A4215,list!B:C,2,FALSE),"")</f>
        <v/>
      </c>
      <c r="D4215" s="24" t="str">
        <f>_xlfn.IFNA(VLOOKUP(C4215,list!$G$2:$I$10,2,FALSE),"")</f>
        <v/>
      </c>
      <c r="E4215" s="24" t="str">
        <f>_xlfn.IFNA(VLOOKUP(C4215,list!G:I,3,FALSE),"")</f>
        <v/>
      </c>
      <c r="O4215" s="26" t="str">
        <f t="shared" si="327"/>
        <v/>
      </c>
      <c r="P4215" s="28" t="str">
        <f t="shared" si="331"/>
        <v/>
      </c>
      <c r="Q4215" s="24" t="str">
        <f t="shared" si="328"/>
        <v/>
      </c>
      <c r="R4215" s="24" t="str">
        <f t="shared" si="329"/>
        <v/>
      </c>
      <c r="S4215" s="27" t="str">
        <f t="shared" si="330"/>
        <v/>
      </c>
    </row>
    <row r="4216" spans="2:19" x14ac:dyDescent="0.3">
      <c r="B4216" s="24" t="str">
        <f>_xlfn.IFNA(VLOOKUP(A4216,list!B:C,2,FALSE),"")</f>
        <v/>
      </c>
      <c r="D4216" s="24" t="str">
        <f>_xlfn.IFNA(VLOOKUP(C4216,list!$G$2:$I$10,2,FALSE),"")</f>
        <v/>
      </c>
      <c r="E4216" s="24" t="str">
        <f>_xlfn.IFNA(VLOOKUP(C4216,list!G:I,3,FALSE),"")</f>
        <v/>
      </c>
      <c r="O4216" s="26" t="str">
        <f t="shared" si="327"/>
        <v/>
      </c>
      <c r="P4216" s="28" t="str">
        <f t="shared" si="331"/>
        <v/>
      </c>
      <c r="Q4216" s="24" t="str">
        <f t="shared" si="328"/>
        <v/>
      </c>
      <c r="R4216" s="24" t="str">
        <f t="shared" si="329"/>
        <v/>
      </c>
      <c r="S4216" s="27" t="str">
        <f t="shared" si="330"/>
        <v/>
      </c>
    </row>
    <row r="4217" spans="2:19" x14ac:dyDescent="0.3">
      <c r="B4217" s="24" t="str">
        <f>_xlfn.IFNA(VLOOKUP(A4217,list!B:C,2,FALSE),"")</f>
        <v/>
      </c>
      <c r="D4217" s="24" t="str">
        <f>_xlfn.IFNA(VLOOKUP(C4217,list!$G$2:$I$10,2,FALSE),"")</f>
        <v/>
      </c>
      <c r="E4217" s="24" t="str">
        <f>_xlfn.IFNA(VLOOKUP(C4217,list!G:I,3,FALSE),"")</f>
        <v/>
      </c>
      <c r="O4217" s="26" t="str">
        <f t="shared" si="327"/>
        <v/>
      </c>
      <c r="P4217" s="28" t="str">
        <f t="shared" si="331"/>
        <v/>
      </c>
      <c r="Q4217" s="24" t="str">
        <f t="shared" si="328"/>
        <v/>
      </c>
      <c r="R4217" s="24" t="str">
        <f t="shared" si="329"/>
        <v/>
      </c>
      <c r="S4217" s="27" t="str">
        <f t="shared" si="330"/>
        <v/>
      </c>
    </row>
    <row r="4218" spans="2:19" x14ac:dyDescent="0.3">
      <c r="B4218" s="24" t="str">
        <f>_xlfn.IFNA(VLOOKUP(A4218,list!B:C,2,FALSE),"")</f>
        <v/>
      </c>
      <c r="D4218" s="24" t="str">
        <f>_xlfn.IFNA(VLOOKUP(C4218,list!$G$2:$I$10,2,FALSE),"")</f>
        <v/>
      </c>
      <c r="E4218" s="24" t="str">
        <f>_xlfn.IFNA(VLOOKUP(C4218,list!G:I,3,FALSE),"")</f>
        <v/>
      </c>
      <c r="O4218" s="26" t="str">
        <f t="shared" si="327"/>
        <v/>
      </c>
      <c r="P4218" s="28" t="str">
        <f t="shared" si="331"/>
        <v/>
      </c>
      <c r="Q4218" s="24" t="str">
        <f t="shared" si="328"/>
        <v/>
      </c>
      <c r="R4218" s="24" t="str">
        <f t="shared" si="329"/>
        <v/>
      </c>
      <c r="S4218" s="27" t="str">
        <f t="shared" si="330"/>
        <v/>
      </c>
    </row>
    <row r="4219" spans="2:19" x14ac:dyDescent="0.3">
      <c r="B4219" s="24" t="str">
        <f>_xlfn.IFNA(VLOOKUP(A4219,list!B:C,2,FALSE),"")</f>
        <v/>
      </c>
      <c r="D4219" s="24" t="str">
        <f>_xlfn.IFNA(VLOOKUP(C4219,list!$G$2:$I$10,2,FALSE),"")</f>
        <v/>
      </c>
      <c r="E4219" s="24" t="str">
        <f>_xlfn.IFNA(VLOOKUP(C4219,list!G:I,3,FALSE),"")</f>
        <v/>
      </c>
      <c r="O4219" s="26" t="str">
        <f t="shared" si="327"/>
        <v/>
      </c>
      <c r="P4219" s="28" t="str">
        <f t="shared" si="331"/>
        <v/>
      </c>
      <c r="Q4219" s="24" t="str">
        <f t="shared" si="328"/>
        <v/>
      </c>
      <c r="R4219" s="24" t="str">
        <f t="shared" si="329"/>
        <v/>
      </c>
      <c r="S4219" s="27" t="str">
        <f t="shared" si="330"/>
        <v/>
      </c>
    </row>
    <row r="4220" spans="2:19" x14ac:dyDescent="0.3">
      <c r="B4220" s="24" t="str">
        <f>_xlfn.IFNA(VLOOKUP(A4220,list!B:C,2,FALSE),"")</f>
        <v/>
      </c>
      <c r="D4220" s="24" t="str">
        <f>_xlfn.IFNA(VLOOKUP(C4220,list!$G$2:$I$10,2,FALSE),"")</f>
        <v/>
      </c>
      <c r="E4220" s="24" t="str">
        <f>_xlfn.IFNA(VLOOKUP(C4220,list!G:I,3,FALSE),"")</f>
        <v/>
      </c>
      <c r="O4220" s="26" t="str">
        <f t="shared" si="327"/>
        <v/>
      </c>
      <c r="P4220" s="28" t="str">
        <f t="shared" si="331"/>
        <v/>
      </c>
      <c r="Q4220" s="24" t="str">
        <f t="shared" si="328"/>
        <v/>
      </c>
      <c r="R4220" s="24" t="str">
        <f t="shared" si="329"/>
        <v/>
      </c>
      <c r="S4220" s="27" t="str">
        <f t="shared" si="330"/>
        <v/>
      </c>
    </row>
    <row r="4221" spans="2:19" x14ac:dyDescent="0.3">
      <c r="B4221" s="24" t="str">
        <f>_xlfn.IFNA(VLOOKUP(A4221,list!B:C,2,FALSE),"")</f>
        <v/>
      </c>
      <c r="D4221" s="24" t="str">
        <f>_xlfn.IFNA(VLOOKUP(C4221,list!$G$2:$I$10,2,FALSE),"")</f>
        <v/>
      </c>
      <c r="E4221" s="24" t="str">
        <f>_xlfn.IFNA(VLOOKUP(C4221,list!G:I,3,FALSE),"")</f>
        <v/>
      </c>
      <c r="O4221" s="26" t="str">
        <f t="shared" si="327"/>
        <v/>
      </c>
      <c r="P4221" s="28" t="str">
        <f t="shared" si="331"/>
        <v/>
      </c>
      <c r="Q4221" s="24" t="str">
        <f t="shared" si="328"/>
        <v/>
      </c>
      <c r="R4221" s="24" t="str">
        <f t="shared" si="329"/>
        <v/>
      </c>
      <c r="S4221" s="27" t="str">
        <f t="shared" si="330"/>
        <v/>
      </c>
    </row>
    <row r="4222" spans="2:19" x14ac:dyDescent="0.3">
      <c r="B4222" s="24" t="str">
        <f>_xlfn.IFNA(VLOOKUP(A4222,list!B:C,2,FALSE),"")</f>
        <v/>
      </c>
      <c r="D4222" s="24" t="str">
        <f>_xlfn.IFNA(VLOOKUP(C4222,list!$G$2:$I$10,2,FALSE),"")</f>
        <v/>
      </c>
      <c r="E4222" s="24" t="str">
        <f>_xlfn.IFNA(VLOOKUP(C4222,list!G:I,3,FALSE),"")</f>
        <v/>
      </c>
      <c r="O4222" s="26" t="str">
        <f t="shared" si="327"/>
        <v/>
      </c>
      <c r="P4222" s="28" t="str">
        <f t="shared" si="331"/>
        <v/>
      </c>
      <c r="Q4222" s="24" t="str">
        <f t="shared" si="328"/>
        <v/>
      </c>
      <c r="R4222" s="24" t="str">
        <f t="shared" si="329"/>
        <v/>
      </c>
      <c r="S4222" s="27" t="str">
        <f t="shared" si="330"/>
        <v/>
      </c>
    </row>
    <row r="4223" spans="2:19" x14ac:dyDescent="0.3">
      <c r="B4223" s="24" t="str">
        <f>_xlfn.IFNA(VLOOKUP(A4223,list!B:C,2,FALSE),"")</f>
        <v/>
      </c>
      <c r="D4223" s="24" t="str">
        <f>_xlfn.IFNA(VLOOKUP(C4223,list!$G$2:$I$10,2,FALSE),"")</f>
        <v/>
      </c>
      <c r="E4223" s="24" t="str">
        <f>_xlfn.IFNA(VLOOKUP(C4223,list!G:I,3,FALSE),"")</f>
        <v/>
      </c>
      <c r="O4223" s="26" t="str">
        <f t="shared" si="327"/>
        <v/>
      </c>
      <c r="P4223" s="28" t="str">
        <f t="shared" si="331"/>
        <v/>
      </c>
      <c r="Q4223" s="24" t="str">
        <f t="shared" si="328"/>
        <v/>
      </c>
      <c r="R4223" s="24" t="str">
        <f t="shared" si="329"/>
        <v/>
      </c>
      <c r="S4223" s="27" t="str">
        <f t="shared" si="330"/>
        <v/>
      </c>
    </row>
    <row r="4224" spans="2:19" x14ac:dyDescent="0.3">
      <c r="B4224" s="24" t="str">
        <f>_xlfn.IFNA(VLOOKUP(A4224,list!B:C,2,FALSE),"")</f>
        <v/>
      </c>
      <c r="D4224" s="24" t="str">
        <f>_xlfn.IFNA(VLOOKUP(C4224,list!$G$2:$I$10,2,FALSE),"")</f>
        <v/>
      </c>
      <c r="E4224" s="24" t="str">
        <f>_xlfn.IFNA(VLOOKUP(C4224,list!G:I,3,FALSE),"")</f>
        <v/>
      </c>
      <c r="O4224" s="26" t="str">
        <f t="shared" si="327"/>
        <v/>
      </c>
      <c r="P4224" s="28" t="str">
        <f t="shared" si="331"/>
        <v/>
      </c>
      <c r="Q4224" s="24" t="str">
        <f t="shared" si="328"/>
        <v/>
      </c>
      <c r="R4224" s="24" t="str">
        <f t="shared" si="329"/>
        <v/>
      </c>
      <c r="S4224" s="27" t="str">
        <f t="shared" si="330"/>
        <v/>
      </c>
    </row>
    <row r="4225" spans="2:19" x14ac:dyDescent="0.3">
      <c r="B4225" s="24" t="str">
        <f>_xlfn.IFNA(VLOOKUP(A4225,list!B:C,2,FALSE),"")</f>
        <v/>
      </c>
      <c r="D4225" s="24" t="str">
        <f>_xlfn.IFNA(VLOOKUP(C4225,list!$G$2:$I$10,2,FALSE),"")</f>
        <v/>
      </c>
      <c r="E4225" s="24" t="str">
        <f>_xlfn.IFNA(VLOOKUP(C4225,list!G:I,3,FALSE),"")</f>
        <v/>
      </c>
      <c r="O4225" s="26" t="str">
        <f t="shared" si="327"/>
        <v/>
      </c>
      <c r="P4225" s="28" t="str">
        <f t="shared" si="331"/>
        <v/>
      </c>
      <c r="Q4225" s="24" t="str">
        <f t="shared" si="328"/>
        <v/>
      </c>
      <c r="R4225" s="24" t="str">
        <f t="shared" si="329"/>
        <v/>
      </c>
      <c r="S4225" s="27" t="str">
        <f t="shared" si="330"/>
        <v/>
      </c>
    </row>
    <row r="4226" spans="2:19" x14ac:dyDescent="0.3">
      <c r="B4226" s="24" t="str">
        <f>_xlfn.IFNA(VLOOKUP(A4226,list!B:C,2,FALSE),"")</f>
        <v/>
      </c>
      <c r="D4226" s="24" t="str">
        <f>_xlfn.IFNA(VLOOKUP(C4226,list!$G$2:$I$10,2,FALSE),"")</f>
        <v/>
      </c>
      <c r="E4226" s="24" t="str">
        <f>_xlfn.IFNA(VLOOKUP(C4226,list!G:I,3,FALSE),"")</f>
        <v/>
      </c>
      <c r="O4226" s="26" t="str">
        <f t="shared" ref="O4226:O4289" si="332">IFERROR(IF(H4226="","",DATE(YEAR(H4226),MONTH(H4226),1)),"")</f>
        <v/>
      </c>
      <c r="P4226" s="28" t="str">
        <f t="shared" si="331"/>
        <v/>
      </c>
      <c r="Q4226" s="24" t="str">
        <f t="shared" ref="Q4226:Q4289" si="333">IFERROR(IF(J4226="","",MONTH(EOMONTH(J4226,(DAY(J4226)&gt;15)+0))),"")</f>
        <v/>
      </c>
      <c r="R4226" s="24" t="str">
        <f t="shared" ref="R4226:R4289" si="334">IFERROR(IF(J4226="","",IF(AND(MONTH(J4226)=12,Q4226=1),YEAR(J4226)+1,YEAR(J4226))),"")</f>
        <v/>
      </c>
      <c r="S4226" s="27" t="str">
        <f t="shared" ref="S4226:S4289" si="335">IF(OR(Q4226="",R4226=""),"",DATE(R4226,Q4226,1))</f>
        <v/>
      </c>
    </row>
    <row r="4227" spans="2:19" x14ac:dyDescent="0.3">
      <c r="B4227" s="24" t="str">
        <f>_xlfn.IFNA(VLOOKUP(A4227,list!B:C,2,FALSE),"")</f>
        <v/>
      </c>
      <c r="D4227" s="24" t="str">
        <f>_xlfn.IFNA(VLOOKUP(C4227,list!$G$2:$I$10,2,FALSE),"")</f>
        <v/>
      </c>
      <c r="E4227" s="24" t="str">
        <f>_xlfn.IFNA(VLOOKUP(C4227,list!G:I,3,FALSE),"")</f>
        <v/>
      </c>
      <c r="O4227" s="26" t="str">
        <f t="shared" si="332"/>
        <v/>
      </c>
      <c r="P4227" s="28" t="str">
        <f t="shared" ref="P4227:P4290" si="336">IFERROR(IF(J4227&gt;0,((J4227-H4227)/7),""),"")</f>
        <v/>
      </c>
      <c r="Q4227" s="24" t="str">
        <f t="shared" si="333"/>
        <v/>
      </c>
      <c r="R4227" s="24" t="str">
        <f t="shared" si="334"/>
        <v/>
      </c>
      <c r="S4227" s="27" t="str">
        <f t="shared" si="335"/>
        <v/>
      </c>
    </row>
    <row r="4228" spans="2:19" x14ac:dyDescent="0.3">
      <c r="B4228" s="24" t="str">
        <f>_xlfn.IFNA(VLOOKUP(A4228,list!B:C,2,FALSE),"")</f>
        <v/>
      </c>
      <c r="D4228" s="24" t="str">
        <f>_xlfn.IFNA(VLOOKUP(C4228,list!$G$2:$I$10,2,FALSE),"")</f>
        <v/>
      </c>
      <c r="E4228" s="24" t="str">
        <f>_xlfn.IFNA(VLOOKUP(C4228,list!G:I,3,FALSE),"")</f>
        <v/>
      </c>
      <c r="O4228" s="26" t="str">
        <f t="shared" si="332"/>
        <v/>
      </c>
      <c r="P4228" s="28" t="str">
        <f t="shared" si="336"/>
        <v/>
      </c>
      <c r="Q4228" s="24" t="str">
        <f t="shared" si="333"/>
        <v/>
      </c>
      <c r="R4228" s="24" t="str">
        <f t="shared" si="334"/>
        <v/>
      </c>
      <c r="S4228" s="27" t="str">
        <f t="shared" si="335"/>
        <v/>
      </c>
    </row>
    <row r="4229" spans="2:19" x14ac:dyDescent="0.3">
      <c r="B4229" s="24" t="str">
        <f>_xlfn.IFNA(VLOOKUP(A4229,list!B:C,2,FALSE),"")</f>
        <v/>
      </c>
      <c r="D4229" s="24" t="str">
        <f>_xlfn.IFNA(VLOOKUP(C4229,list!$G$2:$I$10,2,FALSE),"")</f>
        <v/>
      </c>
      <c r="E4229" s="24" t="str">
        <f>_xlfn.IFNA(VLOOKUP(C4229,list!G:I,3,FALSE),"")</f>
        <v/>
      </c>
      <c r="O4229" s="26" t="str">
        <f t="shared" si="332"/>
        <v/>
      </c>
      <c r="P4229" s="28" t="str">
        <f t="shared" si="336"/>
        <v/>
      </c>
      <c r="Q4229" s="24" t="str">
        <f t="shared" si="333"/>
        <v/>
      </c>
      <c r="R4229" s="24" t="str">
        <f t="shared" si="334"/>
        <v/>
      </c>
      <c r="S4229" s="27" t="str">
        <f t="shared" si="335"/>
        <v/>
      </c>
    </row>
    <row r="4230" spans="2:19" x14ac:dyDescent="0.3">
      <c r="B4230" s="24" t="str">
        <f>_xlfn.IFNA(VLOOKUP(A4230,list!B:C,2,FALSE),"")</f>
        <v/>
      </c>
      <c r="D4230" s="24" t="str">
        <f>_xlfn.IFNA(VLOOKUP(C4230,list!$G$2:$I$10,2,FALSE),"")</f>
        <v/>
      </c>
      <c r="E4230" s="24" t="str">
        <f>_xlfn.IFNA(VLOOKUP(C4230,list!G:I,3,FALSE),"")</f>
        <v/>
      </c>
      <c r="O4230" s="26" t="str">
        <f t="shared" si="332"/>
        <v/>
      </c>
      <c r="P4230" s="28" t="str">
        <f t="shared" si="336"/>
        <v/>
      </c>
      <c r="Q4230" s="24" t="str">
        <f t="shared" si="333"/>
        <v/>
      </c>
      <c r="R4230" s="24" t="str">
        <f t="shared" si="334"/>
        <v/>
      </c>
      <c r="S4230" s="27" t="str">
        <f t="shared" si="335"/>
        <v/>
      </c>
    </row>
    <row r="4231" spans="2:19" x14ac:dyDescent="0.3">
      <c r="B4231" s="24" t="str">
        <f>_xlfn.IFNA(VLOOKUP(A4231,list!B:C,2,FALSE),"")</f>
        <v/>
      </c>
      <c r="D4231" s="24" t="str">
        <f>_xlfn.IFNA(VLOOKUP(C4231,list!$G$2:$I$10,2,FALSE),"")</f>
        <v/>
      </c>
      <c r="E4231" s="24" t="str">
        <f>_xlfn.IFNA(VLOOKUP(C4231,list!G:I,3,FALSE),"")</f>
        <v/>
      </c>
      <c r="O4231" s="26" t="str">
        <f t="shared" si="332"/>
        <v/>
      </c>
      <c r="P4231" s="28" t="str">
        <f t="shared" si="336"/>
        <v/>
      </c>
      <c r="Q4231" s="24" t="str">
        <f t="shared" si="333"/>
        <v/>
      </c>
      <c r="R4231" s="24" t="str">
        <f t="shared" si="334"/>
        <v/>
      </c>
      <c r="S4231" s="27" t="str">
        <f t="shared" si="335"/>
        <v/>
      </c>
    </row>
    <row r="4232" spans="2:19" x14ac:dyDescent="0.3">
      <c r="B4232" s="24" t="str">
        <f>_xlfn.IFNA(VLOOKUP(A4232,list!B:C,2,FALSE),"")</f>
        <v/>
      </c>
      <c r="D4232" s="24" t="str">
        <f>_xlfn.IFNA(VLOOKUP(C4232,list!$G$2:$I$10,2,FALSE),"")</f>
        <v/>
      </c>
      <c r="E4232" s="24" t="str">
        <f>_xlfn.IFNA(VLOOKUP(C4232,list!G:I,3,FALSE),"")</f>
        <v/>
      </c>
      <c r="O4232" s="26" t="str">
        <f t="shared" si="332"/>
        <v/>
      </c>
      <c r="P4232" s="28" t="str">
        <f t="shared" si="336"/>
        <v/>
      </c>
      <c r="Q4232" s="24" t="str">
        <f t="shared" si="333"/>
        <v/>
      </c>
      <c r="R4232" s="24" t="str">
        <f t="shared" si="334"/>
        <v/>
      </c>
      <c r="S4232" s="27" t="str">
        <f t="shared" si="335"/>
        <v/>
      </c>
    </row>
    <row r="4233" spans="2:19" x14ac:dyDescent="0.3">
      <c r="B4233" s="24" t="str">
        <f>_xlfn.IFNA(VLOOKUP(A4233,list!B:C,2,FALSE),"")</f>
        <v/>
      </c>
      <c r="D4233" s="24" t="str">
        <f>_xlfn.IFNA(VLOOKUP(C4233,list!$G$2:$I$10,2,FALSE),"")</f>
        <v/>
      </c>
      <c r="E4233" s="24" t="str">
        <f>_xlfn.IFNA(VLOOKUP(C4233,list!G:I,3,FALSE),"")</f>
        <v/>
      </c>
      <c r="O4233" s="26" t="str">
        <f t="shared" si="332"/>
        <v/>
      </c>
      <c r="P4233" s="28" t="str">
        <f t="shared" si="336"/>
        <v/>
      </c>
      <c r="Q4233" s="24" t="str">
        <f t="shared" si="333"/>
        <v/>
      </c>
      <c r="R4233" s="24" t="str">
        <f t="shared" si="334"/>
        <v/>
      </c>
      <c r="S4233" s="27" t="str">
        <f t="shared" si="335"/>
        <v/>
      </c>
    </row>
    <row r="4234" spans="2:19" x14ac:dyDescent="0.3">
      <c r="B4234" s="24" t="str">
        <f>_xlfn.IFNA(VLOOKUP(A4234,list!B:C,2,FALSE),"")</f>
        <v/>
      </c>
      <c r="D4234" s="24" t="str">
        <f>_xlfn.IFNA(VLOOKUP(C4234,list!$G$2:$I$10,2,FALSE),"")</f>
        <v/>
      </c>
      <c r="E4234" s="24" t="str">
        <f>_xlfn.IFNA(VLOOKUP(C4234,list!G:I,3,FALSE),"")</f>
        <v/>
      </c>
      <c r="O4234" s="26" t="str">
        <f t="shared" si="332"/>
        <v/>
      </c>
      <c r="P4234" s="28" t="str">
        <f t="shared" si="336"/>
        <v/>
      </c>
      <c r="Q4234" s="24" t="str">
        <f t="shared" si="333"/>
        <v/>
      </c>
      <c r="R4234" s="24" t="str">
        <f t="shared" si="334"/>
        <v/>
      </c>
      <c r="S4234" s="27" t="str">
        <f t="shared" si="335"/>
        <v/>
      </c>
    </row>
    <row r="4235" spans="2:19" x14ac:dyDescent="0.3">
      <c r="B4235" s="24" t="str">
        <f>_xlfn.IFNA(VLOOKUP(A4235,list!B:C,2,FALSE),"")</f>
        <v/>
      </c>
      <c r="D4235" s="24" t="str">
        <f>_xlfn.IFNA(VLOOKUP(C4235,list!$G$2:$I$10,2,FALSE),"")</f>
        <v/>
      </c>
      <c r="E4235" s="24" t="str">
        <f>_xlfn.IFNA(VLOOKUP(C4235,list!G:I,3,FALSE),"")</f>
        <v/>
      </c>
      <c r="O4235" s="26" t="str">
        <f t="shared" si="332"/>
        <v/>
      </c>
      <c r="P4235" s="28" t="str">
        <f t="shared" si="336"/>
        <v/>
      </c>
      <c r="Q4235" s="24" t="str">
        <f t="shared" si="333"/>
        <v/>
      </c>
      <c r="R4235" s="24" t="str">
        <f t="shared" si="334"/>
        <v/>
      </c>
      <c r="S4235" s="27" t="str">
        <f t="shared" si="335"/>
        <v/>
      </c>
    </row>
    <row r="4236" spans="2:19" x14ac:dyDescent="0.3">
      <c r="B4236" s="24" t="str">
        <f>_xlfn.IFNA(VLOOKUP(A4236,list!B:C,2,FALSE),"")</f>
        <v/>
      </c>
      <c r="D4236" s="24" t="str">
        <f>_xlfn.IFNA(VLOOKUP(C4236,list!$G$2:$I$10,2,FALSE),"")</f>
        <v/>
      </c>
      <c r="E4236" s="24" t="str">
        <f>_xlfn.IFNA(VLOOKUP(C4236,list!G:I,3,FALSE),"")</f>
        <v/>
      </c>
      <c r="O4236" s="26" t="str">
        <f t="shared" si="332"/>
        <v/>
      </c>
      <c r="P4236" s="28" t="str">
        <f t="shared" si="336"/>
        <v/>
      </c>
      <c r="Q4236" s="24" t="str">
        <f t="shared" si="333"/>
        <v/>
      </c>
      <c r="R4236" s="24" t="str">
        <f t="shared" si="334"/>
        <v/>
      </c>
      <c r="S4236" s="27" t="str">
        <f t="shared" si="335"/>
        <v/>
      </c>
    </row>
    <row r="4237" spans="2:19" x14ac:dyDescent="0.3">
      <c r="B4237" s="24" t="str">
        <f>_xlfn.IFNA(VLOOKUP(A4237,list!B:C,2,FALSE),"")</f>
        <v/>
      </c>
      <c r="D4237" s="24" t="str">
        <f>_xlfn.IFNA(VLOOKUP(C4237,list!$G$2:$I$10,2,FALSE),"")</f>
        <v/>
      </c>
      <c r="E4237" s="24" t="str">
        <f>_xlfn.IFNA(VLOOKUP(C4237,list!G:I,3,FALSE),"")</f>
        <v/>
      </c>
      <c r="O4237" s="26" t="str">
        <f t="shared" si="332"/>
        <v/>
      </c>
      <c r="P4237" s="28" t="str">
        <f t="shared" si="336"/>
        <v/>
      </c>
      <c r="Q4237" s="24" t="str">
        <f t="shared" si="333"/>
        <v/>
      </c>
      <c r="R4237" s="24" t="str">
        <f t="shared" si="334"/>
        <v/>
      </c>
      <c r="S4237" s="27" t="str">
        <f t="shared" si="335"/>
        <v/>
      </c>
    </row>
    <row r="4238" spans="2:19" x14ac:dyDescent="0.3">
      <c r="B4238" s="24" t="str">
        <f>_xlfn.IFNA(VLOOKUP(A4238,list!B:C,2,FALSE),"")</f>
        <v/>
      </c>
      <c r="D4238" s="24" t="str">
        <f>_xlfn.IFNA(VLOOKUP(C4238,list!$G$2:$I$10,2,FALSE),"")</f>
        <v/>
      </c>
      <c r="E4238" s="24" t="str">
        <f>_xlfn.IFNA(VLOOKUP(C4238,list!G:I,3,FALSE),"")</f>
        <v/>
      </c>
      <c r="O4238" s="26" t="str">
        <f t="shared" si="332"/>
        <v/>
      </c>
      <c r="P4238" s="28" t="str">
        <f t="shared" si="336"/>
        <v/>
      </c>
      <c r="Q4238" s="24" t="str">
        <f t="shared" si="333"/>
        <v/>
      </c>
      <c r="R4238" s="24" t="str">
        <f t="shared" si="334"/>
        <v/>
      </c>
      <c r="S4238" s="27" t="str">
        <f t="shared" si="335"/>
        <v/>
      </c>
    </row>
    <row r="4239" spans="2:19" x14ac:dyDescent="0.3">
      <c r="B4239" s="24" t="str">
        <f>_xlfn.IFNA(VLOOKUP(A4239,list!B:C,2,FALSE),"")</f>
        <v/>
      </c>
      <c r="D4239" s="24" t="str">
        <f>_xlfn.IFNA(VLOOKUP(C4239,list!$G$2:$I$10,2,FALSE),"")</f>
        <v/>
      </c>
      <c r="E4239" s="24" t="str">
        <f>_xlfn.IFNA(VLOOKUP(C4239,list!G:I,3,FALSE),"")</f>
        <v/>
      </c>
      <c r="O4239" s="26" t="str">
        <f t="shared" si="332"/>
        <v/>
      </c>
      <c r="P4239" s="28" t="str">
        <f t="shared" si="336"/>
        <v/>
      </c>
      <c r="Q4239" s="24" t="str">
        <f t="shared" si="333"/>
        <v/>
      </c>
      <c r="R4239" s="24" t="str">
        <f t="shared" si="334"/>
        <v/>
      </c>
      <c r="S4239" s="27" t="str">
        <f t="shared" si="335"/>
        <v/>
      </c>
    </row>
    <row r="4240" spans="2:19" x14ac:dyDescent="0.3">
      <c r="B4240" s="24" t="str">
        <f>_xlfn.IFNA(VLOOKUP(A4240,list!B:C,2,FALSE),"")</f>
        <v/>
      </c>
      <c r="D4240" s="24" t="str">
        <f>_xlfn.IFNA(VLOOKUP(C4240,list!$G$2:$I$10,2,FALSE),"")</f>
        <v/>
      </c>
      <c r="E4240" s="24" t="str">
        <f>_xlfn.IFNA(VLOOKUP(C4240,list!G:I,3,FALSE),"")</f>
        <v/>
      </c>
      <c r="O4240" s="26" t="str">
        <f t="shared" si="332"/>
        <v/>
      </c>
      <c r="P4240" s="28" t="str">
        <f t="shared" si="336"/>
        <v/>
      </c>
      <c r="Q4240" s="24" t="str">
        <f t="shared" si="333"/>
        <v/>
      </c>
      <c r="R4240" s="24" t="str">
        <f t="shared" si="334"/>
        <v/>
      </c>
      <c r="S4240" s="27" t="str">
        <f t="shared" si="335"/>
        <v/>
      </c>
    </row>
    <row r="4241" spans="2:19" x14ac:dyDescent="0.3">
      <c r="B4241" s="24" t="str">
        <f>_xlfn.IFNA(VLOOKUP(A4241,list!B:C,2,FALSE),"")</f>
        <v/>
      </c>
      <c r="D4241" s="24" t="str">
        <f>_xlfn.IFNA(VLOOKUP(C4241,list!$G$2:$I$10,2,FALSE),"")</f>
        <v/>
      </c>
      <c r="E4241" s="24" t="str">
        <f>_xlfn.IFNA(VLOOKUP(C4241,list!G:I,3,FALSE),"")</f>
        <v/>
      </c>
      <c r="O4241" s="26" t="str">
        <f t="shared" si="332"/>
        <v/>
      </c>
      <c r="P4241" s="28" t="str">
        <f t="shared" si="336"/>
        <v/>
      </c>
      <c r="Q4241" s="24" t="str">
        <f t="shared" si="333"/>
        <v/>
      </c>
      <c r="R4241" s="24" t="str">
        <f t="shared" si="334"/>
        <v/>
      </c>
      <c r="S4241" s="27" t="str">
        <f t="shared" si="335"/>
        <v/>
      </c>
    </row>
    <row r="4242" spans="2:19" x14ac:dyDescent="0.3">
      <c r="B4242" s="24" t="str">
        <f>_xlfn.IFNA(VLOOKUP(A4242,list!B:C,2,FALSE),"")</f>
        <v/>
      </c>
      <c r="D4242" s="24" t="str">
        <f>_xlfn.IFNA(VLOOKUP(C4242,list!$G$2:$I$10,2,FALSE),"")</f>
        <v/>
      </c>
      <c r="E4242" s="24" t="str">
        <f>_xlfn.IFNA(VLOOKUP(C4242,list!G:I,3,FALSE),"")</f>
        <v/>
      </c>
      <c r="O4242" s="26" t="str">
        <f t="shared" si="332"/>
        <v/>
      </c>
      <c r="P4242" s="28" t="str">
        <f t="shared" si="336"/>
        <v/>
      </c>
      <c r="Q4242" s="24" t="str">
        <f t="shared" si="333"/>
        <v/>
      </c>
      <c r="R4242" s="24" t="str">
        <f t="shared" si="334"/>
        <v/>
      </c>
      <c r="S4242" s="27" t="str">
        <f t="shared" si="335"/>
        <v/>
      </c>
    </row>
    <row r="4243" spans="2:19" x14ac:dyDescent="0.3">
      <c r="B4243" s="24" t="str">
        <f>_xlfn.IFNA(VLOOKUP(A4243,list!B:C,2,FALSE),"")</f>
        <v/>
      </c>
      <c r="D4243" s="24" t="str">
        <f>_xlfn.IFNA(VLOOKUP(C4243,list!$G$2:$I$10,2,FALSE),"")</f>
        <v/>
      </c>
      <c r="E4243" s="24" t="str">
        <f>_xlfn.IFNA(VLOOKUP(C4243,list!G:I,3,FALSE),"")</f>
        <v/>
      </c>
      <c r="O4243" s="26" t="str">
        <f t="shared" si="332"/>
        <v/>
      </c>
      <c r="P4243" s="28" t="str">
        <f t="shared" si="336"/>
        <v/>
      </c>
      <c r="Q4243" s="24" t="str">
        <f t="shared" si="333"/>
        <v/>
      </c>
      <c r="R4243" s="24" t="str">
        <f t="shared" si="334"/>
        <v/>
      </c>
      <c r="S4243" s="27" t="str">
        <f t="shared" si="335"/>
        <v/>
      </c>
    </row>
    <row r="4244" spans="2:19" x14ac:dyDescent="0.3">
      <c r="B4244" s="24" t="str">
        <f>_xlfn.IFNA(VLOOKUP(A4244,list!B:C,2,FALSE),"")</f>
        <v/>
      </c>
      <c r="D4244" s="24" t="str">
        <f>_xlfn.IFNA(VLOOKUP(C4244,list!$G$2:$I$10,2,FALSE),"")</f>
        <v/>
      </c>
      <c r="E4244" s="24" t="str">
        <f>_xlfn.IFNA(VLOOKUP(C4244,list!G:I,3,FALSE),"")</f>
        <v/>
      </c>
      <c r="O4244" s="26" t="str">
        <f t="shared" si="332"/>
        <v/>
      </c>
      <c r="P4244" s="28" t="str">
        <f t="shared" si="336"/>
        <v/>
      </c>
      <c r="Q4244" s="24" t="str">
        <f t="shared" si="333"/>
        <v/>
      </c>
      <c r="R4244" s="24" t="str">
        <f t="shared" si="334"/>
        <v/>
      </c>
      <c r="S4244" s="27" t="str">
        <f t="shared" si="335"/>
        <v/>
      </c>
    </row>
    <row r="4245" spans="2:19" x14ac:dyDescent="0.3">
      <c r="B4245" s="24" t="str">
        <f>_xlfn.IFNA(VLOOKUP(A4245,list!B:C,2,FALSE),"")</f>
        <v/>
      </c>
      <c r="D4245" s="24" t="str">
        <f>_xlfn.IFNA(VLOOKUP(C4245,list!$G$2:$I$10,2,FALSE),"")</f>
        <v/>
      </c>
      <c r="E4245" s="24" t="str">
        <f>_xlfn.IFNA(VLOOKUP(C4245,list!G:I,3,FALSE),"")</f>
        <v/>
      </c>
      <c r="O4245" s="26" t="str">
        <f t="shared" si="332"/>
        <v/>
      </c>
      <c r="P4245" s="28" t="str">
        <f t="shared" si="336"/>
        <v/>
      </c>
      <c r="Q4245" s="24" t="str">
        <f t="shared" si="333"/>
        <v/>
      </c>
      <c r="R4245" s="24" t="str">
        <f t="shared" si="334"/>
        <v/>
      </c>
      <c r="S4245" s="27" t="str">
        <f t="shared" si="335"/>
        <v/>
      </c>
    </row>
    <row r="4246" spans="2:19" x14ac:dyDescent="0.3">
      <c r="B4246" s="24" t="str">
        <f>_xlfn.IFNA(VLOOKUP(A4246,list!B:C,2,FALSE),"")</f>
        <v/>
      </c>
      <c r="D4246" s="24" t="str">
        <f>_xlfn.IFNA(VLOOKUP(C4246,list!$G$2:$I$10,2,FALSE),"")</f>
        <v/>
      </c>
      <c r="E4246" s="24" t="str">
        <f>_xlfn.IFNA(VLOOKUP(C4246,list!G:I,3,FALSE),"")</f>
        <v/>
      </c>
      <c r="O4246" s="26" t="str">
        <f t="shared" si="332"/>
        <v/>
      </c>
      <c r="P4246" s="28" t="str">
        <f t="shared" si="336"/>
        <v/>
      </c>
      <c r="Q4246" s="24" t="str">
        <f t="shared" si="333"/>
        <v/>
      </c>
      <c r="R4246" s="24" t="str">
        <f t="shared" si="334"/>
        <v/>
      </c>
      <c r="S4246" s="27" t="str">
        <f t="shared" si="335"/>
        <v/>
      </c>
    </row>
    <row r="4247" spans="2:19" x14ac:dyDescent="0.3">
      <c r="B4247" s="24" t="str">
        <f>_xlfn.IFNA(VLOOKUP(A4247,list!B:C,2,FALSE),"")</f>
        <v/>
      </c>
      <c r="D4247" s="24" t="str">
        <f>_xlfn.IFNA(VLOOKUP(C4247,list!$G$2:$I$10,2,FALSE),"")</f>
        <v/>
      </c>
      <c r="E4247" s="24" t="str">
        <f>_xlfn.IFNA(VLOOKUP(C4247,list!G:I,3,FALSE),"")</f>
        <v/>
      </c>
      <c r="O4247" s="26" t="str">
        <f t="shared" si="332"/>
        <v/>
      </c>
      <c r="P4247" s="28" t="str">
        <f t="shared" si="336"/>
        <v/>
      </c>
      <c r="Q4247" s="24" t="str">
        <f t="shared" si="333"/>
        <v/>
      </c>
      <c r="R4247" s="24" t="str">
        <f t="shared" si="334"/>
        <v/>
      </c>
      <c r="S4247" s="27" t="str">
        <f t="shared" si="335"/>
        <v/>
      </c>
    </row>
    <row r="4248" spans="2:19" x14ac:dyDescent="0.3">
      <c r="B4248" s="24" t="str">
        <f>_xlfn.IFNA(VLOOKUP(A4248,list!B:C,2,FALSE),"")</f>
        <v/>
      </c>
      <c r="D4248" s="24" t="str">
        <f>_xlfn.IFNA(VLOOKUP(C4248,list!$G$2:$I$10,2,FALSE),"")</f>
        <v/>
      </c>
      <c r="E4248" s="24" t="str">
        <f>_xlfn.IFNA(VLOOKUP(C4248,list!G:I,3,FALSE),"")</f>
        <v/>
      </c>
      <c r="O4248" s="26" t="str">
        <f t="shared" si="332"/>
        <v/>
      </c>
      <c r="P4248" s="28" t="str">
        <f t="shared" si="336"/>
        <v/>
      </c>
      <c r="Q4248" s="24" t="str">
        <f t="shared" si="333"/>
        <v/>
      </c>
      <c r="R4248" s="24" t="str">
        <f t="shared" si="334"/>
        <v/>
      </c>
      <c r="S4248" s="27" t="str">
        <f t="shared" si="335"/>
        <v/>
      </c>
    </row>
    <row r="4249" spans="2:19" x14ac:dyDescent="0.3">
      <c r="B4249" s="24" t="str">
        <f>_xlfn.IFNA(VLOOKUP(A4249,list!B:C,2,FALSE),"")</f>
        <v/>
      </c>
      <c r="D4249" s="24" t="str">
        <f>_xlfn.IFNA(VLOOKUP(C4249,list!$G$2:$I$10,2,FALSE),"")</f>
        <v/>
      </c>
      <c r="E4249" s="24" t="str">
        <f>_xlfn.IFNA(VLOOKUP(C4249,list!G:I,3,FALSE),"")</f>
        <v/>
      </c>
      <c r="O4249" s="26" t="str">
        <f t="shared" si="332"/>
        <v/>
      </c>
      <c r="P4249" s="28" t="str">
        <f t="shared" si="336"/>
        <v/>
      </c>
      <c r="Q4249" s="24" t="str">
        <f t="shared" si="333"/>
        <v/>
      </c>
      <c r="R4249" s="24" t="str">
        <f t="shared" si="334"/>
        <v/>
      </c>
      <c r="S4249" s="27" t="str">
        <f t="shared" si="335"/>
        <v/>
      </c>
    </row>
    <row r="4250" spans="2:19" x14ac:dyDescent="0.3">
      <c r="B4250" s="24" t="str">
        <f>_xlfn.IFNA(VLOOKUP(A4250,list!B:C,2,FALSE),"")</f>
        <v/>
      </c>
      <c r="D4250" s="24" t="str">
        <f>_xlfn.IFNA(VLOOKUP(C4250,list!$G$2:$I$10,2,FALSE),"")</f>
        <v/>
      </c>
      <c r="E4250" s="24" t="str">
        <f>_xlfn.IFNA(VLOOKUP(C4250,list!G:I,3,FALSE),"")</f>
        <v/>
      </c>
      <c r="O4250" s="26" t="str">
        <f t="shared" si="332"/>
        <v/>
      </c>
      <c r="P4250" s="28" t="str">
        <f t="shared" si="336"/>
        <v/>
      </c>
      <c r="Q4250" s="24" t="str">
        <f t="shared" si="333"/>
        <v/>
      </c>
      <c r="R4250" s="24" t="str">
        <f t="shared" si="334"/>
        <v/>
      </c>
      <c r="S4250" s="27" t="str">
        <f t="shared" si="335"/>
        <v/>
      </c>
    </row>
    <row r="4251" spans="2:19" x14ac:dyDescent="0.3">
      <c r="B4251" s="24" t="str">
        <f>_xlfn.IFNA(VLOOKUP(A4251,list!B:C,2,FALSE),"")</f>
        <v/>
      </c>
      <c r="D4251" s="24" t="str">
        <f>_xlfn.IFNA(VLOOKUP(C4251,list!$G$2:$I$10,2,FALSE),"")</f>
        <v/>
      </c>
      <c r="E4251" s="24" t="str">
        <f>_xlfn.IFNA(VLOOKUP(C4251,list!G:I,3,FALSE),"")</f>
        <v/>
      </c>
      <c r="O4251" s="26" t="str">
        <f t="shared" si="332"/>
        <v/>
      </c>
      <c r="P4251" s="28" t="str">
        <f t="shared" si="336"/>
        <v/>
      </c>
      <c r="Q4251" s="24" t="str">
        <f t="shared" si="333"/>
        <v/>
      </c>
      <c r="R4251" s="24" t="str">
        <f t="shared" si="334"/>
        <v/>
      </c>
      <c r="S4251" s="27" t="str">
        <f t="shared" si="335"/>
        <v/>
      </c>
    </row>
    <row r="4252" spans="2:19" x14ac:dyDescent="0.3">
      <c r="B4252" s="24" t="str">
        <f>_xlfn.IFNA(VLOOKUP(A4252,list!B:C,2,FALSE),"")</f>
        <v/>
      </c>
      <c r="D4252" s="24" t="str">
        <f>_xlfn.IFNA(VLOOKUP(C4252,list!$G$2:$I$10,2,FALSE),"")</f>
        <v/>
      </c>
      <c r="E4252" s="24" t="str">
        <f>_xlfn.IFNA(VLOOKUP(C4252,list!G:I,3,FALSE),"")</f>
        <v/>
      </c>
      <c r="O4252" s="26" t="str">
        <f t="shared" si="332"/>
        <v/>
      </c>
      <c r="P4252" s="28" t="str">
        <f t="shared" si="336"/>
        <v/>
      </c>
      <c r="Q4252" s="24" t="str">
        <f t="shared" si="333"/>
        <v/>
      </c>
      <c r="R4252" s="24" t="str">
        <f t="shared" si="334"/>
        <v/>
      </c>
      <c r="S4252" s="27" t="str">
        <f t="shared" si="335"/>
        <v/>
      </c>
    </row>
    <row r="4253" spans="2:19" x14ac:dyDescent="0.3">
      <c r="B4253" s="24" t="str">
        <f>_xlfn.IFNA(VLOOKUP(A4253,list!B:C,2,FALSE),"")</f>
        <v/>
      </c>
      <c r="D4253" s="24" t="str">
        <f>_xlfn.IFNA(VLOOKUP(C4253,list!$G$2:$I$10,2,FALSE),"")</f>
        <v/>
      </c>
      <c r="E4253" s="24" t="str">
        <f>_xlfn.IFNA(VLOOKUP(C4253,list!G:I,3,FALSE),"")</f>
        <v/>
      </c>
      <c r="O4253" s="26" t="str">
        <f t="shared" si="332"/>
        <v/>
      </c>
      <c r="P4253" s="28" t="str">
        <f t="shared" si="336"/>
        <v/>
      </c>
      <c r="Q4253" s="24" t="str">
        <f t="shared" si="333"/>
        <v/>
      </c>
      <c r="R4253" s="24" t="str">
        <f t="shared" si="334"/>
        <v/>
      </c>
      <c r="S4253" s="27" t="str">
        <f t="shared" si="335"/>
        <v/>
      </c>
    </row>
    <row r="4254" spans="2:19" x14ac:dyDescent="0.3">
      <c r="B4254" s="24" t="str">
        <f>_xlfn.IFNA(VLOOKUP(A4254,list!B:C,2,FALSE),"")</f>
        <v/>
      </c>
      <c r="D4254" s="24" t="str">
        <f>_xlfn.IFNA(VLOOKUP(C4254,list!$G$2:$I$10,2,FALSE),"")</f>
        <v/>
      </c>
      <c r="E4254" s="24" t="str">
        <f>_xlfn.IFNA(VLOOKUP(C4254,list!G:I,3,FALSE),"")</f>
        <v/>
      </c>
      <c r="O4254" s="26" t="str">
        <f t="shared" si="332"/>
        <v/>
      </c>
      <c r="P4254" s="28" t="str">
        <f t="shared" si="336"/>
        <v/>
      </c>
      <c r="Q4254" s="24" t="str">
        <f t="shared" si="333"/>
        <v/>
      </c>
      <c r="R4254" s="24" t="str">
        <f t="shared" si="334"/>
        <v/>
      </c>
      <c r="S4254" s="27" t="str">
        <f t="shared" si="335"/>
        <v/>
      </c>
    </row>
    <row r="4255" spans="2:19" x14ac:dyDescent="0.3">
      <c r="B4255" s="24" t="str">
        <f>_xlfn.IFNA(VLOOKUP(A4255,list!B:C,2,FALSE),"")</f>
        <v/>
      </c>
      <c r="D4255" s="24" t="str">
        <f>_xlfn.IFNA(VLOOKUP(C4255,list!$G$2:$I$10,2,FALSE),"")</f>
        <v/>
      </c>
      <c r="E4255" s="24" t="str">
        <f>_xlfn.IFNA(VLOOKUP(C4255,list!G:I,3,FALSE),"")</f>
        <v/>
      </c>
      <c r="O4255" s="26" t="str">
        <f t="shared" si="332"/>
        <v/>
      </c>
      <c r="P4255" s="28" t="str">
        <f t="shared" si="336"/>
        <v/>
      </c>
      <c r="Q4255" s="24" t="str">
        <f t="shared" si="333"/>
        <v/>
      </c>
      <c r="R4255" s="24" t="str">
        <f t="shared" si="334"/>
        <v/>
      </c>
      <c r="S4255" s="27" t="str">
        <f t="shared" si="335"/>
        <v/>
      </c>
    </row>
    <row r="4256" spans="2:19" x14ac:dyDescent="0.3">
      <c r="B4256" s="24" t="str">
        <f>_xlfn.IFNA(VLOOKUP(A4256,list!B:C,2,FALSE),"")</f>
        <v/>
      </c>
      <c r="D4256" s="24" t="str">
        <f>_xlfn.IFNA(VLOOKUP(C4256,list!$G$2:$I$10,2,FALSE),"")</f>
        <v/>
      </c>
      <c r="E4256" s="24" t="str">
        <f>_xlfn.IFNA(VLOOKUP(C4256,list!G:I,3,FALSE),"")</f>
        <v/>
      </c>
      <c r="O4256" s="26" t="str">
        <f t="shared" si="332"/>
        <v/>
      </c>
      <c r="P4256" s="28" t="str">
        <f t="shared" si="336"/>
        <v/>
      </c>
      <c r="Q4256" s="24" t="str">
        <f t="shared" si="333"/>
        <v/>
      </c>
      <c r="R4256" s="24" t="str">
        <f t="shared" si="334"/>
        <v/>
      </c>
      <c r="S4256" s="27" t="str">
        <f t="shared" si="335"/>
        <v/>
      </c>
    </row>
    <row r="4257" spans="2:19" x14ac:dyDescent="0.3">
      <c r="B4257" s="24" t="str">
        <f>_xlfn.IFNA(VLOOKUP(A4257,list!B:C,2,FALSE),"")</f>
        <v/>
      </c>
      <c r="D4257" s="24" t="str">
        <f>_xlfn.IFNA(VLOOKUP(C4257,list!$G$2:$I$10,2,FALSE),"")</f>
        <v/>
      </c>
      <c r="E4257" s="24" t="str">
        <f>_xlfn.IFNA(VLOOKUP(C4257,list!G:I,3,FALSE),"")</f>
        <v/>
      </c>
      <c r="O4257" s="26" t="str">
        <f t="shared" si="332"/>
        <v/>
      </c>
      <c r="P4257" s="28" t="str">
        <f t="shared" si="336"/>
        <v/>
      </c>
      <c r="Q4257" s="24" t="str">
        <f t="shared" si="333"/>
        <v/>
      </c>
      <c r="R4257" s="24" t="str">
        <f t="shared" si="334"/>
        <v/>
      </c>
      <c r="S4257" s="27" t="str">
        <f t="shared" si="335"/>
        <v/>
      </c>
    </row>
    <row r="4258" spans="2:19" x14ac:dyDescent="0.3">
      <c r="B4258" s="24" t="str">
        <f>_xlfn.IFNA(VLOOKUP(A4258,list!B:C,2,FALSE),"")</f>
        <v/>
      </c>
      <c r="D4258" s="24" t="str">
        <f>_xlfn.IFNA(VLOOKUP(C4258,list!$G$2:$I$10,2,FALSE),"")</f>
        <v/>
      </c>
      <c r="E4258" s="24" t="str">
        <f>_xlfn.IFNA(VLOOKUP(C4258,list!G:I,3,FALSE),"")</f>
        <v/>
      </c>
      <c r="O4258" s="26" t="str">
        <f t="shared" si="332"/>
        <v/>
      </c>
      <c r="P4258" s="28" t="str">
        <f t="shared" si="336"/>
        <v/>
      </c>
      <c r="Q4258" s="24" t="str">
        <f t="shared" si="333"/>
        <v/>
      </c>
      <c r="R4258" s="24" t="str">
        <f t="shared" si="334"/>
        <v/>
      </c>
      <c r="S4258" s="27" t="str">
        <f t="shared" si="335"/>
        <v/>
      </c>
    </row>
    <row r="4259" spans="2:19" x14ac:dyDescent="0.3">
      <c r="B4259" s="24" t="str">
        <f>_xlfn.IFNA(VLOOKUP(A4259,list!B:C,2,FALSE),"")</f>
        <v/>
      </c>
      <c r="D4259" s="24" t="str">
        <f>_xlfn.IFNA(VLOOKUP(C4259,list!$G$2:$I$10,2,FALSE),"")</f>
        <v/>
      </c>
      <c r="E4259" s="24" t="str">
        <f>_xlfn.IFNA(VLOOKUP(C4259,list!G:I,3,FALSE),"")</f>
        <v/>
      </c>
      <c r="O4259" s="26" t="str">
        <f t="shared" si="332"/>
        <v/>
      </c>
      <c r="P4259" s="28" t="str">
        <f t="shared" si="336"/>
        <v/>
      </c>
      <c r="Q4259" s="24" t="str">
        <f t="shared" si="333"/>
        <v/>
      </c>
      <c r="R4259" s="24" t="str">
        <f t="shared" si="334"/>
        <v/>
      </c>
      <c r="S4259" s="27" t="str">
        <f t="shared" si="335"/>
        <v/>
      </c>
    </row>
    <row r="4260" spans="2:19" x14ac:dyDescent="0.3">
      <c r="B4260" s="24" t="str">
        <f>_xlfn.IFNA(VLOOKUP(A4260,list!B:C,2,FALSE),"")</f>
        <v/>
      </c>
      <c r="D4260" s="24" t="str">
        <f>_xlfn.IFNA(VLOOKUP(C4260,list!$G$2:$I$10,2,FALSE),"")</f>
        <v/>
      </c>
      <c r="E4260" s="24" t="str">
        <f>_xlfn.IFNA(VLOOKUP(C4260,list!G:I,3,FALSE),"")</f>
        <v/>
      </c>
      <c r="O4260" s="26" t="str">
        <f t="shared" si="332"/>
        <v/>
      </c>
      <c r="P4260" s="28" t="str">
        <f t="shared" si="336"/>
        <v/>
      </c>
      <c r="Q4260" s="24" t="str">
        <f t="shared" si="333"/>
        <v/>
      </c>
      <c r="R4260" s="24" t="str">
        <f t="shared" si="334"/>
        <v/>
      </c>
      <c r="S4260" s="27" t="str">
        <f t="shared" si="335"/>
        <v/>
      </c>
    </row>
    <row r="4261" spans="2:19" x14ac:dyDescent="0.3">
      <c r="B4261" s="24" t="str">
        <f>_xlfn.IFNA(VLOOKUP(A4261,list!B:C,2,FALSE),"")</f>
        <v/>
      </c>
      <c r="D4261" s="24" t="str">
        <f>_xlfn.IFNA(VLOOKUP(C4261,list!$G$2:$I$10,2,FALSE),"")</f>
        <v/>
      </c>
      <c r="E4261" s="24" t="str">
        <f>_xlfn.IFNA(VLOOKUP(C4261,list!G:I,3,FALSE),"")</f>
        <v/>
      </c>
      <c r="O4261" s="26" t="str">
        <f t="shared" si="332"/>
        <v/>
      </c>
      <c r="P4261" s="28" t="str">
        <f t="shared" si="336"/>
        <v/>
      </c>
      <c r="Q4261" s="24" t="str">
        <f t="shared" si="333"/>
        <v/>
      </c>
      <c r="R4261" s="24" t="str">
        <f t="shared" si="334"/>
        <v/>
      </c>
      <c r="S4261" s="27" t="str">
        <f t="shared" si="335"/>
        <v/>
      </c>
    </row>
    <row r="4262" spans="2:19" x14ac:dyDescent="0.3">
      <c r="B4262" s="24" t="str">
        <f>_xlfn.IFNA(VLOOKUP(A4262,list!B:C,2,FALSE),"")</f>
        <v/>
      </c>
      <c r="D4262" s="24" t="str">
        <f>_xlfn.IFNA(VLOOKUP(C4262,list!$G$2:$I$10,2,FALSE),"")</f>
        <v/>
      </c>
      <c r="E4262" s="24" t="str">
        <f>_xlfn.IFNA(VLOOKUP(C4262,list!G:I,3,FALSE),"")</f>
        <v/>
      </c>
      <c r="O4262" s="26" t="str">
        <f t="shared" si="332"/>
        <v/>
      </c>
      <c r="P4262" s="28" t="str">
        <f t="shared" si="336"/>
        <v/>
      </c>
      <c r="Q4262" s="24" t="str">
        <f t="shared" si="333"/>
        <v/>
      </c>
      <c r="R4262" s="24" t="str">
        <f t="shared" si="334"/>
        <v/>
      </c>
      <c r="S4262" s="27" t="str">
        <f t="shared" si="335"/>
        <v/>
      </c>
    </row>
    <row r="4263" spans="2:19" x14ac:dyDescent="0.3">
      <c r="B4263" s="24" t="str">
        <f>_xlfn.IFNA(VLOOKUP(A4263,list!B:C,2,FALSE),"")</f>
        <v/>
      </c>
      <c r="D4263" s="24" t="str">
        <f>_xlfn.IFNA(VLOOKUP(C4263,list!$G$2:$I$10,2,FALSE),"")</f>
        <v/>
      </c>
      <c r="E4263" s="24" t="str">
        <f>_xlfn.IFNA(VLOOKUP(C4263,list!G:I,3,FALSE),"")</f>
        <v/>
      </c>
      <c r="O4263" s="26" t="str">
        <f t="shared" si="332"/>
        <v/>
      </c>
      <c r="P4263" s="28" t="str">
        <f t="shared" si="336"/>
        <v/>
      </c>
      <c r="Q4263" s="24" t="str">
        <f t="shared" si="333"/>
        <v/>
      </c>
      <c r="R4263" s="24" t="str">
        <f t="shared" si="334"/>
        <v/>
      </c>
      <c r="S4263" s="27" t="str">
        <f t="shared" si="335"/>
        <v/>
      </c>
    </row>
    <row r="4264" spans="2:19" x14ac:dyDescent="0.3">
      <c r="B4264" s="24" t="str">
        <f>_xlfn.IFNA(VLOOKUP(A4264,list!B:C,2,FALSE),"")</f>
        <v/>
      </c>
      <c r="D4264" s="24" t="str">
        <f>_xlfn.IFNA(VLOOKUP(C4264,list!$G$2:$I$10,2,FALSE),"")</f>
        <v/>
      </c>
      <c r="E4264" s="24" t="str">
        <f>_xlfn.IFNA(VLOOKUP(C4264,list!G:I,3,FALSE),"")</f>
        <v/>
      </c>
      <c r="O4264" s="26" t="str">
        <f t="shared" si="332"/>
        <v/>
      </c>
      <c r="P4264" s="28" t="str">
        <f t="shared" si="336"/>
        <v/>
      </c>
      <c r="Q4264" s="24" t="str">
        <f t="shared" si="333"/>
        <v/>
      </c>
      <c r="R4264" s="24" t="str">
        <f t="shared" si="334"/>
        <v/>
      </c>
      <c r="S4264" s="27" t="str">
        <f t="shared" si="335"/>
        <v/>
      </c>
    </row>
    <row r="4265" spans="2:19" x14ac:dyDescent="0.3">
      <c r="B4265" s="24" t="str">
        <f>_xlfn.IFNA(VLOOKUP(A4265,list!B:C,2,FALSE),"")</f>
        <v/>
      </c>
      <c r="D4265" s="24" t="str">
        <f>_xlfn.IFNA(VLOOKUP(C4265,list!$G$2:$I$10,2,FALSE),"")</f>
        <v/>
      </c>
      <c r="E4265" s="24" t="str">
        <f>_xlfn.IFNA(VLOOKUP(C4265,list!G:I,3,FALSE),"")</f>
        <v/>
      </c>
      <c r="O4265" s="26" t="str">
        <f t="shared" si="332"/>
        <v/>
      </c>
      <c r="P4265" s="28" t="str">
        <f t="shared" si="336"/>
        <v/>
      </c>
      <c r="Q4265" s="24" t="str">
        <f t="shared" si="333"/>
        <v/>
      </c>
      <c r="R4265" s="24" t="str">
        <f t="shared" si="334"/>
        <v/>
      </c>
      <c r="S4265" s="27" t="str">
        <f t="shared" si="335"/>
        <v/>
      </c>
    </row>
    <row r="4266" spans="2:19" x14ac:dyDescent="0.3">
      <c r="B4266" s="24" t="str">
        <f>_xlfn.IFNA(VLOOKUP(A4266,list!B:C,2,FALSE),"")</f>
        <v/>
      </c>
      <c r="D4266" s="24" t="str">
        <f>_xlfn.IFNA(VLOOKUP(C4266,list!$G$2:$I$10,2,FALSE),"")</f>
        <v/>
      </c>
      <c r="E4266" s="24" t="str">
        <f>_xlfn.IFNA(VLOOKUP(C4266,list!G:I,3,FALSE),"")</f>
        <v/>
      </c>
      <c r="O4266" s="26" t="str">
        <f t="shared" si="332"/>
        <v/>
      </c>
      <c r="P4266" s="28" t="str">
        <f t="shared" si="336"/>
        <v/>
      </c>
      <c r="Q4266" s="24" t="str">
        <f t="shared" si="333"/>
        <v/>
      </c>
      <c r="R4266" s="24" t="str">
        <f t="shared" si="334"/>
        <v/>
      </c>
      <c r="S4266" s="27" t="str">
        <f t="shared" si="335"/>
        <v/>
      </c>
    </row>
    <row r="4267" spans="2:19" x14ac:dyDescent="0.3">
      <c r="B4267" s="24" t="str">
        <f>_xlfn.IFNA(VLOOKUP(A4267,list!B:C,2,FALSE),"")</f>
        <v/>
      </c>
      <c r="D4267" s="24" t="str">
        <f>_xlfn.IFNA(VLOOKUP(C4267,list!$G$2:$I$10,2,FALSE),"")</f>
        <v/>
      </c>
      <c r="E4267" s="24" t="str">
        <f>_xlfn.IFNA(VLOOKUP(C4267,list!G:I,3,FALSE),"")</f>
        <v/>
      </c>
      <c r="O4267" s="26" t="str">
        <f t="shared" si="332"/>
        <v/>
      </c>
      <c r="P4267" s="28" t="str">
        <f t="shared" si="336"/>
        <v/>
      </c>
      <c r="Q4267" s="24" t="str">
        <f t="shared" si="333"/>
        <v/>
      </c>
      <c r="R4267" s="24" t="str">
        <f t="shared" si="334"/>
        <v/>
      </c>
      <c r="S4267" s="27" t="str">
        <f t="shared" si="335"/>
        <v/>
      </c>
    </row>
    <row r="4268" spans="2:19" x14ac:dyDescent="0.3">
      <c r="B4268" s="24" t="str">
        <f>_xlfn.IFNA(VLOOKUP(A4268,list!B:C,2,FALSE),"")</f>
        <v/>
      </c>
      <c r="D4268" s="24" t="str">
        <f>_xlfn.IFNA(VLOOKUP(C4268,list!$G$2:$I$10,2,FALSE),"")</f>
        <v/>
      </c>
      <c r="E4268" s="24" t="str">
        <f>_xlfn.IFNA(VLOOKUP(C4268,list!G:I,3,FALSE),"")</f>
        <v/>
      </c>
      <c r="O4268" s="26" t="str">
        <f t="shared" si="332"/>
        <v/>
      </c>
      <c r="P4268" s="28" t="str">
        <f t="shared" si="336"/>
        <v/>
      </c>
      <c r="Q4268" s="24" t="str">
        <f t="shared" si="333"/>
        <v/>
      </c>
      <c r="R4268" s="24" t="str">
        <f t="shared" si="334"/>
        <v/>
      </c>
      <c r="S4268" s="27" t="str">
        <f t="shared" si="335"/>
        <v/>
      </c>
    </row>
    <row r="4269" spans="2:19" x14ac:dyDescent="0.3">
      <c r="B4269" s="24" t="str">
        <f>_xlfn.IFNA(VLOOKUP(A4269,list!B:C,2,FALSE),"")</f>
        <v/>
      </c>
      <c r="D4269" s="24" t="str">
        <f>_xlfn.IFNA(VLOOKUP(C4269,list!$G$2:$I$10,2,FALSE),"")</f>
        <v/>
      </c>
      <c r="E4269" s="24" t="str">
        <f>_xlfn.IFNA(VLOOKUP(C4269,list!G:I,3,FALSE),"")</f>
        <v/>
      </c>
      <c r="O4269" s="26" t="str">
        <f t="shared" si="332"/>
        <v/>
      </c>
      <c r="P4269" s="28" t="str">
        <f t="shared" si="336"/>
        <v/>
      </c>
      <c r="Q4269" s="24" t="str">
        <f t="shared" si="333"/>
        <v/>
      </c>
      <c r="R4269" s="24" t="str">
        <f t="shared" si="334"/>
        <v/>
      </c>
      <c r="S4269" s="27" t="str">
        <f t="shared" si="335"/>
        <v/>
      </c>
    </row>
    <row r="4270" spans="2:19" x14ac:dyDescent="0.3">
      <c r="B4270" s="24" t="str">
        <f>_xlfn.IFNA(VLOOKUP(A4270,list!B:C,2,FALSE),"")</f>
        <v/>
      </c>
      <c r="D4270" s="24" t="str">
        <f>_xlfn.IFNA(VLOOKUP(C4270,list!$G$2:$I$10,2,FALSE),"")</f>
        <v/>
      </c>
      <c r="E4270" s="24" t="str">
        <f>_xlfn.IFNA(VLOOKUP(C4270,list!G:I,3,FALSE),"")</f>
        <v/>
      </c>
      <c r="O4270" s="26" t="str">
        <f t="shared" si="332"/>
        <v/>
      </c>
      <c r="P4270" s="28" t="str">
        <f t="shared" si="336"/>
        <v/>
      </c>
      <c r="Q4270" s="24" t="str">
        <f t="shared" si="333"/>
        <v/>
      </c>
      <c r="R4270" s="24" t="str">
        <f t="shared" si="334"/>
        <v/>
      </c>
      <c r="S4270" s="27" t="str">
        <f t="shared" si="335"/>
        <v/>
      </c>
    </row>
    <row r="4271" spans="2:19" x14ac:dyDescent="0.3">
      <c r="B4271" s="24" t="str">
        <f>_xlfn.IFNA(VLOOKUP(A4271,list!B:C,2,FALSE),"")</f>
        <v/>
      </c>
      <c r="D4271" s="24" t="str">
        <f>_xlfn.IFNA(VLOOKUP(C4271,list!$G$2:$I$10,2,FALSE),"")</f>
        <v/>
      </c>
      <c r="E4271" s="24" t="str">
        <f>_xlfn.IFNA(VLOOKUP(C4271,list!G:I,3,FALSE),"")</f>
        <v/>
      </c>
      <c r="O4271" s="26" t="str">
        <f t="shared" si="332"/>
        <v/>
      </c>
      <c r="P4271" s="28" t="str">
        <f t="shared" si="336"/>
        <v/>
      </c>
      <c r="Q4271" s="24" t="str">
        <f t="shared" si="333"/>
        <v/>
      </c>
      <c r="R4271" s="24" t="str">
        <f t="shared" si="334"/>
        <v/>
      </c>
      <c r="S4271" s="27" t="str">
        <f t="shared" si="335"/>
        <v/>
      </c>
    </row>
    <row r="4272" spans="2:19" x14ac:dyDescent="0.3">
      <c r="B4272" s="24" t="str">
        <f>_xlfn.IFNA(VLOOKUP(A4272,list!B:C,2,FALSE),"")</f>
        <v/>
      </c>
      <c r="D4272" s="24" t="str">
        <f>_xlfn.IFNA(VLOOKUP(C4272,list!$G$2:$I$10,2,FALSE),"")</f>
        <v/>
      </c>
      <c r="E4272" s="24" t="str">
        <f>_xlfn.IFNA(VLOOKUP(C4272,list!G:I,3,FALSE),"")</f>
        <v/>
      </c>
      <c r="O4272" s="26" t="str">
        <f t="shared" si="332"/>
        <v/>
      </c>
      <c r="P4272" s="28" t="str">
        <f t="shared" si="336"/>
        <v/>
      </c>
      <c r="Q4272" s="24" t="str">
        <f t="shared" si="333"/>
        <v/>
      </c>
      <c r="R4272" s="24" t="str">
        <f t="shared" si="334"/>
        <v/>
      </c>
      <c r="S4272" s="27" t="str">
        <f t="shared" si="335"/>
        <v/>
      </c>
    </row>
    <row r="4273" spans="2:19" x14ac:dyDescent="0.3">
      <c r="B4273" s="24" t="str">
        <f>_xlfn.IFNA(VLOOKUP(A4273,list!B:C,2,FALSE),"")</f>
        <v/>
      </c>
      <c r="D4273" s="24" t="str">
        <f>_xlfn.IFNA(VLOOKUP(C4273,list!$G$2:$I$10,2,FALSE),"")</f>
        <v/>
      </c>
      <c r="E4273" s="24" t="str">
        <f>_xlfn.IFNA(VLOOKUP(C4273,list!G:I,3,FALSE),"")</f>
        <v/>
      </c>
      <c r="O4273" s="26" t="str">
        <f t="shared" si="332"/>
        <v/>
      </c>
      <c r="P4273" s="28" t="str">
        <f t="shared" si="336"/>
        <v/>
      </c>
      <c r="Q4273" s="24" t="str">
        <f t="shared" si="333"/>
        <v/>
      </c>
      <c r="R4273" s="24" t="str">
        <f t="shared" si="334"/>
        <v/>
      </c>
      <c r="S4273" s="27" t="str">
        <f t="shared" si="335"/>
        <v/>
      </c>
    </row>
    <row r="4274" spans="2:19" x14ac:dyDescent="0.3">
      <c r="B4274" s="24" t="str">
        <f>_xlfn.IFNA(VLOOKUP(A4274,list!B:C,2,FALSE),"")</f>
        <v/>
      </c>
      <c r="D4274" s="24" t="str">
        <f>_xlfn.IFNA(VLOOKUP(C4274,list!$G$2:$I$10,2,FALSE),"")</f>
        <v/>
      </c>
      <c r="E4274" s="24" t="str">
        <f>_xlfn.IFNA(VLOOKUP(C4274,list!G:I,3,FALSE),"")</f>
        <v/>
      </c>
      <c r="O4274" s="26" t="str">
        <f t="shared" si="332"/>
        <v/>
      </c>
      <c r="P4274" s="28" t="str">
        <f t="shared" si="336"/>
        <v/>
      </c>
      <c r="Q4274" s="24" t="str">
        <f t="shared" si="333"/>
        <v/>
      </c>
      <c r="R4274" s="24" t="str">
        <f t="shared" si="334"/>
        <v/>
      </c>
      <c r="S4274" s="27" t="str">
        <f t="shared" si="335"/>
        <v/>
      </c>
    </row>
    <row r="4275" spans="2:19" x14ac:dyDescent="0.3">
      <c r="B4275" s="24" t="str">
        <f>_xlfn.IFNA(VLOOKUP(A4275,list!B:C,2,FALSE),"")</f>
        <v/>
      </c>
      <c r="D4275" s="24" t="str">
        <f>_xlfn.IFNA(VLOOKUP(C4275,list!$G$2:$I$10,2,FALSE),"")</f>
        <v/>
      </c>
      <c r="E4275" s="24" t="str">
        <f>_xlfn.IFNA(VLOOKUP(C4275,list!G:I,3,FALSE),"")</f>
        <v/>
      </c>
      <c r="O4275" s="26" t="str">
        <f t="shared" si="332"/>
        <v/>
      </c>
      <c r="P4275" s="28" t="str">
        <f t="shared" si="336"/>
        <v/>
      </c>
      <c r="Q4275" s="24" t="str">
        <f t="shared" si="333"/>
        <v/>
      </c>
      <c r="R4275" s="24" t="str">
        <f t="shared" si="334"/>
        <v/>
      </c>
      <c r="S4275" s="27" t="str">
        <f t="shared" si="335"/>
        <v/>
      </c>
    </row>
    <row r="4276" spans="2:19" x14ac:dyDescent="0.3">
      <c r="B4276" s="24" t="str">
        <f>_xlfn.IFNA(VLOOKUP(A4276,list!B:C,2,FALSE),"")</f>
        <v/>
      </c>
      <c r="D4276" s="24" t="str">
        <f>_xlfn.IFNA(VLOOKUP(C4276,list!$G$2:$I$10,2,FALSE),"")</f>
        <v/>
      </c>
      <c r="E4276" s="24" t="str">
        <f>_xlfn.IFNA(VLOOKUP(C4276,list!G:I,3,FALSE),"")</f>
        <v/>
      </c>
      <c r="O4276" s="26" t="str">
        <f t="shared" si="332"/>
        <v/>
      </c>
      <c r="P4276" s="28" t="str">
        <f t="shared" si="336"/>
        <v/>
      </c>
      <c r="Q4276" s="24" t="str">
        <f t="shared" si="333"/>
        <v/>
      </c>
      <c r="R4276" s="24" t="str">
        <f t="shared" si="334"/>
        <v/>
      </c>
      <c r="S4276" s="27" t="str">
        <f t="shared" si="335"/>
        <v/>
      </c>
    </row>
    <row r="4277" spans="2:19" x14ac:dyDescent="0.3">
      <c r="B4277" s="24" t="str">
        <f>_xlfn.IFNA(VLOOKUP(A4277,list!B:C,2,FALSE),"")</f>
        <v/>
      </c>
      <c r="D4277" s="24" t="str">
        <f>_xlfn.IFNA(VLOOKUP(C4277,list!$G$2:$I$10,2,FALSE),"")</f>
        <v/>
      </c>
      <c r="E4277" s="24" t="str">
        <f>_xlfn.IFNA(VLOOKUP(C4277,list!G:I,3,FALSE),"")</f>
        <v/>
      </c>
      <c r="O4277" s="26" t="str">
        <f t="shared" si="332"/>
        <v/>
      </c>
      <c r="P4277" s="28" t="str">
        <f t="shared" si="336"/>
        <v/>
      </c>
      <c r="Q4277" s="24" t="str">
        <f t="shared" si="333"/>
        <v/>
      </c>
      <c r="R4277" s="24" t="str">
        <f t="shared" si="334"/>
        <v/>
      </c>
      <c r="S4277" s="27" t="str">
        <f t="shared" si="335"/>
        <v/>
      </c>
    </row>
    <row r="4278" spans="2:19" x14ac:dyDescent="0.3">
      <c r="B4278" s="24" t="str">
        <f>_xlfn.IFNA(VLOOKUP(A4278,list!B:C,2,FALSE),"")</f>
        <v/>
      </c>
      <c r="D4278" s="24" t="str">
        <f>_xlfn.IFNA(VLOOKUP(C4278,list!$G$2:$I$10,2,FALSE),"")</f>
        <v/>
      </c>
      <c r="E4278" s="24" t="str">
        <f>_xlfn.IFNA(VLOOKUP(C4278,list!G:I,3,FALSE),"")</f>
        <v/>
      </c>
      <c r="O4278" s="26" t="str">
        <f t="shared" si="332"/>
        <v/>
      </c>
      <c r="P4278" s="28" t="str">
        <f t="shared" si="336"/>
        <v/>
      </c>
      <c r="Q4278" s="24" t="str">
        <f t="shared" si="333"/>
        <v/>
      </c>
      <c r="R4278" s="24" t="str">
        <f t="shared" si="334"/>
        <v/>
      </c>
      <c r="S4278" s="27" t="str">
        <f t="shared" si="335"/>
        <v/>
      </c>
    </row>
    <row r="4279" spans="2:19" x14ac:dyDescent="0.3">
      <c r="B4279" s="24" t="str">
        <f>_xlfn.IFNA(VLOOKUP(A4279,list!B:C,2,FALSE),"")</f>
        <v/>
      </c>
      <c r="D4279" s="24" t="str">
        <f>_xlfn.IFNA(VLOOKUP(C4279,list!$G$2:$I$10,2,FALSE),"")</f>
        <v/>
      </c>
      <c r="E4279" s="24" t="str">
        <f>_xlfn.IFNA(VLOOKUP(C4279,list!G:I,3,FALSE),"")</f>
        <v/>
      </c>
      <c r="O4279" s="26" t="str">
        <f t="shared" si="332"/>
        <v/>
      </c>
      <c r="P4279" s="28" t="str">
        <f t="shared" si="336"/>
        <v/>
      </c>
      <c r="Q4279" s="24" t="str">
        <f t="shared" si="333"/>
        <v/>
      </c>
      <c r="R4279" s="24" t="str">
        <f t="shared" si="334"/>
        <v/>
      </c>
      <c r="S4279" s="27" t="str">
        <f t="shared" si="335"/>
        <v/>
      </c>
    </row>
    <row r="4280" spans="2:19" x14ac:dyDescent="0.3">
      <c r="B4280" s="24" t="str">
        <f>_xlfn.IFNA(VLOOKUP(A4280,list!B:C,2,FALSE),"")</f>
        <v/>
      </c>
      <c r="D4280" s="24" t="str">
        <f>_xlfn.IFNA(VLOOKUP(C4280,list!$G$2:$I$10,2,FALSE),"")</f>
        <v/>
      </c>
      <c r="E4280" s="24" t="str">
        <f>_xlfn.IFNA(VLOOKUP(C4280,list!G:I,3,FALSE),"")</f>
        <v/>
      </c>
      <c r="O4280" s="26" t="str">
        <f t="shared" si="332"/>
        <v/>
      </c>
      <c r="P4280" s="28" t="str">
        <f t="shared" si="336"/>
        <v/>
      </c>
      <c r="Q4280" s="24" t="str">
        <f t="shared" si="333"/>
        <v/>
      </c>
      <c r="R4280" s="24" t="str">
        <f t="shared" si="334"/>
        <v/>
      </c>
      <c r="S4280" s="27" t="str">
        <f t="shared" si="335"/>
        <v/>
      </c>
    </row>
    <row r="4281" spans="2:19" x14ac:dyDescent="0.3">
      <c r="B4281" s="24" t="str">
        <f>_xlfn.IFNA(VLOOKUP(A4281,list!B:C,2,FALSE),"")</f>
        <v/>
      </c>
      <c r="D4281" s="24" t="str">
        <f>_xlfn.IFNA(VLOOKUP(C4281,list!$G$2:$I$10,2,FALSE),"")</f>
        <v/>
      </c>
      <c r="E4281" s="24" t="str">
        <f>_xlfn.IFNA(VLOOKUP(C4281,list!G:I,3,FALSE),"")</f>
        <v/>
      </c>
      <c r="O4281" s="26" t="str">
        <f t="shared" si="332"/>
        <v/>
      </c>
      <c r="P4281" s="28" t="str">
        <f t="shared" si="336"/>
        <v/>
      </c>
      <c r="Q4281" s="24" t="str">
        <f t="shared" si="333"/>
        <v/>
      </c>
      <c r="R4281" s="24" t="str">
        <f t="shared" si="334"/>
        <v/>
      </c>
      <c r="S4281" s="27" t="str">
        <f t="shared" si="335"/>
        <v/>
      </c>
    </row>
    <row r="4282" spans="2:19" x14ac:dyDescent="0.3">
      <c r="B4282" s="24" t="str">
        <f>_xlfn.IFNA(VLOOKUP(A4282,list!B:C,2,FALSE),"")</f>
        <v/>
      </c>
      <c r="D4282" s="24" t="str">
        <f>_xlfn.IFNA(VLOOKUP(C4282,list!$G$2:$I$10,2,FALSE),"")</f>
        <v/>
      </c>
      <c r="E4282" s="24" t="str">
        <f>_xlfn.IFNA(VLOOKUP(C4282,list!G:I,3,FALSE),"")</f>
        <v/>
      </c>
      <c r="O4282" s="26" t="str">
        <f t="shared" si="332"/>
        <v/>
      </c>
      <c r="P4282" s="28" t="str">
        <f t="shared" si="336"/>
        <v/>
      </c>
      <c r="Q4282" s="24" t="str">
        <f t="shared" si="333"/>
        <v/>
      </c>
      <c r="R4282" s="24" t="str">
        <f t="shared" si="334"/>
        <v/>
      </c>
      <c r="S4282" s="27" t="str">
        <f t="shared" si="335"/>
        <v/>
      </c>
    </row>
    <row r="4283" spans="2:19" x14ac:dyDescent="0.3">
      <c r="B4283" s="24" t="str">
        <f>_xlfn.IFNA(VLOOKUP(A4283,list!B:C,2,FALSE),"")</f>
        <v/>
      </c>
      <c r="D4283" s="24" t="str">
        <f>_xlfn.IFNA(VLOOKUP(C4283,list!$G$2:$I$10,2,FALSE),"")</f>
        <v/>
      </c>
      <c r="E4283" s="24" t="str">
        <f>_xlfn.IFNA(VLOOKUP(C4283,list!G:I,3,FALSE),"")</f>
        <v/>
      </c>
      <c r="O4283" s="26" t="str">
        <f t="shared" si="332"/>
        <v/>
      </c>
      <c r="P4283" s="28" t="str">
        <f t="shared" si="336"/>
        <v/>
      </c>
      <c r="Q4283" s="24" t="str">
        <f t="shared" si="333"/>
        <v/>
      </c>
      <c r="R4283" s="24" t="str">
        <f t="shared" si="334"/>
        <v/>
      </c>
      <c r="S4283" s="27" t="str">
        <f t="shared" si="335"/>
        <v/>
      </c>
    </row>
    <row r="4284" spans="2:19" x14ac:dyDescent="0.3">
      <c r="B4284" s="24" t="str">
        <f>_xlfn.IFNA(VLOOKUP(A4284,list!B:C,2,FALSE),"")</f>
        <v/>
      </c>
      <c r="D4284" s="24" t="str">
        <f>_xlfn.IFNA(VLOOKUP(C4284,list!$G$2:$I$10,2,FALSE),"")</f>
        <v/>
      </c>
      <c r="E4284" s="24" t="str">
        <f>_xlfn.IFNA(VLOOKUP(C4284,list!G:I,3,FALSE),"")</f>
        <v/>
      </c>
      <c r="O4284" s="26" t="str">
        <f t="shared" si="332"/>
        <v/>
      </c>
      <c r="P4284" s="28" t="str">
        <f t="shared" si="336"/>
        <v/>
      </c>
      <c r="Q4284" s="24" t="str">
        <f t="shared" si="333"/>
        <v/>
      </c>
      <c r="R4284" s="24" t="str">
        <f t="shared" si="334"/>
        <v/>
      </c>
      <c r="S4284" s="27" t="str">
        <f t="shared" si="335"/>
        <v/>
      </c>
    </row>
    <row r="4285" spans="2:19" x14ac:dyDescent="0.3">
      <c r="B4285" s="24" t="str">
        <f>_xlfn.IFNA(VLOOKUP(A4285,list!B:C,2,FALSE),"")</f>
        <v/>
      </c>
      <c r="D4285" s="24" t="str">
        <f>_xlfn.IFNA(VLOOKUP(C4285,list!$G$2:$I$10,2,FALSE),"")</f>
        <v/>
      </c>
      <c r="E4285" s="24" t="str">
        <f>_xlfn.IFNA(VLOOKUP(C4285,list!G:I,3,FALSE),"")</f>
        <v/>
      </c>
      <c r="O4285" s="26" t="str">
        <f t="shared" si="332"/>
        <v/>
      </c>
      <c r="P4285" s="28" t="str">
        <f t="shared" si="336"/>
        <v/>
      </c>
      <c r="Q4285" s="24" t="str">
        <f t="shared" si="333"/>
        <v/>
      </c>
      <c r="R4285" s="24" t="str">
        <f t="shared" si="334"/>
        <v/>
      </c>
      <c r="S4285" s="27" t="str">
        <f t="shared" si="335"/>
        <v/>
      </c>
    </row>
    <row r="4286" spans="2:19" x14ac:dyDescent="0.3">
      <c r="B4286" s="24" t="str">
        <f>_xlfn.IFNA(VLOOKUP(A4286,list!B:C,2,FALSE),"")</f>
        <v/>
      </c>
      <c r="D4286" s="24" t="str">
        <f>_xlfn.IFNA(VLOOKUP(C4286,list!$G$2:$I$10,2,FALSE),"")</f>
        <v/>
      </c>
      <c r="E4286" s="24" t="str">
        <f>_xlfn.IFNA(VLOOKUP(C4286,list!G:I,3,FALSE),"")</f>
        <v/>
      </c>
      <c r="O4286" s="26" t="str">
        <f t="shared" si="332"/>
        <v/>
      </c>
      <c r="P4286" s="28" t="str">
        <f t="shared" si="336"/>
        <v/>
      </c>
      <c r="Q4286" s="24" t="str">
        <f t="shared" si="333"/>
        <v/>
      </c>
      <c r="R4286" s="24" t="str">
        <f t="shared" si="334"/>
        <v/>
      </c>
      <c r="S4286" s="27" t="str">
        <f t="shared" si="335"/>
        <v/>
      </c>
    </row>
    <row r="4287" spans="2:19" x14ac:dyDescent="0.3">
      <c r="B4287" s="24" t="str">
        <f>_xlfn.IFNA(VLOOKUP(A4287,list!B:C,2,FALSE),"")</f>
        <v/>
      </c>
      <c r="D4287" s="24" t="str">
        <f>_xlfn.IFNA(VLOOKUP(C4287,list!$G$2:$I$10,2,FALSE),"")</f>
        <v/>
      </c>
      <c r="E4287" s="24" t="str">
        <f>_xlfn.IFNA(VLOOKUP(C4287,list!G:I,3,FALSE),"")</f>
        <v/>
      </c>
      <c r="O4287" s="26" t="str">
        <f t="shared" si="332"/>
        <v/>
      </c>
      <c r="P4287" s="28" t="str">
        <f t="shared" si="336"/>
        <v/>
      </c>
      <c r="Q4287" s="24" t="str">
        <f t="shared" si="333"/>
        <v/>
      </c>
      <c r="R4287" s="24" t="str">
        <f t="shared" si="334"/>
        <v/>
      </c>
      <c r="S4287" s="27" t="str">
        <f t="shared" si="335"/>
        <v/>
      </c>
    </row>
    <row r="4288" spans="2:19" x14ac:dyDescent="0.3">
      <c r="B4288" s="24" t="str">
        <f>_xlfn.IFNA(VLOOKUP(A4288,list!B:C,2,FALSE),"")</f>
        <v/>
      </c>
      <c r="D4288" s="24" t="str">
        <f>_xlfn.IFNA(VLOOKUP(C4288,list!$G$2:$I$10,2,FALSE),"")</f>
        <v/>
      </c>
      <c r="E4288" s="24" t="str">
        <f>_xlfn.IFNA(VLOOKUP(C4288,list!G:I,3,FALSE),"")</f>
        <v/>
      </c>
      <c r="O4288" s="26" t="str">
        <f t="shared" si="332"/>
        <v/>
      </c>
      <c r="P4288" s="28" t="str">
        <f t="shared" si="336"/>
        <v/>
      </c>
      <c r="Q4288" s="24" t="str">
        <f t="shared" si="333"/>
        <v/>
      </c>
      <c r="R4288" s="24" t="str">
        <f t="shared" si="334"/>
        <v/>
      </c>
      <c r="S4288" s="27" t="str">
        <f t="shared" si="335"/>
        <v/>
      </c>
    </row>
    <row r="4289" spans="2:19" x14ac:dyDescent="0.3">
      <c r="B4289" s="24" t="str">
        <f>_xlfn.IFNA(VLOOKUP(A4289,list!B:C,2,FALSE),"")</f>
        <v/>
      </c>
      <c r="D4289" s="24" t="str">
        <f>_xlfn.IFNA(VLOOKUP(C4289,list!$G$2:$I$10,2,FALSE),"")</f>
        <v/>
      </c>
      <c r="E4289" s="24" t="str">
        <f>_xlfn.IFNA(VLOOKUP(C4289,list!G:I,3,FALSE),"")</f>
        <v/>
      </c>
      <c r="O4289" s="26" t="str">
        <f t="shared" si="332"/>
        <v/>
      </c>
      <c r="P4289" s="28" t="str">
        <f t="shared" si="336"/>
        <v/>
      </c>
      <c r="Q4289" s="24" t="str">
        <f t="shared" si="333"/>
        <v/>
      </c>
      <c r="R4289" s="24" t="str">
        <f t="shared" si="334"/>
        <v/>
      </c>
      <c r="S4289" s="27" t="str">
        <f t="shared" si="335"/>
        <v/>
      </c>
    </row>
    <row r="4290" spans="2:19" x14ac:dyDescent="0.3">
      <c r="B4290" s="24" t="str">
        <f>_xlfn.IFNA(VLOOKUP(A4290,list!B:C,2,FALSE),"")</f>
        <v/>
      </c>
      <c r="D4290" s="24" t="str">
        <f>_xlfn.IFNA(VLOOKUP(C4290,list!$G$2:$I$10,2,FALSE),"")</f>
        <v/>
      </c>
      <c r="E4290" s="24" t="str">
        <f>_xlfn.IFNA(VLOOKUP(C4290,list!G:I,3,FALSE),"")</f>
        <v/>
      </c>
      <c r="O4290" s="26" t="str">
        <f t="shared" ref="O4290:O4353" si="337">IFERROR(IF(H4290="","",DATE(YEAR(H4290),MONTH(H4290),1)),"")</f>
        <v/>
      </c>
      <c r="P4290" s="28" t="str">
        <f t="shared" si="336"/>
        <v/>
      </c>
      <c r="Q4290" s="24" t="str">
        <f t="shared" ref="Q4290:Q4353" si="338">IFERROR(IF(J4290="","",MONTH(EOMONTH(J4290,(DAY(J4290)&gt;15)+0))),"")</f>
        <v/>
      </c>
      <c r="R4290" s="24" t="str">
        <f t="shared" ref="R4290:R4353" si="339">IFERROR(IF(J4290="","",IF(AND(MONTH(J4290)=12,Q4290=1),YEAR(J4290)+1,YEAR(J4290))),"")</f>
        <v/>
      </c>
      <c r="S4290" s="27" t="str">
        <f t="shared" ref="S4290:S4353" si="340">IF(OR(Q4290="",R4290=""),"",DATE(R4290,Q4290,1))</f>
        <v/>
      </c>
    </row>
    <row r="4291" spans="2:19" x14ac:dyDescent="0.3">
      <c r="B4291" s="24" t="str">
        <f>_xlfn.IFNA(VLOOKUP(A4291,list!B:C,2,FALSE),"")</f>
        <v/>
      </c>
      <c r="D4291" s="24" t="str">
        <f>_xlfn.IFNA(VLOOKUP(C4291,list!$G$2:$I$10,2,FALSE),"")</f>
        <v/>
      </c>
      <c r="E4291" s="24" t="str">
        <f>_xlfn.IFNA(VLOOKUP(C4291,list!G:I,3,FALSE),"")</f>
        <v/>
      </c>
      <c r="O4291" s="26" t="str">
        <f t="shared" si="337"/>
        <v/>
      </c>
      <c r="P4291" s="28" t="str">
        <f t="shared" ref="P4291:P4354" si="341">IFERROR(IF(J4291&gt;0,((J4291-H4291)/7),""),"")</f>
        <v/>
      </c>
      <c r="Q4291" s="24" t="str">
        <f t="shared" si="338"/>
        <v/>
      </c>
      <c r="R4291" s="24" t="str">
        <f t="shared" si="339"/>
        <v/>
      </c>
      <c r="S4291" s="27" t="str">
        <f t="shared" si="340"/>
        <v/>
      </c>
    </row>
    <row r="4292" spans="2:19" x14ac:dyDescent="0.3">
      <c r="B4292" s="24" t="str">
        <f>_xlfn.IFNA(VLOOKUP(A4292,list!B:C,2,FALSE),"")</f>
        <v/>
      </c>
      <c r="D4292" s="24" t="str">
        <f>_xlfn.IFNA(VLOOKUP(C4292,list!$G$2:$I$10,2,FALSE),"")</f>
        <v/>
      </c>
      <c r="E4292" s="24" t="str">
        <f>_xlfn.IFNA(VLOOKUP(C4292,list!G:I,3,FALSE),"")</f>
        <v/>
      </c>
      <c r="O4292" s="26" t="str">
        <f t="shared" si="337"/>
        <v/>
      </c>
      <c r="P4292" s="28" t="str">
        <f t="shared" si="341"/>
        <v/>
      </c>
      <c r="Q4292" s="24" t="str">
        <f t="shared" si="338"/>
        <v/>
      </c>
      <c r="R4292" s="24" t="str">
        <f t="shared" si="339"/>
        <v/>
      </c>
      <c r="S4292" s="27" t="str">
        <f t="shared" si="340"/>
        <v/>
      </c>
    </row>
    <row r="4293" spans="2:19" x14ac:dyDescent="0.3">
      <c r="B4293" s="24" t="str">
        <f>_xlfn.IFNA(VLOOKUP(A4293,list!B:C,2,FALSE),"")</f>
        <v/>
      </c>
      <c r="D4293" s="24" t="str">
        <f>_xlfn.IFNA(VLOOKUP(C4293,list!$G$2:$I$10,2,FALSE),"")</f>
        <v/>
      </c>
      <c r="E4293" s="24" t="str">
        <f>_xlfn.IFNA(VLOOKUP(C4293,list!G:I,3,FALSE),"")</f>
        <v/>
      </c>
      <c r="O4293" s="26" t="str">
        <f t="shared" si="337"/>
        <v/>
      </c>
      <c r="P4293" s="28" t="str">
        <f t="shared" si="341"/>
        <v/>
      </c>
      <c r="Q4293" s="24" t="str">
        <f t="shared" si="338"/>
        <v/>
      </c>
      <c r="R4293" s="24" t="str">
        <f t="shared" si="339"/>
        <v/>
      </c>
      <c r="S4293" s="27" t="str">
        <f t="shared" si="340"/>
        <v/>
      </c>
    </row>
    <row r="4294" spans="2:19" x14ac:dyDescent="0.3">
      <c r="B4294" s="24" t="str">
        <f>_xlfn.IFNA(VLOOKUP(A4294,list!B:C,2,FALSE),"")</f>
        <v/>
      </c>
      <c r="D4294" s="24" t="str">
        <f>_xlfn.IFNA(VLOOKUP(C4294,list!$G$2:$I$10,2,FALSE),"")</f>
        <v/>
      </c>
      <c r="E4294" s="24" t="str">
        <f>_xlfn.IFNA(VLOOKUP(C4294,list!G:I,3,FALSE),"")</f>
        <v/>
      </c>
      <c r="O4294" s="26" t="str">
        <f t="shared" si="337"/>
        <v/>
      </c>
      <c r="P4294" s="28" t="str">
        <f t="shared" si="341"/>
        <v/>
      </c>
      <c r="Q4294" s="24" t="str">
        <f t="shared" si="338"/>
        <v/>
      </c>
      <c r="R4294" s="24" t="str">
        <f t="shared" si="339"/>
        <v/>
      </c>
      <c r="S4294" s="27" t="str">
        <f t="shared" si="340"/>
        <v/>
      </c>
    </row>
    <row r="4295" spans="2:19" x14ac:dyDescent="0.3">
      <c r="B4295" s="24" t="str">
        <f>_xlfn.IFNA(VLOOKUP(A4295,list!B:C,2,FALSE),"")</f>
        <v/>
      </c>
      <c r="D4295" s="24" t="str">
        <f>_xlfn.IFNA(VLOOKUP(C4295,list!$G$2:$I$10,2,FALSE),"")</f>
        <v/>
      </c>
      <c r="E4295" s="24" t="str">
        <f>_xlfn.IFNA(VLOOKUP(C4295,list!G:I,3,FALSE),"")</f>
        <v/>
      </c>
      <c r="O4295" s="26" t="str">
        <f t="shared" si="337"/>
        <v/>
      </c>
      <c r="P4295" s="28" t="str">
        <f t="shared" si="341"/>
        <v/>
      </c>
      <c r="Q4295" s="24" t="str">
        <f t="shared" si="338"/>
        <v/>
      </c>
      <c r="R4295" s="24" t="str">
        <f t="shared" si="339"/>
        <v/>
      </c>
      <c r="S4295" s="27" t="str">
        <f t="shared" si="340"/>
        <v/>
      </c>
    </row>
    <row r="4296" spans="2:19" x14ac:dyDescent="0.3">
      <c r="B4296" s="24" t="str">
        <f>_xlfn.IFNA(VLOOKUP(A4296,list!B:C,2,FALSE),"")</f>
        <v/>
      </c>
      <c r="D4296" s="24" t="str">
        <f>_xlfn.IFNA(VLOOKUP(C4296,list!$G$2:$I$10,2,FALSE),"")</f>
        <v/>
      </c>
      <c r="E4296" s="24" t="str">
        <f>_xlfn.IFNA(VLOOKUP(C4296,list!G:I,3,FALSE),"")</f>
        <v/>
      </c>
      <c r="O4296" s="26" t="str">
        <f t="shared" si="337"/>
        <v/>
      </c>
      <c r="P4296" s="28" t="str">
        <f t="shared" si="341"/>
        <v/>
      </c>
      <c r="Q4296" s="24" t="str">
        <f t="shared" si="338"/>
        <v/>
      </c>
      <c r="R4296" s="24" t="str">
        <f t="shared" si="339"/>
        <v/>
      </c>
      <c r="S4296" s="27" t="str">
        <f t="shared" si="340"/>
        <v/>
      </c>
    </row>
    <row r="4297" spans="2:19" x14ac:dyDescent="0.3">
      <c r="B4297" s="24" t="str">
        <f>_xlfn.IFNA(VLOOKUP(A4297,list!B:C,2,FALSE),"")</f>
        <v/>
      </c>
      <c r="D4297" s="24" t="str">
        <f>_xlfn.IFNA(VLOOKUP(C4297,list!$G$2:$I$10,2,FALSE),"")</f>
        <v/>
      </c>
      <c r="E4297" s="24" t="str">
        <f>_xlfn.IFNA(VLOOKUP(C4297,list!G:I,3,FALSE),"")</f>
        <v/>
      </c>
      <c r="O4297" s="26" t="str">
        <f t="shared" si="337"/>
        <v/>
      </c>
      <c r="P4297" s="28" t="str">
        <f t="shared" si="341"/>
        <v/>
      </c>
      <c r="Q4297" s="24" t="str">
        <f t="shared" si="338"/>
        <v/>
      </c>
      <c r="R4297" s="24" t="str">
        <f t="shared" si="339"/>
        <v/>
      </c>
      <c r="S4297" s="27" t="str">
        <f t="shared" si="340"/>
        <v/>
      </c>
    </row>
    <row r="4298" spans="2:19" x14ac:dyDescent="0.3">
      <c r="B4298" s="24" t="str">
        <f>_xlfn.IFNA(VLOOKUP(A4298,list!B:C,2,FALSE),"")</f>
        <v/>
      </c>
      <c r="D4298" s="24" t="str">
        <f>_xlfn.IFNA(VLOOKUP(C4298,list!$G$2:$I$10,2,FALSE),"")</f>
        <v/>
      </c>
      <c r="E4298" s="24" t="str">
        <f>_xlfn.IFNA(VLOOKUP(C4298,list!G:I,3,FALSE),"")</f>
        <v/>
      </c>
      <c r="O4298" s="26" t="str">
        <f t="shared" si="337"/>
        <v/>
      </c>
      <c r="P4298" s="28" t="str">
        <f t="shared" si="341"/>
        <v/>
      </c>
      <c r="Q4298" s="24" t="str">
        <f t="shared" si="338"/>
        <v/>
      </c>
      <c r="R4298" s="24" t="str">
        <f t="shared" si="339"/>
        <v/>
      </c>
      <c r="S4298" s="27" t="str">
        <f t="shared" si="340"/>
        <v/>
      </c>
    </row>
    <row r="4299" spans="2:19" x14ac:dyDescent="0.3">
      <c r="B4299" s="24" t="str">
        <f>_xlfn.IFNA(VLOOKUP(A4299,list!B:C,2,FALSE),"")</f>
        <v/>
      </c>
      <c r="D4299" s="24" t="str">
        <f>_xlfn.IFNA(VLOOKUP(C4299,list!$G$2:$I$10,2,FALSE),"")</f>
        <v/>
      </c>
      <c r="E4299" s="24" t="str">
        <f>_xlfn.IFNA(VLOOKUP(C4299,list!G:I,3,FALSE),"")</f>
        <v/>
      </c>
      <c r="O4299" s="26" t="str">
        <f t="shared" si="337"/>
        <v/>
      </c>
      <c r="P4299" s="28" t="str">
        <f t="shared" si="341"/>
        <v/>
      </c>
      <c r="Q4299" s="24" t="str">
        <f t="shared" si="338"/>
        <v/>
      </c>
      <c r="R4299" s="24" t="str">
        <f t="shared" si="339"/>
        <v/>
      </c>
      <c r="S4299" s="27" t="str">
        <f t="shared" si="340"/>
        <v/>
      </c>
    </row>
    <row r="4300" spans="2:19" x14ac:dyDescent="0.3">
      <c r="B4300" s="24" t="str">
        <f>_xlfn.IFNA(VLOOKUP(A4300,list!B:C,2,FALSE),"")</f>
        <v/>
      </c>
      <c r="D4300" s="24" t="str">
        <f>_xlfn.IFNA(VLOOKUP(C4300,list!$G$2:$I$10,2,FALSE),"")</f>
        <v/>
      </c>
      <c r="E4300" s="24" t="str">
        <f>_xlfn.IFNA(VLOOKUP(C4300,list!G:I,3,FALSE),"")</f>
        <v/>
      </c>
      <c r="O4300" s="26" t="str">
        <f t="shared" si="337"/>
        <v/>
      </c>
      <c r="P4300" s="28" t="str">
        <f t="shared" si="341"/>
        <v/>
      </c>
      <c r="Q4300" s="24" t="str">
        <f t="shared" si="338"/>
        <v/>
      </c>
      <c r="R4300" s="24" t="str">
        <f t="shared" si="339"/>
        <v/>
      </c>
      <c r="S4300" s="27" t="str">
        <f t="shared" si="340"/>
        <v/>
      </c>
    </row>
    <row r="4301" spans="2:19" x14ac:dyDescent="0.3">
      <c r="B4301" s="24" t="str">
        <f>_xlfn.IFNA(VLOOKUP(A4301,list!B:C,2,FALSE),"")</f>
        <v/>
      </c>
      <c r="D4301" s="24" t="str">
        <f>_xlfn.IFNA(VLOOKUP(C4301,list!$G$2:$I$10,2,FALSE),"")</f>
        <v/>
      </c>
      <c r="E4301" s="24" t="str">
        <f>_xlfn.IFNA(VLOOKUP(C4301,list!G:I,3,FALSE),"")</f>
        <v/>
      </c>
      <c r="O4301" s="26" t="str">
        <f t="shared" si="337"/>
        <v/>
      </c>
      <c r="P4301" s="28" t="str">
        <f t="shared" si="341"/>
        <v/>
      </c>
      <c r="Q4301" s="24" t="str">
        <f t="shared" si="338"/>
        <v/>
      </c>
      <c r="R4301" s="24" t="str">
        <f t="shared" si="339"/>
        <v/>
      </c>
      <c r="S4301" s="27" t="str">
        <f t="shared" si="340"/>
        <v/>
      </c>
    </row>
    <row r="4302" spans="2:19" x14ac:dyDescent="0.3">
      <c r="B4302" s="24" t="str">
        <f>_xlfn.IFNA(VLOOKUP(A4302,list!B:C,2,FALSE),"")</f>
        <v/>
      </c>
      <c r="D4302" s="24" t="str">
        <f>_xlfn.IFNA(VLOOKUP(C4302,list!$G$2:$I$10,2,FALSE),"")</f>
        <v/>
      </c>
      <c r="E4302" s="24" t="str">
        <f>_xlfn.IFNA(VLOOKUP(C4302,list!G:I,3,FALSE),"")</f>
        <v/>
      </c>
      <c r="O4302" s="26" t="str">
        <f t="shared" si="337"/>
        <v/>
      </c>
      <c r="P4302" s="28" t="str">
        <f t="shared" si="341"/>
        <v/>
      </c>
      <c r="Q4302" s="24" t="str">
        <f t="shared" si="338"/>
        <v/>
      </c>
      <c r="R4302" s="24" t="str">
        <f t="shared" si="339"/>
        <v/>
      </c>
      <c r="S4302" s="27" t="str">
        <f t="shared" si="340"/>
        <v/>
      </c>
    </row>
    <row r="4303" spans="2:19" x14ac:dyDescent="0.3">
      <c r="B4303" s="24" t="str">
        <f>_xlfn.IFNA(VLOOKUP(A4303,list!B:C,2,FALSE),"")</f>
        <v/>
      </c>
      <c r="D4303" s="24" t="str">
        <f>_xlfn.IFNA(VLOOKUP(C4303,list!$G$2:$I$10,2,FALSE),"")</f>
        <v/>
      </c>
      <c r="E4303" s="24" t="str">
        <f>_xlfn.IFNA(VLOOKUP(C4303,list!G:I,3,FALSE),"")</f>
        <v/>
      </c>
      <c r="O4303" s="26" t="str">
        <f t="shared" si="337"/>
        <v/>
      </c>
      <c r="P4303" s="28" t="str">
        <f t="shared" si="341"/>
        <v/>
      </c>
      <c r="Q4303" s="24" t="str">
        <f t="shared" si="338"/>
        <v/>
      </c>
      <c r="R4303" s="24" t="str">
        <f t="shared" si="339"/>
        <v/>
      </c>
      <c r="S4303" s="27" t="str">
        <f t="shared" si="340"/>
        <v/>
      </c>
    </row>
    <row r="4304" spans="2:19" x14ac:dyDescent="0.3">
      <c r="B4304" s="24" t="str">
        <f>_xlfn.IFNA(VLOOKUP(A4304,list!B:C,2,FALSE),"")</f>
        <v/>
      </c>
      <c r="D4304" s="24" t="str">
        <f>_xlfn.IFNA(VLOOKUP(C4304,list!$G$2:$I$10,2,FALSE),"")</f>
        <v/>
      </c>
      <c r="E4304" s="24" t="str">
        <f>_xlfn.IFNA(VLOOKUP(C4304,list!G:I,3,FALSE),"")</f>
        <v/>
      </c>
      <c r="O4304" s="26" t="str">
        <f t="shared" si="337"/>
        <v/>
      </c>
      <c r="P4304" s="28" t="str">
        <f t="shared" si="341"/>
        <v/>
      </c>
      <c r="Q4304" s="24" t="str">
        <f t="shared" si="338"/>
        <v/>
      </c>
      <c r="R4304" s="24" t="str">
        <f t="shared" si="339"/>
        <v/>
      </c>
      <c r="S4304" s="27" t="str">
        <f t="shared" si="340"/>
        <v/>
      </c>
    </row>
    <row r="4305" spans="2:19" x14ac:dyDescent="0.3">
      <c r="B4305" s="24" t="str">
        <f>_xlfn.IFNA(VLOOKUP(A4305,list!B:C,2,FALSE),"")</f>
        <v/>
      </c>
      <c r="D4305" s="24" t="str">
        <f>_xlfn.IFNA(VLOOKUP(C4305,list!$G$2:$I$10,2,FALSE),"")</f>
        <v/>
      </c>
      <c r="E4305" s="24" t="str">
        <f>_xlfn.IFNA(VLOOKUP(C4305,list!G:I,3,FALSE),"")</f>
        <v/>
      </c>
      <c r="O4305" s="26" t="str">
        <f t="shared" si="337"/>
        <v/>
      </c>
      <c r="P4305" s="28" t="str">
        <f t="shared" si="341"/>
        <v/>
      </c>
      <c r="Q4305" s="24" t="str">
        <f t="shared" si="338"/>
        <v/>
      </c>
      <c r="R4305" s="24" t="str">
        <f t="shared" si="339"/>
        <v/>
      </c>
      <c r="S4305" s="27" t="str">
        <f t="shared" si="340"/>
        <v/>
      </c>
    </row>
    <row r="4306" spans="2:19" x14ac:dyDescent="0.3">
      <c r="B4306" s="24" t="str">
        <f>_xlfn.IFNA(VLOOKUP(A4306,list!B:C,2,FALSE),"")</f>
        <v/>
      </c>
      <c r="D4306" s="24" t="str">
        <f>_xlfn.IFNA(VLOOKUP(C4306,list!$G$2:$I$10,2,FALSE),"")</f>
        <v/>
      </c>
      <c r="E4306" s="24" t="str">
        <f>_xlfn.IFNA(VLOOKUP(C4306,list!G:I,3,FALSE),"")</f>
        <v/>
      </c>
      <c r="O4306" s="26" t="str">
        <f t="shared" si="337"/>
        <v/>
      </c>
      <c r="P4306" s="28" t="str">
        <f t="shared" si="341"/>
        <v/>
      </c>
      <c r="Q4306" s="24" t="str">
        <f t="shared" si="338"/>
        <v/>
      </c>
      <c r="R4306" s="24" t="str">
        <f t="shared" si="339"/>
        <v/>
      </c>
      <c r="S4306" s="27" t="str">
        <f t="shared" si="340"/>
        <v/>
      </c>
    </row>
    <row r="4307" spans="2:19" x14ac:dyDescent="0.3">
      <c r="B4307" s="24" t="str">
        <f>_xlfn.IFNA(VLOOKUP(A4307,list!B:C,2,FALSE),"")</f>
        <v/>
      </c>
      <c r="D4307" s="24" t="str">
        <f>_xlfn.IFNA(VLOOKUP(C4307,list!$G$2:$I$10,2,FALSE),"")</f>
        <v/>
      </c>
      <c r="E4307" s="24" t="str">
        <f>_xlfn.IFNA(VLOOKUP(C4307,list!G:I,3,FALSE),"")</f>
        <v/>
      </c>
      <c r="O4307" s="26" t="str">
        <f t="shared" si="337"/>
        <v/>
      </c>
      <c r="P4307" s="28" t="str">
        <f t="shared" si="341"/>
        <v/>
      </c>
      <c r="Q4307" s="24" t="str">
        <f t="shared" si="338"/>
        <v/>
      </c>
      <c r="R4307" s="24" t="str">
        <f t="shared" si="339"/>
        <v/>
      </c>
      <c r="S4307" s="27" t="str">
        <f t="shared" si="340"/>
        <v/>
      </c>
    </row>
    <row r="4308" spans="2:19" x14ac:dyDescent="0.3">
      <c r="B4308" s="24" t="str">
        <f>_xlfn.IFNA(VLOOKUP(A4308,list!B:C,2,FALSE),"")</f>
        <v/>
      </c>
      <c r="D4308" s="24" t="str">
        <f>_xlfn.IFNA(VLOOKUP(C4308,list!$G$2:$I$10,2,FALSE),"")</f>
        <v/>
      </c>
      <c r="E4308" s="24" t="str">
        <f>_xlfn.IFNA(VLOOKUP(C4308,list!G:I,3,FALSE),"")</f>
        <v/>
      </c>
      <c r="O4308" s="26" t="str">
        <f t="shared" si="337"/>
        <v/>
      </c>
      <c r="P4308" s="28" t="str">
        <f t="shared" si="341"/>
        <v/>
      </c>
      <c r="Q4308" s="24" t="str">
        <f t="shared" si="338"/>
        <v/>
      </c>
      <c r="R4308" s="24" t="str">
        <f t="shared" si="339"/>
        <v/>
      </c>
      <c r="S4308" s="27" t="str">
        <f t="shared" si="340"/>
        <v/>
      </c>
    </row>
    <row r="4309" spans="2:19" x14ac:dyDescent="0.3">
      <c r="B4309" s="24" t="str">
        <f>_xlfn.IFNA(VLOOKUP(A4309,list!B:C,2,FALSE),"")</f>
        <v/>
      </c>
      <c r="D4309" s="24" t="str">
        <f>_xlfn.IFNA(VLOOKUP(C4309,list!$G$2:$I$10,2,FALSE),"")</f>
        <v/>
      </c>
      <c r="E4309" s="24" t="str">
        <f>_xlfn.IFNA(VLOOKUP(C4309,list!G:I,3,FALSE),"")</f>
        <v/>
      </c>
      <c r="O4309" s="26" t="str">
        <f t="shared" si="337"/>
        <v/>
      </c>
      <c r="P4309" s="28" t="str">
        <f t="shared" si="341"/>
        <v/>
      </c>
      <c r="Q4309" s="24" t="str">
        <f t="shared" si="338"/>
        <v/>
      </c>
      <c r="R4309" s="24" t="str">
        <f t="shared" si="339"/>
        <v/>
      </c>
      <c r="S4309" s="27" t="str">
        <f t="shared" si="340"/>
        <v/>
      </c>
    </row>
    <row r="4310" spans="2:19" x14ac:dyDescent="0.3">
      <c r="B4310" s="24" t="str">
        <f>_xlfn.IFNA(VLOOKUP(A4310,list!B:C,2,FALSE),"")</f>
        <v/>
      </c>
      <c r="D4310" s="24" t="str">
        <f>_xlfn.IFNA(VLOOKUP(C4310,list!$G$2:$I$10,2,FALSE),"")</f>
        <v/>
      </c>
      <c r="E4310" s="24" t="str">
        <f>_xlfn.IFNA(VLOOKUP(C4310,list!G:I,3,FALSE),"")</f>
        <v/>
      </c>
      <c r="O4310" s="26" t="str">
        <f t="shared" si="337"/>
        <v/>
      </c>
      <c r="P4310" s="28" t="str">
        <f t="shared" si="341"/>
        <v/>
      </c>
      <c r="Q4310" s="24" t="str">
        <f t="shared" si="338"/>
        <v/>
      </c>
      <c r="R4310" s="24" t="str">
        <f t="shared" si="339"/>
        <v/>
      </c>
      <c r="S4310" s="27" t="str">
        <f t="shared" si="340"/>
        <v/>
      </c>
    </row>
    <row r="4311" spans="2:19" x14ac:dyDescent="0.3">
      <c r="B4311" s="24" t="str">
        <f>_xlfn.IFNA(VLOOKUP(A4311,list!B:C,2,FALSE),"")</f>
        <v/>
      </c>
      <c r="D4311" s="24" t="str">
        <f>_xlfn.IFNA(VLOOKUP(C4311,list!$G$2:$I$10,2,FALSE),"")</f>
        <v/>
      </c>
      <c r="E4311" s="24" t="str">
        <f>_xlfn.IFNA(VLOOKUP(C4311,list!G:I,3,FALSE),"")</f>
        <v/>
      </c>
      <c r="O4311" s="26" t="str">
        <f t="shared" si="337"/>
        <v/>
      </c>
      <c r="P4311" s="28" t="str">
        <f t="shared" si="341"/>
        <v/>
      </c>
      <c r="Q4311" s="24" t="str">
        <f t="shared" si="338"/>
        <v/>
      </c>
      <c r="R4311" s="24" t="str">
        <f t="shared" si="339"/>
        <v/>
      </c>
      <c r="S4311" s="27" t="str">
        <f t="shared" si="340"/>
        <v/>
      </c>
    </row>
    <row r="4312" spans="2:19" x14ac:dyDescent="0.3">
      <c r="B4312" s="24" t="str">
        <f>_xlfn.IFNA(VLOOKUP(A4312,list!B:C,2,FALSE),"")</f>
        <v/>
      </c>
      <c r="D4312" s="24" t="str">
        <f>_xlfn.IFNA(VLOOKUP(C4312,list!$G$2:$I$10,2,FALSE),"")</f>
        <v/>
      </c>
      <c r="E4312" s="24" t="str">
        <f>_xlfn.IFNA(VLOOKUP(C4312,list!G:I,3,FALSE),"")</f>
        <v/>
      </c>
      <c r="O4312" s="26" t="str">
        <f t="shared" si="337"/>
        <v/>
      </c>
      <c r="P4312" s="28" t="str">
        <f t="shared" si="341"/>
        <v/>
      </c>
      <c r="Q4312" s="24" t="str">
        <f t="shared" si="338"/>
        <v/>
      </c>
      <c r="R4312" s="24" t="str">
        <f t="shared" si="339"/>
        <v/>
      </c>
      <c r="S4312" s="27" t="str">
        <f t="shared" si="340"/>
        <v/>
      </c>
    </row>
    <row r="4313" spans="2:19" x14ac:dyDescent="0.3">
      <c r="B4313" s="24" t="str">
        <f>_xlfn.IFNA(VLOOKUP(A4313,list!B:C,2,FALSE),"")</f>
        <v/>
      </c>
      <c r="D4313" s="24" t="str">
        <f>_xlfn.IFNA(VLOOKUP(C4313,list!$G$2:$I$10,2,FALSE),"")</f>
        <v/>
      </c>
      <c r="E4313" s="24" t="str">
        <f>_xlfn.IFNA(VLOOKUP(C4313,list!G:I,3,FALSE),"")</f>
        <v/>
      </c>
      <c r="O4313" s="26" t="str">
        <f t="shared" si="337"/>
        <v/>
      </c>
      <c r="P4313" s="28" t="str">
        <f t="shared" si="341"/>
        <v/>
      </c>
      <c r="Q4313" s="24" t="str">
        <f t="shared" si="338"/>
        <v/>
      </c>
      <c r="R4313" s="24" t="str">
        <f t="shared" si="339"/>
        <v/>
      </c>
      <c r="S4313" s="27" t="str">
        <f t="shared" si="340"/>
        <v/>
      </c>
    </row>
    <row r="4314" spans="2:19" x14ac:dyDescent="0.3">
      <c r="B4314" s="24" t="str">
        <f>_xlfn.IFNA(VLOOKUP(A4314,list!B:C,2,FALSE),"")</f>
        <v/>
      </c>
      <c r="D4314" s="24" t="str">
        <f>_xlfn.IFNA(VLOOKUP(C4314,list!$G$2:$I$10,2,FALSE),"")</f>
        <v/>
      </c>
      <c r="E4314" s="24" t="str">
        <f>_xlfn.IFNA(VLOOKUP(C4314,list!G:I,3,FALSE),"")</f>
        <v/>
      </c>
      <c r="O4314" s="26" t="str">
        <f t="shared" si="337"/>
        <v/>
      </c>
      <c r="P4314" s="28" t="str">
        <f t="shared" si="341"/>
        <v/>
      </c>
      <c r="Q4314" s="24" t="str">
        <f t="shared" si="338"/>
        <v/>
      </c>
      <c r="R4314" s="24" t="str">
        <f t="shared" si="339"/>
        <v/>
      </c>
      <c r="S4314" s="27" t="str">
        <f t="shared" si="340"/>
        <v/>
      </c>
    </row>
    <row r="4315" spans="2:19" x14ac:dyDescent="0.3">
      <c r="B4315" s="24" t="str">
        <f>_xlfn.IFNA(VLOOKUP(A4315,list!B:C,2,FALSE),"")</f>
        <v/>
      </c>
      <c r="D4315" s="24" t="str">
        <f>_xlfn.IFNA(VLOOKUP(C4315,list!$G$2:$I$10,2,FALSE),"")</f>
        <v/>
      </c>
      <c r="E4315" s="24" t="str">
        <f>_xlfn.IFNA(VLOOKUP(C4315,list!G:I,3,FALSE),"")</f>
        <v/>
      </c>
      <c r="O4315" s="26" t="str">
        <f t="shared" si="337"/>
        <v/>
      </c>
      <c r="P4315" s="28" t="str">
        <f t="shared" si="341"/>
        <v/>
      </c>
      <c r="Q4315" s="24" t="str">
        <f t="shared" si="338"/>
        <v/>
      </c>
      <c r="R4315" s="24" t="str">
        <f t="shared" si="339"/>
        <v/>
      </c>
      <c r="S4315" s="27" t="str">
        <f t="shared" si="340"/>
        <v/>
      </c>
    </row>
    <row r="4316" spans="2:19" x14ac:dyDescent="0.3">
      <c r="B4316" s="24" t="str">
        <f>_xlfn.IFNA(VLOOKUP(A4316,list!B:C,2,FALSE),"")</f>
        <v/>
      </c>
      <c r="D4316" s="24" t="str">
        <f>_xlfn.IFNA(VLOOKUP(C4316,list!$G$2:$I$10,2,FALSE),"")</f>
        <v/>
      </c>
      <c r="E4316" s="24" t="str">
        <f>_xlfn.IFNA(VLOOKUP(C4316,list!G:I,3,FALSE),"")</f>
        <v/>
      </c>
      <c r="O4316" s="26" t="str">
        <f t="shared" si="337"/>
        <v/>
      </c>
      <c r="P4316" s="28" t="str">
        <f t="shared" si="341"/>
        <v/>
      </c>
      <c r="Q4316" s="24" t="str">
        <f t="shared" si="338"/>
        <v/>
      </c>
      <c r="R4316" s="24" t="str">
        <f t="shared" si="339"/>
        <v/>
      </c>
      <c r="S4316" s="27" t="str">
        <f t="shared" si="340"/>
        <v/>
      </c>
    </row>
    <row r="4317" spans="2:19" x14ac:dyDescent="0.3">
      <c r="B4317" s="24" t="str">
        <f>_xlfn.IFNA(VLOOKUP(A4317,list!B:C,2,FALSE),"")</f>
        <v/>
      </c>
      <c r="D4317" s="24" t="str">
        <f>_xlfn.IFNA(VLOOKUP(C4317,list!$G$2:$I$10,2,FALSE),"")</f>
        <v/>
      </c>
      <c r="E4317" s="24" t="str">
        <f>_xlfn.IFNA(VLOOKUP(C4317,list!G:I,3,FALSE),"")</f>
        <v/>
      </c>
      <c r="O4317" s="26" t="str">
        <f t="shared" si="337"/>
        <v/>
      </c>
      <c r="P4317" s="28" t="str">
        <f t="shared" si="341"/>
        <v/>
      </c>
      <c r="Q4317" s="24" t="str">
        <f t="shared" si="338"/>
        <v/>
      </c>
      <c r="R4317" s="24" t="str">
        <f t="shared" si="339"/>
        <v/>
      </c>
      <c r="S4317" s="27" t="str">
        <f t="shared" si="340"/>
        <v/>
      </c>
    </row>
    <row r="4318" spans="2:19" x14ac:dyDescent="0.3">
      <c r="B4318" s="24" t="str">
        <f>_xlfn.IFNA(VLOOKUP(A4318,list!B:C,2,FALSE),"")</f>
        <v/>
      </c>
      <c r="D4318" s="24" t="str">
        <f>_xlfn.IFNA(VLOOKUP(C4318,list!$G$2:$I$10,2,FALSE),"")</f>
        <v/>
      </c>
      <c r="E4318" s="24" t="str">
        <f>_xlfn.IFNA(VLOOKUP(C4318,list!G:I,3,FALSE),"")</f>
        <v/>
      </c>
      <c r="O4318" s="26" t="str">
        <f t="shared" si="337"/>
        <v/>
      </c>
      <c r="P4318" s="28" t="str">
        <f t="shared" si="341"/>
        <v/>
      </c>
      <c r="Q4318" s="24" t="str">
        <f t="shared" si="338"/>
        <v/>
      </c>
      <c r="R4318" s="24" t="str">
        <f t="shared" si="339"/>
        <v/>
      </c>
      <c r="S4318" s="27" t="str">
        <f t="shared" si="340"/>
        <v/>
      </c>
    </row>
    <row r="4319" spans="2:19" x14ac:dyDescent="0.3">
      <c r="B4319" s="24" t="str">
        <f>_xlfn.IFNA(VLOOKUP(A4319,list!B:C,2,FALSE),"")</f>
        <v/>
      </c>
      <c r="D4319" s="24" t="str">
        <f>_xlfn.IFNA(VLOOKUP(C4319,list!$G$2:$I$10,2,FALSE),"")</f>
        <v/>
      </c>
      <c r="E4319" s="24" t="str">
        <f>_xlfn.IFNA(VLOOKUP(C4319,list!G:I,3,FALSE),"")</f>
        <v/>
      </c>
      <c r="O4319" s="26" t="str">
        <f t="shared" si="337"/>
        <v/>
      </c>
      <c r="P4319" s="28" t="str">
        <f t="shared" si="341"/>
        <v/>
      </c>
      <c r="Q4319" s="24" t="str">
        <f t="shared" si="338"/>
        <v/>
      </c>
      <c r="R4319" s="24" t="str">
        <f t="shared" si="339"/>
        <v/>
      </c>
      <c r="S4319" s="27" t="str">
        <f t="shared" si="340"/>
        <v/>
      </c>
    </row>
    <row r="4320" spans="2:19" x14ac:dyDescent="0.3">
      <c r="B4320" s="24" t="str">
        <f>_xlfn.IFNA(VLOOKUP(A4320,list!B:C,2,FALSE),"")</f>
        <v/>
      </c>
      <c r="D4320" s="24" t="str">
        <f>_xlfn.IFNA(VLOOKUP(C4320,list!$G$2:$I$10,2,FALSE),"")</f>
        <v/>
      </c>
      <c r="E4320" s="24" t="str">
        <f>_xlfn.IFNA(VLOOKUP(C4320,list!G:I,3,FALSE),"")</f>
        <v/>
      </c>
      <c r="O4320" s="26" t="str">
        <f t="shared" si="337"/>
        <v/>
      </c>
      <c r="P4320" s="28" t="str">
        <f t="shared" si="341"/>
        <v/>
      </c>
      <c r="Q4320" s="24" t="str">
        <f t="shared" si="338"/>
        <v/>
      </c>
      <c r="R4320" s="24" t="str">
        <f t="shared" si="339"/>
        <v/>
      </c>
      <c r="S4320" s="27" t="str">
        <f t="shared" si="340"/>
        <v/>
      </c>
    </row>
    <row r="4321" spans="2:19" x14ac:dyDescent="0.3">
      <c r="B4321" s="24" t="str">
        <f>_xlfn.IFNA(VLOOKUP(A4321,list!B:C,2,FALSE),"")</f>
        <v/>
      </c>
      <c r="D4321" s="24" t="str">
        <f>_xlfn.IFNA(VLOOKUP(C4321,list!$G$2:$I$10,2,FALSE),"")</f>
        <v/>
      </c>
      <c r="E4321" s="24" t="str">
        <f>_xlfn.IFNA(VLOOKUP(C4321,list!G:I,3,FALSE),"")</f>
        <v/>
      </c>
      <c r="O4321" s="26" t="str">
        <f t="shared" si="337"/>
        <v/>
      </c>
      <c r="P4321" s="28" t="str">
        <f t="shared" si="341"/>
        <v/>
      </c>
      <c r="Q4321" s="24" t="str">
        <f t="shared" si="338"/>
        <v/>
      </c>
      <c r="R4321" s="24" t="str">
        <f t="shared" si="339"/>
        <v/>
      </c>
      <c r="S4321" s="27" t="str">
        <f t="shared" si="340"/>
        <v/>
      </c>
    </row>
    <row r="4322" spans="2:19" x14ac:dyDescent="0.3">
      <c r="B4322" s="24" t="str">
        <f>_xlfn.IFNA(VLOOKUP(A4322,list!B:C,2,FALSE),"")</f>
        <v/>
      </c>
      <c r="D4322" s="24" t="str">
        <f>_xlfn.IFNA(VLOOKUP(C4322,list!$G$2:$I$10,2,FALSE),"")</f>
        <v/>
      </c>
      <c r="E4322" s="24" t="str">
        <f>_xlfn.IFNA(VLOOKUP(C4322,list!G:I,3,FALSE),"")</f>
        <v/>
      </c>
      <c r="O4322" s="26" t="str">
        <f t="shared" si="337"/>
        <v/>
      </c>
      <c r="P4322" s="28" t="str">
        <f t="shared" si="341"/>
        <v/>
      </c>
      <c r="Q4322" s="24" t="str">
        <f t="shared" si="338"/>
        <v/>
      </c>
      <c r="R4322" s="24" t="str">
        <f t="shared" si="339"/>
        <v/>
      </c>
      <c r="S4322" s="27" t="str">
        <f t="shared" si="340"/>
        <v/>
      </c>
    </row>
    <row r="4323" spans="2:19" x14ac:dyDescent="0.3">
      <c r="B4323" s="24" t="str">
        <f>_xlfn.IFNA(VLOOKUP(A4323,list!B:C,2,FALSE),"")</f>
        <v/>
      </c>
      <c r="D4323" s="24" t="str">
        <f>_xlfn.IFNA(VLOOKUP(C4323,list!$G$2:$I$10,2,FALSE),"")</f>
        <v/>
      </c>
      <c r="E4323" s="24" t="str">
        <f>_xlfn.IFNA(VLOOKUP(C4323,list!G:I,3,FALSE),"")</f>
        <v/>
      </c>
      <c r="O4323" s="26" t="str">
        <f t="shared" si="337"/>
        <v/>
      </c>
      <c r="P4323" s="28" t="str">
        <f t="shared" si="341"/>
        <v/>
      </c>
      <c r="Q4323" s="24" t="str">
        <f t="shared" si="338"/>
        <v/>
      </c>
      <c r="R4323" s="24" t="str">
        <f t="shared" si="339"/>
        <v/>
      </c>
      <c r="S4323" s="27" t="str">
        <f t="shared" si="340"/>
        <v/>
      </c>
    </row>
    <row r="4324" spans="2:19" x14ac:dyDescent="0.3">
      <c r="B4324" s="24" t="str">
        <f>_xlfn.IFNA(VLOOKUP(A4324,list!B:C,2,FALSE),"")</f>
        <v/>
      </c>
      <c r="D4324" s="24" t="str">
        <f>_xlfn.IFNA(VLOOKUP(C4324,list!$G$2:$I$10,2,FALSE),"")</f>
        <v/>
      </c>
      <c r="E4324" s="24" t="str">
        <f>_xlfn.IFNA(VLOOKUP(C4324,list!G:I,3,FALSE),"")</f>
        <v/>
      </c>
      <c r="O4324" s="26" t="str">
        <f t="shared" si="337"/>
        <v/>
      </c>
      <c r="P4324" s="28" t="str">
        <f t="shared" si="341"/>
        <v/>
      </c>
      <c r="Q4324" s="24" t="str">
        <f t="shared" si="338"/>
        <v/>
      </c>
      <c r="R4324" s="24" t="str">
        <f t="shared" si="339"/>
        <v/>
      </c>
      <c r="S4324" s="27" t="str">
        <f t="shared" si="340"/>
        <v/>
      </c>
    </row>
    <row r="4325" spans="2:19" x14ac:dyDescent="0.3">
      <c r="B4325" s="24" t="str">
        <f>_xlfn.IFNA(VLOOKUP(A4325,list!B:C,2,FALSE),"")</f>
        <v/>
      </c>
      <c r="D4325" s="24" t="str">
        <f>_xlfn.IFNA(VLOOKUP(C4325,list!$G$2:$I$10,2,FALSE),"")</f>
        <v/>
      </c>
      <c r="E4325" s="24" t="str">
        <f>_xlfn.IFNA(VLOOKUP(C4325,list!G:I,3,FALSE),"")</f>
        <v/>
      </c>
      <c r="O4325" s="26" t="str">
        <f t="shared" si="337"/>
        <v/>
      </c>
      <c r="P4325" s="28" t="str">
        <f t="shared" si="341"/>
        <v/>
      </c>
      <c r="Q4325" s="24" t="str">
        <f t="shared" si="338"/>
        <v/>
      </c>
      <c r="R4325" s="24" t="str">
        <f t="shared" si="339"/>
        <v/>
      </c>
      <c r="S4325" s="27" t="str">
        <f t="shared" si="340"/>
        <v/>
      </c>
    </row>
    <row r="4326" spans="2:19" x14ac:dyDescent="0.3">
      <c r="B4326" s="24" t="str">
        <f>_xlfn.IFNA(VLOOKUP(A4326,list!B:C,2,FALSE),"")</f>
        <v/>
      </c>
      <c r="D4326" s="24" t="str">
        <f>_xlfn.IFNA(VLOOKUP(C4326,list!$G$2:$I$10,2,FALSE),"")</f>
        <v/>
      </c>
      <c r="E4326" s="24" t="str">
        <f>_xlfn.IFNA(VLOOKUP(C4326,list!G:I,3,FALSE),"")</f>
        <v/>
      </c>
      <c r="O4326" s="26" t="str">
        <f t="shared" si="337"/>
        <v/>
      </c>
      <c r="P4326" s="28" t="str">
        <f t="shared" si="341"/>
        <v/>
      </c>
      <c r="Q4326" s="24" t="str">
        <f t="shared" si="338"/>
        <v/>
      </c>
      <c r="R4326" s="24" t="str">
        <f t="shared" si="339"/>
        <v/>
      </c>
      <c r="S4326" s="27" t="str">
        <f t="shared" si="340"/>
        <v/>
      </c>
    </row>
    <row r="4327" spans="2:19" x14ac:dyDescent="0.3">
      <c r="B4327" s="24" t="str">
        <f>_xlfn.IFNA(VLOOKUP(A4327,list!B:C,2,FALSE),"")</f>
        <v/>
      </c>
      <c r="D4327" s="24" t="str">
        <f>_xlfn.IFNA(VLOOKUP(C4327,list!$G$2:$I$10,2,FALSE),"")</f>
        <v/>
      </c>
      <c r="E4327" s="24" t="str">
        <f>_xlfn.IFNA(VLOOKUP(C4327,list!G:I,3,FALSE),"")</f>
        <v/>
      </c>
      <c r="O4327" s="26" t="str">
        <f t="shared" si="337"/>
        <v/>
      </c>
      <c r="P4327" s="28" t="str">
        <f t="shared" si="341"/>
        <v/>
      </c>
      <c r="Q4327" s="24" t="str">
        <f t="shared" si="338"/>
        <v/>
      </c>
      <c r="R4327" s="24" t="str">
        <f t="shared" si="339"/>
        <v/>
      </c>
      <c r="S4327" s="27" t="str">
        <f t="shared" si="340"/>
        <v/>
      </c>
    </row>
    <row r="4328" spans="2:19" x14ac:dyDescent="0.3">
      <c r="B4328" s="24" t="str">
        <f>_xlfn.IFNA(VLOOKUP(A4328,list!B:C,2,FALSE),"")</f>
        <v/>
      </c>
      <c r="D4328" s="24" t="str">
        <f>_xlfn.IFNA(VLOOKUP(C4328,list!$G$2:$I$10,2,FALSE),"")</f>
        <v/>
      </c>
      <c r="E4328" s="24" t="str">
        <f>_xlfn.IFNA(VLOOKUP(C4328,list!G:I,3,FALSE),"")</f>
        <v/>
      </c>
      <c r="O4328" s="26" t="str">
        <f t="shared" si="337"/>
        <v/>
      </c>
      <c r="P4328" s="28" t="str">
        <f t="shared" si="341"/>
        <v/>
      </c>
      <c r="Q4328" s="24" t="str">
        <f t="shared" si="338"/>
        <v/>
      </c>
      <c r="R4328" s="24" t="str">
        <f t="shared" si="339"/>
        <v/>
      </c>
      <c r="S4328" s="27" t="str">
        <f t="shared" si="340"/>
        <v/>
      </c>
    </row>
    <row r="4329" spans="2:19" x14ac:dyDescent="0.3">
      <c r="B4329" s="24" t="str">
        <f>_xlfn.IFNA(VLOOKUP(A4329,list!B:C,2,FALSE),"")</f>
        <v/>
      </c>
      <c r="D4329" s="24" t="str">
        <f>_xlfn.IFNA(VLOOKUP(C4329,list!$G$2:$I$10,2,FALSE),"")</f>
        <v/>
      </c>
      <c r="E4329" s="24" t="str">
        <f>_xlfn.IFNA(VLOOKUP(C4329,list!G:I,3,FALSE),"")</f>
        <v/>
      </c>
      <c r="O4329" s="26" t="str">
        <f t="shared" si="337"/>
        <v/>
      </c>
      <c r="P4329" s="28" t="str">
        <f t="shared" si="341"/>
        <v/>
      </c>
      <c r="Q4329" s="24" t="str">
        <f t="shared" si="338"/>
        <v/>
      </c>
      <c r="R4329" s="24" t="str">
        <f t="shared" si="339"/>
        <v/>
      </c>
      <c r="S4329" s="27" t="str">
        <f t="shared" si="340"/>
        <v/>
      </c>
    </row>
    <row r="4330" spans="2:19" x14ac:dyDescent="0.3">
      <c r="B4330" s="24" t="str">
        <f>_xlfn.IFNA(VLOOKUP(A4330,list!B:C,2,FALSE),"")</f>
        <v/>
      </c>
      <c r="D4330" s="24" t="str">
        <f>_xlfn.IFNA(VLOOKUP(C4330,list!$G$2:$I$10,2,FALSE),"")</f>
        <v/>
      </c>
      <c r="E4330" s="24" t="str">
        <f>_xlfn.IFNA(VLOOKUP(C4330,list!G:I,3,FALSE),"")</f>
        <v/>
      </c>
      <c r="O4330" s="26" t="str">
        <f t="shared" si="337"/>
        <v/>
      </c>
      <c r="P4330" s="28" t="str">
        <f t="shared" si="341"/>
        <v/>
      </c>
      <c r="Q4330" s="24" t="str">
        <f t="shared" si="338"/>
        <v/>
      </c>
      <c r="R4330" s="24" t="str">
        <f t="shared" si="339"/>
        <v/>
      </c>
      <c r="S4330" s="27" t="str">
        <f t="shared" si="340"/>
        <v/>
      </c>
    </row>
    <row r="4331" spans="2:19" x14ac:dyDescent="0.3">
      <c r="B4331" s="24" t="str">
        <f>_xlfn.IFNA(VLOOKUP(A4331,list!B:C,2,FALSE),"")</f>
        <v/>
      </c>
      <c r="D4331" s="24" t="str">
        <f>_xlfn.IFNA(VLOOKUP(C4331,list!$G$2:$I$10,2,FALSE),"")</f>
        <v/>
      </c>
      <c r="E4331" s="24" t="str">
        <f>_xlfn.IFNA(VLOOKUP(C4331,list!G:I,3,FALSE),"")</f>
        <v/>
      </c>
      <c r="O4331" s="26" t="str">
        <f t="shared" si="337"/>
        <v/>
      </c>
      <c r="P4331" s="28" t="str">
        <f t="shared" si="341"/>
        <v/>
      </c>
      <c r="Q4331" s="24" t="str">
        <f t="shared" si="338"/>
        <v/>
      </c>
      <c r="R4331" s="24" t="str">
        <f t="shared" si="339"/>
        <v/>
      </c>
      <c r="S4331" s="27" t="str">
        <f t="shared" si="340"/>
        <v/>
      </c>
    </row>
    <row r="4332" spans="2:19" x14ac:dyDescent="0.3">
      <c r="B4332" s="24" t="str">
        <f>_xlfn.IFNA(VLOOKUP(A4332,list!B:C,2,FALSE),"")</f>
        <v/>
      </c>
      <c r="D4332" s="24" t="str">
        <f>_xlfn.IFNA(VLOOKUP(C4332,list!$G$2:$I$10,2,FALSE),"")</f>
        <v/>
      </c>
      <c r="E4332" s="24" t="str">
        <f>_xlfn.IFNA(VLOOKUP(C4332,list!G:I,3,FALSE),"")</f>
        <v/>
      </c>
      <c r="O4332" s="26" t="str">
        <f t="shared" si="337"/>
        <v/>
      </c>
      <c r="P4332" s="28" t="str">
        <f t="shared" si="341"/>
        <v/>
      </c>
      <c r="Q4332" s="24" t="str">
        <f t="shared" si="338"/>
        <v/>
      </c>
      <c r="R4332" s="24" t="str">
        <f t="shared" si="339"/>
        <v/>
      </c>
      <c r="S4332" s="27" t="str">
        <f t="shared" si="340"/>
        <v/>
      </c>
    </row>
    <row r="4333" spans="2:19" x14ac:dyDescent="0.3">
      <c r="B4333" s="24" t="str">
        <f>_xlfn.IFNA(VLOOKUP(A4333,list!B:C,2,FALSE),"")</f>
        <v/>
      </c>
      <c r="D4333" s="24" t="str">
        <f>_xlfn.IFNA(VLOOKUP(C4333,list!$G$2:$I$10,2,FALSE),"")</f>
        <v/>
      </c>
      <c r="E4333" s="24" t="str">
        <f>_xlfn.IFNA(VLOOKUP(C4333,list!G:I,3,FALSE),"")</f>
        <v/>
      </c>
      <c r="O4333" s="26" t="str">
        <f t="shared" si="337"/>
        <v/>
      </c>
      <c r="P4333" s="28" t="str">
        <f t="shared" si="341"/>
        <v/>
      </c>
      <c r="Q4333" s="24" t="str">
        <f t="shared" si="338"/>
        <v/>
      </c>
      <c r="R4333" s="24" t="str">
        <f t="shared" si="339"/>
        <v/>
      </c>
      <c r="S4333" s="27" t="str">
        <f t="shared" si="340"/>
        <v/>
      </c>
    </row>
    <row r="4334" spans="2:19" x14ac:dyDescent="0.3">
      <c r="B4334" s="24" t="str">
        <f>_xlfn.IFNA(VLOOKUP(A4334,list!B:C,2,FALSE),"")</f>
        <v/>
      </c>
      <c r="D4334" s="24" t="str">
        <f>_xlfn.IFNA(VLOOKUP(C4334,list!$G$2:$I$10,2,FALSE),"")</f>
        <v/>
      </c>
      <c r="E4334" s="24" t="str">
        <f>_xlfn.IFNA(VLOOKUP(C4334,list!G:I,3,FALSE),"")</f>
        <v/>
      </c>
      <c r="O4334" s="26" t="str">
        <f t="shared" si="337"/>
        <v/>
      </c>
      <c r="P4334" s="28" t="str">
        <f t="shared" si="341"/>
        <v/>
      </c>
      <c r="Q4334" s="24" t="str">
        <f t="shared" si="338"/>
        <v/>
      </c>
      <c r="R4334" s="24" t="str">
        <f t="shared" si="339"/>
        <v/>
      </c>
      <c r="S4334" s="27" t="str">
        <f t="shared" si="340"/>
        <v/>
      </c>
    </row>
    <row r="4335" spans="2:19" x14ac:dyDescent="0.3">
      <c r="B4335" s="24" t="str">
        <f>_xlfn.IFNA(VLOOKUP(A4335,list!B:C,2,FALSE),"")</f>
        <v/>
      </c>
      <c r="D4335" s="24" t="str">
        <f>_xlfn.IFNA(VLOOKUP(C4335,list!$G$2:$I$10,2,FALSE),"")</f>
        <v/>
      </c>
      <c r="E4335" s="24" t="str">
        <f>_xlfn.IFNA(VLOOKUP(C4335,list!G:I,3,FALSE),"")</f>
        <v/>
      </c>
      <c r="O4335" s="26" t="str">
        <f t="shared" si="337"/>
        <v/>
      </c>
      <c r="P4335" s="28" t="str">
        <f t="shared" si="341"/>
        <v/>
      </c>
      <c r="Q4335" s="24" t="str">
        <f t="shared" si="338"/>
        <v/>
      </c>
      <c r="R4335" s="24" t="str">
        <f t="shared" si="339"/>
        <v/>
      </c>
      <c r="S4335" s="27" t="str">
        <f t="shared" si="340"/>
        <v/>
      </c>
    </row>
    <row r="4336" spans="2:19" x14ac:dyDescent="0.3">
      <c r="B4336" s="24" t="str">
        <f>_xlfn.IFNA(VLOOKUP(A4336,list!B:C,2,FALSE),"")</f>
        <v/>
      </c>
      <c r="D4336" s="24" t="str">
        <f>_xlfn.IFNA(VLOOKUP(C4336,list!$G$2:$I$10,2,FALSE),"")</f>
        <v/>
      </c>
      <c r="E4336" s="24" t="str">
        <f>_xlfn.IFNA(VLOOKUP(C4336,list!G:I,3,FALSE),"")</f>
        <v/>
      </c>
      <c r="O4336" s="26" t="str">
        <f t="shared" si="337"/>
        <v/>
      </c>
      <c r="P4336" s="28" t="str">
        <f t="shared" si="341"/>
        <v/>
      </c>
      <c r="Q4336" s="24" t="str">
        <f t="shared" si="338"/>
        <v/>
      </c>
      <c r="R4336" s="24" t="str">
        <f t="shared" si="339"/>
        <v/>
      </c>
      <c r="S4336" s="27" t="str">
        <f t="shared" si="340"/>
        <v/>
      </c>
    </row>
    <row r="4337" spans="2:19" x14ac:dyDescent="0.3">
      <c r="B4337" s="24" t="str">
        <f>_xlfn.IFNA(VLOOKUP(A4337,list!B:C,2,FALSE),"")</f>
        <v/>
      </c>
      <c r="D4337" s="24" t="str">
        <f>_xlfn.IFNA(VLOOKUP(C4337,list!$G$2:$I$10,2,FALSE),"")</f>
        <v/>
      </c>
      <c r="E4337" s="24" t="str">
        <f>_xlfn.IFNA(VLOOKUP(C4337,list!G:I,3,FALSE),"")</f>
        <v/>
      </c>
      <c r="O4337" s="26" t="str">
        <f t="shared" si="337"/>
        <v/>
      </c>
      <c r="P4337" s="28" t="str">
        <f t="shared" si="341"/>
        <v/>
      </c>
      <c r="Q4337" s="24" t="str">
        <f t="shared" si="338"/>
        <v/>
      </c>
      <c r="R4337" s="24" t="str">
        <f t="shared" si="339"/>
        <v/>
      </c>
      <c r="S4337" s="27" t="str">
        <f t="shared" si="340"/>
        <v/>
      </c>
    </row>
    <row r="4338" spans="2:19" x14ac:dyDescent="0.3">
      <c r="B4338" s="24" t="str">
        <f>_xlfn.IFNA(VLOOKUP(A4338,list!B:C,2,FALSE),"")</f>
        <v/>
      </c>
      <c r="D4338" s="24" t="str">
        <f>_xlfn.IFNA(VLOOKUP(C4338,list!$G$2:$I$10,2,FALSE),"")</f>
        <v/>
      </c>
      <c r="E4338" s="24" t="str">
        <f>_xlfn.IFNA(VLOOKUP(C4338,list!G:I,3,FALSE),"")</f>
        <v/>
      </c>
      <c r="O4338" s="26" t="str">
        <f t="shared" si="337"/>
        <v/>
      </c>
      <c r="P4338" s="28" t="str">
        <f t="shared" si="341"/>
        <v/>
      </c>
      <c r="Q4338" s="24" t="str">
        <f t="shared" si="338"/>
        <v/>
      </c>
      <c r="R4338" s="24" t="str">
        <f t="shared" si="339"/>
        <v/>
      </c>
      <c r="S4338" s="27" t="str">
        <f t="shared" si="340"/>
        <v/>
      </c>
    </row>
    <row r="4339" spans="2:19" x14ac:dyDescent="0.3">
      <c r="B4339" s="24" t="str">
        <f>_xlfn.IFNA(VLOOKUP(A4339,list!B:C,2,FALSE),"")</f>
        <v/>
      </c>
      <c r="D4339" s="24" t="str">
        <f>_xlfn.IFNA(VLOOKUP(C4339,list!$G$2:$I$10,2,FALSE),"")</f>
        <v/>
      </c>
      <c r="E4339" s="24" t="str">
        <f>_xlfn.IFNA(VLOOKUP(C4339,list!G:I,3,FALSE),"")</f>
        <v/>
      </c>
      <c r="O4339" s="26" t="str">
        <f t="shared" si="337"/>
        <v/>
      </c>
      <c r="P4339" s="28" t="str">
        <f t="shared" si="341"/>
        <v/>
      </c>
      <c r="Q4339" s="24" t="str">
        <f t="shared" si="338"/>
        <v/>
      </c>
      <c r="R4339" s="24" t="str">
        <f t="shared" si="339"/>
        <v/>
      </c>
      <c r="S4339" s="27" t="str">
        <f t="shared" si="340"/>
        <v/>
      </c>
    </row>
    <row r="4340" spans="2:19" x14ac:dyDescent="0.3">
      <c r="B4340" s="24" t="str">
        <f>_xlfn.IFNA(VLOOKUP(A4340,list!B:C,2,FALSE),"")</f>
        <v/>
      </c>
      <c r="D4340" s="24" t="str">
        <f>_xlfn.IFNA(VLOOKUP(C4340,list!$G$2:$I$10,2,FALSE),"")</f>
        <v/>
      </c>
      <c r="E4340" s="24" t="str">
        <f>_xlfn.IFNA(VLOOKUP(C4340,list!G:I,3,FALSE),"")</f>
        <v/>
      </c>
      <c r="O4340" s="26" t="str">
        <f t="shared" si="337"/>
        <v/>
      </c>
      <c r="P4340" s="28" t="str">
        <f t="shared" si="341"/>
        <v/>
      </c>
      <c r="Q4340" s="24" t="str">
        <f t="shared" si="338"/>
        <v/>
      </c>
      <c r="R4340" s="24" t="str">
        <f t="shared" si="339"/>
        <v/>
      </c>
      <c r="S4340" s="27" t="str">
        <f t="shared" si="340"/>
        <v/>
      </c>
    </row>
    <row r="4341" spans="2:19" x14ac:dyDescent="0.3">
      <c r="B4341" s="24" t="str">
        <f>_xlfn.IFNA(VLOOKUP(A4341,list!B:C,2,FALSE),"")</f>
        <v/>
      </c>
      <c r="D4341" s="24" t="str">
        <f>_xlfn.IFNA(VLOOKUP(C4341,list!$G$2:$I$10,2,FALSE),"")</f>
        <v/>
      </c>
      <c r="E4341" s="24" t="str">
        <f>_xlfn.IFNA(VLOOKUP(C4341,list!G:I,3,FALSE),"")</f>
        <v/>
      </c>
      <c r="O4341" s="26" t="str">
        <f t="shared" si="337"/>
        <v/>
      </c>
      <c r="P4341" s="28" t="str">
        <f t="shared" si="341"/>
        <v/>
      </c>
      <c r="Q4341" s="24" t="str">
        <f t="shared" si="338"/>
        <v/>
      </c>
      <c r="R4341" s="24" t="str">
        <f t="shared" si="339"/>
        <v/>
      </c>
      <c r="S4341" s="27" t="str">
        <f t="shared" si="340"/>
        <v/>
      </c>
    </row>
    <row r="4342" spans="2:19" x14ac:dyDescent="0.3">
      <c r="B4342" s="24" t="str">
        <f>_xlfn.IFNA(VLOOKUP(A4342,list!B:C,2,FALSE),"")</f>
        <v/>
      </c>
      <c r="D4342" s="24" t="str">
        <f>_xlfn.IFNA(VLOOKUP(C4342,list!$G$2:$I$10,2,FALSE),"")</f>
        <v/>
      </c>
      <c r="E4342" s="24" t="str">
        <f>_xlfn.IFNA(VLOOKUP(C4342,list!G:I,3,FALSE),"")</f>
        <v/>
      </c>
      <c r="O4342" s="26" t="str">
        <f t="shared" si="337"/>
        <v/>
      </c>
      <c r="P4342" s="28" t="str">
        <f t="shared" si="341"/>
        <v/>
      </c>
      <c r="Q4342" s="24" t="str">
        <f t="shared" si="338"/>
        <v/>
      </c>
      <c r="R4342" s="24" t="str">
        <f t="shared" si="339"/>
        <v/>
      </c>
      <c r="S4342" s="27" t="str">
        <f t="shared" si="340"/>
        <v/>
      </c>
    </row>
    <row r="4343" spans="2:19" x14ac:dyDescent="0.3">
      <c r="B4343" s="24" t="str">
        <f>_xlfn.IFNA(VLOOKUP(A4343,list!B:C,2,FALSE),"")</f>
        <v/>
      </c>
      <c r="D4343" s="24" t="str">
        <f>_xlfn.IFNA(VLOOKUP(C4343,list!$G$2:$I$10,2,FALSE),"")</f>
        <v/>
      </c>
      <c r="E4343" s="24" t="str">
        <f>_xlfn.IFNA(VLOOKUP(C4343,list!G:I,3,FALSE),"")</f>
        <v/>
      </c>
      <c r="O4343" s="26" t="str">
        <f t="shared" si="337"/>
        <v/>
      </c>
      <c r="P4343" s="28" t="str">
        <f t="shared" si="341"/>
        <v/>
      </c>
      <c r="Q4343" s="24" t="str">
        <f t="shared" si="338"/>
        <v/>
      </c>
      <c r="R4343" s="24" t="str">
        <f t="shared" si="339"/>
        <v/>
      </c>
      <c r="S4343" s="27" t="str">
        <f t="shared" si="340"/>
        <v/>
      </c>
    </row>
    <row r="4344" spans="2:19" x14ac:dyDescent="0.3">
      <c r="B4344" s="24" t="str">
        <f>_xlfn.IFNA(VLOOKUP(A4344,list!B:C,2,FALSE),"")</f>
        <v/>
      </c>
      <c r="D4344" s="24" t="str">
        <f>_xlfn.IFNA(VLOOKUP(C4344,list!$G$2:$I$10,2,FALSE),"")</f>
        <v/>
      </c>
      <c r="E4344" s="24" t="str">
        <f>_xlfn.IFNA(VLOOKUP(C4344,list!G:I,3,FALSE),"")</f>
        <v/>
      </c>
      <c r="O4344" s="26" t="str">
        <f t="shared" si="337"/>
        <v/>
      </c>
      <c r="P4344" s="28" t="str">
        <f t="shared" si="341"/>
        <v/>
      </c>
      <c r="Q4344" s="24" t="str">
        <f t="shared" si="338"/>
        <v/>
      </c>
      <c r="R4344" s="24" t="str">
        <f t="shared" si="339"/>
        <v/>
      </c>
      <c r="S4344" s="27" t="str">
        <f t="shared" si="340"/>
        <v/>
      </c>
    </row>
    <row r="4345" spans="2:19" x14ac:dyDescent="0.3">
      <c r="B4345" s="24" t="str">
        <f>_xlfn.IFNA(VLOOKUP(A4345,list!B:C,2,FALSE),"")</f>
        <v/>
      </c>
      <c r="D4345" s="24" t="str">
        <f>_xlfn.IFNA(VLOOKUP(C4345,list!$G$2:$I$10,2,FALSE),"")</f>
        <v/>
      </c>
      <c r="E4345" s="24" t="str">
        <f>_xlfn.IFNA(VLOOKUP(C4345,list!G:I,3,FALSE),"")</f>
        <v/>
      </c>
      <c r="O4345" s="26" t="str">
        <f t="shared" si="337"/>
        <v/>
      </c>
      <c r="P4345" s="28" t="str">
        <f t="shared" si="341"/>
        <v/>
      </c>
      <c r="Q4345" s="24" t="str">
        <f t="shared" si="338"/>
        <v/>
      </c>
      <c r="R4345" s="24" t="str">
        <f t="shared" si="339"/>
        <v/>
      </c>
      <c r="S4345" s="27" t="str">
        <f t="shared" si="340"/>
        <v/>
      </c>
    </row>
    <row r="4346" spans="2:19" x14ac:dyDescent="0.3">
      <c r="B4346" s="24" t="str">
        <f>_xlfn.IFNA(VLOOKUP(A4346,list!B:C,2,FALSE),"")</f>
        <v/>
      </c>
      <c r="D4346" s="24" t="str">
        <f>_xlfn.IFNA(VLOOKUP(C4346,list!$G$2:$I$10,2,FALSE),"")</f>
        <v/>
      </c>
      <c r="E4346" s="24" t="str">
        <f>_xlfn.IFNA(VLOOKUP(C4346,list!G:I,3,FALSE),"")</f>
        <v/>
      </c>
      <c r="O4346" s="26" t="str">
        <f t="shared" si="337"/>
        <v/>
      </c>
      <c r="P4346" s="28" t="str">
        <f t="shared" si="341"/>
        <v/>
      </c>
      <c r="Q4346" s="24" t="str">
        <f t="shared" si="338"/>
        <v/>
      </c>
      <c r="R4346" s="24" t="str">
        <f t="shared" si="339"/>
        <v/>
      </c>
      <c r="S4346" s="27" t="str">
        <f t="shared" si="340"/>
        <v/>
      </c>
    </row>
    <row r="4347" spans="2:19" x14ac:dyDescent="0.3">
      <c r="B4347" s="24" t="str">
        <f>_xlfn.IFNA(VLOOKUP(A4347,list!B:C,2,FALSE),"")</f>
        <v/>
      </c>
      <c r="D4347" s="24" t="str">
        <f>_xlfn.IFNA(VLOOKUP(C4347,list!$G$2:$I$10,2,FALSE),"")</f>
        <v/>
      </c>
      <c r="E4347" s="24" t="str">
        <f>_xlfn.IFNA(VLOOKUP(C4347,list!G:I,3,FALSE),"")</f>
        <v/>
      </c>
      <c r="O4347" s="26" t="str">
        <f t="shared" si="337"/>
        <v/>
      </c>
      <c r="P4347" s="28" t="str">
        <f t="shared" si="341"/>
        <v/>
      </c>
      <c r="Q4347" s="24" t="str">
        <f t="shared" si="338"/>
        <v/>
      </c>
      <c r="R4347" s="24" t="str">
        <f t="shared" si="339"/>
        <v/>
      </c>
      <c r="S4347" s="27" t="str">
        <f t="shared" si="340"/>
        <v/>
      </c>
    </row>
    <row r="4348" spans="2:19" x14ac:dyDescent="0.3">
      <c r="B4348" s="24" t="str">
        <f>_xlfn.IFNA(VLOOKUP(A4348,list!B:C,2,FALSE),"")</f>
        <v/>
      </c>
      <c r="D4348" s="24" t="str">
        <f>_xlfn.IFNA(VLOOKUP(C4348,list!$G$2:$I$10,2,FALSE),"")</f>
        <v/>
      </c>
      <c r="E4348" s="24" t="str">
        <f>_xlfn.IFNA(VLOOKUP(C4348,list!G:I,3,FALSE),"")</f>
        <v/>
      </c>
      <c r="O4348" s="26" t="str">
        <f t="shared" si="337"/>
        <v/>
      </c>
      <c r="P4348" s="28" t="str">
        <f t="shared" si="341"/>
        <v/>
      </c>
      <c r="Q4348" s="24" t="str">
        <f t="shared" si="338"/>
        <v/>
      </c>
      <c r="R4348" s="24" t="str">
        <f t="shared" si="339"/>
        <v/>
      </c>
      <c r="S4348" s="27" t="str">
        <f t="shared" si="340"/>
        <v/>
      </c>
    </row>
    <row r="4349" spans="2:19" x14ac:dyDescent="0.3">
      <c r="B4349" s="24" t="str">
        <f>_xlfn.IFNA(VLOOKUP(A4349,list!B:C,2,FALSE),"")</f>
        <v/>
      </c>
      <c r="D4349" s="24" t="str">
        <f>_xlfn.IFNA(VLOOKUP(C4349,list!$G$2:$I$10,2,FALSE),"")</f>
        <v/>
      </c>
      <c r="E4349" s="24" t="str">
        <f>_xlfn.IFNA(VLOOKUP(C4349,list!G:I,3,FALSE),"")</f>
        <v/>
      </c>
      <c r="O4349" s="26" t="str">
        <f t="shared" si="337"/>
        <v/>
      </c>
      <c r="P4349" s="28" t="str">
        <f t="shared" si="341"/>
        <v/>
      </c>
      <c r="Q4349" s="24" t="str">
        <f t="shared" si="338"/>
        <v/>
      </c>
      <c r="R4349" s="24" t="str">
        <f t="shared" si="339"/>
        <v/>
      </c>
      <c r="S4349" s="27" t="str">
        <f t="shared" si="340"/>
        <v/>
      </c>
    </row>
    <row r="4350" spans="2:19" x14ac:dyDescent="0.3">
      <c r="B4350" s="24" t="str">
        <f>_xlfn.IFNA(VLOOKUP(A4350,list!B:C,2,FALSE),"")</f>
        <v/>
      </c>
      <c r="D4350" s="24" t="str">
        <f>_xlfn.IFNA(VLOOKUP(C4350,list!$G$2:$I$10,2,FALSE),"")</f>
        <v/>
      </c>
      <c r="E4350" s="24" t="str">
        <f>_xlfn.IFNA(VLOOKUP(C4350,list!G:I,3,FALSE),"")</f>
        <v/>
      </c>
      <c r="O4350" s="26" t="str">
        <f t="shared" si="337"/>
        <v/>
      </c>
      <c r="P4350" s="28" t="str">
        <f t="shared" si="341"/>
        <v/>
      </c>
      <c r="Q4350" s="24" t="str">
        <f t="shared" si="338"/>
        <v/>
      </c>
      <c r="R4350" s="24" t="str">
        <f t="shared" si="339"/>
        <v/>
      </c>
      <c r="S4350" s="27" t="str">
        <f t="shared" si="340"/>
        <v/>
      </c>
    </row>
    <row r="4351" spans="2:19" x14ac:dyDescent="0.3">
      <c r="B4351" s="24" t="str">
        <f>_xlfn.IFNA(VLOOKUP(A4351,list!B:C,2,FALSE),"")</f>
        <v/>
      </c>
      <c r="D4351" s="24" t="str">
        <f>_xlfn.IFNA(VLOOKUP(C4351,list!$G$2:$I$10,2,FALSE),"")</f>
        <v/>
      </c>
      <c r="E4351" s="24" t="str">
        <f>_xlfn.IFNA(VLOOKUP(C4351,list!G:I,3,FALSE),"")</f>
        <v/>
      </c>
      <c r="O4351" s="26" t="str">
        <f t="shared" si="337"/>
        <v/>
      </c>
      <c r="P4351" s="28" t="str">
        <f t="shared" si="341"/>
        <v/>
      </c>
      <c r="Q4351" s="24" t="str">
        <f t="shared" si="338"/>
        <v/>
      </c>
      <c r="R4351" s="24" t="str">
        <f t="shared" si="339"/>
        <v/>
      </c>
      <c r="S4351" s="27" t="str">
        <f t="shared" si="340"/>
        <v/>
      </c>
    </row>
    <row r="4352" spans="2:19" x14ac:dyDescent="0.3">
      <c r="B4352" s="24" t="str">
        <f>_xlfn.IFNA(VLOOKUP(A4352,list!B:C,2,FALSE),"")</f>
        <v/>
      </c>
      <c r="D4352" s="24" t="str">
        <f>_xlfn.IFNA(VLOOKUP(C4352,list!$G$2:$I$10,2,FALSE),"")</f>
        <v/>
      </c>
      <c r="E4352" s="24" t="str">
        <f>_xlfn.IFNA(VLOOKUP(C4352,list!G:I,3,FALSE),"")</f>
        <v/>
      </c>
      <c r="O4352" s="26" t="str">
        <f t="shared" si="337"/>
        <v/>
      </c>
      <c r="P4352" s="28" t="str">
        <f t="shared" si="341"/>
        <v/>
      </c>
      <c r="Q4352" s="24" t="str">
        <f t="shared" si="338"/>
        <v/>
      </c>
      <c r="R4352" s="24" t="str">
        <f t="shared" si="339"/>
        <v/>
      </c>
      <c r="S4352" s="27" t="str">
        <f t="shared" si="340"/>
        <v/>
      </c>
    </row>
    <row r="4353" spans="2:19" x14ac:dyDescent="0.3">
      <c r="B4353" s="24" t="str">
        <f>_xlfn.IFNA(VLOOKUP(A4353,list!B:C,2,FALSE),"")</f>
        <v/>
      </c>
      <c r="D4353" s="24" t="str">
        <f>_xlfn.IFNA(VLOOKUP(C4353,list!$G$2:$I$10,2,FALSE),"")</f>
        <v/>
      </c>
      <c r="E4353" s="24" t="str">
        <f>_xlfn.IFNA(VLOOKUP(C4353,list!G:I,3,FALSE),"")</f>
        <v/>
      </c>
      <c r="O4353" s="26" t="str">
        <f t="shared" si="337"/>
        <v/>
      </c>
      <c r="P4353" s="28" t="str">
        <f t="shared" si="341"/>
        <v/>
      </c>
      <c r="Q4353" s="24" t="str">
        <f t="shared" si="338"/>
        <v/>
      </c>
      <c r="R4353" s="24" t="str">
        <f t="shared" si="339"/>
        <v/>
      </c>
      <c r="S4353" s="27" t="str">
        <f t="shared" si="340"/>
        <v/>
      </c>
    </row>
    <row r="4354" spans="2:19" x14ac:dyDescent="0.3">
      <c r="B4354" s="24" t="str">
        <f>_xlfn.IFNA(VLOOKUP(A4354,list!B:C,2,FALSE),"")</f>
        <v/>
      </c>
      <c r="D4354" s="24" t="str">
        <f>_xlfn.IFNA(VLOOKUP(C4354,list!$G$2:$I$10,2,FALSE),"")</f>
        <v/>
      </c>
      <c r="E4354" s="24" t="str">
        <f>_xlfn.IFNA(VLOOKUP(C4354,list!G:I,3,FALSE),"")</f>
        <v/>
      </c>
      <c r="O4354" s="26" t="str">
        <f t="shared" ref="O4354:O4417" si="342">IFERROR(IF(H4354="","",DATE(YEAR(H4354),MONTH(H4354),1)),"")</f>
        <v/>
      </c>
      <c r="P4354" s="28" t="str">
        <f t="shared" si="341"/>
        <v/>
      </c>
      <c r="Q4354" s="24" t="str">
        <f t="shared" ref="Q4354:Q4417" si="343">IFERROR(IF(J4354="","",MONTH(EOMONTH(J4354,(DAY(J4354)&gt;15)+0))),"")</f>
        <v/>
      </c>
      <c r="R4354" s="24" t="str">
        <f t="shared" ref="R4354:R4417" si="344">IFERROR(IF(J4354="","",IF(AND(MONTH(J4354)=12,Q4354=1),YEAR(J4354)+1,YEAR(J4354))),"")</f>
        <v/>
      </c>
      <c r="S4354" s="27" t="str">
        <f t="shared" ref="S4354:S4417" si="345">IF(OR(Q4354="",R4354=""),"",DATE(R4354,Q4354,1))</f>
        <v/>
      </c>
    </row>
    <row r="4355" spans="2:19" x14ac:dyDescent="0.3">
      <c r="B4355" s="24" t="str">
        <f>_xlfn.IFNA(VLOOKUP(A4355,list!B:C,2,FALSE),"")</f>
        <v/>
      </c>
      <c r="D4355" s="24" t="str">
        <f>_xlfn.IFNA(VLOOKUP(C4355,list!$G$2:$I$10,2,FALSE),"")</f>
        <v/>
      </c>
      <c r="E4355" s="24" t="str">
        <f>_xlfn.IFNA(VLOOKUP(C4355,list!G:I,3,FALSE),"")</f>
        <v/>
      </c>
      <c r="O4355" s="26" t="str">
        <f t="shared" si="342"/>
        <v/>
      </c>
      <c r="P4355" s="28" t="str">
        <f t="shared" ref="P4355:P4418" si="346">IFERROR(IF(J4355&gt;0,((J4355-H4355)/7),""),"")</f>
        <v/>
      </c>
      <c r="Q4355" s="24" t="str">
        <f t="shared" si="343"/>
        <v/>
      </c>
      <c r="R4355" s="24" t="str">
        <f t="shared" si="344"/>
        <v/>
      </c>
      <c r="S4355" s="27" t="str">
        <f t="shared" si="345"/>
        <v/>
      </c>
    </row>
    <row r="4356" spans="2:19" x14ac:dyDescent="0.3">
      <c r="B4356" s="24" t="str">
        <f>_xlfn.IFNA(VLOOKUP(A4356,list!B:C,2,FALSE),"")</f>
        <v/>
      </c>
      <c r="D4356" s="24" t="str">
        <f>_xlfn.IFNA(VLOOKUP(C4356,list!$G$2:$I$10,2,FALSE),"")</f>
        <v/>
      </c>
      <c r="E4356" s="24" t="str">
        <f>_xlfn.IFNA(VLOOKUP(C4356,list!G:I,3,FALSE),"")</f>
        <v/>
      </c>
      <c r="O4356" s="26" t="str">
        <f t="shared" si="342"/>
        <v/>
      </c>
      <c r="P4356" s="28" t="str">
        <f t="shared" si="346"/>
        <v/>
      </c>
      <c r="Q4356" s="24" t="str">
        <f t="shared" si="343"/>
        <v/>
      </c>
      <c r="R4356" s="24" t="str">
        <f t="shared" si="344"/>
        <v/>
      </c>
      <c r="S4356" s="27" t="str">
        <f t="shared" si="345"/>
        <v/>
      </c>
    </row>
    <row r="4357" spans="2:19" x14ac:dyDescent="0.3">
      <c r="B4357" s="24" t="str">
        <f>_xlfn.IFNA(VLOOKUP(A4357,list!B:C,2,FALSE),"")</f>
        <v/>
      </c>
      <c r="D4357" s="24" t="str">
        <f>_xlfn.IFNA(VLOOKUP(C4357,list!$G$2:$I$10,2,FALSE),"")</f>
        <v/>
      </c>
      <c r="E4357" s="24" t="str">
        <f>_xlfn.IFNA(VLOOKUP(C4357,list!G:I,3,FALSE),"")</f>
        <v/>
      </c>
      <c r="O4357" s="26" t="str">
        <f t="shared" si="342"/>
        <v/>
      </c>
      <c r="P4357" s="28" t="str">
        <f t="shared" si="346"/>
        <v/>
      </c>
      <c r="Q4357" s="24" t="str">
        <f t="shared" si="343"/>
        <v/>
      </c>
      <c r="R4357" s="24" t="str">
        <f t="shared" si="344"/>
        <v/>
      </c>
      <c r="S4357" s="27" t="str">
        <f t="shared" si="345"/>
        <v/>
      </c>
    </row>
    <row r="4358" spans="2:19" x14ac:dyDescent="0.3">
      <c r="B4358" s="24" t="str">
        <f>_xlfn.IFNA(VLOOKUP(A4358,list!B:C,2,FALSE),"")</f>
        <v/>
      </c>
      <c r="D4358" s="24" t="str">
        <f>_xlfn.IFNA(VLOOKUP(C4358,list!$G$2:$I$10,2,FALSE),"")</f>
        <v/>
      </c>
      <c r="E4358" s="24" t="str">
        <f>_xlfn.IFNA(VLOOKUP(C4358,list!G:I,3,FALSE),"")</f>
        <v/>
      </c>
      <c r="O4358" s="26" t="str">
        <f t="shared" si="342"/>
        <v/>
      </c>
      <c r="P4358" s="28" t="str">
        <f t="shared" si="346"/>
        <v/>
      </c>
      <c r="Q4358" s="24" t="str">
        <f t="shared" si="343"/>
        <v/>
      </c>
      <c r="R4358" s="24" t="str">
        <f t="shared" si="344"/>
        <v/>
      </c>
      <c r="S4358" s="27" t="str">
        <f t="shared" si="345"/>
        <v/>
      </c>
    </row>
    <row r="4359" spans="2:19" x14ac:dyDescent="0.3">
      <c r="B4359" s="24" t="str">
        <f>_xlfn.IFNA(VLOOKUP(A4359,list!B:C,2,FALSE),"")</f>
        <v/>
      </c>
      <c r="D4359" s="24" t="str">
        <f>_xlfn.IFNA(VLOOKUP(C4359,list!$G$2:$I$10,2,FALSE),"")</f>
        <v/>
      </c>
      <c r="E4359" s="24" t="str">
        <f>_xlfn.IFNA(VLOOKUP(C4359,list!G:I,3,FALSE),"")</f>
        <v/>
      </c>
      <c r="O4359" s="26" t="str">
        <f t="shared" si="342"/>
        <v/>
      </c>
      <c r="P4359" s="28" t="str">
        <f t="shared" si="346"/>
        <v/>
      </c>
      <c r="Q4359" s="24" t="str">
        <f t="shared" si="343"/>
        <v/>
      </c>
      <c r="R4359" s="24" t="str">
        <f t="shared" si="344"/>
        <v/>
      </c>
      <c r="S4359" s="27" t="str">
        <f t="shared" si="345"/>
        <v/>
      </c>
    </row>
    <row r="4360" spans="2:19" x14ac:dyDescent="0.3">
      <c r="B4360" s="24" t="str">
        <f>_xlfn.IFNA(VLOOKUP(A4360,list!B:C,2,FALSE),"")</f>
        <v/>
      </c>
      <c r="D4360" s="24" t="str">
        <f>_xlfn.IFNA(VLOOKUP(C4360,list!$G$2:$I$10,2,FALSE),"")</f>
        <v/>
      </c>
      <c r="E4360" s="24" t="str">
        <f>_xlfn.IFNA(VLOOKUP(C4360,list!G:I,3,FALSE),"")</f>
        <v/>
      </c>
      <c r="O4360" s="26" t="str">
        <f t="shared" si="342"/>
        <v/>
      </c>
      <c r="P4360" s="28" t="str">
        <f t="shared" si="346"/>
        <v/>
      </c>
      <c r="Q4360" s="24" t="str">
        <f t="shared" si="343"/>
        <v/>
      </c>
      <c r="R4360" s="24" t="str">
        <f t="shared" si="344"/>
        <v/>
      </c>
      <c r="S4360" s="27" t="str">
        <f t="shared" si="345"/>
        <v/>
      </c>
    </row>
    <row r="4361" spans="2:19" x14ac:dyDescent="0.3">
      <c r="B4361" s="24" t="str">
        <f>_xlfn.IFNA(VLOOKUP(A4361,list!B:C,2,FALSE),"")</f>
        <v/>
      </c>
      <c r="D4361" s="24" t="str">
        <f>_xlfn.IFNA(VLOOKUP(C4361,list!$G$2:$I$10,2,FALSE),"")</f>
        <v/>
      </c>
      <c r="E4361" s="24" t="str">
        <f>_xlfn.IFNA(VLOOKUP(C4361,list!G:I,3,FALSE),"")</f>
        <v/>
      </c>
      <c r="O4361" s="26" t="str">
        <f t="shared" si="342"/>
        <v/>
      </c>
      <c r="P4361" s="28" t="str">
        <f t="shared" si="346"/>
        <v/>
      </c>
      <c r="Q4361" s="24" t="str">
        <f t="shared" si="343"/>
        <v/>
      </c>
      <c r="R4361" s="24" t="str">
        <f t="shared" si="344"/>
        <v/>
      </c>
      <c r="S4361" s="27" t="str">
        <f t="shared" si="345"/>
        <v/>
      </c>
    </row>
    <row r="4362" spans="2:19" x14ac:dyDescent="0.3">
      <c r="B4362" s="24" t="str">
        <f>_xlfn.IFNA(VLOOKUP(A4362,list!B:C,2,FALSE),"")</f>
        <v/>
      </c>
      <c r="D4362" s="24" t="str">
        <f>_xlfn.IFNA(VLOOKUP(C4362,list!$G$2:$I$10,2,FALSE),"")</f>
        <v/>
      </c>
      <c r="E4362" s="24" t="str">
        <f>_xlfn.IFNA(VLOOKUP(C4362,list!G:I,3,FALSE),"")</f>
        <v/>
      </c>
      <c r="O4362" s="26" t="str">
        <f t="shared" si="342"/>
        <v/>
      </c>
      <c r="P4362" s="28" t="str">
        <f t="shared" si="346"/>
        <v/>
      </c>
      <c r="Q4362" s="24" t="str">
        <f t="shared" si="343"/>
        <v/>
      </c>
      <c r="R4362" s="24" t="str">
        <f t="shared" si="344"/>
        <v/>
      </c>
      <c r="S4362" s="27" t="str">
        <f t="shared" si="345"/>
        <v/>
      </c>
    </row>
    <row r="4363" spans="2:19" x14ac:dyDescent="0.3">
      <c r="B4363" s="24" t="str">
        <f>_xlfn.IFNA(VLOOKUP(A4363,list!B:C,2,FALSE),"")</f>
        <v/>
      </c>
      <c r="D4363" s="24" t="str">
        <f>_xlfn.IFNA(VLOOKUP(C4363,list!$G$2:$I$10,2,FALSE),"")</f>
        <v/>
      </c>
      <c r="E4363" s="24" t="str">
        <f>_xlfn.IFNA(VLOOKUP(C4363,list!G:I,3,FALSE),"")</f>
        <v/>
      </c>
      <c r="O4363" s="26" t="str">
        <f t="shared" si="342"/>
        <v/>
      </c>
      <c r="P4363" s="28" t="str">
        <f t="shared" si="346"/>
        <v/>
      </c>
      <c r="Q4363" s="24" t="str">
        <f t="shared" si="343"/>
        <v/>
      </c>
      <c r="R4363" s="24" t="str">
        <f t="shared" si="344"/>
        <v/>
      </c>
      <c r="S4363" s="27" t="str">
        <f t="shared" si="345"/>
        <v/>
      </c>
    </row>
    <row r="4364" spans="2:19" x14ac:dyDescent="0.3">
      <c r="B4364" s="24" t="str">
        <f>_xlfn.IFNA(VLOOKUP(A4364,list!B:C,2,FALSE),"")</f>
        <v/>
      </c>
      <c r="D4364" s="24" t="str">
        <f>_xlfn.IFNA(VLOOKUP(C4364,list!$G$2:$I$10,2,FALSE),"")</f>
        <v/>
      </c>
      <c r="E4364" s="24" t="str">
        <f>_xlfn.IFNA(VLOOKUP(C4364,list!G:I,3,FALSE),"")</f>
        <v/>
      </c>
      <c r="O4364" s="26" t="str">
        <f t="shared" si="342"/>
        <v/>
      </c>
      <c r="P4364" s="28" t="str">
        <f t="shared" si="346"/>
        <v/>
      </c>
      <c r="Q4364" s="24" t="str">
        <f t="shared" si="343"/>
        <v/>
      </c>
      <c r="R4364" s="24" t="str">
        <f t="shared" si="344"/>
        <v/>
      </c>
      <c r="S4364" s="27" t="str">
        <f t="shared" si="345"/>
        <v/>
      </c>
    </row>
    <row r="4365" spans="2:19" x14ac:dyDescent="0.3">
      <c r="B4365" s="24" t="str">
        <f>_xlfn.IFNA(VLOOKUP(A4365,list!B:C,2,FALSE),"")</f>
        <v/>
      </c>
      <c r="D4365" s="24" t="str">
        <f>_xlfn.IFNA(VLOOKUP(C4365,list!$G$2:$I$10,2,FALSE),"")</f>
        <v/>
      </c>
      <c r="E4365" s="24" t="str">
        <f>_xlfn.IFNA(VLOOKUP(C4365,list!G:I,3,FALSE),"")</f>
        <v/>
      </c>
      <c r="O4365" s="26" t="str">
        <f t="shared" si="342"/>
        <v/>
      </c>
      <c r="P4365" s="28" t="str">
        <f t="shared" si="346"/>
        <v/>
      </c>
      <c r="Q4365" s="24" t="str">
        <f t="shared" si="343"/>
        <v/>
      </c>
      <c r="R4365" s="24" t="str">
        <f t="shared" si="344"/>
        <v/>
      </c>
      <c r="S4365" s="27" t="str">
        <f t="shared" si="345"/>
        <v/>
      </c>
    </row>
    <row r="4366" spans="2:19" x14ac:dyDescent="0.3">
      <c r="B4366" s="24" t="str">
        <f>_xlfn.IFNA(VLOOKUP(A4366,list!B:C,2,FALSE),"")</f>
        <v/>
      </c>
      <c r="D4366" s="24" t="str">
        <f>_xlfn.IFNA(VLOOKUP(C4366,list!$G$2:$I$10,2,FALSE),"")</f>
        <v/>
      </c>
      <c r="E4366" s="24" t="str">
        <f>_xlfn.IFNA(VLOOKUP(C4366,list!G:I,3,FALSE),"")</f>
        <v/>
      </c>
      <c r="O4366" s="26" t="str">
        <f t="shared" si="342"/>
        <v/>
      </c>
      <c r="P4366" s="28" t="str">
        <f t="shared" si="346"/>
        <v/>
      </c>
      <c r="Q4366" s="24" t="str">
        <f t="shared" si="343"/>
        <v/>
      </c>
      <c r="R4366" s="24" t="str">
        <f t="shared" si="344"/>
        <v/>
      </c>
      <c r="S4366" s="27" t="str">
        <f t="shared" si="345"/>
        <v/>
      </c>
    </row>
    <row r="4367" spans="2:19" x14ac:dyDescent="0.3">
      <c r="B4367" s="24" t="str">
        <f>_xlfn.IFNA(VLOOKUP(A4367,list!B:C,2,FALSE),"")</f>
        <v/>
      </c>
      <c r="D4367" s="24" t="str">
        <f>_xlfn.IFNA(VLOOKUP(C4367,list!$G$2:$I$10,2,FALSE),"")</f>
        <v/>
      </c>
      <c r="E4367" s="24" t="str">
        <f>_xlfn.IFNA(VLOOKUP(C4367,list!G:I,3,FALSE),"")</f>
        <v/>
      </c>
      <c r="O4367" s="26" t="str">
        <f t="shared" si="342"/>
        <v/>
      </c>
      <c r="P4367" s="28" t="str">
        <f t="shared" si="346"/>
        <v/>
      </c>
      <c r="Q4367" s="24" t="str">
        <f t="shared" si="343"/>
        <v/>
      </c>
      <c r="R4367" s="24" t="str">
        <f t="shared" si="344"/>
        <v/>
      </c>
      <c r="S4367" s="27" t="str">
        <f t="shared" si="345"/>
        <v/>
      </c>
    </row>
    <row r="4368" spans="2:19" x14ac:dyDescent="0.3">
      <c r="B4368" s="24" t="str">
        <f>_xlfn.IFNA(VLOOKUP(A4368,list!B:C,2,FALSE),"")</f>
        <v/>
      </c>
      <c r="D4368" s="24" t="str">
        <f>_xlfn.IFNA(VLOOKUP(C4368,list!$G$2:$I$10,2,FALSE),"")</f>
        <v/>
      </c>
      <c r="E4368" s="24" t="str">
        <f>_xlfn.IFNA(VLOOKUP(C4368,list!G:I,3,FALSE),"")</f>
        <v/>
      </c>
      <c r="O4368" s="26" t="str">
        <f t="shared" si="342"/>
        <v/>
      </c>
      <c r="P4368" s="28" t="str">
        <f t="shared" si="346"/>
        <v/>
      </c>
      <c r="Q4368" s="24" t="str">
        <f t="shared" si="343"/>
        <v/>
      </c>
      <c r="R4368" s="24" t="str">
        <f t="shared" si="344"/>
        <v/>
      </c>
      <c r="S4368" s="27" t="str">
        <f t="shared" si="345"/>
        <v/>
      </c>
    </row>
    <row r="4369" spans="2:19" x14ac:dyDescent="0.3">
      <c r="B4369" s="24" t="str">
        <f>_xlfn.IFNA(VLOOKUP(A4369,list!B:C,2,FALSE),"")</f>
        <v/>
      </c>
      <c r="D4369" s="24" t="str">
        <f>_xlfn.IFNA(VLOOKUP(C4369,list!$G$2:$I$10,2,FALSE),"")</f>
        <v/>
      </c>
      <c r="E4369" s="24" t="str">
        <f>_xlfn.IFNA(VLOOKUP(C4369,list!G:I,3,FALSE),"")</f>
        <v/>
      </c>
      <c r="O4369" s="26" t="str">
        <f t="shared" si="342"/>
        <v/>
      </c>
      <c r="P4369" s="28" t="str">
        <f t="shared" si="346"/>
        <v/>
      </c>
      <c r="Q4369" s="24" t="str">
        <f t="shared" si="343"/>
        <v/>
      </c>
      <c r="R4369" s="24" t="str">
        <f t="shared" si="344"/>
        <v/>
      </c>
      <c r="S4369" s="27" t="str">
        <f t="shared" si="345"/>
        <v/>
      </c>
    </row>
    <row r="4370" spans="2:19" x14ac:dyDescent="0.3">
      <c r="B4370" s="24" t="str">
        <f>_xlfn.IFNA(VLOOKUP(A4370,list!B:C,2,FALSE),"")</f>
        <v/>
      </c>
      <c r="D4370" s="24" t="str">
        <f>_xlfn.IFNA(VLOOKUP(C4370,list!$G$2:$I$10,2,FALSE),"")</f>
        <v/>
      </c>
      <c r="E4370" s="24" t="str">
        <f>_xlfn.IFNA(VLOOKUP(C4370,list!G:I,3,FALSE),"")</f>
        <v/>
      </c>
      <c r="O4370" s="26" t="str">
        <f t="shared" si="342"/>
        <v/>
      </c>
      <c r="P4370" s="28" t="str">
        <f t="shared" si="346"/>
        <v/>
      </c>
      <c r="Q4370" s="24" t="str">
        <f t="shared" si="343"/>
        <v/>
      </c>
      <c r="R4370" s="24" t="str">
        <f t="shared" si="344"/>
        <v/>
      </c>
      <c r="S4370" s="27" t="str">
        <f t="shared" si="345"/>
        <v/>
      </c>
    </row>
    <row r="4371" spans="2:19" x14ac:dyDescent="0.3">
      <c r="B4371" s="24" t="str">
        <f>_xlfn.IFNA(VLOOKUP(A4371,list!B:C,2,FALSE),"")</f>
        <v/>
      </c>
      <c r="D4371" s="24" t="str">
        <f>_xlfn.IFNA(VLOOKUP(C4371,list!$G$2:$I$10,2,FALSE),"")</f>
        <v/>
      </c>
      <c r="E4371" s="24" t="str">
        <f>_xlfn.IFNA(VLOOKUP(C4371,list!G:I,3,FALSE),"")</f>
        <v/>
      </c>
      <c r="O4371" s="26" t="str">
        <f t="shared" si="342"/>
        <v/>
      </c>
      <c r="P4371" s="28" t="str">
        <f t="shared" si="346"/>
        <v/>
      </c>
      <c r="Q4371" s="24" t="str">
        <f t="shared" si="343"/>
        <v/>
      </c>
      <c r="R4371" s="24" t="str">
        <f t="shared" si="344"/>
        <v/>
      </c>
      <c r="S4371" s="27" t="str">
        <f t="shared" si="345"/>
        <v/>
      </c>
    </row>
    <row r="4372" spans="2:19" x14ac:dyDescent="0.3">
      <c r="B4372" s="24" t="str">
        <f>_xlfn.IFNA(VLOOKUP(A4372,list!B:C,2,FALSE),"")</f>
        <v/>
      </c>
      <c r="D4372" s="24" t="str">
        <f>_xlfn.IFNA(VLOOKUP(C4372,list!$G$2:$I$10,2,FALSE),"")</f>
        <v/>
      </c>
      <c r="E4372" s="24" t="str">
        <f>_xlfn.IFNA(VLOOKUP(C4372,list!G:I,3,FALSE),"")</f>
        <v/>
      </c>
      <c r="O4372" s="26" t="str">
        <f t="shared" si="342"/>
        <v/>
      </c>
      <c r="P4372" s="28" t="str">
        <f t="shared" si="346"/>
        <v/>
      </c>
      <c r="Q4372" s="24" t="str">
        <f t="shared" si="343"/>
        <v/>
      </c>
      <c r="R4372" s="24" t="str">
        <f t="shared" si="344"/>
        <v/>
      </c>
      <c r="S4372" s="27" t="str">
        <f t="shared" si="345"/>
        <v/>
      </c>
    </row>
    <row r="4373" spans="2:19" x14ac:dyDescent="0.3">
      <c r="B4373" s="24" t="str">
        <f>_xlfn.IFNA(VLOOKUP(A4373,list!B:C,2,FALSE),"")</f>
        <v/>
      </c>
      <c r="D4373" s="24" t="str">
        <f>_xlfn.IFNA(VLOOKUP(C4373,list!$G$2:$I$10,2,FALSE),"")</f>
        <v/>
      </c>
      <c r="E4373" s="24" t="str">
        <f>_xlfn.IFNA(VLOOKUP(C4373,list!G:I,3,FALSE),"")</f>
        <v/>
      </c>
      <c r="O4373" s="26" t="str">
        <f t="shared" si="342"/>
        <v/>
      </c>
      <c r="P4373" s="28" t="str">
        <f t="shared" si="346"/>
        <v/>
      </c>
      <c r="Q4373" s="24" t="str">
        <f t="shared" si="343"/>
        <v/>
      </c>
      <c r="R4373" s="24" t="str">
        <f t="shared" si="344"/>
        <v/>
      </c>
      <c r="S4373" s="27" t="str">
        <f t="shared" si="345"/>
        <v/>
      </c>
    </row>
    <row r="4374" spans="2:19" x14ac:dyDescent="0.3">
      <c r="B4374" s="24" t="str">
        <f>_xlfn.IFNA(VLOOKUP(A4374,list!B:C,2,FALSE),"")</f>
        <v/>
      </c>
      <c r="D4374" s="24" t="str">
        <f>_xlfn.IFNA(VLOOKUP(C4374,list!$G$2:$I$10,2,FALSE),"")</f>
        <v/>
      </c>
      <c r="E4374" s="24" t="str">
        <f>_xlfn.IFNA(VLOOKUP(C4374,list!G:I,3,FALSE),"")</f>
        <v/>
      </c>
      <c r="O4374" s="26" t="str">
        <f t="shared" si="342"/>
        <v/>
      </c>
      <c r="P4374" s="28" t="str">
        <f t="shared" si="346"/>
        <v/>
      </c>
      <c r="Q4374" s="24" t="str">
        <f t="shared" si="343"/>
        <v/>
      </c>
      <c r="R4374" s="24" t="str">
        <f t="shared" si="344"/>
        <v/>
      </c>
      <c r="S4374" s="27" t="str">
        <f t="shared" si="345"/>
        <v/>
      </c>
    </row>
    <row r="4375" spans="2:19" x14ac:dyDescent="0.3">
      <c r="B4375" s="24" t="str">
        <f>_xlfn.IFNA(VLOOKUP(A4375,list!B:C,2,FALSE),"")</f>
        <v/>
      </c>
      <c r="D4375" s="24" t="str">
        <f>_xlfn.IFNA(VLOOKUP(C4375,list!$G$2:$I$10,2,FALSE),"")</f>
        <v/>
      </c>
      <c r="E4375" s="24" t="str">
        <f>_xlfn.IFNA(VLOOKUP(C4375,list!G:I,3,FALSE),"")</f>
        <v/>
      </c>
      <c r="O4375" s="26" t="str">
        <f t="shared" si="342"/>
        <v/>
      </c>
      <c r="P4375" s="28" t="str">
        <f t="shared" si="346"/>
        <v/>
      </c>
      <c r="Q4375" s="24" t="str">
        <f t="shared" si="343"/>
        <v/>
      </c>
      <c r="R4375" s="24" t="str">
        <f t="shared" si="344"/>
        <v/>
      </c>
      <c r="S4375" s="27" t="str">
        <f t="shared" si="345"/>
        <v/>
      </c>
    </row>
    <row r="4376" spans="2:19" x14ac:dyDescent="0.3">
      <c r="B4376" s="24" t="str">
        <f>_xlfn.IFNA(VLOOKUP(A4376,list!B:C,2,FALSE),"")</f>
        <v/>
      </c>
      <c r="D4376" s="24" t="str">
        <f>_xlfn.IFNA(VLOOKUP(C4376,list!$G$2:$I$10,2,FALSE),"")</f>
        <v/>
      </c>
      <c r="E4376" s="24" t="str">
        <f>_xlfn.IFNA(VLOOKUP(C4376,list!G:I,3,FALSE),"")</f>
        <v/>
      </c>
      <c r="O4376" s="26" t="str">
        <f t="shared" si="342"/>
        <v/>
      </c>
      <c r="P4376" s="28" t="str">
        <f t="shared" si="346"/>
        <v/>
      </c>
      <c r="Q4376" s="24" t="str">
        <f t="shared" si="343"/>
        <v/>
      </c>
      <c r="R4376" s="24" t="str">
        <f t="shared" si="344"/>
        <v/>
      </c>
      <c r="S4376" s="27" t="str">
        <f t="shared" si="345"/>
        <v/>
      </c>
    </row>
    <row r="4377" spans="2:19" x14ac:dyDescent="0.3">
      <c r="B4377" s="24" t="str">
        <f>_xlfn.IFNA(VLOOKUP(A4377,list!B:C,2,FALSE),"")</f>
        <v/>
      </c>
      <c r="D4377" s="24" t="str">
        <f>_xlfn.IFNA(VLOOKUP(C4377,list!$G$2:$I$10,2,FALSE),"")</f>
        <v/>
      </c>
      <c r="E4377" s="24" t="str">
        <f>_xlfn.IFNA(VLOOKUP(C4377,list!G:I,3,FALSE),"")</f>
        <v/>
      </c>
      <c r="O4377" s="26" t="str">
        <f t="shared" si="342"/>
        <v/>
      </c>
      <c r="P4377" s="28" t="str">
        <f t="shared" si="346"/>
        <v/>
      </c>
      <c r="Q4377" s="24" t="str">
        <f t="shared" si="343"/>
        <v/>
      </c>
      <c r="R4377" s="24" t="str">
        <f t="shared" si="344"/>
        <v/>
      </c>
      <c r="S4377" s="27" t="str">
        <f t="shared" si="345"/>
        <v/>
      </c>
    </row>
    <row r="4378" spans="2:19" x14ac:dyDescent="0.3">
      <c r="B4378" s="24" t="str">
        <f>_xlfn.IFNA(VLOOKUP(A4378,list!B:C,2,FALSE),"")</f>
        <v/>
      </c>
      <c r="D4378" s="24" t="str">
        <f>_xlfn.IFNA(VLOOKUP(C4378,list!$G$2:$I$10,2,FALSE),"")</f>
        <v/>
      </c>
      <c r="E4378" s="24" t="str">
        <f>_xlfn.IFNA(VLOOKUP(C4378,list!G:I,3,FALSE),"")</f>
        <v/>
      </c>
      <c r="O4378" s="26" t="str">
        <f t="shared" si="342"/>
        <v/>
      </c>
      <c r="P4378" s="28" t="str">
        <f t="shared" si="346"/>
        <v/>
      </c>
      <c r="Q4378" s="24" t="str">
        <f t="shared" si="343"/>
        <v/>
      </c>
      <c r="R4378" s="24" t="str">
        <f t="shared" si="344"/>
        <v/>
      </c>
      <c r="S4378" s="27" t="str">
        <f t="shared" si="345"/>
        <v/>
      </c>
    </row>
    <row r="4379" spans="2:19" x14ac:dyDescent="0.3">
      <c r="B4379" s="24" t="str">
        <f>_xlfn.IFNA(VLOOKUP(A4379,list!B:C,2,FALSE),"")</f>
        <v/>
      </c>
      <c r="D4379" s="24" t="str">
        <f>_xlfn.IFNA(VLOOKUP(C4379,list!$G$2:$I$10,2,FALSE),"")</f>
        <v/>
      </c>
      <c r="E4379" s="24" t="str">
        <f>_xlfn.IFNA(VLOOKUP(C4379,list!G:I,3,FALSE),"")</f>
        <v/>
      </c>
      <c r="O4379" s="26" t="str">
        <f t="shared" si="342"/>
        <v/>
      </c>
      <c r="P4379" s="28" t="str">
        <f t="shared" si="346"/>
        <v/>
      </c>
      <c r="Q4379" s="24" t="str">
        <f t="shared" si="343"/>
        <v/>
      </c>
      <c r="R4379" s="24" t="str">
        <f t="shared" si="344"/>
        <v/>
      </c>
      <c r="S4379" s="27" t="str">
        <f t="shared" si="345"/>
        <v/>
      </c>
    </row>
    <row r="4380" spans="2:19" x14ac:dyDescent="0.3">
      <c r="B4380" s="24" t="str">
        <f>_xlfn.IFNA(VLOOKUP(A4380,list!B:C,2,FALSE),"")</f>
        <v/>
      </c>
      <c r="D4380" s="24" t="str">
        <f>_xlfn.IFNA(VLOOKUP(C4380,list!$G$2:$I$10,2,FALSE),"")</f>
        <v/>
      </c>
      <c r="E4380" s="24" t="str">
        <f>_xlfn.IFNA(VLOOKUP(C4380,list!G:I,3,FALSE),"")</f>
        <v/>
      </c>
      <c r="O4380" s="26" t="str">
        <f t="shared" si="342"/>
        <v/>
      </c>
      <c r="P4380" s="28" t="str">
        <f t="shared" si="346"/>
        <v/>
      </c>
      <c r="Q4380" s="24" t="str">
        <f t="shared" si="343"/>
        <v/>
      </c>
      <c r="R4380" s="24" t="str">
        <f t="shared" si="344"/>
        <v/>
      </c>
      <c r="S4380" s="27" t="str">
        <f t="shared" si="345"/>
        <v/>
      </c>
    </row>
    <row r="4381" spans="2:19" x14ac:dyDescent="0.3">
      <c r="B4381" s="24" t="str">
        <f>_xlfn.IFNA(VLOOKUP(A4381,list!B:C,2,FALSE),"")</f>
        <v/>
      </c>
      <c r="D4381" s="24" t="str">
        <f>_xlfn.IFNA(VLOOKUP(C4381,list!$G$2:$I$10,2,FALSE),"")</f>
        <v/>
      </c>
      <c r="E4381" s="24" t="str">
        <f>_xlfn.IFNA(VLOOKUP(C4381,list!G:I,3,FALSE),"")</f>
        <v/>
      </c>
      <c r="O4381" s="26" t="str">
        <f t="shared" si="342"/>
        <v/>
      </c>
      <c r="P4381" s="28" t="str">
        <f t="shared" si="346"/>
        <v/>
      </c>
      <c r="Q4381" s="24" t="str">
        <f t="shared" si="343"/>
        <v/>
      </c>
      <c r="R4381" s="24" t="str">
        <f t="shared" si="344"/>
        <v/>
      </c>
      <c r="S4381" s="27" t="str">
        <f t="shared" si="345"/>
        <v/>
      </c>
    </row>
    <row r="4382" spans="2:19" x14ac:dyDescent="0.3">
      <c r="B4382" s="24" t="str">
        <f>_xlfn.IFNA(VLOOKUP(A4382,list!B:C,2,FALSE),"")</f>
        <v/>
      </c>
      <c r="D4382" s="24" t="str">
        <f>_xlfn.IFNA(VLOOKUP(C4382,list!$G$2:$I$10,2,FALSE),"")</f>
        <v/>
      </c>
      <c r="E4382" s="24" t="str">
        <f>_xlfn.IFNA(VLOOKUP(C4382,list!G:I,3,FALSE),"")</f>
        <v/>
      </c>
      <c r="O4382" s="26" t="str">
        <f t="shared" si="342"/>
        <v/>
      </c>
      <c r="P4382" s="28" t="str">
        <f t="shared" si="346"/>
        <v/>
      </c>
      <c r="Q4382" s="24" t="str">
        <f t="shared" si="343"/>
        <v/>
      </c>
      <c r="R4382" s="24" t="str">
        <f t="shared" si="344"/>
        <v/>
      </c>
      <c r="S4382" s="27" t="str">
        <f t="shared" si="345"/>
        <v/>
      </c>
    </row>
    <row r="4383" spans="2:19" x14ac:dyDescent="0.3">
      <c r="B4383" s="24" t="str">
        <f>_xlfn.IFNA(VLOOKUP(A4383,list!B:C,2,FALSE),"")</f>
        <v/>
      </c>
      <c r="D4383" s="24" t="str">
        <f>_xlfn.IFNA(VLOOKUP(C4383,list!$G$2:$I$10,2,FALSE),"")</f>
        <v/>
      </c>
      <c r="E4383" s="24" t="str">
        <f>_xlfn.IFNA(VLOOKUP(C4383,list!G:I,3,FALSE),"")</f>
        <v/>
      </c>
      <c r="O4383" s="26" t="str">
        <f t="shared" si="342"/>
        <v/>
      </c>
      <c r="P4383" s="28" t="str">
        <f t="shared" si="346"/>
        <v/>
      </c>
      <c r="Q4383" s="24" t="str">
        <f t="shared" si="343"/>
        <v/>
      </c>
      <c r="R4383" s="24" t="str">
        <f t="shared" si="344"/>
        <v/>
      </c>
      <c r="S4383" s="27" t="str">
        <f t="shared" si="345"/>
        <v/>
      </c>
    </row>
    <row r="4384" spans="2:19" x14ac:dyDescent="0.3">
      <c r="B4384" s="24" t="str">
        <f>_xlfn.IFNA(VLOOKUP(A4384,list!B:C,2,FALSE),"")</f>
        <v/>
      </c>
      <c r="D4384" s="24" t="str">
        <f>_xlfn.IFNA(VLOOKUP(C4384,list!$G$2:$I$10,2,FALSE),"")</f>
        <v/>
      </c>
      <c r="E4384" s="24" t="str">
        <f>_xlfn.IFNA(VLOOKUP(C4384,list!G:I,3,FALSE),"")</f>
        <v/>
      </c>
      <c r="O4384" s="26" t="str">
        <f t="shared" si="342"/>
        <v/>
      </c>
      <c r="P4384" s="28" t="str">
        <f t="shared" si="346"/>
        <v/>
      </c>
      <c r="Q4384" s="24" t="str">
        <f t="shared" si="343"/>
        <v/>
      </c>
      <c r="R4384" s="24" t="str">
        <f t="shared" si="344"/>
        <v/>
      </c>
      <c r="S4384" s="27" t="str">
        <f t="shared" si="345"/>
        <v/>
      </c>
    </row>
    <row r="4385" spans="2:19" x14ac:dyDescent="0.3">
      <c r="B4385" s="24" t="str">
        <f>_xlfn.IFNA(VLOOKUP(A4385,list!B:C,2,FALSE),"")</f>
        <v/>
      </c>
      <c r="D4385" s="24" t="str">
        <f>_xlfn.IFNA(VLOOKUP(C4385,list!$G$2:$I$10,2,FALSE),"")</f>
        <v/>
      </c>
      <c r="E4385" s="24" t="str">
        <f>_xlfn.IFNA(VLOOKUP(C4385,list!G:I,3,FALSE),"")</f>
        <v/>
      </c>
      <c r="O4385" s="26" t="str">
        <f t="shared" si="342"/>
        <v/>
      </c>
      <c r="P4385" s="28" t="str">
        <f t="shared" si="346"/>
        <v/>
      </c>
      <c r="Q4385" s="24" t="str">
        <f t="shared" si="343"/>
        <v/>
      </c>
      <c r="R4385" s="24" t="str">
        <f t="shared" si="344"/>
        <v/>
      </c>
      <c r="S4385" s="27" t="str">
        <f t="shared" si="345"/>
        <v/>
      </c>
    </row>
    <row r="4386" spans="2:19" x14ac:dyDescent="0.3">
      <c r="B4386" s="24" t="str">
        <f>_xlfn.IFNA(VLOOKUP(A4386,list!B:C,2,FALSE),"")</f>
        <v/>
      </c>
      <c r="D4386" s="24" t="str">
        <f>_xlfn.IFNA(VLOOKUP(C4386,list!$G$2:$I$10,2,FALSE),"")</f>
        <v/>
      </c>
      <c r="E4386" s="24" t="str">
        <f>_xlfn.IFNA(VLOOKUP(C4386,list!G:I,3,FALSE),"")</f>
        <v/>
      </c>
      <c r="O4386" s="26" t="str">
        <f t="shared" si="342"/>
        <v/>
      </c>
      <c r="P4386" s="28" t="str">
        <f t="shared" si="346"/>
        <v/>
      </c>
      <c r="Q4386" s="24" t="str">
        <f t="shared" si="343"/>
        <v/>
      </c>
      <c r="R4386" s="24" t="str">
        <f t="shared" si="344"/>
        <v/>
      </c>
      <c r="S4386" s="27" t="str">
        <f t="shared" si="345"/>
        <v/>
      </c>
    </row>
    <row r="4387" spans="2:19" x14ac:dyDescent="0.3">
      <c r="B4387" s="24" t="str">
        <f>_xlfn.IFNA(VLOOKUP(A4387,list!B:C,2,FALSE),"")</f>
        <v/>
      </c>
      <c r="D4387" s="24" t="str">
        <f>_xlfn.IFNA(VLOOKUP(C4387,list!$G$2:$I$10,2,FALSE),"")</f>
        <v/>
      </c>
      <c r="E4387" s="24" t="str">
        <f>_xlfn.IFNA(VLOOKUP(C4387,list!G:I,3,FALSE),"")</f>
        <v/>
      </c>
      <c r="O4387" s="26" t="str">
        <f t="shared" si="342"/>
        <v/>
      </c>
      <c r="P4387" s="28" t="str">
        <f t="shared" si="346"/>
        <v/>
      </c>
      <c r="Q4387" s="24" t="str">
        <f t="shared" si="343"/>
        <v/>
      </c>
      <c r="R4387" s="24" t="str">
        <f t="shared" si="344"/>
        <v/>
      </c>
      <c r="S4387" s="27" t="str">
        <f t="shared" si="345"/>
        <v/>
      </c>
    </row>
    <row r="4388" spans="2:19" x14ac:dyDescent="0.3">
      <c r="B4388" s="24" t="str">
        <f>_xlfn.IFNA(VLOOKUP(A4388,list!B:C,2,FALSE),"")</f>
        <v/>
      </c>
      <c r="D4388" s="24" t="str">
        <f>_xlfn.IFNA(VLOOKUP(C4388,list!$G$2:$I$10,2,FALSE),"")</f>
        <v/>
      </c>
      <c r="E4388" s="24" t="str">
        <f>_xlfn.IFNA(VLOOKUP(C4388,list!G:I,3,FALSE),"")</f>
        <v/>
      </c>
      <c r="O4388" s="26" t="str">
        <f t="shared" si="342"/>
        <v/>
      </c>
      <c r="P4388" s="28" t="str">
        <f t="shared" si="346"/>
        <v/>
      </c>
      <c r="Q4388" s="24" t="str">
        <f t="shared" si="343"/>
        <v/>
      </c>
      <c r="R4388" s="24" t="str">
        <f t="shared" si="344"/>
        <v/>
      </c>
      <c r="S4388" s="27" t="str">
        <f t="shared" si="345"/>
        <v/>
      </c>
    </row>
    <row r="4389" spans="2:19" x14ac:dyDescent="0.3">
      <c r="B4389" s="24" t="str">
        <f>_xlfn.IFNA(VLOOKUP(A4389,list!B:C,2,FALSE),"")</f>
        <v/>
      </c>
      <c r="D4389" s="24" t="str">
        <f>_xlfn.IFNA(VLOOKUP(C4389,list!$G$2:$I$10,2,FALSE),"")</f>
        <v/>
      </c>
      <c r="E4389" s="24" t="str">
        <f>_xlfn.IFNA(VLOOKUP(C4389,list!G:I,3,FALSE),"")</f>
        <v/>
      </c>
      <c r="O4389" s="26" t="str">
        <f t="shared" si="342"/>
        <v/>
      </c>
      <c r="P4389" s="28" t="str">
        <f t="shared" si="346"/>
        <v/>
      </c>
      <c r="Q4389" s="24" t="str">
        <f t="shared" si="343"/>
        <v/>
      </c>
      <c r="R4389" s="24" t="str">
        <f t="shared" si="344"/>
        <v/>
      </c>
      <c r="S4389" s="27" t="str">
        <f t="shared" si="345"/>
        <v/>
      </c>
    </row>
    <row r="4390" spans="2:19" x14ac:dyDescent="0.3">
      <c r="B4390" s="24" t="str">
        <f>_xlfn.IFNA(VLOOKUP(A4390,list!B:C,2,FALSE),"")</f>
        <v/>
      </c>
      <c r="D4390" s="24" t="str">
        <f>_xlfn.IFNA(VLOOKUP(C4390,list!$G$2:$I$10,2,FALSE),"")</f>
        <v/>
      </c>
      <c r="E4390" s="24" t="str">
        <f>_xlfn.IFNA(VLOOKUP(C4390,list!G:I,3,FALSE),"")</f>
        <v/>
      </c>
      <c r="O4390" s="26" t="str">
        <f t="shared" si="342"/>
        <v/>
      </c>
      <c r="P4390" s="28" t="str">
        <f t="shared" si="346"/>
        <v/>
      </c>
      <c r="Q4390" s="24" t="str">
        <f t="shared" si="343"/>
        <v/>
      </c>
      <c r="R4390" s="24" t="str">
        <f t="shared" si="344"/>
        <v/>
      </c>
      <c r="S4390" s="27" t="str">
        <f t="shared" si="345"/>
        <v/>
      </c>
    </row>
    <row r="4391" spans="2:19" x14ac:dyDescent="0.3">
      <c r="B4391" s="24" t="str">
        <f>_xlfn.IFNA(VLOOKUP(A4391,list!B:C,2,FALSE),"")</f>
        <v/>
      </c>
      <c r="D4391" s="24" t="str">
        <f>_xlfn.IFNA(VLOOKUP(C4391,list!$G$2:$I$10,2,FALSE),"")</f>
        <v/>
      </c>
      <c r="E4391" s="24" t="str">
        <f>_xlfn.IFNA(VLOOKUP(C4391,list!G:I,3,FALSE),"")</f>
        <v/>
      </c>
      <c r="O4391" s="26" t="str">
        <f t="shared" si="342"/>
        <v/>
      </c>
      <c r="P4391" s="28" t="str">
        <f t="shared" si="346"/>
        <v/>
      </c>
      <c r="Q4391" s="24" t="str">
        <f t="shared" si="343"/>
        <v/>
      </c>
      <c r="R4391" s="24" t="str">
        <f t="shared" si="344"/>
        <v/>
      </c>
      <c r="S4391" s="27" t="str">
        <f t="shared" si="345"/>
        <v/>
      </c>
    </row>
    <row r="4392" spans="2:19" x14ac:dyDescent="0.3">
      <c r="B4392" s="24" t="str">
        <f>_xlfn.IFNA(VLOOKUP(A4392,list!B:C,2,FALSE),"")</f>
        <v/>
      </c>
      <c r="D4392" s="24" t="str">
        <f>_xlfn.IFNA(VLOOKUP(C4392,list!$G$2:$I$10,2,FALSE),"")</f>
        <v/>
      </c>
      <c r="E4392" s="24" t="str">
        <f>_xlfn.IFNA(VLOOKUP(C4392,list!G:I,3,FALSE),"")</f>
        <v/>
      </c>
      <c r="O4392" s="26" t="str">
        <f t="shared" si="342"/>
        <v/>
      </c>
      <c r="P4392" s="28" t="str">
        <f t="shared" si="346"/>
        <v/>
      </c>
      <c r="Q4392" s="24" t="str">
        <f t="shared" si="343"/>
        <v/>
      </c>
      <c r="R4392" s="24" t="str">
        <f t="shared" si="344"/>
        <v/>
      </c>
      <c r="S4392" s="27" t="str">
        <f t="shared" si="345"/>
        <v/>
      </c>
    </row>
    <row r="4393" spans="2:19" x14ac:dyDescent="0.3">
      <c r="B4393" s="24" t="str">
        <f>_xlfn.IFNA(VLOOKUP(A4393,list!B:C,2,FALSE),"")</f>
        <v/>
      </c>
      <c r="D4393" s="24" t="str">
        <f>_xlfn.IFNA(VLOOKUP(C4393,list!$G$2:$I$10,2,FALSE),"")</f>
        <v/>
      </c>
      <c r="E4393" s="24" t="str">
        <f>_xlfn.IFNA(VLOOKUP(C4393,list!G:I,3,FALSE),"")</f>
        <v/>
      </c>
      <c r="O4393" s="26" t="str">
        <f t="shared" si="342"/>
        <v/>
      </c>
      <c r="P4393" s="28" t="str">
        <f t="shared" si="346"/>
        <v/>
      </c>
      <c r="Q4393" s="24" t="str">
        <f t="shared" si="343"/>
        <v/>
      </c>
      <c r="R4393" s="24" t="str">
        <f t="shared" si="344"/>
        <v/>
      </c>
      <c r="S4393" s="27" t="str">
        <f t="shared" si="345"/>
        <v/>
      </c>
    </row>
    <row r="4394" spans="2:19" x14ac:dyDescent="0.3">
      <c r="B4394" s="24" t="str">
        <f>_xlfn.IFNA(VLOOKUP(A4394,list!B:C,2,FALSE),"")</f>
        <v/>
      </c>
      <c r="D4394" s="24" t="str">
        <f>_xlfn.IFNA(VLOOKUP(C4394,list!$G$2:$I$10,2,FALSE),"")</f>
        <v/>
      </c>
      <c r="E4394" s="24" t="str">
        <f>_xlfn.IFNA(VLOOKUP(C4394,list!G:I,3,FALSE),"")</f>
        <v/>
      </c>
      <c r="O4394" s="26" t="str">
        <f t="shared" si="342"/>
        <v/>
      </c>
      <c r="P4394" s="28" t="str">
        <f t="shared" si="346"/>
        <v/>
      </c>
      <c r="Q4394" s="24" t="str">
        <f t="shared" si="343"/>
        <v/>
      </c>
      <c r="R4394" s="24" t="str">
        <f t="shared" si="344"/>
        <v/>
      </c>
      <c r="S4394" s="27" t="str">
        <f t="shared" si="345"/>
        <v/>
      </c>
    </row>
    <row r="4395" spans="2:19" x14ac:dyDescent="0.3">
      <c r="B4395" s="24" t="str">
        <f>_xlfn.IFNA(VLOOKUP(A4395,list!B:C,2,FALSE),"")</f>
        <v/>
      </c>
      <c r="D4395" s="24" t="str">
        <f>_xlfn.IFNA(VLOOKUP(C4395,list!$G$2:$I$10,2,FALSE),"")</f>
        <v/>
      </c>
      <c r="E4395" s="24" t="str">
        <f>_xlfn.IFNA(VLOOKUP(C4395,list!G:I,3,FALSE),"")</f>
        <v/>
      </c>
      <c r="O4395" s="26" t="str">
        <f t="shared" si="342"/>
        <v/>
      </c>
      <c r="P4395" s="28" t="str">
        <f t="shared" si="346"/>
        <v/>
      </c>
      <c r="Q4395" s="24" t="str">
        <f t="shared" si="343"/>
        <v/>
      </c>
      <c r="R4395" s="24" t="str">
        <f t="shared" si="344"/>
        <v/>
      </c>
      <c r="S4395" s="27" t="str">
        <f t="shared" si="345"/>
        <v/>
      </c>
    </row>
    <row r="4396" spans="2:19" x14ac:dyDescent="0.3">
      <c r="B4396" s="24" t="str">
        <f>_xlfn.IFNA(VLOOKUP(A4396,list!B:C,2,FALSE),"")</f>
        <v/>
      </c>
      <c r="D4396" s="24" t="str">
        <f>_xlfn.IFNA(VLOOKUP(C4396,list!$G$2:$I$10,2,FALSE),"")</f>
        <v/>
      </c>
      <c r="E4396" s="24" t="str">
        <f>_xlfn.IFNA(VLOOKUP(C4396,list!G:I,3,FALSE),"")</f>
        <v/>
      </c>
      <c r="O4396" s="26" t="str">
        <f t="shared" si="342"/>
        <v/>
      </c>
      <c r="P4396" s="28" t="str">
        <f t="shared" si="346"/>
        <v/>
      </c>
      <c r="Q4396" s="24" t="str">
        <f t="shared" si="343"/>
        <v/>
      </c>
      <c r="R4396" s="24" t="str">
        <f t="shared" si="344"/>
        <v/>
      </c>
      <c r="S4396" s="27" t="str">
        <f t="shared" si="345"/>
        <v/>
      </c>
    </row>
    <row r="4397" spans="2:19" x14ac:dyDescent="0.3">
      <c r="B4397" s="24" t="str">
        <f>_xlfn.IFNA(VLOOKUP(A4397,list!B:C,2,FALSE),"")</f>
        <v/>
      </c>
      <c r="D4397" s="24" t="str">
        <f>_xlfn.IFNA(VLOOKUP(C4397,list!$G$2:$I$10,2,FALSE),"")</f>
        <v/>
      </c>
      <c r="E4397" s="24" t="str">
        <f>_xlfn.IFNA(VLOOKUP(C4397,list!G:I,3,FALSE),"")</f>
        <v/>
      </c>
      <c r="O4397" s="26" t="str">
        <f t="shared" si="342"/>
        <v/>
      </c>
      <c r="P4397" s="28" t="str">
        <f t="shared" si="346"/>
        <v/>
      </c>
      <c r="Q4397" s="24" t="str">
        <f t="shared" si="343"/>
        <v/>
      </c>
      <c r="R4397" s="24" t="str">
        <f t="shared" si="344"/>
        <v/>
      </c>
      <c r="S4397" s="27" t="str">
        <f t="shared" si="345"/>
        <v/>
      </c>
    </row>
    <row r="4398" spans="2:19" x14ac:dyDescent="0.3">
      <c r="B4398" s="24" t="str">
        <f>_xlfn.IFNA(VLOOKUP(A4398,list!B:C,2,FALSE),"")</f>
        <v/>
      </c>
      <c r="D4398" s="24" t="str">
        <f>_xlfn.IFNA(VLOOKUP(C4398,list!$G$2:$I$10,2,FALSE),"")</f>
        <v/>
      </c>
      <c r="E4398" s="24" t="str">
        <f>_xlfn.IFNA(VLOOKUP(C4398,list!G:I,3,FALSE),"")</f>
        <v/>
      </c>
      <c r="O4398" s="26" t="str">
        <f t="shared" si="342"/>
        <v/>
      </c>
      <c r="P4398" s="28" t="str">
        <f t="shared" si="346"/>
        <v/>
      </c>
      <c r="Q4398" s="24" t="str">
        <f t="shared" si="343"/>
        <v/>
      </c>
      <c r="R4398" s="24" t="str">
        <f t="shared" si="344"/>
        <v/>
      </c>
      <c r="S4398" s="27" t="str">
        <f t="shared" si="345"/>
        <v/>
      </c>
    </row>
    <row r="4399" spans="2:19" x14ac:dyDescent="0.3">
      <c r="B4399" s="24" t="str">
        <f>_xlfn.IFNA(VLOOKUP(A4399,list!B:C,2,FALSE),"")</f>
        <v/>
      </c>
      <c r="D4399" s="24" t="str">
        <f>_xlfn.IFNA(VLOOKUP(C4399,list!$G$2:$I$10,2,FALSE),"")</f>
        <v/>
      </c>
      <c r="E4399" s="24" t="str">
        <f>_xlfn.IFNA(VLOOKUP(C4399,list!G:I,3,FALSE),"")</f>
        <v/>
      </c>
      <c r="O4399" s="26" t="str">
        <f t="shared" si="342"/>
        <v/>
      </c>
      <c r="P4399" s="28" t="str">
        <f t="shared" si="346"/>
        <v/>
      </c>
      <c r="Q4399" s="24" t="str">
        <f t="shared" si="343"/>
        <v/>
      </c>
      <c r="R4399" s="24" t="str">
        <f t="shared" si="344"/>
        <v/>
      </c>
      <c r="S4399" s="27" t="str">
        <f t="shared" si="345"/>
        <v/>
      </c>
    </row>
    <row r="4400" spans="2:19" x14ac:dyDescent="0.3">
      <c r="B4400" s="24" t="str">
        <f>_xlfn.IFNA(VLOOKUP(A4400,list!B:C,2,FALSE),"")</f>
        <v/>
      </c>
      <c r="D4400" s="24" t="str">
        <f>_xlfn.IFNA(VLOOKUP(C4400,list!$G$2:$I$10,2,FALSE),"")</f>
        <v/>
      </c>
      <c r="E4400" s="24" t="str">
        <f>_xlfn.IFNA(VLOOKUP(C4400,list!G:I,3,FALSE),"")</f>
        <v/>
      </c>
      <c r="O4400" s="26" t="str">
        <f t="shared" si="342"/>
        <v/>
      </c>
      <c r="P4400" s="28" t="str">
        <f t="shared" si="346"/>
        <v/>
      </c>
      <c r="Q4400" s="24" t="str">
        <f t="shared" si="343"/>
        <v/>
      </c>
      <c r="R4400" s="24" t="str">
        <f t="shared" si="344"/>
        <v/>
      </c>
      <c r="S4400" s="27" t="str">
        <f t="shared" si="345"/>
        <v/>
      </c>
    </row>
    <row r="4401" spans="2:19" x14ac:dyDescent="0.3">
      <c r="B4401" s="24" t="str">
        <f>_xlfn.IFNA(VLOOKUP(A4401,list!B:C,2,FALSE),"")</f>
        <v/>
      </c>
      <c r="D4401" s="24" t="str">
        <f>_xlfn.IFNA(VLOOKUP(C4401,list!$G$2:$I$10,2,FALSE),"")</f>
        <v/>
      </c>
      <c r="E4401" s="24" t="str">
        <f>_xlfn.IFNA(VLOOKUP(C4401,list!G:I,3,FALSE),"")</f>
        <v/>
      </c>
      <c r="O4401" s="26" t="str">
        <f t="shared" si="342"/>
        <v/>
      </c>
      <c r="P4401" s="28" t="str">
        <f t="shared" si="346"/>
        <v/>
      </c>
      <c r="Q4401" s="24" t="str">
        <f t="shared" si="343"/>
        <v/>
      </c>
      <c r="R4401" s="24" t="str">
        <f t="shared" si="344"/>
        <v/>
      </c>
      <c r="S4401" s="27" t="str">
        <f t="shared" si="345"/>
        <v/>
      </c>
    </row>
    <row r="4402" spans="2:19" x14ac:dyDescent="0.3">
      <c r="B4402" s="24" t="str">
        <f>_xlfn.IFNA(VLOOKUP(A4402,list!B:C,2,FALSE),"")</f>
        <v/>
      </c>
      <c r="D4402" s="24" t="str">
        <f>_xlfn.IFNA(VLOOKUP(C4402,list!$G$2:$I$10,2,FALSE),"")</f>
        <v/>
      </c>
      <c r="E4402" s="24" t="str">
        <f>_xlfn.IFNA(VLOOKUP(C4402,list!G:I,3,FALSE),"")</f>
        <v/>
      </c>
      <c r="O4402" s="26" t="str">
        <f t="shared" si="342"/>
        <v/>
      </c>
      <c r="P4402" s="28" t="str">
        <f t="shared" si="346"/>
        <v/>
      </c>
      <c r="Q4402" s="24" t="str">
        <f t="shared" si="343"/>
        <v/>
      </c>
      <c r="R4402" s="24" t="str">
        <f t="shared" si="344"/>
        <v/>
      </c>
      <c r="S4402" s="27" t="str">
        <f t="shared" si="345"/>
        <v/>
      </c>
    </row>
    <row r="4403" spans="2:19" x14ac:dyDescent="0.3">
      <c r="B4403" s="24" t="str">
        <f>_xlfn.IFNA(VLOOKUP(A4403,list!B:C,2,FALSE),"")</f>
        <v/>
      </c>
      <c r="D4403" s="24" t="str">
        <f>_xlfn.IFNA(VLOOKUP(C4403,list!$G$2:$I$10,2,FALSE),"")</f>
        <v/>
      </c>
      <c r="E4403" s="24" t="str">
        <f>_xlfn.IFNA(VLOOKUP(C4403,list!G:I,3,FALSE),"")</f>
        <v/>
      </c>
      <c r="O4403" s="26" t="str">
        <f t="shared" si="342"/>
        <v/>
      </c>
      <c r="P4403" s="28" t="str">
        <f t="shared" si="346"/>
        <v/>
      </c>
      <c r="Q4403" s="24" t="str">
        <f t="shared" si="343"/>
        <v/>
      </c>
      <c r="R4403" s="24" t="str">
        <f t="shared" si="344"/>
        <v/>
      </c>
      <c r="S4403" s="27" t="str">
        <f t="shared" si="345"/>
        <v/>
      </c>
    </row>
    <row r="4404" spans="2:19" x14ac:dyDescent="0.3">
      <c r="B4404" s="24" t="str">
        <f>_xlfn.IFNA(VLOOKUP(A4404,list!B:C,2,FALSE),"")</f>
        <v/>
      </c>
      <c r="D4404" s="24" t="str">
        <f>_xlfn.IFNA(VLOOKUP(C4404,list!$G$2:$I$10,2,FALSE),"")</f>
        <v/>
      </c>
      <c r="E4404" s="24" t="str">
        <f>_xlfn.IFNA(VLOOKUP(C4404,list!G:I,3,FALSE),"")</f>
        <v/>
      </c>
      <c r="O4404" s="26" t="str">
        <f t="shared" si="342"/>
        <v/>
      </c>
      <c r="P4404" s="28" t="str">
        <f t="shared" si="346"/>
        <v/>
      </c>
      <c r="Q4404" s="24" t="str">
        <f t="shared" si="343"/>
        <v/>
      </c>
      <c r="R4404" s="24" t="str">
        <f t="shared" si="344"/>
        <v/>
      </c>
      <c r="S4404" s="27" t="str">
        <f t="shared" si="345"/>
        <v/>
      </c>
    </row>
    <row r="4405" spans="2:19" x14ac:dyDescent="0.3">
      <c r="B4405" s="24" t="str">
        <f>_xlfn.IFNA(VLOOKUP(A4405,list!B:C,2,FALSE),"")</f>
        <v/>
      </c>
      <c r="D4405" s="24" t="str">
        <f>_xlfn.IFNA(VLOOKUP(C4405,list!$G$2:$I$10,2,FALSE),"")</f>
        <v/>
      </c>
      <c r="E4405" s="24" t="str">
        <f>_xlfn.IFNA(VLOOKUP(C4405,list!G:I,3,FALSE),"")</f>
        <v/>
      </c>
      <c r="O4405" s="26" t="str">
        <f t="shared" si="342"/>
        <v/>
      </c>
      <c r="P4405" s="28" t="str">
        <f t="shared" si="346"/>
        <v/>
      </c>
      <c r="Q4405" s="24" t="str">
        <f t="shared" si="343"/>
        <v/>
      </c>
      <c r="R4405" s="24" t="str">
        <f t="shared" si="344"/>
        <v/>
      </c>
      <c r="S4405" s="27" t="str">
        <f t="shared" si="345"/>
        <v/>
      </c>
    </row>
    <row r="4406" spans="2:19" x14ac:dyDescent="0.3">
      <c r="B4406" s="24" t="str">
        <f>_xlfn.IFNA(VLOOKUP(A4406,list!B:C,2,FALSE),"")</f>
        <v/>
      </c>
      <c r="D4406" s="24" t="str">
        <f>_xlfn.IFNA(VLOOKUP(C4406,list!$G$2:$I$10,2,FALSE),"")</f>
        <v/>
      </c>
      <c r="E4406" s="24" t="str">
        <f>_xlfn.IFNA(VLOOKUP(C4406,list!G:I,3,FALSE),"")</f>
        <v/>
      </c>
      <c r="O4406" s="26" t="str">
        <f t="shared" si="342"/>
        <v/>
      </c>
      <c r="P4406" s="28" t="str">
        <f t="shared" si="346"/>
        <v/>
      </c>
      <c r="Q4406" s="24" t="str">
        <f t="shared" si="343"/>
        <v/>
      </c>
      <c r="R4406" s="24" t="str">
        <f t="shared" si="344"/>
        <v/>
      </c>
      <c r="S4406" s="27" t="str">
        <f t="shared" si="345"/>
        <v/>
      </c>
    </row>
    <row r="4407" spans="2:19" x14ac:dyDescent="0.3">
      <c r="B4407" s="24" t="str">
        <f>_xlfn.IFNA(VLOOKUP(A4407,list!B:C,2,FALSE),"")</f>
        <v/>
      </c>
      <c r="D4407" s="24" t="str">
        <f>_xlfn.IFNA(VLOOKUP(C4407,list!$G$2:$I$10,2,FALSE),"")</f>
        <v/>
      </c>
      <c r="E4407" s="24" t="str">
        <f>_xlfn.IFNA(VLOOKUP(C4407,list!G:I,3,FALSE),"")</f>
        <v/>
      </c>
      <c r="O4407" s="26" t="str">
        <f t="shared" si="342"/>
        <v/>
      </c>
      <c r="P4407" s="28" t="str">
        <f t="shared" si="346"/>
        <v/>
      </c>
      <c r="Q4407" s="24" t="str">
        <f t="shared" si="343"/>
        <v/>
      </c>
      <c r="R4407" s="24" t="str">
        <f t="shared" si="344"/>
        <v/>
      </c>
      <c r="S4407" s="27" t="str">
        <f t="shared" si="345"/>
        <v/>
      </c>
    </row>
    <row r="4408" spans="2:19" x14ac:dyDescent="0.3">
      <c r="B4408" s="24" t="str">
        <f>_xlfn.IFNA(VLOOKUP(A4408,list!B:C,2,FALSE),"")</f>
        <v/>
      </c>
      <c r="D4408" s="24" t="str">
        <f>_xlfn.IFNA(VLOOKUP(C4408,list!$G$2:$I$10,2,FALSE),"")</f>
        <v/>
      </c>
      <c r="E4408" s="24" t="str">
        <f>_xlfn.IFNA(VLOOKUP(C4408,list!G:I,3,FALSE),"")</f>
        <v/>
      </c>
      <c r="O4408" s="26" t="str">
        <f t="shared" si="342"/>
        <v/>
      </c>
      <c r="P4408" s="28" t="str">
        <f t="shared" si="346"/>
        <v/>
      </c>
      <c r="Q4408" s="24" t="str">
        <f t="shared" si="343"/>
        <v/>
      </c>
      <c r="R4408" s="24" t="str">
        <f t="shared" si="344"/>
        <v/>
      </c>
      <c r="S4408" s="27" t="str">
        <f t="shared" si="345"/>
        <v/>
      </c>
    </row>
    <row r="4409" spans="2:19" x14ac:dyDescent="0.3">
      <c r="B4409" s="24" t="str">
        <f>_xlfn.IFNA(VLOOKUP(A4409,list!B:C,2,FALSE),"")</f>
        <v/>
      </c>
      <c r="D4409" s="24" t="str">
        <f>_xlfn.IFNA(VLOOKUP(C4409,list!$G$2:$I$10,2,FALSE),"")</f>
        <v/>
      </c>
      <c r="E4409" s="24" t="str">
        <f>_xlfn.IFNA(VLOOKUP(C4409,list!G:I,3,FALSE),"")</f>
        <v/>
      </c>
      <c r="O4409" s="26" t="str">
        <f t="shared" si="342"/>
        <v/>
      </c>
      <c r="P4409" s="28" t="str">
        <f t="shared" si="346"/>
        <v/>
      </c>
      <c r="Q4409" s="24" t="str">
        <f t="shared" si="343"/>
        <v/>
      </c>
      <c r="R4409" s="24" t="str">
        <f t="shared" si="344"/>
        <v/>
      </c>
      <c r="S4409" s="27" t="str">
        <f t="shared" si="345"/>
        <v/>
      </c>
    </row>
    <row r="4410" spans="2:19" x14ac:dyDescent="0.3">
      <c r="B4410" s="24" t="str">
        <f>_xlfn.IFNA(VLOOKUP(A4410,list!B:C,2,FALSE),"")</f>
        <v/>
      </c>
      <c r="D4410" s="24" t="str">
        <f>_xlfn.IFNA(VLOOKUP(C4410,list!$G$2:$I$10,2,FALSE),"")</f>
        <v/>
      </c>
      <c r="E4410" s="24" t="str">
        <f>_xlfn.IFNA(VLOOKUP(C4410,list!G:I,3,FALSE),"")</f>
        <v/>
      </c>
      <c r="O4410" s="26" t="str">
        <f t="shared" si="342"/>
        <v/>
      </c>
      <c r="P4410" s="28" t="str">
        <f t="shared" si="346"/>
        <v/>
      </c>
      <c r="Q4410" s="24" t="str">
        <f t="shared" si="343"/>
        <v/>
      </c>
      <c r="R4410" s="24" t="str">
        <f t="shared" si="344"/>
        <v/>
      </c>
      <c r="S4410" s="27" t="str">
        <f t="shared" si="345"/>
        <v/>
      </c>
    </row>
    <row r="4411" spans="2:19" x14ac:dyDescent="0.3">
      <c r="B4411" s="24" t="str">
        <f>_xlfn.IFNA(VLOOKUP(A4411,list!B:C,2,FALSE),"")</f>
        <v/>
      </c>
      <c r="D4411" s="24" t="str">
        <f>_xlfn.IFNA(VLOOKUP(C4411,list!$G$2:$I$10,2,FALSE),"")</f>
        <v/>
      </c>
      <c r="E4411" s="24" t="str">
        <f>_xlfn.IFNA(VLOOKUP(C4411,list!G:I,3,FALSE),"")</f>
        <v/>
      </c>
      <c r="O4411" s="26" t="str">
        <f t="shared" si="342"/>
        <v/>
      </c>
      <c r="P4411" s="28" t="str">
        <f t="shared" si="346"/>
        <v/>
      </c>
      <c r="Q4411" s="24" t="str">
        <f t="shared" si="343"/>
        <v/>
      </c>
      <c r="R4411" s="24" t="str">
        <f t="shared" si="344"/>
        <v/>
      </c>
      <c r="S4411" s="27" t="str">
        <f t="shared" si="345"/>
        <v/>
      </c>
    </row>
    <row r="4412" spans="2:19" x14ac:dyDescent="0.3">
      <c r="B4412" s="24" t="str">
        <f>_xlfn.IFNA(VLOOKUP(A4412,list!B:C,2,FALSE),"")</f>
        <v/>
      </c>
      <c r="D4412" s="24" t="str">
        <f>_xlfn.IFNA(VLOOKUP(C4412,list!$G$2:$I$10,2,FALSE),"")</f>
        <v/>
      </c>
      <c r="E4412" s="24" t="str">
        <f>_xlfn.IFNA(VLOOKUP(C4412,list!G:I,3,FALSE),"")</f>
        <v/>
      </c>
      <c r="O4412" s="26" t="str">
        <f t="shared" si="342"/>
        <v/>
      </c>
      <c r="P4412" s="28" t="str">
        <f t="shared" si="346"/>
        <v/>
      </c>
      <c r="Q4412" s="24" t="str">
        <f t="shared" si="343"/>
        <v/>
      </c>
      <c r="R4412" s="24" t="str">
        <f t="shared" si="344"/>
        <v/>
      </c>
      <c r="S4412" s="27" t="str">
        <f t="shared" si="345"/>
        <v/>
      </c>
    </row>
    <row r="4413" spans="2:19" x14ac:dyDescent="0.3">
      <c r="B4413" s="24" t="str">
        <f>_xlfn.IFNA(VLOOKUP(A4413,list!B:C,2,FALSE),"")</f>
        <v/>
      </c>
      <c r="D4413" s="24" t="str">
        <f>_xlfn.IFNA(VLOOKUP(C4413,list!$G$2:$I$10,2,FALSE),"")</f>
        <v/>
      </c>
      <c r="E4413" s="24" t="str">
        <f>_xlfn.IFNA(VLOOKUP(C4413,list!G:I,3,FALSE),"")</f>
        <v/>
      </c>
      <c r="O4413" s="26" t="str">
        <f t="shared" si="342"/>
        <v/>
      </c>
      <c r="P4413" s="28" t="str">
        <f t="shared" si="346"/>
        <v/>
      </c>
      <c r="Q4413" s="24" t="str">
        <f t="shared" si="343"/>
        <v/>
      </c>
      <c r="R4413" s="24" t="str">
        <f t="shared" si="344"/>
        <v/>
      </c>
      <c r="S4413" s="27" t="str">
        <f t="shared" si="345"/>
        <v/>
      </c>
    </row>
    <row r="4414" spans="2:19" x14ac:dyDescent="0.3">
      <c r="B4414" s="24" t="str">
        <f>_xlfn.IFNA(VLOOKUP(A4414,list!B:C,2,FALSE),"")</f>
        <v/>
      </c>
      <c r="D4414" s="24" t="str">
        <f>_xlfn.IFNA(VLOOKUP(C4414,list!$G$2:$I$10,2,FALSE),"")</f>
        <v/>
      </c>
      <c r="E4414" s="24" t="str">
        <f>_xlfn.IFNA(VLOOKUP(C4414,list!G:I,3,FALSE),"")</f>
        <v/>
      </c>
      <c r="O4414" s="26" t="str">
        <f t="shared" si="342"/>
        <v/>
      </c>
      <c r="P4414" s="28" t="str">
        <f t="shared" si="346"/>
        <v/>
      </c>
      <c r="Q4414" s="24" t="str">
        <f t="shared" si="343"/>
        <v/>
      </c>
      <c r="R4414" s="24" t="str">
        <f t="shared" si="344"/>
        <v/>
      </c>
      <c r="S4414" s="27" t="str">
        <f t="shared" si="345"/>
        <v/>
      </c>
    </row>
    <row r="4415" spans="2:19" x14ac:dyDescent="0.3">
      <c r="B4415" s="24" t="str">
        <f>_xlfn.IFNA(VLOOKUP(A4415,list!B:C,2,FALSE),"")</f>
        <v/>
      </c>
      <c r="D4415" s="24" t="str">
        <f>_xlfn.IFNA(VLOOKUP(C4415,list!$G$2:$I$10,2,FALSE),"")</f>
        <v/>
      </c>
      <c r="E4415" s="24" t="str">
        <f>_xlfn.IFNA(VLOOKUP(C4415,list!G:I,3,FALSE),"")</f>
        <v/>
      </c>
      <c r="O4415" s="26" t="str">
        <f t="shared" si="342"/>
        <v/>
      </c>
      <c r="P4415" s="28" t="str">
        <f t="shared" si="346"/>
        <v/>
      </c>
      <c r="Q4415" s="24" t="str">
        <f t="shared" si="343"/>
        <v/>
      </c>
      <c r="R4415" s="24" t="str">
        <f t="shared" si="344"/>
        <v/>
      </c>
      <c r="S4415" s="27" t="str">
        <f t="shared" si="345"/>
        <v/>
      </c>
    </row>
    <row r="4416" spans="2:19" x14ac:dyDescent="0.3">
      <c r="B4416" s="24" t="str">
        <f>_xlfn.IFNA(VLOOKUP(A4416,list!B:C,2,FALSE),"")</f>
        <v/>
      </c>
      <c r="D4416" s="24" t="str">
        <f>_xlfn.IFNA(VLOOKUP(C4416,list!$G$2:$I$10,2,FALSE),"")</f>
        <v/>
      </c>
      <c r="E4416" s="24" t="str">
        <f>_xlfn.IFNA(VLOOKUP(C4416,list!G:I,3,FALSE),"")</f>
        <v/>
      </c>
      <c r="O4416" s="26" t="str">
        <f t="shared" si="342"/>
        <v/>
      </c>
      <c r="P4416" s="28" t="str">
        <f t="shared" si="346"/>
        <v/>
      </c>
      <c r="Q4416" s="24" t="str">
        <f t="shared" si="343"/>
        <v/>
      </c>
      <c r="R4416" s="24" t="str">
        <f t="shared" si="344"/>
        <v/>
      </c>
      <c r="S4416" s="27" t="str">
        <f t="shared" si="345"/>
        <v/>
      </c>
    </row>
    <row r="4417" spans="2:19" x14ac:dyDescent="0.3">
      <c r="B4417" s="24" t="str">
        <f>_xlfn.IFNA(VLOOKUP(A4417,list!B:C,2,FALSE),"")</f>
        <v/>
      </c>
      <c r="D4417" s="24" t="str">
        <f>_xlfn.IFNA(VLOOKUP(C4417,list!$G$2:$I$10,2,FALSE),"")</f>
        <v/>
      </c>
      <c r="E4417" s="24" t="str">
        <f>_xlfn.IFNA(VLOOKUP(C4417,list!G:I,3,FALSE),"")</f>
        <v/>
      </c>
      <c r="O4417" s="26" t="str">
        <f t="shared" si="342"/>
        <v/>
      </c>
      <c r="P4417" s="28" t="str">
        <f t="shared" si="346"/>
        <v/>
      </c>
      <c r="Q4417" s="24" t="str">
        <f t="shared" si="343"/>
        <v/>
      </c>
      <c r="R4417" s="24" t="str">
        <f t="shared" si="344"/>
        <v/>
      </c>
      <c r="S4417" s="27" t="str">
        <f t="shared" si="345"/>
        <v/>
      </c>
    </row>
    <row r="4418" spans="2:19" x14ac:dyDescent="0.3">
      <c r="B4418" s="24" t="str">
        <f>_xlfn.IFNA(VLOOKUP(A4418,list!B:C,2,FALSE),"")</f>
        <v/>
      </c>
      <c r="D4418" s="24" t="str">
        <f>_xlfn.IFNA(VLOOKUP(C4418,list!$G$2:$I$10,2,FALSE),"")</f>
        <v/>
      </c>
      <c r="E4418" s="24" t="str">
        <f>_xlfn.IFNA(VLOOKUP(C4418,list!G:I,3,FALSE),"")</f>
        <v/>
      </c>
      <c r="O4418" s="26" t="str">
        <f t="shared" ref="O4418:O4481" si="347">IFERROR(IF(H4418="","",DATE(YEAR(H4418),MONTH(H4418),1)),"")</f>
        <v/>
      </c>
      <c r="P4418" s="28" t="str">
        <f t="shared" si="346"/>
        <v/>
      </c>
      <c r="Q4418" s="24" t="str">
        <f t="shared" ref="Q4418:Q4481" si="348">IFERROR(IF(J4418="","",MONTH(EOMONTH(J4418,(DAY(J4418)&gt;15)+0))),"")</f>
        <v/>
      </c>
      <c r="R4418" s="24" t="str">
        <f t="shared" ref="R4418:R4481" si="349">IFERROR(IF(J4418="","",IF(AND(MONTH(J4418)=12,Q4418=1),YEAR(J4418)+1,YEAR(J4418))),"")</f>
        <v/>
      </c>
      <c r="S4418" s="27" t="str">
        <f t="shared" ref="S4418:S4481" si="350">IF(OR(Q4418="",R4418=""),"",DATE(R4418,Q4418,1))</f>
        <v/>
      </c>
    </row>
    <row r="4419" spans="2:19" x14ac:dyDescent="0.3">
      <c r="B4419" s="24" t="str">
        <f>_xlfn.IFNA(VLOOKUP(A4419,list!B:C,2,FALSE),"")</f>
        <v/>
      </c>
      <c r="D4419" s="24" t="str">
        <f>_xlfn.IFNA(VLOOKUP(C4419,list!$G$2:$I$10,2,FALSE),"")</f>
        <v/>
      </c>
      <c r="E4419" s="24" t="str">
        <f>_xlfn.IFNA(VLOOKUP(C4419,list!G:I,3,FALSE),"")</f>
        <v/>
      </c>
      <c r="O4419" s="26" t="str">
        <f t="shared" si="347"/>
        <v/>
      </c>
      <c r="P4419" s="28" t="str">
        <f t="shared" ref="P4419:P4482" si="351">IFERROR(IF(J4419&gt;0,((J4419-H4419)/7),""),"")</f>
        <v/>
      </c>
      <c r="Q4419" s="24" t="str">
        <f t="shared" si="348"/>
        <v/>
      </c>
      <c r="R4419" s="24" t="str">
        <f t="shared" si="349"/>
        <v/>
      </c>
      <c r="S4419" s="27" t="str">
        <f t="shared" si="350"/>
        <v/>
      </c>
    </row>
    <row r="4420" spans="2:19" x14ac:dyDescent="0.3">
      <c r="B4420" s="24" t="str">
        <f>_xlfn.IFNA(VLOOKUP(A4420,list!B:C,2,FALSE),"")</f>
        <v/>
      </c>
      <c r="D4420" s="24" t="str">
        <f>_xlfn.IFNA(VLOOKUP(C4420,list!$G$2:$I$10,2,FALSE),"")</f>
        <v/>
      </c>
      <c r="E4420" s="24" t="str">
        <f>_xlfn.IFNA(VLOOKUP(C4420,list!G:I,3,FALSE),"")</f>
        <v/>
      </c>
      <c r="O4420" s="26" t="str">
        <f t="shared" si="347"/>
        <v/>
      </c>
      <c r="P4420" s="28" t="str">
        <f t="shared" si="351"/>
        <v/>
      </c>
      <c r="Q4420" s="24" t="str">
        <f t="shared" si="348"/>
        <v/>
      </c>
      <c r="R4420" s="24" t="str">
        <f t="shared" si="349"/>
        <v/>
      </c>
      <c r="S4420" s="27" t="str">
        <f t="shared" si="350"/>
        <v/>
      </c>
    </row>
    <row r="4421" spans="2:19" x14ac:dyDescent="0.3">
      <c r="B4421" s="24" t="str">
        <f>_xlfn.IFNA(VLOOKUP(A4421,list!B:C,2,FALSE),"")</f>
        <v/>
      </c>
      <c r="D4421" s="24" t="str">
        <f>_xlfn.IFNA(VLOOKUP(C4421,list!$G$2:$I$10,2,FALSE),"")</f>
        <v/>
      </c>
      <c r="E4421" s="24" t="str">
        <f>_xlfn.IFNA(VLOOKUP(C4421,list!G:I,3,FALSE),"")</f>
        <v/>
      </c>
      <c r="O4421" s="26" t="str">
        <f t="shared" si="347"/>
        <v/>
      </c>
      <c r="P4421" s="28" t="str">
        <f t="shared" si="351"/>
        <v/>
      </c>
      <c r="Q4421" s="24" t="str">
        <f t="shared" si="348"/>
        <v/>
      </c>
      <c r="R4421" s="24" t="str">
        <f t="shared" si="349"/>
        <v/>
      </c>
      <c r="S4421" s="27" t="str">
        <f t="shared" si="350"/>
        <v/>
      </c>
    </row>
    <row r="4422" spans="2:19" x14ac:dyDescent="0.3">
      <c r="B4422" s="24" t="str">
        <f>_xlfn.IFNA(VLOOKUP(A4422,list!B:C,2,FALSE),"")</f>
        <v/>
      </c>
      <c r="D4422" s="24" t="str">
        <f>_xlfn.IFNA(VLOOKUP(C4422,list!$G$2:$I$10,2,FALSE),"")</f>
        <v/>
      </c>
      <c r="E4422" s="24" t="str">
        <f>_xlfn.IFNA(VLOOKUP(C4422,list!G:I,3,FALSE),"")</f>
        <v/>
      </c>
      <c r="O4422" s="26" t="str">
        <f t="shared" si="347"/>
        <v/>
      </c>
      <c r="P4422" s="28" t="str">
        <f t="shared" si="351"/>
        <v/>
      </c>
      <c r="Q4422" s="24" t="str">
        <f t="shared" si="348"/>
        <v/>
      </c>
      <c r="R4422" s="24" t="str">
        <f t="shared" si="349"/>
        <v/>
      </c>
      <c r="S4422" s="27" t="str">
        <f t="shared" si="350"/>
        <v/>
      </c>
    </row>
    <row r="4423" spans="2:19" x14ac:dyDescent="0.3">
      <c r="B4423" s="24" t="str">
        <f>_xlfn.IFNA(VLOOKUP(A4423,list!B:C,2,FALSE),"")</f>
        <v/>
      </c>
      <c r="D4423" s="24" t="str">
        <f>_xlfn.IFNA(VLOOKUP(C4423,list!$G$2:$I$10,2,FALSE),"")</f>
        <v/>
      </c>
      <c r="E4423" s="24" t="str">
        <f>_xlfn.IFNA(VLOOKUP(C4423,list!G:I,3,FALSE),"")</f>
        <v/>
      </c>
      <c r="O4423" s="26" t="str">
        <f t="shared" si="347"/>
        <v/>
      </c>
      <c r="P4423" s="28" t="str">
        <f t="shared" si="351"/>
        <v/>
      </c>
      <c r="Q4423" s="24" t="str">
        <f t="shared" si="348"/>
        <v/>
      </c>
      <c r="R4423" s="24" t="str">
        <f t="shared" si="349"/>
        <v/>
      </c>
      <c r="S4423" s="27" t="str">
        <f t="shared" si="350"/>
        <v/>
      </c>
    </row>
    <row r="4424" spans="2:19" x14ac:dyDescent="0.3">
      <c r="B4424" s="24" t="str">
        <f>_xlfn.IFNA(VLOOKUP(A4424,list!B:C,2,FALSE),"")</f>
        <v/>
      </c>
      <c r="D4424" s="24" t="str">
        <f>_xlfn.IFNA(VLOOKUP(C4424,list!$G$2:$I$10,2,FALSE),"")</f>
        <v/>
      </c>
      <c r="E4424" s="24" t="str">
        <f>_xlfn.IFNA(VLOOKUP(C4424,list!G:I,3,FALSE),"")</f>
        <v/>
      </c>
      <c r="O4424" s="26" t="str">
        <f t="shared" si="347"/>
        <v/>
      </c>
      <c r="P4424" s="28" t="str">
        <f t="shared" si="351"/>
        <v/>
      </c>
      <c r="Q4424" s="24" t="str">
        <f t="shared" si="348"/>
        <v/>
      </c>
      <c r="R4424" s="24" t="str">
        <f t="shared" si="349"/>
        <v/>
      </c>
      <c r="S4424" s="27" t="str">
        <f t="shared" si="350"/>
        <v/>
      </c>
    </row>
    <row r="4425" spans="2:19" x14ac:dyDescent="0.3">
      <c r="B4425" s="24" t="str">
        <f>_xlfn.IFNA(VLOOKUP(A4425,list!B:C,2,FALSE),"")</f>
        <v/>
      </c>
      <c r="D4425" s="24" t="str">
        <f>_xlfn.IFNA(VLOOKUP(C4425,list!$G$2:$I$10,2,FALSE),"")</f>
        <v/>
      </c>
      <c r="E4425" s="24" t="str">
        <f>_xlfn.IFNA(VLOOKUP(C4425,list!G:I,3,FALSE),"")</f>
        <v/>
      </c>
      <c r="O4425" s="26" t="str">
        <f t="shared" si="347"/>
        <v/>
      </c>
      <c r="P4425" s="28" t="str">
        <f t="shared" si="351"/>
        <v/>
      </c>
      <c r="Q4425" s="24" t="str">
        <f t="shared" si="348"/>
        <v/>
      </c>
      <c r="R4425" s="24" t="str">
        <f t="shared" si="349"/>
        <v/>
      </c>
      <c r="S4425" s="27" t="str">
        <f t="shared" si="350"/>
        <v/>
      </c>
    </row>
    <row r="4426" spans="2:19" x14ac:dyDescent="0.3">
      <c r="B4426" s="24" t="str">
        <f>_xlfn.IFNA(VLOOKUP(A4426,list!B:C,2,FALSE),"")</f>
        <v/>
      </c>
      <c r="D4426" s="24" t="str">
        <f>_xlfn.IFNA(VLOOKUP(C4426,list!$G$2:$I$10,2,FALSE),"")</f>
        <v/>
      </c>
      <c r="E4426" s="24" t="str">
        <f>_xlfn.IFNA(VLOOKUP(C4426,list!G:I,3,FALSE),"")</f>
        <v/>
      </c>
      <c r="O4426" s="26" t="str">
        <f t="shared" si="347"/>
        <v/>
      </c>
      <c r="P4426" s="28" t="str">
        <f t="shared" si="351"/>
        <v/>
      </c>
      <c r="Q4426" s="24" t="str">
        <f t="shared" si="348"/>
        <v/>
      </c>
      <c r="R4426" s="24" t="str">
        <f t="shared" si="349"/>
        <v/>
      </c>
      <c r="S4426" s="27" t="str">
        <f t="shared" si="350"/>
        <v/>
      </c>
    </row>
    <row r="4427" spans="2:19" x14ac:dyDescent="0.3">
      <c r="B4427" s="24" t="str">
        <f>_xlfn.IFNA(VLOOKUP(A4427,list!B:C,2,FALSE),"")</f>
        <v/>
      </c>
      <c r="D4427" s="24" t="str">
        <f>_xlfn.IFNA(VLOOKUP(C4427,list!$G$2:$I$10,2,FALSE),"")</f>
        <v/>
      </c>
      <c r="E4427" s="24" t="str">
        <f>_xlfn.IFNA(VLOOKUP(C4427,list!G:I,3,FALSE),"")</f>
        <v/>
      </c>
      <c r="O4427" s="26" t="str">
        <f t="shared" si="347"/>
        <v/>
      </c>
      <c r="P4427" s="28" t="str">
        <f t="shared" si="351"/>
        <v/>
      </c>
      <c r="Q4427" s="24" t="str">
        <f t="shared" si="348"/>
        <v/>
      </c>
      <c r="R4427" s="24" t="str">
        <f t="shared" si="349"/>
        <v/>
      </c>
      <c r="S4427" s="27" t="str">
        <f t="shared" si="350"/>
        <v/>
      </c>
    </row>
    <row r="4428" spans="2:19" x14ac:dyDescent="0.3">
      <c r="B4428" s="24" t="str">
        <f>_xlfn.IFNA(VLOOKUP(A4428,list!B:C,2,FALSE),"")</f>
        <v/>
      </c>
      <c r="D4428" s="24" t="str">
        <f>_xlfn.IFNA(VLOOKUP(C4428,list!$G$2:$I$10,2,FALSE),"")</f>
        <v/>
      </c>
      <c r="E4428" s="24" t="str">
        <f>_xlfn.IFNA(VLOOKUP(C4428,list!G:I,3,FALSE),"")</f>
        <v/>
      </c>
      <c r="O4428" s="26" t="str">
        <f t="shared" si="347"/>
        <v/>
      </c>
      <c r="P4428" s="28" t="str">
        <f t="shared" si="351"/>
        <v/>
      </c>
      <c r="Q4428" s="24" t="str">
        <f t="shared" si="348"/>
        <v/>
      </c>
      <c r="R4428" s="24" t="str">
        <f t="shared" si="349"/>
        <v/>
      </c>
      <c r="S4428" s="27" t="str">
        <f t="shared" si="350"/>
        <v/>
      </c>
    </row>
    <row r="4429" spans="2:19" x14ac:dyDescent="0.3">
      <c r="B4429" s="24" t="str">
        <f>_xlfn.IFNA(VLOOKUP(A4429,list!B:C,2,FALSE),"")</f>
        <v/>
      </c>
      <c r="D4429" s="24" t="str">
        <f>_xlfn.IFNA(VLOOKUP(C4429,list!$G$2:$I$10,2,FALSE),"")</f>
        <v/>
      </c>
      <c r="E4429" s="24" t="str">
        <f>_xlfn.IFNA(VLOOKUP(C4429,list!G:I,3,FALSE),"")</f>
        <v/>
      </c>
      <c r="O4429" s="26" t="str">
        <f t="shared" si="347"/>
        <v/>
      </c>
      <c r="P4429" s="28" t="str">
        <f t="shared" si="351"/>
        <v/>
      </c>
      <c r="Q4429" s="24" t="str">
        <f t="shared" si="348"/>
        <v/>
      </c>
      <c r="R4429" s="24" t="str">
        <f t="shared" si="349"/>
        <v/>
      </c>
      <c r="S4429" s="27" t="str">
        <f t="shared" si="350"/>
        <v/>
      </c>
    </row>
    <row r="4430" spans="2:19" x14ac:dyDescent="0.3">
      <c r="B4430" s="24" t="str">
        <f>_xlfn.IFNA(VLOOKUP(A4430,list!B:C,2,FALSE),"")</f>
        <v/>
      </c>
      <c r="D4430" s="24" t="str">
        <f>_xlfn.IFNA(VLOOKUP(C4430,list!$G$2:$I$10,2,FALSE),"")</f>
        <v/>
      </c>
      <c r="E4430" s="24" t="str">
        <f>_xlfn.IFNA(VLOOKUP(C4430,list!G:I,3,FALSE),"")</f>
        <v/>
      </c>
      <c r="O4430" s="26" t="str">
        <f t="shared" si="347"/>
        <v/>
      </c>
      <c r="P4430" s="28" t="str">
        <f t="shared" si="351"/>
        <v/>
      </c>
      <c r="Q4430" s="24" t="str">
        <f t="shared" si="348"/>
        <v/>
      </c>
      <c r="R4430" s="24" t="str">
        <f t="shared" si="349"/>
        <v/>
      </c>
      <c r="S4430" s="27" t="str">
        <f t="shared" si="350"/>
        <v/>
      </c>
    </row>
    <row r="4431" spans="2:19" x14ac:dyDescent="0.3">
      <c r="B4431" s="24" t="str">
        <f>_xlfn.IFNA(VLOOKUP(A4431,list!B:C,2,FALSE),"")</f>
        <v/>
      </c>
      <c r="D4431" s="24" t="str">
        <f>_xlfn.IFNA(VLOOKUP(C4431,list!$G$2:$I$10,2,FALSE),"")</f>
        <v/>
      </c>
      <c r="E4431" s="24" t="str">
        <f>_xlfn.IFNA(VLOOKUP(C4431,list!G:I,3,FALSE),"")</f>
        <v/>
      </c>
      <c r="O4431" s="26" t="str">
        <f t="shared" si="347"/>
        <v/>
      </c>
      <c r="P4431" s="28" t="str">
        <f t="shared" si="351"/>
        <v/>
      </c>
      <c r="Q4431" s="24" t="str">
        <f t="shared" si="348"/>
        <v/>
      </c>
      <c r="R4431" s="24" t="str">
        <f t="shared" si="349"/>
        <v/>
      </c>
      <c r="S4431" s="27" t="str">
        <f t="shared" si="350"/>
        <v/>
      </c>
    </row>
    <row r="4432" spans="2:19" x14ac:dyDescent="0.3">
      <c r="B4432" s="24" t="str">
        <f>_xlfn.IFNA(VLOOKUP(A4432,list!B:C,2,FALSE),"")</f>
        <v/>
      </c>
      <c r="D4432" s="24" t="str">
        <f>_xlfn.IFNA(VLOOKUP(C4432,list!$G$2:$I$10,2,FALSE),"")</f>
        <v/>
      </c>
      <c r="E4432" s="24" t="str">
        <f>_xlfn.IFNA(VLOOKUP(C4432,list!G:I,3,FALSE),"")</f>
        <v/>
      </c>
      <c r="O4432" s="26" t="str">
        <f t="shared" si="347"/>
        <v/>
      </c>
      <c r="P4432" s="28" t="str">
        <f t="shared" si="351"/>
        <v/>
      </c>
      <c r="Q4432" s="24" t="str">
        <f t="shared" si="348"/>
        <v/>
      </c>
      <c r="R4432" s="24" t="str">
        <f t="shared" si="349"/>
        <v/>
      </c>
      <c r="S4432" s="27" t="str">
        <f t="shared" si="350"/>
        <v/>
      </c>
    </row>
    <row r="4433" spans="2:19" x14ac:dyDescent="0.3">
      <c r="B4433" s="24" t="str">
        <f>_xlfn.IFNA(VLOOKUP(A4433,list!B:C,2,FALSE),"")</f>
        <v/>
      </c>
      <c r="D4433" s="24" t="str">
        <f>_xlfn.IFNA(VLOOKUP(C4433,list!$G$2:$I$10,2,FALSE),"")</f>
        <v/>
      </c>
      <c r="E4433" s="24" t="str">
        <f>_xlfn.IFNA(VLOOKUP(C4433,list!G:I,3,FALSE),"")</f>
        <v/>
      </c>
      <c r="O4433" s="26" t="str">
        <f t="shared" si="347"/>
        <v/>
      </c>
      <c r="P4433" s="28" t="str">
        <f t="shared" si="351"/>
        <v/>
      </c>
      <c r="Q4433" s="24" t="str">
        <f t="shared" si="348"/>
        <v/>
      </c>
      <c r="R4433" s="24" t="str">
        <f t="shared" si="349"/>
        <v/>
      </c>
      <c r="S4433" s="27" t="str">
        <f t="shared" si="350"/>
        <v/>
      </c>
    </row>
    <row r="4434" spans="2:19" x14ac:dyDescent="0.3">
      <c r="B4434" s="24" t="str">
        <f>_xlfn.IFNA(VLOOKUP(A4434,list!B:C,2,FALSE),"")</f>
        <v/>
      </c>
      <c r="D4434" s="24" t="str">
        <f>_xlfn.IFNA(VLOOKUP(C4434,list!$G$2:$I$10,2,FALSE),"")</f>
        <v/>
      </c>
      <c r="E4434" s="24" t="str">
        <f>_xlfn.IFNA(VLOOKUP(C4434,list!G:I,3,FALSE),"")</f>
        <v/>
      </c>
      <c r="O4434" s="26" t="str">
        <f t="shared" si="347"/>
        <v/>
      </c>
      <c r="P4434" s="28" t="str">
        <f t="shared" si="351"/>
        <v/>
      </c>
      <c r="Q4434" s="24" t="str">
        <f t="shared" si="348"/>
        <v/>
      </c>
      <c r="R4434" s="24" t="str">
        <f t="shared" si="349"/>
        <v/>
      </c>
      <c r="S4434" s="27" t="str">
        <f t="shared" si="350"/>
        <v/>
      </c>
    </row>
    <row r="4435" spans="2:19" x14ac:dyDescent="0.3">
      <c r="B4435" s="24" t="str">
        <f>_xlfn.IFNA(VLOOKUP(A4435,list!B:C,2,FALSE),"")</f>
        <v/>
      </c>
      <c r="D4435" s="24" t="str">
        <f>_xlfn.IFNA(VLOOKUP(C4435,list!$G$2:$I$10,2,FALSE),"")</f>
        <v/>
      </c>
      <c r="E4435" s="24" t="str">
        <f>_xlfn.IFNA(VLOOKUP(C4435,list!G:I,3,FALSE),"")</f>
        <v/>
      </c>
      <c r="O4435" s="26" t="str">
        <f t="shared" si="347"/>
        <v/>
      </c>
      <c r="P4435" s="28" t="str">
        <f t="shared" si="351"/>
        <v/>
      </c>
      <c r="Q4435" s="24" t="str">
        <f t="shared" si="348"/>
        <v/>
      </c>
      <c r="R4435" s="24" t="str">
        <f t="shared" si="349"/>
        <v/>
      </c>
      <c r="S4435" s="27" t="str">
        <f t="shared" si="350"/>
        <v/>
      </c>
    </row>
    <row r="4436" spans="2:19" x14ac:dyDescent="0.3">
      <c r="B4436" s="24" t="str">
        <f>_xlfn.IFNA(VLOOKUP(A4436,list!B:C,2,FALSE),"")</f>
        <v/>
      </c>
      <c r="D4436" s="24" t="str">
        <f>_xlfn.IFNA(VLOOKUP(C4436,list!$G$2:$I$10,2,FALSE),"")</f>
        <v/>
      </c>
      <c r="E4436" s="24" t="str">
        <f>_xlfn.IFNA(VLOOKUP(C4436,list!G:I,3,FALSE),"")</f>
        <v/>
      </c>
      <c r="O4436" s="26" t="str">
        <f t="shared" si="347"/>
        <v/>
      </c>
      <c r="P4436" s="28" t="str">
        <f t="shared" si="351"/>
        <v/>
      </c>
      <c r="Q4436" s="24" t="str">
        <f t="shared" si="348"/>
        <v/>
      </c>
      <c r="R4436" s="24" t="str">
        <f t="shared" si="349"/>
        <v/>
      </c>
      <c r="S4436" s="27" t="str">
        <f t="shared" si="350"/>
        <v/>
      </c>
    </row>
    <row r="4437" spans="2:19" x14ac:dyDescent="0.3">
      <c r="B4437" s="24" t="str">
        <f>_xlfn.IFNA(VLOOKUP(A4437,list!B:C,2,FALSE),"")</f>
        <v/>
      </c>
      <c r="D4437" s="24" t="str">
        <f>_xlfn.IFNA(VLOOKUP(C4437,list!$G$2:$I$10,2,FALSE),"")</f>
        <v/>
      </c>
      <c r="E4437" s="24" t="str">
        <f>_xlfn.IFNA(VLOOKUP(C4437,list!G:I,3,FALSE),"")</f>
        <v/>
      </c>
      <c r="O4437" s="26" t="str">
        <f t="shared" si="347"/>
        <v/>
      </c>
      <c r="P4437" s="28" t="str">
        <f t="shared" si="351"/>
        <v/>
      </c>
      <c r="Q4437" s="24" t="str">
        <f t="shared" si="348"/>
        <v/>
      </c>
      <c r="R4437" s="24" t="str">
        <f t="shared" si="349"/>
        <v/>
      </c>
      <c r="S4437" s="27" t="str">
        <f t="shared" si="350"/>
        <v/>
      </c>
    </row>
    <row r="4438" spans="2:19" x14ac:dyDescent="0.3">
      <c r="B4438" s="24" t="str">
        <f>_xlfn.IFNA(VLOOKUP(A4438,list!B:C,2,FALSE),"")</f>
        <v/>
      </c>
      <c r="D4438" s="24" t="str">
        <f>_xlfn.IFNA(VLOOKUP(C4438,list!$G$2:$I$10,2,FALSE),"")</f>
        <v/>
      </c>
      <c r="E4438" s="24" t="str">
        <f>_xlfn.IFNA(VLOOKUP(C4438,list!G:I,3,FALSE),"")</f>
        <v/>
      </c>
      <c r="O4438" s="26" t="str">
        <f t="shared" si="347"/>
        <v/>
      </c>
      <c r="P4438" s="28" t="str">
        <f t="shared" si="351"/>
        <v/>
      </c>
      <c r="Q4438" s="24" t="str">
        <f t="shared" si="348"/>
        <v/>
      </c>
      <c r="R4438" s="24" t="str">
        <f t="shared" si="349"/>
        <v/>
      </c>
      <c r="S4438" s="27" t="str">
        <f t="shared" si="350"/>
        <v/>
      </c>
    </row>
    <row r="4439" spans="2:19" x14ac:dyDescent="0.3">
      <c r="B4439" s="24" t="str">
        <f>_xlfn.IFNA(VLOOKUP(A4439,list!B:C,2,FALSE),"")</f>
        <v/>
      </c>
      <c r="D4439" s="24" t="str">
        <f>_xlfn.IFNA(VLOOKUP(C4439,list!$G$2:$I$10,2,FALSE),"")</f>
        <v/>
      </c>
      <c r="E4439" s="24" t="str">
        <f>_xlfn.IFNA(VLOOKUP(C4439,list!G:I,3,FALSE),"")</f>
        <v/>
      </c>
      <c r="O4439" s="26" t="str">
        <f t="shared" si="347"/>
        <v/>
      </c>
      <c r="P4439" s="28" t="str">
        <f t="shared" si="351"/>
        <v/>
      </c>
      <c r="Q4439" s="24" t="str">
        <f t="shared" si="348"/>
        <v/>
      </c>
      <c r="R4439" s="24" t="str">
        <f t="shared" si="349"/>
        <v/>
      </c>
      <c r="S4439" s="27" t="str">
        <f t="shared" si="350"/>
        <v/>
      </c>
    </row>
    <row r="4440" spans="2:19" x14ac:dyDescent="0.3">
      <c r="B4440" s="24" t="str">
        <f>_xlfn.IFNA(VLOOKUP(A4440,list!B:C,2,FALSE),"")</f>
        <v/>
      </c>
      <c r="D4440" s="24" t="str">
        <f>_xlfn.IFNA(VLOOKUP(C4440,list!$G$2:$I$10,2,FALSE),"")</f>
        <v/>
      </c>
      <c r="E4440" s="24" t="str">
        <f>_xlfn.IFNA(VLOOKUP(C4440,list!G:I,3,FALSE),"")</f>
        <v/>
      </c>
      <c r="O4440" s="26" t="str">
        <f t="shared" si="347"/>
        <v/>
      </c>
      <c r="P4440" s="28" t="str">
        <f t="shared" si="351"/>
        <v/>
      </c>
      <c r="Q4440" s="24" t="str">
        <f t="shared" si="348"/>
        <v/>
      </c>
      <c r="R4440" s="24" t="str">
        <f t="shared" si="349"/>
        <v/>
      </c>
      <c r="S4440" s="27" t="str">
        <f t="shared" si="350"/>
        <v/>
      </c>
    </row>
    <row r="4441" spans="2:19" x14ac:dyDescent="0.3">
      <c r="B4441" s="24" t="str">
        <f>_xlfn.IFNA(VLOOKUP(A4441,list!B:C,2,FALSE),"")</f>
        <v/>
      </c>
      <c r="D4441" s="24" t="str">
        <f>_xlfn.IFNA(VLOOKUP(C4441,list!$G$2:$I$10,2,FALSE),"")</f>
        <v/>
      </c>
      <c r="E4441" s="24" t="str">
        <f>_xlfn.IFNA(VLOOKUP(C4441,list!G:I,3,FALSE),"")</f>
        <v/>
      </c>
      <c r="O4441" s="26" t="str">
        <f t="shared" si="347"/>
        <v/>
      </c>
      <c r="P4441" s="28" t="str">
        <f t="shared" si="351"/>
        <v/>
      </c>
      <c r="Q4441" s="24" t="str">
        <f t="shared" si="348"/>
        <v/>
      </c>
      <c r="R4441" s="24" t="str">
        <f t="shared" si="349"/>
        <v/>
      </c>
      <c r="S4441" s="27" t="str">
        <f t="shared" si="350"/>
        <v/>
      </c>
    </row>
    <row r="4442" spans="2:19" x14ac:dyDescent="0.3">
      <c r="B4442" s="24" t="str">
        <f>_xlfn.IFNA(VLOOKUP(A4442,list!B:C,2,FALSE),"")</f>
        <v/>
      </c>
      <c r="D4442" s="24" t="str">
        <f>_xlfn.IFNA(VLOOKUP(C4442,list!$G$2:$I$10,2,FALSE),"")</f>
        <v/>
      </c>
      <c r="E4442" s="24" t="str">
        <f>_xlfn.IFNA(VLOOKUP(C4442,list!G:I,3,FALSE),"")</f>
        <v/>
      </c>
      <c r="O4442" s="26" t="str">
        <f t="shared" si="347"/>
        <v/>
      </c>
      <c r="P4442" s="28" t="str">
        <f t="shared" si="351"/>
        <v/>
      </c>
      <c r="Q4442" s="24" t="str">
        <f t="shared" si="348"/>
        <v/>
      </c>
      <c r="R4442" s="24" t="str">
        <f t="shared" si="349"/>
        <v/>
      </c>
      <c r="S4442" s="27" t="str">
        <f t="shared" si="350"/>
        <v/>
      </c>
    </row>
    <row r="4443" spans="2:19" x14ac:dyDescent="0.3">
      <c r="B4443" s="24" t="str">
        <f>_xlfn.IFNA(VLOOKUP(A4443,list!B:C,2,FALSE),"")</f>
        <v/>
      </c>
      <c r="D4443" s="24" t="str">
        <f>_xlfn.IFNA(VLOOKUP(C4443,list!$G$2:$I$10,2,FALSE),"")</f>
        <v/>
      </c>
      <c r="E4443" s="24" t="str">
        <f>_xlfn.IFNA(VLOOKUP(C4443,list!G:I,3,FALSE),"")</f>
        <v/>
      </c>
      <c r="O4443" s="26" t="str">
        <f t="shared" si="347"/>
        <v/>
      </c>
      <c r="P4443" s="28" t="str">
        <f t="shared" si="351"/>
        <v/>
      </c>
      <c r="Q4443" s="24" t="str">
        <f t="shared" si="348"/>
        <v/>
      </c>
      <c r="R4443" s="24" t="str">
        <f t="shared" si="349"/>
        <v/>
      </c>
      <c r="S4443" s="27" t="str">
        <f t="shared" si="350"/>
        <v/>
      </c>
    </row>
    <row r="4444" spans="2:19" x14ac:dyDescent="0.3">
      <c r="B4444" s="24" t="str">
        <f>_xlfn.IFNA(VLOOKUP(A4444,list!B:C,2,FALSE),"")</f>
        <v/>
      </c>
      <c r="D4444" s="24" t="str">
        <f>_xlfn.IFNA(VLOOKUP(C4444,list!$G$2:$I$10,2,FALSE),"")</f>
        <v/>
      </c>
      <c r="E4444" s="24" t="str">
        <f>_xlfn.IFNA(VLOOKUP(C4444,list!G:I,3,FALSE),"")</f>
        <v/>
      </c>
      <c r="O4444" s="26" t="str">
        <f t="shared" si="347"/>
        <v/>
      </c>
      <c r="P4444" s="28" t="str">
        <f t="shared" si="351"/>
        <v/>
      </c>
      <c r="Q4444" s="24" t="str">
        <f t="shared" si="348"/>
        <v/>
      </c>
      <c r="R4444" s="24" t="str">
        <f t="shared" si="349"/>
        <v/>
      </c>
      <c r="S4444" s="27" t="str">
        <f t="shared" si="350"/>
        <v/>
      </c>
    </row>
    <row r="4445" spans="2:19" x14ac:dyDescent="0.3">
      <c r="B4445" s="24" t="str">
        <f>_xlfn.IFNA(VLOOKUP(A4445,list!B:C,2,FALSE),"")</f>
        <v/>
      </c>
      <c r="D4445" s="24" t="str">
        <f>_xlfn.IFNA(VLOOKUP(C4445,list!$G$2:$I$10,2,FALSE),"")</f>
        <v/>
      </c>
      <c r="E4445" s="24" t="str">
        <f>_xlfn.IFNA(VLOOKUP(C4445,list!G:I,3,FALSE),"")</f>
        <v/>
      </c>
      <c r="O4445" s="26" t="str">
        <f t="shared" si="347"/>
        <v/>
      </c>
      <c r="P4445" s="28" t="str">
        <f t="shared" si="351"/>
        <v/>
      </c>
      <c r="Q4445" s="24" t="str">
        <f t="shared" si="348"/>
        <v/>
      </c>
      <c r="R4445" s="24" t="str">
        <f t="shared" si="349"/>
        <v/>
      </c>
      <c r="S4445" s="27" t="str">
        <f t="shared" si="350"/>
        <v/>
      </c>
    </row>
    <row r="4446" spans="2:19" x14ac:dyDescent="0.3">
      <c r="B4446" s="24" t="str">
        <f>_xlfn.IFNA(VLOOKUP(A4446,list!B:C,2,FALSE),"")</f>
        <v/>
      </c>
      <c r="D4446" s="24" t="str">
        <f>_xlfn.IFNA(VLOOKUP(C4446,list!$G$2:$I$10,2,FALSE),"")</f>
        <v/>
      </c>
      <c r="E4446" s="24" t="str">
        <f>_xlfn.IFNA(VLOOKUP(C4446,list!G:I,3,FALSE),"")</f>
        <v/>
      </c>
      <c r="O4446" s="26" t="str">
        <f t="shared" si="347"/>
        <v/>
      </c>
      <c r="P4446" s="28" t="str">
        <f t="shared" si="351"/>
        <v/>
      </c>
      <c r="Q4446" s="24" t="str">
        <f t="shared" si="348"/>
        <v/>
      </c>
      <c r="R4446" s="24" t="str">
        <f t="shared" si="349"/>
        <v/>
      </c>
      <c r="S4446" s="27" t="str">
        <f t="shared" si="350"/>
        <v/>
      </c>
    </row>
    <row r="4447" spans="2:19" x14ac:dyDescent="0.3">
      <c r="B4447" s="24" t="str">
        <f>_xlfn.IFNA(VLOOKUP(A4447,list!B:C,2,FALSE),"")</f>
        <v/>
      </c>
      <c r="D4447" s="24" t="str">
        <f>_xlfn.IFNA(VLOOKUP(C4447,list!$G$2:$I$10,2,FALSE),"")</f>
        <v/>
      </c>
      <c r="E4447" s="24" t="str">
        <f>_xlfn.IFNA(VLOOKUP(C4447,list!G:I,3,FALSE),"")</f>
        <v/>
      </c>
      <c r="O4447" s="26" t="str">
        <f t="shared" si="347"/>
        <v/>
      </c>
      <c r="P4447" s="28" t="str">
        <f t="shared" si="351"/>
        <v/>
      </c>
      <c r="Q4447" s="24" t="str">
        <f t="shared" si="348"/>
        <v/>
      </c>
      <c r="R4447" s="24" t="str">
        <f t="shared" si="349"/>
        <v/>
      </c>
      <c r="S4447" s="27" t="str">
        <f t="shared" si="350"/>
        <v/>
      </c>
    </row>
    <row r="4448" spans="2:19" x14ac:dyDescent="0.3">
      <c r="B4448" s="24" t="str">
        <f>_xlfn.IFNA(VLOOKUP(A4448,list!B:C,2,FALSE),"")</f>
        <v/>
      </c>
      <c r="D4448" s="24" t="str">
        <f>_xlfn.IFNA(VLOOKUP(C4448,list!$G$2:$I$10,2,FALSE),"")</f>
        <v/>
      </c>
      <c r="E4448" s="24" t="str">
        <f>_xlfn.IFNA(VLOOKUP(C4448,list!G:I,3,FALSE),"")</f>
        <v/>
      </c>
      <c r="O4448" s="26" t="str">
        <f t="shared" si="347"/>
        <v/>
      </c>
      <c r="P4448" s="28" t="str">
        <f t="shared" si="351"/>
        <v/>
      </c>
      <c r="Q4448" s="24" t="str">
        <f t="shared" si="348"/>
        <v/>
      </c>
      <c r="R4448" s="24" t="str">
        <f t="shared" si="349"/>
        <v/>
      </c>
      <c r="S4448" s="27" t="str">
        <f t="shared" si="350"/>
        <v/>
      </c>
    </row>
    <row r="4449" spans="2:19" x14ac:dyDescent="0.3">
      <c r="B4449" s="24" t="str">
        <f>_xlfn.IFNA(VLOOKUP(A4449,list!B:C,2,FALSE),"")</f>
        <v/>
      </c>
      <c r="D4449" s="24" t="str">
        <f>_xlfn.IFNA(VLOOKUP(C4449,list!$G$2:$I$10,2,FALSE),"")</f>
        <v/>
      </c>
      <c r="E4449" s="24" t="str">
        <f>_xlfn.IFNA(VLOOKUP(C4449,list!G:I,3,FALSE),"")</f>
        <v/>
      </c>
      <c r="O4449" s="26" t="str">
        <f t="shared" si="347"/>
        <v/>
      </c>
      <c r="P4449" s="28" t="str">
        <f t="shared" si="351"/>
        <v/>
      </c>
      <c r="Q4449" s="24" t="str">
        <f t="shared" si="348"/>
        <v/>
      </c>
      <c r="R4449" s="24" t="str">
        <f t="shared" si="349"/>
        <v/>
      </c>
      <c r="S4449" s="27" t="str">
        <f t="shared" si="350"/>
        <v/>
      </c>
    </row>
    <row r="4450" spans="2:19" x14ac:dyDescent="0.3">
      <c r="B4450" s="24" t="str">
        <f>_xlfn.IFNA(VLOOKUP(A4450,list!B:C,2,FALSE),"")</f>
        <v/>
      </c>
      <c r="D4450" s="24" t="str">
        <f>_xlfn.IFNA(VLOOKUP(C4450,list!$G$2:$I$10,2,FALSE),"")</f>
        <v/>
      </c>
      <c r="E4450" s="24" t="str">
        <f>_xlfn.IFNA(VLOOKUP(C4450,list!G:I,3,FALSE),"")</f>
        <v/>
      </c>
      <c r="O4450" s="26" t="str">
        <f t="shared" si="347"/>
        <v/>
      </c>
      <c r="P4450" s="28" t="str">
        <f t="shared" si="351"/>
        <v/>
      </c>
      <c r="Q4450" s="24" t="str">
        <f t="shared" si="348"/>
        <v/>
      </c>
      <c r="R4450" s="24" t="str">
        <f t="shared" si="349"/>
        <v/>
      </c>
      <c r="S4450" s="27" t="str">
        <f t="shared" si="350"/>
        <v/>
      </c>
    </row>
    <row r="4451" spans="2:19" x14ac:dyDescent="0.3">
      <c r="B4451" s="24" t="str">
        <f>_xlfn.IFNA(VLOOKUP(A4451,list!B:C,2,FALSE),"")</f>
        <v/>
      </c>
      <c r="D4451" s="24" t="str">
        <f>_xlfn.IFNA(VLOOKUP(C4451,list!$G$2:$I$10,2,FALSE),"")</f>
        <v/>
      </c>
      <c r="E4451" s="24" t="str">
        <f>_xlfn.IFNA(VLOOKUP(C4451,list!G:I,3,FALSE),"")</f>
        <v/>
      </c>
      <c r="O4451" s="26" t="str">
        <f t="shared" si="347"/>
        <v/>
      </c>
      <c r="P4451" s="28" t="str">
        <f t="shared" si="351"/>
        <v/>
      </c>
      <c r="Q4451" s="24" t="str">
        <f t="shared" si="348"/>
        <v/>
      </c>
      <c r="R4451" s="24" t="str">
        <f t="shared" si="349"/>
        <v/>
      </c>
      <c r="S4451" s="27" t="str">
        <f t="shared" si="350"/>
        <v/>
      </c>
    </row>
    <row r="4452" spans="2:19" x14ac:dyDescent="0.3">
      <c r="B4452" s="24" t="str">
        <f>_xlfn.IFNA(VLOOKUP(A4452,list!B:C,2,FALSE),"")</f>
        <v/>
      </c>
      <c r="D4452" s="24" t="str">
        <f>_xlfn.IFNA(VLOOKUP(C4452,list!$G$2:$I$10,2,FALSE),"")</f>
        <v/>
      </c>
      <c r="E4452" s="24" t="str">
        <f>_xlfn.IFNA(VLOOKUP(C4452,list!G:I,3,FALSE),"")</f>
        <v/>
      </c>
      <c r="O4452" s="26" t="str">
        <f t="shared" si="347"/>
        <v/>
      </c>
      <c r="P4452" s="28" t="str">
        <f t="shared" si="351"/>
        <v/>
      </c>
      <c r="Q4452" s="24" t="str">
        <f t="shared" si="348"/>
        <v/>
      </c>
      <c r="R4452" s="24" t="str">
        <f t="shared" si="349"/>
        <v/>
      </c>
      <c r="S4452" s="27" t="str">
        <f t="shared" si="350"/>
        <v/>
      </c>
    </row>
    <row r="4453" spans="2:19" x14ac:dyDescent="0.3">
      <c r="B4453" s="24" t="str">
        <f>_xlfn.IFNA(VLOOKUP(A4453,list!B:C,2,FALSE),"")</f>
        <v/>
      </c>
      <c r="D4453" s="24" t="str">
        <f>_xlfn.IFNA(VLOOKUP(C4453,list!$G$2:$I$10,2,FALSE),"")</f>
        <v/>
      </c>
      <c r="E4453" s="24" t="str">
        <f>_xlfn.IFNA(VLOOKUP(C4453,list!G:I,3,FALSE),"")</f>
        <v/>
      </c>
      <c r="O4453" s="26" t="str">
        <f t="shared" si="347"/>
        <v/>
      </c>
      <c r="P4453" s="28" t="str">
        <f t="shared" si="351"/>
        <v/>
      </c>
      <c r="Q4453" s="24" t="str">
        <f t="shared" si="348"/>
        <v/>
      </c>
      <c r="R4453" s="24" t="str">
        <f t="shared" si="349"/>
        <v/>
      </c>
      <c r="S4453" s="27" t="str">
        <f t="shared" si="350"/>
        <v/>
      </c>
    </row>
    <row r="4454" spans="2:19" x14ac:dyDescent="0.3">
      <c r="B4454" s="24" t="str">
        <f>_xlfn.IFNA(VLOOKUP(A4454,list!B:C,2,FALSE),"")</f>
        <v/>
      </c>
      <c r="D4454" s="24" t="str">
        <f>_xlfn.IFNA(VLOOKUP(C4454,list!$G$2:$I$10,2,FALSE),"")</f>
        <v/>
      </c>
      <c r="E4454" s="24" t="str">
        <f>_xlfn.IFNA(VLOOKUP(C4454,list!G:I,3,FALSE),"")</f>
        <v/>
      </c>
      <c r="O4454" s="26" t="str">
        <f t="shared" si="347"/>
        <v/>
      </c>
      <c r="P4454" s="28" t="str">
        <f t="shared" si="351"/>
        <v/>
      </c>
      <c r="Q4454" s="24" t="str">
        <f t="shared" si="348"/>
        <v/>
      </c>
      <c r="R4454" s="24" t="str">
        <f t="shared" si="349"/>
        <v/>
      </c>
      <c r="S4454" s="27" t="str">
        <f t="shared" si="350"/>
        <v/>
      </c>
    </row>
    <row r="4455" spans="2:19" x14ac:dyDescent="0.3">
      <c r="B4455" s="24" t="str">
        <f>_xlfn.IFNA(VLOOKUP(A4455,list!B:C,2,FALSE),"")</f>
        <v/>
      </c>
      <c r="D4455" s="24" t="str">
        <f>_xlfn.IFNA(VLOOKUP(C4455,list!$G$2:$I$10,2,FALSE),"")</f>
        <v/>
      </c>
      <c r="E4455" s="24" t="str">
        <f>_xlfn.IFNA(VLOOKUP(C4455,list!G:I,3,FALSE),"")</f>
        <v/>
      </c>
      <c r="O4455" s="26" t="str">
        <f t="shared" si="347"/>
        <v/>
      </c>
      <c r="P4455" s="28" t="str">
        <f t="shared" si="351"/>
        <v/>
      </c>
      <c r="Q4455" s="24" t="str">
        <f t="shared" si="348"/>
        <v/>
      </c>
      <c r="R4455" s="24" t="str">
        <f t="shared" si="349"/>
        <v/>
      </c>
      <c r="S4455" s="27" t="str">
        <f t="shared" si="350"/>
        <v/>
      </c>
    </row>
    <row r="4456" spans="2:19" x14ac:dyDescent="0.3">
      <c r="B4456" s="24" t="str">
        <f>_xlfn.IFNA(VLOOKUP(A4456,list!B:C,2,FALSE),"")</f>
        <v/>
      </c>
      <c r="D4456" s="24" t="str">
        <f>_xlfn.IFNA(VLOOKUP(C4456,list!$G$2:$I$10,2,FALSE),"")</f>
        <v/>
      </c>
      <c r="E4456" s="24" t="str">
        <f>_xlfn.IFNA(VLOOKUP(C4456,list!G:I,3,FALSE),"")</f>
        <v/>
      </c>
      <c r="O4456" s="26" t="str">
        <f t="shared" si="347"/>
        <v/>
      </c>
      <c r="P4456" s="28" t="str">
        <f t="shared" si="351"/>
        <v/>
      </c>
      <c r="Q4456" s="24" t="str">
        <f t="shared" si="348"/>
        <v/>
      </c>
      <c r="R4456" s="24" t="str">
        <f t="shared" si="349"/>
        <v/>
      </c>
      <c r="S4456" s="27" t="str">
        <f t="shared" si="350"/>
        <v/>
      </c>
    </row>
    <row r="4457" spans="2:19" x14ac:dyDescent="0.3">
      <c r="B4457" s="24" t="str">
        <f>_xlfn.IFNA(VLOOKUP(A4457,list!B:C,2,FALSE),"")</f>
        <v/>
      </c>
      <c r="D4457" s="24" t="str">
        <f>_xlfn.IFNA(VLOOKUP(C4457,list!$G$2:$I$10,2,FALSE),"")</f>
        <v/>
      </c>
      <c r="E4457" s="24" t="str">
        <f>_xlfn.IFNA(VLOOKUP(C4457,list!G:I,3,FALSE),"")</f>
        <v/>
      </c>
      <c r="O4457" s="26" t="str">
        <f t="shared" si="347"/>
        <v/>
      </c>
      <c r="P4457" s="28" t="str">
        <f t="shared" si="351"/>
        <v/>
      </c>
      <c r="Q4457" s="24" t="str">
        <f t="shared" si="348"/>
        <v/>
      </c>
      <c r="R4457" s="24" t="str">
        <f t="shared" si="349"/>
        <v/>
      </c>
      <c r="S4457" s="27" t="str">
        <f t="shared" si="350"/>
        <v/>
      </c>
    </row>
    <row r="4458" spans="2:19" x14ac:dyDescent="0.3">
      <c r="B4458" s="24" t="str">
        <f>_xlfn.IFNA(VLOOKUP(A4458,list!B:C,2,FALSE),"")</f>
        <v/>
      </c>
      <c r="D4458" s="24" t="str">
        <f>_xlfn.IFNA(VLOOKUP(C4458,list!$G$2:$I$10,2,FALSE),"")</f>
        <v/>
      </c>
      <c r="E4458" s="24" t="str">
        <f>_xlfn.IFNA(VLOOKUP(C4458,list!G:I,3,FALSE),"")</f>
        <v/>
      </c>
      <c r="O4458" s="26" t="str">
        <f t="shared" si="347"/>
        <v/>
      </c>
      <c r="P4458" s="28" t="str">
        <f t="shared" si="351"/>
        <v/>
      </c>
      <c r="Q4458" s="24" t="str">
        <f t="shared" si="348"/>
        <v/>
      </c>
      <c r="R4458" s="24" t="str">
        <f t="shared" si="349"/>
        <v/>
      </c>
      <c r="S4458" s="27" t="str">
        <f t="shared" si="350"/>
        <v/>
      </c>
    </row>
    <row r="4459" spans="2:19" x14ac:dyDescent="0.3">
      <c r="B4459" s="24" t="str">
        <f>_xlfn.IFNA(VLOOKUP(A4459,list!B:C,2,FALSE),"")</f>
        <v/>
      </c>
      <c r="D4459" s="24" t="str">
        <f>_xlfn.IFNA(VLOOKUP(C4459,list!$G$2:$I$10,2,FALSE),"")</f>
        <v/>
      </c>
      <c r="E4459" s="24" t="str">
        <f>_xlfn.IFNA(VLOOKUP(C4459,list!G:I,3,FALSE),"")</f>
        <v/>
      </c>
      <c r="O4459" s="26" t="str">
        <f t="shared" si="347"/>
        <v/>
      </c>
      <c r="P4459" s="28" t="str">
        <f t="shared" si="351"/>
        <v/>
      </c>
      <c r="Q4459" s="24" t="str">
        <f t="shared" si="348"/>
        <v/>
      </c>
      <c r="R4459" s="24" t="str">
        <f t="shared" si="349"/>
        <v/>
      </c>
      <c r="S4459" s="27" t="str">
        <f t="shared" si="350"/>
        <v/>
      </c>
    </row>
    <row r="4460" spans="2:19" x14ac:dyDescent="0.3">
      <c r="B4460" s="24" t="str">
        <f>_xlfn.IFNA(VLOOKUP(A4460,list!B:C,2,FALSE),"")</f>
        <v/>
      </c>
      <c r="D4460" s="24" t="str">
        <f>_xlfn.IFNA(VLOOKUP(C4460,list!$G$2:$I$10,2,FALSE),"")</f>
        <v/>
      </c>
      <c r="E4460" s="24" t="str">
        <f>_xlfn.IFNA(VLOOKUP(C4460,list!G:I,3,FALSE),"")</f>
        <v/>
      </c>
      <c r="O4460" s="26" t="str">
        <f t="shared" si="347"/>
        <v/>
      </c>
      <c r="P4460" s="28" t="str">
        <f t="shared" si="351"/>
        <v/>
      </c>
      <c r="Q4460" s="24" t="str">
        <f t="shared" si="348"/>
        <v/>
      </c>
      <c r="R4460" s="24" t="str">
        <f t="shared" si="349"/>
        <v/>
      </c>
      <c r="S4460" s="27" t="str">
        <f t="shared" si="350"/>
        <v/>
      </c>
    </row>
    <row r="4461" spans="2:19" x14ac:dyDescent="0.3">
      <c r="B4461" s="24" t="str">
        <f>_xlfn.IFNA(VLOOKUP(A4461,list!B:C,2,FALSE),"")</f>
        <v/>
      </c>
      <c r="D4461" s="24" t="str">
        <f>_xlfn.IFNA(VLOOKUP(C4461,list!$G$2:$I$10,2,FALSE),"")</f>
        <v/>
      </c>
      <c r="E4461" s="24" t="str">
        <f>_xlfn.IFNA(VLOOKUP(C4461,list!G:I,3,FALSE),"")</f>
        <v/>
      </c>
      <c r="O4461" s="26" t="str">
        <f t="shared" si="347"/>
        <v/>
      </c>
      <c r="P4461" s="28" t="str">
        <f t="shared" si="351"/>
        <v/>
      </c>
      <c r="Q4461" s="24" t="str">
        <f t="shared" si="348"/>
        <v/>
      </c>
      <c r="R4461" s="24" t="str">
        <f t="shared" si="349"/>
        <v/>
      </c>
      <c r="S4461" s="27" t="str">
        <f t="shared" si="350"/>
        <v/>
      </c>
    </row>
    <row r="4462" spans="2:19" x14ac:dyDescent="0.3">
      <c r="B4462" s="24" t="str">
        <f>_xlfn.IFNA(VLOOKUP(A4462,list!B:C,2,FALSE),"")</f>
        <v/>
      </c>
      <c r="D4462" s="24" t="str">
        <f>_xlfn.IFNA(VLOOKUP(C4462,list!$G$2:$I$10,2,FALSE),"")</f>
        <v/>
      </c>
      <c r="E4462" s="24" t="str">
        <f>_xlfn.IFNA(VLOOKUP(C4462,list!G:I,3,FALSE),"")</f>
        <v/>
      </c>
      <c r="O4462" s="26" t="str">
        <f t="shared" si="347"/>
        <v/>
      </c>
      <c r="P4462" s="28" t="str">
        <f t="shared" si="351"/>
        <v/>
      </c>
      <c r="Q4462" s="24" t="str">
        <f t="shared" si="348"/>
        <v/>
      </c>
      <c r="R4462" s="24" t="str">
        <f t="shared" si="349"/>
        <v/>
      </c>
      <c r="S4462" s="27" t="str">
        <f t="shared" si="350"/>
        <v/>
      </c>
    </row>
    <row r="4463" spans="2:19" x14ac:dyDescent="0.3">
      <c r="B4463" s="24" t="str">
        <f>_xlfn.IFNA(VLOOKUP(A4463,list!B:C,2,FALSE),"")</f>
        <v/>
      </c>
      <c r="D4463" s="24" t="str">
        <f>_xlfn.IFNA(VLOOKUP(C4463,list!$G$2:$I$10,2,FALSE),"")</f>
        <v/>
      </c>
      <c r="E4463" s="24" t="str">
        <f>_xlfn.IFNA(VLOOKUP(C4463,list!G:I,3,FALSE),"")</f>
        <v/>
      </c>
      <c r="O4463" s="26" t="str">
        <f t="shared" si="347"/>
        <v/>
      </c>
      <c r="P4463" s="28" t="str">
        <f t="shared" si="351"/>
        <v/>
      </c>
      <c r="Q4463" s="24" t="str">
        <f t="shared" si="348"/>
        <v/>
      </c>
      <c r="R4463" s="24" t="str">
        <f t="shared" si="349"/>
        <v/>
      </c>
      <c r="S4463" s="27" t="str">
        <f t="shared" si="350"/>
        <v/>
      </c>
    </row>
    <row r="4464" spans="2:19" x14ac:dyDescent="0.3">
      <c r="B4464" s="24" t="str">
        <f>_xlfn.IFNA(VLOOKUP(A4464,list!B:C,2,FALSE),"")</f>
        <v/>
      </c>
      <c r="D4464" s="24" t="str">
        <f>_xlfn.IFNA(VLOOKUP(C4464,list!$G$2:$I$10,2,FALSE),"")</f>
        <v/>
      </c>
      <c r="E4464" s="24" t="str">
        <f>_xlfn.IFNA(VLOOKUP(C4464,list!G:I,3,FALSE),"")</f>
        <v/>
      </c>
      <c r="O4464" s="26" t="str">
        <f t="shared" si="347"/>
        <v/>
      </c>
      <c r="P4464" s="28" t="str">
        <f t="shared" si="351"/>
        <v/>
      </c>
      <c r="Q4464" s="24" t="str">
        <f t="shared" si="348"/>
        <v/>
      </c>
      <c r="R4464" s="24" t="str">
        <f t="shared" si="349"/>
        <v/>
      </c>
      <c r="S4464" s="27" t="str">
        <f t="shared" si="350"/>
        <v/>
      </c>
    </row>
    <row r="4465" spans="2:19" x14ac:dyDescent="0.3">
      <c r="B4465" s="24" t="str">
        <f>_xlfn.IFNA(VLOOKUP(A4465,list!B:C,2,FALSE),"")</f>
        <v/>
      </c>
      <c r="D4465" s="24" t="str">
        <f>_xlfn.IFNA(VLOOKUP(C4465,list!$G$2:$I$10,2,FALSE),"")</f>
        <v/>
      </c>
      <c r="E4465" s="24" t="str">
        <f>_xlfn.IFNA(VLOOKUP(C4465,list!G:I,3,FALSE),"")</f>
        <v/>
      </c>
      <c r="O4465" s="26" t="str">
        <f t="shared" si="347"/>
        <v/>
      </c>
      <c r="P4465" s="28" t="str">
        <f t="shared" si="351"/>
        <v/>
      </c>
      <c r="Q4465" s="24" t="str">
        <f t="shared" si="348"/>
        <v/>
      </c>
      <c r="R4465" s="24" t="str">
        <f t="shared" si="349"/>
        <v/>
      </c>
      <c r="S4465" s="27" t="str">
        <f t="shared" si="350"/>
        <v/>
      </c>
    </row>
    <row r="4466" spans="2:19" x14ac:dyDescent="0.3">
      <c r="B4466" s="24" t="str">
        <f>_xlfn.IFNA(VLOOKUP(A4466,list!B:C,2,FALSE),"")</f>
        <v/>
      </c>
      <c r="D4466" s="24" t="str">
        <f>_xlfn.IFNA(VLOOKUP(C4466,list!$G$2:$I$10,2,FALSE),"")</f>
        <v/>
      </c>
      <c r="E4466" s="24" t="str">
        <f>_xlfn.IFNA(VLOOKUP(C4466,list!G:I,3,FALSE),"")</f>
        <v/>
      </c>
      <c r="O4466" s="26" t="str">
        <f t="shared" si="347"/>
        <v/>
      </c>
      <c r="P4466" s="28" t="str">
        <f t="shared" si="351"/>
        <v/>
      </c>
      <c r="Q4466" s="24" t="str">
        <f t="shared" si="348"/>
        <v/>
      </c>
      <c r="R4466" s="24" t="str">
        <f t="shared" si="349"/>
        <v/>
      </c>
      <c r="S4466" s="27" t="str">
        <f t="shared" si="350"/>
        <v/>
      </c>
    </row>
    <row r="4467" spans="2:19" x14ac:dyDescent="0.3">
      <c r="B4467" s="24" t="str">
        <f>_xlfn.IFNA(VLOOKUP(A4467,list!B:C,2,FALSE),"")</f>
        <v/>
      </c>
      <c r="D4467" s="24" t="str">
        <f>_xlfn.IFNA(VLOOKUP(C4467,list!$G$2:$I$10,2,FALSE),"")</f>
        <v/>
      </c>
      <c r="E4467" s="24" t="str">
        <f>_xlfn.IFNA(VLOOKUP(C4467,list!G:I,3,FALSE),"")</f>
        <v/>
      </c>
      <c r="O4467" s="26" t="str">
        <f t="shared" si="347"/>
        <v/>
      </c>
      <c r="P4467" s="28" t="str">
        <f t="shared" si="351"/>
        <v/>
      </c>
      <c r="Q4467" s="24" t="str">
        <f t="shared" si="348"/>
        <v/>
      </c>
      <c r="R4467" s="24" t="str">
        <f t="shared" si="349"/>
        <v/>
      </c>
      <c r="S4467" s="27" t="str">
        <f t="shared" si="350"/>
        <v/>
      </c>
    </row>
    <row r="4468" spans="2:19" x14ac:dyDescent="0.3">
      <c r="B4468" s="24" t="str">
        <f>_xlfn.IFNA(VLOOKUP(A4468,list!B:C,2,FALSE),"")</f>
        <v/>
      </c>
      <c r="D4468" s="24" t="str">
        <f>_xlfn.IFNA(VLOOKUP(C4468,list!$G$2:$I$10,2,FALSE),"")</f>
        <v/>
      </c>
      <c r="E4468" s="24" t="str">
        <f>_xlfn.IFNA(VLOOKUP(C4468,list!G:I,3,FALSE),"")</f>
        <v/>
      </c>
      <c r="O4468" s="26" t="str">
        <f t="shared" si="347"/>
        <v/>
      </c>
      <c r="P4468" s="28" t="str">
        <f t="shared" si="351"/>
        <v/>
      </c>
      <c r="Q4468" s="24" t="str">
        <f t="shared" si="348"/>
        <v/>
      </c>
      <c r="R4468" s="24" t="str">
        <f t="shared" si="349"/>
        <v/>
      </c>
      <c r="S4468" s="27" t="str">
        <f t="shared" si="350"/>
        <v/>
      </c>
    </row>
    <row r="4469" spans="2:19" x14ac:dyDescent="0.3">
      <c r="B4469" s="24" t="str">
        <f>_xlfn.IFNA(VLOOKUP(A4469,list!B:C,2,FALSE),"")</f>
        <v/>
      </c>
      <c r="D4469" s="24" t="str">
        <f>_xlfn.IFNA(VLOOKUP(C4469,list!$G$2:$I$10,2,FALSE),"")</f>
        <v/>
      </c>
      <c r="E4469" s="24" t="str">
        <f>_xlfn.IFNA(VLOOKUP(C4469,list!G:I,3,FALSE),"")</f>
        <v/>
      </c>
      <c r="O4469" s="26" t="str">
        <f t="shared" si="347"/>
        <v/>
      </c>
      <c r="P4469" s="28" t="str">
        <f t="shared" si="351"/>
        <v/>
      </c>
      <c r="Q4469" s="24" t="str">
        <f t="shared" si="348"/>
        <v/>
      </c>
      <c r="R4469" s="24" t="str">
        <f t="shared" si="349"/>
        <v/>
      </c>
      <c r="S4469" s="27" t="str">
        <f t="shared" si="350"/>
        <v/>
      </c>
    </row>
    <row r="4470" spans="2:19" x14ac:dyDescent="0.3">
      <c r="B4470" s="24" t="str">
        <f>_xlfn.IFNA(VLOOKUP(A4470,list!B:C,2,FALSE),"")</f>
        <v/>
      </c>
      <c r="D4470" s="24" t="str">
        <f>_xlfn.IFNA(VLOOKUP(C4470,list!$G$2:$I$10,2,FALSE),"")</f>
        <v/>
      </c>
      <c r="E4470" s="24" t="str">
        <f>_xlfn.IFNA(VLOOKUP(C4470,list!G:I,3,FALSE),"")</f>
        <v/>
      </c>
      <c r="O4470" s="26" t="str">
        <f t="shared" si="347"/>
        <v/>
      </c>
      <c r="P4470" s="28" t="str">
        <f t="shared" si="351"/>
        <v/>
      </c>
      <c r="Q4470" s="24" t="str">
        <f t="shared" si="348"/>
        <v/>
      </c>
      <c r="R4470" s="24" t="str">
        <f t="shared" si="349"/>
        <v/>
      </c>
      <c r="S4470" s="27" t="str">
        <f t="shared" si="350"/>
        <v/>
      </c>
    </row>
    <row r="4471" spans="2:19" x14ac:dyDescent="0.3">
      <c r="B4471" s="24" t="str">
        <f>_xlfn.IFNA(VLOOKUP(A4471,list!B:C,2,FALSE),"")</f>
        <v/>
      </c>
      <c r="D4471" s="24" t="str">
        <f>_xlfn.IFNA(VLOOKUP(C4471,list!$G$2:$I$10,2,FALSE),"")</f>
        <v/>
      </c>
      <c r="E4471" s="24" t="str">
        <f>_xlfn.IFNA(VLOOKUP(C4471,list!G:I,3,FALSE),"")</f>
        <v/>
      </c>
      <c r="O4471" s="26" t="str">
        <f t="shared" si="347"/>
        <v/>
      </c>
      <c r="P4471" s="28" t="str">
        <f t="shared" si="351"/>
        <v/>
      </c>
      <c r="Q4471" s="24" t="str">
        <f t="shared" si="348"/>
        <v/>
      </c>
      <c r="R4471" s="24" t="str">
        <f t="shared" si="349"/>
        <v/>
      </c>
      <c r="S4471" s="27" t="str">
        <f t="shared" si="350"/>
        <v/>
      </c>
    </row>
    <row r="4472" spans="2:19" x14ac:dyDescent="0.3">
      <c r="B4472" s="24" t="str">
        <f>_xlfn.IFNA(VLOOKUP(A4472,list!B:C,2,FALSE),"")</f>
        <v/>
      </c>
      <c r="D4472" s="24" t="str">
        <f>_xlfn.IFNA(VLOOKUP(C4472,list!$G$2:$I$10,2,FALSE),"")</f>
        <v/>
      </c>
      <c r="E4472" s="24" t="str">
        <f>_xlfn.IFNA(VLOOKUP(C4472,list!G:I,3,FALSE),"")</f>
        <v/>
      </c>
      <c r="O4472" s="26" t="str">
        <f t="shared" si="347"/>
        <v/>
      </c>
      <c r="P4472" s="28" t="str">
        <f t="shared" si="351"/>
        <v/>
      </c>
      <c r="Q4472" s="24" t="str">
        <f t="shared" si="348"/>
        <v/>
      </c>
      <c r="R4472" s="24" t="str">
        <f t="shared" si="349"/>
        <v/>
      </c>
      <c r="S4472" s="27" t="str">
        <f t="shared" si="350"/>
        <v/>
      </c>
    </row>
    <row r="4473" spans="2:19" x14ac:dyDescent="0.3">
      <c r="B4473" s="24" t="str">
        <f>_xlfn.IFNA(VLOOKUP(A4473,list!B:C,2,FALSE),"")</f>
        <v/>
      </c>
      <c r="D4473" s="24" t="str">
        <f>_xlfn.IFNA(VLOOKUP(C4473,list!$G$2:$I$10,2,FALSE),"")</f>
        <v/>
      </c>
      <c r="E4473" s="24" t="str">
        <f>_xlfn.IFNA(VLOOKUP(C4473,list!G:I,3,FALSE),"")</f>
        <v/>
      </c>
      <c r="O4473" s="26" t="str">
        <f t="shared" si="347"/>
        <v/>
      </c>
      <c r="P4473" s="28" t="str">
        <f t="shared" si="351"/>
        <v/>
      </c>
      <c r="Q4473" s="24" t="str">
        <f t="shared" si="348"/>
        <v/>
      </c>
      <c r="R4473" s="24" t="str">
        <f t="shared" si="349"/>
        <v/>
      </c>
      <c r="S4473" s="27" t="str">
        <f t="shared" si="350"/>
        <v/>
      </c>
    </row>
    <row r="4474" spans="2:19" x14ac:dyDescent="0.3">
      <c r="B4474" s="24" t="str">
        <f>_xlfn.IFNA(VLOOKUP(A4474,list!B:C,2,FALSE),"")</f>
        <v/>
      </c>
      <c r="D4474" s="24" t="str">
        <f>_xlfn.IFNA(VLOOKUP(C4474,list!$G$2:$I$10,2,FALSE),"")</f>
        <v/>
      </c>
      <c r="E4474" s="24" t="str">
        <f>_xlfn.IFNA(VLOOKUP(C4474,list!G:I,3,FALSE),"")</f>
        <v/>
      </c>
      <c r="O4474" s="26" t="str">
        <f t="shared" si="347"/>
        <v/>
      </c>
      <c r="P4474" s="28" t="str">
        <f t="shared" si="351"/>
        <v/>
      </c>
      <c r="Q4474" s="24" t="str">
        <f t="shared" si="348"/>
        <v/>
      </c>
      <c r="R4474" s="24" t="str">
        <f t="shared" si="349"/>
        <v/>
      </c>
      <c r="S4474" s="27" t="str">
        <f t="shared" si="350"/>
        <v/>
      </c>
    </row>
    <row r="4475" spans="2:19" x14ac:dyDescent="0.3">
      <c r="B4475" s="24" t="str">
        <f>_xlfn.IFNA(VLOOKUP(A4475,list!B:C,2,FALSE),"")</f>
        <v/>
      </c>
      <c r="D4475" s="24" t="str">
        <f>_xlfn.IFNA(VLOOKUP(C4475,list!$G$2:$I$10,2,FALSE),"")</f>
        <v/>
      </c>
      <c r="E4475" s="24" t="str">
        <f>_xlfn.IFNA(VLOOKUP(C4475,list!G:I,3,FALSE),"")</f>
        <v/>
      </c>
      <c r="O4475" s="26" t="str">
        <f t="shared" si="347"/>
        <v/>
      </c>
      <c r="P4475" s="28" t="str">
        <f t="shared" si="351"/>
        <v/>
      </c>
      <c r="Q4475" s="24" t="str">
        <f t="shared" si="348"/>
        <v/>
      </c>
      <c r="R4475" s="24" t="str">
        <f t="shared" si="349"/>
        <v/>
      </c>
      <c r="S4475" s="27" t="str">
        <f t="shared" si="350"/>
        <v/>
      </c>
    </row>
    <row r="4476" spans="2:19" x14ac:dyDescent="0.3">
      <c r="B4476" s="24" t="str">
        <f>_xlfn.IFNA(VLOOKUP(A4476,list!B:C,2,FALSE),"")</f>
        <v/>
      </c>
      <c r="D4476" s="24" t="str">
        <f>_xlfn.IFNA(VLOOKUP(C4476,list!$G$2:$I$10,2,FALSE),"")</f>
        <v/>
      </c>
      <c r="E4476" s="24" t="str">
        <f>_xlfn.IFNA(VLOOKUP(C4476,list!G:I,3,FALSE),"")</f>
        <v/>
      </c>
      <c r="O4476" s="26" t="str">
        <f t="shared" si="347"/>
        <v/>
      </c>
      <c r="P4476" s="28" t="str">
        <f t="shared" si="351"/>
        <v/>
      </c>
      <c r="Q4476" s="24" t="str">
        <f t="shared" si="348"/>
        <v/>
      </c>
      <c r="R4476" s="24" t="str">
        <f t="shared" si="349"/>
        <v/>
      </c>
      <c r="S4476" s="27" t="str">
        <f t="shared" si="350"/>
        <v/>
      </c>
    </row>
    <row r="4477" spans="2:19" x14ac:dyDescent="0.3">
      <c r="B4477" s="24" t="str">
        <f>_xlfn.IFNA(VLOOKUP(A4477,list!B:C,2,FALSE),"")</f>
        <v/>
      </c>
      <c r="D4477" s="24" t="str">
        <f>_xlfn.IFNA(VLOOKUP(C4477,list!$G$2:$I$10,2,FALSE),"")</f>
        <v/>
      </c>
      <c r="E4477" s="24" t="str">
        <f>_xlfn.IFNA(VLOOKUP(C4477,list!G:I,3,FALSE),"")</f>
        <v/>
      </c>
      <c r="O4477" s="26" t="str">
        <f t="shared" si="347"/>
        <v/>
      </c>
      <c r="P4477" s="28" t="str">
        <f t="shared" si="351"/>
        <v/>
      </c>
      <c r="Q4477" s="24" t="str">
        <f t="shared" si="348"/>
        <v/>
      </c>
      <c r="R4477" s="24" t="str">
        <f t="shared" si="349"/>
        <v/>
      </c>
      <c r="S4477" s="27" t="str">
        <f t="shared" si="350"/>
        <v/>
      </c>
    </row>
    <row r="4478" spans="2:19" x14ac:dyDescent="0.3">
      <c r="B4478" s="24" t="str">
        <f>_xlfn.IFNA(VLOOKUP(A4478,list!B:C,2,FALSE),"")</f>
        <v/>
      </c>
      <c r="D4478" s="24" t="str">
        <f>_xlfn.IFNA(VLOOKUP(C4478,list!$G$2:$I$10,2,FALSE),"")</f>
        <v/>
      </c>
      <c r="E4478" s="24" t="str">
        <f>_xlfn.IFNA(VLOOKUP(C4478,list!G:I,3,FALSE),"")</f>
        <v/>
      </c>
      <c r="O4478" s="26" t="str">
        <f t="shared" si="347"/>
        <v/>
      </c>
      <c r="P4478" s="28" t="str">
        <f t="shared" si="351"/>
        <v/>
      </c>
      <c r="Q4478" s="24" t="str">
        <f t="shared" si="348"/>
        <v/>
      </c>
      <c r="R4478" s="24" t="str">
        <f t="shared" si="349"/>
        <v/>
      </c>
      <c r="S4478" s="27" t="str">
        <f t="shared" si="350"/>
        <v/>
      </c>
    </row>
    <row r="4479" spans="2:19" x14ac:dyDescent="0.3">
      <c r="B4479" s="24" t="str">
        <f>_xlfn.IFNA(VLOOKUP(A4479,list!B:C,2,FALSE),"")</f>
        <v/>
      </c>
      <c r="D4479" s="24" t="str">
        <f>_xlfn.IFNA(VLOOKUP(C4479,list!$G$2:$I$10,2,FALSE),"")</f>
        <v/>
      </c>
      <c r="E4479" s="24" t="str">
        <f>_xlfn.IFNA(VLOOKUP(C4479,list!G:I,3,FALSE),"")</f>
        <v/>
      </c>
      <c r="O4479" s="26" t="str">
        <f t="shared" si="347"/>
        <v/>
      </c>
      <c r="P4479" s="28" t="str">
        <f t="shared" si="351"/>
        <v/>
      </c>
      <c r="Q4479" s="24" t="str">
        <f t="shared" si="348"/>
        <v/>
      </c>
      <c r="R4479" s="24" t="str">
        <f t="shared" si="349"/>
        <v/>
      </c>
      <c r="S4479" s="27" t="str">
        <f t="shared" si="350"/>
        <v/>
      </c>
    </row>
    <row r="4480" spans="2:19" x14ac:dyDescent="0.3">
      <c r="B4480" s="24" t="str">
        <f>_xlfn.IFNA(VLOOKUP(A4480,list!B:C,2,FALSE),"")</f>
        <v/>
      </c>
      <c r="D4480" s="24" t="str">
        <f>_xlfn.IFNA(VLOOKUP(C4480,list!$G$2:$I$10,2,FALSE),"")</f>
        <v/>
      </c>
      <c r="E4480" s="24" t="str">
        <f>_xlfn.IFNA(VLOOKUP(C4480,list!G:I,3,FALSE),"")</f>
        <v/>
      </c>
      <c r="O4480" s="26" t="str">
        <f t="shared" si="347"/>
        <v/>
      </c>
      <c r="P4480" s="28" t="str">
        <f t="shared" si="351"/>
        <v/>
      </c>
      <c r="Q4480" s="24" t="str">
        <f t="shared" si="348"/>
        <v/>
      </c>
      <c r="R4480" s="24" t="str">
        <f t="shared" si="349"/>
        <v/>
      </c>
      <c r="S4480" s="27" t="str">
        <f t="shared" si="350"/>
        <v/>
      </c>
    </row>
    <row r="4481" spans="2:19" x14ac:dyDescent="0.3">
      <c r="B4481" s="24" t="str">
        <f>_xlfn.IFNA(VLOOKUP(A4481,list!B:C,2,FALSE),"")</f>
        <v/>
      </c>
      <c r="D4481" s="24" t="str">
        <f>_xlfn.IFNA(VLOOKUP(C4481,list!$G$2:$I$10,2,FALSE),"")</f>
        <v/>
      </c>
      <c r="E4481" s="24" t="str">
        <f>_xlfn.IFNA(VLOOKUP(C4481,list!G:I,3,FALSE),"")</f>
        <v/>
      </c>
      <c r="O4481" s="26" t="str">
        <f t="shared" si="347"/>
        <v/>
      </c>
      <c r="P4481" s="28" t="str">
        <f t="shared" si="351"/>
        <v/>
      </c>
      <c r="Q4481" s="24" t="str">
        <f t="shared" si="348"/>
        <v/>
      </c>
      <c r="R4481" s="24" t="str">
        <f t="shared" si="349"/>
        <v/>
      </c>
      <c r="S4481" s="27" t="str">
        <f t="shared" si="350"/>
        <v/>
      </c>
    </row>
    <row r="4482" spans="2:19" x14ac:dyDescent="0.3">
      <c r="B4482" s="24" t="str">
        <f>_xlfn.IFNA(VLOOKUP(A4482,list!B:C,2,FALSE),"")</f>
        <v/>
      </c>
      <c r="D4482" s="24" t="str">
        <f>_xlfn.IFNA(VLOOKUP(C4482,list!$G$2:$I$10,2,FALSE),"")</f>
        <v/>
      </c>
      <c r="E4482" s="24" t="str">
        <f>_xlfn.IFNA(VLOOKUP(C4482,list!G:I,3,FALSE),"")</f>
        <v/>
      </c>
      <c r="O4482" s="26" t="str">
        <f t="shared" ref="O4482:O4545" si="352">IFERROR(IF(H4482="","",DATE(YEAR(H4482),MONTH(H4482),1)),"")</f>
        <v/>
      </c>
      <c r="P4482" s="28" t="str">
        <f t="shared" si="351"/>
        <v/>
      </c>
      <c r="Q4482" s="24" t="str">
        <f t="shared" ref="Q4482:Q4545" si="353">IFERROR(IF(J4482="","",MONTH(EOMONTH(J4482,(DAY(J4482)&gt;15)+0))),"")</f>
        <v/>
      </c>
      <c r="R4482" s="24" t="str">
        <f t="shared" ref="R4482:R4545" si="354">IFERROR(IF(J4482="","",IF(AND(MONTH(J4482)=12,Q4482=1),YEAR(J4482)+1,YEAR(J4482))),"")</f>
        <v/>
      </c>
      <c r="S4482" s="27" t="str">
        <f t="shared" ref="S4482:S4545" si="355">IF(OR(Q4482="",R4482=""),"",DATE(R4482,Q4482,1))</f>
        <v/>
      </c>
    </row>
    <row r="4483" spans="2:19" x14ac:dyDescent="0.3">
      <c r="B4483" s="24" t="str">
        <f>_xlfn.IFNA(VLOOKUP(A4483,list!B:C,2,FALSE),"")</f>
        <v/>
      </c>
      <c r="D4483" s="24" t="str">
        <f>_xlfn.IFNA(VLOOKUP(C4483,list!$G$2:$I$10,2,FALSE),"")</f>
        <v/>
      </c>
      <c r="E4483" s="24" t="str">
        <f>_xlfn.IFNA(VLOOKUP(C4483,list!G:I,3,FALSE),"")</f>
        <v/>
      </c>
      <c r="O4483" s="26" t="str">
        <f t="shared" si="352"/>
        <v/>
      </c>
      <c r="P4483" s="28" t="str">
        <f t="shared" ref="P4483:P4546" si="356">IFERROR(IF(J4483&gt;0,((J4483-H4483)/7),""),"")</f>
        <v/>
      </c>
      <c r="Q4483" s="24" t="str">
        <f t="shared" si="353"/>
        <v/>
      </c>
      <c r="R4483" s="24" t="str">
        <f t="shared" si="354"/>
        <v/>
      </c>
      <c r="S4483" s="27" t="str">
        <f t="shared" si="355"/>
        <v/>
      </c>
    </row>
    <row r="4484" spans="2:19" x14ac:dyDescent="0.3">
      <c r="B4484" s="24" t="str">
        <f>_xlfn.IFNA(VLOOKUP(A4484,list!B:C,2,FALSE),"")</f>
        <v/>
      </c>
      <c r="D4484" s="24" t="str">
        <f>_xlfn.IFNA(VLOOKUP(C4484,list!$G$2:$I$10,2,FALSE),"")</f>
        <v/>
      </c>
      <c r="E4484" s="24" t="str">
        <f>_xlfn.IFNA(VLOOKUP(C4484,list!G:I,3,FALSE),"")</f>
        <v/>
      </c>
      <c r="O4484" s="26" t="str">
        <f t="shared" si="352"/>
        <v/>
      </c>
      <c r="P4484" s="28" t="str">
        <f t="shared" si="356"/>
        <v/>
      </c>
      <c r="Q4484" s="24" t="str">
        <f t="shared" si="353"/>
        <v/>
      </c>
      <c r="R4484" s="24" t="str">
        <f t="shared" si="354"/>
        <v/>
      </c>
      <c r="S4484" s="27" t="str">
        <f t="shared" si="355"/>
        <v/>
      </c>
    </row>
    <row r="4485" spans="2:19" x14ac:dyDescent="0.3">
      <c r="B4485" s="24" t="str">
        <f>_xlfn.IFNA(VLOOKUP(A4485,list!B:C,2,FALSE),"")</f>
        <v/>
      </c>
      <c r="D4485" s="24" t="str">
        <f>_xlfn.IFNA(VLOOKUP(C4485,list!$G$2:$I$10,2,FALSE),"")</f>
        <v/>
      </c>
      <c r="E4485" s="24" t="str">
        <f>_xlfn.IFNA(VLOOKUP(C4485,list!G:I,3,FALSE),"")</f>
        <v/>
      </c>
      <c r="O4485" s="26" t="str">
        <f t="shared" si="352"/>
        <v/>
      </c>
      <c r="P4485" s="28" t="str">
        <f t="shared" si="356"/>
        <v/>
      </c>
      <c r="Q4485" s="24" t="str">
        <f t="shared" si="353"/>
        <v/>
      </c>
      <c r="R4485" s="24" t="str">
        <f t="shared" si="354"/>
        <v/>
      </c>
      <c r="S4485" s="27" t="str">
        <f t="shared" si="355"/>
        <v/>
      </c>
    </row>
    <row r="4486" spans="2:19" x14ac:dyDescent="0.3">
      <c r="B4486" s="24" t="str">
        <f>_xlfn.IFNA(VLOOKUP(A4486,list!B:C,2,FALSE),"")</f>
        <v/>
      </c>
      <c r="D4486" s="24" t="str">
        <f>_xlfn.IFNA(VLOOKUP(C4486,list!$G$2:$I$10,2,FALSE),"")</f>
        <v/>
      </c>
      <c r="E4486" s="24" t="str">
        <f>_xlfn.IFNA(VLOOKUP(C4486,list!G:I,3,FALSE),"")</f>
        <v/>
      </c>
      <c r="O4486" s="26" t="str">
        <f t="shared" si="352"/>
        <v/>
      </c>
      <c r="P4486" s="28" t="str">
        <f t="shared" si="356"/>
        <v/>
      </c>
      <c r="Q4486" s="24" t="str">
        <f t="shared" si="353"/>
        <v/>
      </c>
      <c r="R4486" s="24" t="str">
        <f t="shared" si="354"/>
        <v/>
      </c>
      <c r="S4486" s="27" t="str">
        <f t="shared" si="355"/>
        <v/>
      </c>
    </row>
    <row r="4487" spans="2:19" x14ac:dyDescent="0.3">
      <c r="B4487" s="24" t="str">
        <f>_xlfn.IFNA(VLOOKUP(A4487,list!B:C,2,FALSE),"")</f>
        <v/>
      </c>
      <c r="D4487" s="24" t="str">
        <f>_xlfn.IFNA(VLOOKUP(C4487,list!$G$2:$I$10,2,FALSE),"")</f>
        <v/>
      </c>
      <c r="E4487" s="24" t="str">
        <f>_xlfn.IFNA(VLOOKUP(C4487,list!G:I,3,FALSE),"")</f>
        <v/>
      </c>
      <c r="O4487" s="26" t="str">
        <f t="shared" si="352"/>
        <v/>
      </c>
      <c r="P4487" s="28" t="str">
        <f t="shared" si="356"/>
        <v/>
      </c>
      <c r="Q4487" s="24" t="str">
        <f t="shared" si="353"/>
        <v/>
      </c>
      <c r="R4487" s="24" t="str">
        <f t="shared" si="354"/>
        <v/>
      </c>
      <c r="S4487" s="27" t="str">
        <f t="shared" si="355"/>
        <v/>
      </c>
    </row>
    <row r="4488" spans="2:19" x14ac:dyDescent="0.3">
      <c r="B4488" s="24" t="str">
        <f>_xlfn.IFNA(VLOOKUP(A4488,list!B:C,2,FALSE),"")</f>
        <v/>
      </c>
      <c r="D4488" s="24" t="str">
        <f>_xlfn.IFNA(VLOOKUP(C4488,list!$G$2:$I$10,2,FALSE),"")</f>
        <v/>
      </c>
      <c r="E4488" s="24" t="str">
        <f>_xlfn.IFNA(VLOOKUP(C4488,list!G:I,3,FALSE),"")</f>
        <v/>
      </c>
      <c r="O4488" s="26" t="str">
        <f t="shared" si="352"/>
        <v/>
      </c>
      <c r="P4488" s="28" t="str">
        <f t="shared" si="356"/>
        <v/>
      </c>
      <c r="Q4488" s="24" t="str">
        <f t="shared" si="353"/>
        <v/>
      </c>
      <c r="R4488" s="24" t="str">
        <f t="shared" si="354"/>
        <v/>
      </c>
      <c r="S4488" s="27" t="str">
        <f t="shared" si="355"/>
        <v/>
      </c>
    </row>
    <row r="4489" spans="2:19" x14ac:dyDescent="0.3">
      <c r="B4489" s="24" t="str">
        <f>_xlfn.IFNA(VLOOKUP(A4489,list!B:C,2,FALSE),"")</f>
        <v/>
      </c>
      <c r="D4489" s="24" t="str">
        <f>_xlfn.IFNA(VLOOKUP(C4489,list!$G$2:$I$10,2,FALSE),"")</f>
        <v/>
      </c>
      <c r="E4489" s="24" t="str">
        <f>_xlfn.IFNA(VLOOKUP(C4489,list!G:I,3,FALSE),"")</f>
        <v/>
      </c>
      <c r="O4489" s="26" t="str">
        <f t="shared" si="352"/>
        <v/>
      </c>
      <c r="P4489" s="28" t="str">
        <f t="shared" si="356"/>
        <v/>
      </c>
      <c r="Q4489" s="24" t="str">
        <f t="shared" si="353"/>
        <v/>
      </c>
      <c r="R4489" s="24" t="str">
        <f t="shared" si="354"/>
        <v/>
      </c>
      <c r="S4489" s="27" t="str">
        <f t="shared" si="355"/>
        <v/>
      </c>
    </row>
    <row r="4490" spans="2:19" x14ac:dyDescent="0.3">
      <c r="B4490" s="24" t="str">
        <f>_xlfn.IFNA(VLOOKUP(A4490,list!B:C,2,FALSE),"")</f>
        <v/>
      </c>
      <c r="D4490" s="24" t="str">
        <f>_xlfn.IFNA(VLOOKUP(C4490,list!$G$2:$I$10,2,FALSE),"")</f>
        <v/>
      </c>
      <c r="E4490" s="24" t="str">
        <f>_xlfn.IFNA(VLOOKUP(C4490,list!G:I,3,FALSE),"")</f>
        <v/>
      </c>
      <c r="O4490" s="26" t="str">
        <f t="shared" si="352"/>
        <v/>
      </c>
      <c r="P4490" s="28" t="str">
        <f t="shared" si="356"/>
        <v/>
      </c>
      <c r="Q4490" s="24" t="str">
        <f t="shared" si="353"/>
        <v/>
      </c>
      <c r="R4490" s="24" t="str">
        <f t="shared" si="354"/>
        <v/>
      </c>
      <c r="S4490" s="27" t="str">
        <f t="shared" si="355"/>
        <v/>
      </c>
    </row>
    <row r="4491" spans="2:19" x14ac:dyDescent="0.3">
      <c r="B4491" s="24" t="str">
        <f>_xlfn.IFNA(VLOOKUP(A4491,list!B:C,2,FALSE),"")</f>
        <v/>
      </c>
      <c r="D4491" s="24" t="str">
        <f>_xlfn.IFNA(VLOOKUP(C4491,list!$G$2:$I$10,2,FALSE),"")</f>
        <v/>
      </c>
      <c r="E4491" s="24" t="str">
        <f>_xlfn.IFNA(VLOOKUP(C4491,list!G:I,3,FALSE),"")</f>
        <v/>
      </c>
      <c r="O4491" s="26" t="str">
        <f t="shared" si="352"/>
        <v/>
      </c>
      <c r="P4491" s="28" t="str">
        <f t="shared" si="356"/>
        <v/>
      </c>
      <c r="Q4491" s="24" t="str">
        <f t="shared" si="353"/>
        <v/>
      </c>
      <c r="R4491" s="24" t="str">
        <f t="shared" si="354"/>
        <v/>
      </c>
      <c r="S4491" s="27" t="str">
        <f t="shared" si="355"/>
        <v/>
      </c>
    </row>
    <row r="4492" spans="2:19" x14ac:dyDescent="0.3">
      <c r="B4492" s="24" t="str">
        <f>_xlfn.IFNA(VLOOKUP(A4492,list!B:C,2,FALSE),"")</f>
        <v/>
      </c>
      <c r="D4492" s="24" t="str">
        <f>_xlfn.IFNA(VLOOKUP(C4492,list!$G$2:$I$10,2,FALSE),"")</f>
        <v/>
      </c>
      <c r="E4492" s="24" t="str">
        <f>_xlfn.IFNA(VLOOKUP(C4492,list!G:I,3,FALSE),"")</f>
        <v/>
      </c>
      <c r="O4492" s="26" t="str">
        <f t="shared" si="352"/>
        <v/>
      </c>
      <c r="P4492" s="28" t="str">
        <f t="shared" si="356"/>
        <v/>
      </c>
      <c r="Q4492" s="24" t="str">
        <f t="shared" si="353"/>
        <v/>
      </c>
      <c r="R4492" s="24" t="str">
        <f t="shared" si="354"/>
        <v/>
      </c>
      <c r="S4492" s="27" t="str">
        <f t="shared" si="355"/>
        <v/>
      </c>
    </row>
    <row r="4493" spans="2:19" x14ac:dyDescent="0.3">
      <c r="B4493" s="24" t="str">
        <f>_xlfn.IFNA(VLOOKUP(A4493,list!B:C,2,FALSE),"")</f>
        <v/>
      </c>
      <c r="D4493" s="24" t="str">
        <f>_xlfn.IFNA(VLOOKUP(C4493,list!$G$2:$I$10,2,FALSE),"")</f>
        <v/>
      </c>
      <c r="E4493" s="24" t="str">
        <f>_xlfn.IFNA(VLOOKUP(C4493,list!G:I,3,FALSE),"")</f>
        <v/>
      </c>
      <c r="O4493" s="26" t="str">
        <f t="shared" si="352"/>
        <v/>
      </c>
      <c r="P4493" s="28" t="str">
        <f t="shared" si="356"/>
        <v/>
      </c>
      <c r="Q4493" s="24" t="str">
        <f t="shared" si="353"/>
        <v/>
      </c>
      <c r="R4493" s="24" t="str">
        <f t="shared" si="354"/>
        <v/>
      </c>
      <c r="S4493" s="27" t="str">
        <f t="shared" si="355"/>
        <v/>
      </c>
    </row>
    <row r="4494" spans="2:19" x14ac:dyDescent="0.3">
      <c r="B4494" s="24" t="str">
        <f>_xlfn.IFNA(VLOOKUP(A4494,list!B:C,2,FALSE),"")</f>
        <v/>
      </c>
      <c r="D4494" s="24" t="str">
        <f>_xlfn.IFNA(VLOOKUP(C4494,list!$G$2:$I$10,2,FALSE),"")</f>
        <v/>
      </c>
      <c r="E4494" s="24" t="str">
        <f>_xlfn.IFNA(VLOOKUP(C4494,list!G:I,3,FALSE),"")</f>
        <v/>
      </c>
      <c r="O4494" s="26" t="str">
        <f t="shared" si="352"/>
        <v/>
      </c>
      <c r="P4494" s="28" t="str">
        <f t="shared" si="356"/>
        <v/>
      </c>
      <c r="Q4494" s="24" t="str">
        <f t="shared" si="353"/>
        <v/>
      </c>
      <c r="R4494" s="24" t="str">
        <f t="shared" si="354"/>
        <v/>
      </c>
      <c r="S4494" s="27" t="str">
        <f t="shared" si="355"/>
        <v/>
      </c>
    </row>
    <row r="4495" spans="2:19" x14ac:dyDescent="0.3">
      <c r="B4495" s="24" t="str">
        <f>_xlfn.IFNA(VLOOKUP(A4495,list!B:C,2,FALSE),"")</f>
        <v/>
      </c>
      <c r="D4495" s="24" t="str">
        <f>_xlfn.IFNA(VLOOKUP(C4495,list!$G$2:$I$10,2,FALSE),"")</f>
        <v/>
      </c>
      <c r="E4495" s="24" t="str">
        <f>_xlfn.IFNA(VLOOKUP(C4495,list!G:I,3,FALSE),"")</f>
        <v/>
      </c>
      <c r="O4495" s="26" t="str">
        <f t="shared" si="352"/>
        <v/>
      </c>
      <c r="P4495" s="28" t="str">
        <f t="shared" si="356"/>
        <v/>
      </c>
      <c r="Q4495" s="24" t="str">
        <f t="shared" si="353"/>
        <v/>
      </c>
      <c r="R4495" s="24" t="str">
        <f t="shared" si="354"/>
        <v/>
      </c>
      <c r="S4495" s="27" t="str">
        <f t="shared" si="355"/>
        <v/>
      </c>
    </row>
    <row r="4496" spans="2:19" x14ac:dyDescent="0.3">
      <c r="B4496" s="24" t="str">
        <f>_xlfn.IFNA(VLOOKUP(A4496,list!B:C,2,FALSE),"")</f>
        <v/>
      </c>
      <c r="D4496" s="24" t="str">
        <f>_xlfn.IFNA(VLOOKUP(C4496,list!$G$2:$I$10,2,FALSE),"")</f>
        <v/>
      </c>
      <c r="E4496" s="24" t="str">
        <f>_xlfn.IFNA(VLOOKUP(C4496,list!G:I,3,FALSE),"")</f>
        <v/>
      </c>
      <c r="O4496" s="26" t="str">
        <f t="shared" si="352"/>
        <v/>
      </c>
      <c r="P4496" s="28" t="str">
        <f t="shared" si="356"/>
        <v/>
      </c>
      <c r="Q4496" s="24" t="str">
        <f t="shared" si="353"/>
        <v/>
      </c>
      <c r="R4496" s="24" t="str">
        <f t="shared" si="354"/>
        <v/>
      </c>
      <c r="S4496" s="27" t="str">
        <f t="shared" si="355"/>
        <v/>
      </c>
    </row>
    <row r="4497" spans="2:19" x14ac:dyDescent="0.3">
      <c r="B4497" s="24" t="str">
        <f>_xlfn.IFNA(VLOOKUP(A4497,list!B:C,2,FALSE),"")</f>
        <v/>
      </c>
      <c r="D4497" s="24" t="str">
        <f>_xlfn.IFNA(VLOOKUP(C4497,list!$G$2:$I$10,2,FALSE),"")</f>
        <v/>
      </c>
      <c r="E4497" s="24" t="str">
        <f>_xlfn.IFNA(VLOOKUP(C4497,list!G:I,3,FALSE),"")</f>
        <v/>
      </c>
      <c r="O4497" s="26" t="str">
        <f t="shared" si="352"/>
        <v/>
      </c>
      <c r="P4497" s="28" t="str">
        <f t="shared" si="356"/>
        <v/>
      </c>
      <c r="Q4497" s="24" t="str">
        <f t="shared" si="353"/>
        <v/>
      </c>
      <c r="R4497" s="24" t="str">
        <f t="shared" si="354"/>
        <v/>
      </c>
      <c r="S4497" s="27" t="str">
        <f t="shared" si="355"/>
        <v/>
      </c>
    </row>
    <row r="4498" spans="2:19" x14ac:dyDescent="0.3">
      <c r="B4498" s="24" t="str">
        <f>_xlfn.IFNA(VLOOKUP(A4498,list!B:C,2,FALSE),"")</f>
        <v/>
      </c>
      <c r="D4498" s="24" t="str">
        <f>_xlfn.IFNA(VLOOKUP(C4498,list!$G$2:$I$10,2,FALSE),"")</f>
        <v/>
      </c>
      <c r="E4498" s="24" t="str">
        <f>_xlfn.IFNA(VLOOKUP(C4498,list!G:I,3,FALSE),"")</f>
        <v/>
      </c>
      <c r="O4498" s="26" t="str">
        <f t="shared" si="352"/>
        <v/>
      </c>
      <c r="P4498" s="28" t="str">
        <f t="shared" si="356"/>
        <v/>
      </c>
      <c r="Q4498" s="24" t="str">
        <f t="shared" si="353"/>
        <v/>
      </c>
      <c r="R4498" s="24" t="str">
        <f t="shared" si="354"/>
        <v/>
      </c>
      <c r="S4498" s="27" t="str">
        <f t="shared" si="355"/>
        <v/>
      </c>
    </row>
    <row r="4499" spans="2:19" x14ac:dyDescent="0.3">
      <c r="B4499" s="24" t="str">
        <f>_xlfn.IFNA(VLOOKUP(A4499,list!B:C,2,FALSE),"")</f>
        <v/>
      </c>
      <c r="D4499" s="24" t="str">
        <f>_xlfn.IFNA(VLOOKUP(C4499,list!$G$2:$I$10,2,FALSE),"")</f>
        <v/>
      </c>
      <c r="E4499" s="24" t="str">
        <f>_xlfn.IFNA(VLOOKUP(C4499,list!G:I,3,FALSE),"")</f>
        <v/>
      </c>
      <c r="O4499" s="26" t="str">
        <f t="shared" si="352"/>
        <v/>
      </c>
      <c r="P4499" s="28" t="str">
        <f t="shared" si="356"/>
        <v/>
      </c>
      <c r="Q4499" s="24" t="str">
        <f t="shared" si="353"/>
        <v/>
      </c>
      <c r="R4499" s="24" t="str">
        <f t="shared" si="354"/>
        <v/>
      </c>
      <c r="S4499" s="27" t="str">
        <f t="shared" si="355"/>
        <v/>
      </c>
    </row>
    <row r="4500" spans="2:19" x14ac:dyDescent="0.3">
      <c r="B4500" s="24" t="str">
        <f>_xlfn.IFNA(VLOOKUP(A4500,list!B:C,2,FALSE),"")</f>
        <v/>
      </c>
      <c r="D4500" s="24" t="str">
        <f>_xlfn.IFNA(VLOOKUP(C4500,list!$G$2:$I$10,2,FALSE),"")</f>
        <v/>
      </c>
      <c r="E4500" s="24" t="str">
        <f>_xlfn.IFNA(VLOOKUP(C4500,list!G:I,3,FALSE),"")</f>
        <v/>
      </c>
      <c r="O4500" s="26" t="str">
        <f t="shared" si="352"/>
        <v/>
      </c>
      <c r="P4500" s="28" t="str">
        <f t="shared" si="356"/>
        <v/>
      </c>
      <c r="Q4500" s="24" t="str">
        <f t="shared" si="353"/>
        <v/>
      </c>
      <c r="R4500" s="24" t="str">
        <f t="shared" si="354"/>
        <v/>
      </c>
      <c r="S4500" s="27" t="str">
        <f t="shared" si="355"/>
        <v/>
      </c>
    </row>
    <row r="4501" spans="2:19" x14ac:dyDescent="0.3">
      <c r="B4501" s="24" t="str">
        <f>_xlfn.IFNA(VLOOKUP(A4501,list!B:C,2,FALSE),"")</f>
        <v/>
      </c>
      <c r="D4501" s="24" t="str">
        <f>_xlfn.IFNA(VLOOKUP(C4501,list!$G$2:$I$10,2,FALSE),"")</f>
        <v/>
      </c>
      <c r="E4501" s="24" t="str">
        <f>_xlfn.IFNA(VLOOKUP(C4501,list!G:I,3,FALSE),"")</f>
        <v/>
      </c>
      <c r="O4501" s="26" t="str">
        <f t="shared" si="352"/>
        <v/>
      </c>
      <c r="P4501" s="28" t="str">
        <f t="shared" si="356"/>
        <v/>
      </c>
      <c r="Q4501" s="24" t="str">
        <f t="shared" si="353"/>
        <v/>
      </c>
      <c r="R4501" s="24" t="str">
        <f t="shared" si="354"/>
        <v/>
      </c>
      <c r="S4501" s="27" t="str">
        <f t="shared" si="355"/>
        <v/>
      </c>
    </row>
    <row r="4502" spans="2:19" x14ac:dyDescent="0.3">
      <c r="B4502" s="24" t="str">
        <f>_xlfn.IFNA(VLOOKUP(A4502,list!B:C,2,FALSE),"")</f>
        <v/>
      </c>
      <c r="D4502" s="24" t="str">
        <f>_xlfn.IFNA(VLOOKUP(C4502,list!$G$2:$I$10,2,FALSE),"")</f>
        <v/>
      </c>
      <c r="E4502" s="24" t="str">
        <f>_xlfn.IFNA(VLOOKUP(C4502,list!G:I,3,FALSE),"")</f>
        <v/>
      </c>
      <c r="O4502" s="26" t="str">
        <f t="shared" si="352"/>
        <v/>
      </c>
      <c r="P4502" s="28" t="str">
        <f t="shared" si="356"/>
        <v/>
      </c>
      <c r="Q4502" s="24" t="str">
        <f t="shared" si="353"/>
        <v/>
      </c>
      <c r="R4502" s="24" t="str">
        <f t="shared" si="354"/>
        <v/>
      </c>
      <c r="S4502" s="27" t="str">
        <f t="shared" si="355"/>
        <v/>
      </c>
    </row>
    <row r="4503" spans="2:19" x14ac:dyDescent="0.3">
      <c r="B4503" s="24" t="str">
        <f>_xlfn.IFNA(VLOOKUP(A4503,list!B:C,2,FALSE),"")</f>
        <v/>
      </c>
      <c r="D4503" s="24" t="str">
        <f>_xlfn.IFNA(VLOOKUP(C4503,list!$G$2:$I$10,2,FALSE),"")</f>
        <v/>
      </c>
      <c r="E4503" s="24" t="str">
        <f>_xlfn.IFNA(VLOOKUP(C4503,list!G:I,3,FALSE),"")</f>
        <v/>
      </c>
      <c r="O4503" s="26" t="str">
        <f t="shared" si="352"/>
        <v/>
      </c>
      <c r="P4503" s="28" t="str">
        <f t="shared" si="356"/>
        <v/>
      </c>
      <c r="Q4503" s="24" t="str">
        <f t="shared" si="353"/>
        <v/>
      </c>
      <c r="R4503" s="24" t="str">
        <f t="shared" si="354"/>
        <v/>
      </c>
      <c r="S4503" s="27" t="str">
        <f t="shared" si="355"/>
        <v/>
      </c>
    </row>
    <row r="4504" spans="2:19" x14ac:dyDescent="0.3">
      <c r="B4504" s="24" t="str">
        <f>_xlfn.IFNA(VLOOKUP(A4504,list!B:C,2,FALSE),"")</f>
        <v/>
      </c>
      <c r="D4504" s="24" t="str">
        <f>_xlfn.IFNA(VLOOKUP(C4504,list!$G$2:$I$10,2,FALSE),"")</f>
        <v/>
      </c>
      <c r="E4504" s="24" t="str">
        <f>_xlfn.IFNA(VLOOKUP(C4504,list!G:I,3,FALSE),"")</f>
        <v/>
      </c>
      <c r="O4504" s="26" t="str">
        <f t="shared" si="352"/>
        <v/>
      </c>
      <c r="P4504" s="28" t="str">
        <f t="shared" si="356"/>
        <v/>
      </c>
      <c r="Q4504" s="24" t="str">
        <f t="shared" si="353"/>
        <v/>
      </c>
      <c r="R4504" s="24" t="str">
        <f t="shared" si="354"/>
        <v/>
      </c>
      <c r="S4504" s="27" t="str">
        <f t="shared" si="355"/>
        <v/>
      </c>
    </row>
    <row r="4505" spans="2:19" x14ac:dyDescent="0.3">
      <c r="B4505" s="24" t="str">
        <f>_xlfn.IFNA(VLOOKUP(A4505,list!B:C,2,FALSE),"")</f>
        <v/>
      </c>
      <c r="D4505" s="24" t="str">
        <f>_xlfn.IFNA(VLOOKUP(C4505,list!$G$2:$I$10,2,FALSE),"")</f>
        <v/>
      </c>
      <c r="E4505" s="24" t="str">
        <f>_xlfn.IFNA(VLOOKUP(C4505,list!G:I,3,FALSE),"")</f>
        <v/>
      </c>
      <c r="O4505" s="26" t="str">
        <f t="shared" si="352"/>
        <v/>
      </c>
      <c r="P4505" s="28" t="str">
        <f t="shared" si="356"/>
        <v/>
      </c>
      <c r="Q4505" s="24" t="str">
        <f t="shared" si="353"/>
        <v/>
      </c>
      <c r="R4505" s="24" t="str">
        <f t="shared" si="354"/>
        <v/>
      </c>
      <c r="S4505" s="27" t="str">
        <f t="shared" si="355"/>
        <v/>
      </c>
    </row>
    <row r="4506" spans="2:19" x14ac:dyDescent="0.3">
      <c r="B4506" s="24" t="str">
        <f>_xlfn.IFNA(VLOOKUP(A4506,list!B:C,2,FALSE),"")</f>
        <v/>
      </c>
      <c r="D4506" s="24" t="str">
        <f>_xlfn.IFNA(VLOOKUP(C4506,list!$G$2:$I$10,2,FALSE),"")</f>
        <v/>
      </c>
      <c r="E4506" s="24" t="str">
        <f>_xlfn.IFNA(VLOOKUP(C4506,list!G:I,3,FALSE),"")</f>
        <v/>
      </c>
      <c r="O4506" s="26" t="str">
        <f t="shared" si="352"/>
        <v/>
      </c>
      <c r="P4506" s="28" t="str">
        <f t="shared" si="356"/>
        <v/>
      </c>
      <c r="Q4506" s="24" t="str">
        <f t="shared" si="353"/>
        <v/>
      </c>
      <c r="R4506" s="24" t="str">
        <f t="shared" si="354"/>
        <v/>
      </c>
      <c r="S4506" s="27" t="str">
        <f t="shared" si="355"/>
        <v/>
      </c>
    </row>
    <row r="4507" spans="2:19" x14ac:dyDescent="0.3">
      <c r="B4507" s="24" t="str">
        <f>_xlfn.IFNA(VLOOKUP(A4507,list!B:C,2,FALSE),"")</f>
        <v/>
      </c>
      <c r="D4507" s="24" t="str">
        <f>_xlfn.IFNA(VLOOKUP(C4507,list!$G$2:$I$10,2,FALSE),"")</f>
        <v/>
      </c>
      <c r="E4507" s="24" t="str">
        <f>_xlfn.IFNA(VLOOKUP(C4507,list!G:I,3,FALSE),"")</f>
        <v/>
      </c>
      <c r="O4507" s="26" t="str">
        <f t="shared" si="352"/>
        <v/>
      </c>
      <c r="P4507" s="28" t="str">
        <f t="shared" si="356"/>
        <v/>
      </c>
      <c r="Q4507" s="24" t="str">
        <f t="shared" si="353"/>
        <v/>
      </c>
      <c r="R4507" s="24" t="str">
        <f t="shared" si="354"/>
        <v/>
      </c>
      <c r="S4507" s="27" t="str">
        <f t="shared" si="355"/>
        <v/>
      </c>
    </row>
    <row r="4508" spans="2:19" x14ac:dyDescent="0.3">
      <c r="B4508" s="24" t="str">
        <f>_xlfn.IFNA(VLOOKUP(A4508,list!B:C,2,FALSE),"")</f>
        <v/>
      </c>
      <c r="D4508" s="24" t="str">
        <f>_xlfn.IFNA(VLOOKUP(C4508,list!$G$2:$I$10,2,FALSE),"")</f>
        <v/>
      </c>
      <c r="E4508" s="24" t="str">
        <f>_xlfn.IFNA(VLOOKUP(C4508,list!G:I,3,FALSE),"")</f>
        <v/>
      </c>
      <c r="O4508" s="26" t="str">
        <f t="shared" si="352"/>
        <v/>
      </c>
      <c r="P4508" s="28" t="str">
        <f t="shared" si="356"/>
        <v/>
      </c>
      <c r="Q4508" s="24" t="str">
        <f t="shared" si="353"/>
        <v/>
      </c>
      <c r="R4508" s="24" t="str">
        <f t="shared" si="354"/>
        <v/>
      </c>
      <c r="S4508" s="27" t="str">
        <f t="shared" si="355"/>
        <v/>
      </c>
    </row>
    <row r="4509" spans="2:19" x14ac:dyDescent="0.3">
      <c r="B4509" s="24" t="str">
        <f>_xlfn.IFNA(VLOOKUP(A4509,list!B:C,2,FALSE),"")</f>
        <v/>
      </c>
      <c r="D4509" s="24" t="str">
        <f>_xlfn.IFNA(VLOOKUP(C4509,list!$G$2:$I$10,2,FALSE),"")</f>
        <v/>
      </c>
      <c r="E4509" s="24" t="str">
        <f>_xlfn.IFNA(VLOOKUP(C4509,list!G:I,3,FALSE),"")</f>
        <v/>
      </c>
      <c r="O4509" s="26" t="str">
        <f t="shared" si="352"/>
        <v/>
      </c>
      <c r="P4509" s="28" t="str">
        <f t="shared" si="356"/>
        <v/>
      </c>
      <c r="Q4509" s="24" t="str">
        <f t="shared" si="353"/>
        <v/>
      </c>
      <c r="R4509" s="24" t="str">
        <f t="shared" si="354"/>
        <v/>
      </c>
      <c r="S4509" s="27" t="str">
        <f t="shared" si="355"/>
        <v/>
      </c>
    </row>
    <row r="4510" spans="2:19" x14ac:dyDescent="0.3">
      <c r="B4510" s="24" t="str">
        <f>_xlfn.IFNA(VLOOKUP(A4510,list!B:C,2,FALSE),"")</f>
        <v/>
      </c>
      <c r="D4510" s="24" t="str">
        <f>_xlfn.IFNA(VLOOKUP(C4510,list!$G$2:$I$10,2,FALSE),"")</f>
        <v/>
      </c>
      <c r="E4510" s="24" t="str">
        <f>_xlfn.IFNA(VLOOKUP(C4510,list!G:I,3,FALSE),"")</f>
        <v/>
      </c>
      <c r="O4510" s="26" t="str">
        <f t="shared" si="352"/>
        <v/>
      </c>
      <c r="P4510" s="28" t="str">
        <f t="shared" si="356"/>
        <v/>
      </c>
      <c r="Q4510" s="24" t="str">
        <f t="shared" si="353"/>
        <v/>
      </c>
      <c r="R4510" s="24" t="str">
        <f t="shared" si="354"/>
        <v/>
      </c>
      <c r="S4510" s="27" t="str">
        <f t="shared" si="355"/>
        <v/>
      </c>
    </row>
    <row r="4511" spans="2:19" x14ac:dyDescent="0.3">
      <c r="B4511" s="24" t="str">
        <f>_xlfn.IFNA(VLOOKUP(A4511,list!B:C,2,FALSE),"")</f>
        <v/>
      </c>
      <c r="D4511" s="24" t="str">
        <f>_xlfn.IFNA(VLOOKUP(C4511,list!$G$2:$I$10,2,FALSE),"")</f>
        <v/>
      </c>
      <c r="E4511" s="24" t="str">
        <f>_xlfn.IFNA(VLOOKUP(C4511,list!G:I,3,FALSE),"")</f>
        <v/>
      </c>
      <c r="O4511" s="26" t="str">
        <f t="shared" si="352"/>
        <v/>
      </c>
      <c r="P4511" s="28" t="str">
        <f t="shared" si="356"/>
        <v/>
      </c>
      <c r="Q4511" s="24" t="str">
        <f t="shared" si="353"/>
        <v/>
      </c>
      <c r="R4511" s="24" t="str">
        <f t="shared" si="354"/>
        <v/>
      </c>
      <c r="S4511" s="27" t="str">
        <f t="shared" si="355"/>
        <v/>
      </c>
    </row>
    <row r="4512" spans="2:19" x14ac:dyDescent="0.3">
      <c r="B4512" s="24" t="str">
        <f>_xlfn.IFNA(VLOOKUP(A4512,list!B:C,2,FALSE),"")</f>
        <v/>
      </c>
      <c r="D4512" s="24" t="str">
        <f>_xlfn.IFNA(VLOOKUP(C4512,list!$G$2:$I$10,2,FALSE),"")</f>
        <v/>
      </c>
      <c r="E4512" s="24" t="str">
        <f>_xlfn.IFNA(VLOOKUP(C4512,list!G:I,3,FALSE),"")</f>
        <v/>
      </c>
      <c r="O4512" s="26" t="str">
        <f t="shared" si="352"/>
        <v/>
      </c>
      <c r="P4512" s="28" t="str">
        <f t="shared" si="356"/>
        <v/>
      </c>
      <c r="Q4512" s="24" t="str">
        <f t="shared" si="353"/>
        <v/>
      </c>
      <c r="R4512" s="24" t="str">
        <f t="shared" si="354"/>
        <v/>
      </c>
      <c r="S4512" s="27" t="str">
        <f t="shared" si="355"/>
        <v/>
      </c>
    </row>
    <row r="4513" spans="2:19" x14ac:dyDescent="0.3">
      <c r="B4513" s="24" t="str">
        <f>_xlfn.IFNA(VLOOKUP(A4513,list!B:C,2,FALSE),"")</f>
        <v/>
      </c>
      <c r="D4513" s="24" t="str">
        <f>_xlfn.IFNA(VLOOKUP(C4513,list!$G$2:$I$10,2,FALSE),"")</f>
        <v/>
      </c>
      <c r="E4513" s="24" t="str">
        <f>_xlfn.IFNA(VLOOKUP(C4513,list!G:I,3,FALSE),"")</f>
        <v/>
      </c>
      <c r="O4513" s="26" t="str">
        <f t="shared" si="352"/>
        <v/>
      </c>
      <c r="P4513" s="28" t="str">
        <f t="shared" si="356"/>
        <v/>
      </c>
      <c r="Q4513" s="24" t="str">
        <f t="shared" si="353"/>
        <v/>
      </c>
      <c r="R4513" s="24" t="str">
        <f t="shared" si="354"/>
        <v/>
      </c>
      <c r="S4513" s="27" t="str">
        <f t="shared" si="355"/>
        <v/>
      </c>
    </row>
    <row r="4514" spans="2:19" x14ac:dyDescent="0.3">
      <c r="B4514" s="24" t="str">
        <f>_xlfn.IFNA(VLOOKUP(A4514,list!B:C,2,FALSE),"")</f>
        <v/>
      </c>
      <c r="D4514" s="24" t="str">
        <f>_xlfn.IFNA(VLOOKUP(C4514,list!$G$2:$I$10,2,FALSE),"")</f>
        <v/>
      </c>
      <c r="E4514" s="24" t="str">
        <f>_xlfn.IFNA(VLOOKUP(C4514,list!G:I,3,FALSE),"")</f>
        <v/>
      </c>
      <c r="O4514" s="26" t="str">
        <f t="shared" si="352"/>
        <v/>
      </c>
      <c r="P4514" s="28" t="str">
        <f t="shared" si="356"/>
        <v/>
      </c>
      <c r="Q4514" s="24" t="str">
        <f t="shared" si="353"/>
        <v/>
      </c>
      <c r="R4514" s="24" t="str">
        <f t="shared" si="354"/>
        <v/>
      </c>
      <c r="S4514" s="27" t="str">
        <f t="shared" si="355"/>
        <v/>
      </c>
    </row>
    <row r="4515" spans="2:19" x14ac:dyDescent="0.3">
      <c r="B4515" s="24" t="str">
        <f>_xlfn.IFNA(VLOOKUP(A4515,list!B:C,2,FALSE),"")</f>
        <v/>
      </c>
      <c r="D4515" s="24" t="str">
        <f>_xlfn.IFNA(VLOOKUP(C4515,list!$G$2:$I$10,2,FALSE),"")</f>
        <v/>
      </c>
      <c r="E4515" s="24" t="str">
        <f>_xlfn.IFNA(VLOOKUP(C4515,list!G:I,3,FALSE),"")</f>
        <v/>
      </c>
      <c r="O4515" s="26" t="str">
        <f t="shared" si="352"/>
        <v/>
      </c>
      <c r="P4515" s="28" t="str">
        <f t="shared" si="356"/>
        <v/>
      </c>
      <c r="Q4515" s="24" t="str">
        <f t="shared" si="353"/>
        <v/>
      </c>
      <c r="R4515" s="24" t="str">
        <f t="shared" si="354"/>
        <v/>
      </c>
      <c r="S4515" s="27" t="str">
        <f t="shared" si="355"/>
        <v/>
      </c>
    </row>
    <row r="4516" spans="2:19" x14ac:dyDescent="0.3">
      <c r="B4516" s="24" t="str">
        <f>_xlfn.IFNA(VLOOKUP(A4516,list!B:C,2,FALSE),"")</f>
        <v/>
      </c>
      <c r="D4516" s="24" t="str">
        <f>_xlfn.IFNA(VLOOKUP(C4516,list!$G$2:$I$10,2,FALSE),"")</f>
        <v/>
      </c>
      <c r="E4516" s="24" t="str">
        <f>_xlfn.IFNA(VLOOKUP(C4516,list!G:I,3,FALSE),"")</f>
        <v/>
      </c>
      <c r="O4516" s="26" t="str">
        <f t="shared" si="352"/>
        <v/>
      </c>
      <c r="P4516" s="28" t="str">
        <f t="shared" si="356"/>
        <v/>
      </c>
      <c r="Q4516" s="24" t="str">
        <f t="shared" si="353"/>
        <v/>
      </c>
      <c r="R4516" s="24" t="str">
        <f t="shared" si="354"/>
        <v/>
      </c>
      <c r="S4516" s="27" t="str">
        <f t="shared" si="355"/>
        <v/>
      </c>
    </row>
    <row r="4517" spans="2:19" x14ac:dyDescent="0.3">
      <c r="B4517" s="24" t="str">
        <f>_xlfn.IFNA(VLOOKUP(A4517,list!B:C,2,FALSE),"")</f>
        <v/>
      </c>
      <c r="D4517" s="24" t="str">
        <f>_xlfn.IFNA(VLOOKUP(C4517,list!$G$2:$I$10,2,FALSE),"")</f>
        <v/>
      </c>
      <c r="E4517" s="24" t="str">
        <f>_xlfn.IFNA(VLOOKUP(C4517,list!G:I,3,FALSE),"")</f>
        <v/>
      </c>
      <c r="O4517" s="26" t="str">
        <f t="shared" si="352"/>
        <v/>
      </c>
      <c r="P4517" s="28" t="str">
        <f t="shared" si="356"/>
        <v/>
      </c>
      <c r="Q4517" s="24" t="str">
        <f t="shared" si="353"/>
        <v/>
      </c>
      <c r="R4517" s="24" t="str">
        <f t="shared" si="354"/>
        <v/>
      </c>
      <c r="S4517" s="27" t="str">
        <f t="shared" si="355"/>
        <v/>
      </c>
    </row>
    <row r="4518" spans="2:19" x14ac:dyDescent="0.3">
      <c r="B4518" s="24" t="str">
        <f>_xlfn.IFNA(VLOOKUP(A4518,list!B:C,2,FALSE),"")</f>
        <v/>
      </c>
      <c r="D4518" s="24" t="str">
        <f>_xlfn.IFNA(VLOOKUP(C4518,list!$G$2:$I$10,2,FALSE),"")</f>
        <v/>
      </c>
      <c r="E4518" s="24" t="str">
        <f>_xlfn.IFNA(VLOOKUP(C4518,list!G:I,3,FALSE),"")</f>
        <v/>
      </c>
      <c r="O4518" s="26" t="str">
        <f t="shared" si="352"/>
        <v/>
      </c>
      <c r="P4518" s="28" t="str">
        <f t="shared" si="356"/>
        <v/>
      </c>
      <c r="Q4518" s="24" t="str">
        <f t="shared" si="353"/>
        <v/>
      </c>
      <c r="R4518" s="24" t="str">
        <f t="shared" si="354"/>
        <v/>
      </c>
      <c r="S4518" s="27" t="str">
        <f t="shared" si="355"/>
        <v/>
      </c>
    </row>
    <row r="4519" spans="2:19" x14ac:dyDescent="0.3">
      <c r="B4519" s="24" t="str">
        <f>_xlfn.IFNA(VLOOKUP(A4519,list!B:C,2,FALSE),"")</f>
        <v/>
      </c>
      <c r="D4519" s="24" t="str">
        <f>_xlfn.IFNA(VLOOKUP(C4519,list!$G$2:$I$10,2,FALSE),"")</f>
        <v/>
      </c>
      <c r="E4519" s="24" t="str">
        <f>_xlfn.IFNA(VLOOKUP(C4519,list!G:I,3,FALSE),"")</f>
        <v/>
      </c>
      <c r="O4519" s="26" t="str">
        <f t="shared" si="352"/>
        <v/>
      </c>
      <c r="P4519" s="28" t="str">
        <f t="shared" si="356"/>
        <v/>
      </c>
      <c r="Q4519" s="24" t="str">
        <f t="shared" si="353"/>
        <v/>
      </c>
      <c r="R4519" s="24" t="str">
        <f t="shared" si="354"/>
        <v/>
      </c>
      <c r="S4519" s="27" t="str">
        <f t="shared" si="355"/>
        <v/>
      </c>
    </row>
    <row r="4520" spans="2:19" x14ac:dyDescent="0.3">
      <c r="B4520" s="24" t="str">
        <f>_xlfn.IFNA(VLOOKUP(A4520,list!B:C,2,FALSE),"")</f>
        <v/>
      </c>
      <c r="D4520" s="24" t="str">
        <f>_xlfn.IFNA(VLOOKUP(C4520,list!$G$2:$I$10,2,FALSE),"")</f>
        <v/>
      </c>
      <c r="E4520" s="24" t="str">
        <f>_xlfn.IFNA(VLOOKUP(C4520,list!G:I,3,FALSE),"")</f>
        <v/>
      </c>
      <c r="O4520" s="26" t="str">
        <f t="shared" si="352"/>
        <v/>
      </c>
      <c r="P4520" s="28" t="str">
        <f t="shared" si="356"/>
        <v/>
      </c>
      <c r="Q4520" s="24" t="str">
        <f t="shared" si="353"/>
        <v/>
      </c>
      <c r="R4520" s="24" t="str">
        <f t="shared" si="354"/>
        <v/>
      </c>
      <c r="S4520" s="27" t="str">
        <f t="shared" si="355"/>
        <v/>
      </c>
    </row>
    <row r="4521" spans="2:19" x14ac:dyDescent="0.3">
      <c r="B4521" s="24" t="str">
        <f>_xlfn.IFNA(VLOOKUP(A4521,list!B:C,2,FALSE),"")</f>
        <v/>
      </c>
      <c r="D4521" s="24" t="str">
        <f>_xlfn.IFNA(VLOOKUP(C4521,list!$G$2:$I$10,2,FALSE),"")</f>
        <v/>
      </c>
      <c r="E4521" s="24" t="str">
        <f>_xlfn.IFNA(VLOOKUP(C4521,list!G:I,3,FALSE),"")</f>
        <v/>
      </c>
      <c r="O4521" s="26" t="str">
        <f t="shared" si="352"/>
        <v/>
      </c>
      <c r="P4521" s="28" t="str">
        <f t="shared" si="356"/>
        <v/>
      </c>
      <c r="Q4521" s="24" t="str">
        <f t="shared" si="353"/>
        <v/>
      </c>
      <c r="R4521" s="24" t="str">
        <f t="shared" si="354"/>
        <v/>
      </c>
      <c r="S4521" s="27" t="str">
        <f t="shared" si="355"/>
        <v/>
      </c>
    </row>
    <row r="4522" spans="2:19" x14ac:dyDescent="0.3">
      <c r="B4522" s="24" t="str">
        <f>_xlfn.IFNA(VLOOKUP(A4522,list!B:C,2,FALSE),"")</f>
        <v/>
      </c>
      <c r="D4522" s="24" t="str">
        <f>_xlfn.IFNA(VLOOKUP(C4522,list!$G$2:$I$10,2,FALSE),"")</f>
        <v/>
      </c>
      <c r="E4522" s="24" t="str">
        <f>_xlfn.IFNA(VLOOKUP(C4522,list!G:I,3,FALSE),"")</f>
        <v/>
      </c>
      <c r="O4522" s="26" t="str">
        <f t="shared" si="352"/>
        <v/>
      </c>
      <c r="P4522" s="28" t="str">
        <f t="shared" si="356"/>
        <v/>
      </c>
      <c r="Q4522" s="24" t="str">
        <f t="shared" si="353"/>
        <v/>
      </c>
      <c r="R4522" s="24" t="str">
        <f t="shared" si="354"/>
        <v/>
      </c>
      <c r="S4522" s="27" t="str">
        <f t="shared" si="355"/>
        <v/>
      </c>
    </row>
    <row r="4523" spans="2:19" x14ac:dyDescent="0.3">
      <c r="B4523" s="24" t="str">
        <f>_xlfn.IFNA(VLOOKUP(A4523,list!B:C,2,FALSE),"")</f>
        <v/>
      </c>
      <c r="D4523" s="24" t="str">
        <f>_xlfn.IFNA(VLOOKUP(C4523,list!$G$2:$I$10,2,FALSE),"")</f>
        <v/>
      </c>
      <c r="E4523" s="24" t="str">
        <f>_xlfn.IFNA(VLOOKUP(C4523,list!G:I,3,FALSE),"")</f>
        <v/>
      </c>
      <c r="O4523" s="26" t="str">
        <f t="shared" si="352"/>
        <v/>
      </c>
      <c r="P4523" s="28" t="str">
        <f t="shared" si="356"/>
        <v/>
      </c>
      <c r="Q4523" s="24" t="str">
        <f t="shared" si="353"/>
        <v/>
      </c>
      <c r="R4523" s="24" t="str">
        <f t="shared" si="354"/>
        <v/>
      </c>
      <c r="S4523" s="27" t="str">
        <f t="shared" si="355"/>
        <v/>
      </c>
    </row>
    <row r="4524" spans="2:19" x14ac:dyDescent="0.3">
      <c r="B4524" s="24" t="str">
        <f>_xlfn.IFNA(VLOOKUP(A4524,list!B:C,2,FALSE),"")</f>
        <v/>
      </c>
      <c r="D4524" s="24" t="str">
        <f>_xlfn.IFNA(VLOOKUP(C4524,list!$G$2:$I$10,2,FALSE),"")</f>
        <v/>
      </c>
      <c r="E4524" s="24" t="str">
        <f>_xlfn.IFNA(VLOOKUP(C4524,list!G:I,3,FALSE),"")</f>
        <v/>
      </c>
      <c r="O4524" s="26" t="str">
        <f t="shared" si="352"/>
        <v/>
      </c>
      <c r="P4524" s="28" t="str">
        <f t="shared" si="356"/>
        <v/>
      </c>
      <c r="Q4524" s="24" t="str">
        <f t="shared" si="353"/>
        <v/>
      </c>
      <c r="R4524" s="24" t="str">
        <f t="shared" si="354"/>
        <v/>
      </c>
      <c r="S4524" s="27" t="str">
        <f t="shared" si="355"/>
        <v/>
      </c>
    </row>
    <row r="4525" spans="2:19" x14ac:dyDescent="0.3">
      <c r="B4525" s="24" t="str">
        <f>_xlfn.IFNA(VLOOKUP(A4525,list!B:C,2,FALSE),"")</f>
        <v/>
      </c>
      <c r="D4525" s="24" t="str">
        <f>_xlfn.IFNA(VLOOKUP(C4525,list!$G$2:$I$10,2,FALSE),"")</f>
        <v/>
      </c>
      <c r="E4525" s="24" t="str">
        <f>_xlfn.IFNA(VLOOKUP(C4525,list!G:I,3,FALSE),"")</f>
        <v/>
      </c>
      <c r="O4525" s="26" t="str">
        <f t="shared" si="352"/>
        <v/>
      </c>
      <c r="P4525" s="28" t="str">
        <f t="shared" si="356"/>
        <v/>
      </c>
      <c r="Q4525" s="24" t="str">
        <f t="shared" si="353"/>
        <v/>
      </c>
      <c r="R4525" s="24" t="str">
        <f t="shared" si="354"/>
        <v/>
      </c>
      <c r="S4525" s="27" t="str">
        <f t="shared" si="355"/>
        <v/>
      </c>
    </row>
    <row r="4526" spans="2:19" x14ac:dyDescent="0.3">
      <c r="B4526" s="24" t="str">
        <f>_xlfn.IFNA(VLOOKUP(A4526,list!B:C,2,FALSE),"")</f>
        <v/>
      </c>
      <c r="D4526" s="24" t="str">
        <f>_xlfn.IFNA(VLOOKUP(C4526,list!$G$2:$I$10,2,FALSE),"")</f>
        <v/>
      </c>
      <c r="E4526" s="24" t="str">
        <f>_xlfn.IFNA(VLOOKUP(C4526,list!G:I,3,FALSE),"")</f>
        <v/>
      </c>
      <c r="O4526" s="26" t="str">
        <f t="shared" si="352"/>
        <v/>
      </c>
      <c r="P4526" s="28" t="str">
        <f t="shared" si="356"/>
        <v/>
      </c>
      <c r="Q4526" s="24" t="str">
        <f t="shared" si="353"/>
        <v/>
      </c>
      <c r="R4526" s="24" t="str">
        <f t="shared" si="354"/>
        <v/>
      </c>
      <c r="S4526" s="27" t="str">
        <f t="shared" si="355"/>
        <v/>
      </c>
    </row>
    <row r="4527" spans="2:19" x14ac:dyDescent="0.3">
      <c r="B4527" s="24" t="str">
        <f>_xlfn.IFNA(VLOOKUP(A4527,list!B:C,2,FALSE),"")</f>
        <v/>
      </c>
      <c r="D4527" s="24" t="str">
        <f>_xlfn.IFNA(VLOOKUP(C4527,list!$G$2:$I$10,2,FALSE),"")</f>
        <v/>
      </c>
      <c r="E4527" s="24" t="str">
        <f>_xlfn.IFNA(VLOOKUP(C4527,list!G:I,3,FALSE),"")</f>
        <v/>
      </c>
      <c r="O4527" s="26" t="str">
        <f t="shared" si="352"/>
        <v/>
      </c>
      <c r="P4527" s="28" t="str">
        <f t="shared" si="356"/>
        <v/>
      </c>
      <c r="Q4527" s="24" t="str">
        <f t="shared" si="353"/>
        <v/>
      </c>
      <c r="R4527" s="24" t="str">
        <f t="shared" si="354"/>
        <v/>
      </c>
      <c r="S4527" s="27" t="str">
        <f t="shared" si="355"/>
        <v/>
      </c>
    </row>
    <row r="4528" spans="2:19" x14ac:dyDescent="0.3">
      <c r="B4528" s="24" t="str">
        <f>_xlfn.IFNA(VLOOKUP(A4528,list!B:C,2,FALSE),"")</f>
        <v/>
      </c>
      <c r="D4528" s="24" t="str">
        <f>_xlfn.IFNA(VLOOKUP(C4528,list!$G$2:$I$10,2,FALSE),"")</f>
        <v/>
      </c>
      <c r="E4528" s="24" t="str">
        <f>_xlfn.IFNA(VLOOKUP(C4528,list!G:I,3,FALSE),"")</f>
        <v/>
      </c>
      <c r="O4528" s="26" t="str">
        <f t="shared" si="352"/>
        <v/>
      </c>
      <c r="P4528" s="28" t="str">
        <f t="shared" si="356"/>
        <v/>
      </c>
      <c r="Q4528" s="24" t="str">
        <f t="shared" si="353"/>
        <v/>
      </c>
      <c r="R4528" s="24" t="str">
        <f t="shared" si="354"/>
        <v/>
      </c>
      <c r="S4528" s="27" t="str">
        <f t="shared" si="355"/>
        <v/>
      </c>
    </row>
    <row r="4529" spans="2:19" x14ac:dyDescent="0.3">
      <c r="B4529" s="24" t="str">
        <f>_xlfn.IFNA(VLOOKUP(A4529,list!B:C,2,FALSE),"")</f>
        <v/>
      </c>
      <c r="D4529" s="24" t="str">
        <f>_xlfn.IFNA(VLOOKUP(C4529,list!$G$2:$I$10,2,FALSE),"")</f>
        <v/>
      </c>
      <c r="E4529" s="24" t="str">
        <f>_xlfn.IFNA(VLOOKUP(C4529,list!G:I,3,FALSE),"")</f>
        <v/>
      </c>
      <c r="O4529" s="26" t="str">
        <f t="shared" si="352"/>
        <v/>
      </c>
      <c r="P4529" s="28" t="str">
        <f t="shared" si="356"/>
        <v/>
      </c>
      <c r="Q4529" s="24" t="str">
        <f t="shared" si="353"/>
        <v/>
      </c>
      <c r="R4529" s="24" t="str">
        <f t="shared" si="354"/>
        <v/>
      </c>
      <c r="S4529" s="27" t="str">
        <f t="shared" si="355"/>
        <v/>
      </c>
    </row>
    <row r="4530" spans="2:19" x14ac:dyDescent="0.3">
      <c r="B4530" s="24" t="str">
        <f>_xlfn.IFNA(VLOOKUP(A4530,list!B:C,2,FALSE),"")</f>
        <v/>
      </c>
      <c r="D4530" s="24" t="str">
        <f>_xlfn.IFNA(VLOOKUP(C4530,list!$G$2:$I$10,2,FALSE),"")</f>
        <v/>
      </c>
      <c r="E4530" s="24" t="str">
        <f>_xlfn.IFNA(VLOOKUP(C4530,list!G:I,3,FALSE),"")</f>
        <v/>
      </c>
      <c r="O4530" s="26" t="str">
        <f t="shared" si="352"/>
        <v/>
      </c>
      <c r="P4530" s="28" t="str">
        <f t="shared" si="356"/>
        <v/>
      </c>
      <c r="Q4530" s="24" t="str">
        <f t="shared" si="353"/>
        <v/>
      </c>
      <c r="R4530" s="24" t="str">
        <f t="shared" si="354"/>
        <v/>
      </c>
      <c r="S4530" s="27" t="str">
        <f t="shared" si="355"/>
        <v/>
      </c>
    </row>
    <row r="4531" spans="2:19" x14ac:dyDescent="0.3">
      <c r="B4531" s="24" t="str">
        <f>_xlfn.IFNA(VLOOKUP(A4531,list!B:C,2,FALSE),"")</f>
        <v/>
      </c>
      <c r="D4531" s="24" t="str">
        <f>_xlfn.IFNA(VLOOKUP(C4531,list!$G$2:$I$10,2,FALSE),"")</f>
        <v/>
      </c>
      <c r="E4531" s="24" t="str">
        <f>_xlfn.IFNA(VLOOKUP(C4531,list!G:I,3,FALSE),"")</f>
        <v/>
      </c>
      <c r="O4531" s="26" t="str">
        <f t="shared" si="352"/>
        <v/>
      </c>
      <c r="P4531" s="28" t="str">
        <f t="shared" si="356"/>
        <v/>
      </c>
      <c r="Q4531" s="24" t="str">
        <f t="shared" si="353"/>
        <v/>
      </c>
      <c r="R4531" s="24" t="str">
        <f t="shared" si="354"/>
        <v/>
      </c>
      <c r="S4531" s="27" t="str">
        <f t="shared" si="355"/>
        <v/>
      </c>
    </row>
    <row r="4532" spans="2:19" x14ac:dyDescent="0.3">
      <c r="B4532" s="24" t="str">
        <f>_xlfn.IFNA(VLOOKUP(A4532,list!B:C,2,FALSE),"")</f>
        <v/>
      </c>
      <c r="D4532" s="24" t="str">
        <f>_xlfn.IFNA(VLOOKUP(C4532,list!$G$2:$I$10,2,FALSE),"")</f>
        <v/>
      </c>
      <c r="E4532" s="24" t="str">
        <f>_xlfn.IFNA(VLOOKUP(C4532,list!G:I,3,FALSE),"")</f>
        <v/>
      </c>
      <c r="O4532" s="26" t="str">
        <f t="shared" si="352"/>
        <v/>
      </c>
      <c r="P4532" s="28" t="str">
        <f t="shared" si="356"/>
        <v/>
      </c>
      <c r="Q4532" s="24" t="str">
        <f t="shared" si="353"/>
        <v/>
      </c>
      <c r="R4532" s="24" t="str">
        <f t="shared" si="354"/>
        <v/>
      </c>
      <c r="S4532" s="27" t="str">
        <f t="shared" si="355"/>
        <v/>
      </c>
    </row>
    <row r="4533" spans="2:19" x14ac:dyDescent="0.3">
      <c r="B4533" s="24" t="str">
        <f>_xlfn.IFNA(VLOOKUP(A4533,list!B:C,2,FALSE),"")</f>
        <v/>
      </c>
      <c r="D4533" s="24" t="str">
        <f>_xlfn.IFNA(VLOOKUP(C4533,list!$G$2:$I$10,2,FALSE),"")</f>
        <v/>
      </c>
      <c r="E4533" s="24" t="str">
        <f>_xlfn.IFNA(VLOOKUP(C4533,list!G:I,3,FALSE),"")</f>
        <v/>
      </c>
      <c r="O4533" s="26" t="str">
        <f t="shared" si="352"/>
        <v/>
      </c>
      <c r="P4533" s="28" t="str">
        <f t="shared" si="356"/>
        <v/>
      </c>
      <c r="Q4533" s="24" t="str">
        <f t="shared" si="353"/>
        <v/>
      </c>
      <c r="R4533" s="24" t="str">
        <f t="shared" si="354"/>
        <v/>
      </c>
      <c r="S4533" s="27" t="str">
        <f t="shared" si="355"/>
        <v/>
      </c>
    </row>
    <row r="4534" spans="2:19" x14ac:dyDescent="0.3">
      <c r="B4534" s="24" t="str">
        <f>_xlfn.IFNA(VLOOKUP(A4534,list!B:C,2,FALSE),"")</f>
        <v/>
      </c>
      <c r="D4534" s="24" t="str">
        <f>_xlfn.IFNA(VLOOKUP(C4534,list!$G$2:$I$10,2,FALSE),"")</f>
        <v/>
      </c>
      <c r="E4534" s="24" t="str">
        <f>_xlfn.IFNA(VLOOKUP(C4534,list!G:I,3,FALSE),"")</f>
        <v/>
      </c>
      <c r="O4534" s="26" t="str">
        <f t="shared" si="352"/>
        <v/>
      </c>
      <c r="P4534" s="28" t="str">
        <f t="shared" si="356"/>
        <v/>
      </c>
      <c r="Q4534" s="24" t="str">
        <f t="shared" si="353"/>
        <v/>
      </c>
      <c r="R4534" s="24" t="str">
        <f t="shared" si="354"/>
        <v/>
      </c>
      <c r="S4534" s="27" t="str">
        <f t="shared" si="355"/>
        <v/>
      </c>
    </row>
    <row r="4535" spans="2:19" x14ac:dyDescent="0.3">
      <c r="B4535" s="24" t="str">
        <f>_xlfn.IFNA(VLOOKUP(A4535,list!B:C,2,FALSE),"")</f>
        <v/>
      </c>
      <c r="D4535" s="24" t="str">
        <f>_xlfn.IFNA(VLOOKUP(C4535,list!$G$2:$I$10,2,FALSE),"")</f>
        <v/>
      </c>
      <c r="E4535" s="24" t="str">
        <f>_xlfn.IFNA(VLOOKUP(C4535,list!G:I,3,FALSE),"")</f>
        <v/>
      </c>
      <c r="O4535" s="26" t="str">
        <f t="shared" si="352"/>
        <v/>
      </c>
      <c r="P4535" s="28" t="str">
        <f t="shared" si="356"/>
        <v/>
      </c>
      <c r="Q4535" s="24" t="str">
        <f t="shared" si="353"/>
        <v/>
      </c>
      <c r="R4535" s="24" t="str">
        <f t="shared" si="354"/>
        <v/>
      </c>
      <c r="S4535" s="27" t="str">
        <f t="shared" si="355"/>
        <v/>
      </c>
    </row>
    <row r="4536" spans="2:19" x14ac:dyDescent="0.3">
      <c r="B4536" s="24" t="str">
        <f>_xlfn.IFNA(VLOOKUP(A4536,list!B:C,2,FALSE),"")</f>
        <v/>
      </c>
      <c r="D4536" s="24" t="str">
        <f>_xlfn.IFNA(VLOOKUP(C4536,list!$G$2:$I$10,2,FALSE),"")</f>
        <v/>
      </c>
      <c r="E4536" s="24" t="str">
        <f>_xlfn.IFNA(VLOOKUP(C4536,list!G:I,3,FALSE),"")</f>
        <v/>
      </c>
      <c r="O4536" s="26" t="str">
        <f t="shared" si="352"/>
        <v/>
      </c>
      <c r="P4536" s="28" t="str">
        <f t="shared" si="356"/>
        <v/>
      </c>
      <c r="Q4536" s="24" t="str">
        <f t="shared" si="353"/>
        <v/>
      </c>
      <c r="R4536" s="24" t="str">
        <f t="shared" si="354"/>
        <v/>
      </c>
      <c r="S4536" s="27" t="str">
        <f t="shared" si="355"/>
        <v/>
      </c>
    </row>
    <row r="4537" spans="2:19" x14ac:dyDescent="0.3">
      <c r="B4537" s="24" t="str">
        <f>_xlfn.IFNA(VLOOKUP(A4537,list!B:C,2,FALSE),"")</f>
        <v/>
      </c>
      <c r="D4537" s="24" t="str">
        <f>_xlfn.IFNA(VLOOKUP(C4537,list!$G$2:$I$10,2,FALSE),"")</f>
        <v/>
      </c>
      <c r="E4537" s="24" t="str">
        <f>_xlfn.IFNA(VLOOKUP(C4537,list!G:I,3,FALSE),"")</f>
        <v/>
      </c>
      <c r="O4537" s="26" t="str">
        <f t="shared" si="352"/>
        <v/>
      </c>
      <c r="P4537" s="28" t="str">
        <f t="shared" si="356"/>
        <v/>
      </c>
      <c r="Q4537" s="24" t="str">
        <f t="shared" si="353"/>
        <v/>
      </c>
      <c r="R4537" s="24" t="str">
        <f t="shared" si="354"/>
        <v/>
      </c>
      <c r="S4537" s="27" t="str">
        <f t="shared" si="355"/>
        <v/>
      </c>
    </row>
    <row r="4538" spans="2:19" x14ac:dyDescent="0.3">
      <c r="B4538" s="24" t="str">
        <f>_xlfn.IFNA(VLOOKUP(A4538,list!B:C,2,FALSE),"")</f>
        <v/>
      </c>
      <c r="D4538" s="24" t="str">
        <f>_xlfn.IFNA(VLOOKUP(C4538,list!$G$2:$I$10,2,FALSE),"")</f>
        <v/>
      </c>
      <c r="E4538" s="24" t="str">
        <f>_xlfn.IFNA(VLOOKUP(C4538,list!G:I,3,FALSE),"")</f>
        <v/>
      </c>
      <c r="O4538" s="26" t="str">
        <f t="shared" si="352"/>
        <v/>
      </c>
      <c r="P4538" s="28" t="str">
        <f t="shared" si="356"/>
        <v/>
      </c>
      <c r="Q4538" s="24" t="str">
        <f t="shared" si="353"/>
        <v/>
      </c>
      <c r="R4538" s="24" t="str">
        <f t="shared" si="354"/>
        <v/>
      </c>
      <c r="S4538" s="27" t="str">
        <f t="shared" si="355"/>
        <v/>
      </c>
    </row>
    <row r="4539" spans="2:19" x14ac:dyDescent="0.3">
      <c r="B4539" s="24" t="str">
        <f>_xlfn.IFNA(VLOOKUP(A4539,list!B:C,2,FALSE),"")</f>
        <v/>
      </c>
      <c r="D4539" s="24" t="str">
        <f>_xlfn.IFNA(VLOOKUP(C4539,list!$G$2:$I$10,2,FALSE),"")</f>
        <v/>
      </c>
      <c r="E4539" s="24" t="str">
        <f>_xlfn.IFNA(VLOOKUP(C4539,list!G:I,3,FALSE),"")</f>
        <v/>
      </c>
      <c r="O4539" s="26" t="str">
        <f t="shared" si="352"/>
        <v/>
      </c>
      <c r="P4539" s="28" t="str">
        <f t="shared" si="356"/>
        <v/>
      </c>
      <c r="Q4539" s="24" t="str">
        <f t="shared" si="353"/>
        <v/>
      </c>
      <c r="R4539" s="24" t="str">
        <f t="shared" si="354"/>
        <v/>
      </c>
      <c r="S4539" s="27" t="str">
        <f t="shared" si="355"/>
        <v/>
      </c>
    </row>
    <row r="4540" spans="2:19" x14ac:dyDescent="0.3">
      <c r="B4540" s="24" t="str">
        <f>_xlfn.IFNA(VLOOKUP(A4540,list!B:C,2,FALSE),"")</f>
        <v/>
      </c>
      <c r="D4540" s="24" t="str">
        <f>_xlfn.IFNA(VLOOKUP(C4540,list!$G$2:$I$10,2,FALSE),"")</f>
        <v/>
      </c>
      <c r="E4540" s="24" t="str">
        <f>_xlfn.IFNA(VLOOKUP(C4540,list!G:I,3,FALSE),"")</f>
        <v/>
      </c>
      <c r="O4540" s="26" t="str">
        <f t="shared" si="352"/>
        <v/>
      </c>
      <c r="P4540" s="28" t="str">
        <f t="shared" si="356"/>
        <v/>
      </c>
      <c r="Q4540" s="24" t="str">
        <f t="shared" si="353"/>
        <v/>
      </c>
      <c r="R4540" s="24" t="str">
        <f t="shared" si="354"/>
        <v/>
      </c>
      <c r="S4540" s="27" t="str">
        <f t="shared" si="355"/>
        <v/>
      </c>
    </row>
    <row r="4541" spans="2:19" x14ac:dyDescent="0.3">
      <c r="B4541" s="24" t="str">
        <f>_xlfn.IFNA(VLOOKUP(A4541,list!B:C,2,FALSE),"")</f>
        <v/>
      </c>
      <c r="D4541" s="24" t="str">
        <f>_xlfn.IFNA(VLOOKUP(C4541,list!$G$2:$I$10,2,FALSE),"")</f>
        <v/>
      </c>
      <c r="E4541" s="24" t="str">
        <f>_xlfn.IFNA(VLOOKUP(C4541,list!G:I,3,FALSE),"")</f>
        <v/>
      </c>
      <c r="O4541" s="26" t="str">
        <f t="shared" si="352"/>
        <v/>
      </c>
      <c r="P4541" s="28" t="str">
        <f t="shared" si="356"/>
        <v/>
      </c>
      <c r="Q4541" s="24" t="str">
        <f t="shared" si="353"/>
        <v/>
      </c>
      <c r="R4541" s="24" t="str">
        <f t="shared" si="354"/>
        <v/>
      </c>
      <c r="S4541" s="27" t="str">
        <f t="shared" si="355"/>
        <v/>
      </c>
    </row>
    <row r="4542" spans="2:19" x14ac:dyDescent="0.3">
      <c r="B4542" s="24" t="str">
        <f>_xlfn.IFNA(VLOOKUP(A4542,list!B:C,2,FALSE),"")</f>
        <v/>
      </c>
      <c r="D4542" s="24" t="str">
        <f>_xlfn.IFNA(VLOOKUP(C4542,list!$G$2:$I$10,2,FALSE),"")</f>
        <v/>
      </c>
      <c r="E4542" s="24" t="str">
        <f>_xlfn.IFNA(VLOOKUP(C4542,list!G:I,3,FALSE),"")</f>
        <v/>
      </c>
      <c r="O4542" s="26" t="str">
        <f t="shared" si="352"/>
        <v/>
      </c>
      <c r="P4542" s="28" t="str">
        <f t="shared" si="356"/>
        <v/>
      </c>
      <c r="Q4542" s="24" t="str">
        <f t="shared" si="353"/>
        <v/>
      </c>
      <c r="R4542" s="24" t="str">
        <f t="shared" si="354"/>
        <v/>
      </c>
      <c r="S4542" s="27" t="str">
        <f t="shared" si="355"/>
        <v/>
      </c>
    </row>
    <row r="4543" spans="2:19" x14ac:dyDescent="0.3">
      <c r="B4543" s="24" t="str">
        <f>_xlfn.IFNA(VLOOKUP(A4543,list!B:C,2,FALSE),"")</f>
        <v/>
      </c>
      <c r="D4543" s="24" t="str">
        <f>_xlfn.IFNA(VLOOKUP(C4543,list!$G$2:$I$10,2,FALSE),"")</f>
        <v/>
      </c>
      <c r="E4543" s="24" t="str">
        <f>_xlfn.IFNA(VLOOKUP(C4543,list!G:I,3,FALSE),"")</f>
        <v/>
      </c>
      <c r="O4543" s="26" t="str">
        <f t="shared" si="352"/>
        <v/>
      </c>
      <c r="P4543" s="28" t="str">
        <f t="shared" si="356"/>
        <v/>
      </c>
      <c r="Q4543" s="24" t="str">
        <f t="shared" si="353"/>
        <v/>
      </c>
      <c r="R4543" s="24" t="str">
        <f t="shared" si="354"/>
        <v/>
      </c>
      <c r="S4543" s="27" t="str">
        <f t="shared" si="355"/>
        <v/>
      </c>
    </row>
    <row r="4544" spans="2:19" x14ac:dyDescent="0.3">
      <c r="B4544" s="24" t="str">
        <f>_xlfn.IFNA(VLOOKUP(A4544,list!B:C,2,FALSE),"")</f>
        <v/>
      </c>
      <c r="D4544" s="24" t="str">
        <f>_xlfn.IFNA(VLOOKUP(C4544,list!$G$2:$I$10,2,FALSE),"")</f>
        <v/>
      </c>
      <c r="E4544" s="24" t="str">
        <f>_xlfn.IFNA(VLOOKUP(C4544,list!G:I,3,FALSE),"")</f>
        <v/>
      </c>
      <c r="O4544" s="26" t="str">
        <f t="shared" si="352"/>
        <v/>
      </c>
      <c r="P4544" s="28" t="str">
        <f t="shared" si="356"/>
        <v/>
      </c>
      <c r="Q4544" s="24" t="str">
        <f t="shared" si="353"/>
        <v/>
      </c>
      <c r="R4544" s="24" t="str">
        <f t="shared" si="354"/>
        <v/>
      </c>
      <c r="S4544" s="27" t="str">
        <f t="shared" si="355"/>
        <v/>
      </c>
    </row>
    <row r="4545" spans="2:19" x14ac:dyDescent="0.3">
      <c r="B4545" s="24" t="str">
        <f>_xlfn.IFNA(VLOOKUP(A4545,list!B:C,2,FALSE),"")</f>
        <v/>
      </c>
      <c r="D4545" s="24" t="str">
        <f>_xlfn.IFNA(VLOOKUP(C4545,list!$G$2:$I$10,2,FALSE),"")</f>
        <v/>
      </c>
      <c r="E4545" s="24" t="str">
        <f>_xlfn.IFNA(VLOOKUP(C4545,list!G:I,3,FALSE),"")</f>
        <v/>
      </c>
      <c r="O4545" s="26" t="str">
        <f t="shared" si="352"/>
        <v/>
      </c>
      <c r="P4545" s="28" t="str">
        <f t="shared" si="356"/>
        <v/>
      </c>
      <c r="Q4545" s="24" t="str">
        <f t="shared" si="353"/>
        <v/>
      </c>
      <c r="R4545" s="24" t="str">
        <f t="shared" si="354"/>
        <v/>
      </c>
      <c r="S4545" s="27" t="str">
        <f t="shared" si="355"/>
        <v/>
      </c>
    </row>
    <row r="4546" spans="2:19" x14ac:dyDescent="0.3">
      <c r="B4546" s="24" t="str">
        <f>_xlfn.IFNA(VLOOKUP(A4546,list!B:C,2,FALSE),"")</f>
        <v/>
      </c>
      <c r="D4546" s="24" t="str">
        <f>_xlfn.IFNA(VLOOKUP(C4546,list!$G$2:$I$10,2,FALSE),"")</f>
        <v/>
      </c>
      <c r="E4546" s="24" t="str">
        <f>_xlfn.IFNA(VLOOKUP(C4546,list!G:I,3,FALSE),"")</f>
        <v/>
      </c>
      <c r="O4546" s="26" t="str">
        <f t="shared" ref="O4546:O4609" si="357">IFERROR(IF(H4546="","",DATE(YEAR(H4546),MONTH(H4546),1)),"")</f>
        <v/>
      </c>
      <c r="P4546" s="28" t="str">
        <f t="shared" si="356"/>
        <v/>
      </c>
      <c r="Q4546" s="24" t="str">
        <f t="shared" ref="Q4546:Q4609" si="358">IFERROR(IF(J4546="","",MONTH(EOMONTH(J4546,(DAY(J4546)&gt;15)+0))),"")</f>
        <v/>
      </c>
      <c r="R4546" s="24" t="str">
        <f t="shared" ref="R4546:R4609" si="359">IFERROR(IF(J4546="","",IF(AND(MONTH(J4546)=12,Q4546=1),YEAR(J4546)+1,YEAR(J4546))),"")</f>
        <v/>
      </c>
      <c r="S4546" s="27" t="str">
        <f t="shared" ref="S4546:S4609" si="360">IF(OR(Q4546="",R4546=""),"",DATE(R4546,Q4546,1))</f>
        <v/>
      </c>
    </row>
    <row r="4547" spans="2:19" x14ac:dyDescent="0.3">
      <c r="B4547" s="24" t="str">
        <f>_xlfn.IFNA(VLOOKUP(A4547,list!B:C,2,FALSE),"")</f>
        <v/>
      </c>
      <c r="D4547" s="24" t="str">
        <f>_xlfn.IFNA(VLOOKUP(C4547,list!$G$2:$I$10,2,FALSE),"")</f>
        <v/>
      </c>
      <c r="E4547" s="24" t="str">
        <f>_xlfn.IFNA(VLOOKUP(C4547,list!G:I,3,FALSE),"")</f>
        <v/>
      </c>
      <c r="O4547" s="26" t="str">
        <f t="shared" si="357"/>
        <v/>
      </c>
      <c r="P4547" s="28" t="str">
        <f t="shared" ref="P4547:P4610" si="361">IFERROR(IF(J4547&gt;0,((J4547-H4547)/7),""),"")</f>
        <v/>
      </c>
      <c r="Q4547" s="24" t="str">
        <f t="shared" si="358"/>
        <v/>
      </c>
      <c r="R4547" s="24" t="str">
        <f t="shared" si="359"/>
        <v/>
      </c>
      <c r="S4547" s="27" t="str">
        <f t="shared" si="360"/>
        <v/>
      </c>
    </row>
    <row r="4548" spans="2:19" x14ac:dyDescent="0.3">
      <c r="B4548" s="24" t="str">
        <f>_xlfn.IFNA(VLOOKUP(A4548,list!B:C,2,FALSE),"")</f>
        <v/>
      </c>
      <c r="D4548" s="24" t="str">
        <f>_xlfn.IFNA(VLOOKUP(C4548,list!$G$2:$I$10,2,FALSE),"")</f>
        <v/>
      </c>
      <c r="E4548" s="24" t="str">
        <f>_xlfn.IFNA(VLOOKUP(C4548,list!G:I,3,FALSE),"")</f>
        <v/>
      </c>
      <c r="O4548" s="26" t="str">
        <f t="shared" si="357"/>
        <v/>
      </c>
      <c r="P4548" s="28" t="str">
        <f t="shared" si="361"/>
        <v/>
      </c>
      <c r="Q4548" s="24" t="str">
        <f t="shared" si="358"/>
        <v/>
      </c>
      <c r="R4548" s="24" t="str">
        <f t="shared" si="359"/>
        <v/>
      </c>
      <c r="S4548" s="27" t="str">
        <f t="shared" si="360"/>
        <v/>
      </c>
    </row>
    <row r="4549" spans="2:19" x14ac:dyDescent="0.3">
      <c r="B4549" s="24" t="str">
        <f>_xlfn.IFNA(VLOOKUP(A4549,list!B:C,2,FALSE),"")</f>
        <v/>
      </c>
      <c r="D4549" s="24" t="str">
        <f>_xlfn.IFNA(VLOOKUP(C4549,list!$G$2:$I$10,2,FALSE),"")</f>
        <v/>
      </c>
      <c r="E4549" s="24" t="str">
        <f>_xlfn.IFNA(VLOOKUP(C4549,list!G:I,3,FALSE),"")</f>
        <v/>
      </c>
      <c r="O4549" s="26" t="str">
        <f t="shared" si="357"/>
        <v/>
      </c>
      <c r="P4549" s="28" t="str">
        <f t="shared" si="361"/>
        <v/>
      </c>
      <c r="Q4549" s="24" t="str">
        <f t="shared" si="358"/>
        <v/>
      </c>
      <c r="R4549" s="24" t="str">
        <f t="shared" si="359"/>
        <v/>
      </c>
      <c r="S4549" s="27" t="str">
        <f t="shared" si="360"/>
        <v/>
      </c>
    </row>
    <row r="4550" spans="2:19" x14ac:dyDescent="0.3">
      <c r="B4550" s="24" t="str">
        <f>_xlfn.IFNA(VLOOKUP(A4550,list!B:C,2,FALSE),"")</f>
        <v/>
      </c>
      <c r="D4550" s="24" t="str">
        <f>_xlfn.IFNA(VLOOKUP(C4550,list!$G$2:$I$10,2,FALSE),"")</f>
        <v/>
      </c>
      <c r="E4550" s="24" t="str">
        <f>_xlfn.IFNA(VLOOKUP(C4550,list!G:I,3,FALSE),"")</f>
        <v/>
      </c>
      <c r="O4550" s="26" t="str">
        <f t="shared" si="357"/>
        <v/>
      </c>
      <c r="P4550" s="28" t="str">
        <f t="shared" si="361"/>
        <v/>
      </c>
      <c r="Q4550" s="24" t="str">
        <f t="shared" si="358"/>
        <v/>
      </c>
      <c r="R4550" s="24" t="str">
        <f t="shared" si="359"/>
        <v/>
      </c>
      <c r="S4550" s="27" t="str">
        <f t="shared" si="360"/>
        <v/>
      </c>
    </row>
    <row r="4551" spans="2:19" x14ac:dyDescent="0.3">
      <c r="B4551" s="24" t="str">
        <f>_xlfn.IFNA(VLOOKUP(A4551,list!B:C,2,FALSE),"")</f>
        <v/>
      </c>
      <c r="D4551" s="24" t="str">
        <f>_xlfn.IFNA(VLOOKUP(C4551,list!$G$2:$I$10,2,FALSE),"")</f>
        <v/>
      </c>
      <c r="E4551" s="24" t="str">
        <f>_xlfn.IFNA(VLOOKUP(C4551,list!G:I,3,FALSE),"")</f>
        <v/>
      </c>
      <c r="O4551" s="26" t="str">
        <f t="shared" si="357"/>
        <v/>
      </c>
      <c r="P4551" s="28" t="str">
        <f t="shared" si="361"/>
        <v/>
      </c>
      <c r="Q4551" s="24" t="str">
        <f t="shared" si="358"/>
        <v/>
      </c>
      <c r="R4551" s="24" t="str">
        <f t="shared" si="359"/>
        <v/>
      </c>
      <c r="S4551" s="27" t="str">
        <f t="shared" si="360"/>
        <v/>
      </c>
    </row>
    <row r="4552" spans="2:19" x14ac:dyDescent="0.3">
      <c r="B4552" s="24" t="str">
        <f>_xlfn.IFNA(VLOOKUP(A4552,list!B:C,2,FALSE),"")</f>
        <v/>
      </c>
      <c r="D4552" s="24" t="str">
        <f>_xlfn.IFNA(VLOOKUP(C4552,list!$G$2:$I$10,2,FALSE),"")</f>
        <v/>
      </c>
      <c r="E4552" s="24" t="str">
        <f>_xlfn.IFNA(VLOOKUP(C4552,list!G:I,3,FALSE),"")</f>
        <v/>
      </c>
      <c r="O4552" s="26" t="str">
        <f t="shared" si="357"/>
        <v/>
      </c>
      <c r="P4552" s="28" t="str">
        <f t="shared" si="361"/>
        <v/>
      </c>
      <c r="Q4552" s="24" t="str">
        <f t="shared" si="358"/>
        <v/>
      </c>
      <c r="R4552" s="24" t="str">
        <f t="shared" si="359"/>
        <v/>
      </c>
      <c r="S4552" s="27" t="str">
        <f t="shared" si="360"/>
        <v/>
      </c>
    </row>
    <row r="4553" spans="2:19" x14ac:dyDescent="0.3">
      <c r="B4553" s="24" t="str">
        <f>_xlfn.IFNA(VLOOKUP(A4553,list!B:C,2,FALSE),"")</f>
        <v/>
      </c>
      <c r="D4553" s="24" t="str">
        <f>_xlfn.IFNA(VLOOKUP(C4553,list!$G$2:$I$10,2,FALSE),"")</f>
        <v/>
      </c>
      <c r="E4553" s="24" t="str">
        <f>_xlfn.IFNA(VLOOKUP(C4553,list!G:I,3,FALSE),"")</f>
        <v/>
      </c>
      <c r="O4553" s="26" t="str">
        <f t="shared" si="357"/>
        <v/>
      </c>
      <c r="P4553" s="28" t="str">
        <f t="shared" si="361"/>
        <v/>
      </c>
      <c r="Q4553" s="24" t="str">
        <f t="shared" si="358"/>
        <v/>
      </c>
      <c r="R4553" s="24" t="str">
        <f t="shared" si="359"/>
        <v/>
      </c>
      <c r="S4553" s="27" t="str">
        <f t="shared" si="360"/>
        <v/>
      </c>
    </row>
    <row r="4554" spans="2:19" x14ac:dyDescent="0.3">
      <c r="B4554" s="24" t="str">
        <f>_xlfn.IFNA(VLOOKUP(A4554,list!B:C,2,FALSE),"")</f>
        <v/>
      </c>
      <c r="D4554" s="24" t="str">
        <f>_xlfn.IFNA(VLOOKUP(C4554,list!$G$2:$I$10,2,FALSE),"")</f>
        <v/>
      </c>
      <c r="E4554" s="24" t="str">
        <f>_xlfn.IFNA(VLOOKUP(C4554,list!G:I,3,FALSE),"")</f>
        <v/>
      </c>
      <c r="O4554" s="26" t="str">
        <f t="shared" si="357"/>
        <v/>
      </c>
      <c r="P4554" s="28" t="str">
        <f t="shared" si="361"/>
        <v/>
      </c>
      <c r="Q4554" s="24" t="str">
        <f t="shared" si="358"/>
        <v/>
      </c>
      <c r="R4554" s="24" t="str">
        <f t="shared" si="359"/>
        <v/>
      </c>
      <c r="S4554" s="27" t="str">
        <f t="shared" si="360"/>
        <v/>
      </c>
    </row>
    <row r="4555" spans="2:19" x14ac:dyDescent="0.3">
      <c r="B4555" s="24" t="str">
        <f>_xlfn.IFNA(VLOOKUP(A4555,list!B:C,2,FALSE),"")</f>
        <v/>
      </c>
      <c r="D4555" s="24" t="str">
        <f>_xlfn.IFNA(VLOOKUP(C4555,list!$G$2:$I$10,2,FALSE),"")</f>
        <v/>
      </c>
      <c r="E4555" s="24" t="str">
        <f>_xlfn.IFNA(VLOOKUP(C4555,list!G:I,3,FALSE),"")</f>
        <v/>
      </c>
      <c r="O4555" s="26" t="str">
        <f t="shared" si="357"/>
        <v/>
      </c>
      <c r="P4555" s="28" t="str">
        <f t="shared" si="361"/>
        <v/>
      </c>
      <c r="Q4555" s="24" t="str">
        <f t="shared" si="358"/>
        <v/>
      </c>
      <c r="R4555" s="24" t="str">
        <f t="shared" si="359"/>
        <v/>
      </c>
      <c r="S4555" s="27" t="str">
        <f t="shared" si="360"/>
        <v/>
      </c>
    </row>
    <row r="4556" spans="2:19" x14ac:dyDescent="0.3">
      <c r="B4556" s="24" t="str">
        <f>_xlfn.IFNA(VLOOKUP(A4556,list!B:C,2,FALSE),"")</f>
        <v/>
      </c>
      <c r="D4556" s="24" t="str">
        <f>_xlfn.IFNA(VLOOKUP(C4556,list!$G$2:$I$10,2,FALSE),"")</f>
        <v/>
      </c>
      <c r="E4556" s="24" t="str">
        <f>_xlfn.IFNA(VLOOKUP(C4556,list!G:I,3,FALSE),"")</f>
        <v/>
      </c>
      <c r="O4556" s="26" t="str">
        <f t="shared" si="357"/>
        <v/>
      </c>
      <c r="P4556" s="28" t="str">
        <f t="shared" si="361"/>
        <v/>
      </c>
      <c r="Q4556" s="24" t="str">
        <f t="shared" si="358"/>
        <v/>
      </c>
      <c r="R4556" s="24" t="str">
        <f t="shared" si="359"/>
        <v/>
      </c>
      <c r="S4556" s="27" t="str">
        <f t="shared" si="360"/>
        <v/>
      </c>
    </row>
    <row r="4557" spans="2:19" x14ac:dyDescent="0.3">
      <c r="B4557" s="24" t="str">
        <f>_xlfn.IFNA(VLOOKUP(A4557,list!B:C,2,FALSE),"")</f>
        <v/>
      </c>
      <c r="D4557" s="24" t="str">
        <f>_xlfn.IFNA(VLOOKUP(C4557,list!$G$2:$I$10,2,FALSE),"")</f>
        <v/>
      </c>
      <c r="E4557" s="24" t="str">
        <f>_xlfn.IFNA(VLOOKUP(C4557,list!G:I,3,FALSE),"")</f>
        <v/>
      </c>
      <c r="O4557" s="26" t="str">
        <f t="shared" si="357"/>
        <v/>
      </c>
      <c r="P4557" s="28" t="str">
        <f t="shared" si="361"/>
        <v/>
      </c>
      <c r="Q4557" s="24" t="str">
        <f t="shared" si="358"/>
        <v/>
      </c>
      <c r="R4557" s="24" t="str">
        <f t="shared" si="359"/>
        <v/>
      </c>
      <c r="S4557" s="27" t="str">
        <f t="shared" si="360"/>
        <v/>
      </c>
    </row>
    <row r="4558" spans="2:19" x14ac:dyDescent="0.3">
      <c r="B4558" s="24" t="str">
        <f>_xlfn.IFNA(VLOOKUP(A4558,list!B:C,2,FALSE),"")</f>
        <v/>
      </c>
      <c r="D4558" s="24" t="str">
        <f>_xlfn.IFNA(VLOOKUP(C4558,list!$G$2:$I$10,2,FALSE),"")</f>
        <v/>
      </c>
      <c r="E4558" s="24" t="str">
        <f>_xlfn.IFNA(VLOOKUP(C4558,list!G:I,3,FALSE),"")</f>
        <v/>
      </c>
      <c r="O4558" s="26" t="str">
        <f t="shared" si="357"/>
        <v/>
      </c>
      <c r="P4558" s="28" t="str">
        <f t="shared" si="361"/>
        <v/>
      </c>
      <c r="Q4558" s="24" t="str">
        <f t="shared" si="358"/>
        <v/>
      </c>
      <c r="R4558" s="24" t="str">
        <f t="shared" si="359"/>
        <v/>
      </c>
      <c r="S4558" s="27" t="str">
        <f t="shared" si="360"/>
        <v/>
      </c>
    </row>
    <row r="4559" spans="2:19" x14ac:dyDescent="0.3">
      <c r="B4559" s="24" t="str">
        <f>_xlfn.IFNA(VLOOKUP(A4559,list!B:C,2,FALSE),"")</f>
        <v/>
      </c>
      <c r="D4559" s="24" t="str">
        <f>_xlfn.IFNA(VLOOKUP(C4559,list!$G$2:$I$10,2,FALSE),"")</f>
        <v/>
      </c>
      <c r="E4559" s="24" t="str">
        <f>_xlfn.IFNA(VLOOKUP(C4559,list!G:I,3,FALSE),"")</f>
        <v/>
      </c>
      <c r="O4559" s="26" t="str">
        <f t="shared" si="357"/>
        <v/>
      </c>
      <c r="P4559" s="28" t="str">
        <f t="shared" si="361"/>
        <v/>
      </c>
      <c r="Q4559" s="24" t="str">
        <f t="shared" si="358"/>
        <v/>
      </c>
      <c r="R4559" s="24" t="str">
        <f t="shared" si="359"/>
        <v/>
      </c>
      <c r="S4559" s="27" t="str">
        <f t="shared" si="360"/>
        <v/>
      </c>
    </row>
    <row r="4560" spans="2:19" x14ac:dyDescent="0.3">
      <c r="B4560" s="24" t="str">
        <f>_xlfn.IFNA(VLOOKUP(A4560,list!B:C,2,FALSE),"")</f>
        <v/>
      </c>
      <c r="D4560" s="24" t="str">
        <f>_xlfn.IFNA(VLOOKUP(C4560,list!$G$2:$I$10,2,FALSE),"")</f>
        <v/>
      </c>
      <c r="E4560" s="24" t="str">
        <f>_xlfn.IFNA(VLOOKUP(C4560,list!G:I,3,FALSE),"")</f>
        <v/>
      </c>
      <c r="O4560" s="26" t="str">
        <f t="shared" si="357"/>
        <v/>
      </c>
      <c r="P4560" s="28" t="str">
        <f t="shared" si="361"/>
        <v/>
      </c>
      <c r="Q4560" s="24" t="str">
        <f t="shared" si="358"/>
        <v/>
      </c>
      <c r="R4560" s="24" t="str">
        <f t="shared" si="359"/>
        <v/>
      </c>
      <c r="S4560" s="27" t="str">
        <f t="shared" si="360"/>
        <v/>
      </c>
    </row>
    <row r="4561" spans="2:19" x14ac:dyDescent="0.3">
      <c r="B4561" s="24" t="str">
        <f>_xlfn.IFNA(VLOOKUP(A4561,list!B:C,2,FALSE),"")</f>
        <v/>
      </c>
      <c r="D4561" s="24" t="str">
        <f>_xlfn.IFNA(VLOOKUP(C4561,list!$G$2:$I$10,2,FALSE),"")</f>
        <v/>
      </c>
      <c r="E4561" s="24" t="str">
        <f>_xlfn.IFNA(VLOOKUP(C4561,list!G:I,3,FALSE),"")</f>
        <v/>
      </c>
      <c r="O4561" s="26" t="str">
        <f t="shared" si="357"/>
        <v/>
      </c>
      <c r="P4561" s="28" t="str">
        <f t="shared" si="361"/>
        <v/>
      </c>
      <c r="Q4561" s="24" t="str">
        <f t="shared" si="358"/>
        <v/>
      </c>
      <c r="R4561" s="24" t="str">
        <f t="shared" si="359"/>
        <v/>
      </c>
      <c r="S4561" s="27" t="str">
        <f t="shared" si="360"/>
        <v/>
      </c>
    </row>
    <row r="4562" spans="2:19" x14ac:dyDescent="0.3">
      <c r="B4562" s="24" t="str">
        <f>_xlfn.IFNA(VLOOKUP(A4562,list!B:C,2,FALSE),"")</f>
        <v/>
      </c>
      <c r="D4562" s="24" t="str">
        <f>_xlfn.IFNA(VLOOKUP(C4562,list!$G$2:$I$10,2,FALSE),"")</f>
        <v/>
      </c>
      <c r="E4562" s="24" t="str">
        <f>_xlfn.IFNA(VLOOKUP(C4562,list!G:I,3,FALSE),"")</f>
        <v/>
      </c>
      <c r="O4562" s="26" t="str">
        <f t="shared" si="357"/>
        <v/>
      </c>
      <c r="P4562" s="28" t="str">
        <f t="shared" si="361"/>
        <v/>
      </c>
      <c r="Q4562" s="24" t="str">
        <f t="shared" si="358"/>
        <v/>
      </c>
      <c r="R4562" s="24" t="str">
        <f t="shared" si="359"/>
        <v/>
      </c>
      <c r="S4562" s="27" t="str">
        <f t="shared" si="360"/>
        <v/>
      </c>
    </row>
    <row r="4563" spans="2:19" x14ac:dyDescent="0.3">
      <c r="B4563" s="24" t="str">
        <f>_xlfn.IFNA(VLOOKUP(A4563,list!B:C,2,FALSE),"")</f>
        <v/>
      </c>
      <c r="D4563" s="24" t="str">
        <f>_xlfn.IFNA(VLOOKUP(C4563,list!$G$2:$I$10,2,FALSE),"")</f>
        <v/>
      </c>
      <c r="E4563" s="24" t="str">
        <f>_xlfn.IFNA(VLOOKUP(C4563,list!G:I,3,FALSE),"")</f>
        <v/>
      </c>
      <c r="O4563" s="26" t="str">
        <f t="shared" si="357"/>
        <v/>
      </c>
      <c r="P4563" s="28" t="str">
        <f t="shared" si="361"/>
        <v/>
      </c>
      <c r="Q4563" s="24" t="str">
        <f t="shared" si="358"/>
        <v/>
      </c>
      <c r="R4563" s="24" t="str">
        <f t="shared" si="359"/>
        <v/>
      </c>
      <c r="S4563" s="27" t="str">
        <f t="shared" si="360"/>
        <v/>
      </c>
    </row>
    <row r="4564" spans="2:19" x14ac:dyDescent="0.3">
      <c r="B4564" s="24" t="str">
        <f>_xlfn.IFNA(VLOOKUP(A4564,list!B:C,2,FALSE),"")</f>
        <v/>
      </c>
      <c r="D4564" s="24" t="str">
        <f>_xlfn.IFNA(VLOOKUP(C4564,list!$G$2:$I$10,2,FALSE),"")</f>
        <v/>
      </c>
      <c r="E4564" s="24" t="str">
        <f>_xlfn.IFNA(VLOOKUP(C4564,list!G:I,3,FALSE),"")</f>
        <v/>
      </c>
      <c r="O4564" s="26" t="str">
        <f t="shared" si="357"/>
        <v/>
      </c>
      <c r="P4564" s="28" t="str">
        <f t="shared" si="361"/>
        <v/>
      </c>
      <c r="Q4564" s="24" t="str">
        <f t="shared" si="358"/>
        <v/>
      </c>
      <c r="R4564" s="24" t="str">
        <f t="shared" si="359"/>
        <v/>
      </c>
      <c r="S4564" s="27" t="str">
        <f t="shared" si="360"/>
        <v/>
      </c>
    </row>
    <row r="4565" spans="2:19" x14ac:dyDescent="0.3">
      <c r="B4565" s="24" t="str">
        <f>_xlfn.IFNA(VLOOKUP(A4565,list!B:C,2,FALSE),"")</f>
        <v/>
      </c>
      <c r="D4565" s="24" t="str">
        <f>_xlfn.IFNA(VLOOKUP(C4565,list!$G$2:$I$10,2,FALSE),"")</f>
        <v/>
      </c>
      <c r="E4565" s="24" t="str">
        <f>_xlfn.IFNA(VLOOKUP(C4565,list!G:I,3,FALSE),"")</f>
        <v/>
      </c>
      <c r="O4565" s="26" t="str">
        <f t="shared" si="357"/>
        <v/>
      </c>
      <c r="P4565" s="28" t="str">
        <f t="shared" si="361"/>
        <v/>
      </c>
      <c r="Q4565" s="24" t="str">
        <f t="shared" si="358"/>
        <v/>
      </c>
      <c r="R4565" s="24" t="str">
        <f t="shared" si="359"/>
        <v/>
      </c>
      <c r="S4565" s="27" t="str">
        <f t="shared" si="360"/>
        <v/>
      </c>
    </row>
    <row r="4566" spans="2:19" x14ac:dyDescent="0.3">
      <c r="B4566" s="24" t="str">
        <f>_xlfn.IFNA(VLOOKUP(A4566,list!B:C,2,FALSE),"")</f>
        <v/>
      </c>
      <c r="D4566" s="24" t="str">
        <f>_xlfn.IFNA(VLOOKUP(C4566,list!$G$2:$I$10,2,FALSE),"")</f>
        <v/>
      </c>
      <c r="E4566" s="24" t="str">
        <f>_xlfn.IFNA(VLOOKUP(C4566,list!G:I,3,FALSE),"")</f>
        <v/>
      </c>
      <c r="O4566" s="26" t="str">
        <f t="shared" si="357"/>
        <v/>
      </c>
      <c r="P4566" s="28" t="str">
        <f t="shared" si="361"/>
        <v/>
      </c>
      <c r="Q4566" s="24" t="str">
        <f t="shared" si="358"/>
        <v/>
      </c>
      <c r="R4566" s="24" t="str">
        <f t="shared" si="359"/>
        <v/>
      </c>
      <c r="S4566" s="27" t="str">
        <f t="shared" si="360"/>
        <v/>
      </c>
    </row>
    <row r="4567" spans="2:19" x14ac:dyDescent="0.3">
      <c r="B4567" s="24" t="str">
        <f>_xlfn.IFNA(VLOOKUP(A4567,list!B:C,2,FALSE),"")</f>
        <v/>
      </c>
      <c r="D4567" s="24" t="str">
        <f>_xlfn.IFNA(VLOOKUP(C4567,list!$G$2:$I$10,2,FALSE),"")</f>
        <v/>
      </c>
      <c r="E4567" s="24" t="str">
        <f>_xlfn.IFNA(VLOOKUP(C4567,list!G:I,3,FALSE),"")</f>
        <v/>
      </c>
      <c r="O4567" s="26" t="str">
        <f t="shared" si="357"/>
        <v/>
      </c>
      <c r="P4567" s="28" t="str">
        <f t="shared" si="361"/>
        <v/>
      </c>
      <c r="Q4567" s="24" t="str">
        <f t="shared" si="358"/>
        <v/>
      </c>
      <c r="R4567" s="24" t="str">
        <f t="shared" si="359"/>
        <v/>
      </c>
      <c r="S4567" s="27" t="str">
        <f t="shared" si="360"/>
        <v/>
      </c>
    </row>
    <row r="4568" spans="2:19" x14ac:dyDescent="0.3">
      <c r="B4568" s="24" t="str">
        <f>_xlfn.IFNA(VLOOKUP(A4568,list!B:C,2,FALSE),"")</f>
        <v/>
      </c>
      <c r="D4568" s="24" t="str">
        <f>_xlfn.IFNA(VLOOKUP(C4568,list!$G$2:$I$10,2,FALSE),"")</f>
        <v/>
      </c>
      <c r="E4568" s="24" t="str">
        <f>_xlfn.IFNA(VLOOKUP(C4568,list!G:I,3,FALSE),"")</f>
        <v/>
      </c>
      <c r="O4568" s="26" t="str">
        <f t="shared" si="357"/>
        <v/>
      </c>
      <c r="P4568" s="28" t="str">
        <f t="shared" si="361"/>
        <v/>
      </c>
      <c r="Q4568" s="24" t="str">
        <f t="shared" si="358"/>
        <v/>
      </c>
      <c r="R4568" s="24" t="str">
        <f t="shared" si="359"/>
        <v/>
      </c>
      <c r="S4568" s="27" t="str">
        <f t="shared" si="360"/>
        <v/>
      </c>
    </row>
    <row r="4569" spans="2:19" x14ac:dyDescent="0.3">
      <c r="B4569" s="24" t="str">
        <f>_xlfn.IFNA(VLOOKUP(A4569,list!B:C,2,FALSE),"")</f>
        <v/>
      </c>
      <c r="D4569" s="24" t="str">
        <f>_xlfn.IFNA(VLOOKUP(C4569,list!$G$2:$I$10,2,FALSE),"")</f>
        <v/>
      </c>
      <c r="E4569" s="24" t="str">
        <f>_xlfn.IFNA(VLOOKUP(C4569,list!G:I,3,FALSE),"")</f>
        <v/>
      </c>
      <c r="O4569" s="26" t="str">
        <f t="shared" si="357"/>
        <v/>
      </c>
      <c r="P4569" s="28" t="str">
        <f t="shared" si="361"/>
        <v/>
      </c>
      <c r="Q4569" s="24" t="str">
        <f t="shared" si="358"/>
        <v/>
      </c>
      <c r="R4569" s="24" t="str">
        <f t="shared" si="359"/>
        <v/>
      </c>
      <c r="S4569" s="27" t="str">
        <f t="shared" si="360"/>
        <v/>
      </c>
    </row>
    <row r="4570" spans="2:19" x14ac:dyDescent="0.3">
      <c r="B4570" s="24" t="str">
        <f>_xlfn.IFNA(VLOOKUP(A4570,list!B:C,2,FALSE),"")</f>
        <v/>
      </c>
      <c r="D4570" s="24" t="str">
        <f>_xlfn.IFNA(VLOOKUP(C4570,list!$G$2:$I$10,2,FALSE),"")</f>
        <v/>
      </c>
      <c r="E4570" s="24" t="str">
        <f>_xlfn.IFNA(VLOOKUP(C4570,list!G:I,3,FALSE),"")</f>
        <v/>
      </c>
      <c r="O4570" s="26" t="str">
        <f t="shared" si="357"/>
        <v/>
      </c>
      <c r="P4570" s="28" t="str">
        <f t="shared" si="361"/>
        <v/>
      </c>
      <c r="Q4570" s="24" t="str">
        <f t="shared" si="358"/>
        <v/>
      </c>
      <c r="R4570" s="24" t="str">
        <f t="shared" si="359"/>
        <v/>
      </c>
      <c r="S4570" s="27" t="str">
        <f t="shared" si="360"/>
        <v/>
      </c>
    </row>
    <row r="4571" spans="2:19" x14ac:dyDescent="0.3">
      <c r="B4571" s="24" t="str">
        <f>_xlfn.IFNA(VLOOKUP(A4571,list!B:C,2,FALSE),"")</f>
        <v/>
      </c>
      <c r="D4571" s="24" t="str">
        <f>_xlfn.IFNA(VLOOKUP(C4571,list!$G$2:$I$10,2,FALSE),"")</f>
        <v/>
      </c>
      <c r="E4571" s="24" t="str">
        <f>_xlfn.IFNA(VLOOKUP(C4571,list!G:I,3,FALSE),"")</f>
        <v/>
      </c>
      <c r="O4571" s="26" t="str">
        <f t="shared" si="357"/>
        <v/>
      </c>
      <c r="P4571" s="28" t="str">
        <f t="shared" si="361"/>
        <v/>
      </c>
      <c r="Q4571" s="24" t="str">
        <f t="shared" si="358"/>
        <v/>
      </c>
      <c r="R4571" s="24" t="str">
        <f t="shared" si="359"/>
        <v/>
      </c>
      <c r="S4571" s="27" t="str">
        <f t="shared" si="360"/>
        <v/>
      </c>
    </row>
    <row r="4572" spans="2:19" x14ac:dyDescent="0.3">
      <c r="B4572" s="24" t="str">
        <f>_xlfn.IFNA(VLOOKUP(A4572,list!B:C,2,FALSE),"")</f>
        <v/>
      </c>
      <c r="D4572" s="24" t="str">
        <f>_xlfn.IFNA(VLOOKUP(C4572,list!$G$2:$I$10,2,FALSE),"")</f>
        <v/>
      </c>
      <c r="E4572" s="24" t="str">
        <f>_xlfn.IFNA(VLOOKUP(C4572,list!G:I,3,FALSE),"")</f>
        <v/>
      </c>
      <c r="O4572" s="26" t="str">
        <f t="shared" si="357"/>
        <v/>
      </c>
      <c r="P4572" s="28" t="str">
        <f t="shared" si="361"/>
        <v/>
      </c>
      <c r="Q4572" s="24" t="str">
        <f t="shared" si="358"/>
        <v/>
      </c>
      <c r="R4572" s="24" t="str">
        <f t="shared" si="359"/>
        <v/>
      </c>
      <c r="S4572" s="27" t="str">
        <f t="shared" si="360"/>
        <v/>
      </c>
    </row>
    <row r="4573" spans="2:19" x14ac:dyDescent="0.3">
      <c r="B4573" s="24" t="str">
        <f>_xlfn.IFNA(VLOOKUP(A4573,list!B:C,2,FALSE),"")</f>
        <v/>
      </c>
      <c r="D4573" s="24" t="str">
        <f>_xlfn.IFNA(VLOOKUP(C4573,list!$G$2:$I$10,2,FALSE),"")</f>
        <v/>
      </c>
      <c r="E4573" s="24" t="str">
        <f>_xlfn.IFNA(VLOOKUP(C4573,list!G:I,3,FALSE),"")</f>
        <v/>
      </c>
      <c r="O4573" s="26" t="str">
        <f t="shared" si="357"/>
        <v/>
      </c>
      <c r="P4573" s="28" t="str">
        <f t="shared" si="361"/>
        <v/>
      </c>
      <c r="Q4573" s="24" t="str">
        <f t="shared" si="358"/>
        <v/>
      </c>
      <c r="R4573" s="24" t="str">
        <f t="shared" si="359"/>
        <v/>
      </c>
      <c r="S4573" s="27" t="str">
        <f t="shared" si="360"/>
        <v/>
      </c>
    </row>
    <row r="4574" spans="2:19" x14ac:dyDescent="0.3">
      <c r="B4574" s="24" t="str">
        <f>_xlfn.IFNA(VLOOKUP(A4574,list!B:C,2,FALSE),"")</f>
        <v/>
      </c>
      <c r="D4574" s="24" t="str">
        <f>_xlfn.IFNA(VLOOKUP(C4574,list!$G$2:$I$10,2,FALSE),"")</f>
        <v/>
      </c>
      <c r="E4574" s="24" t="str">
        <f>_xlfn.IFNA(VLOOKUP(C4574,list!G:I,3,FALSE),"")</f>
        <v/>
      </c>
      <c r="O4574" s="26" t="str">
        <f t="shared" si="357"/>
        <v/>
      </c>
      <c r="P4574" s="28" t="str">
        <f t="shared" si="361"/>
        <v/>
      </c>
      <c r="Q4574" s="24" t="str">
        <f t="shared" si="358"/>
        <v/>
      </c>
      <c r="R4574" s="24" t="str">
        <f t="shared" si="359"/>
        <v/>
      </c>
      <c r="S4574" s="27" t="str">
        <f t="shared" si="360"/>
        <v/>
      </c>
    </row>
    <row r="4575" spans="2:19" x14ac:dyDescent="0.3">
      <c r="B4575" s="24" t="str">
        <f>_xlfn.IFNA(VLOOKUP(A4575,list!B:C,2,FALSE),"")</f>
        <v/>
      </c>
      <c r="D4575" s="24" t="str">
        <f>_xlfn.IFNA(VLOOKUP(C4575,list!$G$2:$I$10,2,FALSE),"")</f>
        <v/>
      </c>
      <c r="E4575" s="24" t="str">
        <f>_xlfn.IFNA(VLOOKUP(C4575,list!G:I,3,FALSE),"")</f>
        <v/>
      </c>
      <c r="O4575" s="26" t="str">
        <f t="shared" si="357"/>
        <v/>
      </c>
      <c r="P4575" s="28" t="str">
        <f t="shared" si="361"/>
        <v/>
      </c>
      <c r="Q4575" s="24" t="str">
        <f t="shared" si="358"/>
        <v/>
      </c>
      <c r="R4575" s="24" t="str">
        <f t="shared" si="359"/>
        <v/>
      </c>
      <c r="S4575" s="27" t="str">
        <f t="shared" si="360"/>
        <v/>
      </c>
    </row>
    <row r="4576" spans="2:19" x14ac:dyDescent="0.3">
      <c r="B4576" s="24" t="str">
        <f>_xlfn.IFNA(VLOOKUP(A4576,list!B:C,2,FALSE),"")</f>
        <v/>
      </c>
      <c r="D4576" s="24" t="str">
        <f>_xlfn.IFNA(VLOOKUP(C4576,list!$G$2:$I$10,2,FALSE),"")</f>
        <v/>
      </c>
      <c r="E4576" s="24" t="str">
        <f>_xlfn.IFNA(VLOOKUP(C4576,list!G:I,3,FALSE),"")</f>
        <v/>
      </c>
      <c r="O4576" s="26" t="str">
        <f t="shared" si="357"/>
        <v/>
      </c>
      <c r="P4576" s="28" t="str">
        <f t="shared" si="361"/>
        <v/>
      </c>
      <c r="Q4576" s="24" t="str">
        <f t="shared" si="358"/>
        <v/>
      </c>
      <c r="R4576" s="24" t="str">
        <f t="shared" si="359"/>
        <v/>
      </c>
      <c r="S4576" s="27" t="str">
        <f t="shared" si="360"/>
        <v/>
      </c>
    </row>
    <row r="4577" spans="2:19" x14ac:dyDescent="0.3">
      <c r="B4577" s="24" t="str">
        <f>_xlfn.IFNA(VLOOKUP(A4577,list!B:C,2,FALSE),"")</f>
        <v/>
      </c>
      <c r="D4577" s="24" t="str">
        <f>_xlfn.IFNA(VLOOKUP(C4577,list!$G$2:$I$10,2,FALSE),"")</f>
        <v/>
      </c>
      <c r="E4577" s="24" t="str">
        <f>_xlfn.IFNA(VLOOKUP(C4577,list!G:I,3,FALSE),"")</f>
        <v/>
      </c>
      <c r="O4577" s="26" t="str">
        <f t="shared" si="357"/>
        <v/>
      </c>
      <c r="P4577" s="28" t="str">
        <f t="shared" si="361"/>
        <v/>
      </c>
      <c r="Q4577" s="24" t="str">
        <f t="shared" si="358"/>
        <v/>
      </c>
      <c r="R4577" s="24" t="str">
        <f t="shared" si="359"/>
        <v/>
      </c>
      <c r="S4577" s="27" t="str">
        <f t="shared" si="360"/>
        <v/>
      </c>
    </row>
    <row r="4578" spans="2:19" x14ac:dyDescent="0.3">
      <c r="B4578" s="24" t="str">
        <f>_xlfn.IFNA(VLOOKUP(A4578,list!B:C,2,FALSE),"")</f>
        <v/>
      </c>
      <c r="D4578" s="24" t="str">
        <f>_xlfn.IFNA(VLOOKUP(C4578,list!$G$2:$I$10,2,FALSE),"")</f>
        <v/>
      </c>
      <c r="E4578" s="24" t="str">
        <f>_xlfn.IFNA(VLOOKUP(C4578,list!G:I,3,FALSE),"")</f>
        <v/>
      </c>
      <c r="O4578" s="26" t="str">
        <f t="shared" si="357"/>
        <v/>
      </c>
      <c r="P4578" s="28" t="str">
        <f t="shared" si="361"/>
        <v/>
      </c>
      <c r="Q4578" s="24" t="str">
        <f t="shared" si="358"/>
        <v/>
      </c>
      <c r="R4578" s="24" t="str">
        <f t="shared" si="359"/>
        <v/>
      </c>
      <c r="S4578" s="27" t="str">
        <f t="shared" si="360"/>
        <v/>
      </c>
    </row>
    <row r="4579" spans="2:19" x14ac:dyDescent="0.3">
      <c r="B4579" s="24" t="str">
        <f>_xlfn.IFNA(VLOOKUP(A4579,list!B:C,2,FALSE),"")</f>
        <v/>
      </c>
      <c r="D4579" s="24" t="str">
        <f>_xlfn.IFNA(VLOOKUP(C4579,list!$G$2:$I$10,2,FALSE),"")</f>
        <v/>
      </c>
      <c r="E4579" s="24" t="str">
        <f>_xlfn.IFNA(VLOOKUP(C4579,list!G:I,3,FALSE),"")</f>
        <v/>
      </c>
      <c r="O4579" s="26" t="str">
        <f t="shared" si="357"/>
        <v/>
      </c>
      <c r="P4579" s="28" t="str">
        <f t="shared" si="361"/>
        <v/>
      </c>
      <c r="Q4579" s="24" t="str">
        <f t="shared" si="358"/>
        <v/>
      </c>
      <c r="R4579" s="24" t="str">
        <f t="shared" si="359"/>
        <v/>
      </c>
      <c r="S4579" s="27" t="str">
        <f t="shared" si="360"/>
        <v/>
      </c>
    </row>
    <row r="4580" spans="2:19" x14ac:dyDescent="0.3">
      <c r="B4580" s="24" t="str">
        <f>_xlfn.IFNA(VLOOKUP(A4580,list!B:C,2,FALSE),"")</f>
        <v/>
      </c>
      <c r="D4580" s="24" t="str">
        <f>_xlfn.IFNA(VLOOKUP(C4580,list!$G$2:$I$10,2,FALSE),"")</f>
        <v/>
      </c>
      <c r="E4580" s="24" t="str">
        <f>_xlfn.IFNA(VLOOKUP(C4580,list!G:I,3,FALSE),"")</f>
        <v/>
      </c>
      <c r="O4580" s="26" t="str">
        <f t="shared" si="357"/>
        <v/>
      </c>
      <c r="P4580" s="28" t="str">
        <f t="shared" si="361"/>
        <v/>
      </c>
      <c r="Q4580" s="24" t="str">
        <f t="shared" si="358"/>
        <v/>
      </c>
      <c r="R4580" s="24" t="str">
        <f t="shared" si="359"/>
        <v/>
      </c>
      <c r="S4580" s="27" t="str">
        <f t="shared" si="360"/>
        <v/>
      </c>
    </row>
    <row r="4581" spans="2:19" x14ac:dyDescent="0.3">
      <c r="B4581" s="24" t="str">
        <f>_xlfn.IFNA(VLOOKUP(A4581,list!B:C,2,FALSE),"")</f>
        <v/>
      </c>
      <c r="D4581" s="24" t="str">
        <f>_xlfn.IFNA(VLOOKUP(C4581,list!$G$2:$I$10,2,FALSE),"")</f>
        <v/>
      </c>
      <c r="E4581" s="24" t="str">
        <f>_xlfn.IFNA(VLOOKUP(C4581,list!G:I,3,FALSE),"")</f>
        <v/>
      </c>
      <c r="O4581" s="26" t="str">
        <f t="shared" si="357"/>
        <v/>
      </c>
      <c r="P4581" s="28" t="str">
        <f t="shared" si="361"/>
        <v/>
      </c>
      <c r="Q4581" s="24" t="str">
        <f t="shared" si="358"/>
        <v/>
      </c>
      <c r="R4581" s="24" t="str">
        <f t="shared" si="359"/>
        <v/>
      </c>
      <c r="S4581" s="27" t="str">
        <f t="shared" si="360"/>
        <v/>
      </c>
    </row>
    <row r="4582" spans="2:19" x14ac:dyDescent="0.3">
      <c r="B4582" s="24" t="str">
        <f>_xlfn.IFNA(VLOOKUP(A4582,list!B:C,2,FALSE),"")</f>
        <v/>
      </c>
      <c r="D4582" s="24" t="str">
        <f>_xlfn.IFNA(VLOOKUP(C4582,list!$G$2:$I$10,2,FALSE),"")</f>
        <v/>
      </c>
      <c r="E4582" s="24" t="str">
        <f>_xlfn.IFNA(VLOOKUP(C4582,list!G:I,3,FALSE),"")</f>
        <v/>
      </c>
      <c r="O4582" s="26" t="str">
        <f t="shared" si="357"/>
        <v/>
      </c>
      <c r="P4582" s="28" t="str">
        <f t="shared" si="361"/>
        <v/>
      </c>
      <c r="Q4582" s="24" t="str">
        <f t="shared" si="358"/>
        <v/>
      </c>
      <c r="R4582" s="24" t="str">
        <f t="shared" si="359"/>
        <v/>
      </c>
      <c r="S4582" s="27" t="str">
        <f t="shared" si="360"/>
        <v/>
      </c>
    </row>
    <row r="4583" spans="2:19" x14ac:dyDescent="0.3">
      <c r="B4583" s="24" t="str">
        <f>_xlfn.IFNA(VLOOKUP(A4583,list!B:C,2,FALSE),"")</f>
        <v/>
      </c>
      <c r="D4583" s="24" t="str">
        <f>_xlfn.IFNA(VLOOKUP(C4583,list!$G$2:$I$10,2,FALSE),"")</f>
        <v/>
      </c>
      <c r="E4583" s="24" t="str">
        <f>_xlfn.IFNA(VLOOKUP(C4583,list!G:I,3,FALSE),"")</f>
        <v/>
      </c>
      <c r="O4583" s="26" t="str">
        <f t="shared" si="357"/>
        <v/>
      </c>
      <c r="P4583" s="28" t="str">
        <f t="shared" si="361"/>
        <v/>
      </c>
      <c r="Q4583" s="24" t="str">
        <f t="shared" si="358"/>
        <v/>
      </c>
      <c r="R4583" s="24" t="str">
        <f t="shared" si="359"/>
        <v/>
      </c>
      <c r="S4583" s="27" t="str">
        <f t="shared" si="360"/>
        <v/>
      </c>
    </row>
    <row r="4584" spans="2:19" x14ac:dyDescent="0.3">
      <c r="B4584" s="24" t="str">
        <f>_xlfn.IFNA(VLOOKUP(A4584,list!B:C,2,FALSE),"")</f>
        <v/>
      </c>
      <c r="D4584" s="24" t="str">
        <f>_xlfn.IFNA(VLOOKUP(C4584,list!$G$2:$I$10,2,FALSE),"")</f>
        <v/>
      </c>
      <c r="E4584" s="24" t="str">
        <f>_xlfn.IFNA(VLOOKUP(C4584,list!G:I,3,FALSE),"")</f>
        <v/>
      </c>
      <c r="O4584" s="26" t="str">
        <f t="shared" si="357"/>
        <v/>
      </c>
      <c r="P4584" s="28" t="str">
        <f t="shared" si="361"/>
        <v/>
      </c>
      <c r="Q4584" s="24" t="str">
        <f t="shared" si="358"/>
        <v/>
      </c>
      <c r="R4584" s="24" t="str">
        <f t="shared" si="359"/>
        <v/>
      </c>
      <c r="S4584" s="27" t="str">
        <f t="shared" si="360"/>
        <v/>
      </c>
    </row>
    <row r="4585" spans="2:19" x14ac:dyDescent="0.3">
      <c r="B4585" s="24" t="str">
        <f>_xlfn.IFNA(VLOOKUP(A4585,list!B:C,2,FALSE),"")</f>
        <v/>
      </c>
      <c r="D4585" s="24" t="str">
        <f>_xlfn.IFNA(VLOOKUP(C4585,list!$G$2:$I$10,2,FALSE),"")</f>
        <v/>
      </c>
      <c r="E4585" s="24" t="str">
        <f>_xlfn.IFNA(VLOOKUP(C4585,list!G:I,3,FALSE),"")</f>
        <v/>
      </c>
      <c r="O4585" s="26" t="str">
        <f t="shared" si="357"/>
        <v/>
      </c>
      <c r="P4585" s="28" t="str">
        <f t="shared" si="361"/>
        <v/>
      </c>
      <c r="Q4585" s="24" t="str">
        <f t="shared" si="358"/>
        <v/>
      </c>
      <c r="R4585" s="24" t="str">
        <f t="shared" si="359"/>
        <v/>
      </c>
      <c r="S4585" s="27" t="str">
        <f t="shared" si="360"/>
        <v/>
      </c>
    </row>
    <row r="4586" spans="2:19" x14ac:dyDescent="0.3">
      <c r="B4586" s="24" t="str">
        <f>_xlfn.IFNA(VLOOKUP(A4586,list!B:C,2,FALSE),"")</f>
        <v/>
      </c>
      <c r="D4586" s="24" t="str">
        <f>_xlfn.IFNA(VLOOKUP(C4586,list!$G$2:$I$10,2,FALSE),"")</f>
        <v/>
      </c>
      <c r="E4586" s="24" t="str">
        <f>_xlfn.IFNA(VLOOKUP(C4586,list!G:I,3,FALSE),"")</f>
        <v/>
      </c>
      <c r="O4586" s="26" t="str">
        <f t="shared" si="357"/>
        <v/>
      </c>
      <c r="P4586" s="28" t="str">
        <f t="shared" si="361"/>
        <v/>
      </c>
      <c r="Q4586" s="24" t="str">
        <f t="shared" si="358"/>
        <v/>
      </c>
      <c r="R4586" s="24" t="str">
        <f t="shared" si="359"/>
        <v/>
      </c>
      <c r="S4586" s="27" t="str">
        <f t="shared" si="360"/>
        <v/>
      </c>
    </row>
    <row r="4587" spans="2:19" x14ac:dyDescent="0.3">
      <c r="B4587" s="24" t="str">
        <f>_xlfn.IFNA(VLOOKUP(A4587,list!B:C,2,FALSE),"")</f>
        <v/>
      </c>
      <c r="D4587" s="24" t="str">
        <f>_xlfn.IFNA(VLOOKUP(C4587,list!$G$2:$I$10,2,FALSE),"")</f>
        <v/>
      </c>
      <c r="E4587" s="24" t="str">
        <f>_xlfn.IFNA(VLOOKUP(C4587,list!G:I,3,FALSE),"")</f>
        <v/>
      </c>
      <c r="O4587" s="26" t="str">
        <f t="shared" si="357"/>
        <v/>
      </c>
      <c r="P4587" s="28" t="str">
        <f t="shared" si="361"/>
        <v/>
      </c>
      <c r="Q4587" s="24" t="str">
        <f t="shared" si="358"/>
        <v/>
      </c>
      <c r="R4587" s="24" t="str">
        <f t="shared" si="359"/>
        <v/>
      </c>
      <c r="S4587" s="27" t="str">
        <f t="shared" si="360"/>
        <v/>
      </c>
    </row>
    <row r="4588" spans="2:19" x14ac:dyDescent="0.3">
      <c r="B4588" s="24" t="str">
        <f>_xlfn.IFNA(VLOOKUP(A4588,list!B:C,2,FALSE),"")</f>
        <v/>
      </c>
      <c r="D4588" s="24" t="str">
        <f>_xlfn.IFNA(VLOOKUP(C4588,list!$G$2:$I$10,2,FALSE),"")</f>
        <v/>
      </c>
      <c r="E4588" s="24" t="str">
        <f>_xlfn.IFNA(VLOOKUP(C4588,list!G:I,3,FALSE),"")</f>
        <v/>
      </c>
      <c r="O4588" s="26" t="str">
        <f t="shared" si="357"/>
        <v/>
      </c>
      <c r="P4588" s="28" t="str">
        <f t="shared" si="361"/>
        <v/>
      </c>
      <c r="Q4588" s="24" t="str">
        <f t="shared" si="358"/>
        <v/>
      </c>
      <c r="R4588" s="24" t="str">
        <f t="shared" si="359"/>
        <v/>
      </c>
      <c r="S4588" s="27" t="str">
        <f t="shared" si="360"/>
        <v/>
      </c>
    </row>
    <row r="4589" spans="2:19" x14ac:dyDescent="0.3">
      <c r="B4589" s="24" t="str">
        <f>_xlfn.IFNA(VLOOKUP(A4589,list!B:C,2,FALSE),"")</f>
        <v/>
      </c>
      <c r="D4589" s="24" t="str">
        <f>_xlfn.IFNA(VLOOKUP(C4589,list!$G$2:$I$10,2,FALSE),"")</f>
        <v/>
      </c>
      <c r="E4589" s="24" t="str">
        <f>_xlfn.IFNA(VLOOKUP(C4589,list!G:I,3,FALSE),"")</f>
        <v/>
      </c>
      <c r="O4589" s="26" t="str">
        <f t="shared" si="357"/>
        <v/>
      </c>
      <c r="P4589" s="28" t="str">
        <f t="shared" si="361"/>
        <v/>
      </c>
      <c r="Q4589" s="24" t="str">
        <f t="shared" si="358"/>
        <v/>
      </c>
      <c r="R4589" s="24" t="str">
        <f t="shared" si="359"/>
        <v/>
      </c>
      <c r="S4589" s="27" t="str">
        <f t="shared" si="360"/>
        <v/>
      </c>
    </row>
    <row r="4590" spans="2:19" x14ac:dyDescent="0.3">
      <c r="B4590" s="24" t="str">
        <f>_xlfn.IFNA(VLOOKUP(A4590,list!B:C,2,FALSE),"")</f>
        <v/>
      </c>
      <c r="D4590" s="24" t="str">
        <f>_xlfn.IFNA(VLOOKUP(C4590,list!$G$2:$I$10,2,FALSE),"")</f>
        <v/>
      </c>
      <c r="E4590" s="24" t="str">
        <f>_xlfn.IFNA(VLOOKUP(C4590,list!G:I,3,FALSE),"")</f>
        <v/>
      </c>
      <c r="O4590" s="26" t="str">
        <f t="shared" si="357"/>
        <v/>
      </c>
      <c r="P4590" s="28" t="str">
        <f t="shared" si="361"/>
        <v/>
      </c>
      <c r="Q4590" s="24" t="str">
        <f t="shared" si="358"/>
        <v/>
      </c>
      <c r="R4590" s="24" t="str">
        <f t="shared" si="359"/>
        <v/>
      </c>
      <c r="S4590" s="27" t="str">
        <f t="shared" si="360"/>
        <v/>
      </c>
    </row>
    <row r="4591" spans="2:19" x14ac:dyDescent="0.3">
      <c r="B4591" s="24" t="str">
        <f>_xlfn.IFNA(VLOOKUP(A4591,list!B:C,2,FALSE),"")</f>
        <v/>
      </c>
      <c r="D4591" s="24" t="str">
        <f>_xlfn.IFNA(VLOOKUP(C4591,list!$G$2:$I$10,2,FALSE),"")</f>
        <v/>
      </c>
      <c r="E4591" s="24" t="str">
        <f>_xlfn.IFNA(VLOOKUP(C4591,list!G:I,3,FALSE),"")</f>
        <v/>
      </c>
      <c r="O4591" s="26" t="str">
        <f t="shared" si="357"/>
        <v/>
      </c>
      <c r="P4591" s="28" t="str">
        <f t="shared" si="361"/>
        <v/>
      </c>
      <c r="Q4591" s="24" t="str">
        <f t="shared" si="358"/>
        <v/>
      </c>
      <c r="R4591" s="24" t="str">
        <f t="shared" si="359"/>
        <v/>
      </c>
      <c r="S4591" s="27" t="str">
        <f t="shared" si="360"/>
        <v/>
      </c>
    </row>
    <row r="4592" spans="2:19" x14ac:dyDescent="0.3">
      <c r="B4592" s="24" t="str">
        <f>_xlfn.IFNA(VLOOKUP(A4592,list!B:C,2,FALSE),"")</f>
        <v/>
      </c>
      <c r="D4592" s="24" t="str">
        <f>_xlfn.IFNA(VLOOKUP(C4592,list!$G$2:$I$10,2,FALSE),"")</f>
        <v/>
      </c>
      <c r="E4592" s="24" t="str">
        <f>_xlfn.IFNA(VLOOKUP(C4592,list!G:I,3,FALSE),"")</f>
        <v/>
      </c>
      <c r="O4592" s="26" t="str">
        <f t="shared" si="357"/>
        <v/>
      </c>
      <c r="P4592" s="28" t="str">
        <f t="shared" si="361"/>
        <v/>
      </c>
      <c r="Q4592" s="24" t="str">
        <f t="shared" si="358"/>
        <v/>
      </c>
      <c r="R4592" s="24" t="str">
        <f t="shared" si="359"/>
        <v/>
      </c>
      <c r="S4592" s="27" t="str">
        <f t="shared" si="360"/>
        <v/>
      </c>
    </row>
    <row r="4593" spans="2:19" x14ac:dyDescent="0.3">
      <c r="B4593" s="24" t="str">
        <f>_xlfn.IFNA(VLOOKUP(A4593,list!B:C,2,FALSE),"")</f>
        <v/>
      </c>
      <c r="D4593" s="24" t="str">
        <f>_xlfn.IFNA(VLOOKUP(C4593,list!$G$2:$I$10,2,FALSE),"")</f>
        <v/>
      </c>
      <c r="E4593" s="24" t="str">
        <f>_xlfn.IFNA(VLOOKUP(C4593,list!G:I,3,FALSE),"")</f>
        <v/>
      </c>
      <c r="O4593" s="26" t="str">
        <f t="shared" si="357"/>
        <v/>
      </c>
      <c r="P4593" s="28" t="str">
        <f t="shared" si="361"/>
        <v/>
      </c>
      <c r="Q4593" s="24" t="str">
        <f t="shared" si="358"/>
        <v/>
      </c>
      <c r="R4593" s="24" t="str">
        <f t="shared" si="359"/>
        <v/>
      </c>
      <c r="S4593" s="27" t="str">
        <f t="shared" si="360"/>
        <v/>
      </c>
    </row>
    <row r="4594" spans="2:19" x14ac:dyDescent="0.3">
      <c r="B4594" s="24" t="str">
        <f>_xlfn.IFNA(VLOOKUP(A4594,list!B:C,2,FALSE),"")</f>
        <v/>
      </c>
      <c r="D4594" s="24" t="str">
        <f>_xlfn.IFNA(VLOOKUP(C4594,list!$G$2:$I$10,2,FALSE),"")</f>
        <v/>
      </c>
      <c r="E4594" s="24" t="str">
        <f>_xlfn.IFNA(VLOOKUP(C4594,list!G:I,3,FALSE),"")</f>
        <v/>
      </c>
      <c r="O4594" s="26" t="str">
        <f t="shared" si="357"/>
        <v/>
      </c>
      <c r="P4594" s="28" t="str">
        <f t="shared" si="361"/>
        <v/>
      </c>
      <c r="Q4594" s="24" t="str">
        <f t="shared" si="358"/>
        <v/>
      </c>
      <c r="R4594" s="24" t="str">
        <f t="shared" si="359"/>
        <v/>
      </c>
      <c r="S4594" s="27" t="str">
        <f t="shared" si="360"/>
        <v/>
      </c>
    </row>
    <row r="4595" spans="2:19" x14ac:dyDescent="0.3">
      <c r="B4595" s="24" t="str">
        <f>_xlfn.IFNA(VLOOKUP(A4595,list!B:C,2,FALSE),"")</f>
        <v/>
      </c>
      <c r="D4595" s="24" t="str">
        <f>_xlfn.IFNA(VLOOKUP(C4595,list!$G$2:$I$10,2,FALSE),"")</f>
        <v/>
      </c>
      <c r="E4595" s="24" t="str">
        <f>_xlfn.IFNA(VLOOKUP(C4595,list!G:I,3,FALSE),"")</f>
        <v/>
      </c>
      <c r="O4595" s="26" t="str">
        <f t="shared" si="357"/>
        <v/>
      </c>
      <c r="P4595" s="28" t="str">
        <f t="shared" si="361"/>
        <v/>
      </c>
      <c r="Q4595" s="24" t="str">
        <f t="shared" si="358"/>
        <v/>
      </c>
      <c r="R4595" s="24" t="str">
        <f t="shared" si="359"/>
        <v/>
      </c>
      <c r="S4595" s="27" t="str">
        <f t="shared" si="360"/>
        <v/>
      </c>
    </row>
    <row r="4596" spans="2:19" x14ac:dyDescent="0.3">
      <c r="B4596" s="24" t="str">
        <f>_xlfn.IFNA(VLOOKUP(A4596,list!B:C,2,FALSE),"")</f>
        <v/>
      </c>
      <c r="D4596" s="24" t="str">
        <f>_xlfn.IFNA(VLOOKUP(C4596,list!$G$2:$I$10,2,FALSE),"")</f>
        <v/>
      </c>
      <c r="E4596" s="24" t="str">
        <f>_xlfn.IFNA(VLOOKUP(C4596,list!G:I,3,FALSE),"")</f>
        <v/>
      </c>
      <c r="O4596" s="26" t="str">
        <f t="shared" si="357"/>
        <v/>
      </c>
      <c r="P4596" s="28" t="str">
        <f t="shared" si="361"/>
        <v/>
      </c>
      <c r="Q4596" s="24" t="str">
        <f t="shared" si="358"/>
        <v/>
      </c>
      <c r="R4596" s="24" t="str">
        <f t="shared" si="359"/>
        <v/>
      </c>
      <c r="S4596" s="27" t="str">
        <f t="shared" si="360"/>
        <v/>
      </c>
    </row>
    <row r="4597" spans="2:19" x14ac:dyDescent="0.3">
      <c r="B4597" s="24" t="str">
        <f>_xlfn.IFNA(VLOOKUP(A4597,list!B:C,2,FALSE),"")</f>
        <v/>
      </c>
      <c r="D4597" s="24" t="str">
        <f>_xlfn.IFNA(VLOOKUP(C4597,list!$G$2:$I$10,2,FALSE),"")</f>
        <v/>
      </c>
      <c r="E4597" s="24" t="str">
        <f>_xlfn.IFNA(VLOOKUP(C4597,list!G:I,3,FALSE),"")</f>
        <v/>
      </c>
      <c r="O4597" s="26" t="str">
        <f t="shared" si="357"/>
        <v/>
      </c>
      <c r="P4597" s="28" t="str">
        <f t="shared" si="361"/>
        <v/>
      </c>
      <c r="Q4597" s="24" t="str">
        <f t="shared" si="358"/>
        <v/>
      </c>
      <c r="R4597" s="24" t="str">
        <f t="shared" si="359"/>
        <v/>
      </c>
      <c r="S4597" s="27" t="str">
        <f t="shared" si="360"/>
        <v/>
      </c>
    </row>
    <row r="4598" spans="2:19" x14ac:dyDescent="0.3">
      <c r="B4598" s="24" t="str">
        <f>_xlfn.IFNA(VLOOKUP(A4598,list!B:C,2,FALSE),"")</f>
        <v/>
      </c>
      <c r="D4598" s="24" t="str">
        <f>_xlfn.IFNA(VLOOKUP(C4598,list!$G$2:$I$10,2,FALSE),"")</f>
        <v/>
      </c>
      <c r="E4598" s="24" t="str">
        <f>_xlfn.IFNA(VLOOKUP(C4598,list!G:I,3,FALSE),"")</f>
        <v/>
      </c>
      <c r="O4598" s="26" t="str">
        <f t="shared" si="357"/>
        <v/>
      </c>
      <c r="P4598" s="28" t="str">
        <f t="shared" si="361"/>
        <v/>
      </c>
      <c r="Q4598" s="24" t="str">
        <f t="shared" si="358"/>
        <v/>
      </c>
      <c r="R4598" s="24" t="str">
        <f t="shared" si="359"/>
        <v/>
      </c>
      <c r="S4598" s="27" t="str">
        <f t="shared" si="360"/>
        <v/>
      </c>
    </row>
    <row r="4599" spans="2:19" x14ac:dyDescent="0.3">
      <c r="B4599" s="24" t="str">
        <f>_xlfn.IFNA(VLOOKUP(A4599,list!B:C,2,FALSE),"")</f>
        <v/>
      </c>
      <c r="D4599" s="24" t="str">
        <f>_xlfn.IFNA(VLOOKUP(C4599,list!$G$2:$I$10,2,FALSE),"")</f>
        <v/>
      </c>
      <c r="E4599" s="24" t="str">
        <f>_xlfn.IFNA(VLOOKUP(C4599,list!G:I,3,FALSE),"")</f>
        <v/>
      </c>
      <c r="O4599" s="26" t="str">
        <f t="shared" si="357"/>
        <v/>
      </c>
      <c r="P4599" s="28" t="str">
        <f t="shared" si="361"/>
        <v/>
      </c>
      <c r="Q4599" s="24" t="str">
        <f t="shared" si="358"/>
        <v/>
      </c>
      <c r="R4599" s="24" t="str">
        <f t="shared" si="359"/>
        <v/>
      </c>
      <c r="S4599" s="27" t="str">
        <f t="shared" si="360"/>
        <v/>
      </c>
    </row>
    <row r="4600" spans="2:19" x14ac:dyDescent="0.3">
      <c r="B4600" s="24" t="str">
        <f>_xlfn.IFNA(VLOOKUP(A4600,list!B:C,2,FALSE),"")</f>
        <v/>
      </c>
      <c r="D4600" s="24" t="str">
        <f>_xlfn.IFNA(VLOOKUP(C4600,list!$G$2:$I$10,2,FALSE),"")</f>
        <v/>
      </c>
      <c r="E4600" s="24" t="str">
        <f>_xlfn.IFNA(VLOOKUP(C4600,list!G:I,3,FALSE),"")</f>
        <v/>
      </c>
      <c r="O4600" s="26" t="str">
        <f t="shared" si="357"/>
        <v/>
      </c>
      <c r="P4600" s="28" t="str">
        <f t="shared" si="361"/>
        <v/>
      </c>
      <c r="Q4600" s="24" t="str">
        <f t="shared" si="358"/>
        <v/>
      </c>
      <c r="R4600" s="24" t="str">
        <f t="shared" si="359"/>
        <v/>
      </c>
      <c r="S4600" s="27" t="str">
        <f t="shared" si="360"/>
        <v/>
      </c>
    </row>
    <row r="4601" spans="2:19" x14ac:dyDescent="0.3">
      <c r="B4601" s="24" t="str">
        <f>_xlfn.IFNA(VLOOKUP(A4601,list!B:C,2,FALSE),"")</f>
        <v/>
      </c>
      <c r="D4601" s="24" t="str">
        <f>_xlfn.IFNA(VLOOKUP(C4601,list!$G$2:$I$10,2,FALSE),"")</f>
        <v/>
      </c>
      <c r="E4601" s="24" t="str">
        <f>_xlfn.IFNA(VLOOKUP(C4601,list!G:I,3,FALSE),"")</f>
        <v/>
      </c>
      <c r="O4601" s="26" t="str">
        <f t="shared" si="357"/>
        <v/>
      </c>
      <c r="P4601" s="28" t="str">
        <f t="shared" si="361"/>
        <v/>
      </c>
      <c r="Q4601" s="24" t="str">
        <f t="shared" si="358"/>
        <v/>
      </c>
      <c r="R4601" s="24" t="str">
        <f t="shared" si="359"/>
        <v/>
      </c>
      <c r="S4601" s="27" t="str">
        <f t="shared" si="360"/>
        <v/>
      </c>
    </row>
    <row r="4602" spans="2:19" x14ac:dyDescent="0.3">
      <c r="B4602" s="24" t="str">
        <f>_xlfn.IFNA(VLOOKUP(A4602,list!B:C,2,FALSE),"")</f>
        <v/>
      </c>
      <c r="D4602" s="24" t="str">
        <f>_xlfn.IFNA(VLOOKUP(C4602,list!$G$2:$I$10,2,FALSE),"")</f>
        <v/>
      </c>
      <c r="E4602" s="24" t="str">
        <f>_xlfn.IFNA(VLOOKUP(C4602,list!G:I,3,FALSE),"")</f>
        <v/>
      </c>
      <c r="O4602" s="26" t="str">
        <f t="shared" si="357"/>
        <v/>
      </c>
      <c r="P4602" s="28" t="str">
        <f t="shared" si="361"/>
        <v/>
      </c>
      <c r="Q4602" s="24" t="str">
        <f t="shared" si="358"/>
        <v/>
      </c>
      <c r="R4602" s="24" t="str">
        <f t="shared" si="359"/>
        <v/>
      </c>
      <c r="S4602" s="27" t="str">
        <f t="shared" si="360"/>
        <v/>
      </c>
    </row>
    <row r="4603" spans="2:19" x14ac:dyDescent="0.3">
      <c r="B4603" s="24" t="str">
        <f>_xlfn.IFNA(VLOOKUP(A4603,list!B:C,2,FALSE),"")</f>
        <v/>
      </c>
      <c r="D4603" s="24" t="str">
        <f>_xlfn.IFNA(VLOOKUP(C4603,list!$G$2:$I$10,2,FALSE),"")</f>
        <v/>
      </c>
      <c r="E4603" s="24" t="str">
        <f>_xlfn.IFNA(VLOOKUP(C4603,list!G:I,3,FALSE),"")</f>
        <v/>
      </c>
      <c r="O4603" s="26" t="str">
        <f t="shared" si="357"/>
        <v/>
      </c>
      <c r="P4603" s="28" t="str">
        <f t="shared" si="361"/>
        <v/>
      </c>
      <c r="Q4603" s="24" t="str">
        <f t="shared" si="358"/>
        <v/>
      </c>
      <c r="R4603" s="24" t="str">
        <f t="shared" si="359"/>
        <v/>
      </c>
      <c r="S4603" s="27" t="str">
        <f t="shared" si="360"/>
        <v/>
      </c>
    </row>
    <row r="4604" spans="2:19" x14ac:dyDescent="0.3">
      <c r="B4604" s="24" t="str">
        <f>_xlfn.IFNA(VLOOKUP(A4604,list!B:C,2,FALSE),"")</f>
        <v/>
      </c>
      <c r="D4604" s="24" t="str">
        <f>_xlfn.IFNA(VLOOKUP(C4604,list!$G$2:$I$10,2,FALSE),"")</f>
        <v/>
      </c>
      <c r="E4604" s="24" t="str">
        <f>_xlfn.IFNA(VLOOKUP(C4604,list!G:I,3,FALSE),"")</f>
        <v/>
      </c>
      <c r="O4604" s="26" t="str">
        <f t="shared" si="357"/>
        <v/>
      </c>
      <c r="P4604" s="28" t="str">
        <f t="shared" si="361"/>
        <v/>
      </c>
      <c r="Q4604" s="24" t="str">
        <f t="shared" si="358"/>
        <v/>
      </c>
      <c r="R4604" s="24" t="str">
        <f t="shared" si="359"/>
        <v/>
      </c>
      <c r="S4604" s="27" t="str">
        <f t="shared" si="360"/>
        <v/>
      </c>
    </row>
    <row r="4605" spans="2:19" x14ac:dyDescent="0.3">
      <c r="B4605" s="24" t="str">
        <f>_xlfn.IFNA(VLOOKUP(A4605,list!B:C,2,FALSE),"")</f>
        <v/>
      </c>
      <c r="D4605" s="24" t="str">
        <f>_xlfn.IFNA(VLOOKUP(C4605,list!$G$2:$I$10,2,FALSE),"")</f>
        <v/>
      </c>
      <c r="E4605" s="24" t="str">
        <f>_xlfn.IFNA(VLOOKUP(C4605,list!G:I,3,FALSE),"")</f>
        <v/>
      </c>
      <c r="O4605" s="26" t="str">
        <f t="shared" si="357"/>
        <v/>
      </c>
      <c r="P4605" s="28" t="str">
        <f t="shared" si="361"/>
        <v/>
      </c>
      <c r="Q4605" s="24" t="str">
        <f t="shared" si="358"/>
        <v/>
      </c>
      <c r="R4605" s="24" t="str">
        <f t="shared" si="359"/>
        <v/>
      </c>
      <c r="S4605" s="27" t="str">
        <f t="shared" si="360"/>
        <v/>
      </c>
    </row>
    <row r="4606" spans="2:19" x14ac:dyDescent="0.3">
      <c r="B4606" s="24" t="str">
        <f>_xlfn.IFNA(VLOOKUP(A4606,list!B:C,2,FALSE),"")</f>
        <v/>
      </c>
      <c r="D4606" s="24" t="str">
        <f>_xlfn.IFNA(VLOOKUP(C4606,list!$G$2:$I$10,2,FALSE),"")</f>
        <v/>
      </c>
      <c r="E4606" s="24" t="str">
        <f>_xlfn.IFNA(VLOOKUP(C4606,list!G:I,3,FALSE),"")</f>
        <v/>
      </c>
      <c r="O4606" s="26" t="str">
        <f t="shared" si="357"/>
        <v/>
      </c>
      <c r="P4606" s="28" t="str">
        <f t="shared" si="361"/>
        <v/>
      </c>
      <c r="Q4606" s="24" t="str">
        <f t="shared" si="358"/>
        <v/>
      </c>
      <c r="R4606" s="24" t="str">
        <f t="shared" si="359"/>
        <v/>
      </c>
      <c r="S4606" s="27" t="str">
        <f t="shared" si="360"/>
        <v/>
      </c>
    </row>
    <row r="4607" spans="2:19" x14ac:dyDescent="0.3">
      <c r="B4607" s="24" t="str">
        <f>_xlfn.IFNA(VLOOKUP(A4607,list!B:C,2,FALSE),"")</f>
        <v/>
      </c>
      <c r="D4607" s="24" t="str">
        <f>_xlfn.IFNA(VLOOKUP(C4607,list!$G$2:$I$10,2,FALSE),"")</f>
        <v/>
      </c>
      <c r="E4607" s="24" t="str">
        <f>_xlfn.IFNA(VLOOKUP(C4607,list!G:I,3,FALSE),"")</f>
        <v/>
      </c>
      <c r="O4607" s="26" t="str">
        <f t="shared" si="357"/>
        <v/>
      </c>
      <c r="P4607" s="28" t="str">
        <f t="shared" si="361"/>
        <v/>
      </c>
      <c r="Q4607" s="24" t="str">
        <f t="shared" si="358"/>
        <v/>
      </c>
      <c r="R4607" s="24" t="str">
        <f t="shared" si="359"/>
        <v/>
      </c>
      <c r="S4607" s="27" t="str">
        <f t="shared" si="360"/>
        <v/>
      </c>
    </row>
    <row r="4608" spans="2:19" x14ac:dyDescent="0.3">
      <c r="B4608" s="24" t="str">
        <f>_xlfn.IFNA(VLOOKUP(A4608,list!B:C,2,FALSE),"")</f>
        <v/>
      </c>
      <c r="D4608" s="24" t="str">
        <f>_xlfn.IFNA(VLOOKUP(C4608,list!$G$2:$I$10,2,FALSE),"")</f>
        <v/>
      </c>
      <c r="E4608" s="24" t="str">
        <f>_xlfn.IFNA(VLOOKUP(C4608,list!G:I,3,FALSE),"")</f>
        <v/>
      </c>
      <c r="O4608" s="26" t="str">
        <f t="shared" si="357"/>
        <v/>
      </c>
      <c r="P4608" s="28" t="str">
        <f t="shared" si="361"/>
        <v/>
      </c>
      <c r="Q4608" s="24" t="str">
        <f t="shared" si="358"/>
        <v/>
      </c>
      <c r="R4608" s="24" t="str">
        <f t="shared" si="359"/>
        <v/>
      </c>
      <c r="S4608" s="27" t="str">
        <f t="shared" si="360"/>
        <v/>
      </c>
    </row>
    <row r="4609" spans="2:19" x14ac:dyDescent="0.3">
      <c r="B4609" s="24" t="str">
        <f>_xlfn.IFNA(VLOOKUP(A4609,list!B:C,2,FALSE),"")</f>
        <v/>
      </c>
      <c r="D4609" s="24" t="str">
        <f>_xlfn.IFNA(VLOOKUP(C4609,list!$G$2:$I$10,2,FALSE),"")</f>
        <v/>
      </c>
      <c r="E4609" s="24" t="str">
        <f>_xlfn.IFNA(VLOOKUP(C4609,list!G:I,3,FALSE),"")</f>
        <v/>
      </c>
      <c r="O4609" s="26" t="str">
        <f t="shared" si="357"/>
        <v/>
      </c>
      <c r="P4609" s="28" t="str">
        <f t="shared" si="361"/>
        <v/>
      </c>
      <c r="Q4609" s="24" t="str">
        <f t="shared" si="358"/>
        <v/>
      </c>
      <c r="R4609" s="24" t="str">
        <f t="shared" si="359"/>
        <v/>
      </c>
      <c r="S4609" s="27" t="str">
        <f t="shared" si="360"/>
        <v/>
      </c>
    </row>
    <row r="4610" spans="2:19" x14ac:dyDescent="0.3">
      <c r="B4610" s="24" t="str">
        <f>_xlfn.IFNA(VLOOKUP(A4610,list!B:C,2,FALSE),"")</f>
        <v/>
      </c>
      <c r="D4610" s="24" t="str">
        <f>_xlfn.IFNA(VLOOKUP(C4610,list!$G$2:$I$10,2,FALSE),"")</f>
        <v/>
      </c>
      <c r="E4610" s="24" t="str">
        <f>_xlfn.IFNA(VLOOKUP(C4610,list!G:I,3,FALSE),"")</f>
        <v/>
      </c>
      <c r="O4610" s="26" t="str">
        <f t="shared" ref="O4610:O4673" si="362">IFERROR(IF(H4610="","",DATE(YEAR(H4610),MONTH(H4610),1)),"")</f>
        <v/>
      </c>
      <c r="P4610" s="28" t="str">
        <f t="shared" si="361"/>
        <v/>
      </c>
      <c r="Q4610" s="24" t="str">
        <f t="shared" ref="Q4610:Q4673" si="363">IFERROR(IF(J4610="","",MONTH(EOMONTH(J4610,(DAY(J4610)&gt;15)+0))),"")</f>
        <v/>
      </c>
      <c r="R4610" s="24" t="str">
        <f t="shared" ref="R4610:R4673" si="364">IFERROR(IF(J4610="","",IF(AND(MONTH(J4610)=12,Q4610=1),YEAR(J4610)+1,YEAR(J4610))),"")</f>
        <v/>
      </c>
      <c r="S4610" s="27" t="str">
        <f t="shared" ref="S4610:S4673" si="365">IF(OR(Q4610="",R4610=""),"",DATE(R4610,Q4610,1))</f>
        <v/>
      </c>
    </row>
    <row r="4611" spans="2:19" x14ac:dyDescent="0.3">
      <c r="B4611" s="24" t="str">
        <f>_xlfn.IFNA(VLOOKUP(A4611,list!B:C,2,FALSE),"")</f>
        <v/>
      </c>
      <c r="D4611" s="24" t="str">
        <f>_xlfn.IFNA(VLOOKUP(C4611,list!$G$2:$I$10,2,FALSE),"")</f>
        <v/>
      </c>
      <c r="E4611" s="24" t="str">
        <f>_xlfn.IFNA(VLOOKUP(C4611,list!G:I,3,FALSE),"")</f>
        <v/>
      </c>
      <c r="O4611" s="26" t="str">
        <f t="shared" si="362"/>
        <v/>
      </c>
      <c r="P4611" s="28" t="str">
        <f t="shared" ref="P4611:P4674" si="366">IFERROR(IF(J4611&gt;0,((J4611-H4611)/7),""),"")</f>
        <v/>
      </c>
      <c r="Q4611" s="24" t="str">
        <f t="shared" si="363"/>
        <v/>
      </c>
      <c r="R4611" s="24" t="str">
        <f t="shared" si="364"/>
        <v/>
      </c>
      <c r="S4611" s="27" t="str">
        <f t="shared" si="365"/>
        <v/>
      </c>
    </row>
    <row r="4612" spans="2:19" x14ac:dyDescent="0.3">
      <c r="B4612" s="24" t="str">
        <f>_xlfn.IFNA(VLOOKUP(A4612,list!B:C,2,FALSE),"")</f>
        <v/>
      </c>
      <c r="D4612" s="24" t="str">
        <f>_xlfn.IFNA(VLOOKUP(C4612,list!$G$2:$I$10,2,FALSE),"")</f>
        <v/>
      </c>
      <c r="E4612" s="24" t="str">
        <f>_xlfn.IFNA(VLOOKUP(C4612,list!G:I,3,FALSE),"")</f>
        <v/>
      </c>
      <c r="O4612" s="26" t="str">
        <f t="shared" si="362"/>
        <v/>
      </c>
      <c r="P4612" s="28" t="str">
        <f t="shared" si="366"/>
        <v/>
      </c>
      <c r="Q4612" s="24" t="str">
        <f t="shared" si="363"/>
        <v/>
      </c>
      <c r="R4612" s="24" t="str">
        <f t="shared" si="364"/>
        <v/>
      </c>
      <c r="S4612" s="27" t="str">
        <f t="shared" si="365"/>
        <v/>
      </c>
    </row>
    <row r="4613" spans="2:19" x14ac:dyDescent="0.3">
      <c r="B4613" s="24" t="str">
        <f>_xlfn.IFNA(VLOOKUP(A4613,list!B:C,2,FALSE),"")</f>
        <v/>
      </c>
      <c r="D4613" s="24" t="str">
        <f>_xlfn.IFNA(VLOOKUP(C4613,list!$G$2:$I$10,2,FALSE),"")</f>
        <v/>
      </c>
      <c r="E4613" s="24" t="str">
        <f>_xlfn.IFNA(VLOOKUP(C4613,list!G:I,3,FALSE),"")</f>
        <v/>
      </c>
      <c r="O4613" s="26" t="str">
        <f t="shared" si="362"/>
        <v/>
      </c>
      <c r="P4613" s="28" t="str">
        <f t="shared" si="366"/>
        <v/>
      </c>
      <c r="Q4613" s="24" t="str">
        <f t="shared" si="363"/>
        <v/>
      </c>
      <c r="R4613" s="24" t="str">
        <f t="shared" si="364"/>
        <v/>
      </c>
      <c r="S4613" s="27" t="str">
        <f t="shared" si="365"/>
        <v/>
      </c>
    </row>
    <row r="4614" spans="2:19" x14ac:dyDescent="0.3">
      <c r="B4614" s="24" t="str">
        <f>_xlfn.IFNA(VLOOKUP(A4614,list!B:C,2,FALSE),"")</f>
        <v/>
      </c>
      <c r="D4614" s="24" t="str">
        <f>_xlfn.IFNA(VLOOKUP(C4614,list!$G$2:$I$10,2,FALSE),"")</f>
        <v/>
      </c>
      <c r="E4614" s="24" t="str">
        <f>_xlfn.IFNA(VLOOKUP(C4614,list!G:I,3,FALSE),"")</f>
        <v/>
      </c>
      <c r="O4614" s="26" t="str">
        <f t="shared" si="362"/>
        <v/>
      </c>
      <c r="P4614" s="28" t="str">
        <f t="shared" si="366"/>
        <v/>
      </c>
      <c r="Q4614" s="24" t="str">
        <f t="shared" si="363"/>
        <v/>
      </c>
      <c r="R4614" s="24" t="str">
        <f t="shared" si="364"/>
        <v/>
      </c>
      <c r="S4614" s="27" t="str">
        <f t="shared" si="365"/>
        <v/>
      </c>
    </row>
    <row r="4615" spans="2:19" x14ac:dyDescent="0.3">
      <c r="B4615" s="24" t="str">
        <f>_xlfn.IFNA(VLOOKUP(A4615,list!B:C,2,FALSE),"")</f>
        <v/>
      </c>
      <c r="D4615" s="24" t="str">
        <f>_xlfn.IFNA(VLOOKUP(C4615,list!$G$2:$I$10,2,FALSE),"")</f>
        <v/>
      </c>
      <c r="E4615" s="24" t="str">
        <f>_xlfn.IFNA(VLOOKUP(C4615,list!G:I,3,FALSE),"")</f>
        <v/>
      </c>
      <c r="O4615" s="26" t="str">
        <f t="shared" si="362"/>
        <v/>
      </c>
      <c r="P4615" s="28" t="str">
        <f t="shared" si="366"/>
        <v/>
      </c>
      <c r="Q4615" s="24" t="str">
        <f t="shared" si="363"/>
        <v/>
      </c>
      <c r="R4615" s="24" t="str">
        <f t="shared" si="364"/>
        <v/>
      </c>
      <c r="S4615" s="27" t="str">
        <f t="shared" si="365"/>
        <v/>
      </c>
    </row>
    <row r="4616" spans="2:19" x14ac:dyDescent="0.3">
      <c r="B4616" s="24" t="str">
        <f>_xlfn.IFNA(VLOOKUP(A4616,list!B:C,2,FALSE),"")</f>
        <v/>
      </c>
      <c r="D4616" s="24" t="str">
        <f>_xlfn.IFNA(VLOOKUP(C4616,list!$G$2:$I$10,2,FALSE),"")</f>
        <v/>
      </c>
      <c r="E4616" s="24" t="str">
        <f>_xlfn.IFNA(VLOOKUP(C4616,list!G:I,3,FALSE),"")</f>
        <v/>
      </c>
      <c r="O4616" s="26" t="str">
        <f t="shared" si="362"/>
        <v/>
      </c>
      <c r="P4616" s="28" t="str">
        <f t="shared" si="366"/>
        <v/>
      </c>
      <c r="Q4616" s="24" t="str">
        <f t="shared" si="363"/>
        <v/>
      </c>
      <c r="R4616" s="24" t="str">
        <f t="shared" si="364"/>
        <v/>
      </c>
      <c r="S4616" s="27" t="str">
        <f t="shared" si="365"/>
        <v/>
      </c>
    </row>
    <row r="4617" spans="2:19" x14ac:dyDescent="0.3">
      <c r="B4617" s="24" t="str">
        <f>_xlfn.IFNA(VLOOKUP(A4617,list!B:C,2,FALSE),"")</f>
        <v/>
      </c>
      <c r="D4617" s="24" t="str">
        <f>_xlfn.IFNA(VLOOKUP(C4617,list!$G$2:$I$10,2,FALSE),"")</f>
        <v/>
      </c>
      <c r="E4617" s="24" t="str">
        <f>_xlfn.IFNA(VLOOKUP(C4617,list!G:I,3,FALSE),"")</f>
        <v/>
      </c>
      <c r="O4617" s="26" t="str">
        <f t="shared" si="362"/>
        <v/>
      </c>
      <c r="P4617" s="28" t="str">
        <f t="shared" si="366"/>
        <v/>
      </c>
      <c r="Q4617" s="24" t="str">
        <f t="shared" si="363"/>
        <v/>
      </c>
      <c r="R4617" s="24" t="str">
        <f t="shared" si="364"/>
        <v/>
      </c>
      <c r="S4617" s="27" t="str">
        <f t="shared" si="365"/>
        <v/>
      </c>
    </row>
    <row r="4618" spans="2:19" x14ac:dyDescent="0.3">
      <c r="B4618" s="24" t="str">
        <f>_xlfn.IFNA(VLOOKUP(A4618,list!B:C,2,FALSE),"")</f>
        <v/>
      </c>
      <c r="D4618" s="24" t="str">
        <f>_xlfn.IFNA(VLOOKUP(C4618,list!$G$2:$I$10,2,FALSE),"")</f>
        <v/>
      </c>
      <c r="E4618" s="24" t="str">
        <f>_xlfn.IFNA(VLOOKUP(C4618,list!G:I,3,FALSE),"")</f>
        <v/>
      </c>
      <c r="O4618" s="26" t="str">
        <f t="shared" si="362"/>
        <v/>
      </c>
      <c r="P4618" s="28" t="str">
        <f t="shared" si="366"/>
        <v/>
      </c>
      <c r="Q4618" s="24" t="str">
        <f t="shared" si="363"/>
        <v/>
      </c>
      <c r="R4618" s="24" t="str">
        <f t="shared" si="364"/>
        <v/>
      </c>
      <c r="S4618" s="27" t="str">
        <f t="shared" si="365"/>
        <v/>
      </c>
    </row>
    <row r="4619" spans="2:19" x14ac:dyDescent="0.3">
      <c r="B4619" s="24" t="str">
        <f>_xlfn.IFNA(VLOOKUP(A4619,list!B:C,2,FALSE),"")</f>
        <v/>
      </c>
      <c r="D4619" s="24" t="str">
        <f>_xlfn.IFNA(VLOOKUP(C4619,list!$G$2:$I$10,2,FALSE),"")</f>
        <v/>
      </c>
      <c r="E4619" s="24" t="str">
        <f>_xlfn.IFNA(VLOOKUP(C4619,list!G:I,3,FALSE),"")</f>
        <v/>
      </c>
      <c r="O4619" s="26" t="str">
        <f t="shared" si="362"/>
        <v/>
      </c>
      <c r="P4619" s="28" t="str">
        <f t="shared" si="366"/>
        <v/>
      </c>
      <c r="Q4619" s="24" t="str">
        <f t="shared" si="363"/>
        <v/>
      </c>
      <c r="R4619" s="24" t="str">
        <f t="shared" si="364"/>
        <v/>
      </c>
      <c r="S4619" s="27" t="str">
        <f t="shared" si="365"/>
        <v/>
      </c>
    </row>
    <row r="4620" spans="2:19" x14ac:dyDescent="0.3">
      <c r="B4620" s="24" t="str">
        <f>_xlfn.IFNA(VLOOKUP(A4620,list!B:C,2,FALSE),"")</f>
        <v/>
      </c>
      <c r="D4620" s="24" t="str">
        <f>_xlfn.IFNA(VLOOKUP(C4620,list!$G$2:$I$10,2,FALSE),"")</f>
        <v/>
      </c>
      <c r="E4620" s="24" t="str">
        <f>_xlfn.IFNA(VLOOKUP(C4620,list!G:I,3,FALSE),"")</f>
        <v/>
      </c>
      <c r="O4620" s="26" t="str">
        <f t="shared" si="362"/>
        <v/>
      </c>
      <c r="P4620" s="28" t="str">
        <f t="shared" si="366"/>
        <v/>
      </c>
      <c r="Q4620" s="24" t="str">
        <f t="shared" si="363"/>
        <v/>
      </c>
      <c r="R4620" s="24" t="str">
        <f t="shared" si="364"/>
        <v/>
      </c>
      <c r="S4620" s="27" t="str">
        <f t="shared" si="365"/>
        <v/>
      </c>
    </row>
    <row r="4621" spans="2:19" x14ac:dyDescent="0.3">
      <c r="B4621" s="24" t="str">
        <f>_xlfn.IFNA(VLOOKUP(A4621,list!B:C,2,FALSE),"")</f>
        <v/>
      </c>
      <c r="D4621" s="24" t="str">
        <f>_xlfn.IFNA(VLOOKUP(C4621,list!$G$2:$I$10,2,FALSE),"")</f>
        <v/>
      </c>
      <c r="E4621" s="24" t="str">
        <f>_xlfn.IFNA(VLOOKUP(C4621,list!G:I,3,FALSE),"")</f>
        <v/>
      </c>
      <c r="O4621" s="26" t="str">
        <f t="shared" si="362"/>
        <v/>
      </c>
      <c r="P4621" s="28" t="str">
        <f t="shared" si="366"/>
        <v/>
      </c>
      <c r="Q4621" s="24" t="str">
        <f t="shared" si="363"/>
        <v/>
      </c>
      <c r="R4621" s="24" t="str">
        <f t="shared" si="364"/>
        <v/>
      </c>
      <c r="S4621" s="27" t="str">
        <f t="shared" si="365"/>
        <v/>
      </c>
    </row>
    <row r="4622" spans="2:19" x14ac:dyDescent="0.3">
      <c r="B4622" s="24" t="str">
        <f>_xlfn.IFNA(VLOOKUP(A4622,list!B:C,2,FALSE),"")</f>
        <v/>
      </c>
      <c r="D4622" s="24" t="str">
        <f>_xlfn.IFNA(VLOOKUP(C4622,list!$G$2:$I$10,2,FALSE),"")</f>
        <v/>
      </c>
      <c r="E4622" s="24" t="str">
        <f>_xlfn.IFNA(VLOOKUP(C4622,list!G:I,3,FALSE),"")</f>
        <v/>
      </c>
      <c r="O4622" s="26" t="str">
        <f t="shared" si="362"/>
        <v/>
      </c>
      <c r="P4622" s="28" t="str">
        <f t="shared" si="366"/>
        <v/>
      </c>
      <c r="Q4622" s="24" t="str">
        <f t="shared" si="363"/>
        <v/>
      </c>
      <c r="R4622" s="24" t="str">
        <f t="shared" si="364"/>
        <v/>
      </c>
      <c r="S4622" s="27" t="str">
        <f t="shared" si="365"/>
        <v/>
      </c>
    </row>
    <row r="4623" spans="2:19" x14ac:dyDescent="0.3">
      <c r="B4623" s="24" t="str">
        <f>_xlfn.IFNA(VLOOKUP(A4623,list!B:C,2,FALSE),"")</f>
        <v/>
      </c>
      <c r="D4623" s="24" t="str">
        <f>_xlfn.IFNA(VLOOKUP(C4623,list!$G$2:$I$10,2,FALSE),"")</f>
        <v/>
      </c>
      <c r="E4623" s="24" t="str">
        <f>_xlfn.IFNA(VLOOKUP(C4623,list!G:I,3,FALSE),"")</f>
        <v/>
      </c>
      <c r="O4623" s="26" t="str">
        <f t="shared" si="362"/>
        <v/>
      </c>
      <c r="P4623" s="28" t="str">
        <f t="shared" si="366"/>
        <v/>
      </c>
      <c r="Q4623" s="24" t="str">
        <f t="shared" si="363"/>
        <v/>
      </c>
      <c r="R4623" s="24" t="str">
        <f t="shared" si="364"/>
        <v/>
      </c>
      <c r="S4623" s="27" t="str">
        <f t="shared" si="365"/>
        <v/>
      </c>
    </row>
    <row r="4624" spans="2:19" x14ac:dyDescent="0.3">
      <c r="B4624" s="24" t="str">
        <f>_xlfn.IFNA(VLOOKUP(A4624,list!B:C,2,FALSE),"")</f>
        <v/>
      </c>
      <c r="D4624" s="24" t="str">
        <f>_xlfn.IFNA(VLOOKUP(C4624,list!$G$2:$I$10,2,FALSE),"")</f>
        <v/>
      </c>
      <c r="E4624" s="24" t="str">
        <f>_xlfn.IFNA(VLOOKUP(C4624,list!G:I,3,FALSE),"")</f>
        <v/>
      </c>
      <c r="O4624" s="26" t="str">
        <f t="shared" si="362"/>
        <v/>
      </c>
      <c r="P4624" s="28" t="str">
        <f t="shared" si="366"/>
        <v/>
      </c>
      <c r="Q4624" s="24" t="str">
        <f t="shared" si="363"/>
        <v/>
      </c>
      <c r="R4624" s="24" t="str">
        <f t="shared" si="364"/>
        <v/>
      </c>
      <c r="S4624" s="27" t="str">
        <f t="shared" si="365"/>
        <v/>
      </c>
    </row>
    <row r="4625" spans="2:19" x14ac:dyDescent="0.3">
      <c r="B4625" s="24" t="str">
        <f>_xlfn.IFNA(VLOOKUP(A4625,list!B:C,2,FALSE),"")</f>
        <v/>
      </c>
      <c r="D4625" s="24" t="str">
        <f>_xlfn.IFNA(VLOOKUP(C4625,list!$G$2:$I$10,2,FALSE),"")</f>
        <v/>
      </c>
      <c r="E4625" s="24" t="str">
        <f>_xlfn.IFNA(VLOOKUP(C4625,list!G:I,3,FALSE),"")</f>
        <v/>
      </c>
      <c r="O4625" s="26" t="str">
        <f t="shared" si="362"/>
        <v/>
      </c>
      <c r="P4625" s="28" t="str">
        <f t="shared" si="366"/>
        <v/>
      </c>
      <c r="Q4625" s="24" t="str">
        <f t="shared" si="363"/>
        <v/>
      </c>
      <c r="R4625" s="24" t="str">
        <f t="shared" si="364"/>
        <v/>
      </c>
      <c r="S4625" s="27" t="str">
        <f t="shared" si="365"/>
        <v/>
      </c>
    </row>
    <row r="4626" spans="2:19" x14ac:dyDescent="0.3">
      <c r="B4626" s="24" t="str">
        <f>_xlfn.IFNA(VLOOKUP(A4626,list!B:C,2,FALSE),"")</f>
        <v/>
      </c>
      <c r="D4626" s="24" t="str">
        <f>_xlfn.IFNA(VLOOKUP(C4626,list!$G$2:$I$10,2,FALSE),"")</f>
        <v/>
      </c>
      <c r="E4626" s="24" t="str">
        <f>_xlfn.IFNA(VLOOKUP(C4626,list!G:I,3,FALSE),"")</f>
        <v/>
      </c>
      <c r="O4626" s="26" t="str">
        <f t="shared" si="362"/>
        <v/>
      </c>
      <c r="P4626" s="28" t="str">
        <f t="shared" si="366"/>
        <v/>
      </c>
      <c r="Q4626" s="24" t="str">
        <f t="shared" si="363"/>
        <v/>
      </c>
      <c r="R4626" s="24" t="str">
        <f t="shared" si="364"/>
        <v/>
      </c>
      <c r="S4626" s="27" t="str">
        <f t="shared" si="365"/>
        <v/>
      </c>
    </row>
    <row r="4627" spans="2:19" x14ac:dyDescent="0.3">
      <c r="B4627" s="24" t="str">
        <f>_xlfn.IFNA(VLOOKUP(A4627,list!B:C,2,FALSE),"")</f>
        <v/>
      </c>
      <c r="D4627" s="24" t="str">
        <f>_xlfn.IFNA(VLOOKUP(C4627,list!$G$2:$I$10,2,FALSE),"")</f>
        <v/>
      </c>
      <c r="E4627" s="24" t="str">
        <f>_xlfn.IFNA(VLOOKUP(C4627,list!G:I,3,FALSE),"")</f>
        <v/>
      </c>
      <c r="O4627" s="26" t="str">
        <f t="shared" si="362"/>
        <v/>
      </c>
      <c r="P4627" s="28" t="str">
        <f t="shared" si="366"/>
        <v/>
      </c>
      <c r="Q4627" s="24" t="str">
        <f t="shared" si="363"/>
        <v/>
      </c>
      <c r="R4627" s="24" t="str">
        <f t="shared" si="364"/>
        <v/>
      </c>
      <c r="S4627" s="27" t="str">
        <f t="shared" si="365"/>
        <v/>
      </c>
    </row>
    <row r="4628" spans="2:19" x14ac:dyDescent="0.3">
      <c r="B4628" s="24" t="str">
        <f>_xlfn.IFNA(VLOOKUP(A4628,list!B:C,2,FALSE),"")</f>
        <v/>
      </c>
      <c r="D4628" s="24" t="str">
        <f>_xlfn.IFNA(VLOOKUP(C4628,list!$G$2:$I$10,2,FALSE),"")</f>
        <v/>
      </c>
      <c r="E4628" s="24" t="str">
        <f>_xlfn.IFNA(VLOOKUP(C4628,list!G:I,3,FALSE),"")</f>
        <v/>
      </c>
      <c r="O4628" s="26" t="str">
        <f t="shared" si="362"/>
        <v/>
      </c>
      <c r="P4628" s="28" t="str">
        <f t="shared" si="366"/>
        <v/>
      </c>
      <c r="Q4628" s="24" t="str">
        <f t="shared" si="363"/>
        <v/>
      </c>
      <c r="R4628" s="24" t="str">
        <f t="shared" si="364"/>
        <v/>
      </c>
      <c r="S4628" s="27" t="str">
        <f t="shared" si="365"/>
        <v/>
      </c>
    </row>
    <row r="4629" spans="2:19" x14ac:dyDescent="0.3">
      <c r="B4629" s="24" t="str">
        <f>_xlfn.IFNA(VLOOKUP(A4629,list!B:C,2,FALSE),"")</f>
        <v/>
      </c>
      <c r="D4629" s="24" t="str">
        <f>_xlfn.IFNA(VLOOKUP(C4629,list!$G$2:$I$10,2,FALSE),"")</f>
        <v/>
      </c>
      <c r="E4629" s="24" t="str">
        <f>_xlfn.IFNA(VLOOKUP(C4629,list!G:I,3,FALSE),"")</f>
        <v/>
      </c>
      <c r="O4629" s="26" t="str">
        <f t="shared" si="362"/>
        <v/>
      </c>
      <c r="P4629" s="28" t="str">
        <f t="shared" si="366"/>
        <v/>
      </c>
      <c r="Q4629" s="24" t="str">
        <f t="shared" si="363"/>
        <v/>
      </c>
      <c r="R4629" s="24" t="str">
        <f t="shared" si="364"/>
        <v/>
      </c>
      <c r="S4629" s="27" t="str">
        <f t="shared" si="365"/>
        <v/>
      </c>
    </row>
    <row r="4630" spans="2:19" x14ac:dyDescent="0.3">
      <c r="B4630" s="24" t="str">
        <f>_xlfn.IFNA(VLOOKUP(A4630,list!B:C,2,FALSE),"")</f>
        <v/>
      </c>
      <c r="D4630" s="24" t="str">
        <f>_xlfn.IFNA(VLOOKUP(C4630,list!$G$2:$I$10,2,FALSE),"")</f>
        <v/>
      </c>
      <c r="E4630" s="24" t="str">
        <f>_xlfn.IFNA(VLOOKUP(C4630,list!G:I,3,FALSE),"")</f>
        <v/>
      </c>
      <c r="O4630" s="26" t="str">
        <f t="shared" si="362"/>
        <v/>
      </c>
      <c r="P4630" s="28" t="str">
        <f t="shared" si="366"/>
        <v/>
      </c>
      <c r="Q4630" s="24" t="str">
        <f t="shared" si="363"/>
        <v/>
      </c>
      <c r="R4630" s="24" t="str">
        <f t="shared" si="364"/>
        <v/>
      </c>
      <c r="S4630" s="27" t="str">
        <f t="shared" si="365"/>
        <v/>
      </c>
    </row>
    <row r="4631" spans="2:19" x14ac:dyDescent="0.3">
      <c r="B4631" s="24" t="str">
        <f>_xlfn.IFNA(VLOOKUP(A4631,list!B:C,2,FALSE),"")</f>
        <v/>
      </c>
      <c r="D4631" s="24" t="str">
        <f>_xlfn.IFNA(VLOOKUP(C4631,list!$G$2:$I$10,2,FALSE),"")</f>
        <v/>
      </c>
      <c r="E4631" s="24" t="str">
        <f>_xlfn.IFNA(VLOOKUP(C4631,list!G:I,3,FALSE),"")</f>
        <v/>
      </c>
      <c r="O4631" s="26" t="str">
        <f t="shared" si="362"/>
        <v/>
      </c>
      <c r="P4631" s="28" t="str">
        <f t="shared" si="366"/>
        <v/>
      </c>
      <c r="Q4631" s="24" t="str">
        <f t="shared" si="363"/>
        <v/>
      </c>
      <c r="R4631" s="24" t="str">
        <f t="shared" si="364"/>
        <v/>
      </c>
      <c r="S4631" s="27" t="str">
        <f t="shared" si="365"/>
        <v/>
      </c>
    </row>
    <row r="4632" spans="2:19" x14ac:dyDescent="0.3">
      <c r="B4632" s="24" t="str">
        <f>_xlfn.IFNA(VLOOKUP(A4632,list!B:C,2,FALSE),"")</f>
        <v/>
      </c>
      <c r="D4632" s="24" t="str">
        <f>_xlfn.IFNA(VLOOKUP(C4632,list!$G$2:$I$10,2,FALSE),"")</f>
        <v/>
      </c>
      <c r="E4632" s="24" t="str">
        <f>_xlfn.IFNA(VLOOKUP(C4632,list!G:I,3,FALSE),"")</f>
        <v/>
      </c>
      <c r="O4632" s="26" t="str">
        <f t="shared" si="362"/>
        <v/>
      </c>
      <c r="P4632" s="28" t="str">
        <f t="shared" si="366"/>
        <v/>
      </c>
      <c r="Q4632" s="24" t="str">
        <f t="shared" si="363"/>
        <v/>
      </c>
      <c r="R4632" s="24" t="str">
        <f t="shared" si="364"/>
        <v/>
      </c>
      <c r="S4632" s="27" t="str">
        <f t="shared" si="365"/>
        <v/>
      </c>
    </row>
    <row r="4633" spans="2:19" x14ac:dyDescent="0.3">
      <c r="B4633" s="24" t="str">
        <f>_xlfn.IFNA(VLOOKUP(A4633,list!B:C,2,FALSE),"")</f>
        <v/>
      </c>
      <c r="D4633" s="24" t="str">
        <f>_xlfn.IFNA(VLOOKUP(C4633,list!$G$2:$I$10,2,FALSE),"")</f>
        <v/>
      </c>
      <c r="E4633" s="24" t="str">
        <f>_xlfn.IFNA(VLOOKUP(C4633,list!G:I,3,FALSE),"")</f>
        <v/>
      </c>
      <c r="O4633" s="26" t="str">
        <f t="shared" si="362"/>
        <v/>
      </c>
      <c r="P4633" s="28" t="str">
        <f t="shared" si="366"/>
        <v/>
      </c>
      <c r="Q4633" s="24" t="str">
        <f t="shared" si="363"/>
        <v/>
      </c>
      <c r="R4633" s="24" t="str">
        <f t="shared" si="364"/>
        <v/>
      </c>
      <c r="S4633" s="27" t="str">
        <f t="shared" si="365"/>
        <v/>
      </c>
    </row>
    <row r="4634" spans="2:19" x14ac:dyDescent="0.3">
      <c r="B4634" s="24" t="str">
        <f>_xlfn.IFNA(VLOOKUP(A4634,list!B:C,2,FALSE),"")</f>
        <v/>
      </c>
      <c r="D4634" s="24" t="str">
        <f>_xlfn.IFNA(VLOOKUP(C4634,list!$G$2:$I$10,2,FALSE),"")</f>
        <v/>
      </c>
      <c r="E4634" s="24" t="str">
        <f>_xlfn.IFNA(VLOOKUP(C4634,list!G:I,3,FALSE),"")</f>
        <v/>
      </c>
      <c r="O4634" s="26" t="str">
        <f t="shared" si="362"/>
        <v/>
      </c>
      <c r="P4634" s="28" t="str">
        <f t="shared" si="366"/>
        <v/>
      </c>
      <c r="Q4634" s="24" t="str">
        <f t="shared" si="363"/>
        <v/>
      </c>
      <c r="R4634" s="24" t="str">
        <f t="shared" si="364"/>
        <v/>
      </c>
      <c r="S4634" s="27" t="str">
        <f t="shared" si="365"/>
        <v/>
      </c>
    </row>
    <row r="4635" spans="2:19" x14ac:dyDescent="0.3">
      <c r="B4635" s="24" t="str">
        <f>_xlfn.IFNA(VLOOKUP(A4635,list!B:C,2,FALSE),"")</f>
        <v/>
      </c>
      <c r="D4635" s="24" t="str">
        <f>_xlfn.IFNA(VLOOKUP(C4635,list!$G$2:$I$10,2,FALSE),"")</f>
        <v/>
      </c>
      <c r="E4635" s="24" t="str">
        <f>_xlfn.IFNA(VLOOKUP(C4635,list!G:I,3,FALSE),"")</f>
        <v/>
      </c>
      <c r="O4635" s="26" t="str">
        <f t="shared" si="362"/>
        <v/>
      </c>
      <c r="P4635" s="28" t="str">
        <f t="shared" si="366"/>
        <v/>
      </c>
      <c r="Q4635" s="24" t="str">
        <f t="shared" si="363"/>
        <v/>
      </c>
      <c r="R4635" s="24" t="str">
        <f t="shared" si="364"/>
        <v/>
      </c>
      <c r="S4635" s="27" t="str">
        <f t="shared" si="365"/>
        <v/>
      </c>
    </row>
    <row r="4636" spans="2:19" x14ac:dyDescent="0.3">
      <c r="B4636" s="24" t="str">
        <f>_xlfn.IFNA(VLOOKUP(A4636,list!B:C,2,FALSE),"")</f>
        <v/>
      </c>
      <c r="D4636" s="24" t="str">
        <f>_xlfn.IFNA(VLOOKUP(C4636,list!$G$2:$I$10,2,FALSE),"")</f>
        <v/>
      </c>
      <c r="E4636" s="24" t="str">
        <f>_xlfn.IFNA(VLOOKUP(C4636,list!G:I,3,FALSE),"")</f>
        <v/>
      </c>
      <c r="O4636" s="26" t="str">
        <f t="shared" si="362"/>
        <v/>
      </c>
      <c r="P4636" s="28" t="str">
        <f t="shared" si="366"/>
        <v/>
      </c>
      <c r="Q4636" s="24" t="str">
        <f t="shared" si="363"/>
        <v/>
      </c>
      <c r="R4636" s="24" t="str">
        <f t="shared" si="364"/>
        <v/>
      </c>
      <c r="S4636" s="27" t="str">
        <f t="shared" si="365"/>
        <v/>
      </c>
    </row>
    <row r="4637" spans="2:19" x14ac:dyDescent="0.3">
      <c r="B4637" s="24" t="str">
        <f>_xlfn.IFNA(VLOOKUP(A4637,list!B:C,2,FALSE),"")</f>
        <v/>
      </c>
      <c r="D4637" s="24" t="str">
        <f>_xlfn.IFNA(VLOOKUP(C4637,list!$G$2:$I$10,2,FALSE),"")</f>
        <v/>
      </c>
      <c r="E4637" s="24" t="str">
        <f>_xlfn.IFNA(VLOOKUP(C4637,list!G:I,3,FALSE),"")</f>
        <v/>
      </c>
      <c r="O4637" s="26" t="str">
        <f t="shared" si="362"/>
        <v/>
      </c>
      <c r="P4637" s="28" t="str">
        <f t="shared" si="366"/>
        <v/>
      </c>
      <c r="Q4637" s="24" t="str">
        <f t="shared" si="363"/>
        <v/>
      </c>
      <c r="R4637" s="24" t="str">
        <f t="shared" si="364"/>
        <v/>
      </c>
      <c r="S4637" s="27" t="str">
        <f t="shared" si="365"/>
        <v/>
      </c>
    </row>
    <row r="4638" spans="2:19" x14ac:dyDescent="0.3">
      <c r="B4638" s="24" t="str">
        <f>_xlfn.IFNA(VLOOKUP(A4638,list!B:C,2,FALSE),"")</f>
        <v/>
      </c>
      <c r="D4638" s="24" t="str">
        <f>_xlfn.IFNA(VLOOKUP(C4638,list!$G$2:$I$10,2,FALSE),"")</f>
        <v/>
      </c>
      <c r="E4638" s="24" t="str">
        <f>_xlfn.IFNA(VLOOKUP(C4638,list!G:I,3,FALSE),"")</f>
        <v/>
      </c>
      <c r="O4638" s="26" t="str">
        <f t="shared" si="362"/>
        <v/>
      </c>
      <c r="P4638" s="28" t="str">
        <f t="shared" si="366"/>
        <v/>
      </c>
      <c r="Q4638" s="24" t="str">
        <f t="shared" si="363"/>
        <v/>
      </c>
      <c r="R4638" s="24" t="str">
        <f t="shared" si="364"/>
        <v/>
      </c>
      <c r="S4638" s="27" t="str">
        <f t="shared" si="365"/>
        <v/>
      </c>
    </row>
    <row r="4639" spans="2:19" x14ac:dyDescent="0.3">
      <c r="B4639" s="24" t="str">
        <f>_xlfn.IFNA(VLOOKUP(A4639,list!B:C,2,FALSE),"")</f>
        <v/>
      </c>
      <c r="D4639" s="24" t="str">
        <f>_xlfn.IFNA(VLOOKUP(C4639,list!$G$2:$I$10,2,FALSE),"")</f>
        <v/>
      </c>
      <c r="E4639" s="24" t="str">
        <f>_xlfn.IFNA(VLOOKUP(C4639,list!G:I,3,FALSE),"")</f>
        <v/>
      </c>
      <c r="O4639" s="26" t="str">
        <f t="shared" si="362"/>
        <v/>
      </c>
      <c r="P4639" s="28" t="str">
        <f t="shared" si="366"/>
        <v/>
      </c>
      <c r="Q4639" s="24" t="str">
        <f t="shared" si="363"/>
        <v/>
      </c>
      <c r="R4639" s="24" t="str">
        <f t="shared" si="364"/>
        <v/>
      </c>
      <c r="S4639" s="27" t="str">
        <f t="shared" si="365"/>
        <v/>
      </c>
    </row>
    <row r="4640" spans="2:19" x14ac:dyDescent="0.3">
      <c r="B4640" s="24" t="str">
        <f>_xlfn.IFNA(VLOOKUP(A4640,list!B:C,2,FALSE),"")</f>
        <v/>
      </c>
      <c r="D4640" s="24" t="str">
        <f>_xlfn.IFNA(VLOOKUP(C4640,list!$G$2:$I$10,2,FALSE),"")</f>
        <v/>
      </c>
      <c r="E4640" s="24" t="str">
        <f>_xlfn.IFNA(VLOOKUP(C4640,list!G:I,3,FALSE),"")</f>
        <v/>
      </c>
      <c r="O4640" s="26" t="str">
        <f t="shared" si="362"/>
        <v/>
      </c>
      <c r="P4640" s="28" t="str">
        <f t="shared" si="366"/>
        <v/>
      </c>
      <c r="Q4640" s="24" t="str">
        <f t="shared" si="363"/>
        <v/>
      </c>
      <c r="R4640" s="24" t="str">
        <f t="shared" si="364"/>
        <v/>
      </c>
      <c r="S4640" s="27" t="str">
        <f t="shared" si="365"/>
        <v/>
      </c>
    </row>
    <row r="4641" spans="2:19" x14ac:dyDescent="0.3">
      <c r="B4641" s="24" t="str">
        <f>_xlfn.IFNA(VLOOKUP(A4641,list!B:C,2,FALSE),"")</f>
        <v/>
      </c>
      <c r="D4641" s="24" t="str">
        <f>_xlfn.IFNA(VLOOKUP(C4641,list!$G$2:$I$10,2,FALSE),"")</f>
        <v/>
      </c>
      <c r="E4641" s="24" t="str">
        <f>_xlfn.IFNA(VLOOKUP(C4641,list!G:I,3,FALSE),"")</f>
        <v/>
      </c>
      <c r="O4641" s="26" t="str">
        <f t="shared" si="362"/>
        <v/>
      </c>
      <c r="P4641" s="28" t="str">
        <f t="shared" si="366"/>
        <v/>
      </c>
      <c r="Q4641" s="24" t="str">
        <f t="shared" si="363"/>
        <v/>
      </c>
      <c r="R4641" s="24" t="str">
        <f t="shared" si="364"/>
        <v/>
      </c>
      <c r="S4641" s="27" t="str">
        <f t="shared" si="365"/>
        <v/>
      </c>
    </row>
    <row r="4642" spans="2:19" x14ac:dyDescent="0.3">
      <c r="B4642" s="24" t="str">
        <f>_xlfn.IFNA(VLOOKUP(A4642,list!B:C,2,FALSE),"")</f>
        <v/>
      </c>
      <c r="D4642" s="24" t="str">
        <f>_xlfn.IFNA(VLOOKUP(C4642,list!$G$2:$I$10,2,FALSE),"")</f>
        <v/>
      </c>
      <c r="E4642" s="24" t="str">
        <f>_xlfn.IFNA(VLOOKUP(C4642,list!G:I,3,FALSE),"")</f>
        <v/>
      </c>
      <c r="O4642" s="26" t="str">
        <f t="shared" si="362"/>
        <v/>
      </c>
      <c r="P4642" s="28" t="str">
        <f t="shared" si="366"/>
        <v/>
      </c>
      <c r="Q4642" s="24" t="str">
        <f t="shared" si="363"/>
        <v/>
      </c>
      <c r="R4642" s="24" t="str">
        <f t="shared" si="364"/>
        <v/>
      </c>
      <c r="S4642" s="27" t="str">
        <f t="shared" si="365"/>
        <v/>
      </c>
    </row>
    <row r="4643" spans="2:19" x14ac:dyDescent="0.3">
      <c r="B4643" s="24" t="str">
        <f>_xlfn.IFNA(VLOOKUP(A4643,list!B:C,2,FALSE),"")</f>
        <v/>
      </c>
      <c r="D4643" s="24" t="str">
        <f>_xlfn.IFNA(VLOOKUP(C4643,list!$G$2:$I$10,2,FALSE),"")</f>
        <v/>
      </c>
      <c r="E4643" s="24" t="str">
        <f>_xlfn.IFNA(VLOOKUP(C4643,list!G:I,3,FALSE),"")</f>
        <v/>
      </c>
      <c r="O4643" s="26" t="str">
        <f t="shared" si="362"/>
        <v/>
      </c>
      <c r="P4643" s="28" t="str">
        <f t="shared" si="366"/>
        <v/>
      </c>
      <c r="Q4643" s="24" t="str">
        <f t="shared" si="363"/>
        <v/>
      </c>
      <c r="R4643" s="24" t="str">
        <f t="shared" si="364"/>
        <v/>
      </c>
      <c r="S4643" s="27" t="str">
        <f t="shared" si="365"/>
        <v/>
      </c>
    </row>
    <row r="4644" spans="2:19" x14ac:dyDescent="0.3">
      <c r="B4644" s="24" t="str">
        <f>_xlfn.IFNA(VLOOKUP(A4644,list!B:C,2,FALSE),"")</f>
        <v/>
      </c>
      <c r="D4644" s="24" t="str">
        <f>_xlfn.IFNA(VLOOKUP(C4644,list!$G$2:$I$10,2,FALSE),"")</f>
        <v/>
      </c>
      <c r="E4644" s="24" t="str">
        <f>_xlfn.IFNA(VLOOKUP(C4644,list!G:I,3,FALSE),"")</f>
        <v/>
      </c>
      <c r="O4644" s="26" t="str">
        <f t="shared" si="362"/>
        <v/>
      </c>
      <c r="P4644" s="28" t="str">
        <f t="shared" si="366"/>
        <v/>
      </c>
      <c r="Q4644" s="24" t="str">
        <f t="shared" si="363"/>
        <v/>
      </c>
      <c r="R4644" s="24" t="str">
        <f t="shared" si="364"/>
        <v/>
      </c>
      <c r="S4644" s="27" t="str">
        <f t="shared" si="365"/>
        <v/>
      </c>
    </row>
    <row r="4645" spans="2:19" x14ac:dyDescent="0.3">
      <c r="B4645" s="24" t="str">
        <f>_xlfn.IFNA(VLOOKUP(A4645,list!B:C,2,FALSE),"")</f>
        <v/>
      </c>
      <c r="D4645" s="24" t="str">
        <f>_xlfn.IFNA(VLOOKUP(C4645,list!$G$2:$I$10,2,FALSE),"")</f>
        <v/>
      </c>
      <c r="E4645" s="24" t="str">
        <f>_xlfn.IFNA(VLOOKUP(C4645,list!G:I,3,FALSE),"")</f>
        <v/>
      </c>
      <c r="O4645" s="26" t="str">
        <f t="shared" si="362"/>
        <v/>
      </c>
      <c r="P4645" s="28" t="str">
        <f t="shared" si="366"/>
        <v/>
      </c>
      <c r="Q4645" s="24" t="str">
        <f t="shared" si="363"/>
        <v/>
      </c>
      <c r="R4645" s="24" t="str">
        <f t="shared" si="364"/>
        <v/>
      </c>
      <c r="S4645" s="27" t="str">
        <f t="shared" si="365"/>
        <v/>
      </c>
    </row>
    <row r="4646" spans="2:19" x14ac:dyDescent="0.3">
      <c r="B4646" s="24" t="str">
        <f>_xlfn.IFNA(VLOOKUP(A4646,list!B:C,2,FALSE),"")</f>
        <v/>
      </c>
      <c r="D4646" s="24" t="str">
        <f>_xlfn.IFNA(VLOOKUP(C4646,list!$G$2:$I$10,2,FALSE),"")</f>
        <v/>
      </c>
      <c r="E4646" s="24" t="str">
        <f>_xlfn.IFNA(VLOOKUP(C4646,list!G:I,3,FALSE),"")</f>
        <v/>
      </c>
      <c r="O4646" s="26" t="str">
        <f t="shared" si="362"/>
        <v/>
      </c>
      <c r="P4646" s="28" t="str">
        <f t="shared" si="366"/>
        <v/>
      </c>
      <c r="Q4646" s="24" t="str">
        <f t="shared" si="363"/>
        <v/>
      </c>
      <c r="R4646" s="24" t="str">
        <f t="shared" si="364"/>
        <v/>
      </c>
      <c r="S4646" s="27" t="str">
        <f t="shared" si="365"/>
        <v/>
      </c>
    </row>
    <row r="4647" spans="2:19" x14ac:dyDescent="0.3">
      <c r="B4647" s="24" t="str">
        <f>_xlfn.IFNA(VLOOKUP(A4647,list!B:C,2,FALSE),"")</f>
        <v/>
      </c>
      <c r="D4647" s="24" t="str">
        <f>_xlfn.IFNA(VLOOKUP(C4647,list!$G$2:$I$10,2,FALSE),"")</f>
        <v/>
      </c>
      <c r="E4647" s="24" t="str">
        <f>_xlfn.IFNA(VLOOKUP(C4647,list!G:I,3,FALSE),"")</f>
        <v/>
      </c>
      <c r="O4647" s="26" t="str">
        <f t="shared" si="362"/>
        <v/>
      </c>
      <c r="P4647" s="28" t="str">
        <f t="shared" si="366"/>
        <v/>
      </c>
      <c r="Q4647" s="24" t="str">
        <f t="shared" si="363"/>
        <v/>
      </c>
      <c r="R4647" s="24" t="str">
        <f t="shared" si="364"/>
        <v/>
      </c>
      <c r="S4647" s="27" t="str">
        <f t="shared" si="365"/>
        <v/>
      </c>
    </row>
    <row r="4648" spans="2:19" x14ac:dyDescent="0.3">
      <c r="B4648" s="24" t="str">
        <f>_xlfn.IFNA(VLOOKUP(A4648,list!B:C,2,FALSE),"")</f>
        <v/>
      </c>
      <c r="D4648" s="24" t="str">
        <f>_xlfn.IFNA(VLOOKUP(C4648,list!$G$2:$I$10,2,FALSE),"")</f>
        <v/>
      </c>
      <c r="E4648" s="24" t="str">
        <f>_xlfn.IFNA(VLOOKUP(C4648,list!G:I,3,FALSE),"")</f>
        <v/>
      </c>
      <c r="O4648" s="26" t="str">
        <f t="shared" si="362"/>
        <v/>
      </c>
      <c r="P4648" s="28" t="str">
        <f t="shared" si="366"/>
        <v/>
      </c>
      <c r="Q4648" s="24" t="str">
        <f t="shared" si="363"/>
        <v/>
      </c>
      <c r="R4648" s="24" t="str">
        <f t="shared" si="364"/>
        <v/>
      </c>
      <c r="S4648" s="27" t="str">
        <f t="shared" si="365"/>
        <v/>
      </c>
    </row>
    <row r="4649" spans="2:19" x14ac:dyDescent="0.3">
      <c r="B4649" s="24" t="str">
        <f>_xlfn.IFNA(VLOOKUP(A4649,list!B:C,2,FALSE),"")</f>
        <v/>
      </c>
      <c r="D4649" s="24" t="str">
        <f>_xlfn.IFNA(VLOOKUP(C4649,list!$G$2:$I$10,2,FALSE),"")</f>
        <v/>
      </c>
      <c r="E4649" s="24" t="str">
        <f>_xlfn.IFNA(VLOOKUP(C4649,list!G:I,3,FALSE),"")</f>
        <v/>
      </c>
      <c r="O4649" s="26" t="str">
        <f t="shared" si="362"/>
        <v/>
      </c>
      <c r="P4649" s="28" t="str">
        <f t="shared" si="366"/>
        <v/>
      </c>
      <c r="Q4649" s="24" t="str">
        <f t="shared" si="363"/>
        <v/>
      </c>
      <c r="R4649" s="24" t="str">
        <f t="shared" si="364"/>
        <v/>
      </c>
      <c r="S4649" s="27" t="str">
        <f t="shared" si="365"/>
        <v/>
      </c>
    </row>
    <row r="4650" spans="2:19" x14ac:dyDescent="0.3">
      <c r="B4650" s="24" t="str">
        <f>_xlfn.IFNA(VLOOKUP(A4650,list!B:C,2,FALSE),"")</f>
        <v/>
      </c>
      <c r="D4650" s="24" t="str">
        <f>_xlfn.IFNA(VLOOKUP(C4650,list!$G$2:$I$10,2,FALSE),"")</f>
        <v/>
      </c>
      <c r="E4650" s="24" t="str">
        <f>_xlfn.IFNA(VLOOKUP(C4650,list!G:I,3,FALSE),"")</f>
        <v/>
      </c>
      <c r="O4650" s="26" t="str">
        <f t="shared" si="362"/>
        <v/>
      </c>
      <c r="P4650" s="28" t="str">
        <f t="shared" si="366"/>
        <v/>
      </c>
      <c r="Q4650" s="24" t="str">
        <f t="shared" si="363"/>
        <v/>
      </c>
      <c r="R4650" s="24" t="str">
        <f t="shared" si="364"/>
        <v/>
      </c>
      <c r="S4650" s="27" t="str">
        <f t="shared" si="365"/>
        <v/>
      </c>
    </row>
    <row r="4651" spans="2:19" x14ac:dyDescent="0.3">
      <c r="B4651" s="24" t="str">
        <f>_xlfn.IFNA(VLOOKUP(A4651,list!B:C,2,FALSE),"")</f>
        <v/>
      </c>
      <c r="D4651" s="24" t="str">
        <f>_xlfn.IFNA(VLOOKUP(C4651,list!$G$2:$I$10,2,FALSE),"")</f>
        <v/>
      </c>
      <c r="E4651" s="24" t="str">
        <f>_xlfn.IFNA(VLOOKUP(C4651,list!G:I,3,FALSE),"")</f>
        <v/>
      </c>
      <c r="O4651" s="26" t="str">
        <f t="shared" si="362"/>
        <v/>
      </c>
      <c r="P4651" s="28" t="str">
        <f t="shared" si="366"/>
        <v/>
      </c>
      <c r="Q4651" s="24" t="str">
        <f t="shared" si="363"/>
        <v/>
      </c>
      <c r="R4651" s="24" t="str">
        <f t="shared" si="364"/>
        <v/>
      </c>
      <c r="S4651" s="27" t="str">
        <f t="shared" si="365"/>
        <v/>
      </c>
    </row>
    <row r="4652" spans="2:19" x14ac:dyDescent="0.3">
      <c r="B4652" s="24" t="str">
        <f>_xlfn.IFNA(VLOOKUP(A4652,list!B:C,2,FALSE),"")</f>
        <v/>
      </c>
      <c r="D4652" s="24" t="str">
        <f>_xlfn.IFNA(VLOOKUP(C4652,list!$G$2:$I$10,2,FALSE),"")</f>
        <v/>
      </c>
      <c r="E4652" s="24" t="str">
        <f>_xlfn.IFNA(VLOOKUP(C4652,list!G:I,3,FALSE),"")</f>
        <v/>
      </c>
      <c r="O4652" s="26" t="str">
        <f t="shared" si="362"/>
        <v/>
      </c>
      <c r="P4652" s="28" t="str">
        <f t="shared" si="366"/>
        <v/>
      </c>
      <c r="Q4652" s="24" t="str">
        <f t="shared" si="363"/>
        <v/>
      </c>
      <c r="R4652" s="24" t="str">
        <f t="shared" si="364"/>
        <v/>
      </c>
      <c r="S4652" s="27" t="str">
        <f t="shared" si="365"/>
        <v/>
      </c>
    </row>
    <row r="4653" spans="2:19" x14ac:dyDescent="0.3">
      <c r="B4653" s="24" t="str">
        <f>_xlfn.IFNA(VLOOKUP(A4653,list!B:C,2,FALSE),"")</f>
        <v/>
      </c>
      <c r="D4653" s="24" t="str">
        <f>_xlfn.IFNA(VLOOKUP(C4653,list!$G$2:$I$10,2,FALSE),"")</f>
        <v/>
      </c>
      <c r="E4653" s="24" t="str">
        <f>_xlfn.IFNA(VLOOKUP(C4653,list!G:I,3,FALSE),"")</f>
        <v/>
      </c>
      <c r="O4653" s="26" t="str">
        <f t="shared" si="362"/>
        <v/>
      </c>
      <c r="P4653" s="28" t="str">
        <f t="shared" si="366"/>
        <v/>
      </c>
      <c r="Q4653" s="24" t="str">
        <f t="shared" si="363"/>
        <v/>
      </c>
      <c r="R4653" s="24" t="str">
        <f t="shared" si="364"/>
        <v/>
      </c>
      <c r="S4653" s="27" t="str">
        <f t="shared" si="365"/>
        <v/>
      </c>
    </row>
    <row r="4654" spans="2:19" x14ac:dyDescent="0.3">
      <c r="B4654" s="24" t="str">
        <f>_xlfn.IFNA(VLOOKUP(A4654,list!B:C,2,FALSE),"")</f>
        <v/>
      </c>
      <c r="D4654" s="24" t="str">
        <f>_xlfn.IFNA(VLOOKUP(C4654,list!$G$2:$I$10,2,FALSE),"")</f>
        <v/>
      </c>
      <c r="E4654" s="24" t="str">
        <f>_xlfn.IFNA(VLOOKUP(C4654,list!G:I,3,FALSE),"")</f>
        <v/>
      </c>
      <c r="O4654" s="26" t="str">
        <f t="shared" si="362"/>
        <v/>
      </c>
      <c r="P4654" s="28" t="str">
        <f t="shared" si="366"/>
        <v/>
      </c>
      <c r="Q4654" s="24" t="str">
        <f t="shared" si="363"/>
        <v/>
      </c>
      <c r="R4654" s="24" t="str">
        <f t="shared" si="364"/>
        <v/>
      </c>
      <c r="S4654" s="27" t="str">
        <f t="shared" si="365"/>
        <v/>
      </c>
    </row>
    <row r="4655" spans="2:19" x14ac:dyDescent="0.3">
      <c r="B4655" s="24" t="str">
        <f>_xlfn.IFNA(VLOOKUP(A4655,list!B:C,2,FALSE),"")</f>
        <v/>
      </c>
      <c r="D4655" s="24" t="str">
        <f>_xlfn.IFNA(VLOOKUP(C4655,list!$G$2:$I$10,2,FALSE),"")</f>
        <v/>
      </c>
      <c r="E4655" s="24" t="str">
        <f>_xlfn.IFNA(VLOOKUP(C4655,list!G:I,3,FALSE),"")</f>
        <v/>
      </c>
      <c r="O4655" s="26" t="str">
        <f t="shared" si="362"/>
        <v/>
      </c>
      <c r="P4655" s="28" t="str">
        <f t="shared" si="366"/>
        <v/>
      </c>
      <c r="Q4655" s="24" t="str">
        <f t="shared" si="363"/>
        <v/>
      </c>
      <c r="R4655" s="24" t="str">
        <f t="shared" si="364"/>
        <v/>
      </c>
      <c r="S4655" s="27" t="str">
        <f t="shared" si="365"/>
        <v/>
      </c>
    </row>
    <row r="4656" spans="2:19" x14ac:dyDescent="0.3">
      <c r="B4656" s="24" t="str">
        <f>_xlfn.IFNA(VLOOKUP(A4656,list!B:C,2,FALSE),"")</f>
        <v/>
      </c>
      <c r="D4656" s="24" t="str">
        <f>_xlfn.IFNA(VLOOKUP(C4656,list!$G$2:$I$10,2,FALSE),"")</f>
        <v/>
      </c>
      <c r="E4656" s="24" t="str">
        <f>_xlfn.IFNA(VLOOKUP(C4656,list!G:I,3,FALSE),"")</f>
        <v/>
      </c>
      <c r="O4656" s="26" t="str">
        <f t="shared" si="362"/>
        <v/>
      </c>
      <c r="P4656" s="28" t="str">
        <f t="shared" si="366"/>
        <v/>
      </c>
      <c r="Q4656" s="24" t="str">
        <f t="shared" si="363"/>
        <v/>
      </c>
      <c r="R4656" s="24" t="str">
        <f t="shared" si="364"/>
        <v/>
      </c>
      <c r="S4656" s="27" t="str">
        <f t="shared" si="365"/>
        <v/>
      </c>
    </row>
    <row r="4657" spans="2:19" x14ac:dyDescent="0.3">
      <c r="B4657" s="24" t="str">
        <f>_xlfn.IFNA(VLOOKUP(A4657,list!B:C,2,FALSE),"")</f>
        <v/>
      </c>
      <c r="D4657" s="24" t="str">
        <f>_xlfn.IFNA(VLOOKUP(C4657,list!$G$2:$I$10,2,FALSE),"")</f>
        <v/>
      </c>
      <c r="E4657" s="24" t="str">
        <f>_xlfn.IFNA(VLOOKUP(C4657,list!G:I,3,FALSE),"")</f>
        <v/>
      </c>
      <c r="O4657" s="26" t="str">
        <f t="shared" si="362"/>
        <v/>
      </c>
      <c r="P4657" s="28" t="str">
        <f t="shared" si="366"/>
        <v/>
      </c>
      <c r="Q4657" s="24" t="str">
        <f t="shared" si="363"/>
        <v/>
      </c>
      <c r="R4657" s="24" t="str">
        <f t="shared" si="364"/>
        <v/>
      </c>
      <c r="S4657" s="27" t="str">
        <f t="shared" si="365"/>
        <v/>
      </c>
    </row>
    <row r="4658" spans="2:19" x14ac:dyDescent="0.3">
      <c r="B4658" s="24" t="str">
        <f>_xlfn.IFNA(VLOOKUP(A4658,list!B:C,2,FALSE),"")</f>
        <v/>
      </c>
      <c r="D4658" s="24" t="str">
        <f>_xlfn.IFNA(VLOOKUP(C4658,list!$G$2:$I$10,2,FALSE),"")</f>
        <v/>
      </c>
      <c r="E4658" s="24" t="str">
        <f>_xlfn.IFNA(VLOOKUP(C4658,list!G:I,3,FALSE),"")</f>
        <v/>
      </c>
      <c r="O4658" s="26" t="str">
        <f t="shared" si="362"/>
        <v/>
      </c>
      <c r="P4658" s="28" t="str">
        <f t="shared" si="366"/>
        <v/>
      </c>
      <c r="Q4658" s="24" t="str">
        <f t="shared" si="363"/>
        <v/>
      </c>
      <c r="R4658" s="24" t="str">
        <f t="shared" si="364"/>
        <v/>
      </c>
      <c r="S4658" s="27" t="str">
        <f t="shared" si="365"/>
        <v/>
      </c>
    </row>
    <row r="4659" spans="2:19" x14ac:dyDescent="0.3">
      <c r="B4659" s="24" t="str">
        <f>_xlfn.IFNA(VLOOKUP(A4659,list!B:C,2,FALSE),"")</f>
        <v/>
      </c>
      <c r="D4659" s="24" t="str">
        <f>_xlfn.IFNA(VLOOKUP(C4659,list!$G$2:$I$10,2,FALSE),"")</f>
        <v/>
      </c>
      <c r="E4659" s="24" t="str">
        <f>_xlfn.IFNA(VLOOKUP(C4659,list!G:I,3,FALSE),"")</f>
        <v/>
      </c>
      <c r="O4659" s="26" t="str">
        <f t="shared" si="362"/>
        <v/>
      </c>
      <c r="P4659" s="28" t="str">
        <f t="shared" si="366"/>
        <v/>
      </c>
      <c r="Q4659" s="24" t="str">
        <f t="shared" si="363"/>
        <v/>
      </c>
      <c r="R4659" s="24" t="str">
        <f t="shared" si="364"/>
        <v/>
      </c>
      <c r="S4659" s="27" t="str">
        <f t="shared" si="365"/>
        <v/>
      </c>
    </row>
    <row r="4660" spans="2:19" x14ac:dyDescent="0.3">
      <c r="B4660" s="24" t="str">
        <f>_xlfn.IFNA(VLOOKUP(A4660,list!B:C,2,FALSE),"")</f>
        <v/>
      </c>
      <c r="D4660" s="24" t="str">
        <f>_xlfn.IFNA(VLOOKUP(C4660,list!$G$2:$I$10,2,FALSE),"")</f>
        <v/>
      </c>
      <c r="E4660" s="24" t="str">
        <f>_xlfn.IFNA(VLOOKUP(C4660,list!G:I,3,FALSE),"")</f>
        <v/>
      </c>
      <c r="O4660" s="26" t="str">
        <f t="shared" si="362"/>
        <v/>
      </c>
      <c r="P4660" s="28" t="str">
        <f t="shared" si="366"/>
        <v/>
      </c>
      <c r="Q4660" s="24" t="str">
        <f t="shared" si="363"/>
        <v/>
      </c>
      <c r="R4660" s="24" t="str">
        <f t="shared" si="364"/>
        <v/>
      </c>
      <c r="S4660" s="27" t="str">
        <f t="shared" si="365"/>
        <v/>
      </c>
    </row>
    <row r="4661" spans="2:19" x14ac:dyDescent="0.3">
      <c r="B4661" s="24" t="str">
        <f>_xlfn.IFNA(VLOOKUP(A4661,list!B:C,2,FALSE),"")</f>
        <v/>
      </c>
      <c r="D4661" s="24" t="str">
        <f>_xlfn.IFNA(VLOOKUP(C4661,list!$G$2:$I$10,2,FALSE),"")</f>
        <v/>
      </c>
      <c r="E4661" s="24" t="str">
        <f>_xlfn.IFNA(VLOOKUP(C4661,list!G:I,3,FALSE),"")</f>
        <v/>
      </c>
      <c r="O4661" s="26" t="str">
        <f t="shared" si="362"/>
        <v/>
      </c>
      <c r="P4661" s="28" t="str">
        <f t="shared" si="366"/>
        <v/>
      </c>
      <c r="Q4661" s="24" t="str">
        <f t="shared" si="363"/>
        <v/>
      </c>
      <c r="R4661" s="24" t="str">
        <f t="shared" si="364"/>
        <v/>
      </c>
      <c r="S4661" s="27" t="str">
        <f t="shared" si="365"/>
        <v/>
      </c>
    </row>
    <row r="4662" spans="2:19" x14ac:dyDescent="0.3">
      <c r="B4662" s="24" t="str">
        <f>_xlfn.IFNA(VLOOKUP(A4662,list!B:C,2,FALSE),"")</f>
        <v/>
      </c>
      <c r="D4662" s="24" t="str">
        <f>_xlfn.IFNA(VLOOKUP(C4662,list!$G$2:$I$10,2,FALSE),"")</f>
        <v/>
      </c>
      <c r="E4662" s="24" t="str">
        <f>_xlfn.IFNA(VLOOKUP(C4662,list!G:I,3,FALSE),"")</f>
        <v/>
      </c>
      <c r="O4662" s="26" t="str">
        <f t="shared" si="362"/>
        <v/>
      </c>
      <c r="P4662" s="28" t="str">
        <f t="shared" si="366"/>
        <v/>
      </c>
      <c r="Q4662" s="24" t="str">
        <f t="shared" si="363"/>
        <v/>
      </c>
      <c r="R4662" s="24" t="str">
        <f t="shared" si="364"/>
        <v/>
      </c>
      <c r="S4662" s="27" t="str">
        <f t="shared" si="365"/>
        <v/>
      </c>
    </row>
    <row r="4663" spans="2:19" x14ac:dyDescent="0.3">
      <c r="B4663" s="24" t="str">
        <f>_xlfn.IFNA(VLOOKUP(A4663,list!B:C,2,FALSE),"")</f>
        <v/>
      </c>
      <c r="D4663" s="24" t="str">
        <f>_xlfn.IFNA(VLOOKUP(C4663,list!$G$2:$I$10,2,FALSE),"")</f>
        <v/>
      </c>
      <c r="E4663" s="24" t="str">
        <f>_xlfn.IFNA(VLOOKUP(C4663,list!G:I,3,FALSE),"")</f>
        <v/>
      </c>
      <c r="O4663" s="26" t="str">
        <f t="shared" si="362"/>
        <v/>
      </c>
      <c r="P4663" s="28" t="str">
        <f t="shared" si="366"/>
        <v/>
      </c>
      <c r="Q4663" s="24" t="str">
        <f t="shared" si="363"/>
        <v/>
      </c>
      <c r="R4663" s="24" t="str">
        <f t="shared" si="364"/>
        <v/>
      </c>
      <c r="S4663" s="27" t="str">
        <f t="shared" si="365"/>
        <v/>
      </c>
    </row>
    <row r="4664" spans="2:19" x14ac:dyDescent="0.3">
      <c r="B4664" s="24" t="str">
        <f>_xlfn.IFNA(VLOOKUP(A4664,list!B:C,2,FALSE),"")</f>
        <v/>
      </c>
      <c r="D4664" s="24" t="str">
        <f>_xlfn.IFNA(VLOOKUP(C4664,list!$G$2:$I$10,2,FALSE),"")</f>
        <v/>
      </c>
      <c r="E4664" s="24" t="str">
        <f>_xlfn.IFNA(VLOOKUP(C4664,list!G:I,3,FALSE),"")</f>
        <v/>
      </c>
      <c r="O4664" s="26" t="str">
        <f t="shared" si="362"/>
        <v/>
      </c>
      <c r="P4664" s="28" t="str">
        <f t="shared" si="366"/>
        <v/>
      </c>
      <c r="Q4664" s="24" t="str">
        <f t="shared" si="363"/>
        <v/>
      </c>
      <c r="R4664" s="24" t="str">
        <f t="shared" si="364"/>
        <v/>
      </c>
      <c r="S4664" s="27" t="str">
        <f t="shared" si="365"/>
        <v/>
      </c>
    </row>
    <row r="4665" spans="2:19" x14ac:dyDescent="0.3">
      <c r="B4665" s="24" t="str">
        <f>_xlfn.IFNA(VLOOKUP(A4665,list!B:C,2,FALSE),"")</f>
        <v/>
      </c>
      <c r="D4665" s="24" t="str">
        <f>_xlfn.IFNA(VLOOKUP(C4665,list!$G$2:$I$10,2,FALSE),"")</f>
        <v/>
      </c>
      <c r="E4665" s="24" t="str">
        <f>_xlfn.IFNA(VLOOKUP(C4665,list!G:I,3,FALSE),"")</f>
        <v/>
      </c>
      <c r="O4665" s="26" t="str">
        <f t="shared" si="362"/>
        <v/>
      </c>
      <c r="P4665" s="28" t="str">
        <f t="shared" si="366"/>
        <v/>
      </c>
      <c r="Q4665" s="24" t="str">
        <f t="shared" si="363"/>
        <v/>
      </c>
      <c r="R4665" s="24" t="str">
        <f t="shared" si="364"/>
        <v/>
      </c>
      <c r="S4665" s="27" t="str">
        <f t="shared" si="365"/>
        <v/>
      </c>
    </row>
    <row r="4666" spans="2:19" x14ac:dyDescent="0.3">
      <c r="B4666" s="24" t="str">
        <f>_xlfn.IFNA(VLOOKUP(A4666,list!B:C,2,FALSE),"")</f>
        <v/>
      </c>
      <c r="D4666" s="24" t="str">
        <f>_xlfn.IFNA(VLOOKUP(C4666,list!$G$2:$I$10,2,FALSE),"")</f>
        <v/>
      </c>
      <c r="E4666" s="24" t="str">
        <f>_xlfn.IFNA(VLOOKUP(C4666,list!G:I,3,FALSE),"")</f>
        <v/>
      </c>
      <c r="O4666" s="26" t="str">
        <f t="shared" si="362"/>
        <v/>
      </c>
      <c r="P4666" s="28" t="str">
        <f t="shared" si="366"/>
        <v/>
      </c>
      <c r="Q4666" s="24" t="str">
        <f t="shared" si="363"/>
        <v/>
      </c>
      <c r="R4666" s="24" t="str">
        <f t="shared" si="364"/>
        <v/>
      </c>
      <c r="S4666" s="27" t="str">
        <f t="shared" si="365"/>
        <v/>
      </c>
    </row>
    <row r="4667" spans="2:19" x14ac:dyDescent="0.3">
      <c r="B4667" s="24" t="str">
        <f>_xlfn.IFNA(VLOOKUP(A4667,list!B:C,2,FALSE),"")</f>
        <v/>
      </c>
      <c r="D4667" s="24" t="str">
        <f>_xlfn.IFNA(VLOOKUP(C4667,list!$G$2:$I$10,2,FALSE),"")</f>
        <v/>
      </c>
      <c r="E4667" s="24" t="str">
        <f>_xlfn.IFNA(VLOOKUP(C4667,list!G:I,3,FALSE),"")</f>
        <v/>
      </c>
      <c r="O4667" s="26" t="str">
        <f t="shared" si="362"/>
        <v/>
      </c>
      <c r="P4667" s="28" t="str">
        <f t="shared" si="366"/>
        <v/>
      </c>
      <c r="Q4667" s="24" t="str">
        <f t="shared" si="363"/>
        <v/>
      </c>
      <c r="R4667" s="24" t="str">
        <f t="shared" si="364"/>
        <v/>
      </c>
      <c r="S4667" s="27" t="str">
        <f t="shared" si="365"/>
        <v/>
      </c>
    </row>
    <row r="4668" spans="2:19" x14ac:dyDescent="0.3">
      <c r="B4668" s="24" t="str">
        <f>_xlfn.IFNA(VLOOKUP(A4668,list!B:C,2,FALSE),"")</f>
        <v/>
      </c>
      <c r="D4668" s="24" t="str">
        <f>_xlfn.IFNA(VLOOKUP(C4668,list!$G$2:$I$10,2,FALSE),"")</f>
        <v/>
      </c>
      <c r="E4668" s="24" t="str">
        <f>_xlfn.IFNA(VLOOKUP(C4668,list!G:I,3,FALSE),"")</f>
        <v/>
      </c>
      <c r="O4668" s="26" t="str">
        <f t="shared" si="362"/>
        <v/>
      </c>
      <c r="P4668" s="28" t="str">
        <f t="shared" si="366"/>
        <v/>
      </c>
      <c r="Q4668" s="24" t="str">
        <f t="shared" si="363"/>
        <v/>
      </c>
      <c r="R4668" s="24" t="str">
        <f t="shared" si="364"/>
        <v/>
      </c>
      <c r="S4668" s="27" t="str">
        <f t="shared" si="365"/>
        <v/>
      </c>
    </row>
    <row r="4669" spans="2:19" x14ac:dyDescent="0.3">
      <c r="B4669" s="24" t="str">
        <f>_xlfn.IFNA(VLOOKUP(A4669,list!B:C,2,FALSE),"")</f>
        <v/>
      </c>
      <c r="D4669" s="24" t="str">
        <f>_xlfn.IFNA(VLOOKUP(C4669,list!$G$2:$I$10,2,FALSE),"")</f>
        <v/>
      </c>
      <c r="E4669" s="24" t="str">
        <f>_xlfn.IFNA(VLOOKUP(C4669,list!G:I,3,FALSE),"")</f>
        <v/>
      </c>
      <c r="O4669" s="26" t="str">
        <f t="shared" si="362"/>
        <v/>
      </c>
      <c r="P4669" s="28" t="str">
        <f t="shared" si="366"/>
        <v/>
      </c>
      <c r="Q4669" s="24" t="str">
        <f t="shared" si="363"/>
        <v/>
      </c>
      <c r="R4669" s="24" t="str">
        <f t="shared" si="364"/>
        <v/>
      </c>
      <c r="S4669" s="27" t="str">
        <f t="shared" si="365"/>
        <v/>
      </c>
    </row>
    <row r="4670" spans="2:19" x14ac:dyDescent="0.3">
      <c r="B4670" s="24" t="str">
        <f>_xlfn.IFNA(VLOOKUP(A4670,list!B:C,2,FALSE),"")</f>
        <v/>
      </c>
      <c r="D4670" s="24" t="str">
        <f>_xlfn.IFNA(VLOOKUP(C4670,list!$G$2:$I$10,2,FALSE),"")</f>
        <v/>
      </c>
      <c r="E4670" s="24" t="str">
        <f>_xlfn.IFNA(VLOOKUP(C4670,list!G:I,3,FALSE),"")</f>
        <v/>
      </c>
      <c r="O4670" s="26" t="str">
        <f t="shared" si="362"/>
        <v/>
      </c>
      <c r="P4670" s="28" t="str">
        <f t="shared" si="366"/>
        <v/>
      </c>
      <c r="Q4670" s="24" t="str">
        <f t="shared" si="363"/>
        <v/>
      </c>
      <c r="R4670" s="24" t="str">
        <f t="shared" si="364"/>
        <v/>
      </c>
      <c r="S4670" s="27" t="str">
        <f t="shared" si="365"/>
        <v/>
      </c>
    </row>
    <row r="4671" spans="2:19" x14ac:dyDescent="0.3">
      <c r="B4671" s="24" t="str">
        <f>_xlfn.IFNA(VLOOKUP(A4671,list!B:C,2,FALSE),"")</f>
        <v/>
      </c>
      <c r="D4671" s="24" t="str">
        <f>_xlfn.IFNA(VLOOKUP(C4671,list!$G$2:$I$10,2,FALSE),"")</f>
        <v/>
      </c>
      <c r="E4671" s="24" t="str">
        <f>_xlfn.IFNA(VLOOKUP(C4671,list!G:I,3,FALSE),"")</f>
        <v/>
      </c>
      <c r="O4671" s="26" t="str">
        <f t="shared" si="362"/>
        <v/>
      </c>
      <c r="P4671" s="28" t="str">
        <f t="shared" si="366"/>
        <v/>
      </c>
      <c r="Q4671" s="24" t="str">
        <f t="shared" si="363"/>
        <v/>
      </c>
      <c r="R4671" s="24" t="str">
        <f t="shared" si="364"/>
        <v/>
      </c>
      <c r="S4671" s="27" t="str">
        <f t="shared" si="365"/>
        <v/>
      </c>
    </row>
    <row r="4672" spans="2:19" x14ac:dyDescent="0.3">
      <c r="B4672" s="24" t="str">
        <f>_xlfn.IFNA(VLOOKUP(A4672,list!B:C,2,FALSE),"")</f>
        <v/>
      </c>
      <c r="D4672" s="24" t="str">
        <f>_xlfn.IFNA(VLOOKUP(C4672,list!$G$2:$I$10,2,FALSE),"")</f>
        <v/>
      </c>
      <c r="E4672" s="24" t="str">
        <f>_xlfn.IFNA(VLOOKUP(C4672,list!G:I,3,FALSE),"")</f>
        <v/>
      </c>
      <c r="O4672" s="26" t="str">
        <f t="shared" si="362"/>
        <v/>
      </c>
      <c r="P4672" s="28" t="str">
        <f t="shared" si="366"/>
        <v/>
      </c>
      <c r="Q4672" s="24" t="str">
        <f t="shared" si="363"/>
        <v/>
      </c>
      <c r="R4672" s="24" t="str">
        <f t="shared" si="364"/>
        <v/>
      </c>
      <c r="S4672" s="27" t="str">
        <f t="shared" si="365"/>
        <v/>
      </c>
    </row>
    <row r="4673" spans="2:19" x14ac:dyDescent="0.3">
      <c r="B4673" s="24" t="str">
        <f>_xlfn.IFNA(VLOOKUP(A4673,list!B:C,2,FALSE),"")</f>
        <v/>
      </c>
      <c r="D4673" s="24" t="str">
        <f>_xlfn.IFNA(VLOOKUP(C4673,list!$G$2:$I$10,2,FALSE),"")</f>
        <v/>
      </c>
      <c r="E4673" s="24" t="str">
        <f>_xlfn.IFNA(VLOOKUP(C4673,list!G:I,3,FALSE),"")</f>
        <v/>
      </c>
      <c r="O4673" s="26" t="str">
        <f t="shared" si="362"/>
        <v/>
      </c>
      <c r="P4673" s="28" t="str">
        <f t="shared" si="366"/>
        <v/>
      </c>
      <c r="Q4673" s="24" t="str">
        <f t="shared" si="363"/>
        <v/>
      </c>
      <c r="R4673" s="24" t="str">
        <f t="shared" si="364"/>
        <v/>
      </c>
      <c r="S4673" s="27" t="str">
        <f t="shared" si="365"/>
        <v/>
      </c>
    </row>
    <row r="4674" spans="2:19" x14ac:dyDescent="0.3">
      <c r="B4674" s="24" t="str">
        <f>_xlfn.IFNA(VLOOKUP(A4674,list!B:C,2,FALSE),"")</f>
        <v/>
      </c>
      <c r="D4674" s="24" t="str">
        <f>_xlfn.IFNA(VLOOKUP(C4674,list!$G$2:$I$10,2,FALSE),"")</f>
        <v/>
      </c>
      <c r="E4674" s="24" t="str">
        <f>_xlfn.IFNA(VLOOKUP(C4674,list!G:I,3,FALSE),"")</f>
        <v/>
      </c>
      <c r="O4674" s="26" t="str">
        <f t="shared" ref="O4674:O4737" si="367">IFERROR(IF(H4674="","",DATE(YEAR(H4674),MONTH(H4674),1)),"")</f>
        <v/>
      </c>
      <c r="P4674" s="28" t="str">
        <f t="shared" si="366"/>
        <v/>
      </c>
      <c r="Q4674" s="24" t="str">
        <f t="shared" ref="Q4674:Q4737" si="368">IFERROR(IF(J4674="","",MONTH(EOMONTH(J4674,(DAY(J4674)&gt;15)+0))),"")</f>
        <v/>
      </c>
      <c r="R4674" s="24" t="str">
        <f t="shared" ref="R4674:R4737" si="369">IFERROR(IF(J4674="","",IF(AND(MONTH(J4674)=12,Q4674=1),YEAR(J4674)+1,YEAR(J4674))),"")</f>
        <v/>
      </c>
      <c r="S4674" s="27" t="str">
        <f t="shared" ref="S4674:S4737" si="370">IF(OR(Q4674="",R4674=""),"",DATE(R4674,Q4674,1))</f>
        <v/>
      </c>
    </row>
    <row r="4675" spans="2:19" x14ac:dyDescent="0.3">
      <c r="B4675" s="24" t="str">
        <f>_xlfn.IFNA(VLOOKUP(A4675,list!B:C,2,FALSE),"")</f>
        <v/>
      </c>
      <c r="D4675" s="24" t="str">
        <f>_xlfn.IFNA(VLOOKUP(C4675,list!$G$2:$I$10,2,FALSE),"")</f>
        <v/>
      </c>
      <c r="E4675" s="24" t="str">
        <f>_xlfn.IFNA(VLOOKUP(C4675,list!G:I,3,FALSE),"")</f>
        <v/>
      </c>
      <c r="O4675" s="26" t="str">
        <f t="shared" si="367"/>
        <v/>
      </c>
      <c r="P4675" s="28" t="str">
        <f t="shared" ref="P4675:P4738" si="371">IFERROR(IF(J4675&gt;0,((J4675-H4675)/7),""),"")</f>
        <v/>
      </c>
      <c r="Q4675" s="24" t="str">
        <f t="shared" si="368"/>
        <v/>
      </c>
      <c r="R4675" s="24" t="str">
        <f t="shared" si="369"/>
        <v/>
      </c>
      <c r="S4675" s="27" t="str">
        <f t="shared" si="370"/>
        <v/>
      </c>
    </row>
    <row r="4676" spans="2:19" x14ac:dyDescent="0.3">
      <c r="B4676" s="24" t="str">
        <f>_xlfn.IFNA(VLOOKUP(A4676,list!B:C,2,FALSE),"")</f>
        <v/>
      </c>
      <c r="D4676" s="24" t="str">
        <f>_xlfn.IFNA(VLOOKUP(C4676,list!$G$2:$I$10,2,FALSE),"")</f>
        <v/>
      </c>
      <c r="E4676" s="24" t="str">
        <f>_xlfn.IFNA(VLOOKUP(C4676,list!G:I,3,FALSE),"")</f>
        <v/>
      </c>
      <c r="O4676" s="26" t="str">
        <f t="shared" si="367"/>
        <v/>
      </c>
      <c r="P4676" s="28" t="str">
        <f t="shared" si="371"/>
        <v/>
      </c>
      <c r="Q4676" s="24" t="str">
        <f t="shared" si="368"/>
        <v/>
      </c>
      <c r="R4676" s="24" t="str">
        <f t="shared" si="369"/>
        <v/>
      </c>
      <c r="S4676" s="27" t="str">
        <f t="shared" si="370"/>
        <v/>
      </c>
    </row>
    <row r="4677" spans="2:19" x14ac:dyDescent="0.3">
      <c r="B4677" s="24" t="str">
        <f>_xlfn.IFNA(VLOOKUP(A4677,list!B:C,2,FALSE),"")</f>
        <v/>
      </c>
      <c r="D4677" s="24" t="str">
        <f>_xlfn.IFNA(VLOOKUP(C4677,list!$G$2:$I$10,2,FALSE),"")</f>
        <v/>
      </c>
      <c r="E4677" s="24" t="str">
        <f>_xlfn.IFNA(VLOOKUP(C4677,list!G:I,3,FALSE),"")</f>
        <v/>
      </c>
      <c r="O4677" s="26" t="str">
        <f t="shared" si="367"/>
        <v/>
      </c>
      <c r="P4677" s="28" t="str">
        <f t="shared" si="371"/>
        <v/>
      </c>
      <c r="Q4677" s="24" t="str">
        <f t="shared" si="368"/>
        <v/>
      </c>
      <c r="R4677" s="24" t="str">
        <f t="shared" si="369"/>
        <v/>
      </c>
      <c r="S4677" s="27" t="str">
        <f t="shared" si="370"/>
        <v/>
      </c>
    </row>
    <row r="4678" spans="2:19" x14ac:dyDescent="0.3">
      <c r="B4678" s="24" t="str">
        <f>_xlfn.IFNA(VLOOKUP(A4678,list!B:C,2,FALSE),"")</f>
        <v/>
      </c>
      <c r="D4678" s="24" t="str">
        <f>_xlfn.IFNA(VLOOKUP(C4678,list!$G$2:$I$10,2,FALSE),"")</f>
        <v/>
      </c>
      <c r="E4678" s="24" t="str">
        <f>_xlfn.IFNA(VLOOKUP(C4678,list!G:I,3,FALSE),"")</f>
        <v/>
      </c>
      <c r="O4678" s="26" t="str">
        <f t="shared" si="367"/>
        <v/>
      </c>
      <c r="P4678" s="28" t="str">
        <f t="shared" si="371"/>
        <v/>
      </c>
      <c r="Q4678" s="24" t="str">
        <f t="shared" si="368"/>
        <v/>
      </c>
      <c r="R4678" s="24" t="str">
        <f t="shared" si="369"/>
        <v/>
      </c>
      <c r="S4678" s="27" t="str">
        <f t="shared" si="370"/>
        <v/>
      </c>
    </row>
    <row r="4679" spans="2:19" x14ac:dyDescent="0.3">
      <c r="B4679" s="24" t="str">
        <f>_xlfn.IFNA(VLOOKUP(A4679,list!B:C,2,FALSE),"")</f>
        <v/>
      </c>
      <c r="D4679" s="24" t="str">
        <f>_xlfn.IFNA(VLOOKUP(C4679,list!$G$2:$I$10,2,FALSE),"")</f>
        <v/>
      </c>
      <c r="E4679" s="24" t="str">
        <f>_xlfn.IFNA(VLOOKUP(C4679,list!G:I,3,FALSE),"")</f>
        <v/>
      </c>
      <c r="O4679" s="26" t="str">
        <f t="shared" si="367"/>
        <v/>
      </c>
      <c r="P4679" s="28" t="str">
        <f t="shared" si="371"/>
        <v/>
      </c>
      <c r="Q4679" s="24" t="str">
        <f t="shared" si="368"/>
        <v/>
      </c>
      <c r="R4679" s="24" t="str">
        <f t="shared" si="369"/>
        <v/>
      </c>
      <c r="S4679" s="27" t="str">
        <f t="shared" si="370"/>
        <v/>
      </c>
    </row>
    <row r="4680" spans="2:19" x14ac:dyDescent="0.3">
      <c r="B4680" s="24" t="str">
        <f>_xlfn.IFNA(VLOOKUP(A4680,list!B:C,2,FALSE),"")</f>
        <v/>
      </c>
      <c r="D4680" s="24" t="str">
        <f>_xlfn.IFNA(VLOOKUP(C4680,list!$G$2:$I$10,2,FALSE),"")</f>
        <v/>
      </c>
      <c r="E4680" s="24" t="str">
        <f>_xlfn.IFNA(VLOOKUP(C4680,list!G:I,3,FALSE),"")</f>
        <v/>
      </c>
      <c r="O4680" s="26" t="str">
        <f t="shared" si="367"/>
        <v/>
      </c>
      <c r="P4680" s="28" t="str">
        <f t="shared" si="371"/>
        <v/>
      </c>
      <c r="Q4680" s="24" t="str">
        <f t="shared" si="368"/>
        <v/>
      </c>
      <c r="R4680" s="24" t="str">
        <f t="shared" si="369"/>
        <v/>
      </c>
      <c r="S4680" s="27" t="str">
        <f t="shared" si="370"/>
        <v/>
      </c>
    </row>
    <row r="4681" spans="2:19" x14ac:dyDescent="0.3">
      <c r="B4681" s="24" t="str">
        <f>_xlfn.IFNA(VLOOKUP(A4681,list!B:C,2,FALSE),"")</f>
        <v/>
      </c>
      <c r="D4681" s="24" t="str">
        <f>_xlfn.IFNA(VLOOKUP(C4681,list!$G$2:$I$10,2,FALSE),"")</f>
        <v/>
      </c>
      <c r="E4681" s="24" t="str">
        <f>_xlfn.IFNA(VLOOKUP(C4681,list!G:I,3,FALSE),"")</f>
        <v/>
      </c>
      <c r="O4681" s="26" t="str">
        <f t="shared" si="367"/>
        <v/>
      </c>
      <c r="P4681" s="28" t="str">
        <f t="shared" si="371"/>
        <v/>
      </c>
      <c r="Q4681" s="24" t="str">
        <f t="shared" si="368"/>
        <v/>
      </c>
      <c r="R4681" s="24" t="str">
        <f t="shared" si="369"/>
        <v/>
      </c>
      <c r="S4681" s="27" t="str">
        <f t="shared" si="370"/>
        <v/>
      </c>
    </row>
    <row r="4682" spans="2:19" x14ac:dyDescent="0.3">
      <c r="B4682" s="24" t="str">
        <f>_xlfn.IFNA(VLOOKUP(A4682,list!B:C,2,FALSE),"")</f>
        <v/>
      </c>
      <c r="D4682" s="24" t="str">
        <f>_xlfn.IFNA(VLOOKUP(C4682,list!$G$2:$I$10,2,FALSE),"")</f>
        <v/>
      </c>
      <c r="E4682" s="24" t="str">
        <f>_xlfn.IFNA(VLOOKUP(C4682,list!G:I,3,FALSE),"")</f>
        <v/>
      </c>
      <c r="O4682" s="26" t="str">
        <f t="shared" si="367"/>
        <v/>
      </c>
      <c r="P4682" s="28" t="str">
        <f t="shared" si="371"/>
        <v/>
      </c>
      <c r="Q4682" s="24" t="str">
        <f t="shared" si="368"/>
        <v/>
      </c>
      <c r="R4682" s="24" t="str">
        <f t="shared" si="369"/>
        <v/>
      </c>
      <c r="S4682" s="27" t="str">
        <f t="shared" si="370"/>
        <v/>
      </c>
    </row>
    <row r="4683" spans="2:19" x14ac:dyDescent="0.3">
      <c r="B4683" s="24" t="str">
        <f>_xlfn.IFNA(VLOOKUP(A4683,list!B:C,2,FALSE),"")</f>
        <v/>
      </c>
      <c r="D4683" s="24" t="str">
        <f>_xlfn.IFNA(VLOOKUP(C4683,list!$G$2:$I$10,2,FALSE),"")</f>
        <v/>
      </c>
      <c r="E4683" s="24" t="str">
        <f>_xlfn.IFNA(VLOOKUP(C4683,list!G:I,3,FALSE),"")</f>
        <v/>
      </c>
      <c r="O4683" s="26" t="str">
        <f t="shared" si="367"/>
        <v/>
      </c>
      <c r="P4683" s="28" t="str">
        <f t="shared" si="371"/>
        <v/>
      </c>
      <c r="Q4683" s="24" t="str">
        <f t="shared" si="368"/>
        <v/>
      </c>
      <c r="R4683" s="24" t="str">
        <f t="shared" si="369"/>
        <v/>
      </c>
      <c r="S4683" s="27" t="str">
        <f t="shared" si="370"/>
        <v/>
      </c>
    </row>
    <row r="4684" spans="2:19" x14ac:dyDescent="0.3">
      <c r="B4684" s="24" t="str">
        <f>_xlfn.IFNA(VLOOKUP(A4684,list!B:C,2,FALSE),"")</f>
        <v/>
      </c>
      <c r="D4684" s="24" t="str">
        <f>_xlfn.IFNA(VLOOKUP(C4684,list!$G$2:$I$10,2,FALSE),"")</f>
        <v/>
      </c>
      <c r="E4684" s="24" t="str">
        <f>_xlfn.IFNA(VLOOKUP(C4684,list!G:I,3,FALSE),"")</f>
        <v/>
      </c>
      <c r="O4684" s="26" t="str">
        <f t="shared" si="367"/>
        <v/>
      </c>
      <c r="P4684" s="28" t="str">
        <f t="shared" si="371"/>
        <v/>
      </c>
      <c r="Q4684" s="24" t="str">
        <f t="shared" si="368"/>
        <v/>
      </c>
      <c r="R4684" s="24" t="str">
        <f t="shared" si="369"/>
        <v/>
      </c>
      <c r="S4684" s="27" t="str">
        <f t="shared" si="370"/>
        <v/>
      </c>
    </row>
    <row r="4685" spans="2:19" x14ac:dyDescent="0.3">
      <c r="B4685" s="24" t="str">
        <f>_xlfn.IFNA(VLOOKUP(A4685,list!B:C,2,FALSE),"")</f>
        <v/>
      </c>
      <c r="D4685" s="24" t="str">
        <f>_xlfn.IFNA(VLOOKUP(C4685,list!$G$2:$I$10,2,FALSE),"")</f>
        <v/>
      </c>
      <c r="E4685" s="24" t="str">
        <f>_xlfn.IFNA(VLOOKUP(C4685,list!G:I,3,FALSE),"")</f>
        <v/>
      </c>
      <c r="O4685" s="26" t="str">
        <f t="shared" si="367"/>
        <v/>
      </c>
      <c r="P4685" s="28" t="str">
        <f t="shared" si="371"/>
        <v/>
      </c>
      <c r="Q4685" s="24" t="str">
        <f t="shared" si="368"/>
        <v/>
      </c>
      <c r="R4685" s="24" t="str">
        <f t="shared" si="369"/>
        <v/>
      </c>
      <c r="S4685" s="27" t="str">
        <f t="shared" si="370"/>
        <v/>
      </c>
    </row>
    <row r="4686" spans="2:19" x14ac:dyDescent="0.3">
      <c r="B4686" s="24" t="str">
        <f>_xlfn.IFNA(VLOOKUP(A4686,list!B:C,2,FALSE),"")</f>
        <v/>
      </c>
      <c r="D4686" s="24" t="str">
        <f>_xlfn.IFNA(VLOOKUP(C4686,list!$G$2:$I$10,2,FALSE),"")</f>
        <v/>
      </c>
      <c r="E4686" s="24" t="str">
        <f>_xlfn.IFNA(VLOOKUP(C4686,list!G:I,3,FALSE),"")</f>
        <v/>
      </c>
      <c r="O4686" s="26" t="str">
        <f t="shared" si="367"/>
        <v/>
      </c>
      <c r="P4686" s="28" t="str">
        <f t="shared" si="371"/>
        <v/>
      </c>
      <c r="Q4686" s="24" t="str">
        <f t="shared" si="368"/>
        <v/>
      </c>
      <c r="R4686" s="24" t="str">
        <f t="shared" si="369"/>
        <v/>
      </c>
      <c r="S4686" s="27" t="str">
        <f t="shared" si="370"/>
        <v/>
      </c>
    </row>
    <row r="4687" spans="2:19" x14ac:dyDescent="0.3">
      <c r="B4687" s="24" t="str">
        <f>_xlfn.IFNA(VLOOKUP(A4687,list!B:C,2,FALSE),"")</f>
        <v/>
      </c>
      <c r="D4687" s="24" t="str">
        <f>_xlfn.IFNA(VLOOKUP(C4687,list!$G$2:$I$10,2,FALSE),"")</f>
        <v/>
      </c>
      <c r="E4687" s="24" t="str">
        <f>_xlfn.IFNA(VLOOKUP(C4687,list!G:I,3,FALSE),"")</f>
        <v/>
      </c>
      <c r="O4687" s="26" t="str">
        <f t="shared" si="367"/>
        <v/>
      </c>
      <c r="P4687" s="28" t="str">
        <f t="shared" si="371"/>
        <v/>
      </c>
      <c r="Q4687" s="24" t="str">
        <f t="shared" si="368"/>
        <v/>
      </c>
      <c r="R4687" s="24" t="str">
        <f t="shared" si="369"/>
        <v/>
      </c>
      <c r="S4687" s="27" t="str">
        <f t="shared" si="370"/>
        <v/>
      </c>
    </row>
    <row r="4688" spans="2:19" x14ac:dyDescent="0.3">
      <c r="B4688" s="24" t="str">
        <f>_xlfn.IFNA(VLOOKUP(A4688,list!B:C,2,FALSE),"")</f>
        <v/>
      </c>
      <c r="D4688" s="24" t="str">
        <f>_xlfn.IFNA(VLOOKUP(C4688,list!$G$2:$I$10,2,FALSE),"")</f>
        <v/>
      </c>
      <c r="E4688" s="24" t="str">
        <f>_xlfn.IFNA(VLOOKUP(C4688,list!G:I,3,FALSE),"")</f>
        <v/>
      </c>
      <c r="O4688" s="26" t="str">
        <f t="shared" si="367"/>
        <v/>
      </c>
      <c r="P4688" s="28" t="str">
        <f t="shared" si="371"/>
        <v/>
      </c>
      <c r="Q4688" s="24" t="str">
        <f t="shared" si="368"/>
        <v/>
      </c>
      <c r="R4688" s="24" t="str">
        <f t="shared" si="369"/>
        <v/>
      </c>
      <c r="S4688" s="27" t="str">
        <f t="shared" si="370"/>
        <v/>
      </c>
    </row>
    <row r="4689" spans="2:19" x14ac:dyDescent="0.3">
      <c r="B4689" s="24" t="str">
        <f>_xlfn.IFNA(VLOOKUP(A4689,list!B:C,2,FALSE),"")</f>
        <v/>
      </c>
      <c r="D4689" s="24" t="str">
        <f>_xlfn.IFNA(VLOOKUP(C4689,list!$G$2:$I$10,2,FALSE),"")</f>
        <v/>
      </c>
      <c r="E4689" s="24" t="str">
        <f>_xlfn.IFNA(VLOOKUP(C4689,list!G:I,3,FALSE),"")</f>
        <v/>
      </c>
      <c r="O4689" s="26" t="str">
        <f t="shared" si="367"/>
        <v/>
      </c>
      <c r="P4689" s="28" t="str">
        <f t="shared" si="371"/>
        <v/>
      </c>
      <c r="Q4689" s="24" t="str">
        <f t="shared" si="368"/>
        <v/>
      </c>
      <c r="R4689" s="24" t="str">
        <f t="shared" si="369"/>
        <v/>
      </c>
      <c r="S4689" s="27" t="str">
        <f t="shared" si="370"/>
        <v/>
      </c>
    </row>
    <row r="4690" spans="2:19" x14ac:dyDescent="0.3">
      <c r="B4690" s="24" t="str">
        <f>_xlfn.IFNA(VLOOKUP(A4690,list!B:C,2,FALSE),"")</f>
        <v/>
      </c>
      <c r="D4690" s="24" t="str">
        <f>_xlfn.IFNA(VLOOKUP(C4690,list!$G$2:$I$10,2,FALSE),"")</f>
        <v/>
      </c>
      <c r="E4690" s="24" t="str">
        <f>_xlfn.IFNA(VLOOKUP(C4690,list!G:I,3,FALSE),"")</f>
        <v/>
      </c>
      <c r="O4690" s="26" t="str">
        <f t="shared" si="367"/>
        <v/>
      </c>
      <c r="P4690" s="28" t="str">
        <f t="shared" si="371"/>
        <v/>
      </c>
      <c r="Q4690" s="24" t="str">
        <f t="shared" si="368"/>
        <v/>
      </c>
      <c r="R4690" s="24" t="str">
        <f t="shared" si="369"/>
        <v/>
      </c>
      <c r="S4690" s="27" t="str">
        <f t="shared" si="370"/>
        <v/>
      </c>
    </row>
    <row r="4691" spans="2:19" x14ac:dyDescent="0.3">
      <c r="B4691" s="24" t="str">
        <f>_xlfn.IFNA(VLOOKUP(A4691,list!B:C,2,FALSE),"")</f>
        <v/>
      </c>
      <c r="D4691" s="24" t="str">
        <f>_xlfn.IFNA(VLOOKUP(C4691,list!$G$2:$I$10,2,FALSE),"")</f>
        <v/>
      </c>
      <c r="E4691" s="24" t="str">
        <f>_xlfn.IFNA(VLOOKUP(C4691,list!G:I,3,FALSE),"")</f>
        <v/>
      </c>
      <c r="O4691" s="26" t="str">
        <f t="shared" si="367"/>
        <v/>
      </c>
      <c r="P4691" s="28" t="str">
        <f t="shared" si="371"/>
        <v/>
      </c>
      <c r="Q4691" s="24" t="str">
        <f t="shared" si="368"/>
        <v/>
      </c>
      <c r="R4691" s="24" t="str">
        <f t="shared" si="369"/>
        <v/>
      </c>
      <c r="S4691" s="27" t="str">
        <f t="shared" si="370"/>
        <v/>
      </c>
    </row>
    <row r="4692" spans="2:19" x14ac:dyDescent="0.3">
      <c r="B4692" s="24" t="str">
        <f>_xlfn.IFNA(VLOOKUP(A4692,list!B:C,2,FALSE),"")</f>
        <v/>
      </c>
      <c r="D4692" s="24" t="str">
        <f>_xlfn.IFNA(VLOOKUP(C4692,list!$G$2:$I$10,2,FALSE),"")</f>
        <v/>
      </c>
      <c r="E4692" s="24" t="str">
        <f>_xlfn.IFNA(VLOOKUP(C4692,list!G:I,3,FALSE),"")</f>
        <v/>
      </c>
      <c r="O4692" s="26" t="str">
        <f t="shared" si="367"/>
        <v/>
      </c>
      <c r="P4692" s="28" t="str">
        <f t="shared" si="371"/>
        <v/>
      </c>
      <c r="Q4692" s="24" t="str">
        <f t="shared" si="368"/>
        <v/>
      </c>
      <c r="R4692" s="24" t="str">
        <f t="shared" si="369"/>
        <v/>
      </c>
      <c r="S4692" s="27" t="str">
        <f t="shared" si="370"/>
        <v/>
      </c>
    </row>
    <row r="4693" spans="2:19" x14ac:dyDescent="0.3">
      <c r="B4693" s="24" t="str">
        <f>_xlfn.IFNA(VLOOKUP(A4693,list!B:C,2,FALSE),"")</f>
        <v/>
      </c>
      <c r="D4693" s="24" t="str">
        <f>_xlfn.IFNA(VLOOKUP(C4693,list!$G$2:$I$10,2,FALSE),"")</f>
        <v/>
      </c>
      <c r="E4693" s="24" t="str">
        <f>_xlfn.IFNA(VLOOKUP(C4693,list!G:I,3,FALSE),"")</f>
        <v/>
      </c>
      <c r="O4693" s="26" t="str">
        <f t="shared" si="367"/>
        <v/>
      </c>
      <c r="P4693" s="28" t="str">
        <f t="shared" si="371"/>
        <v/>
      </c>
      <c r="Q4693" s="24" t="str">
        <f t="shared" si="368"/>
        <v/>
      </c>
      <c r="R4693" s="24" t="str">
        <f t="shared" si="369"/>
        <v/>
      </c>
      <c r="S4693" s="27" t="str">
        <f t="shared" si="370"/>
        <v/>
      </c>
    </row>
    <row r="4694" spans="2:19" x14ac:dyDescent="0.3">
      <c r="B4694" s="24" t="str">
        <f>_xlfn.IFNA(VLOOKUP(A4694,list!B:C,2,FALSE),"")</f>
        <v/>
      </c>
      <c r="D4694" s="24" t="str">
        <f>_xlfn.IFNA(VLOOKUP(C4694,list!$G$2:$I$10,2,FALSE),"")</f>
        <v/>
      </c>
      <c r="E4694" s="24" t="str">
        <f>_xlfn.IFNA(VLOOKUP(C4694,list!G:I,3,FALSE),"")</f>
        <v/>
      </c>
      <c r="O4694" s="26" t="str">
        <f t="shared" si="367"/>
        <v/>
      </c>
      <c r="P4694" s="28" t="str">
        <f t="shared" si="371"/>
        <v/>
      </c>
      <c r="Q4694" s="24" t="str">
        <f t="shared" si="368"/>
        <v/>
      </c>
      <c r="R4694" s="24" t="str">
        <f t="shared" si="369"/>
        <v/>
      </c>
      <c r="S4694" s="27" t="str">
        <f t="shared" si="370"/>
        <v/>
      </c>
    </row>
    <row r="4695" spans="2:19" x14ac:dyDescent="0.3">
      <c r="B4695" s="24" t="str">
        <f>_xlfn.IFNA(VLOOKUP(A4695,list!B:C,2,FALSE),"")</f>
        <v/>
      </c>
      <c r="D4695" s="24" t="str">
        <f>_xlfn.IFNA(VLOOKUP(C4695,list!$G$2:$I$10,2,FALSE),"")</f>
        <v/>
      </c>
      <c r="E4695" s="24" t="str">
        <f>_xlfn.IFNA(VLOOKUP(C4695,list!G:I,3,FALSE),"")</f>
        <v/>
      </c>
      <c r="O4695" s="26" t="str">
        <f t="shared" si="367"/>
        <v/>
      </c>
      <c r="P4695" s="28" t="str">
        <f t="shared" si="371"/>
        <v/>
      </c>
      <c r="Q4695" s="24" t="str">
        <f t="shared" si="368"/>
        <v/>
      </c>
      <c r="R4695" s="24" t="str">
        <f t="shared" si="369"/>
        <v/>
      </c>
      <c r="S4695" s="27" t="str">
        <f t="shared" si="370"/>
        <v/>
      </c>
    </row>
    <row r="4696" spans="2:19" x14ac:dyDescent="0.3">
      <c r="B4696" s="24" t="str">
        <f>_xlfn.IFNA(VLOOKUP(A4696,list!B:C,2,FALSE),"")</f>
        <v/>
      </c>
      <c r="D4696" s="24" t="str">
        <f>_xlfn.IFNA(VLOOKUP(C4696,list!$G$2:$I$10,2,FALSE),"")</f>
        <v/>
      </c>
      <c r="E4696" s="24" t="str">
        <f>_xlfn.IFNA(VLOOKUP(C4696,list!G:I,3,FALSE),"")</f>
        <v/>
      </c>
      <c r="O4696" s="26" t="str">
        <f t="shared" si="367"/>
        <v/>
      </c>
      <c r="P4696" s="28" t="str">
        <f t="shared" si="371"/>
        <v/>
      </c>
      <c r="Q4696" s="24" t="str">
        <f t="shared" si="368"/>
        <v/>
      </c>
      <c r="R4696" s="24" t="str">
        <f t="shared" si="369"/>
        <v/>
      </c>
      <c r="S4696" s="27" t="str">
        <f t="shared" si="370"/>
        <v/>
      </c>
    </row>
    <row r="4697" spans="2:19" x14ac:dyDescent="0.3">
      <c r="B4697" s="24" t="str">
        <f>_xlfn.IFNA(VLOOKUP(A4697,list!B:C,2,FALSE),"")</f>
        <v/>
      </c>
      <c r="D4697" s="24" t="str">
        <f>_xlfn.IFNA(VLOOKUP(C4697,list!$G$2:$I$10,2,FALSE),"")</f>
        <v/>
      </c>
      <c r="E4697" s="24" t="str">
        <f>_xlfn.IFNA(VLOOKUP(C4697,list!G:I,3,FALSE),"")</f>
        <v/>
      </c>
      <c r="O4697" s="26" t="str">
        <f t="shared" si="367"/>
        <v/>
      </c>
      <c r="P4697" s="28" t="str">
        <f t="shared" si="371"/>
        <v/>
      </c>
      <c r="Q4697" s="24" t="str">
        <f t="shared" si="368"/>
        <v/>
      </c>
      <c r="R4697" s="24" t="str">
        <f t="shared" si="369"/>
        <v/>
      </c>
      <c r="S4697" s="27" t="str">
        <f t="shared" si="370"/>
        <v/>
      </c>
    </row>
    <row r="4698" spans="2:19" x14ac:dyDescent="0.3">
      <c r="B4698" s="24" t="str">
        <f>_xlfn.IFNA(VLOOKUP(A4698,list!B:C,2,FALSE),"")</f>
        <v/>
      </c>
      <c r="D4698" s="24" t="str">
        <f>_xlfn.IFNA(VLOOKUP(C4698,list!$G$2:$I$10,2,FALSE),"")</f>
        <v/>
      </c>
      <c r="E4698" s="24" t="str">
        <f>_xlfn.IFNA(VLOOKUP(C4698,list!G:I,3,FALSE),"")</f>
        <v/>
      </c>
      <c r="O4698" s="26" t="str">
        <f t="shared" si="367"/>
        <v/>
      </c>
      <c r="P4698" s="28" t="str">
        <f t="shared" si="371"/>
        <v/>
      </c>
      <c r="Q4698" s="24" t="str">
        <f t="shared" si="368"/>
        <v/>
      </c>
      <c r="R4698" s="24" t="str">
        <f t="shared" si="369"/>
        <v/>
      </c>
      <c r="S4698" s="27" t="str">
        <f t="shared" si="370"/>
        <v/>
      </c>
    </row>
    <row r="4699" spans="2:19" x14ac:dyDescent="0.3">
      <c r="B4699" s="24" t="str">
        <f>_xlfn.IFNA(VLOOKUP(A4699,list!B:C,2,FALSE),"")</f>
        <v/>
      </c>
      <c r="D4699" s="24" t="str">
        <f>_xlfn.IFNA(VLOOKUP(C4699,list!$G$2:$I$10,2,FALSE),"")</f>
        <v/>
      </c>
      <c r="E4699" s="24" t="str">
        <f>_xlfn.IFNA(VLOOKUP(C4699,list!G:I,3,FALSE),"")</f>
        <v/>
      </c>
      <c r="O4699" s="26" t="str">
        <f t="shared" si="367"/>
        <v/>
      </c>
      <c r="P4699" s="28" t="str">
        <f t="shared" si="371"/>
        <v/>
      </c>
      <c r="Q4699" s="24" t="str">
        <f t="shared" si="368"/>
        <v/>
      </c>
      <c r="R4699" s="24" t="str">
        <f t="shared" si="369"/>
        <v/>
      </c>
      <c r="S4699" s="27" t="str">
        <f t="shared" si="370"/>
        <v/>
      </c>
    </row>
    <row r="4700" spans="2:19" x14ac:dyDescent="0.3">
      <c r="B4700" s="24" t="str">
        <f>_xlfn.IFNA(VLOOKUP(A4700,list!B:C,2,FALSE),"")</f>
        <v/>
      </c>
      <c r="D4700" s="24" t="str">
        <f>_xlfn.IFNA(VLOOKUP(C4700,list!$G$2:$I$10,2,FALSE),"")</f>
        <v/>
      </c>
      <c r="E4700" s="24" t="str">
        <f>_xlfn.IFNA(VLOOKUP(C4700,list!G:I,3,FALSE),"")</f>
        <v/>
      </c>
      <c r="O4700" s="26" t="str">
        <f t="shared" si="367"/>
        <v/>
      </c>
      <c r="P4700" s="28" t="str">
        <f t="shared" si="371"/>
        <v/>
      </c>
      <c r="Q4700" s="24" t="str">
        <f t="shared" si="368"/>
        <v/>
      </c>
      <c r="R4700" s="24" t="str">
        <f t="shared" si="369"/>
        <v/>
      </c>
      <c r="S4700" s="27" t="str">
        <f t="shared" si="370"/>
        <v/>
      </c>
    </row>
    <row r="4701" spans="2:19" x14ac:dyDescent="0.3">
      <c r="B4701" s="24" t="str">
        <f>_xlfn.IFNA(VLOOKUP(A4701,list!B:C,2,FALSE),"")</f>
        <v/>
      </c>
      <c r="D4701" s="24" t="str">
        <f>_xlfn.IFNA(VLOOKUP(C4701,list!$G$2:$I$10,2,FALSE),"")</f>
        <v/>
      </c>
      <c r="E4701" s="24" t="str">
        <f>_xlfn.IFNA(VLOOKUP(C4701,list!G:I,3,FALSE),"")</f>
        <v/>
      </c>
      <c r="O4701" s="26" t="str">
        <f t="shared" si="367"/>
        <v/>
      </c>
      <c r="P4701" s="28" t="str">
        <f t="shared" si="371"/>
        <v/>
      </c>
      <c r="Q4701" s="24" t="str">
        <f t="shared" si="368"/>
        <v/>
      </c>
      <c r="R4701" s="24" t="str">
        <f t="shared" si="369"/>
        <v/>
      </c>
      <c r="S4701" s="27" t="str">
        <f t="shared" si="370"/>
        <v/>
      </c>
    </row>
    <row r="4702" spans="2:19" x14ac:dyDescent="0.3">
      <c r="B4702" s="24" t="str">
        <f>_xlfn.IFNA(VLOOKUP(A4702,list!B:C,2,FALSE),"")</f>
        <v/>
      </c>
      <c r="D4702" s="24" t="str">
        <f>_xlfn.IFNA(VLOOKUP(C4702,list!$G$2:$I$10,2,FALSE),"")</f>
        <v/>
      </c>
      <c r="E4702" s="24" t="str">
        <f>_xlfn.IFNA(VLOOKUP(C4702,list!G:I,3,FALSE),"")</f>
        <v/>
      </c>
      <c r="O4702" s="26" t="str">
        <f t="shared" si="367"/>
        <v/>
      </c>
      <c r="P4702" s="28" t="str">
        <f t="shared" si="371"/>
        <v/>
      </c>
      <c r="Q4702" s="24" t="str">
        <f t="shared" si="368"/>
        <v/>
      </c>
      <c r="R4702" s="24" t="str">
        <f t="shared" si="369"/>
        <v/>
      </c>
      <c r="S4702" s="27" t="str">
        <f t="shared" si="370"/>
        <v/>
      </c>
    </row>
    <row r="4703" spans="2:19" x14ac:dyDescent="0.3">
      <c r="B4703" s="24" t="str">
        <f>_xlfn.IFNA(VLOOKUP(A4703,list!B:C,2,FALSE),"")</f>
        <v/>
      </c>
      <c r="D4703" s="24" t="str">
        <f>_xlfn.IFNA(VLOOKUP(C4703,list!$G$2:$I$10,2,FALSE),"")</f>
        <v/>
      </c>
      <c r="E4703" s="24" t="str">
        <f>_xlfn.IFNA(VLOOKUP(C4703,list!G:I,3,FALSE),"")</f>
        <v/>
      </c>
      <c r="O4703" s="26" t="str">
        <f t="shared" si="367"/>
        <v/>
      </c>
      <c r="P4703" s="28" t="str">
        <f t="shared" si="371"/>
        <v/>
      </c>
      <c r="Q4703" s="24" t="str">
        <f t="shared" si="368"/>
        <v/>
      </c>
      <c r="R4703" s="24" t="str">
        <f t="shared" si="369"/>
        <v/>
      </c>
      <c r="S4703" s="27" t="str">
        <f t="shared" si="370"/>
        <v/>
      </c>
    </row>
    <row r="4704" spans="2:19" x14ac:dyDescent="0.3">
      <c r="B4704" s="24" t="str">
        <f>_xlfn.IFNA(VLOOKUP(A4704,list!B:C,2,FALSE),"")</f>
        <v/>
      </c>
      <c r="D4704" s="24" t="str">
        <f>_xlfn.IFNA(VLOOKUP(C4704,list!$G$2:$I$10,2,FALSE),"")</f>
        <v/>
      </c>
      <c r="E4704" s="24" t="str">
        <f>_xlfn.IFNA(VLOOKUP(C4704,list!G:I,3,FALSE),"")</f>
        <v/>
      </c>
      <c r="O4704" s="26" t="str">
        <f t="shared" si="367"/>
        <v/>
      </c>
      <c r="P4704" s="28" t="str">
        <f t="shared" si="371"/>
        <v/>
      </c>
      <c r="Q4704" s="24" t="str">
        <f t="shared" si="368"/>
        <v/>
      </c>
      <c r="R4704" s="24" t="str">
        <f t="shared" si="369"/>
        <v/>
      </c>
      <c r="S4704" s="27" t="str">
        <f t="shared" si="370"/>
        <v/>
      </c>
    </row>
    <row r="4705" spans="2:19" x14ac:dyDescent="0.3">
      <c r="B4705" s="24" t="str">
        <f>_xlfn.IFNA(VLOOKUP(A4705,list!B:C,2,FALSE),"")</f>
        <v/>
      </c>
      <c r="D4705" s="24" t="str">
        <f>_xlfn.IFNA(VLOOKUP(C4705,list!$G$2:$I$10,2,FALSE),"")</f>
        <v/>
      </c>
      <c r="E4705" s="24" t="str">
        <f>_xlfn.IFNA(VLOOKUP(C4705,list!G:I,3,FALSE),"")</f>
        <v/>
      </c>
      <c r="O4705" s="26" t="str">
        <f t="shared" si="367"/>
        <v/>
      </c>
      <c r="P4705" s="28" t="str">
        <f t="shared" si="371"/>
        <v/>
      </c>
      <c r="Q4705" s="24" t="str">
        <f t="shared" si="368"/>
        <v/>
      </c>
      <c r="R4705" s="24" t="str">
        <f t="shared" si="369"/>
        <v/>
      </c>
      <c r="S4705" s="27" t="str">
        <f t="shared" si="370"/>
        <v/>
      </c>
    </row>
    <row r="4706" spans="2:19" x14ac:dyDescent="0.3">
      <c r="B4706" s="24" t="str">
        <f>_xlfn.IFNA(VLOOKUP(A4706,list!B:C,2,FALSE),"")</f>
        <v/>
      </c>
      <c r="D4706" s="24" t="str">
        <f>_xlfn.IFNA(VLOOKUP(C4706,list!$G$2:$I$10,2,FALSE),"")</f>
        <v/>
      </c>
      <c r="E4706" s="24" t="str">
        <f>_xlfn.IFNA(VLOOKUP(C4706,list!G:I,3,FALSE),"")</f>
        <v/>
      </c>
      <c r="O4706" s="26" t="str">
        <f t="shared" si="367"/>
        <v/>
      </c>
      <c r="P4706" s="28" t="str">
        <f t="shared" si="371"/>
        <v/>
      </c>
      <c r="Q4706" s="24" t="str">
        <f t="shared" si="368"/>
        <v/>
      </c>
      <c r="R4706" s="24" t="str">
        <f t="shared" si="369"/>
        <v/>
      </c>
      <c r="S4706" s="27" t="str">
        <f t="shared" si="370"/>
        <v/>
      </c>
    </row>
    <row r="4707" spans="2:19" x14ac:dyDescent="0.3">
      <c r="B4707" s="24" t="str">
        <f>_xlfn.IFNA(VLOOKUP(A4707,list!B:C,2,FALSE),"")</f>
        <v/>
      </c>
      <c r="D4707" s="24" t="str">
        <f>_xlfn.IFNA(VLOOKUP(C4707,list!$G$2:$I$10,2,FALSE),"")</f>
        <v/>
      </c>
      <c r="E4707" s="24" t="str">
        <f>_xlfn.IFNA(VLOOKUP(C4707,list!G:I,3,FALSE),"")</f>
        <v/>
      </c>
      <c r="O4707" s="26" t="str">
        <f t="shared" si="367"/>
        <v/>
      </c>
      <c r="P4707" s="28" t="str">
        <f t="shared" si="371"/>
        <v/>
      </c>
      <c r="Q4707" s="24" t="str">
        <f t="shared" si="368"/>
        <v/>
      </c>
      <c r="R4707" s="24" t="str">
        <f t="shared" si="369"/>
        <v/>
      </c>
      <c r="S4707" s="27" t="str">
        <f t="shared" si="370"/>
        <v/>
      </c>
    </row>
    <row r="4708" spans="2:19" x14ac:dyDescent="0.3">
      <c r="B4708" s="24" t="str">
        <f>_xlfn.IFNA(VLOOKUP(A4708,list!B:C,2,FALSE),"")</f>
        <v/>
      </c>
      <c r="D4708" s="24" t="str">
        <f>_xlfn.IFNA(VLOOKUP(C4708,list!$G$2:$I$10,2,FALSE),"")</f>
        <v/>
      </c>
      <c r="E4708" s="24" t="str">
        <f>_xlfn.IFNA(VLOOKUP(C4708,list!G:I,3,FALSE),"")</f>
        <v/>
      </c>
      <c r="O4708" s="26" t="str">
        <f t="shared" si="367"/>
        <v/>
      </c>
      <c r="P4708" s="28" t="str">
        <f t="shared" si="371"/>
        <v/>
      </c>
      <c r="Q4708" s="24" t="str">
        <f t="shared" si="368"/>
        <v/>
      </c>
      <c r="R4708" s="24" t="str">
        <f t="shared" si="369"/>
        <v/>
      </c>
      <c r="S4708" s="27" t="str">
        <f t="shared" si="370"/>
        <v/>
      </c>
    </row>
    <row r="4709" spans="2:19" x14ac:dyDescent="0.3">
      <c r="B4709" s="24" t="str">
        <f>_xlfn.IFNA(VLOOKUP(A4709,list!B:C,2,FALSE),"")</f>
        <v/>
      </c>
      <c r="D4709" s="24" t="str">
        <f>_xlfn.IFNA(VLOOKUP(C4709,list!$G$2:$I$10,2,FALSE),"")</f>
        <v/>
      </c>
      <c r="E4709" s="24" t="str">
        <f>_xlfn.IFNA(VLOOKUP(C4709,list!G:I,3,FALSE),"")</f>
        <v/>
      </c>
      <c r="O4709" s="26" t="str">
        <f t="shared" si="367"/>
        <v/>
      </c>
      <c r="P4709" s="28" t="str">
        <f t="shared" si="371"/>
        <v/>
      </c>
      <c r="Q4709" s="24" t="str">
        <f t="shared" si="368"/>
        <v/>
      </c>
      <c r="R4709" s="24" t="str">
        <f t="shared" si="369"/>
        <v/>
      </c>
      <c r="S4709" s="27" t="str">
        <f t="shared" si="370"/>
        <v/>
      </c>
    </row>
    <row r="4710" spans="2:19" x14ac:dyDescent="0.3">
      <c r="B4710" s="24" t="str">
        <f>_xlfn.IFNA(VLOOKUP(A4710,list!B:C,2,FALSE),"")</f>
        <v/>
      </c>
      <c r="D4710" s="24" t="str">
        <f>_xlfn.IFNA(VLOOKUP(C4710,list!$G$2:$I$10,2,FALSE),"")</f>
        <v/>
      </c>
      <c r="E4710" s="24" t="str">
        <f>_xlfn.IFNA(VLOOKUP(C4710,list!G:I,3,FALSE),"")</f>
        <v/>
      </c>
      <c r="O4710" s="26" t="str">
        <f t="shared" si="367"/>
        <v/>
      </c>
      <c r="P4710" s="28" t="str">
        <f t="shared" si="371"/>
        <v/>
      </c>
      <c r="Q4710" s="24" t="str">
        <f t="shared" si="368"/>
        <v/>
      </c>
      <c r="R4710" s="24" t="str">
        <f t="shared" si="369"/>
        <v/>
      </c>
      <c r="S4710" s="27" t="str">
        <f t="shared" si="370"/>
        <v/>
      </c>
    </row>
    <row r="4711" spans="2:19" x14ac:dyDescent="0.3">
      <c r="B4711" s="24" t="str">
        <f>_xlfn.IFNA(VLOOKUP(A4711,list!B:C,2,FALSE),"")</f>
        <v/>
      </c>
      <c r="D4711" s="24" t="str">
        <f>_xlfn.IFNA(VLOOKUP(C4711,list!$G$2:$I$10,2,FALSE),"")</f>
        <v/>
      </c>
      <c r="E4711" s="24" t="str">
        <f>_xlfn.IFNA(VLOOKUP(C4711,list!G:I,3,FALSE),"")</f>
        <v/>
      </c>
      <c r="O4711" s="26" t="str">
        <f t="shared" si="367"/>
        <v/>
      </c>
      <c r="P4711" s="28" t="str">
        <f t="shared" si="371"/>
        <v/>
      </c>
      <c r="Q4711" s="24" t="str">
        <f t="shared" si="368"/>
        <v/>
      </c>
      <c r="R4711" s="24" t="str">
        <f t="shared" si="369"/>
        <v/>
      </c>
      <c r="S4711" s="27" t="str">
        <f t="shared" si="370"/>
        <v/>
      </c>
    </row>
    <row r="4712" spans="2:19" x14ac:dyDescent="0.3">
      <c r="B4712" s="24" t="str">
        <f>_xlfn.IFNA(VLOOKUP(A4712,list!B:C,2,FALSE),"")</f>
        <v/>
      </c>
      <c r="D4712" s="24" t="str">
        <f>_xlfn.IFNA(VLOOKUP(C4712,list!$G$2:$I$10,2,FALSE),"")</f>
        <v/>
      </c>
      <c r="E4712" s="24" t="str">
        <f>_xlfn.IFNA(VLOOKUP(C4712,list!G:I,3,FALSE),"")</f>
        <v/>
      </c>
      <c r="O4712" s="26" t="str">
        <f t="shared" si="367"/>
        <v/>
      </c>
      <c r="P4712" s="28" t="str">
        <f t="shared" si="371"/>
        <v/>
      </c>
      <c r="Q4712" s="24" t="str">
        <f t="shared" si="368"/>
        <v/>
      </c>
      <c r="R4712" s="24" t="str">
        <f t="shared" si="369"/>
        <v/>
      </c>
      <c r="S4712" s="27" t="str">
        <f t="shared" si="370"/>
        <v/>
      </c>
    </row>
    <row r="4713" spans="2:19" x14ac:dyDescent="0.3">
      <c r="B4713" s="24" t="str">
        <f>_xlfn.IFNA(VLOOKUP(A4713,list!B:C,2,FALSE),"")</f>
        <v/>
      </c>
      <c r="D4713" s="24" t="str">
        <f>_xlfn.IFNA(VLOOKUP(C4713,list!$G$2:$I$10,2,FALSE),"")</f>
        <v/>
      </c>
      <c r="E4713" s="24" t="str">
        <f>_xlfn.IFNA(VLOOKUP(C4713,list!G:I,3,FALSE),"")</f>
        <v/>
      </c>
      <c r="O4713" s="26" t="str">
        <f t="shared" si="367"/>
        <v/>
      </c>
      <c r="P4713" s="28" t="str">
        <f t="shared" si="371"/>
        <v/>
      </c>
      <c r="Q4713" s="24" t="str">
        <f t="shared" si="368"/>
        <v/>
      </c>
      <c r="R4713" s="24" t="str">
        <f t="shared" si="369"/>
        <v/>
      </c>
      <c r="S4713" s="27" t="str">
        <f t="shared" si="370"/>
        <v/>
      </c>
    </row>
    <row r="4714" spans="2:19" x14ac:dyDescent="0.3">
      <c r="B4714" s="24" t="str">
        <f>_xlfn.IFNA(VLOOKUP(A4714,list!B:C,2,FALSE),"")</f>
        <v/>
      </c>
      <c r="D4714" s="24" t="str">
        <f>_xlfn.IFNA(VLOOKUP(C4714,list!$G$2:$I$10,2,FALSE),"")</f>
        <v/>
      </c>
      <c r="E4714" s="24" t="str">
        <f>_xlfn.IFNA(VLOOKUP(C4714,list!G:I,3,FALSE),"")</f>
        <v/>
      </c>
      <c r="O4714" s="26" t="str">
        <f t="shared" si="367"/>
        <v/>
      </c>
      <c r="P4714" s="28" t="str">
        <f t="shared" si="371"/>
        <v/>
      </c>
      <c r="Q4714" s="24" t="str">
        <f t="shared" si="368"/>
        <v/>
      </c>
      <c r="R4714" s="24" t="str">
        <f t="shared" si="369"/>
        <v/>
      </c>
      <c r="S4714" s="27" t="str">
        <f t="shared" si="370"/>
        <v/>
      </c>
    </row>
    <row r="4715" spans="2:19" x14ac:dyDescent="0.3">
      <c r="B4715" s="24" t="str">
        <f>_xlfn.IFNA(VLOOKUP(A4715,list!B:C,2,FALSE),"")</f>
        <v/>
      </c>
      <c r="D4715" s="24" t="str">
        <f>_xlfn.IFNA(VLOOKUP(C4715,list!$G$2:$I$10,2,FALSE),"")</f>
        <v/>
      </c>
      <c r="E4715" s="24" t="str">
        <f>_xlfn.IFNA(VLOOKUP(C4715,list!G:I,3,FALSE),"")</f>
        <v/>
      </c>
      <c r="O4715" s="26" t="str">
        <f t="shared" si="367"/>
        <v/>
      </c>
      <c r="P4715" s="28" t="str">
        <f t="shared" si="371"/>
        <v/>
      </c>
      <c r="Q4715" s="24" t="str">
        <f t="shared" si="368"/>
        <v/>
      </c>
      <c r="R4715" s="24" t="str">
        <f t="shared" si="369"/>
        <v/>
      </c>
      <c r="S4715" s="27" t="str">
        <f t="shared" si="370"/>
        <v/>
      </c>
    </row>
    <row r="4716" spans="2:19" x14ac:dyDescent="0.3">
      <c r="B4716" s="24" t="str">
        <f>_xlfn.IFNA(VLOOKUP(A4716,list!B:C,2,FALSE),"")</f>
        <v/>
      </c>
      <c r="D4716" s="24" t="str">
        <f>_xlfn.IFNA(VLOOKUP(C4716,list!$G$2:$I$10,2,FALSE),"")</f>
        <v/>
      </c>
      <c r="E4716" s="24" t="str">
        <f>_xlfn.IFNA(VLOOKUP(C4716,list!G:I,3,FALSE),"")</f>
        <v/>
      </c>
      <c r="O4716" s="26" t="str">
        <f t="shared" si="367"/>
        <v/>
      </c>
      <c r="P4716" s="28" t="str">
        <f t="shared" si="371"/>
        <v/>
      </c>
      <c r="Q4716" s="24" t="str">
        <f t="shared" si="368"/>
        <v/>
      </c>
      <c r="R4716" s="24" t="str">
        <f t="shared" si="369"/>
        <v/>
      </c>
      <c r="S4716" s="27" t="str">
        <f t="shared" si="370"/>
        <v/>
      </c>
    </row>
    <row r="4717" spans="2:19" x14ac:dyDescent="0.3">
      <c r="B4717" s="24" t="str">
        <f>_xlfn.IFNA(VLOOKUP(A4717,list!B:C,2,FALSE),"")</f>
        <v/>
      </c>
      <c r="D4717" s="24" t="str">
        <f>_xlfn.IFNA(VLOOKUP(C4717,list!$G$2:$I$10,2,FALSE),"")</f>
        <v/>
      </c>
      <c r="E4717" s="24" t="str">
        <f>_xlfn.IFNA(VLOOKUP(C4717,list!G:I,3,FALSE),"")</f>
        <v/>
      </c>
      <c r="O4717" s="26" t="str">
        <f t="shared" si="367"/>
        <v/>
      </c>
      <c r="P4717" s="28" t="str">
        <f t="shared" si="371"/>
        <v/>
      </c>
      <c r="Q4717" s="24" t="str">
        <f t="shared" si="368"/>
        <v/>
      </c>
      <c r="R4717" s="24" t="str">
        <f t="shared" si="369"/>
        <v/>
      </c>
      <c r="S4717" s="27" t="str">
        <f t="shared" si="370"/>
        <v/>
      </c>
    </row>
    <row r="4718" spans="2:19" x14ac:dyDescent="0.3">
      <c r="B4718" s="24" t="str">
        <f>_xlfn.IFNA(VLOOKUP(A4718,list!B:C,2,FALSE),"")</f>
        <v/>
      </c>
      <c r="D4718" s="24" t="str">
        <f>_xlfn.IFNA(VLOOKUP(C4718,list!$G$2:$I$10,2,FALSE),"")</f>
        <v/>
      </c>
      <c r="E4718" s="24" t="str">
        <f>_xlfn.IFNA(VLOOKUP(C4718,list!G:I,3,FALSE),"")</f>
        <v/>
      </c>
      <c r="O4718" s="26" t="str">
        <f t="shared" si="367"/>
        <v/>
      </c>
      <c r="P4718" s="28" t="str">
        <f t="shared" si="371"/>
        <v/>
      </c>
      <c r="Q4718" s="24" t="str">
        <f t="shared" si="368"/>
        <v/>
      </c>
      <c r="R4718" s="24" t="str">
        <f t="shared" si="369"/>
        <v/>
      </c>
      <c r="S4718" s="27" t="str">
        <f t="shared" si="370"/>
        <v/>
      </c>
    </row>
    <row r="4719" spans="2:19" x14ac:dyDescent="0.3">
      <c r="B4719" s="24" t="str">
        <f>_xlfn.IFNA(VLOOKUP(A4719,list!B:C,2,FALSE),"")</f>
        <v/>
      </c>
      <c r="D4719" s="24" t="str">
        <f>_xlfn.IFNA(VLOOKUP(C4719,list!$G$2:$I$10,2,FALSE),"")</f>
        <v/>
      </c>
      <c r="E4719" s="24" t="str">
        <f>_xlfn.IFNA(VLOOKUP(C4719,list!G:I,3,FALSE),"")</f>
        <v/>
      </c>
      <c r="O4719" s="26" t="str">
        <f t="shared" si="367"/>
        <v/>
      </c>
      <c r="P4719" s="28" t="str">
        <f t="shared" si="371"/>
        <v/>
      </c>
      <c r="Q4719" s="24" t="str">
        <f t="shared" si="368"/>
        <v/>
      </c>
      <c r="R4719" s="24" t="str">
        <f t="shared" si="369"/>
        <v/>
      </c>
      <c r="S4719" s="27" t="str">
        <f t="shared" si="370"/>
        <v/>
      </c>
    </row>
    <row r="4720" spans="2:19" x14ac:dyDescent="0.3">
      <c r="B4720" s="24" t="str">
        <f>_xlfn.IFNA(VLOOKUP(A4720,list!B:C,2,FALSE),"")</f>
        <v/>
      </c>
      <c r="D4720" s="24" t="str">
        <f>_xlfn.IFNA(VLOOKUP(C4720,list!$G$2:$I$10,2,FALSE),"")</f>
        <v/>
      </c>
      <c r="E4720" s="24" t="str">
        <f>_xlfn.IFNA(VLOOKUP(C4720,list!G:I,3,FALSE),"")</f>
        <v/>
      </c>
      <c r="O4720" s="26" t="str">
        <f t="shared" si="367"/>
        <v/>
      </c>
      <c r="P4720" s="28" t="str">
        <f t="shared" si="371"/>
        <v/>
      </c>
      <c r="Q4720" s="24" t="str">
        <f t="shared" si="368"/>
        <v/>
      </c>
      <c r="R4720" s="24" t="str">
        <f t="shared" si="369"/>
        <v/>
      </c>
      <c r="S4720" s="27" t="str">
        <f t="shared" si="370"/>
        <v/>
      </c>
    </row>
    <row r="4721" spans="2:19" x14ac:dyDescent="0.3">
      <c r="B4721" s="24" t="str">
        <f>_xlfn.IFNA(VLOOKUP(A4721,list!B:C,2,FALSE),"")</f>
        <v/>
      </c>
      <c r="D4721" s="24" t="str">
        <f>_xlfn.IFNA(VLOOKUP(C4721,list!$G$2:$I$10,2,FALSE),"")</f>
        <v/>
      </c>
      <c r="E4721" s="24" t="str">
        <f>_xlfn.IFNA(VLOOKUP(C4721,list!G:I,3,FALSE),"")</f>
        <v/>
      </c>
      <c r="O4721" s="26" t="str">
        <f t="shared" si="367"/>
        <v/>
      </c>
      <c r="P4721" s="28" t="str">
        <f t="shared" si="371"/>
        <v/>
      </c>
      <c r="Q4721" s="24" t="str">
        <f t="shared" si="368"/>
        <v/>
      </c>
      <c r="R4721" s="24" t="str">
        <f t="shared" si="369"/>
        <v/>
      </c>
      <c r="S4721" s="27" t="str">
        <f t="shared" si="370"/>
        <v/>
      </c>
    </row>
    <row r="4722" spans="2:19" x14ac:dyDescent="0.3">
      <c r="B4722" s="24" t="str">
        <f>_xlfn.IFNA(VLOOKUP(A4722,list!B:C,2,FALSE),"")</f>
        <v/>
      </c>
      <c r="D4722" s="24" t="str">
        <f>_xlfn.IFNA(VLOOKUP(C4722,list!$G$2:$I$10,2,FALSE),"")</f>
        <v/>
      </c>
      <c r="E4722" s="24" t="str">
        <f>_xlfn.IFNA(VLOOKUP(C4722,list!G:I,3,FALSE),"")</f>
        <v/>
      </c>
      <c r="O4722" s="26" t="str">
        <f t="shared" si="367"/>
        <v/>
      </c>
      <c r="P4722" s="28" t="str">
        <f t="shared" si="371"/>
        <v/>
      </c>
      <c r="Q4722" s="24" t="str">
        <f t="shared" si="368"/>
        <v/>
      </c>
      <c r="R4722" s="24" t="str">
        <f t="shared" si="369"/>
        <v/>
      </c>
      <c r="S4722" s="27" t="str">
        <f t="shared" si="370"/>
        <v/>
      </c>
    </row>
    <row r="4723" spans="2:19" x14ac:dyDescent="0.3">
      <c r="B4723" s="24" t="str">
        <f>_xlfn.IFNA(VLOOKUP(A4723,list!B:C,2,FALSE),"")</f>
        <v/>
      </c>
      <c r="D4723" s="24" t="str">
        <f>_xlfn.IFNA(VLOOKUP(C4723,list!$G$2:$I$10,2,FALSE),"")</f>
        <v/>
      </c>
      <c r="E4723" s="24" t="str">
        <f>_xlfn.IFNA(VLOOKUP(C4723,list!G:I,3,FALSE),"")</f>
        <v/>
      </c>
      <c r="O4723" s="26" t="str">
        <f t="shared" si="367"/>
        <v/>
      </c>
      <c r="P4723" s="28" t="str">
        <f t="shared" si="371"/>
        <v/>
      </c>
      <c r="Q4723" s="24" t="str">
        <f t="shared" si="368"/>
        <v/>
      </c>
      <c r="R4723" s="24" t="str">
        <f t="shared" si="369"/>
        <v/>
      </c>
      <c r="S4723" s="27" t="str">
        <f t="shared" si="370"/>
        <v/>
      </c>
    </row>
    <row r="4724" spans="2:19" x14ac:dyDescent="0.3">
      <c r="B4724" s="24" t="str">
        <f>_xlfn.IFNA(VLOOKUP(A4724,list!B:C,2,FALSE),"")</f>
        <v/>
      </c>
      <c r="D4724" s="24" t="str">
        <f>_xlfn.IFNA(VLOOKUP(C4724,list!$G$2:$I$10,2,FALSE),"")</f>
        <v/>
      </c>
      <c r="E4724" s="24" t="str">
        <f>_xlfn.IFNA(VLOOKUP(C4724,list!G:I,3,FALSE),"")</f>
        <v/>
      </c>
      <c r="O4724" s="26" t="str">
        <f t="shared" si="367"/>
        <v/>
      </c>
      <c r="P4724" s="28" t="str">
        <f t="shared" si="371"/>
        <v/>
      </c>
      <c r="Q4724" s="24" t="str">
        <f t="shared" si="368"/>
        <v/>
      </c>
      <c r="R4724" s="24" t="str">
        <f t="shared" si="369"/>
        <v/>
      </c>
      <c r="S4724" s="27" t="str">
        <f t="shared" si="370"/>
        <v/>
      </c>
    </row>
    <row r="4725" spans="2:19" x14ac:dyDescent="0.3">
      <c r="B4725" s="24" t="str">
        <f>_xlfn.IFNA(VLOOKUP(A4725,list!B:C,2,FALSE),"")</f>
        <v/>
      </c>
      <c r="D4725" s="24" t="str">
        <f>_xlfn.IFNA(VLOOKUP(C4725,list!$G$2:$I$10,2,FALSE),"")</f>
        <v/>
      </c>
      <c r="E4725" s="24" t="str">
        <f>_xlfn.IFNA(VLOOKUP(C4725,list!G:I,3,FALSE),"")</f>
        <v/>
      </c>
      <c r="O4725" s="26" t="str">
        <f t="shared" si="367"/>
        <v/>
      </c>
      <c r="P4725" s="28" t="str">
        <f t="shared" si="371"/>
        <v/>
      </c>
      <c r="Q4725" s="24" t="str">
        <f t="shared" si="368"/>
        <v/>
      </c>
      <c r="R4725" s="24" t="str">
        <f t="shared" si="369"/>
        <v/>
      </c>
      <c r="S4725" s="27" t="str">
        <f t="shared" si="370"/>
        <v/>
      </c>
    </row>
    <row r="4726" spans="2:19" x14ac:dyDescent="0.3">
      <c r="B4726" s="24" t="str">
        <f>_xlfn.IFNA(VLOOKUP(A4726,list!B:C,2,FALSE),"")</f>
        <v/>
      </c>
      <c r="D4726" s="24" t="str">
        <f>_xlfn.IFNA(VLOOKUP(C4726,list!$G$2:$I$10,2,FALSE),"")</f>
        <v/>
      </c>
      <c r="E4726" s="24" t="str">
        <f>_xlfn.IFNA(VLOOKUP(C4726,list!G:I,3,FALSE),"")</f>
        <v/>
      </c>
      <c r="O4726" s="26" t="str">
        <f t="shared" si="367"/>
        <v/>
      </c>
      <c r="P4726" s="28" t="str">
        <f t="shared" si="371"/>
        <v/>
      </c>
      <c r="Q4726" s="24" t="str">
        <f t="shared" si="368"/>
        <v/>
      </c>
      <c r="R4726" s="24" t="str">
        <f t="shared" si="369"/>
        <v/>
      </c>
      <c r="S4726" s="27" t="str">
        <f t="shared" si="370"/>
        <v/>
      </c>
    </row>
    <row r="4727" spans="2:19" x14ac:dyDescent="0.3">
      <c r="B4727" s="24" t="str">
        <f>_xlfn.IFNA(VLOOKUP(A4727,list!B:C,2,FALSE),"")</f>
        <v/>
      </c>
      <c r="D4727" s="24" t="str">
        <f>_xlfn.IFNA(VLOOKUP(C4727,list!$G$2:$I$10,2,FALSE),"")</f>
        <v/>
      </c>
      <c r="E4727" s="24" t="str">
        <f>_xlfn.IFNA(VLOOKUP(C4727,list!G:I,3,FALSE),"")</f>
        <v/>
      </c>
      <c r="O4727" s="26" t="str">
        <f t="shared" si="367"/>
        <v/>
      </c>
      <c r="P4727" s="28" t="str">
        <f t="shared" si="371"/>
        <v/>
      </c>
      <c r="Q4727" s="24" t="str">
        <f t="shared" si="368"/>
        <v/>
      </c>
      <c r="R4727" s="24" t="str">
        <f t="shared" si="369"/>
        <v/>
      </c>
      <c r="S4727" s="27" t="str">
        <f t="shared" si="370"/>
        <v/>
      </c>
    </row>
    <row r="4728" spans="2:19" x14ac:dyDescent="0.3">
      <c r="B4728" s="24" t="str">
        <f>_xlfn.IFNA(VLOOKUP(A4728,list!B:C,2,FALSE),"")</f>
        <v/>
      </c>
      <c r="D4728" s="24" t="str">
        <f>_xlfn.IFNA(VLOOKUP(C4728,list!$G$2:$I$10,2,FALSE),"")</f>
        <v/>
      </c>
      <c r="E4728" s="24" t="str">
        <f>_xlfn.IFNA(VLOOKUP(C4728,list!G:I,3,FALSE),"")</f>
        <v/>
      </c>
      <c r="O4728" s="26" t="str">
        <f t="shared" si="367"/>
        <v/>
      </c>
      <c r="P4728" s="28" t="str">
        <f t="shared" si="371"/>
        <v/>
      </c>
      <c r="Q4728" s="24" t="str">
        <f t="shared" si="368"/>
        <v/>
      </c>
      <c r="R4728" s="24" t="str">
        <f t="shared" si="369"/>
        <v/>
      </c>
      <c r="S4728" s="27" t="str">
        <f t="shared" si="370"/>
        <v/>
      </c>
    </row>
    <row r="4729" spans="2:19" x14ac:dyDescent="0.3">
      <c r="B4729" s="24" t="str">
        <f>_xlfn.IFNA(VLOOKUP(A4729,list!B:C,2,FALSE),"")</f>
        <v/>
      </c>
      <c r="D4729" s="24" t="str">
        <f>_xlfn.IFNA(VLOOKUP(C4729,list!$G$2:$I$10,2,FALSE),"")</f>
        <v/>
      </c>
      <c r="E4729" s="24" t="str">
        <f>_xlfn.IFNA(VLOOKUP(C4729,list!G:I,3,FALSE),"")</f>
        <v/>
      </c>
      <c r="O4729" s="26" t="str">
        <f t="shared" si="367"/>
        <v/>
      </c>
      <c r="P4729" s="28" t="str">
        <f t="shared" si="371"/>
        <v/>
      </c>
      <c r="Q4729" s="24" t="str">
        <f t="shared" si="368"/>
        <v/>
      </c>
      <c r="R4729" s="24" t="str">
        <f t="shared" si="369"/>
        <v/>
      </c>
      <c r="S4729" s="27" t="str">
        <f t="shared" si="370"/>
        <v/>
      </c>
    </row>
    <row r="4730" spans="2:19" x14ac:dyDescent="0.3">
      <c r="B4730" s="24" t="str">
        <f>_xlfn.IFNA(VLOOKUP(A4730,list!B:C,2,FALSE),"")</f>
        <v/>
      </c>
      <c r="D4730" s="24" t="str">
        <f>_xlfn.IFNA(VLOOKUP(C4730,list!$G$2:$I$10,2,FALSE),"")</f>
        <v/>
      </c>
      <c r="E4730" s="24" t="str">
        <f>_xlfn.IFNA(VLOOKUP(C4730,list!G:I,3,FALSE),"")</f>
        <v/>
      </c>
      <c r="O4730" s="26" t="str">
        <f t="shared" si="367"/>
        <v/>
      </c>
      <c r="P4730" s="28" t="str">
        <f t="shared" si="371"/>
        <v/>
      </c>
      <c r="Q4730" s="24" t="str">
        <f t="shared" si="368"/>
        <v/>
      </c>
      <c r="R4730" s="24" t="str">
        <f t="shared" si="369"/>
        <v/>
      </c>
      <c r="S4730" s="27" t="str">
        <f t="shared" si="370"/>
        <v/>
      </c>
    </row>
    <row r="4731" spans="2:19" x14ac:dyDescent="0.3">
      <c r="B4731" s="24" t="str">
        <f>_xlfn.IFNA(VLOOKUP(A4731,list!B:C,2,FALSE),"")</f>
        <v/>
      </c>
      <c r="D4731" s="24" t="str">
        <f>_xlfn.IFNA(VLOOKUP(C4731,list!$G$2:$I$10,2,FALSE),"")</f>
        <v/>
      </c>
      <c r="E4731" s="24" t="str">
        <f>_xlfn.IFNA(VLOOKUP(C4731,list!G:I,3,FALSE),"")</f>
        <v/>
      </c>
      <c r="O4731" s="26" t="str">
        <f t="shared" si="367"/>
        <v/>
      </c>
      <c r="P4731" s="28" t="str">
        <f t="shared" si="371"/>
        <v/>
      </c>
      <c r="Q4731" s="24" t="str">
        <f t="shared" si="368"/>
        <v/>
      </c>
      <c r="R4731" s="24" t="str">
        <f t="shared" si="369"/>
        <v/>
      </c>
      <c r="S4731" s="27" t="str">
        <f t="shared" si="370"/>
        <v/>
      </c>
    </row>
    <row r="4732" spans="2:19" x14ac:dyDescent="0.3">
      <c r="B4732" s="24" t="str">
        <f>_xlfn.IFNA(VLOOKUP(A4732,list!B:C,2,FALSE),"")</f>
        <v/>
      </c>
      <c r="D4732" s="24" t="str">
        <f>_xlfn.IFNA(VLOOKUP(C4732,list!$G$2:$I$10,2,FALSE),"")</f>
        <v/>
      </c>
      <c r="E4732" s="24" t="str">
        <f>_xlfn.IFNA(VLOOKUP(C4732,list!G:I,3,FALSE),"")</f>
        <v/>
      </c>
      <c r="O4732" s="26" t="str">
        <f t="shared" si="367"/>
        <v/>
      </c>
      <c r="P4732" s="28" t="str">
        <f t="shared" si="371"/>
        <v/>
      </c>
      <c r="Q4732" s="24" t="str">
        <f t="shared" si="368"/>
        <v/>
      </c>
      <c r="R4732" s="24" t="str">
        <f t="shared" si="369"/>
        <v/>
      </c>
      <c r="S4732" s="27" t="str">
        <f t="shared" si="370"/>
        <v/>
      </c>
    </row>
    <row r="4733" spans="2:19" x14ac:dyDescent="0.3">
      <c r="B4733" s="24" t="str">
        <f>_xlfn.IFNA(VLOOKUP(A4733,list!B:C,2,FALSE),"")</f>
        <v/>
      </c>
      <c r="D4733" s="24" t="str">
        <f>_xlfn.IFNA(VLOOKUP(C4733,list!$G$2:$I$10,2,FALSE),"")</f>
        <v/>
      </c>
      <c r="E4733" s="24" t="str">
        <f>_xlfn.IFNA(VLOOKUP(C4733,list!G:I,3,FALSE),"")</f>
        <v/>
      </c>
      <c r="O4733" s="26" t="str">
        <f t="shared" si="367"/>
        <v/>
      </c>
      <c r="P4733" s="28" t="str">
        <f t="shared" si="371"/>
        <v/>
      </c>
      <c r="Q4733" s="24" t="str">
        <f t="shared" si="368"/>
        <v/>
      </c>
      <c r="R4733" s="24" t="str">
        <f t="shared" si="369"/>
        <v/>
      </c>
      <c r="S4733" s="27" t="str">
        <f t="shared" si="370"/>
        <v/>
      </c>
    </row>
    <row r="4734" spans="2:19" x14ac:dyDescent="0.3">
      <c r="B4734" s="24" t="str">
        <f>_xlfn.IFNA(VLOOKUP(A4734,list!B:C,2,FALSE),"")</f>
        <v/>
      </c>
      <c r="D4734" s="24" t="str">
        <f>_xlfn.IFNA(VLOOKUP(C4734,list!$G$2:$I$10,2,FALSE),"")</f>
        <v/>
      </c>
      <c r="E4734" s="24" t="str">
        <f>_xlfn.IFNA(VLOOKUP(C4734,list!G:I,3,FALSE),"")</f>
        <v/>
      </c>
      <c r="O4734" s="26" t="str">
        <f t="shared" si="367"/>
        <v/>
      </c>
      <c r="P4734" s="28" t="str">
        <f t="shared" si="371"/>
        <v/>
      </c>
      <c r="Q4734" s="24" t="str">
        <f t="shared" si="368"/>
        <v/>
      </c>
      <c r="R4734" s="24" t="str">
        <f t="shared" si="369"/>
        <v/>
      </c>
      <c r="S4734" s="27" t="str">
        <f t="shared" si="370"/>
        <v/>
      </c>
    </row>
    <row r="4735" spans="2:19" x14ac:dyDescent="0.3">
      <c r="B4735" s="24" t="str">
        <f>_xlfn.IFNA(VLOOKUP(A4735,list!B:C,2,FALSE),"")</f>
        <v/>
      </c>
      <c r="D4735" s="24" t="str">
        <f>_xlfn.IFNA(VLOOKUP(C4735,list!$G$2:$I$10,2,FALSE),"")</f>
        <v/>
      </c>
      <c r="E4735" s="24" t="str">
        <f>_xlfn.IFNA(VLOOKUP(C4735,list!G:I,3,FALSE),"")</f>
        <v/>
      </c>
      <c r="O4735" s="26" t="str">
        <f t="shared" si="367"/>
        <v/>
      </c>
      <c r="P4735" s="28" t="str">
        <f t="shared" si="371"/>
        <v/>
      </c>
      <c r="Q4735" s="24" t="str">
        <f t="shared" si="368"/>
        <v/>
      </c>
      <c r="R4735" s="24" t="str">
        <f t="shared" si="369"/>
        <v/>
      </c>
      <c r="S4735" s="27" t="str">
        <f t="shared" si="370"/>
        <v/>
      </c>
    </row>
    <row r="4736" spans="2:19" x14ac:dyDescent="0.3">
      <c r="B4736" s="24" t="str">
        <f>_xlfn.IFNA(VLOOKUP(A4736,list!B:C,2,FALSE),"")</f>
        <v/>
      </c>
      <c r="D4736" s="24" t="str">
        <f>_xlfn.IFNA(VLOOKUP(C4736,list!$G$2:$I$10,2,FALSE),"")</f>
        <v/>
      </c>
      <c r="E4736" s="24" t="str">
        <f>_xlfn.IFNA(VLOOKUP(C4736,list!G:I,3,FALSE),"")</f>
        <v/>
      </c>
      <c r="O4736" s="26" t="str">
        <f t="shared" si="367"/>
        <v/>
      </c>
      <c r="P4736" s="28" t="str">
        <f t="shared" si="371"/>
        <v/>
      </c>
      <c r="Q4736" s="24" t="str">
        <f t="shared" si="368"/>
        <v/>
      </c>
      <c r="R4736" s="24" t="str">
        <f t="shared" si="369"/>
        <v/>
      </c>
      <c r="S4736" s="27" t="str">
        <f t="shared" si="370"/>
        <v/>
      </c>
    </row>
    <row r="4737" spans="2:19" x14ac:dyDescent="0.3">
      <c r="B4737" s="24" t="str">
        <f>_xlfn.IFNA(VLOOKUP(A4737,list!B:C,2,FALSE),"")</f>
        <v/>
      </c>
      <c r="D4737" s="24" t="str">
        <f>_xlfn.IFNA(VLOOKUP(C4737,list!$G$2:$I$10,2,FALSE),"")</f>
        <v/>
      </c>
      <c r="E4737" s="24" t="str">
        <f>_xlfn.IFNA(VLOOKUP(C4737,list!G:I,3,FALSE),"")</f>
        <v/>
      </c>
      <c r="O4737" s="26" t="str">
        <f t="shared" si="367"/>
        <v/>
      </c>
      <c r="P4737" s="28" t="str">
        <f t="shared" si="371"/>
        <v/>
      </c>
      <c r="Q4737" s="24" t="str">
        <f t="shared" si="368"/>
        <v/>
      </c>
      <c r="R4737" s="24" t="str">
        <f t="shared" si="369"/>
        <v/>
      </c>
      <c r="S4737" s="27" t="str">
        <f t="shared" si="370"/>
        <v/>
      </c>
    </row>
    <row r="4738" spans="2:19" x14ac:dyDescent="0.3">
      <c r="B4738" s="24" t="str">
        <f>_xlfn.IFNA(VLOOKUP(A4738,list!B:C,2,FALSE),"")</f>
        <v/>
      </c>
      <c r="D4738" s="24" t="str">
        <f>_xlfn.IFNA(VLOOKUP(C4738,list!$G$2:$I$10,2,FALSE),"")</f>
        <v/>
      </c>
      <c r="E4738" s="24" t="str">
        <f>_xlfn.IFNA(VLOOKUP(C4738,list!G:I,3,FALSE),"")</f>
        <v/>
      </c>
      <c r="O4738" s="26" t="str">
        <f t="shared" ref="O4738:O4801" si="372">IFERROR(IF(H4738="","",DATE(YEAR(H4738),MONTH(H4738),1)),"")</f>
        <v/>
      </c>
      <c r="P4738" s="28" t="str">
        <f t="shared" si="371"/>
        <v/>
      </c>
      <c r="Q4738" s="24" t="str">
        <f t="shared" ref="Q4738:Q4801" si="373">IFERROR(IF(J4738="","",MONTH(EOMONTH(J4738,(DAY(J4738)&gt;15)+0))),"")</f>
        <v/>
      </c>
      <c r="R4738" s="24" t="str">
        <f t="shared" ref="R4738:R4801" si="374">IFERROR(IF(J4738="","",IF(AND(MONTH(J4738)=12,Q4738=1),YEAR(J4738)+1,YEAR(J4738))),"")</f>
        <v/>
      </c>
      <c r="S4738" s="27" t="str">
        <f t="shared" ref="S4738:S4801" si="375">IF(OR(Q4738="",R4738=""),"",DATE(R4738,Q4738,1))</f>
        <v/>
      </c>
    </row>
    <row r="4739" spans="2:19" x14ac:dyDescent="0.3">
      <c r="B4739" s="24" t="str">
        <f>_xlfn.IFNA(VLOOKUP(A4739,list!B:C,2,FALSE),"")</f>
        <v/>
      </c>
      <c r="D4739" s="24" t="str">
        <f>_xlfn.IFNA(VLOOKUP(C4739,list!$G$2:$I$10,2,FALSE),"")</f>
        <v/>
      </c>
      <c r="E4739" s="24" t="str">
        <f>_xlfn.IFNA(VLOOKUP(C4739,list!G:I,3,FALSE),"")</f>
        <v/>
      </c>
      <c r="O4739" s="26" t="str">
        <f t="shared" si="372"/>
        <v/>
      </c>
      <c r="P4739" s="28" t="str">
        <f t="shared" ref="P4739:P4802" si="376">IFERROR(IF(J4739&gt;0,((J4739-H4739)/7),""),"")</f>
        <v/>
      </c>
      <c r="Q4739" s="24" t="str">
        <f t="shared" si="373"/>
        <v/>
      </c>
      <c r="R4739" s="24" t="str">
        <f t="shared" si="374"/>
        <v/>
      </c>
      <c r="S4739" s="27" t="str">
        <f t="shared" si="375"/>
        <v/>
      </c>
    </row>
    <row r="4740" spans="2:19" x14ac:dyDescent="0.3">
      <c r="B4740" s="24" t="str">
        <f>_xlfn.IFNA(VLOOKUP(A4740,list!B:C,2,FALSE),"")</f>
        <v/>
      </c>
      <c r="D4740" s="24" t="str">
        <f>_xlfn.IFNA(VLOOKUP(C4740,list!$G$2:$I$10,2,FALSE),"")</f>
        <v/>
      </c>
      <c r="E4740" s="24" t="str">
        <f>_xlfn.IFNA(VLOOKUP(C4740,list!G:I,3,FALSE),"")</f>
        <v/>
      </c>
      <c r="O4740" s="26" t="str">
        <f t="shared" si="372"/>
        <v/>
      </c>
      <c r="P4740" s="28" t="str">
        <f t="shared" si="376"/>
        <v/>
      </c>
      <c r="Q4740" s="24" t="str">
        <f t="shared" si="373"/>
        <v/>
      </c>
      <c r="R4740" s="24" t="str">
        <f t="shared" si="374"/>
        <v/>
      </c>
      <c r="S4740" s="27" t="str">
        <f t="shared" si="375"/>
        <v/>
      </c>
    </row>
    <row r="4741" spans="2:19" x14ac:dyDescent="0.3">
      <c r="B4741" s="24" t="str">
        <f>_xlfn.IFNA(VLOOKUP(A4741,list!B:C,2,FALSE),"")</f>
        <v/>
      </c>
      <c r="D4741" s="24" t="str">
        <f>_xlfn.IFNA(VLOOKUP(C4741,list!$G$2:$I$10,2,FALSE),"")</f>
        <v/>
      </c>
      <c r="E4741" s="24" t="str">
        <f>_xlfn.IFNA(VLOOKUP(C4741,list!G:I,3,FALSE),"")</f>
        <v/>
      </c>
      <c r="O4741" s="26" t="str">
        <f t="shared" si="372"/>
        <v/>
      </c>
      <c r="P4741" s="28" t="str">
        <f t="shared" si="376"/>
        <v/>
      </c>
      <c r="Q4741" s="24" t="str">
        <f t="shared" si="373"/>
        <v/>
      </c>
      <c r="R4741" s="24" t="str">
        <f t="shared" si="374"/>
        <v/>
      </c>
      <c r="S4741" s="27" t="str">
        <f t="shared" si="375"/>
        <v/>
      </c>
    </row>
    <row r="4742" spans="2:19" x14ac:dyDescent="0.3">
      <c r="B4742" s="24" t="str">
        <f>_xlfn.IFNA(VLOOKUP(A4742,list!B:C,2,FALSE),"")</f>
        <v/>
      </c>
      <c r="D4742" s="24" t="str">
        <f>_xlfn.IFNA(VLOOKUP(C4742,list!$G$2:$I$10,2,FALSE),"")</f>
        <v/>
      </c>
      <c r="E4742" s="24" t="str">
        <f>_xlfn.IFNA(VLOOKUP(C4742,list!G:I,3,FALSE),"")</f>
        <v/>
      </c>
      <c r="O4742" s="26" t="str">
        <f t="shared" si="372"/>
        <v/>
      </c>
      <c r="P4742" s="28" t="str">
        <f t="shared" si="376"/>
        <v/>
      </c>
      <c r="Q4742" s="24" t="str">
        <f t="shared" si="373"/>
        <v/>
      </c>
      <c r="R4742" s="24" t="str">
        <f t="shared" si="374"/>
        <v/>
      </c>
      <c r="S4742" s="27" t="str">
        <f t="shared" si="375"/>
        <v/>
      </c>
    </row>
    <row r="4743" spans="2:19" x14ac:dyDescent="0.3">
      <c r="B4743" s="24" t="str">
        <f>_xlfn.IFNA(VLOOKUP(A4743,list!B:C,2,FALSE),"")</f>
        <v/>
      </c>
      <c r="D4743" s="24" t="str">
        <f>_xlfn.IFNA(VLOOKUP(C4743,list!$G$2:$I$10,2,FALSE),"")</f>
        <v/>
      </c>
      <c r="E4743" s="24" t="str">
        <f>_xlfn.IFNA(VLOOKUP(C4743,list!G:I,3,FALSE),"")</f>
        <v/>
      </c>
      <c r="O4743" s="26" t="str">
        <f t="shared" si="372"/>
        <v/>
      </c>
      <c r="P4743" s="28" t="str">
        <f t="shared" si="376"/>
        <v/>
      </c>
      <c r="Q4743" s="24" t="str">
        <f t="shared" si="373"/>
        <v/>
      </c>
      <c r="R4743" s="24" t="str">
        <f t="shared" si="374"/>
        <v/>
      </c>
      <c r="S4743" s="27" t="str">
        <f t="shared" si="375"/>
        <v/>
      </c>
    </row>
    <row r="4744" spans="2:19" x14ac:dyDescent="0.3">
      <c r="B4744" s="24" t="str">
        <f>_xlfn.IFNA(VLOOKUP(A4744,list!B:C,2,FALSE),"")</f>
        <v/>
      </c>
      <c r="D4744" s="24" t="str">
        <f>_xlfn.IFNA(VLOOKUP(C4744,list!$G$2:$I$10,2,FALSE),"")</f>
        <v/>
      </c>
      <c r="E4744" s="24" t="str">
        <f>_xlfn.IFNA(VLOOKUP(C4744,list!G:I,3,FALSE),"")</f>
        <v/>
      </c>
      <c r="O4744" s="26" t="str">
        <f t="shared" si="372"/>
        <v/>
      </c>
      <c r="P4744" s="28" t="str">
        <f t="shared" si="376"/>
        <v/>
      </c>
      <c r="Q4744" s="24" t="str">
        <f t="shared" si="373"/>
        <v/>
      </c>
      <c r="R4744" s="24" t="str">
        <f t="shared" si="374"/>
        <v/>
      </c>
      <c r="S4744" s="27" t="str">
        <f t="shared" si="375"/>
        <v/>
      </c>
    </row>
    <row r="4745" spans="2:19" x14ac:dyDescent="0.3">
      <c r="B4745" s="24" t="str">
        <f>_xlfn.IFNA(VLOOKUP(A4745,list!B:C,2,FALSE),"")</f>
        <v/>
      </c>
      <c r="D4745" s="24" t="str">
        <f>_xlfn.IFNA(VLOOKUP(C4745,list!$G$2:$I$10,2,FALSE),"")</f>
        <v/>
      </c>
      <c r="E4745" s="24" t="str">
        <f>_xlfn.IFNA(VLOOKUP(C4745,list!G:I,3,FALSE),"")</f>
        <v/>
      </c>
      <c r="O4745" s="26" t="str">
        <f t="shared" si="372"/>
        <v/>
      </c>
      <c r="P4745" s="28" t="str">
        <f t="shared" si="376"/>
        <v/>
      </c>
      <c r="Q4745" s="24" t="str">
        <f t="shared" si="373"/>
        <v/>
      </c>
      <c r="R4745" s="24" t="str">
        <f t="shared" si="374"/>
        <v/>
      </c>
      <c r="S4745" s="27" t="str">
        <f t="shared" si="375"/>
        <v/>
      </c>
    </row>
    <row r="4746" spans="2:19" x14ac:dyDescent="0.3">
      <c r="B4746" s="24" t="str">
        <f>_xlfn.IFNA(VLOOKUP(A4746,list!B:C,2,FALSE),"")</f>
        <v/>
      </c>
      <c r="D4746" s="24" t="str">
        <f>_xlfn.IFNA(VLOOKUP(C4746,list!$G$2:$I$10,2,FALSE),"")</f>
        <v/>
      </c>
      <c r="E4746" s="24" t="str">
        <f>_xlfn.IFNA(VLOOKUP(C4746,list!G:I,3,FALSE),"")</f>
        <v/>
      </c>
      <c r="O4746" s="26" t="str">
        <f t="shared" si="372"/>
        <v/>
      </c>
      <c r="P4746" s="28" t="str">
        <f t="shared" si="376"/>
        <v/>
      </c>
      <c r="Q4746" s="24" t="str">
        <f t="shared" si="373"/>
        <v/>
      </c>
      <c r="R4746" s="24" t="str">
        <f t="shared" si="374"/>
        <v/>
      </c>
      <c r="S4746" s="27" t="str">
        <f t="shared" si="375"/>
        <v/>
      </c>
    </row>
    <row r="4747" spans="2:19" x14ac:dyDescent="0.3">
      <c r="B4747" s="24" t="str">
        <f>_xlfn.IFNA(VLOOKUP(A4747,list!B:C,2,FALSE),"")</f>
        <v/>
      </c>
      <c r="D4747" s="24" t="str">
        <f>_xlfn.IFNA(VLOOKUP(C4747,list!$G$2:$I$10,2,FALSE),"")</f>
        <v/>
      </c>
      <c r="E4747" s="24" t="str">
        <f>_xlfn.IFNA(VLOOKUP(C4747,list!G:I,3,FALSE),"")</f>
        <v/>
      </c>
      <c r="O4747" s="26" t="str">
        <f t="shared" si="372"/>
        <v/>
      </c>
      <c r="P4747" s="28" t="str">
        <f t="shared" si="376"/>
        <v/>
      </c>
      <c r="Q4747" s="24" t="str">
        <f t="shared" si="373"/>
        <v/>
      </c>
      <c r="R4747" s="24" t="str">
        <f t="shared" si="374"/>
        <v/>
      </c>
      <c r="S4747" s="27" t="str">
        <f t="shared" si="375"/>
        <v/>
      </c>
    </row>
    <row r="4748" spans="2:19" x14ac:dyDescent="0.3">
      <c r="B4748" s="24" t="str">
        <f>_xlfn.IFNA(VLOOKUP(A4748,list!B:C,2,FALSE),"")</f>
        <v/>
      </c>
      <c r="D4748" s="24" t="str">
        <f>_xlfn.IFNA(VLOOKUP(C4748,list!$G$2:$I$10,2,FALSE),"")</f>
        <v/>
      </c>
      <c r="E4748" s="24" t="str">
        <f>_xlfn.IFNA(VLOOKUP(C4748,list!G:I,3,FALSE),"")</f>
        <v/>
      </c>
      <c r="O4748" s="26" t="str">
        <f t="shared" si="372"/>
        <v/>
      </c>
      <c r="P4748" s="28" t="str">
        <f t="shared" si="376"/>
        <v/>
      </c>
      <c r="Q4748" s="24" t="str">
        <f t="shared" si="373"/>
        <v/>
      </c>
      <c r="R4748" s="24" t="str">
        <f t="shared" si="374"/>
        <v/>
      </c>
      <c r="S4748" s="27" t="str">
        <f t="shared" si="375"/>
        <v/>
      </c>
    </row>
    <row r="4749" spans="2:19" x14ac:dyDescent="0.3">
      <c r="B4749" s="24" t="str">
        <f>_xlfn.IFNA(VLOOKUP(A4749,list!B:C,2,FALSE),"")</f>
        <v/>
      </c>
      <c r="D4749" s="24" t="str">
        <f>_xlfn.IFNA(VLOOKUP(C4749,list!$G$2:$I$10,2,FALSE),"")</f>
        <v/>
      </c>
      <c r="E4749" s="24" t="str">
        <f>_xlfn.IFNA(VLOOKUP(C4749,list!G:I,3,FALSE),"")</f>
        <v/>
      </c>
      <c r="O4749" s="26" t="str">
        <f t="shared" si="372"/>
        <v/>
      </c>
      <c r="P4749" s="28" t="str">
        <f t="shared" si="376"/>
        <v/>
      </c>
      <c r="Q4749" s="24" t="str">
        <f t="shared" si="373"/>
        <v/>
      </c>
      <c r="R4749" s="24" t="str">
        <f t="shared" si="374"/>
        <v/>
      </c>
      <c r="S4749" s="27" t="str">
        <f t="shared" si="375"/>
        <v/>
      </c>
    </row>
    <row r="4750" spans="2:19" x14ac:dyDescent="0.3">
      <c r="B4750" s="24" t="str">
        <f>_xlfn.IFNA(VLOOKUP(A4750,list!B:C,2,FALSE),"")</f>
        <v/>
      </c>
      <c r="D4750" s="24" t="str">
        <f>_xlfn.IFNA(VLOOKUP(C4750,list!$G$2:$I$10,2,FALSE),"")</f>
        <v/>
      </c>
      <c r="E4750" s="24" t="str">
        <f>_xlfn.IFNA(VLOOKUP(C4750,list!G:I,3,FALSE),"")</f>
        <v/>
      </c>
      <c r="O4750" s="26" t="str">
        <f t="shared" si="372"/>
        <v/>
      </c>
      <c r="P4750" s="28" t="str">
        <f t="shared" si="376"/>
        <v/>
      </c>
      <c r="Q4750" s="24" t="str">
        <f t="shared" si="373"/>
        <v/>
      </c>
      <c r="R4750" s="24" t="str">
        <f t="shared" si="374"/>
        <v/>
      </c>
      <c r="S4750" s="27" t="str">
        <f t="shared" si="375"/>
        <v/>
      </c>
    </row>
    <row r="4751" spans="2:19" x14ac:dyDescent="0.3">
      <c r="B4751" s="24" t="str">
        <f>_xlfn.IFNA(VLOOKUP(A4751,list!B:C,2,FALSE),"")</f>
        <v/>
      </c>
      <c r="D4751" s="24" t="str">
        <f>_xlfn.IFNA(VLOOKUP(C4751,list!$G$2:$I$10,2,FALSE),"")</f>
        <v/>
      </c>
      <c r="E4751" s="24" t="str">
        <f>_xlfn.IFNA(VLOOKUP(C4751,list!G:I,3,FALSE),"")</f>
        <v/>
      </c>
      <c r="O4751" s="26" t="str">
        <f t="shared" si="372"/>
        <v/>
      </c>
      <c r="P4751" s="28" t="str">
        <f t="shared" si="376"/>
        <v/>
      </c>
      <c r="Q4751" s="24" t="str">
        <f t="shared" si="373"/>
        <v/>
      </c>
      <c r="R4751" s="24" t="str">
        <f t="shared" si="374"/>
        <v/>
      </c>
      <c r="S4751" s="27" t="str">
        <f t="shared" si="375"/>
        <v/>
      </c>
    </row>
    <row r="4752" spans="2:19" x14ac:dyDescent="0.3">
      <c r="B4752" s="24" t="str">
        <f>_xlfn.IFNA(VLOOKUP(A4752,list!B:C,2,FALSE),"")</f>
        <v/>
      </c>
      <c r="D4752" s="24" t="str">
        <f>_xlfn.IFNA(VLOOKUP(C4752,list!$G$2:$I$10,2,FALSE),"")</f>
        <v/>
      </c>
      <c r="E4752" s="24" t="str">
        <f>_xlfn.IFNA(VLOOKUP(C4752,list!G:I,3,FALSE),"")</f>
        <v/>
      </c>
      <c r="O4752" s="26" t="str">
        <f t="shared" si="372"/>
        <v/>
      </c>
      <c r="P4752" s="28" t="str">
        <f t="shared" si="376"/>
        <v/>
      </c>
      <c r="Q4752" s="24" t="str">
        <f t="shared" si="373"/>
        <v/>
      </c>
      <c r="R4752" s="24" t="str">
        <f t="shared" si="374"/>
        <v/>
      </c>
      <c r="S4752" s="27" t="str">
        <f t="shared" si="375"/>
        <v/>
      </c>
    </row>
    <row r="4753" spans="2:19" x14ac:dyDescent="0.3">
      <c r="B4753" s="24" t="str">
        <f>_xlfn.IFNA(VLOOKUP(A4753,list!B:C,2,FALSE),"")</f>
        <v/>
      </c>
      <c r="D4753" s="24" t="str">
        <f>_xlfn.IFNA(VLOOKUP(C4753,list!$G$2:$I$10,2,FALSE),"")</f>
        <v/>
      </c>
      <c r="E4753" s="24" t="str">
        <f>_xlfn.IFNA(VLOOKUP(C4753,list!G:I,3,FALSE),"")</f>
        <v/>
      </c>
      <c r="O4753" s="26" t="str">
        <f t="shared" si="372"/>
        <v/>
      </c>
      <c r="P4753" s="28" t="str">
        <f t="shared" si="376"/>
        <v/>
      </c>
      <c r="Q4753" s="24" t="str">
        <f t="shared" si="373"/>
        <v/>
      </c>
      <c r="R4753" s="24" t="str">
        <f t="shared" si="374"/>
        <v/>
      </c>
      <c r="S4753" s="27" t="str">
        <f t="shared" si="375"/>
        <v/>
      </c>
    </row>
    <row r="4754" spans="2:19" x14ac:dyDescent="0.3">
      <c r="B4754" s="24" t="str">
        <f>_xlfn.IFNA(VLOOKUP(A4754,list!B:C,2,FALSE),"")</f>
        <v/>
      </c>
      <c r="D4754" s="24" t="str">
        <f>_xlfn.IFNA(VLOOKUP(C4754,list!$G$2:$I$10,2,FALSE),"")</f>
        <v/>
      </c>
      <c r="E4754" s="24" t="str">
        <f>_xlfn.IFNA(VLOOKUP(C4754,list!G:I,3,FALSE),"")</f>
        <v/>
      </c>
      <c r="O4754" s="26" t="str">
        <f t="shared" si="372"/>
        <v/>
      </c>
      <c r="P4754" s="28" t="str">
        <f t="shared" si="376"/>
        <v/>
      </c>
      <c r="Q4754" s="24" t="str">
        <f t="shared" si="373"/>
        <v/>
      </c>
      <c r="R4754" s="24" t="str">
        <f t="shared" si="374"/>
        <v/>
      </c>
      <c r="S4754" s="27" t="str">
        <f t="shared" si="375"/>
        <v/>
      </c>
    </row>
    <row r="4755" spans="2:19" x14ac:dyDescent="0.3">
      <c r="B4755" s="24" t="str">
        <f>_xlfn.IFNA(VLOOKUP(A4755,list!B:C,2,FALSE),"")</f>
        <v/>
      </c>
      <c r="D4755" s="24" t="str">
        <f>_xlfn.IFNA(VLOOKUP(C4755,list!$G$2:$I$10,2,FALSE),"")</f>
        <v/>
      </c>
      <c r="E4755" s="24" t="str">
        <f>_xlfn.IFNA(VLOOKUP(C4755,list!G:I,3,FALSE),"")</f>
        <v/>
      </c>
      <c r="O4755" s="26" t="str">
        <f t="shared" si="372"/>
        <v/>
      </c>
      <c r="P4755" s="28" t="str">
        <f t="shared" si="376"/>
        <v/>
      </c>
      <c r="Q4755" s="24" t="str">
        <f t="shared" si="373"/>
        <v/>
      </c>
      <c r="R4755" s="24" t="str">
        <f t="shared" si="374"/>
        <v/>
      </c>
      <c r="S4755" s="27" t="str">
        <f t="shared" si="375"/>
        <v/>
      </c>
    </row>
    <row r="4756" spans="2:19" x14ac:dyDescent="0.3">
      <c r="B4756" s="24" t="str">
        <f>_xlfn.IFNA(VLOOKUP(A4756,list!B:C,2,FALSE),"")</f>
        <v/>
      </c>
      <c r="D4756" s="24" t="str">
        <f>_xlfn.IFNA(VLOOKUP(C4756,list!$G$2:$I$10,2,FALSE),"")</f>
        <v/>
      </c>
      <c r="E4756" s="24" t="str">
        <f>_xlfn.IFNA(VLOOKUP(C4756,list!G:I,3,FALSE),"")</f>
        <v/>
      </c>
      <c r="O4756" s="26" t="str">
        <f t="shared" si="372"/>
        <v/>
      </c>
      <c r="P4756" s="28" t="str">
        <f t="shared" si="376"/>
        <v/>
      </c>
      <c r="Q4756" s="24" t="str">
        <f t="shared" si="373"/>
        <v/>
      </c>
      <c r="R4756" s="24" t="str">
        <f t="shared" si="374"/>
        <v/>
      </c>
      <c r="S4756" s="27" t="str">
        <f t="shared" si="375"/>
        <v/>
      </c>
    </row>
    <row r="4757" spans="2:19" x14ac:dyDescent="0.3">
      <c r="B4757" s="24" t="str">
        <f>_xlfn.IFNA(VLOOKUP(A4757,list!B:C,2,FALSE),"")</f>
        <v/>
      </c>
      <c r="D4757" s="24" t="str">
        <f>_xlfn.IFNA(VLOOKUP(C4757,list!$G$2:$I$10,2,FALSE),"")</f>
        <v/>
      </c>
      <c r="E4757" s="24" t="str">
        <f>_xlfn.IFNA(VLOOKUP(C4757,list!G:I,3,FALSE),"")</f>
        <v/>
      </c>
      <c r="O4757" s="26" t="str">
        <f t="shared" si="372"/>
        <v/>
      </c>
      <c r="P4757" s="28" t="str">
        <f t="shared" si="376"/>
        <v/>
      </c>
      <c r="Q4757" s="24" t="str">
        <f t="shared" si="373"/>
        <v/>
      </c>
      <c r="R4757" s="24" t="str">
        <f t="shared" si="374"/>
        <v/>
      </c>
      <c r="S4757" s="27" t="str">
        <f t="shared" si="375"/>
        <v/>
      </c>
    </row>
    <row r="4758" spans="2:19" x14ac:dyDescent="0.3">
      <c r="B4758" s="24" t="str">
        <f>_xlfn.IFNA(VLOOKUP(A4758,list!B:C,2,FALSE),"")</f>
        <v/>
      </c>
      <c r="D4758" s="24" t="str">
        <f>_xlfn.IFNA(VLOOKUP(C4758,list!$G$2:$I$10,2,FALSE),"")</f>
        <v/>
      </c>
      <c r="E4758" s="24" t="str">
        <f>_xlfn.IFNA(VLOOKUP(C4758,list!G:I,3,FALSE),"")</f>
        <v/>
      </c>
      <c r="O4758" s="26" t="str">
        <f t="shared" si="372"/>
        <v/>
      </c>
      <c r="P4758" s="28" t="str">
        <f t="shared" si="376"/>
        <v/>
      </c>
      <c r="Q4758" s="24" t="str">
        <f t="shared" si="373"/>
        <v/>
      </c>
      <c r="R4758" s="24" t="str">
        <f t="shared" si="374"/>
        <v/>
      </c>
      <c r="S4758" s="27" t="str">
        <f t="shared" si="375"/>
        <v/>
      </c>
    </row>
    <row r="4759" spans="2:19" x14ac:dyDescent="0.3">
      <c r="B4759" s="24" t="str">
        <f>_xlfn.IFNA(VLOOKUP(A4759,list!B:C,2,FALSE),"")</f>
        <v/>
      </c>
      <c r="D4759" s="24" t="str">
        <f>_xlfn.IFNA(VLOOKUP(C4759,list!$G$2:$I$10,2,FALSE),"")</f>
        <v/>
      </c>
      <c r="E4759" s="24" t="str">
        <f>_xlfn.IFNA(VLOOKUP(C4759,list!G:I,3,FALSE),"")</f>
        <v/>
      </c>
      <c r="O4759" s="26" t="str">
        <f t="shared" si="372"/>
        <v/>
      </c>
      <c r="P4759" s="28" t="str">
        <f t="shared" si="376"/>
        <v/>
      </c>
      <c r="Q4759" s="24" t="str">
        <f t="shared" si="373"/>
        <v/>
      </c>
      <c r="R4759" s="24" t="str">
        <f t="shared" si="374"/>
        <v/>
      </c>
      <c r="S4759" s="27" t="str">
        <f t="shared" si="375"/>
        <v/>
      </c>
    </row>
    <row r="4760" spans="2:19" x14ac:dyDescent="0.3">
      <c r="B4760" s="24" t="str">
        <f>_xlfn.IFNA(VLOOKUP(A4760,list!B:C,2,FALSE),"")</f>
        <v/>
      </c>
      <c r="D4760" s="24" t="str">
        <f>_xlfn.IFNA(VLOOKUP(C4760,list!$G$2:$I$10,2,FALSE),"")</f>
        <v/>
      </c>
      <c r="E4760" s="24" t="str">
        <f>_xlfn.IFNA(VLOOKUP(C4760,list!G:I,3,FALSE),"")</f>
        <v/>
      </c>
      <c r="O4760" s="26" t="str">
        <f t="shared" si="372"/>
        <v/>
      </c>
      <c r="P4760" s="28" t="str">
        <f t="shared" si="376"/>
        <v/>
      </c>
      <c r="Q4760" s="24" t="str">
        <f t="shared" si="373"/>
        <v/>
      </c>
      <c r="R4760" s="24" t="str">
        <f t="shared" si="374"/>
        <v/>
      </c>
      <c r="S4760" s="27" t="str">
        <f t="shared" si="375"/>
        <v/>
      </c>
    </row>
    <row r="4761" spans="2:19" x14ac:dyDescent="0.3">
      <c r="B4761" s="24" t="str">
        <f>_xlfn.IFNA(VLOOKUP(A4761,list!B:C,2,FALSE),"")</f>
        <v/>
      </c>
      <c r="D4761" s="24" t="str">
        <f>_xlfn.IFNA(VLOOKUP(C4761,list!$G$2:$I$10,2,FALSE),"")</f>
        <v/>
      </c>
      <c r="E4761" s="24" t="str">
        <f>_xlfn.IFNA(VLOOKUP(C4761,list!G:I,3,FALSE),"")</f>
        <v/>
      </c>
      <c r="O4761" s="26" t="str">
        <f t="shared" si="372"/>
        <v/>
      </c>
      <c r="P4761" s="28" t="str">
        <f t="shared" si="376"/>
        <v/>
      </c>
      <c r="Q4761" s="24" t="str">
        <f t="shared" si="373"/>
        <v/>
      </c>
      <c r="R4761" s="24" t="str">
        <f t="shared" si="374"/>
        <v/>
      </c>
      <c r="S4761" s="27" t="str">
        <f t="shared" si="375"/>
        <v/>
      </c>
    </row>
    <row r="4762" spans="2:19" x14ac:dyDescent="0.3">
      <c r="B4762" s="24" t="str">
        <f>_xlfn.IFNA(VLOOKUP(A4762,list!B:C,2,FALSE),"")</f>
        <v/>
      </c>
      <c r="D4762" s="24" t="str">
        <f>_xlfn.IFNA(VLOOKUP(C4762,list!$G$2:$I$10,2,FALSE),"")</f>
        <v/>
      </c>
      <c r="E4762" s="24" t="str">
        <f>_xlfn.IFNA(VLOOKUP(C4762,list!G:I,3,FALSE),"")</f>
        <v/>
      </c>
      <c r="O4762" s="26" t="str">
        <f t="shared" si="372"/>
        <v/>
      </c>
      <c r="P4762" s="28" t="str">
        <f t="shared" si="376"/>
        <v/>
      </c>
      <c r="Q4762" s="24" t="str">
        <f t="shared" si="373"/>
        <v/>
      </c>
      <c r="R4762" s="24" t="str">
        <f t="shared" si="374"/>
        <v/>
      </c>
      <c r="S4762" s="27" t="str">
        <f t="shared" si="375"/>
        <v/>
      </c>
    </row>
    <row r="4763" spans="2:19" x14ac:dyDescent="0.3">
      <c r="B4763" s="24" t="str">
        <f>_xlfn.IFNA(VLOOKUP(A4763,list!B:C,2,FALSE),"")</f>
        <v/>
      </c>
      <c r="D4763" s="24" t="str">
        <f>_xlfn.IFNA(VLOOKUP(C4763,list!$G$2:$I$10,2,FALSE),"")</f>
        <v/>
      </c>
      <c r="E4763" s="24" t="str">
        <f>_xlfn.IFNA(VLOOKUP(C4763,list!G:I,3,FALSE),"")</f>
        <v/>
      </c>
      <c r="O4763" s="26" t="str">
        <f t="shared" si="372"/>
        <v/>
      </c>
      <c r="P4763" s="28" t="str">
        <f t="shared" si="376"/>
        <v/>
      </c>
      <c r="Q4763" s="24" t="str">
        <f t="shared" si="373"/>
        <v/>
      </c>
      <c r="R4763" s="24" t="str">
        <f t="shared" si="374"/>
        <v/>
      </c>
      <c r="S4763" s="27" t="str">
        <f t="shared" si="375"/>
        <v/>
      </c>
    </row>
    <row r="4764" spans="2:19" x14ac:dyDescent="0.3">
      <c r="B4764" s="24" t="str">
        <f>_xlfn.IFNA(VLOOKUP(A4764,list!B:C,2,FALSE),"")</f>
        <v/>
      </c>
      <c r="D4764" s="24" t="str">
        <f>_xlfn.IFNA(VLOOKUP(C4764,list!$G$2:$I$10,2,FALSE),"")</f>
        <v/>
      </c>
      <c r="E4764" s="24" t="str">
        <f>_xlfn.IFNA(VLOOKUP(C4764,list!G:I,3,FALSE),"")</f>
        <v/>
      </c>
      <c r="O4764" s="26" t="str">
        <f t="shared" si="372"/>
        <v/>
      </c>
      <c r="P4764" s="28" t="str">
        <f t="shared" si="376"/>
        <v/>
      </c>
      <c r="Q4764" s="24" t="str">
        <f t="shared" si="373"/>
        <v/>
      </c>
      <c r="R4764" s="24" t="str">
        <f t="shared" si="374"/>
        <v/>
      </c>
      <c r="S4764" s="27" t="str">
        <f t="shared" si="375"/>
        <v/>
      </c>
    </row>
    <row r="4765" spans="2:19" x14ac:dyDescent="0.3">
      <c r="B4765" s="24" t="str">
        <f>_xlfn.IFNA(VLOOKUP(A4765,list!B:C,2,FALSE),"")</f>
        <v/>
      </c>
      <c r="D4765" s="24" t="str">
        <f>_xlfn.IFNA(VLOOKUP(C4765,list!$G$2:$I$10,2,FALSE),"")</f>
        <v/>
      </c>
      <c r="E4765" s="24" t="str">
        <f>_xlfn.IFNA(VLOOKUP(C4765,list!G:I,3,FALSE),"")</f>
        <v/>
      </c>
      <c r="O4765" s="26" t="str">
        <f t="shared" si="372"/>
        <v/>
      </c>
      <c r="P4765" s="28" t="str">
        <f t="shared" si="376"/>
        <v/>
      </c>
      <c r="Q4765" s="24" t="str">
        <f t="shared" si="373"/>
        <v/>
      </c>
      <c r="R4765" s="24" t="str">
        <f t="shared" si="374"/>
        <v/>
      </c>
      <c r="S4765" s="27" t="str">
        <f t="shared" si="375"/>
        <v/>
      </c>
    </row>
    <row r="4766" spans="2:19" x14ac:dyDescent="0.3">
      <c r="B4766" s="24" t="str">
        <f>_xlfn.IFNA(VLOOKUP(A4766,list!B:C,2,FALSE),"")</f>
        <v/>
      </c>
      <c r="D4766" s="24" t="str">
        <f>_xlfn.IFNA(VLOOKUP(C4766,list!$G$2:$I$10,2,FALSE),"")</f>
        <v/>
      </c>
      <c r="E4766" s="24" t="str">
        <f>_xlfn.IFNA(VLOOKUP(C4766,list!G:I,3,FALSE),"")</f>
        <v/>
      </c>
      <c r="O4766" s="26" t="str">
        <f t="shared" si="372"/>
        <v/>
      </c>
      <c r="P4766" s="28" t="str">
        <f t="shared" si="376"/>
        <v/>
      </c>
      <c r="Q4766" s="24" t="str">
        <f t="shared" si="373"/>
        <v/>
      </c>
      <c r="R4766" s="24" t="str">
        <f t="shared" si="374"/>
        <v/>
      </c>
      <c r="S4766" s="27" t="str">
        <f t="shared" si="375"/>
        <v/>
      </c>
    </row>
    <row r="4767" spans="2:19" x14ac:dyDescent="0.3">
      <c r="B4767" s="24" t="str">
        <f>_xlfn.IFNA(VLOOKUP(A4767,list!B:C,2,FALSE),"")</f>
        <v/>
      </c>
      <c r="D4767" s="24" t="str">
        <f>_xlfn.IFNA(VLOOKUP(C4767,list!$G$2:$I$10,2,FALSE),"")</f>
        <v/>
      </c>
      <c r="E4767" s="24" t="str">
        <f>_xlfn.IFNA(VLOOKUP(C4767,list!G:I,3,FALSE),"")</f>
        <v/>
      </c>
      <c r="O4767" s="26" t="str">
        <f t="shared" si="372"/>
        <v/>
      </c>
      <c r="P4767" s="28" t="str">
        <f t="shared" si="376"/>
        <v/>
      </c>
      <c r="Q4767" s="24" t="str">
        <f t="shared" si="373"/>
        <v/>
      </c>
      <c r="R4767" s="24" t="str">
        <f t="shared" si="374"/>
        <v/>
      </c>
      <c r="S4767" s="27" t="str">
        <f t="shared" si="375"/>
        <v/>
      </c>
    </row>
    <row r="4768" spans="2:19" x14ac:dyDescent="0.3">
      <c r="B4768" s="24" t="str">
        <f>_xlfn.IFNA(VLOOKUP(A4768,list!B:C,2,FALSE),"")</f>
        <v/>
      </c>
      <c r="D4768" s="24" t="str">
        <f>_xlfn.IFNA(VLOOKUP(C4768,list!$G$2:$I$10,2,FALSE),"")</f>
        <v/>
      </c>
      <c r="E4768" s="24" t="str">
        <f>_xlfn.IFNA(VLOOKUP(C4768,list!G:I,3,FALSE),"")</f>
        <v/>
      </c>
      <c r="O4768" s="26" t="str">
        <f t="shared" si="372"/>
        <v/>
      </c>
      <c r="P4768" s="28" t="str">
        <f t="shared" si="376"/>
        <v/>
      </c>
      <c r="Q4768" s="24" t="str">
        <f t="shared" si="373"/>
        <v/>
      </c>
      <c r="R4768" s="24" t="str">
        <f t="shared" si="374"/>
        <v/>
      </c>
      <c r="S4768" s="27" t="str">
        <f t="shared" si="375"/>
        <v/>
      </c>
    </row>
    <row r="4769" spans="2:19" x14ac:dyDescent="0.3">
      <c r="B4769" s="24" t="str">
        <f>_xlfn.IFNA(VLOOKUP(A4769,list!B:C,2,FALSE),"")</f>
        <v/>
      </c>
      <c r="D4769" s="24" t="str">
        <f>_xlfn.IFNA(VLOOKUP(C4769,list!$G$2:$I$10,2,FALSE),"")</f>
        <v/>
      </c>
      <c r="E4769" s="24" t="str">
        <f>_xlfn.IFNA(VLOOKUP(C4769,list!G:I,3,FALSE),"")</f>
        <v/>
      </c>
      <c r="O4769" s="26" t="str">
        <f t="shared" si="372"/>
        <v/>
      </c>
      <c r="P4769" s="28" t="str">
        <f t="shared" si="376"/>
        <v/>
      </c>
      <c r="Q4769" s="24" t="str">
        <f t="shared" si="373"/>
        <v/>
      </c>
      <c r="R4769" s="24" t="str">
        <f t="shared" si="374"/>
        <v/>
      </c>
      <c r="S4769" s="27" t="str">
        <f t="shared" si="375"/>
        <v/>
      </c>
    </row>
    <row r="4770" spans="2:19" x14ac:dyDescent="0.3">
      <c r="B4770" s="24" t="str">
        <f>_xlfn.IFNA(VLOOKUP(A4770,list!B:C,2,FALSE),"")</f>
        <v/>
      </c>
      <c r="D4770" s="24" t="str">
        <f>_xlfn.IFNA(VLOOKUP(C4770,list!$G$2:$I$10,2,FALSE),"")</f>
        <v/>
      </c>
      <c r="E4770" s="24" t="str">
        <f>_xlfn.IFNA(VLOOKUP(C4770,list!G:I,3,FALSE),"")</f>
        <v/>
      </c>
      <c r="O4770" s="26" t="str">
        <f t="shared" si="372"/>
        <v/>
      </c>
      <c r="P4770" s="28" t="str">
        <f t="shared" si="376"/>
        <v/>
      </c>
      <c r="Q4770" s="24" t="str">
        <f t="shared" si="373"/>
        <v/>
      </c>
      <c r="R4770" s="24" t="str">
        <f t="shared" si="374"/>
        <v/>
      </c>
      <c r="S4770" s="27" t="str">
        <f t="shared" si="375"/>
        <v/>
      </c>
    </row>
    <row r="4771" spans="2:19" x14ac:dyDescent="0.3">
      <c r="B4771" s="24" t="str">
        <f>_xlfn.IFNA(VLOOKUP(A4771,list!B:C,2,FALSE),"")</f>
        <v/>
      </c>
      <c r="D4771" s="24" t="str">
        <f>_xlfn.IFNA(VLOOKUP(C4771,list!$G$2:$I$10,2,FALSE),"")</f>
        <v/>
      </c>
      <c r="E4771" s="24" t="str">
        <f>_xlfn.IFNA(VLOOKUP(C4771,list!G:I,3,FALSE),"")</f>
        <v/>
      </c>
      <c r="O4771" s="26" t="str">
        <f t="shared" si="372"/>
        <v/>
      </c>
      <c r="P4771" s="28" t="str">
        <f t="shared" si="376"/>
        <v/>
      </c>
      <c r="Q4771" s="24" t="str">
        <f t="shared" si="373"/>
        <v/>
      </c>
      <c r="R4771" s="24" t="str">
        <f t="shared" si="374"/>
        <v/>
      </c>
      <c r="S4771" s="27" t="str">
        <f t="shared" si="375"/>
        <v/>
      </c>
    </row>
    <row r="4772" spans="2:19" x14ac:dyDescent="0.3">
      <c r="B4772" s="24" t="str">
        <f>_xlfn.IFNA(VLOOKUP(A4772,list!B:C,2,FALSE),"")</f>
        <v/>
      </c>
      <c r="D4772" s="24" t="str">
        <f>_xlfn.IFNA(VLOOKUP(C4772,list!$G$2:$I$10,2,FALSE),"")</f>
        <v/>
      </c>
      <c r="E4772" s="24" t="str">
        <f>_xlfn.IFNA(VLOOKUP(C4772,list!G:I,3,FALSE),"")</f>
        <v/>
      </c>
      <c r="O4772" s="26" t="str">
        <f t="shared" si="372"/>
        <v/>
      </c>
      <c r="P4772" s="28" t="str">
        <f t="shared" si="376"/>
        <v/>
      </c>
      <c r="Q4772" s="24" t="str">
        <f t="shared" si="373"/>
        <v/>
      </c>
      <c r="R4772" s="24" t="str">
        <f t="shared" si="374"/>
        <v/>
      </c>
      <c r="S4772" s="27" t="str">
        <f t="shared" si="375"/>
        <v/>
      </c>
    </row>
    <row r="4773" spans="2:19" x14ac:dyDescent="0.3">
      <c r="B4773" s="24" t="str">
        <f>_xlfn.IFNA(VLOOKUP(A4773,list!B:C,2,FALSE),"")</f>
        <v/>
      </c>
      <c r="D4773" s="24" t="str">
        <f>_xlfn.IFNA(VLOOKUP(C4773,list!$G$2:$I$10,2,FALSE),"")</f>
        <v/>
      </c>
      <c r="E4773" s="24" t="str">
        <f>_xlfn.IFNA(VLOOKUP(C4773,list!G:I,3,FALSE),"")</f>
        <v/>
      </c>
      <c r="O4773" s="26" t="str">
        <f t="shared" si="372"/>
        <v/>
      </c>
      <c r="P4773" s="28" t="str">
        <f t="shared" si="376"/>
        <v/>
      </c>
      <c r="Q4773" s="24" t="str">
        <f t="shared" si="373"/>
        <v/>
      </c>
      <c r="R4773" s="24" t="str">
        <f t="shared" si="374"/>
        <v/>
      </c>
      <c r="S4773" s="27" t="str">
        <f t="shared" si="375"/>
        <v/>
      </c>
    </row>
    <row r="4774" spans="2:19" x14ac:dyDescent="0.3">
      <c r="B4774" s="24" t="str">
        <f>_xlfn.IFNA(VLOOKUP(A4774,list!B:C,2,FALSE),"")</f>
        <v/>
      </c>
      <c r="D4774" s="24" t="str">
        <f>_xlfn.IFNA(VLOOKUP(C4774,list!$G$2:$I$10,2,FALSE),"")</f>
        <v/>
      </c>
      <c r="E4774" s="24" t="str">
        <f>_xlfn.IFNA(VLOOKUP(C4774,list!G:I,3,FALSE),"")</f>
        <v/>
      </c>
      <c r="O4774" s="26" t="str">
        <f t="shared" si="372"/>
        <v/>
      </c>
      <c r="P4774" s="28" t="str">
        <f t="shared" si="376"/>
        <v/>
      </c>
      <c r="Q4774" s="24" t="str">
        <f t="shared" si="373"/>
        <v/>
      </c>
      <c r="R4774" s="24" t="str">
        <f t="shared" si="374"/>
        <v/>
      </c>
      <c r="S4774" s="27" t="str">
        <f t="shared" si="375"/>
        <v/>
      </c>
    </row>
    <row r="4775" spans="2:19" x14ac:dyDescent="0.3">
      <c r="B4775" s="24" t="str">
        <f>_xlfn.IFNA(VLOOKUP(A4775,list!B:C,2,FALSE),"")</f>
        <v/>
      </c>
      <c r="D4775" s="24" t="str">
        <f>_xlfn.IFNA(VLOOKUP(C4775,list!$G$2:$I$10,2,FALSE),"")</f>
        <v/>
      </c>
      <c r="E4775" s="24" t="str">
        <f>_xlfn.IFNA(VLOOKUP(C4775,list!G:I,3,FALSE),"")</f>
        <v/>
      </c>
      <c r="O4775" s="26" t="str">
        <f t="shared" si="372"/>
        <v/>
      </c>
      <c r="P4775" s="28" t="str">
        <f t="shared" si="376"/>
        <v/>
      </c>
      <c r="Q4775" s="24" t="str">
        <f t="shared" si="373"/>
        <v/>
      </c>
      <c r="R4775" s="24" t="str">
        <f t="shared" si="374"/>
        <v/>
      </c>
      <c r="S4775" s="27" t="str">
        <f t="shared" si="375"/>
        <v/>
      </c>
    </row>
    <row r="4776" spans="2:19" x14ac:dyDescent="0.3">
      <c r="B4776" s="24" t="str">
        <f>_xlfn.IFNA(VLOOKUP(A4776,list!B:C,2,FALSE),"")</f>
        <v/>
      </c>
      <c r="D4776" s="24" t="str">
        <f>_xlfn.IFNA(VLOOKUP(C4776,list!$G$2:$I$10,2,FALSE),"")</f>
        <v/>
      </c>
      <c r="E4776" s="24" t="str">
        <f>_xlfn.IFNA(VLOOKUP(C4776,list!G:I,3,FALSE),"")</f>
        <v/>
      </c>
      <c r="O4776" s="26" t="str">
        <f t="shared" si="372"/>
        <v/>
      </c>
      <c r="P4776" s="28" t="str">
        <f t="shared" si="376"/>
        <v/>
      </c>
      <c r="Q4776" s="24" t="str">
        <f t="shared" si="373"/>
        <v/>
      </c>
      <c r="R4776" s="24" t="str">
        <f t="shared" si="374"/>
        <v/>
      </c>
      <c r="S4776" s="27" t="str">
        <f t="shared" si="375"/>
        <v/>
      </c>
    </row>
    <row r="4777" spans="2:19" x14ac:dyDescent="0.3">
      <c r="B4777" s="24" t="str">
        <f>_xlfn.IFNA(VLOOKUP(A4777,list!B:C,2,FALSE),"")</f>
        <v/>
      </c>
      <c r="D4777" s="24" t="str">
        <f>_xlfn.IFNA(VLOOKUP(C4777,list!$G$2:$I$10,2,FALSE),"")</f>
        <v/>
      </c>
      <c r="E4777" s="24" t="str">
        <f>_xlfn.IFNA(VLOOKUP(C4777,list!G:I,3,FALSE),"")</f>
        <v/>
      </c>
      <c r="O4777" s="26" t="str">
        <f t="shared" si="372"/>
        <v/>
      </c>
      <c r="P4777" s="28" t="str">
        <f t="shared" si="376"/>
        <v/>
      </c>
      <c r="Q4777" s="24" t="str">
        <f t="shared" si="373"/>
        <v/>
      </c>
      <c r="R4777" s="24" t="str">
        <f t="shared" si="374"/>
        <v/>
      </c>
      <c r="S4777" s="27" t="str">
        <f t="shared" si="375"/>
        <v/>
      </c>
    </row>
    <row r="4778" spans="2:19" x14ac:dyDescent="0.3">
      <c r="B4778" s="24" t="str">
        <f>_xlfn.IFNA(VLOOKUP(A4778,list!B:C,2,FALSE),"")</f>
        <v/>
      </c>
      <c r="D4778" s="24" t="str">
        <f>_xlfn.IFNA(VLOOKUP(C4778,list!$G$2:$I$10,2,FALSE),"")</f>
        <v/>
      </c>
      <c r="E4778" s="24" t="str">
        <f>_xlfn.IFNA(VLOOKUP(C4778,list!G:I,3,FALSE),"")</f>
        <v/>
      </c>
      <c r="O4778" s="26" t="str">
        <f t="shared" si="372"/>
        <v/>
      </c>
      <c r="P4778" s="28" t="str">
        <f t="shared" si="376"/>
        <v/>
      </c>
      <c r="Q4778" s="24" t="str">
        <f t="shared" si="373"/>
        <v/>
      </c>
      <c r="R4778" s="24" t="str">
        <f t="shared" si="374"/>
        <v/>
      </c>
      <c r="S4778" s="27" t="str">
        <f t="shared" si="375"/>
        <v/>
      </c>
    </row>
    <row r="4779" spans="2:19" x14ac:dyDescent="0.3">
      <c r="B4779" s="24" t="str">
        <f>_xlfn.IFNA(VLOOKUP(A4779,list!B:C,2,FALSE),"")</f>
        <v/>
      </c>
      <c r="D4779" s="24" t="str">
        <f>_xlfn.IFNA(VLOOKUP(C4779,list!$G$2:$I$10,2,FALSE),"")</f>
        <v/>
      </c>
      <c r="E4779" s="24" t="str">
        <f>_xlfn.IFNA(VLOOKUP(C4779,list!G:I,3,FALSE),"")</f>
        <v/>
      </c>
      <c r="O4779" s="26" t="str">
        <f t="shared" si="372"/>
        <v/>
      </c>
      <c r="P4779" s="28" t="str">
        <f t="shared" si="376"/>
        <v/>
      </c>
      <c r="Q4779" s="24" t="str">
        <f t="shared" si="373"/>
        <v/>
      </c>
      <c r="R4779" s="24" t="str">
        <f t="shared" si="374"/>
        <v/>
      </c>
      <c r="S4779" s="27" t="str">
        <f t="shared" si="375"/>
        <v/>
      </c>
    </row>
    <row r="4780" spans="2:19" x14ac:dyDescent="0.3">
      <c r="B4780" s="24" t="str">
        <f>_xlfn.IFNA(VLOOKUP(A4780,list!B:C,2,FALSE),"")</f>
        <v/>
      </c>
      <c r="D4780" s="24" t="str">
        <f>_xlfn.IFNA(VLOOKUP(C4780,list!$G$2:$I$10,2,FALSE),"")</f>
        <v/>
      </c>
      <c r="E4780" s="24" t="str">
        <f>_xlfn.IFNA(VLOOKUP(C4780,list!G:I,3,FALSE),"")</f>
        <v/>
      </c>
      <c r="O4780" s="26" t="str">
        <f t="shared" si="372"/>
        <v/>
      </c>
      <c r="P4780" s="28" t="str">
        <f t="shared" si="376"/>
        <v/>
      </c>
      <c r="Q4780" s="24" t="str">
        <f t="shared" si="373"/>
        <v/>
      </c>
      <c r="R4780" s="24" t="str">
        <f t="shared" si="374"/>
        <v/>
      </c>
      <c r="S4780" s="27" t="str">
        <f t="shared" si="375"/>
        <v/>
      </c>
    </row>
    <row r="4781" spans="2:19" x14ac:dyDescent="0.3">
      <c r="B4781" s="24" t="str">
        <f>_xlfn.IFNA(VLOOKUP(A4781,list!B:C,2,FALSE),"")</f>
        <v/>
      </c>
      <c r="D4781" s="24" t="str">
        <f>_xlfn.IFNA(VLOOKUP(C4781,list!$G$2:$I$10,2,FALSE),"")</f>
        <v/>
      </c>
      <c r="E4781" s="24" t="str">
        <f>_xlfn.IFNA(VLOOKUP(C4781,list!G:I,3,FALSE),"")</f>
        <v/>
      </c>
      <c r="O4781" s="26" t="str">
        <f t="shared" si="372"/>
        <v/>
      </c>
      <c r="P4781" s="28" t="str">
        <f t="shared" si="376"/>
        <v/>
      </c>
      <c r="Q4781" s="24" t="str">
        <f t="shared" si="373"/>
        <v/>
      </c>
      <c r="R4781" s="24" t="str">
        <f t="shared" si="374"/>
        <v/>
      </c>
      <c r="S4781" s="27" t="str">
        <f t="shared" si="375"/>
        <v/>
      </c>
    </row>
    <row r="4782" spans="2:19" x14ac:dyDescent="0.3">
      <c r="B4782" s="24" t="str">
        <f>_xlfn.IFNA(VLOOKUP(A4782,list!B:C,2,FALSE),"")</f>
        <v/>
      </c>
      <c r="D4782" s="24" t="str">
        <f>_xlfn.IFNA(VLOOKUP(C4782,list!$G$2:$I$10,2,FALSE),"")</f>
        <v/>
      </c>
      <c r="E4782" s="24" t="str">
        <f>_xlfn.IFNA(VLOOKUP(C4782,list!G:I,3,FALSE),"")</f>
        <v/>
      </c>
      <c r="O4782" s="26" t="str">
        <f t="shared" si="372"/>
        <v/>
      </c>
      <c r="P4782" s="28" t="str">
        <f t="shared" si="376"/>
        <v/>
      </c>
      <c r="Q4782" s="24" t="str">
        <f t="shared" si="373"/>
        <v/>
      </c>
      <c r="R4782" s="24" t="str">
        <f t="shared" si="374"/>
        <v/>
      </c>
      <c r="S4782" s="27" t="str">
        <f t="shared" si="375"/>
        <v/>
      </c>
    </row>
    <row r="4783" spans="2:19" x14ac:dyDescent="0.3">
      <c r="B4783" s="24" t="str">
        <f>_xlfn.IFNA(VLOOKUP(A4783,list!B:C,2,FALSE),"")</f>
        <v/>
      </c>
      <c r="D4783" s="24" t="str">
        <f>_xlfn.IFNA(VLOOKUP(C4783,list!$G$2:$I$10,2,FALSE),"")</f>
        <v/>
      </c>
      <c r="E4783" s="24" t="str">
        <f>_xlfn.IFNA(VLOOKUP(C4783,list!G:I,3,FALSE),"")</f>
        <v/>
      </c>
      <c r="O4783" s="26" t="str">
        <f t="shared" si="372"/>
        <v/>
      </c>
      <c r="P4783" s="28" t="str">
        <f t="shared" si="376"/>
        <v/>
      </c>
      <c r="Q4783" s="24" t="str">
        <f t="shared" si="373"/>
        <v/>
      </c>
      <c r="R4783" s="24" t="str">
        <f t="shared" si="374"/>
        <v/>
      </c>
      <c r="S4783" s="27" t="str">
        <f t="shared" si="375"/>
        <v/>
      </c>
    </row>
    <row r="4784" spans="2:19" x14ac:dyDescent="0.3">
      <c r="B4784" s="24" t="str">
        <f>_xlfn.IFNA(VLOOKUP(A4784,list!B:C,2,FALSE),"")</f>
        <v/>
      </c>
      <c r="D4784" s="24" t="str">
        <f>_xlfn.IFNA(VLOOKUP(C4784,list!$G$2:$I$10,2,FALSE),"")</f>
        <v/>
      </c>
      <c r="E4784" s="24" t="str">
        <f>_xlfn.IFNA(VLOOKUP(C4784,list!G:I,3,FALSE),"")</f>
        <v/>
      </c>
      <c r="O4784" s="26" t="str">
        <f t="shared" si="372"/>
        <v/>
      </c>
      <c r="P4784" s="28" t="str">
        <f t="shared" si="376"/>
        <v/>
      </c>
      <c r="Q4784" s="24" t="str">
        <f t="shared" si="373"/>
        <v/>
      </c>
      <c r="R4784" s="24" t="str">
        <f t="shared" si="374"/>
        <v/>
      </c>
      <c r="S4784" s="27" t="str">
        <f t="shared" si="375"/>
        <v/>
      </c>
    </row>
    <row r="4785" spans="2:19" x14ac:dyDescent="0.3">
      <c r="B4785" s="24" t="str">
        <f>_xlfn.IFNA(VLOOKUP(A4785,list!B:C,2,FALSE),"")</f>
        <v/>
      </c>
      <c r="D4785" s="24" t="str">
        <f>_xlfn.IFNA(VLOOKUP(C4785,list!$G$2:$I$10,2,FALSE),"")</f>
        <v/>
      </c>
      <c r="E4785" s="24" t="str">
        <f>_xlfn.IFNA(VLOOKUP(C4785,list!G:I,3,FALSE),"")</f>
        <v/>
      </c>
      <c r="O4785" s="26" t="str">
        <f t="shared" si="372"/>
        <v/>
      </c>
      <c r="P4785" s="28" t="str">
        <f t="shared" si="376"/>
        <v/>
      </c>
      <c r="Q4785" s="24" t="str">
        <f t="shared" si="373"/>
        <v/>
      </c>
      <c r="R4785" s="24" t="str">
        <f t="shared" si="374"/>
        <v/>
      </c>
      <c r="S4785" s="27" t="str">
        <f t="shared" si="375"/>
        <v/>
      </c>
    </row>
    <row r="4786" spans="2:19" x14ac:dyDescent="0.3">
      <c r="B4786" s="24" t="str">
        <f>_xlfn.IFNA(VLOOKUP(A4786,list!B:C,2,FALSE),"")</f>
        <v/>
      </c>
      <c r="D4786" s="24" t="str">
        <f>_xlfn.IFNA(VLOOKUP(C4786,list!$G$2:$I$10,2,FALSE),"")</f>
        <v/>
      </c>
      <c r="E4786" s="24" t="str">
        <f>_xlfn.IFNA(VLOOKUP(C4786,list!G:I,3,FALSE),"")</f>
        <v/>
      </c>
      <c r="O4786" s="26" t="str">
        <f t="shared" si="372"/>
        <v/>
      </c>
      <c r="P4786" s="28" t="str">
        <f t="shared" si="376"/>
        <v/>
      </c>
      <c r="Q4786" s="24" t="str">
        <f t="shared" si="373"/>
        <v/>
      </c>
      <c r="R4786" s="24" t="str">
        <f t="shared" si="374"/>
        <v/>
      </c>
      <c r="S4786" s="27" t="str">
        <f t="shared" si="375"/>
        <v/>
      </c>
    </row>
    <row r="4787" spans="2:19" x14ac:dyDescent="0.3">
      <c r="B4787" s="24" t="str">
        <f>_xlfn.IFNA(VLOOKUP(A4787,list!B:C,2,FALSE),"")</f>
        <v/>
      </c>
      <c r="D4787" s="24" t="str">
        <f>_xlfn.IFNA(VLOOKUP(C4787,list!$G$2:$I$10,2,FALSE),"")</f>
        <v/>
      </c>
      <c r="E4787" s="24" t="str">
        <f>_xlfn.IFNA(VLOOKUP(C4787,list!G:I,3,FALSE),"")</f>
        <v/>
      </c>
      <c r="O4787" s="26" t="str">
        <f t="shared" si="372"/>
        <v/>
      </c>
      <c r="P4787" s="28" t="str">
        <f t="shared" si="376"/>
        <v/>
      </c>
      <c r="Q4787" s="24" t="str">
        <f t="shared" si="373"/>
        <v/>
      </c>
      <c r="R4787" s="24" t="str">
        <f t="shared" si="374"/>
        <v/>
      </c>
      <c r="S4787" s="27" t="str">
        <f t="shared" si="375"/>
        <v/>
      </c>
    </row>
    <row r="4788" spans="2:19" x14ac:dyDescent="0.3">
      <c r="B4788" s="24" t="str">
        <f>_xlfn.IFNA(VLOOKUP(A4788,list!B:C,2,FALSE),"")</f>
        <v/>
      </c>
      <c r="D4788" s="24" t="str">
        <f>_xlfn.IFNA(VLOOKUP(C4788,list!$G$2:$I$10,2,FALSE),"")</f>
        <v/>
      </c>
      <c r="E4788" s="24" t="str">
        <f>_xlfn.IFNA(VLOOKUP(C4788,list!G:I,3,FALSE),"")</f>
        <v/>
      </c>
      <c r="O4788" s="26" t="str">
        <f t="shared" si="372"/>
        <v/>
      </c>
      <c r="P4788" s="28" t="str">
        <f t="shared" si="376"/>
        <v/>
      </c>
      <c r="Q4788" s="24" t="str">
        <f t="shared" si="373"/>
        <v/>
      </c>
      <c r="R4788" s="24" t="str">
        <f t="shared" si="374"/>
        <v/>
      </c>
      <c r="S4788" s="27" t="str">
        <f t="shared" si="375"/>
        <v/>
      </c>
    </row>
    <row r="4789" spans="2:19" x14ac:dyDescent="0.3">
      <c r="B4789" s="24" t="str">
        <f>_xlfn.IFNA(VLOOKUP(A4789,list!B:C,2,FALSE),"")</f>
        <v/>
      </c>
      <c r="D4789" s="24" t="str">
        <f>_xlfn.IFNA(VLOOKUP(C4789,list!$G$2:$I$10,2,FALSE),"")</f>
        <v/>
      </c>
      <c r="E4789" s="24" t="str">
        <f>_xlfn.IFNA(VLOOKUP(C4789,list!G:I,3,FALSE),"")</f>
        <v/>
      </c>
      <c r="O4789" s="26" t="str">
        <f t="shared" si="372"/>
        <v/>
      </c>
      <c r="P4789" s="28" t="str">
        <f t="shared" si="376"/>
        <v/>
      </c>
      <c r="Q4789" s="24" t="str">
        <f t="shared" si="373"/>
        <v/>
      </c>
      <c r="R4789" s="24" t="str">
        <f t="shared" si="374"/>
        <v/>
      </c>
      <c r="S4789" s="27" t="str">
        <f t="shared" si="375"/>
        <v/>
      </c>
    </row>
    <row r="4790" spans="2:19" x14ac:dyDescent="0.3">
      <c r="B4790" s="24" t="str">
        <f>_xlfn.IFNA(VLOOKUP(A4790,list!B:C,2,FALSE),"")</f>
        <v/>
      </c>
      <c r="D4790" s="24" t="str">
        <f>_xlfn.IFNA(VLOOKUP(C4790,list!$G$2:$I$10,2,FALSE),"")</f>
        <v/>
      </c>
      <c r="E4790" s="24" t="str">
        <f>_xlfn.IFNA(VLOOKUP(C4790,list!G:I,3,FALSE),"")</f>
        <v/>
      </c>
      <c r="O4790" s="26" t="str">
        <f t="shared" si="372"/>
        <v/>
      </c>
      <c r="P4790" s="28" t="str">
        <f t="shared" si="376"/>
        <v/>
      </c>
      <c r="Q4790" s="24" t="str">
        <f t="shared" si="373"/>
        <v/>
      </c>
      <c r="R4790" s="24" t="str">
        <f t="shared" si="374"/>
        <v/>
      </c>
      <c r="S4790" s="27" t="str">
        <f t="shared" si="375"/>
        <v/>
      </c>
    </row>
    <row r="4791" spans="2:19" x14ac:dyDescent="0.3">
      <c r="B4791" s="24" t="str">
        <f>_xlfn.IFNA(VLOOKUP(A4791,list!B:C,2,FALSE),"")</f>
        <v/>
      </c>
      <c r="D4791" s="24" t="str">
        <f>_xlfn.IFNA(VLOOKUP(C4791,list!$G$2:$I$10,2,FALSE),"")</f>
        <v/>
      </c>
      <c r="E4791" s="24" t="str">
        <f>_xlfn.IFNA(VLOOKUP(C4791,list!G:I,3,FALSE),"")</f>
        <v/>
      </c>
      <c r="O4791" s="26" t="str">
        <f t="shared" si="372"/>
        <v/>
      </c>
      <c r="P4791" s="28" t="str">
        <f t="shared" si="376"/>
        <v/>
      </c>
      <c r="Q4791" s="24" t="str">
        <f t="shared" si="373"/>
        <v/>
      </c>
      <c r="R4791" s="24" t="str">
        <f t="shared" si="374"/>
        <v/>
      </c>
      <c r="S4791" s="27" t="str">
        <f t="shared" si="375"/>
        <v/>
      </c>
    </row>
    <row r="4792" spans="2:19" x14ac:dyDescent="0.3">
      <c r="B4792" s="24" t="str">
        <f>_xlfn.IFNA(VLOOKUP(A4792,list!B:C,2,FALSE),"")</f>
        <v/>
      </c>
      <c r="D4792" s="24" t="str">
        <f>_xlfn.IFNA(VLOOKUP(C4792,list!$G$2:$I$10,2,FALSE),"")</f>
        <v/>
      </c>
      <c r="E4792" s="24" t="str">
        <f>_xlfn.IFNA(VLOOKUP(C4792,list!G:I,3,FALSE),"")</f>
        <v/>
      </c>
      <c r="O4792" s="26" t="str">
        <f t="shared" si="372"/>
        <v/>
      </c>
      <c r="P4792" s="28" t="str">
        <f t="shared" si="376"/>
        <v/>
      </c>
      <c r="Q4792" s="24" t="str">
        <f t="shared" si="373"/>
        <v/>
      </c>
      <c r="R4792" s="24" t="str">
        <f t="shared" si="374"/>
        <v/>
      </c>
      <c r="S4792" s="27" t="str">
        <f t="shared" si="375"/>
        <v/>
      </c>
    </row>
    <row r="4793" spans="2:19" x14ac:dyDescent="0.3">
      <c r="B4793" s="24" t="str">
        <f>_xlfn.IFNA(VLOOKUP(A4793,list!B:C,2,FALSE),"")</f>
        <v/>
      </c>
      <c r="D4793" s="24" t="str">
        <f>_xlfn.IFNA(VLOOKUP(C4793,list!$G$2:$I$10,2,FALSE),"")</f>
        <v/>
      </c>
      <c r="E4793" s="24" t="str">
        <f>_xlfn.IFNA(VLOOKUP(C4793,list!G:I,3,FALSE),"")</f>
        <v/>
      </c>
      <c r="O4793" s="26" t="str">
        <f t="shared" si="372"/>
        <v/>
      </c>
      <c r="P4793" s="28" t="str">
        <f t="shared" si="376"/>
        <v/>
      </c>
      <c r="Q4793" s="24" t="str">
        <f t="shared" si="373"/>
        <v/>
      </c>
      <c r="R4793" s="24" t="str">
        <f t="shared" si="374"/>
        <v/>
      </c>
      <c r="S4793" s="27" t="str">
        <f t="shared" si="375"/>
        <v/>
      </c>
    </row>
    <row r="4794" spans="2:19" x14ac:dyDescent="0.3">
      <c r="B4794" s="24" t="str">
        <f>_xlfn.IFNA(VLOOKUP(A4794,list!B:C,2,FALSE),"")</f>
        <v/>
      </c>
      <c r="D4794" s="24" t="str">
        <f>_xlfn.IFNA(VLOOKUP(C4794,list!$G$2:$I$10,2,FALSE),"")</f>
        <v/>
      </c>
      <c r="E4794" s="24" t="str">
        <f>_xlfn.IFNA(VLOOKUP(C4794,list!G:I,3,FALSE),"")</f>
        <v/>
      </c>
      <c r="O4794" s="26" t="str">
        <f t="shared" si="372"/>
        <v/>
      </c>
      <c r="P4794" s="28" t="str">
        <f t="shared" si="376"/>
        <v/>
      </c>
      <c r="Q4794" s="24" t="str">
        <f t="shared" si="373"/>
        <v/>
      </c>
      <c r="R4794" s="24" t="str">
        <f t="shared" si="374"/>
        <v/>
      </c>
      <c r="S4794" s="27" t="str">
        <f t="shared" si="375"/>
        <v/>
      </c>
    </row>
    <row r="4795" spans="2:19" x14ac:dyDescent="0.3">
      <c r="B4795" s="24" t="str">
        <f>_xlfn.IFNA(VLOOKUP(A4795,list!B:C,2,FALSE),"")</f>
        <v/>
      </c>
      <c r="D4795" s="24" t="str">
        <f>_xlfn.IFNA(VLOOKUP(C4795,list!$G$2:$I$10,2,FALSE),"")</f>
        <v/>
      </c>
      <c r="E4795" s="24" t="str">
        <f>_xlfn.IFNA(VLOOKUP(C4795,list!G:I,3,FALSE),"")</f>
        <v/>
      </c>
      <c r="O4795" s="26" t="str">
        <f t="shared" si="372"/>
        <v/>
      </c>
      <c r="P4795" s="28" t="str">
        <f t="shared" si="376"/>
        <v/>
      </c>
      <c r="Q4795" s="24" t="str">
        <f t="shared" si="373"/>
        <v/>
      </c>
      <c r="R4795" s="24" t="str">
        <f t="shared" si="374"/>
        <v/>
      </c>
      <c r="S4795" s="27" t="str">
        <f t="shared" si="375"/>
        <v/>
      </c>
    </row>
    <row r="4796" spans="2:19" x14ac:dyDescent="0.3">
      <c r="B4796" s="24" t="str">
        <f>_xlfn.IFNA(VLOOKUP(A4796,list!B:C,2,FALSE),"")</f>
        <v/>
      </c>
      <c r="D4796" s="24" t="str">
        <f>_xlfn.IFNA(VLOOKUP(C4796,list!$G$2:$I$10,2,FALSE),"")</f>
        <v/>
      </c>
      <c r="E4796" s="24" t="str">
        <f>_xlfn.IFNA(VLOOKUP(C4796,list!G:I,3,FALSE),"")</f>
        <v/>
      </c>
      <c r="O4796" s="26" t="str">
        <f t="shared" si="372"/>
        <v/>
      </c>
      <c r="P4796" s="28" t="str">
        <f t="shared" si="376"/>
        <v/>
      </c>
      <c r="Q4796" s="24" t="str">
        <f t="shared" si="373"/>
        <v/>
      </c>
      <c r="R4796" s="24" t="str">
        <f t="shared" si="374"/>
        <v/>
      </c>
      <c r="S4796" s="27" t="str">
        <f t="shared" si="375"/>
        <v/>
      </c>
    </row>
    <row r="4797" spans="2:19" x14ac:dyDescent="0.3">
      <c r="B4797" s="24" t="str">
        <f>_xlfn.IFNA(VLOOKUP(A4797,list!B:C,2,FALSE),"")</f>
        <v/>
      </c>
      <c r="D4797" s="24" t="str">
        <f>_xlfn.IFNA(VLOOKUP(C4797,list!$G$2:$I$10,2,FALSE),"")</f>
        <v/>
      </c>
      <c r="E4797" s="24" t="str">
        <f>_xlfn.IFNA(VLOOKUP(C4797,list!G:I,3,FALSE),"")</f>
        <v/>
      </c>
      <c r="O4797" s="26" t="str">
        <f t="shared" si="372"/>
        <v/>
      </c>
      <c r="P4797" s="28" t="str">
        <f t="shared" si="376"/>
        <v/>
      </c>
      <c r="Q4797" s="24" t="str">
        <f t="shared" si="373"/>
        <v/>
      </c>
      <c r="R4797" s="24" t="str">
        <f t="shared" si="374"/>
        <v/>
      </c>
      <c r="S4797" s="27" t="str">
        <f t="shared" si="375"/>
        <v/>
      </c>
    </row>
    <row r="4798" spans="2:19" x14ac:dyDescent="0.3">
      <c r="B4798" s="24" t="str">
        <f>_xlfn.IFNA(VLOOKUP(A4798,list!B:C,2,FALSE),"")</f>
        <v/>
      </c>
      <c r="D4798" s="24" t="str">
        <f>_xlfn.IFNA(VLOOKUP(C4798,list!$G$2:$I$10,2,FALSE),"")</f>
        <v/>
      </c>
      <c r="E4798" s="24" t="str">
        <f>_xlfn.IFNA(VLOOKUP(C4798,list!G:I,3,FALSE),"")</f>
        <v/>
      </c>
      <c r="O4798" s="26" t="str">
        <f t="shared" si="372"/>
        <v/>
      </c>
      <c r="P4798" s="28" t="str">
        <f t="shared" si="376"/>
        <v/>
      </c>
      <c r="Q4798" s="24" t="str">
        <f t="shared" si="373"/>
        <v/>
      </c>
      <c r="R4798" s="24" t="str">
        <f t="shared" si="374"/>
        <v/>
      </c>
      <c r="S4798" s="27" t="str">
        <f t="shared" si="375"/>
        <v/>
      </c>
    </row>
    <row r="4799" spans="2:19" x14ac:dyDescent="0.3">
      <c r="B4799" s="24" t="str">
        <f>_xlfn.IFNA(VLOOKUP(A4799,list!B:C,2,FALSE),"")</f>
        <v/>
      </c>
      <c r="D4799" s="24" t="str">
        <f>_xlfn.IFNA(VLOOKUP(C4799,list!$G$2:$I$10,2,FALSE),"")</f>
        <v/>
      </c>
      <c r="E4799" s="24" t="str">
        <f>_xlfn.IFNA(VLOOKUP(C4799,list!G:I,3,FALSE),"")</f>
        <v/>
      </c>
      <c r="O4799" s="26" t="str">
        <f t="shared" si="372"/>
        <v/>
      </c>
      <c r="P4799" s="28" t="str">
        <f t="shared" si="376"/>
        <v/>
      </c>
      <c r="Q4799" s="24" t="str">
        <f t="shared" si="373"/>
        <v/>
      </c>
      <c r="R4799" s="24" t="str">
        <f t="shared" si="374"/>
        <v/>
      </c>
      <c r="S4799" s="27" t="str">
        <f t="shared" si="375"/>
        <v/>
      </c>
    </row>
    <row r="4800" spans="2:19" x14ac:dyDescent="0.3">
      <c r="B4800" s="24" t="str">
        <f>_xlfn.IFNA(VLOOKUP(A4800,list!B:C,2,FALSE),"")</f>
        <v/>
      </c>
      <c r="D4800" s="24" t="str">
        <f>_xlfn.IFNA(VLOOKUP(C4800,list!$G$2:$I$10,2,FALSE),"")</f>
        <v/>
      </c>
      <c r="E4800" s="24" t="str">
        <f>_xlfn.IFNA(VLOOKUP(C4800,list!G:I,3,FALSE),"")</f>
        <v/>
      </c>
      <c r="O4800" s="26" t="str">
        <f t="shared" si="372"/>
        <v/>
      </c>
      <c r="P4800" s="28" t="str">
        <f t="shared" si="376"/>
        <v/>
      </c>
      <c r="Q4800" s="24" t="str">
        <f t="shared" si="373"/>
        <v/>
      </c>
      <c r="R4800" s="24" t="str">
        <f t="shared" si="374"/>
        <v/>
      </c>
      <c r="S4800" s="27" t="str">
        <f t="shared" si="375"/>
        <v/>
      </c>
    </row>
    <row r="4801" spans="2:19" x14ac:dyDescent="0.3">
      <c r="B4801" s="24" t="str">
        <f>_xlfn.IFNA(VLOOKUP(A4801,list!B:C,2,FALSE),"")</f>
        <v/>
      </c>
      <c r="D4801" s="24" t="str">
        <f>_xlfn.IFNA(VLOOKUP(C4801,list!$G$2:$I$10,2,FALSE),"")</f>
        <v/>
      </c>
      <c r="E4801" s="24" t="str">
        <f>_xlfn.IFNA(VLOOKUP(C4801,list!G:I,3,FALSE),"")</f>
        <v/>
      </c>
      <c r="O4801" s="26" t="str">
        <f t="shared" si="372"/>
        <v/>
      </c>
      <c r="P4801" s="28" t="str">
        <f t="shared" si="376"/>
        <v/>
      </c>
      <c r="Q4801" s="24" t="str">
        <f t="shared" si="373"/>
        <v/>
      </c>
      <c r="R4801" s="24" t="str">
        <f t="shared" si="374"/>
        <v/>
      </c>
      <c r="S4801" s="27" t="str">
        <f t="shared" si="375"/>
        <v/>
      </c>
    </row>
    <row r="4802" spans="2:19" x14ac:dyDescent="0.3">
      <c r="B4802" s="24" t="str">
        <f>_xlfn.IFNA(VLOOKUP(A4802,list!B:C,2,FALSE),"")</f>
        <v/>
      </c>
      <c r="D4802" s="24" t="str">
        <f>_xlfn.IFNA(VLOOKUP(C4802,list!$G$2:$I$10,2,FALSE),"")</f>
        <v/>
      </c>
      <c r="E4802" s="24" t="str">
        <f>_xlfn.IFNA(VLOOKUP(C4802,list!G:I,3,FALSE),"")</f>
        <v/>
      </c>
      <c r="O4802" s="26" t="str">
        <f t="shared" ref="O4802:O4865" si="377">IFERROR(IF(H4802="","",DATE(YEAR(H4802),MONTH(H4802),1)),"")</f>
        <v/>
      </c>
      <c r="P4802" s="28" t="str">
        <f t="shared" si="376"/>
        <v/>
      </c>
      <c r="Q4802" s="24" t="str">
        <f t="shared" ref="Q4802:Q4865" si="378">IFERROR(IF(J4802="","",MONTH(EOMONTH(J4802,(DAY(J4802)&gt;15)+0))),"")</f>
        <v/>
      </c>
      <c r="R4802" s="24" t="str">
        <f t="shared" ref="R4802:R4865" si="379">IFERROR(IF(J4802="","",IF(AND(MONTH(J4802)=12,Q4802=1),YEAR(J4802)+1,YEAR(J4802))),"")</f>
        <v/>
      </c>
      <c r="S4802" s="27" t="str">
        <f t="shared" ref="S4802:S4865" si="380">IF(OR(Q4802="",R4802=""),"",DATE(R4802,Q4802,1))</f>
        <v/>
      </c>
    </row>
    <row r="4803" spans="2:19" x14ac:dyDescent="0.3">
      <c r="B4803" s="24" t="str">
        <f>_xlfn.IFNA(VLOOKUP(A4803,list!B:C,2,FALSE),"")</f>
        <v/>
      </c>
      <c r="D4803" s="24" t="str">
        <f>_xlfn.IFNA(VLOOKUP(C4803,list!$G$2:$I$10,2,FALSE),"")</f>
        <v/>
      </c>
      <c r="E4803" s="24" t="str">
        <f>_xlfn.IFNA(VLOOKUP(C4803,list!G:I,3,FALSE),"")</f>
        <v/>
      </c>
      <c r="O4803" s="26" t="str">
        <f t="shared" si="377"/>
        <v/>
      </c>
      <c r="P4803" s="28" t="str">
        <f t="shared" ref="P4803:P4866" si="381">IFERROR(IF(J4803&gt;0,((J4803-H4803)/7),""),"")</f>
        <v/>
      </c>
      <c r="Q4803" s="24" t="str">
        <f t="shared" si="378"/>
        <v/>
      </c>
      <c r="R4803" s="24" t="str">
        <f t="shared" si="379"/>
        <v/>
      </c>
      <c r="S4803" s="27" t="str">
        <f t="shared" si="380"/>
        <v/>
      </c>
    </row>
    <row r="4804" spans="2:19" x14ac:dyDescent="0.3">
      <c r="B4804" s="24" t="str">
        <f>_xlfn.IFNA(VLOOKUP(A4804,list!B:C,2,FALSE),"")</f>
        <v/>
      </c>
      <c r="D4804" s="24" t="str">
        <f>_xlfn.IFNA(VLOOKUP(C4804,list!$G$2:$I$10,2,FALSE),"")</f>
        <v/>
      </c>
      <c r="E4804" s="24" t="str">
        <f>_xlfn.IFNA(VLOOKUP(C4804,list!G:I,3,FALSE),"")</f>
        <v/>
      </c>
      <c r="O4804" s="26" t="str">
        <f t="shared" si="377"/>
        <v/>
      </c>
      <c r="P4804" s="28" t="str">
        <f t="shared" si="381"/>
        <v/>
      </c>
      <c r="Q4804" s="24" t="str">
        <f t="shared" si="378"/>
        <v/>
      </c>
      <c r="R4804" s="24" t="str">
        <f t="shared" si="379"/>
        <v/>
      </c>
      <c r="S4804" s="27" t="str">
        <f t="shared" si="380"/>
        <v/>
      </c>
    </row>
    <row r="4805" spans="2:19" x14ac:dyDescent="0.3">
      <c r="B4805" s="24" t="str">
        <f>_xlfn.IFNA(VLOOKUP(A4805,list!B:C,2,FALSE),"")</f>
        <v/>
      </c>
      <c r="D4805" s="24" t="str">
        <f>_xlfn.IFNA(VLOOKUP(C4805,list!$G$2:$I$10,2,FALSE),"")</f>
        <v/>
      </c>
      <c r="E4805" s="24" t="str">
        <f>_xlfn.IFNA(VLOOKUP(C4805,list!G:I,3,FALSE),"")</f>
        <v/>
      </c>
      <c r="O4805" s="26" t="str">
        <f t="shared" si="377"/>
        <v/>
      </c>
      <c r="P4805" s="28" t="str">
        <f t="shared" si="381"/>
        <v/>
      </c>
      <c r="Q4805" s="24" t="str">
        <f t="shared" si="378"/>
        <v/>
      </c>
      <c r="R4805" s="24" t="str">
        <f t="shared" si="379"/>
        <v/>
      </c>
      <c r="S4805" s="27" t="str">
        <f t="shared" si="380"/>
        <v/>
      </c>
    </row>
    <row r="4806" spans="2:19" x14ac:dyDescent="0.3">
      <c r="B4806" s="24" t="str">
        <f>_xlfn.IFNA(VLOOKUP(A4806,list!B:C,2,FALSE),"")</f>
        <v/>
      </c>
      <c r="D4806" s="24" t="str">
        <f>_xlfn.IFNA(VLOOKUP(C4806,list!$G$2:$I$10,2,FALSE),"")</f>
        <v/>
      </c>
      <c r="E4806" s="24" t="str">
        <f>_xlfn.IFNA(VLOOKUP(C4806,list!G:I,3,FALSE),"")</f>
        <v/>
      </c>
      <c r="O4806" s="26" t="str">
        <f t="shared" si="377"/>
        <v/>
      </c>
      <c r="P4806" s="28" t="str">
        <f t="shared" si="381"/>
        <v/>
      </c>
      <c r="Q4806" s="24" t="str">
        <f t="shared" si="378"/>
        <v/>
      </c>
      <c r="R4806" s="24" t="str">
        <f t="shared" si="379"/>
        <v/>
      </c>
      <c r="S4806" s="27" t="str">
        <f t="shared" si="380"/>
        <v/>
      </c>
    </row>
    <row r="4807" spans="2:19" x14ac:dyDescent="0.3">
      <c r="B4807" s="24" t="str">
        <f>_xlfn.IFNA(VLOOKUP(A4807,list!B:C,2,FALSE),"")</f>
        <v/>
      </c>
      <c r="D4807" s="24" t="str">
        <f>_xlfn.IFNA(VLOOKUP(C4807,list!$G$2:$I$10,2,FALSE),"")</f>
        <v/>
      </c>
      <c r="E4807" s="24" t="str">
        <f>_xlfn.IFNA(VLOOKUP(C4807,list!G:I,3,FALSE),"")</f>
        <v/>
      </c>
      <c r="O4807" s="26" t="str">
        <f t="shared" si="377"/>
        <v/>
      </c>
      <c r="P4807" s="28" t="str">
        <f t="shared" si="381"/>
        <v/>
      </c>
      <c r="Q4807" s="24" t="str">
        <f t="shared" si="378"/>
        <v/>
      </c>
      <c r="R4807" s="24" t="str">
        <f t="shared" si="379"/>
        <v/>
      </c>
      <c r="S4807" s="27" t="str">
        <f t="shared" si="380"/>
        <v/>
      </c>
    </row>
    <row r="4808" spans="2:19" x14ac:dyDescent="0.3">
      <c r="B4808" s="24" t="str">
        <f>_xlfn.IFNA(VLOOKUP(A4808,list!B:C,2,FALSE),"")</f>
        <v/>
      </c>
      <c r="D4808" s="24" t="str">
        <f>_xlfn.IFNA(VLOOKUP(C4808,list!$G$2:$I$10,2,FALSE),"")</f>
        <v/>
      </c>
      <c r="E4808" s="24" t="str">
        <f>_xlfn.IFNA(VLOOKUP(C4808,list!G:I,3,FALSE),"")</f>
        <v/>
      </c>
      <c r="O4808" s="26" t="str">
        <f t="shared" si="377"/>
        <v/>
      </c>
      <c r="P4808" s="28" t="str">
        <f t="shared" si="381"/>
        <v/>
      </c>
      <c r="Q4808" s="24" t="str">
        <f t="shared" si="378"/>
        <v/>
      </c>
      <c r="R4808" s="24" t="str">
        <f t="shared" si="379"/>
        <v/>
      </c>
      <c r="S4808" s="27" t="str">
        <f t="shared" si="380"/>
        <v/>
      </c>
    </row>
    <row r="4809" spans="2:19" x14ac:dyDescent="0.3">
      <c r="B4809" s="24" t="str">
        <f>_xlfn.IFNA(VLOOKUP(A4809,list!B:C,2,FALSE),"")</f>
        <v/>
      </c>
      <c r="D4809" s="24" t="str">
        <f>_xlfn.IFNA(VLOOKUP(C4809,list!$G$2:$I$10,2,FALSE),"")</f>
        <v/>
      </c>
      <c r="E4809" s="24" t="str">
        <f>_xlfn.IFNA(VLOOKUP(C4809,list!G:I,3,FALSE),"")</f>
        <v/>
      </c>
      <c r="O4809" s="26" t="str">
        <f t="shared" si="377"/>
        <v/>
      </c>
      <c r="P4809" s="28" t="str">
        <f t="shared" si="381"/>
        <v/>
      </c>
      <c r="Q4809" s="24" t="str">
        <f t="shared" si="378"/>
        <v/>
      </c>
      <c r="R4809" s="24" t="str">
        <f t="shared" si="379"/>
        <v/>
      </c>
      <c r="S4809" s="27" t="str">
        <f t="shared" si="380"/>
        <v/>
      </c>
    </row>
    <row r="4810" spans="2:19" x14ac:dyDescent="0.3">
      <c r="B4810" s="24" t="str">
        <f>_xlfn.IFNA(VLOOKUP(A4810,list!B:C,2,FALSE),"")</f>
        <v/>
      </c>
      <c r="D4810" s="24" t="str">
        <f>_xlfn.IFNA(VLOOKUP(C4810,list!$G$2:$I$10,2,FALSE),"")</f>
        <v/>
      </c>
      <c r="E4810" s="24" t="str">
        <f>_xlfn.IFNA(VLOOKUP(C4810,list!G:I,3,FALSE),"")</f>
        <v/>
      </c>
      <c r="O4810" s="26" t="str">
        <f t="shared" si="377"/>
        <v/>
      </c>
      <c r="P4810" s="28" t="str">
        <f t="shared" si="381"/>
        <v/>
      </c>
      <c r="Q4810" s="24" t="str">
        <f t="shared" si="378"/>
        <v/>
      </c>
      <c r="R4810" s="24" t="str">
        <f t="shared" si="379"/>
        <v/>
      </c>
      <c r="S4810" s="27" t="str">
        <f t="shared" si="380"/>
        <v/>
      </c>
    </row>
    <row r="4811" spans="2:19" x14ac:dyDescent="0.3">
      <c r="B4811" s="24" t="str">
        <f>_xlfn.IFNA(VLOOKUP(A4811,list!B:C,2,FALSE),"")</f>
        <v/>
      </c>
      <c r="D4811" s="24" t="str">
        <f>_xlfn.IFNA(VLOOKUP(C4811,list!$G$2:$I$10,2,FALSE),"")</f>
        <v/>
      </c>
      <c r="E4811" s="24" t="str">
        <f>_xlfn.IFNA(VLOOKUP(C4811,list!G:I,3,FALSE),"")</f>
        <v/>
      </c>
      <c r="O4811" s="26" t="str">
        <f t="shared" si="377"/>
        <v/>
      </c>
      <c r="P4811" s="28" t="str">
        <f t="shared" si="381"/>
        <v/>
      </c>
      <c r="Q4811" s="24" t="str">
        <f t="shared" si="378"/>
        <v/>
      </c>
      <c r="R4811" s="24" t="str">
        <f t="shared" si="379"/>
        <v/>
      </c>
      <c r="S4811" s="27" t="str">
        <f t="shared" si="380"/>
        <v/>
      </c>
    </row>
    <row r="4812" spans="2:19" x14ac:dyDescent="0.3">
      <c r="B4812" s="24" t="str">
        <f>_xlfn.IFNA(VLOOKUP(A4812,list!B:C,2,FALSE),"")</f>
        <v/>
      </c>
      <c r="D4812" s="24" t="str">
        <f>_xlfn.IFNA(VLOOKUP(C4812,list!$G$2:$I$10,2,FALSE),"")</f>
        <v/>
      </c>
      <c r="E4812" s="24" t="str">
        <f>_xlfn.IFNA(VLOOKUP(C4812,list!G:I,3,FALSE),"")</f>
        <v/>
      </c>
      <c r="O4812" s="26" t="str">
        <f t="shared" si="377"/>
        <v/>
      </c>
      <c r="P4812" s="28" t="str">
        <f t="shared" si="381"/>
        <v/>
      </c>
      <c r="Q4812" s="24" t="str">
        <f t="shared" si="378"/>
        <v/>
      </c>
      <c r="R4812" s="24" t="str">
        <f t="shared" si="379"/>
        <v/>
      </c>
      <c r="S4812" s="27" t="str">
        <f t="shared" si="380"/>
        <v/>
      </c>
    </row>
    <row r="4813" spans="2:19" x14ac:dyDescent="0.3">
      <c r="B4813" s="24" t="str">
        <f>_xlfn.IFNA(VLOOKUP(A4813,list!B:C,2,FALSE),"")</f>
        <v/>
      </c>
      <c r="D4813" s="24" t="str">
        <f>_xlfn.IFNA(VLOOKUP(C4813,list!$G$2:$I$10,2,FALSE),"")</f>
        <v/>
      </c>
      <c r="E4813" s="24" t="str">
        <f>_xlfn.IFNA(VLOOKUP(C4813,list!G:I,3,FALSE),"")</f>
        <v/>
      </c>
      <c r="O4813" s="26" t="str">
        <f t="shared" si="377"/>
        <v/>
      </c>
      <c r="P4813" s="28" t="str">
        <f t="shared" si="381"/>
        <v/>
      </c>
      <c r="Q4813" s="24" t="str">
        <f t="shared" si="378"/>
        <v/>
      </c>
      <c r="R4813" s="24" t="str">
        <f t="shared" si="379"/>
        <v/>
      </c>
      <c r="S4813" s="27" t="str">
        <f t="shared" si="380"/>
        <v/>
      </c>
    </row>
    <row r="4814" spans="2:19" x14ac:dyDescent="0.3">
      <c r="B4814" s="24" t="str">
        <f>_xlfn.IFNA(VLOOKUP(A4814,list!B:C,2,FALSE),"")</f>
        <v/>
      </c>
      <c r="D4814" s="24" t="str">
        <f>_xlfn.IFNA(VLOOKUP(C4814,list!$G$2:$I$10,2,FALSE),"")</f>
        <v/>
      </c>
      <c r="E4814" s="24" t="str">
        <f>_xlfn.IFNA(VLOOKUP(C4814,list!G:I,3,FALSE),"")</f>
        <v/>
      </c>
      <c r="O4814" s="26" t="str">
        <f t="shared" si="377"/>
        <v/>
      </c>
      <c r="P4814" s="28" t="str">
        <f t="shared" si="381"/>
        <v/>
      </c>
      <c r="Q4814" s="24" t="str">
        <f t="shared" si="378"/>
        <v/>
      </c>
      <c r="R4814" s="24" t="str">
        <f t="shared" si="379"/>
        <v/>
      </c>
      <c r="S4814" s="27" t="str">
        <f t="shared" si="380"/>
        <v/>
      </c>
    </row>
    <row r="4815" spans="2:19" x14ac:dyDescent="0.3">
      <c r="B4815" s="24" t="str">
        <f>_xlfn.IFNA(VLOOKUP(A4815,list!B:C,2,FALSE),"")</f>
        <v/>
      </c>
      <c r="D4815" s="24" t="str">
        <f>_xlfn.IFNA(VLOOKUP(C4815,list!$G$2:$I$10,2,FALSE),"")</f>
        <v/>
      </c>
      <c r="E4815" s="24" t="str">
        <f>_xlfn.IFNA(VLOOKUP(C4815,list!G:I,3,FALSE),"")</f>
        <v/>
      </c>
      <c r="O4815" s="26" t="str">
        <f t="shared" si="377"/>
        <v/>
      </c>
      <c r="P4815" s="28" t="str">
        <f t="shared" si="381"/>
        <v/>
      </c>
      <c r="Q4815" s="24" t="str">
        <f t="shared" si="378"/>
        <v/>
      </c>
      <c r="R4815" s="24" t="str">
        <f t="shared" si="379"/>
        <v/>
      </c>
      <c r="S4815" s="27" t="str">
        <f t="shared" si="380"/>
        <v/>
      </c>
    </row>
    <row r="4816" spans="2:19" x14ac:dyDescent="0.3">
      <c r="B4816" s="24" t="str">
        <f>_xlfn.IFNA(VLOOKUP(A4816,list!B:C,2,FALSE),"")</f>
        <v/>
      </c>
      <c r="D4816" s="24" t="str">
        <f>_xlfn.IFNA(VLOOKUP(C4816,list!$G$2:$I$10,2,FALSE),"")</f>
        <v/>
      </c>
      <c r="E4816" s="24" t="str">
        <f>_xlfn.IFNA(VLOOKUP(C4816,list!G:I,3,FALSE),"")</f>
        <v/>
      </c>
      <c r="O4816" s="26" t="str">
        <f t="shared" si="377"/>
        <v/>
      </c>
      <c r="P4816" s="28" t="str">
        <f t="shared" si="381"/>
        <v/>
      </c>
      <c r="Q4816" s="24" t="str">
        <f t="shared" si="378"/>
        <v/>
      </c>
      <c r="R4816" s="24" t="str">
        <f t="shared" si="379"/>
        <v/>
      </c>
      <c r="S4816" s="27" t="str">
        <f t="shared" si="380"/>
        <v/>
      </c>
    </row>
    <row r="4817" spans="2:19" x14ac:dyDescent="0.3">
      <c r="B4817" s="24" t="str">
        <f>_xlfn.IFNA(VLOOKUP(A4817,list!B:C,2,FALSE),"")</f>
        <v/>
      </c>
      <c r="D4817" s="24" t="str">
        <f>_xlfn.IFNA(VLOOKUP(C4817,list!$G$2:$I$10,2,FALSE),"")</f>
        <v/>
      </c>
      <c r="E4817" s="24" t="str">
        <f>_xlfn.IFNA(VLOOKUP(C4817,list!G:I,3,FALSE),"")</f>
        <v/>
      </c>
      <c r="O4817" s="26" t="str">
        <f t="shared" si="377"/>
        <v/>
      </c>
      <c r="P4817" s="28" t="str">
        <f t="shared" si="381"/>
        <v/>
      </c>
      <c r="Q4817" s="24" t="str">
        <f t="shared" si="378"/>
        <v/>
      </c>
      <c r="R4817" s="24" t="str">
        <f t="shared" si="379"/>
        <v/>
      </c>
      <c r="S4817" s="27" t="str">
        <f t="shared" si="380"/>
        <v/>
      </c>
    </row>
    <row r="4818" spans="2:19" x14ac:dyDescent="0.3">
      <c r="B4818" s="24" t="str">
        <f>_xlfn.IFNA(VLOOKUP(A4818,list!B:C,2,FALSE),"")</f>
        <v/>
      </c>
      <c r="D4818" s="24" t="str">
        <f>_xlfn.IFNA(VLOOKUP(C4818,list!$G$2:$I$10,2,FALSE),"")</f>
        <v/>
      </c>
      <c r="E4818" s="24" t="str">
        <f>_xlfn.IFNA(VLOOKUP(C4818,list!G:I,3,FALSE),"")</f>
        <v/>
      </c>
      <c r="O4818" s="26" t="str">
        <f t="shared" si="377"/>
        <v/>
      </c>
      <c r="P4818" s="28" t="str">
        <f t="shared" si="381"/>
        <v/>
      </c>
      <c r="Q4818" s="24" t="str">
        <f t="shared" si="378"/>
        <v/>
      </c>
      <c r="R4818" s="24" t="str">
        <f t="shared" si="379"/>
        <v/>
      </c>
      <c r="S4818" s="27" t="str">
        <f t="shared" si="380"/>
        <v/>
      </c>
    </row>
    <row r="4819" spans="2:19" x14ac:dyDescent="0.3">
      <c r="B4819" s="24" t="str">
        <f>_xlfn.IFNA(VLOOKUP(A4819,list!B:C,2,FALSE),"")</f>
        <v/>
      </c>
      <c r="D4819" s="24" t="str">
        <f>_xlfn.IFNA(VLOOKUP(C4819,list!$G$2:$I$10,2,FALSE),"")</f>
        <v/>
      </c>
      <c r="E4819" s="24" t="str">
        <f>_xlfn.IFNA(VLOOKUP(C4819,list!G:I,3,FALSE),"")</f>
        <v/>
      </c>
      <c r="O4819" s="26" t="str">
        <f t="shared" si="377"/>
        <v/>
      </c>
      <c r="P4819" s="28" t="str">
        <f t="shared" si="381"/>
        <v/>
      </c>
      <c r="Q4819" s="24" t="str">
        <f t="shared" si="378"/>
        <v/>
      </c>
      <c r="R4819" s="24" t="str">
        <f t="shared" si="379"/>
        <v/>
      </c>
      <c r="S4819" s="27" t="str">
        <f t="shared" si="380"/>
        <v/>
      </c>
    </row>
    <row r="4820" spans="2:19" x14ac:dyDescent="0.3">
      <c r="B4820" s="24" t="str">
        <f>_xlfn.IFNA(VLOOKUP(A4820,list!B:C,2,FALSE),"")</f>
        <v/>
      </c>
      <c r="D4820" s="24" t="str">
        <f>_xlfn.IFNA(VLOOKUP(C4820,list!$G$2:$I$10,2,FALSE),"")</f>
        <v/>
      </c>
      <c r="E4820" s="24" t="str">
        <f>_xlfn.IFNA(VLOOKUP(C4820,list!G:I,3,FALSE),"")</f>
        <v/>
      </c>
      <c r="O4820" s="26" t="str">
        <f t="shared" si="377"/>
        <v/>
      </c>
      <c r="P4820" s="28" t="str">
        <f t="shared" si="381"/>
        <v/>
      </c>
      <c r="Q4820" s="24" t="str">
        <f t="shared" si="378"/>
        <v/>
      </c>
      <c r="R4820" s="24" t="str">
        <f t="shared" si="379"/>
        <v/>
      </c>
      <c r="S4820" s="27" t="str">
        <f t="shared" si="380"/>
        <v/>
      </c>
    </row>
    <row r="4821" spans="2:19" x14ac:dyDescent="0.3">
      <c r="B4821" s="24" t="str">
        <f>_xlfn.IFNA(VLOOKUP(A4821,list!B:C,2,FALSE),"")</f>
        <v/>
      </c>
      <c r="D4821" s="24" t="str">
        <f>_xlfn.IFNA(VLOOKUP(C4821,list!$G$2:$I$10,2,FALSE),"")</f>
        <v/>
      </c>
      <c r="E4821" s="24" t="str">
        <f>_xlfn.IFNA(VLOOKUP(C4821,list!G:I,3,FALSE),"")</f>
        <v/>
      </c>
      <c r="O4821" s="26" t="str">
        <f t="shared" si="377"/>
        <v/>
      </c>
      <c r="P4821" s="28" t="str">
        <f t="shared" si="381"/>
        <v/>
      </c>
      <c r="Q4821" s="24" t="str">
        <f t="shared" si="378"/>
        <v/>
      </c>
      <c r="R4821" s="24" t="str">
        <f t="shared" si="379"/>
        <v/>
      </c>
      <c r="S4821" s="27" t="str">
        <f t="shared" si="380"/>
        <v/>
      </c>
    </row>
    <row r="4822" spans="2:19" x14ac:dyDescent="0.3">
      <c r="B4822" s="24" t="str">
        <f>_xlfn.IFNA(VLOOKUP(A4822,list!B:C,2,FALSE),"")</f>
        <v/>
      </c>
      <c r="D4822" s="24" t="str">
        <f>_xlfn.IFNA(VLOOKUP(C4822,list!$G$2:$I$10,2,FALSE),"")</f>
        <v/>
      </c>
      <c r="E4822" s="24" t="str">
        <f>_xlfn.IFNA(VLOOKUP(C4822,list!G:I,3,FALSE),"")</f>
        <v/>
      </c>
      <c r="O4822" s="26" t="str">
        <f t="shared" si="377"/>
        <v/>
      </c>
      <c r="P4822" s="28" t="str">
        <f t="shared" si="381"/>
        <v/>
      </c>
      <c r="Q4822" s="24" t="str">
        <f t="shared" si="378"/>
        <v/>
      </c>
      <c r="R4822" s="24" t="str">
        <f t="shared" si="379"/>
        <v/>
      </c>
      <c r="S4822" s="27" t="str">
        <f t="shared" si="380"/>
        <v/>
      </c>
    </row>
    <row r="4823" spans="2:19" x14ac:dyDescent="0.3">
      <c r="B4823" s="24" t="str">
        <f>_xlfn.IFNA(VLOOKUP(A4823,list!B:C,2,FALSE),"")</f>
        <v/>
      </c>
      <c r="D4823" s="24" t="str">
        <f>_xlfn.IFNA(VLOOKUP(C4823,list!$G$2:$I$10,2,FALSE),"")</f>
        <v/>
      </c>
      <c r="E4823" s="24" t="str">
        <f>_xlfn.IFNA(VLOOKUP(C4823,list!G:I,3,FALSE),"")</f>
        <v/>
      </c>
      <c r="O4823" s="26" t="str">
        <f t="shared" si="377"/>
        <v/>
      </c>
      <c r="P4823" s="28" t="str">
        <f t="shared" si="381"/>
        <v/>
      </c>
      <c r="Q4823" s="24" t="str">
        <f t="shared" si="378"/>
        <v/>
      </c>
      <c r="R4823" s="24" t="str">
        <f t="shared" si="379"/>
        <v/>
      </c>
      <c r="S4823" s="27" t="str">
        <f t="shared" si="380"/>
        <v/>
      </c>
    </row>
    <row r="4824" spans="2:19" x14ac:dyDescent="0.3">
      <c r="B4824" s="24" t="str">
        <f>_xlfn.IFNA(VLOOKUP(A4824,list!B:C,2,FALSE),"")</f>
        <v/>
      </c>
      <c r="D4824" s="24" t="str">
        <f>_xlfn.IFNA(VLOOKUP(C4824,list!$G$2:$I$10,2,FALSE),"")</f>
        <v/>
      </c>
      <c r="E4824" s="24" t="str">
        <f>_xlfn.IFNA(VLOOKUP(C4824,list!G:I,3,FALSE),"")</f>
        <v/>
      </c>
      <c r="O4824" s="26" t="str">
        <f t="shared" si="377"/>
        <v/>
      </c>
      <c r="P4824" s="28" t="str">
        <f t="shared" si="381"/>
        <v/>
      </c>
      <c r="Q4824" s="24" t="str">
        <f t="shared" si="378"/>
        <v/>
      </c>
      <c r="R4824" s="24" t="str">
        <f t="shared" si="379"/>
        <v/>
      </c>
      <c r="S4824" s="27" t="str">
        <f t="shared" si="380"/>
        <v/>
      </c>
    </row>
    <row r="4825" spans="2:19" x14ac:dyDescent="0.3">
      <c r="B4825" s="24" t="str">
        <f>_xlfn.IFNA(VLOOKUP(A4825,list!B:C,2,FALSE),"")</f>
        <v/>
      </c>
      <c r="D4825" s="24" t="str">
        <f>_xlfn.IFNA(VLOOKUP(C4825,list!$G$2:$I$10,2,FALSE),"")</f>
        <v/>
      </c>
      <c r="E4825" s="24" t="str">
        <f>_xlfn.IFNA(VLOOKUP(C4825,list!G:I,3,FALSE),"")</f>
        <v/>
      </c>
      <c r="O4825" s="26" t="str">
        <f t="shared" si="377"/>
        <v/>
      </c>
      <c r="P4825" s="28" t="str">
        <f t="shared" si="381"/>
        <v/>
      </c>
      <c r="Q4825" s="24" t="str">
        <f t="shared" si="378"/>
        <v/>
      </c>
      <c r="R4825" s="24" t="str">
        <f t="shared" si="379"/>
        <v/>
      </c>
      <c r="S4825" s="27" t="str">
        <f t="shared" si="380"/>
        <v/>
      </c>
    </row>
    <row r="4826" spans="2:19" x14ac:dyDescent="0.3">
      <c r="B4826" s="24" t="str">
        <f>_xlfn.IFNA(VLOOKUP(A4826,list!B:C,2,FALSE),"")</f>
        <v/>
      </c>
      <c r="D4826" s="24" t="str">
        <f>_xlfn.IFNA(VLOOKUP(C4826,list!$G$2:$I$10,2,FALSE),"")</f>
        <v/>
      </c>
      <c r="E4826" s="24" t="str">
        <f>_xlfn.IFNA(VLOOKUP(C4826,list!G:I,3,FALSE),"")</f>
        <v/>
      </c>
      <c r="O4826" s="26" t="str">
        <f t="shared" si="377"/>
        <v/>
      </c>
      <c r="P4826" s="28" t="str">
        <f t="shared" si="381"/>
        <v/>
      </c>
      <c r="Q4826" s="24" t="str">
        <f t="shared" si="378"/>
        <v/>
      </c>
      <c r="R4826" s="24" t="str">
        <f t="shared" si="379"/>
        <v/>
      </c>
      <c r="S4826" s="27" t="str">
        <f t="shared" si="380"/>
        <v/>
      </c>
    </row>
    <row r="4827" spans="2:19" x14ac:dyDescent="0.3">
      <c r="B4827" s="24" t="str">
        <f>_xlfn.IFNA(VLOOKUP(A4827,list!B:C,2,FALSE),"")</f>
        <v/>
      </c>
      <c r="D4827" s="24" t="str">
        <f>_xlfn.IFNA(VLOOKUP(C4827,list!$G$2:$I$10,2,FALSE),"")</f>
        <v/>
      </c>
      <c r="E4827" s="24" t="str">
        <f>_xlfn.IFNA(VLOOKUP(C4827,list!G:I,3,FALSE),"")</f>
        <v/>
      </c>
      <c r="O4827" s="26" t="str">
        <f t="shared" si="377"/>
        <v/>
      </c>
      <c r="P4827" s="28" t="str">
        <f t="shared" si="381"/>
        <v/>
      </c>
      <c r="Q4827" s="24" t="str">
        <f t="shared" si="378"/>
        <v/>
      </c>
      <c r="R4827" s="24" t="str">
        <f t="shared" si="379"/>
        <v/>
      </c>
      <c r="S4827" s="27" t="str">
        <f t="shared" si="380"/>
        <v/>
      </c>
    </row>
    <row r="4828" spans="2:19" x14ac:dyDescent="0.3">
      <c r="B4828" s="24" t="str">
        <f>_xlfn.IFNA(VLOOKUP(A4828,list!B:C,2,FALSE),"")</f>
        <v/>
      </c>
      <c r="D4828" s="24" t="str">
        <f>_xlfn.IFNA(VLOOKUP(C4828,list!$G$2:$I$10,2,FALSE),"")</f>
        <v/>
      </c>
      <c r="E4828" s="24" t="str">
        <f>_xlfn.IFNA(VLOOKUP(C4828,list!G:I,3,FALSE),"")</f>
        <v/>
      </c>
      <c r="O4828" s="26" t="str">
        <f t="shared" si="377"/>
        <v/>
      </c>
      <c r="P4828" s="28" t="str">
        <f t="shared" si="381"/>
        <v/>
      </c>
      <c r="Q4828" s="24" t="str">
        <f t="shared" si="378"/>
        <v/>
      </c>
      <c r="R4828" s="24" t="str">
        <f t="shared" si="379"/>
        <v/>
      </c>
      <c r="S4828" s="27" t="str">
        <f t="shared" si="380"/>
        <v/>
      </c>
    </row>
    <row r="4829" spans="2:19" x14ac:dyDescent="0.3">
      <c r="B4829" s="24" t="str">
        <f>_xlfn.IFNA(VLOOKUP(A4829,list!B:C,2,FALSE),"")</f>
        <v/>
      </c>
      <c r="D4829" s="24" t="str">
        <f>_xlfn.IFNA(VLOOKUP(C4829,list!$G$2:$I$10,2,FALSE),"")</f>
        <v/>
      </c>
      <c r="E4829" s="24" t="str">
        <f>_xlfn.IFNA(VLOOKUP(C4829,list!G:I,3,FALSE),"")</f>
        <v/>
      </c>
      <c r="O4829" s="26" t="str">
        <f t="shared" si="377"/>
        <v/>
      </c>
      <c r="P4829" s="28" t="str">
        <f t="shared" si="381"/>
        <v/>
      </c>
      <c r="Q4829" s="24" t="str">
        <f t="shared" si="378"/>
        <v/>
      </c>
      <c r="R4829" s="24" t="str">
        <f t="shared" si="379"/>
        <v/>
      </c>
      <c r="S4829" s="27" t="str">
        <f t="shared" si="380"/>
        <v/>
      </c>
    </row>
    <row r="4830" spans="2:19" x14ac:dyDescent="0.3">
      <c r="B4830" s="24" t="str">
        <f>_xlfn.IFNA(VLOOKUP(A4830,list!B:C,2,FALSE),"")</f>
        <v/>
      </c>
      <c r="D4830" s="24" t="str">
        <f>_xlfn.IFNA(VLOOKUP(C4830,list!$G$2:$I$10,2,FALSE),"")</f>
        <v/>
      </c>
      <c r="E4830" s="24" t="str">
        <f>_xlfn.IFNA(VLOOKUP(C4830,list!G:I,3,FALSE),"")</f>
        <v/>
      </c>
      <c r="O4830" s="26" t="str">
        <f t="shared" si="377"/>
        <v/>
      </c>
      <c r="P4830" s="28" t="str">
        <f t="shared" si="381"/>
        <v/>
      </c>
      <c r="Q4830" s="24" t="str">
        <f t="shared" si="378"/>
        <v/>
      </c>
      <c r="R4830" s="24" t="str">
        <f t="shared" si="379"/>
        <v/>
      </c>
      <c r="S4830" s="27" t="str">
        <f t="shared" si="380"/>
        <v/>
      </c>
    </row>
    <row r="4831" spans="2:19" x14ac:dyDescent="0.3">
      <c r="B4831" s="24" t="str">
        <f>_xlfn.IFNA(VLOOKUP(A4831,list!B:C,2,FALSE),"")</f>
        <v/>
      </c>
      <c r="D4831" s="24" t="str">
        <f>_xlfn.IFNA(VLOOKUP(C4831,list!$G$2:$I$10,2,FALSE),"")</f>
        <v/>
      </c>
      <c r="E4831" s="24" t="str">
        <f>_xlfn.IFNA(VLOOKUP(C4831,list!G:I,3,FALSE),"")</f>
        <v/>
      </c>
      <c r="O4831" s="26" t="str">
        <f t="shared" si="377"/>
        <v/>
      </c>
      <c r="P4831" s="28" t="str">
        <f t="shared" si="381"/>
        <v/>
      </c>
      <c r="Q4831" s="24" t="str">
        <f t="shared" si="378"/>
        <v/>
      </c>
      <c r="R4831" s="24" t="str">
        <f t="shared" si="379"/>
        <v/>
      </c>
      <c r="S4831" s="27" t="str">
        <f t="shared" si="380"/>
        <v/>
      </c>
    </row>
    <row r="4832" spans="2:19" x14ac:dyDescent="0.3">
      <c r="B4832" s="24" t="str">
        <f>_xlfn.IFNA(VLOOKUP(A4832,list!B:C,2,FALSE),"")</f>
        <v/>
      </c>
      <c r="D4832" s="24" t="str">
        <f>_xlfn.IFNA(VLOOKUP(C4832,list!$G$2:$I$10,2,FALSE),"")</f>
        <v/>
      </c>
      <c r="E4832" s="24" t="str">
        <f>_xlfn.IFNA(VLOOKUP(C4832,list!G:I,3,FALSE),"")</f>
        <v/>
      </c>
      <c r="O4832" s="26" t="str">
        <f t="shared" si="377"/>
        <v/>
      </c>
      <c r="P4832" s="28" t="str">
        <f t="shared" si="381"/>
        <v/>
      </c>
      <c r="Q4832" s="24" t="str">
        <f t="shared" si="378"/>
        <v/>
      </c>
      <c r="R4832" s="24" t="str">
        <f t="shared" si="379"/>
        <v/>
      </c>
      <c r="S4832" s="27" t="str">
        <f t="shared" si="380"/>
        <v/>
      </c>
    </row>
    <row r="4833" spans="2:19" x14ac:dyDescent="0.3">
      <c r="B4833" s="24" t="str">
        <f>_xlfn.IFNA(VLOOKUP(A4833,list!B:C,2,FALSE),"")</f>
        <v/>
      </c>
      <c r="D4833" s="24" t="str">
        <f>_xlfn.IFNA(VLOOKUP(C4833,list!$G$2:$I$10,2,FALSE),"")</f>
        <v/>
      </c>
      <c r="E4833" s="24" t="str">
        <f>_xlfn.IFNA(VLOOKUP(C4833,list!G:I,3,FALSE),"")</f>
        <v/>
      </c>
      <c r="O4833" s="26" t="str">
        <f t="shared" si="377"/>
        <v/>
      </c>
      <c r="P4833" s="28" t="str">
        <f t="shared" si="381"/>
        <v/>
      </c>
      <c r="Q4833" s="24" t="str">
        <f t="shared" si="378"/>
        <v/>
      </c>
      <c r="R4833" s="24" t="str">
        <f t="shared" si="379"/>
        <v/>
      </c>
      <c r="S4833" s="27" t="str">
        <f t="shared" si="380"/>
        <v/>
      </c>
    </row>
    <row r="4834" spans="2:19" x14ac:dyDescent="0.3">
      <c r="B4834" s="24" t="str">
        <f>_xlfn.IFNA(VLOOKUP(A4834,list!B:C,2,FALSE),"")</f>
        <v/>
      </c>
      <c r="D4834" s="24" t="str">
        <f>_xlfn.IFNA(VLOOKUP(C4834,list!$G$2:$I$10,2,FALSE),"")</f>
        <v/>
      </c>
      <c r="E4834" s="24" t="str">
        <f>_xlfn.IFNA(VLOOKUP(C4834,list!G:I,3,FALSE),"")</f>
        <v/>
      </c>
      <c r="O4834" s="26" t="str">
        <f t="shared" si="377"/>
        <v/>
      </c>
      <c r="P4834" s="28" t="str">
        <f t="shared" si="381"/>
        <v/>
      </c>
      <c r="Q4834" s="24" t="str">
        <f t="shared" si="378"/>
        <v/>
      </c>
      <c r="R4834" s="24" t="str">
        <f t="shared" si="379"/>
        <v/>
      </c>
      <c r="S4834" s="27" t="str">
        <f t="shared" si="380"/>
        <v/>
      </c>
    </row>
    <row r="4835" spans="2:19" x14ac:dyDescent="0.3">
      <c r="B4835" s="24" t="str">
        <f>_xlfn.IFNA(VLOOKUP(A4835,list!B:C,2,FALSE),"")</f>
        <v/>
      </c>
      <c r="D4835" s="24" t="str">
        <f>_xlfn.IFNA(VLOOKUP(C4835,list!$G$2:$I$10,2,FALSE),"")</f>
        <v/>
      </c>
      <c r="E4835" s="24" t="str">
        <f>_xlfn.IFNA(VLOOKUP(C4835,list!G:I,3,FALSE),"")</f>
        <v/>
      </c>
      <c r="O4835" s="26" t="str">
        <f t="shared" si="377"/>
        <v/>
      </c>
      <c r="P4835" s="28" t="str">
        <f t="shared" si="381"/>
        <v/>
      </c>
      <c r="Q4835" s="24" t="str">
        <f t="shared" si="378"/>
        <v/>
      </c>
      <c r="R4835" s="24" t="str">
        <f t="shared" si="379"/>
        <v/>
      </c>
      <c r="S4835" s="27" t="str">
        <f t="shared" si="380"/>
        <v/>
      </c>
    </row>
    <row r="4836" spans="2:19" x14ac:dyDescent="0.3">
      <c r="B4836" s="24" t="str">
        <f>_xlfn.IFNA(VLOOKUP(A4836,list!B:C,2,FALSE),"")</f>
        <v/>
      </c>
      <c r="D4836" s="24" t="str">
        <f>_xlfn.IFNA(VLOOKUP(C4836,list!$G$2:$I$10,2,FALSE),"")</f>
        <v/>
      </c>
      <c r="E4836" s="24" t="str">
        <f>_xlfn.IFNA(VLOOKUP(C4836,list!G:I,3,FALSE),"")</f>
        <v/>
      </c>
      <c r="O4836" s="26" t="str">
        <f t="shared" si="377"/>
        <v/>
      </c>
      <c r="P4836" s="28" t="str">
        <f t="shared" si="381"/>
        <v/>
      </c>
      <c r="Q4836" s="24" t="str">
        <f t="shared" si="378"/>
        <v/>
      </c>
      <c r="R4836" s="24" t="str">
        <f t="shared" si="379"/>
        <v/>
      </c>
      <c r="S4836" s="27" t="str">
        <f t="shared" si="380"/>
        <v/>
      </c>
    </row>
    <row r="4837" spans="2:19" x14ac:dyDescent="0.3">
      <c r="B4837" s="24" t="str">
        <f>_xlfn.IFNA(VLOOKUP(A4837,list!B:C,2,FALSE),"")</f>
        <v/>
      </c>
      <c r="D4837" s="24" t="str">
        <f>_xlfn.IFNA(VLOOKUP(C4837,list!$G$2:$I$10,2,FALSE),"")</f>
        <v/>
      </c>
      <c r="E4837" s="24" t="str">
        <f>_xlfn.IFNA(VLOOKUP(C4837,list!G:I,3,FALSE),"")</f>
        <v/>
      </c>
      <c r="O4837" s="26" t="str">
        <f t="shared" si="377"/>
        <v/>
      </c>
      <c r="P4837" s="28" t="str">
        <f t="shared" si="381"/>
        <v/>
      </c>
      <c r="Q4837" s="24" t="str">
        <f t="shared" si="378"/>
        <v/>
      </c>
      <c r="R4837" s="24" t="str">
        <f t="shared" si="379"/>
        <v/>
      </c>
      <c r="S4837" s="27" t="str">
        <f t="shared" si="380"/>
        <v/>
      </c>
    </row>
    <row r="4838" spans="2:19" x14ac:dyDescent="0.3">
      <c r="B4838" s="24" t="str">
        <f>_xlfn.IFNA(VLOOKUP(A4838,list!B:C,2,FALSE),"")</f>
        <v/>
      </c>
      <c r="D4838" s="24" t="str">
        <f>_xlfn.IFNA(VLOOKUP(C4838,list!$G$2:$I$10,2,FALSE),"")</f>
        <v/>
      </c>
      <c r="E4838" s="24" t="str">
        <f>_xlfn.IFNA(VLOOKUP(C4838,list!G:I,3,FALSE),"")</f>
        <v/>
      </c>
      <c r="O4838" s="26" t="str">
        <f t="shared" si="377"/>
        <v/>
      </c>
      <c r="P4838" s="28" t="str">
        <f t="shared" si="381"/>
        <v/>
      </c>
      <c r="Q4838" s="24" t="str">
        <f t="shared" si="378"/>
        <v/>
      </c>
      <c r="R4838" s="24" t="str">
        <f t="shared" si="379"/>
        <v/>
      </c>
      <c r="S4838" s="27" t="str">
        <f t="shared" si="380"/>
        <v/>
      </c>
    </row>
    <row r="4839" spans="2:19" x14ac:dyDescent="0.3">
      <c r="B4839" s="24" t="str">
        <f>_xlfn.IFNA(VLOOKUP(A4839,list!B:C,2,FALSE),"")</f>
        <v/>
      </c>
      <c r="D4839" s="24" t="str">
        <f>_xlfn.IFNA(VLOOKUP(C4839,list!$G$2:$I$10,2,FALSE),"")</f>
        <v/>
      </c>
      <c r="E4839" s="24" t="str">
        <f>_xlfn.IFNA(VLOOKUP(C4839,list!G:I,3,FALSE),"")</f>
        <v/>
      </c>
      <c r="O4839" s="26" t="str">
        <f t="shared" si="377"/>
        <v/>
      </c>
      <c r="P4839" s="28" t="str">
        <f t="shared" si="381"/>
        <v/>
      </c>
      <c r="Q4839" s="24" t="str">
        <f t="shared" si="378"/>
        <v/>
      </c>
      <c r="R4839" s="24" t="str">
        <f t="shared" si="379"/>
        <v/>
      </c>
      <c r="S4839" s="27" t="str">
        <f t="shared" si="380"/>
        <v/>
      </c>
    </row>
    <row r="4840" spans="2:19" x14ac:dyDescent="0.3">
      <c r="B4840" s="24" t="str">
        <f>_xlfn.IFNA(VLOOKUP(A4840,list!B:C,2,FALSE),"")</f>
        <v/>
      </c>
      <c r="D4840" s="24" t="str">
        <f>_xlfn.IFNA(VLOOKUP(C4840,list!$G$2:$I$10,2,FALSE),"")</f>
        <v/>
      </c>
      <c r="E4840" s="24" t="str">
        <f>_xlfn.IFNA(VLOOKUP(C4840,list!G:I,3,FALSE),"")</f>
        <v/>
      </c>
      <c r="O4840" s="26" t="str">
        <f t="shared" si="377"/>
        <v/>
      </c>
      <c r="P4840" s="28" t="str">
        <f t="shared" si="381"/>
        <v/>
      </c>
      <c r="Q4840" s="24" t="str">
        <f t="shared" si="378"/>
        <v/>
      </c>
      <c r="R4840" s="24" t="str">
        <f t="shared" si="379"/>
        <v/>
      </c>
      <c r="S4840" s="27" t="str">
        <f t="shared" si="380"/>
        <v/>
      </c>
    </row>
    <row r="4841" spans="2:19" x14ac:dyDescent="0.3">
      <c r="B4841" s="24" t="str">
        <f>_xlfn.IFNA(VLOOKUP(A4841,list!B:C,2,FALSE),"")</f>
        <v/>
      </c>
      <c r="D4841" s="24" t="str">
        <f>_xlfn.IFNA(VLOOKUP(C4841,list!$G$2:$I$10,2,FALSE),"")</f>
        <v/>
      </c>
      <c r="E4841" s="24" t="str">
        <f>_xlfn.IFNA(VLOOKUP(C4841,list!G:I,3,FALSE),"")</f>
        <v/>
      </c>
      <c r="O4841" s="26" t="str">
        <f t="shared" si="377"/>
        <v/>
      </c>
      <c r="P4841" s="28" t="str">
        <f t="shared" si="381"/>
        <v/>
      </c>
      <c r="Q4841" s="24" t="str">
        <f t="shared" si="378"/>
        <v/>
      </c>
      <c r="R4841" s="24" t="str">
        <f t="shared" si="379"/>
        <v/>
      </c>
      <c r="S4841" s="27" t="str">
        <f t="shared" si="380"/>
        <v/>
      </c>
    </row>
    <row r="4842" spans="2:19" x14ac:dyDescent="0.3">
      <c r="B4842" s="24" t="str">
        <f>_xlfn.IFNA(VLOOKUP(A4842,list!B:C,2,FALSE),"")</f>
        <v/>
      </c>
      <c r="D4842" s="24" t="str">
        <f>_xlfn.IFNA(VLOOKUP(C4842,list!$G$2:$I$10,2,FALSE),"")</f>
        <v/>
      </c>
      <c r="E4842" s="24" t="str">
        <f>_xlfn.IFNA(VLOOKUP(C4842,list!G:I,3,FALSE),"")</f>
        <v/>
      </c>
      <c r="O4842" s="26" t="str">
        <f t="shared" si="377"/>
        <v/>
      </c>
      <c r="P4842" s="28" t="str">
        <f t="shared" si="381"/>
        <v/>
      </c>
      <c r="Q4842" s="24" t="str">
        <f t="shared" si="378"/>
        <v/>
      </c>
      <c r="R4842" s="24" t="str">
        <f t="shared" si="379"/>
        <v/>
      </c>
      <c r="S4842" s="27" t="str">
        <f t="shared" si="380"/>
        <v/>
      </c>
    </row>
    <row r="4843" spans="2:19" x14ac:dyDescent="0.3">
      <c r="B4843" s="24" t="str">
        <f>_xlfn.IFNA(VLOOKUP(A4843,list!B:C,2,FALSE),"")</f>
        <v/>
      </c>
      <c r="D4843" s="24" t="str">
        <f>_xlfn.IFNA(VLOOKUP(C4843,list!$G$2:$I$10,2,FALSE),"")</f>
        <v/>
      </c>
      <c r="E4843" s="24" t="str">
        <f>_xlfn.IFNA(VLOOKUP(C4843,list!G:I,3,FALSE),"")</f>
        <v/>
      </c>
      <c r="O4843" s="26" t="str">
        <f t="shared" si="377"/>
        <v/>
      </c>
      <c r="P4843" s="28" t="str">
        <f t="shared" si="381"/>
        <v/>
      </c>
      <c r="Q4843" s="24" t="str">
        <f t="shared" si="378"/>
        <v/>
      </c>
      <c r="R4843" s="24" t="str">
        <f t="shared" si="379"/>
        <v/>
      </c>
      <c r="S4843" s="27" t="str">
        <f t="shared" si="380"/>
        <v/>
      </c>
    </row>
    <row r="4844" spans="2:19" x14ac:dyDescent="0.3">
      <c r="B4844" s="24" t="str">
        <f>_xlfn.IFNA(VLOOKUP(A4844,list!B:C,2,FALSE),"")</f>
        <v/>
      </c>
      <c r="D4844" s="24" t="str">
        <f>_xlfn.IFNA(VLOOKUP(C4844,list!$G$2:$I$10,2,FALSE),"")</f>
        <v/>
      </c>
      <c r="E4844" s="24" t="str">
        <f>_xlfn.IFNA(VLOOKUP(C4844,list!G:I,3,FALSE),"")</f>
        <v/>
      </c>
      <c r="O4844" s="26" t="str">
        <f t="shared" si="377"/>
        <v/>
      </c>
      <c r="P4844" s="28" t="str">
        <f t="shared" si="381"/>
        <v/>
      </c>
      <c r="Q4844" s="24" t="str">
        <f t="shared" si="378"/>
        <v/>
      </c>
      <c r="R4844" s="24" t="str">
        <f t="shared" si="379"/>
        <v/>
      </c>
      <c r="S4844" s="27" t="str">
        <f t="shared" si="380"/>
        <v/>
      </c>
    </row>
    <row r="4845" spans="2:19" x14ac:dyDescent="0.3">
      <c r="B4845" s="24" t="str">
        <f>_xlfn.IFNA(VLOOKUP(A4845,list!B:C,2,FALSE),"")</f>
        <v/>
      </c>
      <c r="D4845" s="24" t="str">
        <f>_xlfn.IFNA(VLOOKUP(C4845,list!$G$2:$I$10,2,FALSE),"")</f>
        <v/>
      </c>
      <c r="E4845" s="24" t="str">
        <f>_xlfn.IFNA(VLOOKUP(C4845,list!G:I,3,FALSE),"")</f>
        <v/>
      </c>
      <c r="O4845" s="26" t="str">
        <f t="shared" si="377"/>
        <v/>
      </c>
      <c r="P4845" s="28" t="str">
        <f t="shared" si="381"/>
        <v/>
      </c>
      <c r="Q4845" s="24" t="str">
        <f t="shared" si="378"/>
        <v/>
      </c>
      <c r="R4845" s="24" t="str">
        <f t="shared" si="379"/>
        <v/>
      </c>
      <c r="S4845" s="27" t="str">
        <f t="shared" si="380"/>
        <v/>
      </c>
    </row>
    <row r="4846" spans="2:19" x14ac:dyDescent="0.3">
      <c r="B4846" s="24" t="str">
        <f>_xlfn.IFNA(VLOOKUP(A4846,list!B:C,2,FALSE),"")</f>
        <v/>
      </c>
      <c r="D4846" s="24" t="str">
        <f>_xlfn.IFNA(VLOOKUP(C4846,list!$G$2:$I$10,2,FALSE),"")</f>
        <v/>
      </c>
      <c r="E4846" s="24" t="str">
        <f>_xlfn.IFNA(VLOOKUP(C4846,list!G:I,3,FALSE),"")</f>
        <v/>
      </c>
      <c r="O4846" s="26" t="str">
        <f t="shared" si="377"/>
        <v/>
      </c>
      <c r="P4846" s="28" t="str">
        <f t="shared" si="381"/>
        <v/>
      </c>
      <c r="Q4846" s="24" t="str">
        <f t="shared" si="378"/>
        <v/>
      </c>
      <c r="R4846" s="24" t="str">
        <f t="shared" si="379"/>
        <v/>
      </c>
      <c r="S4846" s="27" t="str">
        <f t="shared" si="380"/>
        <v/>
      </c>
    </row>
    <row r="4847" spans="2:19" x14ac:dyDescent="0.3">
      <c r="B4847" s="24" t="str">
        <f>_xlfn.IFNA(VLOOKUP(A4847,list!B:C,2,FALSE),"")</f>
        <v/>
      </c>
      <c r="D4847" s="24" t="str">
        <f>_xlfn.IFNA(VLOOKUP(C4847,list!$G$2:$I$10,2,FALSE),"")</f>
        <v/>
      </c>
      <c r="E4847" s="24" t="str">
        <f>_xlfn.IFNA(VLOOKUP(C4847,list!G:I,3,FALSE),"")</f>
        <v/>
      </c>
      <c r="O4847" s="26" t="str">
        <f t="shared" si="377"/>
        <v/>
      </c>
      <c r="P4847" s="28" t="str">
        <f t="shared" si="381"/>
        <v/>
      </c>
      <c r="Q4847" s="24" t="str">
        <f t="shared" si="378"/>
        <v/>
      </c>
      <c r="R4847" s="24" t="str">
        <f t="shared" si="379"/>
        <v/>
      </c>
      <c r="S4847" s="27" t="str">
        <f t="shared" si="380"/>
        <v/>
      </c>
    </row>
    <row r="4848" spans="2:19" x14ac:dyDescent="0.3">
      <c r="B4848" s="24" t="str">
        <f>_xlfn.IFNA(VLOOKUP(A4848,list!B:C,2,FALSE),"")</f>
        <v/>
      </c>
      <c r="D4848" s="24" t="str">
        <f>_xlfn.IFNA(VLOOKUP(C4848,list!$G$2:$I$10,2,FALSE),"")</f>
        <v/>
      </c>
      <c r="E4848" s="24" t="str">
        <f>_xlfn.IFNA(VLOOKUP(C4848,list!G:I,3,FALSE),"")</f>
        <v/>
      </c>
      <c r="O4848" s="26" t="str">
        <f t="shared" si="377"/>
        <v/>
      </c>
      <c r="P4848" s="28" t="str">
        <f t="shared" si="381"/>
        <v/>
      </c>
      <c r="Q4848" s="24" t="str">
        <f t="shared" si="378"/>
        <v/>
      </c>
      <c r="R4848" s="24" t="str">
        <f t="shared" si="379"/>
        <v/>
      </c>
      <c r="S4848" s="27" t="str">
        <f t="shared" si="380"/>
        <v/>
      </c>
    </row>
    <row r="4849" spans="2:19" x14ac:dyDescent="0.3">
      <c r="B4849" s="24" t="str">
        <f>_xlfn.IFNA(VLOOKUP(A4849,list!B:C,2,FALSE),"")</f>
        <v/>
      </c>
      <c r="D4849" s="24" t="str">
        <f>_xlfn.IFNA(VLOOKUP(C4849,list!$G$2:$I$10,2,FALSE),"")</f>
        <v/>
      </c>
      <c r="E4849" s="24" t="str">
        <f>_xlfn.IFNA(VLOOKUP(C4849,list!G:I,3,FALSE),"")</f>
        <v/>
      </c>
      <c r="O4849" s="26" t="str">
        <f t="shared" si="377"/>
        <v/>
      </c>
      <c r="P4849" s="28" t="str">
        <f t="shared" si="381"/>
        <v/>
      </c>
      <c r="Q4849" s="24" t="str">
        <f t="shared" si="378"/>
        <v/>
      </c>
      <c r="R4849" s="24" t="str">
        <f t="shared" si="379"/>
        <v/>
      </c>
      <c r="S4849" s="27" t="str">
        <f t="shared" si="380"/>
        <v/>
      </c>
    </row>
    <row r="4850" spans="2:19" x14ac:dyDescent="0.3">
      <c r="B4850" s="24" t="str">
        <f>_xlfn.IFNA(VLOOKUP(A4850,list!B:C,2,FALSE),"")</f>
        <v/>
      </c>
      <c r="D4850" s="24" t="str">
        <f>_xlfn.IFNA(VLOOKUP(C4850,list!$G$2:$I$10,2,FALSE),"")</f>
        <v/>
      </c>
      <c r="E4850" s="24" t="str">
        <f>_xlfn.IFNA(VLOOKUP(C4850,list!G:I,3,FALSE),"")</f>
        <v/>
      </c>
      <c r="O4850" s="26" t="str">
        <f t="shared" si="377"/>
        <v/>
      </c>
      <c r="P4850" s="28" t="str">
        <f t="shared" si="381"/>
        <v/>
      </c>
      <c r="Q4850" s="24" t="str">
        <f t="shared" si="378"/>
        <v/>
      </c>
      <c r="R4850" s="24" t="str">
        <f t="shared" si="379"/>
        <v/>
      </c>
      <c r="S4850" s="27" t="str">
        <f t="shared" si="380"/>
        <v/>
      </c>
    </row>
    <row r="4851" spans="2:19" x14ac:dyDescent="0.3">
      <c r="B4851" s="24" t="str">
        <f>_xlfn.IFNA(VLOOKUP(A4851,list!B:C,2,FALSE),"")</f>
        <v/>
      </c>
      <c r="D4851" s="24" t="str">
        <f>_xlfn.IFNA(VLOOKUP(C4851,list!$G$2:$I$10,2,FALSE),"")</f>
        <v/>
      </c>
      <c r="E4851" s="24" t="str">
        <f>_xlfn.IFNA(VLOOKUP(C4851,list!G:I,3,FALSE),"")</f>
        <v/>
      </c>
      <c r="O4851" s="26" t="str">
        <f t="shared" si="377"/>
        <v/>
      </c>
      <c r="P4851" s="28" t="str">
        <f t="shared" si="381"/>
        <v/>
      </c>
      <c r="Q4851" s="24" t="str">
        <f t="shared" si="378"/>
        <v/>
      </c>
      <c r="R4851" s="24" t="str">
        <f t="shared" si="379"/>
        <v/>
      </c>
      <c r="S4851" s="27" t="str">
        <f t="shared" si="380"/>
        <v/>
      </c>
    </row>
    <row r="4852" spans="2:19" x14ac:dyDescent="0.3">
      <c r="B4852" s="24" t="str">
        <f>_xlfn.IFNA(VLOOKUP(A4852,list!B:C,2,FALSE),"")</f>
        <v/>
      </c>
      <c r="D4852" s="24" t="str">
        <f>_xlfn.IFNA(VLOOKUP(C4852,list!$G$2:$I$10,2,FALSE),"")</f>
        <v/>
      </c>
      <c r="E4852" s="24" t="str">
        <f>_xlfn.IFNA(VLOOKUP(C4852,list!G:I,3,FALSE),"")</f>
        <v/>
      </c>
      <c r="O4852" s="26" t="str">
        <f t="shared" si="377"/>
        <v/>
      </c>
      <c r="P4852" s="28" t="str">
        <f t="shared" si="381"/>
        <v/>
      </c>
      <c r="Q4852" s="24" t="str">
        <f t="shared" si="378"/>
        <v/>
      </c>
      <c r="R4852" s="24" t="str">
        <f t="shared" si="379"/>
        <v/>
      </c>
      <c r="S4852" s="27" t="str">
        <f t="shared" si="380"/>
        <v/>
      </c>
    </row>
    <row r="4853" spans="2:19" x14ac:dyDescent="0.3">
      <c r="B4853" s="24" t="str">
        <f>_xlfn.IFNA(VLOOKUP(A4853,list!B:C,2,FALSE),"")</f>
        <v/>
      </c>
      <c r="D4853" s="24" t="str">
        <f>_xlfn.IFNA(VLOOKUP(C4853,list!$G$2:$I$10,2,FALSE),"")</f>
        <v/>
      </c>
      <c r="E4853" s="24" t="str">
        <f>_xlfn.IFNA(VLOOKUP(C4853,list!G:I,3,FALSE),"")</f>
        <v/>
      </c>
      <c r="O4853" s="26" t="str">
        <f t="shared" si="377"/>
        <v/>
      </c>
      <c r="P4853" s="28" t="str">
        <f t="shared" si="381"/>
        <v/>
      </c>
      <c r="Q4853" s="24" t="str">
        <f t="shared" si="378"/>
        <v/>
      </c>
      <c r="R4853" s="24" t="str">
        <f t="shared" si="379"/>
        <v/>
      </c>
      <c r="S4853" s="27" t="str">
        <f t="shared" si="380"/>
        <v/>
      </c>
    </row>
    <row r="4854" spans="2:19" x14ac:dyDescent="0.3">
      <c r="B4854" s="24" t="str">
        <f>_xlfn.IFNA(VLOOKUP(A4854,list!B:C,2,FALSE),"")</f>
        <v/>
      </c>
      <c r="D4854" s="24" t="str">
        <f>_xlfn.IFNA(VLOOKUP(C4854,list!$G$2:$I$10,2,FALSE),"")</f>
        <v/>
      </c>
      <c r="E4854" s="24" t="str">
        <f>_xlfn.IFNA(VLOOKUP(C4854,list!G:I,3,FALSE),"")</f>
        <v/>
      </c>
      <c r="O4854" s="26" t="str">
        <f t="shared" si="377"/>
        <v/>
      </c>
      <c r="P4854" s="28" t="str">
        <f t="shared" si="381"/>
        <v/>
      </c>
      <c r="Q4854" s="24" t="str">
        <f t="shared" si="378"/>
        <v/>
      </c>
      <c r="R4854" s="24" t="str">
        <f t="shared" si="379"/>
        <v/>
      </c>
      <c r="S4854" s="27" t="str">
        <f t="shared" si="380"/>
        <v/>
      </c>
    </row>
    <row r="4855" spans="2:19" x14ac:dyDescent="0.3">
      <c r="B4855" s="24" t="str">
        <f>_xlfn.IFNA(VLOOKUP(A4855,list!B:C,2,FALSE),"")</f>
        <v/>
      </c>
      <c r="D4855" s="24" t="str">
        <f>_xlfn.IFNA(VLOOKUP(C4855,list!$G$2:$I$10,2,FALSE),"")</f>
        <v/>
      </c>
      <c r="E4855" s="24" t="str">
        <f>_xlfn.IFNA(VLOOKUP(C4855,list!G:I,3,FALSE),"")</f>
        <v/>
      </c>
      <c r="O4855" s="26" t="str">
        <f t="shared" si="377"/>
        <v/>
      </c>
      <c r="P4855" s="28" t="str">
        <f t="shared" si="381"/>
        <v/>
      </c>
      <c r="Q4855" s="24" t="str">
        <f t="shared" si="378"/>
        <v/>
      </c>
      <c r="R4855" s="24" t="str">
        <f t="shared" si="379"/>
        <v/>
      </c>
      <c r="S4855" s="27" t="str">
        <f t="shared" si="380"/>
        <v/>
      </c>
    </row>
    <row r="4856" spans="2:19" x14ac:dyDescent="0.3">
      <c r="B4856" s="24" t="str">
        <f>_xlfn.IFNA(VLOOKUP(A4856,list!B:C,2,FALSE),"")</f>
        <v/>
      </c>
      <c r="D4856" s="24" t="str">
        <f>_xlfn.IFNA(VLOOKUP(C4856,list!$G$2:$I$10,2,FALSE),"")</f>
        <v/>
      </c>
      <c r="E4856" s="24" t="str">
        <f>_xlfn.IFNA(VLOOKUP(C4856,list!G:I,3,FALSE),"")</f>
        <v/>
      </c>
      <c r="O4856" s="26" t="str">
        <f t="shared" si="377"/>
        <v/>
      </c>
      <c r="P4856" s="28" t="str">
        <f t="shared" si="381"/>
        <v/>
      </c>
      <c r="Q4856" s="24" t="str">
        <f t="shared" si="378"/>
        <v/>
      </c>
      <c r="R4856" s="24" t="str">
        <f t="shared" si="379"/>
        <v/>
      </c>
      <c r="S4856" s="27" t="str">
        <f t="shared" si="380"/>
        <v/>
      </c>
    </row>
    <row r="4857" spans="2:19" x14ac:dyDescent="0.3">
      <c r="B4857" s="24" t="str">
        <f>_xlfn.IFNA(VLOOKUP(A4857,list!B:C,2,FALSE),"")</f>
        <v/>
      </c>
      <c r="D4857" s="24" t="str">
        <f>_xlfn.IFNA(VLOOKUP(C4857,list!$G$2:$I$10,2,FALSE),"")</f>
        <v/>
      </c>
      <c r="E4857" s="24" t="str">
        <f>_xlfn.IFNA(VLOOKUP(C4857,list!G:I,3,FALSE),"")</f>
        <v/>
      </c>
      <c r="O4857" s="26" t="str">
        <f t="shared" si="377"/>
        <v/>
      </c>
      <c r="P4857" s="28" t="str">
        <f t="shared" si="381"/>
        <v/>
      </c>
      <c r="Q4857" s="24" t="str">
        <f t="shared" si="378"/>
        <v/>
      </c>
      <c r="R4857" s="24" t="str">
        <f t="shared" si="379"/>
        <v/>
      </c>
      <c r="S4857" s="27" t="str">
        <f t="shared" si="380"/>
        <v/>
      </c>
    </row>
    <row r="4858" spans="2:19" x14ac:dyDescent="0.3">
      <c r="B4858" s="24" t="str">
        <f>_xlfn.IFNA(VLOOKUP(A4858,list!B:C,2,FALSE),"")</f>
        <v/>
      </c>
      <c r="D4858" s="24" t="str">
        <f>_xlfn.IFNA(VLOOKUP(C4858,list!$G$2:$I$10,2,FALSE),"")</f>
        <v/>
      </c>
      <c r="E4858" s="24" t="str">
        <f>_xlfn.IFNA(VLOOKUP(C4858,list!G:I,3,FALSE),"")</f>
        <v/>
      </c>
      <c r="O4858" s="26" t="str">
        <f t="shared" si="377"/>
        <v/>
      </c>
      <c r="P4858" s="28" t="str">
        <f t="shared" si="381"/>
        <v/>
      </c>
      <c r="Q4858" s="24" t="str">
        <f t="shared" si="378"/>
        <v/>
      </c>
      <c r="R4858" s="24" t="str">
        <f t="shared" si="379"/>
        <v/>
      </c>
      <c r="S4858" s="27" t="str">
        <f t="shared" si="380"/>
        <v/>
      </c>
    </row>
    <row r="4859" spans="2:19" x14ac:dyDescent="0.3">
      <c r="B4859" s="24" t="str">
        <f>_xlfn.IFNA(VLOOKUP(A4859,list!B:C,2,FALSE),"")</f>
        <v/>
      </c>
      <c r="D4859" s="24" t="str">
        <f>_xlfn.IFNA(VLOOKUP(C4859,list!$G$2:$I$10,2,FALSE),"")</f>
        <v/>
      </c>
      <c r="E4859" s="24" t="str">
        <f>_xlfn.IFNA(VLOOKUP(C4859,list!G:I,3,FALSE),"")</f>
        <v/>
      </c>
      <c r="O4859" s="26" t="str">
        <f t="shared" si="377"/>
        <v/>
      </c>
      <c r="P4859" s="28" t="str">
        <f t="shared" si="381"/>
        <v/>
      </c>
      <c r="Q4859" s="24" t="str">
        <f t="shared" si="378"/>
        <v/>
      </c>
      <c r="R4859" s="24" t="str">
        <f t="shared" si="379"/>
        <v/>
      </c>
      <c r="S4859" s="27" t="str">
        <f t="shared" si="380"/>
        <v/>
      </c>
    </row>
    <row r="4860" spans="2:19" x14ac:dyDescent="0.3">
      <c r="B4860" s="24" t="str">
        <f>_xlfn.IFNA(VLOOKUP(A4860,list!B:C,2,FALSE),"")</f>
        <v/>
      </c>
      <c r="D4860" s="24" t="str">
        <f>_xlfn.IFNA(VLOOKUP(C4860,list!$G$2:$I$10,2,FALSE),"")</f>
        <v/>
      </c>
      <c r="E4860" s="24" t="str">
        <f>_xlfn.IFNA(VLOOKUP(C4860,list!G:I,3,FALSE),"")</f>
        <v/>
      </c>
      <c r="O4860" s="26" t="str">
        <f t="shared" si="377"/>
        <v/>
      </c>
      <c r="P4860" s="28" t="str">
        <f t="shared" si="381"/>
        <v/>
      </c>
      <c r="Q4860" s="24" t="str">
        <f t="shared" si="378"/>
        <v/>
      </c>
      <c r="R4860" s="24" t="str">
        <f t="shared" si="379"/>
        <v/>
      </c>
      <c r="S4860" s="27" t="str">
        <f t="shared" si="380"/>
        <v/>
      </c>
    </row>
    <row r="4861" spans="2:19" x14ac:dyDescent="0.3">
      <c r="B4861" s="24" t="str">
        <f>_xlfn.IFNA(VLOOKUP(A4861,list!B:C,2,FALSE),"")</f>
        <v/>
      </c>
      <c r="D4861" s="24" t="str">
        <f>_xlfn.IFNA(VLOOKUP(C4861,list!$G$2:$I$10,2,FALSE),"")</f>
        <v/>
      </c>
      <c r="E4861" s="24" t="str">
        <f>_xlfn.IFNA(VLOOKUP(C4861,list!G:I,3,FALSE),"")</f>
        <v/>
      </c>
      <c r="O4861" s="26" t="str">
        <f t="shared" si="377"/>
        <v/>
      </c>
      <c r="P4861" s="28" t="str">
        <f t="shared" si="381"/>
        <v/>
      </c>
      <c r="Q4861" s="24" t="str">
        <f t="shared" si="378"/>
        <v/>
      </c>
      <c r="R4861" s="24" t="str">
        <f t="shared" si="379"/>
        <v/>
      </c>
      <c r="S4861" s="27" t="str">
        <f t="shared" si="380"/>
        <v/>
      </c>
    </row>
    <row r="4862" spans="2:19" x14ac:dyDescent="0.3">
      <c r="B4862" s="24" t="str">
        <f>_xlfn.IFNA(VLOOKUP(A4862,list!B:C,2,FALSE),"")</f>
        <v/>
      </c>
      <c r="D4862" s="24" t="str">
        <f>_xlfn.IFNA(VLOOKUP(C4862,list!$G$2:$I$10,2,FALSE),"")</f>
        <v/>
      </c>
      <c r="E4862" s="24" t="str">
        <f>_xlfn.IFNA(VLOOKUP(C4862,list!G:I,3,FALSE),"")</f>
        <v/>
      </c>
      <c r="O4862" s="26" t="str">
        <f t="shared" si="377"/>
        <v/>
      </c>
      <c r="P4862" s="28" t="str">
        <f t="shared" si="381"/>
        <v/>
      </c>
      <c r="Q4862" s="24" t="str">
        <f t="shared" si="378"/>
        <v/>
      </c>
      <c r="R4862" s="24" t="str">
        <f t="shared" si="379"/>
        <v/>
      </c>
      <c r="S4862" s="27" t="str">
        <f t="shared" si="380"/>
        <v/>
      </c>
    </row>
    <row r="4863" spans="2:19" x14ac:dyDescent="0.3">
      <c r="B4863" s="24" t="str">
        <f>_xlfn.IFNA(VLOOKUP(A4863,list!B:C,2,FALSE),"")</f>
        <v/>
      </c>
      <c r="D4863" s="24" t="str">
        <f>_xlfn.IFNA(VLOOKUP(C4863,list!$G$2:$I$10,2,FALSE),"")</f>
        <v/>
      </c>
      <c r="E4863" s="24" t="str">
        <f>_xlfn.IFNA(VLOOKUP(C4863,list!G:I,3,FALSE),"")</f>
        <v/>
      </c>
      <c r="O4863" s="26" t="str">
        <f t="shared" si="377"/>
        <v/>
      </c>
      <c r="P4863" s="28" t="str">
        <f t="shared" si="381"/>
        <v/>
      </c>
      <c r="Q4863" s="24" t="str">
        <f t="shared" si="378"/>
        <v/>
      </c>
      <c r="R4863" s="24" t="str">
        <f t="shared" si="379"/>
        <v/>
      </c>
      <c r="S4863" s="27" t="str">
        <f t="shared" si="380"/>
        <v/>
      </c>
    </row>
    <row r="4864" spans="2:19" x14ac:dyDescent="0.3">
      <c r="B4864" s="24" t="str">
        <f>_xlfn.IFNA(VLOOKUP(A4864,list!B:C,2,FALSE),"")</f>
        <v/>
      </c>
      <c r="D4864" s="24" t="str">
        <f>_xlfn.IFNA(VLOOKUP(C4864,list!$G$2:$I$10,2,FALSE),"")</f>
        <v/>
      </c>
      <c r="E4864" s="24" t="str">
        <f>_xlfn.IFNA(VLOOKUP(C4864,list!G:I,3,FALSE),"")</f>
        <v/>
      </c>
      <c r="O4864" s="26" t="str">
        <f t="shared" si="377"/>
        <v/>
      </c>
      <c r="P4864" s="28" t="str">
        <f t="shared" si="381"/>
        <v/>
      </c>
      <c r="Q4864" s="24" t="str">
        <f t="shared" si="378"/>
        <v/>
      </c>
      <c r="R4864" s="24" t="str">
        <f t="shared" si="379"/>
        <v/>
      </c>
      <c r="S4864" s="27" t="str">
        <f t="shared" si="380"/>
        <v/>
      </c>
    </row>
    <row r="4865" spans="2:19" x14ac:dyDescent="0.3">
      <c r="B4865" s="24" t="str">
        <f>_xlfn.IFNA(VLOOKUP(A4865,list!B:C,2,FALSE),"")</f>
        <v/>
      </c>
      <c r="D4865" s="24" t="str">
        <f>_xlfn.IFNA(VLOOKUP(C4865,list!$G$2:$I$10,2,FALSE),"")</f>
        <v/>
      </c>
      <c r="E4865" s="24" t="str">
        <f>_xlfn.IFNA(VLOOKUP(C4865,list!G:I,3,FALSE),"")</f>
        <v/>
      </c>
      <c r="O4865" s="26" t="str">
        <f t="shared" si="377"/>
        <v/>
      </c>
      <c r="P4865" s="28" t="str">
        <f t="shared" si="381"/>
        <v/>
      </c>
      <c r="Q4865" s="24" t="str">
        <f t="shared" si="378"/>
        <v/>
      </c>
      <c r="R4865" s="24" t="str">
        <f t="shared" si="379"/>
        <v/>
      </c>
      <c r="S4865" s="27" t="str">
        <f t="shared" si="380"/>
        <v/>
      </c>
    </row>
    <row r="4866" spans="2:19" x14ac:dyDescent="0.3">
      <c r="B4866" s="24" t="str">
        <f>_xlfn.IFNA(VLOOKUP(A4866,list!B:C,2,FALSE),"")</f>
        <v/>
      </c>
      <c r="D4866" s="24" t="str">
        <f>_xlfn.IFNA(VLOOKUP(C4866,list!$G$2:$I$10,2,FALSE),"")</f>
        <v/>
      </c>
      <c r="E4866" s="24" t="str">
        <f>_xlfn.IFNA(VLOOKUP(C4866,list!G:I,3,FALSE),"")</f>
        <v/>
      </c>
      <c r="O4866" s="26" t="str">
        <f t="shared" ref="O4866:O4929" si="382">IFERROR(IF(H4866="","",DATE(YEAR(H4866),MONTH(H4866),1)),"")</f>
        <v/>
      </c>
      <c r="P4866" s="28" t="str">
        <f t="shared" si="381"/>
        <v/>
      </c>
      <c r="Q4866" s="24" t="str">
        <f t="shared" ref="Q4866:Q4929" si="383">IFERROR(IF(J4866="","",MONTH(EOMONTH(J4866,(DAY(J4866)&gt;15)+0))),"")</f>
        <v/>
      </c>
      <c r="R4866" s="24" t="str">
        <f t="shared" ref="R4866:R4929" si="384">IFERROR(IF(J4866="","",IF(AND(MONTH(J4866)=12,Q4866=1),YEAR(J4866)+1,YEAR(J4866))),"")</f>
        <v/>
      </c>
      <c r="S4866" s="27" t="str">
        <f t="shared" ref="S4866:S4929" si="385">IF(OR(Q4866="",R4866=""),"",DATE(R4866,Q4866,1))</f>
        <v/>
      </c>
    </row>
    <row r="4867" spans="2:19" x14ac:dyDescent="0.3">
      <c r="B4867" s="24" t="str">
        <f>_xlfn.IFNA(VLOOKUP(A4867,list!B:C,2,FALSE),"")</f>
        <v/>
      </c>
      <c r="D4867" s="24" t="str">
        <f>_xlfn.IFNA(VLOOKUP(C4867,list!$G$2:$I$10,2,FALSE),"")</f>
        <v/>
      </c>
      <c r="E4867" s="24" t="str">
        <f>_xlfn.IFNA(VLOOKUP(C4867,list!G:I,3,FALSE),"")</f>
        <v/>
      </c>
      <c r="O4867" s="26" t="str">
        <f t="shared" si="382"/>
        <v/>
      </c>
      <c r="P4867" s="28" t="str">
        <f t="shared" ref="P4867:P4930" si="386">IFERROR(IF(J4867&gt;0,((J4867-H4867)/7),""),"")</f>
        <v/>
      </c>
      <c r="Q4867" s="24" t="str">
        <f t="shared" si="383"/>
        <v/>
      </c>
      <c r="R4867" s="24" t="str">
        <f t="shared" si="384"/>
        <v/>
      </c>
      <c r="S4867" s="27" t="str">
        <f t="shared" si="385"/>
        <v/>
      </c>
    </row>
    <row r="4868" spans="2:19" x14ac:dyDescent="0.3">
      <c r="B4868" s="24" t="str">
        <f>_xlfn.IFNA(VLOOKUP(A4868,list!B:C,2,FALSE),"")</f>
        <v/>
      </c>
      <c r="D4868" s="24" t="str">
        <f>_xlfn.IFNA(VLOOKUP(C4868,list!$G$2:$I$10,2,FALSE),"")</f>
        <v/>
      </c>
      <c r="E4868" s="24" t="str">
        <f>_xlfn.IFNA(VLOOKUP(C4868,list!G:I,3,FALSE),"")</f>
        <v/>
      </c>
      <c r="O4868" s="26" t="str">
        <f t="shared" si="382"/>
        <v/>
      </c>
      <c r="P4868" s="28" t="str">
        <f t="shared" si="386"/>
        <v/>
      </c>
      <c r="Q4868" s="24" t="str">
        <f t="shared" si="383"/>
        <v/>
      </c>
      <c r="R4868" s="24" t="str">
        <f t="shared" si="384"/>
        <v/>
      </c>
      <c r="S4868" s="27" t="str">
        <f t="shared" si="385"/>
        <v/>
      </c>
    </row>
    <row r="4869" spans="2:19" x14ac:dyDescent="0.3">
      <c r="B4869" s="24" t="str">
        <f>_xlfn.IFNA(VLOOKUP(A4869,list!B:C,2,FALSE),"")</f>
        <v/>
      </c>
      <c r="D4869" s="24" t="str">
        <f>_xlfn.IFNA(VLOOKUP(C4869,list!$G$2:$I$10,2,FALSE),"")</f>
        <v/>
      </c>
      <c r="E4869" s="24" t="str">
        <f>_xlfn.IFNA(VLOOKUP(C4869,list!G:I,3,FALSE),"")</f>
        <v/>
      </c>
      <c r="O4869" s="26" t="str">
        <f t="shared" si="382"/>
        <v/>
      </c>
      <c r="P4869" s="28" t="str">
        <f t="shared" si="386"/>
        <v/>
      </c>
      <c r="Q4869" s="24" t="str">
        <f t="shared" si="383"/>
        <v/>
      </c>
      <c r="R4869" s="24" t="str">
        <f t="shared" si="384"/>
        <v/>
      </c>
      <c r="S4869" s="27" t="str">
        <f t="shared" si="385"/>
        <v/>
      </c>
    </row>
    <row r="4870" spans="2:19" x14ac:dyDescent="0.3">
      <c r="B4870" s="24" t="str">
        <f>_xlfn.IFNA(VLOOKUP(A4870,list!B:C,2,FALSE),"")</f>
        <v/>
      </c>
      <c r="D4870" s="24" t="str">
        <f>_xlfn.IFNA(VLOOKUP(C4870,list!$G$2:$I$10,2,FALSE),"")</f>
        <v/>
      </c>
      <c r="E4870" s="24" t="str">
        <f>_xlfn.IFNA(VLOOKUP(C4870,list!G:I,3,FALSE),"")</f>
        <v/>
      </c>
      <c r="O4870" s="26" t="str">
        <f t="shared" si="382"/>
        <v/>
      </c>
      <c r="P4870" s="28" t="str">
        <f t="shared" si="386"/>
        <v/>
      </c>
      <c r="Q4870" s="24" t="str">
        <f t="shared" si="383"/>
        <v/>
      </c>
      <c r="R4870" s="24" t="str">
        <f t="shared" si="384"/>
        <v/>
      </c>
      <c r="S4870" s="27" t="str">
        <f t="shared" si="385"/>
        <v/>
      </c>
    </row>
    <row r="4871" spans="2:19" x14ac:dyDescent="0.3">
      <c r="B4871" s="24" t="str">
        <f>_xlfn.IFNA(VLOOKUP(A4871,list!B:C,2,FALSE),"")</f>
        <v/>
      </c>
      <c r="D4871" s="24" t="str">
        <f>_xlfn.IFNA(VLOOKUP(C4871,list!$G$2:$I$10,2,FALSE),"")</f>
        <v/>
      </c>
      <c r="E4871" s="24" t="str">
        <f>_xlfn.IFNA(VLOOKUP(C4871,list!G:I,3,FALSE),"")</f>
        <v/>
      </c>
      <c r="O4871" s="26" t="str">
        <f t="shared" si="382"/>
        <v/>
      </c>
      <c r="P4871" s="28" t="str">
        <f t="shared" si="386"/>
        <v/>
      </c>
      <c r="Q4871" s="24" t="str">
        <f t="shared" si="383"/>
        <v/>
      </c>
      <c r="R4871" s="24" t="str">
        <f t="shared" si="384"/>
        <v/>
      </c>
      <c r="S4871" s="27" t="str">
        <f t="shared" si="385"/>
        <v/>
      </c>
    </row>
    <row r="4872" spans="2:19" x14ac:dyDescent="0.3">
      <c r="B4872" s="24" t="str">
        <f>_xlfn.IFNA(VLOOKUP(A4872,list!B:C,2,FALSE),"")</f>
        <v/>
      </c>
      <c r="D4872" s="24" t="str">
        <f>_xlfn.IFNA(VLOOKUP(C4872,list!$G$2:$I$10,2,FALSE),"")</f>
        <v/>
      </c>
      <c r="E4872" s="24" t="str">
        <f>_xlfn.IFNA(VLOOKUP(C4872,list!G:I,3,FALSE),"")</f>
        <v/>
      </c>
      <c r="O4872" s="26" t="str">
        <f t="shared" si="382"/>
        <v/>
      </c>
      <c r="P4872" s="28" t="str">
        <f t="shared" si="386"/>
        <v/>
      </c>
      <c r="Q4872" s="24" t="str">
        <f t="shared" si="383"/>
        <v/>
      </c>
      <c r="R4872" s="24" t="str">
        <f t="shared" si="384"/>
        <v/>
      </c>
      <c r="S4872" s="27" t="str">
        <f t="shared" si="385"/>
        <v/>
      </c>
    </row>
    <row r="4873" spans="2:19" x14ac:dyDescent="0.3">
      <c r="B4873" s="24" t="str">
        <f>_xlfn.IFNA(VLOOKUP(A4873,list!B:C,2,FALSE),"")</f>
        <v/>
      </c>
      <c r="D4873" s="24" t="str">
        <f>_xlfn.IFNA(VLOOKUP(C4873,list!$G$2:$I$10,2,FALSE),"")</f>
        <v/>
      </c>
      <c r="E4873" s="24" t="str">
        <f>_xlfn.IFNA(VLOOKUP(C4873,list!G:I,3,FALSE),"")</f>
        <v/>
      </c>
      <c r="O4873" s="26" t="str">
        <f t="shared" si="382"/>
        <v/>
      </c>
      <c r="P4873" s="28" t="str">
        <f t="shared" si="386"/>
        <v/>
      </c>
      <c r="Q4873" s="24" t="str">
        <f t="shared" si="383"/>
        <v/>
      </c>
      <c r="R4873" s="24" t="str">
        <f t="shared" si="384"/>
        <v/>
      </c>
      <c r="S4873" s="27" t="str">
        <f t="shared" si="385"/>
        <v/>
      </c>
    </row>
    <row r="4874" spans="2:19" x14ac:dyDescent="0.3">
      <c r="B4874" s="24" t="str">
        <f>_xlfn.IFNA(VLOOKUP(A4874,list!B:C,2,FALSE),"")</f>
        <v/>
      </c>
      <c r="D4874" s="24" t="str">
        <f>_xlfn.IFNA(VLOOKUP(C4874,list!$G$2:$I$10,2,FALSE),"")</f>
        <v/>
      </c>
      <c r="E4874" s="24" t="str">
        <f>_xlfn.IFNA(VLOOKUP(C4874,list!G:I,3,FALSE),"")</f>
        <v/>
      </c>
      <c r="O4874" s="26" t="str">
        <f t="shared" si="382"/>
        <v/>
      </c>
      <c r="P4874" s="28" t="str">
        <f t="shared" si="386"/>
        <v/>
      </c>
      <c r="Q4874" s="24" t="str">
        <f t="shared" si="383"/>
        <v/>
      </c>
      <c r="R4874" s="24" t="str">
        <f t="shared" si="384"/>
        <v/>
      </c>
      <c r="S4874" s="27" t="str">
        <f t="shared" si="385"/>
        <v/>
      </c>
    </row>
    <row r="4875" spans="2:19" x14ac:dyDescent="0.3">
      <c r="B4875" s="24" t="str">
        <f>_xlfn.IFNA(VLOOKUP(A4875,list!B:C,2,FALSE),"")</f>
        <v/>
      </c>
      <c r="D4875" s="24" t="str">
        <f>_xlfn.IFNA(VLOOKUP(C4875,list!$G$2:$I$10,2,FALSE),"")</f>
        <v/>
      </c>
      <c r="E4875" s="24" t="str">
        <f>_xlfn.IFNA(VLOOKUP(C4875,list!G:I,3,FALSE),"")</f>
        <v/>
      </c>
      <c r="O4875" s="26" t="str">
        <f t="shared" si="382"/>
        <v/>
      </c>
      <c r="P4875" s="28" t="str">
        <f t="shared" si="386"/>
        <v/>
      </c>
      <c r="Q4875" s="24" t="str">
        <f t="shared" si="383"/>
        <v/>
      </c>
      <c r="R4875" s="24" t="str">
        <f t="shared" si="384"/>
        <v/>
      </c>
      <c r="S4875" s="27" t="str">
        <f t="shared" si="385"/>
        <v/>
      </c>
    </row>
    <row r="4876" spans="2:19" x14ac:dyDescent="0.3">
      <c r="B4876" s="24" t="str">
        <f>_xlfn.IFNA(VLOOKUP(A4876,list!B:C,2,FALSE),"")</f>
        <v/>
      </c>
      <c r="D4876" s="24" t="str">
        <f>_xlfn.IFNA(VLOOKUP(C4876,list!$G$2:$I$10,2,FALSE),"")</f>
        <v/>
      </c>
      <c r="E4876" s="24" t="str">
        <f>_xlfn.IFNA(VLOOKUP(C4876,list!G:I,3,FALSE),"")</f>
        <v/>
      </c>
      <c r="O4876" s="26" t="str">
        <f t="shared" si="382"/>
        <v/>
      </c>
      <c r="P4876" s="28" t="str">
        <f t="shared" si="386"/>
        <v/>
      </c>
      <c r="Q4876" s="24" t="str">
        <f t="shared" si="383"/>
        <v/>
      </c>
      <c r="R4876" s="24" t="str">
        <f t="shared" si="384"/>
        <v/>
      </c>
      <c r="S4876" s="27" t="str">
        <f t="shared" si="385"/>
        <v/>
      </c>
    </row>
    <row r="4877" spans="2:19" x14ac:dyDescent="0.3">
      <c r="B4877" s="24" t="str">
        <f>_xlfn.IFNA(VLOOKUP(A4877,list!B:C,2,FALSE),"")</f>
        <v/>
      </c>
      <c r="D4877" s="24" t="str">
        <f>_xlfn.IFNA(VLOOKUP(C4877,list!$G$2:$I$10,2,FALSE),"")</f>
        <v/>
      </c>
      <c r="E4877" s="24" t="str">
        <f>_xlfn.IFNA(VLOOKUP(C4877,list!G:I,3,FALSE),"")</f>
        <v/>
      </c>
      <c r="O4877" s="26" t="str">
        <f t="shared" si="382"/>
        <v/>
      </c>
      <c r="P4877" s="28" t="str">
        <f t="shared" si="386"/>
        <v/>
      </c>
      <c r="Q4877" s="24" t="str">
        <f t="shared" si="383"/>
        <v/>
      </c>
      <c r="R4877" s="24" t="str">
        <f t="shared" si="384"/>
        <v/>
      </c>
      <c r="S4877" s="27" t="str">
        <f t="shared" si="385"/>
        <v/>
      </c>
    </row>
    <row r="4878" spans="2:19" x14ac:dyDescent="0.3">
      <c r="B4878" s="24" t="str">
        <f>_xlfn.IFNA(VLOOKUP(A4878,list!B:C,2,FALSE),"")</f>
        <v/>
      </c>
      <c r="D4878" s="24" t="str">
        <f>_xlfn.IFNA(VLOOKUP(C4878,list!$G$2:$I$10,2,FALSE),"")</f>
        <v/>
      </c>
      <c r="E4878" s="24" t="str">
        <f>_xlfn.IFNA(VLOOKUP(C4878,list!G:I,3,FALSE),"")</f>
        <v/>
      </c>
      <c r="O4878" s="26" t="str">
        <f t="shared" si="382"/>
        <v/>
      </c>
      <c r="P4878" s="28" t="str">
        <f t="shared" si="386"/>
        <v/>
      </c>
      <c r="Q4878" s="24" t="str">
        <f t="shared" si="383"/>
        <v/>
      </c>
      <c r="R4878" s="24" t="str">
        <f t="shared" si="384"/>
        <v/>
      </c>
      <c r="S4878" s="27" t="str">
        <f t="shared" si="385"/>
        <v/>
      </c>
    </row>
    <row r="4879" spans="2:19" x14ac:dyDescent="0.3">
      <c r="B4879" s="24" t="str">
        <f>_xlfn.IFNA(VLOOKUP(A4879,list!B:C,2,FALSE),"")</f>
        <v/>
      </c>
      <c r="D4879" s="24" t="str">
        <f>_xlfn.IFNA(VLOOKUP(C4879,list!$G$2:$I$10,2,FALSE),"")</f>
        <v/>
      </c>
      <c r="E4879" s="24" t="str">
        <f>_xlfn.IFNA(VLOOKUP(C4879,list!G:I,3,FALSE),"")</f>
        <v/>
      </c>
      <c r="O4879" s="26" t="str">
        <f t="shared" si="382"/>
        <v/>
      </c>
      <c r="P4879" s="28" t="str">
        <f t="shared" si="386"/>
        <v/>
      </c>
      <c r="Q4879" s="24" t="str">
        <f t="shared" si="383"/>
        <v/>
      </c>
      <c r="R4879" s="24" t="str">
        <f t="shared" si="384"/>
        <v/>
      </c>
      <c r="S4879" s="27" t="str">
        <f t="shared" si="385"/>
        <v/>
      </c>
    </row>
    <row r="4880" spans="2:19" x14ac:dyDescent="0.3">
      <c r="B4880" s="24" t="str">
        <f>_xlfn.IFNA(VLOOKUP(A4880,list!B:C,2,FALSE),"")</f>
        <v/>
      </c>
      <c r="D4880" s="24" t="str">
        <f>_xlfn.IFNA(VLOOKUP(C4880,list!$G$2:$I$10,2,FALSE),"")</f>
        <v/>
      </c>
      <c r="E4880" s="24" t="str">
        <f>_xlfn.IFNA(VLOOKUP(C4880,list!G:I,3,FALSE),"")</f>
        <v/>
      </c>
      <c r="O4880" s="26" t="str">
        <f t="shared" si="382"/>
        <v/>
      </c>
      <c r="P4880" s="28" t="str">
        <f t="shared" si="386"/>
        <v/>
      </c>
      <c r="Q4880" s="24" t="str">
        <f t="shared" si="383"/>
        <v/>
      </c>
      <c r="R4880" s="24" t="str">
        <f t="shared" si="384"/>
        <v/>
      </c>
      <c r="S4880" s="27" t="str">
        <f t="shared" si="385"/>
        <v/>
      </c>
    </row>
    <row r="4881" spans="2:19" x14ac:dyDescent="0.3">
      <c r="B4881" s="24" t="str">
        <f>_xlfn.IFNA(VLOOKUP(A4881,list!B:C,2,FALSE),"")</f>
        <v/>
      </c>
      <c r="D4881" s="24" t="str">
        <f>_xlfn.IFNA(VLOOKUP(C4881,list!$G$2:$I$10,2,FALSE),"")</f>
        <v/>
      </c>
      <c r="E4881" s="24" t="str">
        <f>_xlfn.IFNA(VLOOKUP(C4881,list!G:I,3,FALSE),"")</f>
        <v/>
      </c>
      <c r="O4881" s="26" t="str">
        <f t="shared" si="382"/>
        <v/>
      </c>
      <c r="P4881" s="28" t="str">
        <f t="shared" si="386"/>
        <v/>
      </c>
      <c r="Q4881" s="24" t="str">
        <f t="shared" si="383"/>
        <v/>
      </c>
      <c r="R4881" s="24" t="str">
        <f t="shared" si="384"/>
        <v/>
      </c>
      <c r="S4881" s="27" t="str">
        <f t="shared" si="385"/>
        <v/>
      </c>
    </row>
    <row r="4882" spans="2:19" x14ac:dyDescent="0.3">
      <c r="B4882" s="24" t="str">
        <f>_xlfn.IFNA(VLOOKUP(A4882,list!B:C,2,FALSE),"")</f>
        <v/>
      </c>
      <c r="D4882" s="24" t="str">
        <f>_xlfn.IFNA(VLOOKUP(C4882,list!$G$2:$I$10,2,FALSE),"")</f>
        <v/>
      </c>
      <c r="E4882" s="24" t="str">
        <f>_xlfn.IFNA(VLOOKUP(C4882,list!G:I,3,FALSE),"")</f>
        <v/>
      </c>
      <c r="O4882" s="26" t="str">
        <f t="shared" si="382"/>
        <v/>
      </c>
      <c r="P4882" s="28" t="str">
        <f t="shared" si="386"/>
        <v/>
      </c>
      <c r="Q4882" s="24" t="str">
        <f t="shared" si="383"/>
        <v/>
      </c>
      <c r="R4882" s="24" t="str">
        <f t="shared" si="384"/>
        <v/>
      </c>
      <c r="S4882" s="27" t="str">
        <f t="shared" si="385"/>
        <v/>
      </c>
    </row>
    <row r="4883" spans="2:19" x14ac:dyDescent="0.3">
      <c r="B4883" s="24" t="str">
        <f>_xlfn.IFNA(VLOOKUP(A4883,list!B:C,2,FALSE),"")</f>
        <v/>
      </c>
      <c r="D4883" s="24" t="str">
        <f>_xlfn.IFNA(VLOOKUP(C4883,list!$G$2:$I$10,2,FALSE),"")</f>
        <v/>
      </c>
      <c r="E4883" s="24" t="str">
        <f>_xlfn.IFNA(VLOOKUP(C4883,list!G:I,3,FALSE),"")</f>
        <v/>
      </c>
      <c r="O4883" s="26" t="str">
        <f t="shared" si="382"/>
        <v/>
      </c>
      <c r="P4883" s="28" t="str">
        <f t="shared" si="386"/>
        <v/>
      </c>
      <c r="Q4883" s="24" t="str">
        <f t="shared" si="383"/>
        <v/>
      </c>
      <c r="R4883" s="24" t="str">
        <f t="shared" si="384"/>
        <v/>
      </c>
      <c r="S4883" s="27" t="str">
        <f t="shared" si="385"/>
        <v/>
      </c>
    </row>
    <row r="4884" spans="2:19" x14ac:dyDescent="0.3">
      <c r="B4884" s="24" t="str">
        <f>_xlfn.IFNA(VLOOKUP(A4884,list!B:C,2,FALSE),"")</f>
        <v/>
      </c>
      <c r="D4884" s="24" t="str">
        <f>_xlfn.IFNA(VLOOKUP(C4884,list!$G$2:$I$10,2,FALSE),"")</f>
        <v/>
      </c>
      <c r="E4884" s="24" t="str">
        <f>_xlfn.IFNA(VLOOKUP(C4884,list!G:I,3,FALSE),"")</f>
        <v/>
      </c>
      <c r="O4884" s="26" t="str">
        <f t="shared" si="382"/>
        <v/>
      </c>
      <c r="P4884" s="28" t="str">
        <f t="shared" si="386"/>
        <v/>
      </c>
      <c r="Q4884" s="24" t="str">
        <f t="shared" si="383"/>
        <v/>
      </c>
      <c r="R4884" s="24" t="str">
        <f t="shared" si="384"/>
        <v/>
      </c>
      <c r="S4884" s="27" t="str">
        <f t="shared" si="385"/>
        <v/>
      </c>
    </row>
    <row r="4885" spans="2:19" x14ac:dyDescent="0.3">
      <c r="B4885" s="24" t="str">
        <f>_xlfn.IFNA(VLOOKUP(A4885,list!B:C,2,FALSE),"")</f>
        <v/>
      </c>
      <c r="D4885" s="24" t="str">
        <f>_xlfn.IFNA(VLOOKUP(C4885,list!$G$2:$I$10,2,FALSE),"")</f>
        <v/>
      </c>
      <c r="E4885" s="24" t="str">
        <f>_xlfn.IFNA(VLOOKUP(C4885,list!G:I,3,FALSE),"")</f>
        <v/>
      </c>
      <c r="O4885" s="26" t="str">
        <f t="shared" si="382"/>
        <v/>
      </c>
      <c r="P4885" s="28" t="str">
        <f t="shared" si="386"/>
        <v/>
      </c>
      <c r="Q4885" s="24" t="str">
        <f t="shared" si="383"/>
        <v/>
      </c>
      <c r="R4885" s="24" t="str">
        <f t="shared" si="384"/>
        <v/>
      </c>
      <c r="S4885" s="27" t="str">
        <f t="shared" si="385"/>
        <v/>
      </c>
    </row>
    <row r="4886" spans="2:19" x14ac:dyDescent="0.3">
      <c r="B4886" s="24" t="str">
        <f>_xlfn.IFNA(VLOOKUP(A4886,list!B:C,2,FALSE),"")</f>
        <v/>
      </c>
      <c r="D4886" s="24" t="str">
        <f>_xlfn.IFNA(VLOOKUP(C4886,list!$G$2:$I$10,2,FALSE),"")</f>
        <v/>
      </c>
      <c r="E4886" s="24" t="str">
        <f>_xlfn.IFNA(VLOOKUP(C4886,list!G:I,3,FALSE),"")</f>
        <v/>
      </c>
      <c r="O4886" s="26" t="str">
        <f t="shared" si="382"/>
        <v/>
      </c>
      <c r="P4886" s="28" t="str">
        <f t="shared" si="386"/>
        <v/>
      </c>
      <c r="Q4886" s="24" t="str">
        <f t="shared" si="383"/>
        <v/>
      </c>
      <c r="R4886" s="24" t="str">
        <f t="shared" si="384"/>
        <v/>
      </c>
      <c r="S4886" s="27" t="str">
        <f t="shared" si="385"/>
        <v/>
      </c>
    </row>
    <row r="4887" spans="2:19" x14ac:dyDescent="0.3">
      <c r="B4887" s="24" t="str">
        <f>_xlfn.IFNA(VLOOKUP(A4887,list!B:C,2,FALSE),"")</f>
        <v/>
      </c>
      <c r="D4887" s="24" t="str">
        <f>_xlfn.IFNA(VLOOKUP(C4887,list!$G$2:$I$10,2,FALSE),"")</f>
        <v/>
      </c>
      <c r="E4887" s="24" t="str">
        <f>_xlfn.IFNA(VLOOKUP(C4887,list!G:I,3,FALSE),"")</f>
        <v/>
      </c>
      <c r="O4887" s="26" t="str">
        <f t="shared" si="382"/>
        <v/>
      </c>
      <c r="P4887" s="28" t="str">
        <f t="shared" si="386"/>
        <v/>
      </c>
      <c r="Q4887" s="24" t="str">
        <f t="shared" si="383"/>
        <v/>
      </c>
      <c r="R4887" s="24" t="str">
        <f t="shared" si="384"/>
        <v/>
      </c>
      <c r="S4887" s="27" t="str">
        <f t="shared" si="385"/>
        <v/>
      </c>
    </row>
    <row r="4888" spans="2:19" x14ac:dyDescent="0.3">
      <c r="B4888" s="24" t="str">
        <f>_xlfn.IFNA(VLOOKUP(A4888,list!B:C,2,FALSE),"")</f>
        <v/>
      </c>
      <c r="D4888" s="24" t="str">
        <f>_xlfn.IFNA(VLOOKUP(C4888,list!$G$2:$I$10,2,FALSE),"")</f>
        <v/>
      </c>
      <c r="E4888" s="24" t="str">
        <f>_xlfn.IFNA(VLOOKUP(C4888,list!G:I,3,FALSE),"")</f>
        <v/>
      </c>
      <c r="O4888" s="26" t="str">
        <f t="shared" si="382"/>
        <v/>
      </c>
      <c r="P4888" s="28" t="str">
        <f t="shared" si="386"/>
        <v/>
      </c>
      <c r="Q4888" s="24" t="str">
        <f t="shared" si="383"/>
        <v/>
      </c>
      <c r="R4888" s="24" t="str">
        <f t="shared" si="384"/>
        <v/>
      </c>
      <c r="S4888" s="27" t="str">
        <f t="shared" si="385"/>
        <v/>
      </c>
    </row>
    <row r="4889" spans="2:19" x14ac:dyDescent="0.3">
      <c r="B4889" s="24" t="str">
        <f>_xlfn.IFNA(VLOOKUP(A4889,list!B:C,2,FALSE),"")</f>
        <v/>
      </c>
      <c r="D4889" s="24" t="str">
        <f>_xlfn.IFNA(VLOOKUP(C4889,list!$G$2:$I$10,2,FALSE),"")</f>
        <v/>
      </c>
      <c r="E4889" s="24" t="str">
        <f>_xlfn.IFNA(VLOOKUP(C4889,list!G:I,3,FALSE),"")</f>
        <v/>
      </c>
      <c r="O4889" s="26" t="str">
        <f t="shared" si="382"/>
        <v/>
      </c>
      <c r="P4889" s="28" t="str">
        <f t="shared" si="386"/>
        <v/>
      </c>
      <c r="Q4889" s="24" t="str">
        <f t="shared" si="383"/>
        <v/>
      </c>
      <c r="R4889" s="24" t="str">
        <f t="shared" si="384"/>
        <v/>
      </c>
      <c r="S4889" s="27" t="str">
        <f t="shared" si="385"/>
        <v/>
      </c>
    </row>
    <row r="4890" spans="2:19" x14ac:dyDescent="0.3">
      <c r="B4890" s="24" t="str">
        <f>_xlfn.IFNA(VLOOKUP(A4890,list!B:C,2,FALSE),"")</f>
        <v/>
      </c>
      <c r="D4890" s="24" t="str">
        <f>_xlfn.IFNA(VLOOKUP(C4890,list!$G$2:$I$10,2,FALSE),"")</f>
        <v/>
      </c>
      <c r="E4890" s="24" t="str">
        <f>_xlfn.IFNA(VLOOKUP(C4890,list!G:I,3,FALSE),"")</f>
        <v/>
      </c>
      <c r="O4890" s="26" t="str">
        <f t="shared" si="382"/>
        <v/>
      </c>
      <c r="P4890" s="28" t="str">
        <f t="shared" si="386"/>
        <v/>
      </c>
      <c r="Q4890" s="24" t="str">
        <f t="shared" si="383"/>
        <v/>
      </c>
      <c r="R4890" s="24" t="str">
        <f t="shared" si="384"/>
        <v/>
      </c>
      <c r="S4890" s="27" t="str">
        <f t="shared" si="385"/>
        <v/>
      </c>
    </row>
    <row r="4891" spans="2:19" x14ac:dyDescent="0.3">
      <c r="B4891" s="24" t="str">
        <f>_xlfn.IFNA(VLOOKUP(A4891,list!B:C,2,FALSE),"")</f>
        <v/>
      </c>
      <c r="D4891" s="24" t="str">
        <f>_xlfn.IFNA(VLOOKUP(C4891,list!$G$2:$I$10,2,FALSE),"")</f>
        <v/>
      </c>
      <c r="E4891" s="24" t="str">
        <f>_xlfn.IFNA(VLOOKUP(C4891,list!G:I,3,FALSE),"")</f>
        <v/>
      </c>
      <c r="O4891" s="26" t="str">
        <f t="shared" si="382"/>
        <v/>
      </c>
      <c r="P4891" s="28" t="str">
        <f t="shared" si="386"/>
        <v/>
      </c>
      <c r="Q4891" s="24" t="str">
        <f t="shared" si="383"/>
        <v/>
      </c>
      <c r="R4891" s="24" t="str">
        <f t="shared" si="384"/>
        <v/>
      </c>
      <c r="S4891" s="27" t="str">
        <f t="shared" si="385"/>
        <v/>
      </c>
    </row>
    <row r="4892" spans="2:19" x14ac:dyDescent="0.3">
      <c r="B4892" s="24" t="str">
        <f>_xlfn.IFNA(VLOOKUP(A4892,list!B:C,2,FALSE),"")</f>
        <v/>
      </c>
      <c r="D4892" s="24" t="str">
        <f>_xlfn.IFNA(VLOOKUP(C4892,list!$G$2:$I$10,2,FALSE),"")</f>
        <v/>
      </c>
      <c r="E4892" s="24" t="str">
        <f>_xlfn.IFNA(VLOOKUP(C4892,list!G:I,3,FALSE),"")</f>
        <v/>
      </c>
      <c r="O4892" s="26" t="str">
        <f t="shared" si="382"/>
        <v/>
      </c>
      <c r="P4892" s="28" t="str">
        <f t="shared" si="386"/>
        <v/>
      </c>
      <c r="Q4892" s="24" t="str">
        <f t="shared" si="383"/>
        <v/>
      </c>
      <c r="R4892" s="24" t="str">
        <f t="shared" si="384"/>
        <v/>
      </c>
      <c r="S4892" s="27" t="str">
        <f t="shared" si="385"/>
        <v/>
      </c>
    </row>
    <row r="4893" spans="2:19" x14ac:dyDescent="0.3">
      <c r="B4893" s="24" t="str">
        <f>_xlfn.IFNA(VLOOKUP(A4893,list!B:C,2,FALSE),"")</f>
        <v/>
      </c>
      <c r="D4893" s="24" t="str">
        <f>_xlfn.IFNA(VLOOKUP(C4893,list!$G$2:$I$10,2,FALSE),"")</f>
        <v/>
      </c>
      <c r="E4893" s="24" t="str">
        <f>_xlfn.IFNA(VLOOKUP(C4893,list!G:I,3,FALSE),"")</f>
        <v/>
      </c>
      <c r="O4893" s="26" t="str">
        <f t="shared" si="382"/>
        <v/>
      </c>
      <c r="P4893" s="28" t="str">
        <f t="shared" si="386"/>
        <v/>
      </c>
      <c r="Q4893" s="24" t="str">
        <f t="shared" si="383"/>
        <v/>
      </c>
      <c r="R4893" s="24" t="str">
        <f t="shared" si="384"/>
        <v/>
      </c>
      <c r="S4893" s="27" t="str">
        <f t="shared" si="385"/>
        <v/>
      </c>
    </row>
    <row r="4894" spans="2:19" x14ac:dyDescent="0.3">
      <c r="B4894" s="24" t="str">
        <f>_xlfn.IFNA(VLOOKUP(A4894,list!B:C,2,FALSE),"")</f>
        <v/>
      </c>
      <c r="D4894" s="24" t="str">
        <f>_xlfn.IFNA(VLOOKUP(C4894,list!$G$2:$I$10,2,FALSE),"")</f>
        <v/>
      </c>
      <c r="E4894" s="24" t="str">
        <f>_xlfn.IFNA(VLOOKUP(C4894,list!G:I,3,FALSE),"")</f>
        <v/>
      </c>
      <c r="O4894" s="26" t="str">
        <f t="shared" si="382"/>
        <v/>
      </c>
      <c r="P4894" s="28" t="str">
        <f t="shared" si="386"/>
        <v/>
      </c>
      <c r="Q4894" s="24" t="str">
        <f t="shared" si="383"/>
        <v/>
      </c>
      <c r="R4894" s="24" t="str">
        <f t="shared" si="384"/>
        <v/>
      </c>
      <c r="S4894" s="27" t="str">
        <f t="shared" si="385"/>
        <v/>
      </c>
    </row>
    <row r="4895" spans="2:19" x14ac:dyDescent="0.3">
      <c r="B4895" s="24" t="str">
        <f>_xlfn.IFNA(VLOOKUP(A4895,list!B:C,2,FALSE),"")</f>
        <v/>
      </c>
      <c r="D4895" s="24" t="str">
        <f>_xlfn.IFNA(VLOOKUP(C4895,list!$G$2:$I$10,2,FALSE),"")</f>
        <v/>
      </c>
      <c r="E4895" s="24" t="str">
        <f>_xlfn.IFNA(VLOOKUP(C4895,list!G:I,3,FALSE),"")</f>
        <v/>
      </c>
      <c r="O4895" s="26" t="str">
        <f t="shared" si="382"/>
        <v/>
      </c>
      <c r="P4895" s="28" t="str">
        <f t="shared" si="386"/>
        <v/>
      </c>
      <c r="Q4895" s="24" t="str">
        <f t="shared" si="383"/>
        <v/>
      </c>
      <c r="R4895" s="24" t="str">
        <f t="shared" si="384"/>
        <v/>
      </c>
      <c r="S4895" s="27" t="str">
        <f t="shared" si="385"/>
        <v/>
      </c>
    </row>
    <row r="4896" spans="2:19" x14ac:dyDescent="0.3">
      <c r="B4896" s="24" t="str">
        <f>_xlfn.IFNA(VLOOKUP(A4896,list!B:C,2,FALSE),"")</f>
        <v/>
      </c>
      <c r="D4896" s="24" t="str">
        <f>_xlfn.IFNA(VLOOKUP(C4896,list!$G$2:$I$10,2,FALSE),"")</f>
        <v/>
      </c>
      <c r="E4896" s="24" t="str">
        <f>_xlfn.IFNA(VLOOKUP(C4896,list!G:I,3,FALSE),"")</f>
        <v/>
      </c>
      <c r="O4896" s="26" t="str">
        <f t="shared" si="382"/>
        <v/>
      </c>
      <c r="P4896" s="28" t="str">
        <f t="shared" si="386"/>
        <v/>
      </c>
      <c r="Q4896" s="24" t="str">
        <f t="shared" si="383"/>
        <v/>
      </c>
      <c r="R4896" s="24" t="str">
        <f t="shared" si="384"/>
        <v/>
      </c>
      <c r="S4896" s="27" t="str">
        <f t="shared" si="385"/>
        <v/>
      </c>
    </row>
    <row r="4897" spans="2:19" x14ac:dyDescent="0.3">
      <c r="B4897" s="24" t="str">
        <f>_xlfn.IFNA(VLOOKUP(A4897,list!B:C,2,FALSE),"")</f>
        <v/>
      </c>
      <c r="D4897" s="24" t="str">
        <f>_xlfn.IFNA(VLOOKUP(C4897,list!$G$2:$I$10,2,FALSE),"")</f>
        <v/>
      </c>
      <c r="E4897" s="24" t="str">
        <f>_xlfn.IFNA(VLOOKUP(C4897,list!G:I,3,FALSE),"")</f>
        <v/>
      </c>
      <c r="O4897" s="26" t="str">
        <f t="shared" si="382"/>
        <v/>
      </c>
      <c r="P4897" s="28" t="str">
        <f t="shared" si="386"/>
        <v/>
      </c>
      <c r="Q4897" s="24" t="str">
        <f t="shared" si="383"/>
        <v/>
      </c>
      <c r="R4897" s="24" t="str">
        <f t="shared" si="384"/>
        <v/>
      </c>
      <c r="S4897" s="27" t="str">
        <f t="shared" si="385"/>
        <v/>
      </c>
    </row>
    <row r="4898" spans="2:19" x14ac:dyDescent="0.3">
      <c r="B4898" s="24" t="str">
        <f>_xlfn.IFNA(VLOOKUP(A4898,list!B:C,2,FALSE),"")</f>
        <v/>
      </c>
      <c r="D4898" s="24" t="str">
        <f>_xlfn.IFNA(VLOOKUP(C4898,list!$G$2:$I$10,2,FALSE),"")</f>
        <v/>
      </c>
      <c r="E4898" s="24" t="str">
        <f>_xlfn.IFNA(VLOOKUP(C4898,list!G:I,3,FALSE),"")</f>
        <v/>
      </c>
      <c r="O4898" s="26" t="str">
        <f t="shared" si="382"/>
        <v/>
      </c>
      <c r="P4898" s="28" t="str">
        <f t="shared" si="386"/>
        <v/>
      </c>
      <c r="Q4898" s="24" t="str">
        <f t="shared" si="383"/>
        <v/>
      </c>
      <c r="R4898" s="24" t="str">
        <f t="shared" si="384"/>
        <v/>
      </c>
      <c r="S4898" s="27" t="str">
        <f t="shared" si="385"/>
        <v/>
      </c>
    </row>
    <row r="4899" spans="2:19" x14ac:dyDescent="0.3">
      <c r="B4899" s="24" t="str">
        <f>_xlfn.IFNA(VLOOKUP(A4899,list!B:C,2,FALSE),"")</f>
        <v/>
      </c>
      <c r="D4899" s="24" t="str">
        <f>_xlfn.IFNA(VLOOKUP(C4899,list!$G$2:$I$10,2,FALSE),"")</f>
        <v/>
      </c>
      <c r="E4899" s="24" t="str">
        <f>_xlfn.IFNA(VLOOKUP(C4899,list!G:I,3,FALSE),"")</f>
        <v/>
      </c>
      <c r="O4899" s="26" t="str">
        <f t="shared" si="382"/>
        <v/>
      </c>
      <c r="P4899" s="28" t="str">
        <f t="shared" si="386"/>
        <v/>
      </c>
      <c r="Q4899" s="24" t="str">
        <f t="shared" si="383"/>
        <v/>
      </c>
      <c r="R4899" s="24" t="str">
        <f t="shared" si="384"/>
        <v/>
      </c>
      <c r="S4899" s="27" t="str">
        <f t="shared" si="385"/>
        <v/>
      </c>
    </row>
    <row r="4900" spans="2:19" x14ac:dyDescent="0.3">
      <c r="B4900" s="24" t="str">
        <f>_xlfn.IFNA(VLOOKUP(A4900,list!B:C,2,FALSE),"")</f>
        <v/>
      </c>
      <c r="D4900" s="24" t="str">
        <f>_xlfn.IFNA(VLOOKUP(C4900,list!$G$2:$I$10,2,FALSE),"")</f>
        <v/>
      </c>
      <c r="E4900" s="24" t="str">
        <f>_xlfn.IFNA(VLOOKUP(C4900,list!G:I,3,FALSE),"")</f>
        <v/>
      </c>
      <c r="O4900" s="26" t="str">
        <f t="shared" si="382"/>
        <v/>
      </c>
      <c r="P4900" s="28" t="str">
        <f t="shared" si="386"/>
        <v/>
      </c>
      <c r="Q4900" s="24" t="str">
        <f t="shared" si="383"/>
        <v/>
      </c>
      <c r="R4900" s="24" t="str">
        <f t="shared" si="384"/>
        <v/>
      </c>
      <c r="S4900" s="27" t="str">
        <f t="shared" si="385"/>
        <v/>
      </c>
    </row>
    <row r="4901" spans="2:19" x14ac:dyDescent="0.3">
      <c r="B4901" s="24" t="str">
        <f>_xlfn.IFNA(VLOOKUP(A4901,list!B:C,2,FALSE),"")</f>
        <v/>
      </c>
      <c r="D4901" s="24" t="str">
        <f>_xlfn.IFNA(VLOOKUP(C4901,list!$G$2:$I$10,2,FALSE),"")</f>
        <v/>
      </c>
      <c r="E4901" s="24" t="str">
        <f>_xlfn.IFNA(VLOOKUP(C4901,list!G:I,3,FALSE),"")</f>
        <v/>
      </c>
      <c r="O4901" s="26" t="str">
        <f t="shared" si="382"/>
        <v/>
      </c>
      <c r="P4901" s="28" t="str">
        <f t="shared" si="386"/>
        <v/>
      </c>
      <c r="Q4901" s="24" t="str">
        <f t="shared" si="383"/>
        <v/>
      </c>
      <c r="R4901" s="24" t="str">
        <f t="shared" si="384"/>
        <v/>
      </c>
      <c r="S4901" s="27" t="str">
        <f t="shared" si="385"/>
        <v/>
      </c>
    </row>
    <row r="4902" spans="2:19" x14ac:dyDescent="0.3">
      <c r="B4902" s="24" t="str">
        <f>_xlfn.IFNA(VLOOKUP(A4902,list!B:C,2,FALSE),"")</f>
        <v/>
      </c>
      <c r="D4902" s="24" t="str">
        <f>_xlfn.IFNA(VLOOKUP(C4902,list!$G$2:$I$10,2,FALSE),"")</f>
        <v/>
      </c>
      <c r="E4902" s="24" t="str">
        <f>_xlfn.IFNA(VLOOKUP(C4902,list!G:I,3,FALSE),"")</f>
        <v/>
      </c>
      <c r="O4902" s="26" t="str">
        <f t="shared" si="382"/>
        <v/>
      </c>
      <c r="P4902" s="28" t="str">
        <f t="shared" si="386"/>
        <v/>
      </c>
      <c r="Q4902" s="24" t="str">
        <f t="shared" si="383"/>
        <v/>
      </c>
      <c r="R4902" s="24" t="str">
        <f t="shared" si="384"/>
        <v/>
      </c>
      <c r="S4902" s="27" t="str">
        <f t="shared" si="385"/>
        <v/>
      </c>
    </row>
    <row r="4903" spans="2:19" x14ac:dyDescent="0.3">
      <c r="B4903" s="24" t="str">
        <f>_xlfn.IFNA(VLOOKUP(A4903,list!B:C,2,FALSE),"")</f>
        <v/>
      </c>
      <c r="D4903" s="24" t="str">
        <f>_xlfn.IFNA(VLOOKUP(C4903,list!$G$2:$I$10,2,FALSE),"")</f>
        <v/>
      </c>
      <c r="E4903" s="24" t="str">
        <f>_xlfn.IFNA(VLOOKUP(C4903,list!G:I,3,FALSE),"")</f>
        <v/>
      </c>
      <c r="O4903" s="26" t="str">
        <f t="shared" si="382"/>
        <v/>
      </c>
      <c r="P4903" s="28" t="str">
        <f t="shared" si="386"/>
        <v/>
      </c>
      <c r="Q4903" s="24" t="str">
        <f t="shared" si="383"/>
        <v/>
      </c>
      <c r="R4903" s="24" t="str">
        <f t="shared" si="384"/>
        <v/>
      </c>
      <c r="S4903" s="27" t="str">
        <f t="shared" si="385"/>
        <v/>
      </c>
    </row>
    <row r="4904" spans="2:19" x14ac:dyDescent="0.3">
      <c r="B4904" s="24" t="str">
        <f>_xlfn.IFNA(VLOOKUP(A4904,list!B:C,2,FALSE),"")</f>
        <v/>
      </c>
      <c r="D4904" s="24" t="str">
        <f>_xlfn.IFNA(VLOOKUP(C4904,list!$G$2:$I$10,2,FALSE),"")</f>
        <v/>
      </c>
      <c r="E4904" s="24" t="str">
        <f>_xlfn.IFNA(VLOOKUP(C4904,list!G:I,3,FALSE),"")</f>
        <v/>
      </c>
      <c r="O4904" s="26" t="str">
        <f t="shared" si="382"/>
        <v/>
      </c>
      <c r="P4904" s="28" t="str">
        <f t="shared" si="386"/>
        <v/>
      </c>
      <c r="Q4904" s="24" t="str">
        <f t="shared" si="383"/>
        <v/>
      </c>
      <c r="R4904" s="24" t="str">
        <f t="shared" si="384"/>
        <v/>
      </c>
      <c r="S4904" s="27" t="str">
        <f t="shared" si="385"/>
        <v/>
      </c>
    </row>
    <row r="4905" spans="2:19" x14ac:dyDescent="0.3">
      <c r="B4905" s="24" t="str">
        <f>_xlfn.IFNA(VLOOKUP(A4905,list!B:C,2,FALSE),"")</f>
        <v/>
      </c>
      <c r="D4905" s="24" t="str">
        <f>_xlfn.IFNA(VLOOKUP(C4905,list!$G$2:$I$10,2,FALSE),"")</f>
        <v/>
      </c>
      <c r="E4905" s="24" t="str">
        <f>_xlfn.IFNA(VLOOKUP(C4905,list!G:I,3,FALSE),"")</f>
        <v/>
      </c>
      <c r="O4905" s="26" t="str">
        <f t="shared" si="382"/>
        <v/>
      </c>
      <c r="P4905" s="28" t="str">
        <f t="shared" si="386"/>
        <v/>
      </c>
      <c r="Q4905" s="24" t="str">
        <f t="shared" si="383"/>
        <v/>
      </c>
      <c r="R4905" s="24" t="str">
        <f t="shared" si="384"/>
        <v/>
      </c>
      <c r="S4905" s="27" t="str">
        <f t="shared" si="385"/>
        <v/>
      </c>
    </row>
    <row r="4906" spans="2:19" x14ac:dyDescent="0.3">
      <c r="B4906" s="24" t="str">
        <f>_xlfn.IFNA(VLOOKUP(A4906,list!B:C,2,FALSE),"")</f>
        <v/>
      </c>
      <c r="D4906" s="24" t="str">
        <f>_xlfn.IFNA(VLOOKUP(C4906,list!$G$2:$I$10,2,FALSE),"")</f>
        <v/>
      </c>
      <c r="E4906" s="24" t="str">
        <f>_xlfn.IFNA(VLOOKUP(C4906,list!G:I,3,FALSE),"")</f>
        <v/>
      </c>
      <c r="O4906" s="26" t="str">
        <f t="shared" si="382"/>
        <v/>
      </c>
      <c r="P4906" s="28" t="str">
        <f t="shared" si="386"/>
        <v/>
      </c>
      <c r="Q4906" s="24" t="str">
        <f t="shared" si="383"/>
        <v/>
      </c>
      <c r="R4906" s="24" t="str">
        <f t="shared" si="384"/>
        <v/>
      </c>
      <c r="S4906" s="27" t="str">
        <f t="shared" si="385"/>
        <v/>
      </c>
    </row>
    <row r="4907" spans="2:19" x14ac:dyDescent="0.3">
      <c r="B4907" s="24" t="str">
        <f>_xlfn.IFNA(VLOOKUP(A4907,list!B:C,2,FALSE),"")</f>
        <v/>
      </c>
      <c r="D4907" s="24" t="str">
        <f>_xlfn.IFNA(VLOOKUP(C4907,list!$G$2:$I$10,2,FALSE),"")</f>
        <v/>
      </c>
      <c r="E4907" s="24" t="str">
        <f>_xlfn.IFNA(VLOOKUP(C4907,list!G:I,3,FALSE),"")</f>
        <v/>
      </c>
      <c r="O4907" s="26" t="str">
        <f t="shared" si="382"/>
        <v/>
      </c>
      <c r="P4907" s="28" t="str">
        <f t="shared" si="386"/>
        <v/>
      </c>
      <c r="Q4907" s="24" t="str">
        <f t="shared" si="383"/>
        <v/>
      </c>
      <c r="R4907" s="24" t="str">
        <f t="shared" si="384"/>
        <v/>
      </c>
      <c r="S4907" s="27" t="str">
        <f t="shared" si="385"/>
        <v/>
      </c>
    </row>
    <row r="4908" spans="2:19" x14ac:dyDescent="0.3">
      <c r="B4908" s="24" t="str">
        <f>_xlfn.IFNA(VLOOKUP(A4908,list!B:C,2,FALSE),"")</f>
        <v/>
      </c>
      <c r="D4908" s="24" t="str">
        <f>_xlfn.IFNA(VLOOKUP(C4908,list!$G$2:$I$10,2,FALSE),"")</f>
        <v/>
      </c>
      <c r="E4908" s="24" t="str">
        <f>_xlfn.IFNA(VLOOKUP(C4908,list!G:I,3,FALSE),"")</f>
        <v/>
      </c>
      <c r="O4908" s="26" t="str">
        <f t="shared" si="382"/>
        <v/>
      </c>
      <c r="P4908" s="28" t="str">
        <f t="shared" si="386"/>
        <v/>
      </c>
      <c r="Q4908" s="24" t="str">
        <f t="shared" si="383"/>
        <v/>
      </c>
      <c r="R4908" s="24" t="str">
        <f t="shared" si="384"/>
        <v/>
      </c>
      <c r="S4908" s="27" t="str">
        <f t="shared" si="385"/>
        <v/>
      </c>
    </row>
    <row r="4909" spans="2:19" x14ac:dyDescent="0.3">
      <c r="B4909" s="24" t="str">
        <f>_xlfn.IFNA(VLOOKUP(A4909,list!B:C,2,FALSE),"")</f>
        <v/>
      </c>
      <c r="D4909" s="24" t="str">
        <f>_xlfn.IFNA(VLOOKUP(C4909,list!$G$2:$I$10,2,FALSE),"")</f>
        <v/>
      </c>
      <c r="E4909" s="24" t="str">
        <f>_xlfn.IFNA(VLOOKUP(C4909,list!G:I,3,FALSE),"")</f>
        <v/>
      </c>
      <c r="O4909" s="26" t="str">
        <f t="shared" si="382"/>
        <v/>
      </c>
      <c r="P4909" s="28" t="str">
        <f t="shared" si="386"/>
        <v/>
      </c>
      <c r="Q4909" s="24" t="str">
        <f t="shared" si="383"/>
        <v/>
      </c>
      <c r="R4909" s="24" t="str">
        <f t="shared" si="384"/>
        <v/>
      </c>
      <c r="S4909" s="27" t="str">
        <f t="shared" si="385"/>
        <v/>
      </c>
    </row>
    <row r="4910" spans="2:19" x14ac:dyDescent="0.3">
      <c r="B4910" s="24" t="str">
        <f>_xlfn.IFNA(VLOOKUP(A4910,list!B:C,2,FALSE),"")</f>
        <v/>
      </c>
      <c r="D4910" s="24" t="str">
        <f>_xlfn.IFNA(VLOOKUP(C4910,list!$G$2:$I$10,2,FALSE),"")</f>
        <v/>
      </c>
      <c r="E4910" s="24" t="str">
        <f>_xlfn.IFNA(VLOOKUP(C4910,list!G:I,3,FALSE),"")</f>
        <v/>
      </c>
      <c r="O4910" s="26" t="str">
        <f t="shared" si="382"/>
        <v/>
      </c>
      <c r="P4910" s="28" t="str">
        <f t="shared" si="386"/>
        <v/>
      </c>
      <c r="Q4910" s="24" t="str">
        <f t="shared" si="383"/>
        <v/>
      </c>
      <c r="R4910" s="24" t="str">
        <f t="shared" si="384"/>
        <v/>
      </c>
      <c r="S4910" s="27" t="str">
        <f t="shared" si="385"/>
        <v/>
      </c>
    </row>
    <row r="4911" spans="2:19" x14ac:dyDescent="0.3">
      <c r="B4911" s="24" t="str">
        <f>_xlfn.IFNA(VLOOKUP(A4911,list!B:C,2,FALSE),"")</f>
        <v/>
      </c>
      <c r="D4911" s="24" t="str">
        <f>_xlfn.IFNA(VLOOKUP(C4911,list!$G$2:$I$10,2,FALSE),"")</f>
        <v/>
      </c>
      <c r="E4911" s="24" t="str">
        <f>_xlfn.IFNA(VLOOKUP(C4911,list!G:I,3,FALSE),"")</f>
        <v/>
      </c>
      <c r="O4911" s="26" t="str">
        <f t="shared" si="382"/>
        <v/>
      </c>
      <c r="P4911" s="28" t="str">
        <f t="shared" si="386"/>
        <v/>
      </c>
      <c r="Q4911" s="24" t="str">
        <f t="shared" si="383"/>
        <v/>
      </c>
      <c r="R4911" s="24" t="str">
        <f t="shared" si="384"/>
        <v/>
      </c>
      <c r="S4911" s="27" t="str">
        <f t="shared" si="385"/>
        <v/>
      </c>
    </row>
    <row r="4912" spans="2:19" x14ac:dyDescent="0.3">
      <c r="B4912" s="24" t="str">
        <f>_xlfn.IFNA(VLOOKUP(A4912,list!B:C,2,FALSE),"")</f>
        <v/>
      </c>
      <c r="D4912" s="24" t="str">
        <f>_xlfn.IFNA(VLOOKUP(C4912,list!$G$2:$I$10,2,FALSE),"")</f>
        <v/>
      </c>
      <c r="E4912" s="24" t="str">
        <f>_xlfn.IFNA(VLOOKUP(C4912,list!G:I,3,FALSE),"")</f>
        <v/>
      </c>
      <c r="O4912" s="26" t="str">
        <f t="shared" si="382"/>
        <v/>
      </c>
      <c r="P4912" s="28" t="str">
        <f t="shared" si="386"/>
        <v/>
      </c>
      <c r="Q4912" s="24" t="str">
        <f t="shared" si="383"/>
        <v/>
      </c>
      <c r="R4912" s="24" t="str">
        <f t="shared" si="384"/>
        <v/>
      </c>
      <c r="S4912" s="27" t="str">
        <f t="shared" si="385"/>
        <v/>
      </c>
    </row>
    <row r="4913" spans="2:19" x14ac:dyDescent="0.3">
      <c r="B4913" s="24" t="str">
        <f>_xlfn.IFNA(VLOOKUP(A4913,list!B:C,2,FALSE),"")</f>
        <v/>
      </c>
      <c r="D4913" s="24" t="str">
        <f>_xlfn.IFNA(VLOOKUP(C4913,list!$G$2:$I$10,2,FALSE),"")</f>
        <v/>
      </c>
      <c r="E4913" s="24" t="str">
        <f>_xlfn.IFNA(VLOOKUP(C4913,list!G:I,3,FALSE),"")</f>
        <v/>
      </c>
      <c r="O4913" s="26" t="str">
        <f t="shared" si="382"/>
        <v/>
      </c>
      <c r="P4913" s="28" t="str">
        <f t="shared" si="386"/>
        <v/>
      </c>
      <c r="Q4913" s="24" t="str">
        <f t="shared" si="383"/>
        <v/>
      </c>
      <c r="R4913" s="24" t="str">
        <f t="shared" si="384"/>
        <v/>
      </c>
      <c r="S4913" s="27" t="str">
        <f t="shared" si="385"/>
        <v/>
      </c>
    </row>
    <row r="4914" spans="2:19" x14ac:dyDescent="0.3">
      <c r="B4914" s="24" t="str">
        <f>_xlfn.IFNA(VLOOKUP(A4914,list!B:C,2,FALSE),"")</f>
        <v/>
      </c>
      <c r="D4914" s="24" t="str">
        <f>_xlfn.IFNA(VLOOKUP(C4914,list!$G$2:$I$10,2,FALSE),"")</f>
        <v/>
      </c>
      <c r="E4914" s="24" t="str">
        <f>_xlfn.IFNA(VLOOKUP(C4914,list!G:I,3,FALSE),"")</f>
        <v/>
      </c>
      <c r="O4914" s="26" t="str">
        <f t="shared" si="382"/>
        <v/>
      </c>
      <c r="P4914" s="28" t="str">
        <f t="shared" si="386"/>
        <v/>
      </c>
      <c r="Q4914" s="24" t="str">
        <f t="shared" si="383"/>
        <v/>
      </c>
      <c r="R4914" s="24" t="str">
        <f t="shared" si="384"/>
        <v/>
      </c>
      <c r="S4914" s="27" t="str">
        <f t="shared" si="385"/>
        <v/>
      </c>
    </row>
    <row r="4915" spans="2:19" x14ac:dyDescent="0.3">
      <c r="B4915" s="24" t="str">
        <f>_xlfn.IFNA(VLOOKUP(A4915,list!B:C,2,FALSE),"")</f>
        <v/>
      </c>
      <c r="D4915" s="24" t="str">
        <f>_xlfn.IFNA(VLOOKUP(C4915,list!$G$2:$I$10,2,FALSE),"")</f>
        <v/>
      </c>
      <c r="E4915" s="24" t="str">
        <f>_xlfn.IFNA(VLOOKUP(C4915,list!G:I,3,FALSE),"")</f>
        <v/>
      </c>
      <c r="O4915" s="26" t="str">
        <f t="shared" si="382"/>
        <v/>
      </c>
      <c r="P4915" s="28" t="str">
        <f t="shared" si="386"/>
        <v/>
      </c>
      <c r="Q4915" s="24" t="str">
        <f t="shared" si="383"/>
        <v/>
      </c>
      <c r="R4915" s="24" t="str">
        <f t="shared" si="384"/>
        <v/>
      </c>
      <c r="S4915" s="27" t="str">
        <f t="shared" si="385"/>
        <v/>
      </c>
    </row>
    <row r="4916" spans="2:19" x14ac:dyDescent="0.3">
      <c r="B4916" s="24" t="str">
        <f>_xlfn.IFNA(VLOOKUP(A4916,list!B:C,2,FALSE),"")</f>
        <v/>
      </c>
      <c r="D4916" s="24" t="str">
        <f>_xlfn.IFNA(VLOOKUP(C4916,list!$G$2:$I$10,2,FALSE),"")</f>
        <v/>
      </c>
      <c r="E4916" s="24" t="str">
        <f>_xlfn.IFNA(VLOOKUP(C4916,list!G:I,3,FALSE),"")</f>
        <v/>
      </c>
      <c r="O4916" s="26" t="str">
        <f t="shared" si="382"/>
        <v/>
      </c>
      <c r="P4916" s="28" t="str">
        <f t="shared" si="386"/>
        <v/>
      </c>
      <c r="Q4916" s="24" t="str">
        <f t="shared" si="383"/>
        <v/>
      </c>
      <c r="R4916" s="24" t="str">
        <f t="shared" si="384"/>
        <v/>
      </c>
      <c r="S4916" s="27" t="str">
        <f t="shared" si="385"/>
        <v/>
      </c>
    </row>
    <row r="4917" spans="2:19" x14ac:dyDescent="0.3">
      <c r="B4917" s="24" t="str">
        <f>_xlfn.IFNA(VLOOKUP(A4917,list!B:C,2,FALSE),"")</f>
        <v/>
      </c>
      <c r="D4917" s="24" t="str">
        <f>_xlfn.IFNA(VLOOKUP(C4917,list!$G$2:$I$10,2,FALSE),"")</f>
        <v/>
      </c>
      <c r="E4917" s="24" t="str">
        <f>_xlfn.IFNA(VLOOKUP(C4917,list!G:I,3,FALSE),"")</f>
        <v/>
      </c>
      <c r="O4917" s="26" t="str">
        <f t="shared" si="382"/>
        <v/>
      </c>
      <c r="P4917" s="28" t="str">
        <f t="shared" si="386"/>
        <v/>
      </c>
      <c r="Q4917" s="24" t="str">
        <f t="shared" si="383"/>
        <v/>
      </c>
      <c r="R4917" s="24" t="str">
        <f t="shared" si="384"/>
        <v/>
      </c>
      <c r="S4917" s="27" t="str">
        <f t="shared" si="385"/>
        <v/>
      </c>
    </row>
    <row r="4918" spans="2:19" x14ac:dyDescent="0.3">
      <c r="B4918" s="24" t="str">
        <f>_xlfn.IFNA(VLOOKUP(A4918,list!B:C,2,FALSE),"")</f>
        <v/>
      </c>
      <c r="D4918" s="24" t="str">
        <f>_xlfn.IFNA(VLOOKUP(C4918,list!$G$2:$I$10,2,FALSE),"")</f>
        <v/>
      </c>
      <c r="E4918" s="24" t="str">
        <f>_xlfn.IFNA(VLOOKUP(C4918,list!G:I,3,FALSE),"")</f>
        <v/>
      </c>
      <c r="O4918" s="26" t="str">
        <f t="shared" si="382"/>
        <v/>
      </c>
      <c r="P4918" s="28" t="str">
        <f t="shared" si="386"/>
        <v/>
      </c>
      <c r="Q4918" s="24" t="str">
        <f t="shared" si="383"/>
        <v/>
      </c>
      <c r="R4918" s="24" t="str">
        <f t="shared" si="384"/>
        <v/>
      </c>
      <c r="S4918" s="27" t="str">
        <f t="shared" si="385"/>
        <v/>
      </c>
    </row>
    <row r="4919" spans="2:19" x14ac:dyDescent="0.3">
      <c r="B4919" s="24" t="str">
        <f>_xlfn.IFNA(VLOOKUP(A4919,list!B:C,2,FALSE),"")</f>
        <v/>
      </c>
      <c r="D4919" s="24" t="str">
        <f>_xlfn.IFNA(VLOOKUP(C4919,list!$G$2:$I$10,2,FALSE),"")</f>
        <v/>
      </c>
      <c r="E4919" s="24" t="str">
        <f>_xlfn.IFNA(VLOOKUP(C4919,list!G:I,3,FALSE),"")</f>
        <v/>
      </c>
      <c r="O4919" s="26" t="str">
        <f t="shared" si="382"/>
        <v/>
      </c>
      <c r="P4919" s="28" t="str">
        <f t="shared" si="386"/>
        <v/>
      </c>
      <c r="Q4919" s="24" t="str">
        <f t="shared" si="383"/>
        <v/>
      </c>
      <c r="R4919" s="24" t="str">
        <f t="shared" si="384"/>
        <v/>
      </c>
      <c r="S4919" s="27" t="str">
        <f t="shared" si="385"/>
        <v/>
      </c>
    </row>
    <row r="4920" spans="2:19" x14ac:dyDescent="0.3">
      <c r="B4920" s="24" t="str">
        <f>_xlfn.IFNA(VLOOKUP(A4920,list!B:C,2,FALSE),"")</f>
        <v/>
      </c>
      <c r="D4920" s="24" t="str">
        <f>_xlfn.IFNA(VLOOKUP(C4920,list!$G$2:$I$10,2,FALSE),"")</f>
        <v/>
      </c>
      <c r="E4920" s="24" t="str">
        <f>_xlfn.IFNA(VLOOKUP(C4920,list!G:I,3,FALSE),"")</f>
        <v/>
      </c>
      <c r="O4920" s="26" t="str">
        <f t="shared" si="382"/>
        <v/>
      </c>
      <c r="P4920" s="28" t="str">
        <f t="shared" si="386"/>
        <v/>
      </c>
      <c r="Q4920" s="24" t="str">
        <f t="shared" si="383"/>
        <v/>
      </c>
      <c r="R4920" s="24" t="str">
        <f t="shared" si="384"/>
        <v/>
      </c>
      <c r="S4920" s="27" t="str">
        <f t="shared" si="385"/>
        <v/>
      </c>
    </row>
    <row r="4921" spans="2:19" x14ac:dyDescent="0.3">
      <c r="B4921" s="24" t="str">
        <f>_xlfn.IFNA(VLOOKUP(A4921,list!B:C,2,FALSE),"")</f>
        <v/>
      </c>
      <c r="D4921" s="24" t="str">
        <f>_xlfn.IFNA(VLOOKUP(C4921,list!$G$2:$I$10,2,FALSE),"")</f>
        <v/>
      </c>
      <c r="E4921" s="24" t="str">
        <f>_xlfn.IFNA(VLOOKUP(C4921,list!G:I,3,FALSE),"")</f>
        <v/>
      </c>
      <c r="O4921" s="26" t="str">
        <f t="shared" si="382"/>
        <v/>
      </c>
      <c r="P4921" s="28" t="str">
        <f t="shared" si="386"/>
        <v/>
      </c>
      <c r="Q4921" s="24" t="str">
        <f t="shared" si="383"/>
        <v/>
      </c>
      <c r="R4921" s="24" t="str">
        <f t="shared" si="384"/>
        <v/>
      </c>
      <c r="S4921" s="27" t="str">
        <f t="shared" si="385"/>
        <v/>
      </c>
    </row>
    <row r="4922" spans="2:19" x14ac:dyDescent="0.3">
      <c r="B4922" s="24" t="str">
        <f>_xlfn.IFNA(VLOOKUP(A4922,list!B:C,2,FALSE),"")</f>
        <v/>
      </c>
      <c r="D4922" s="24" t="str">
        <f>_xlfn.IFNA(VLOOKUP(C4922,list!$G$2:$I$10,2,FALSE),"")</f>
        <v/>
      </c>
      <c r="E4922" s="24" t="str">
        <f>_xlfn.IFNA(VLOOKUP(C4922,list!G:I,3,FALSE),"")</f>
        <v/>
      </c>
      <c r="O4922" s="26" t="str">
        <f t="shared" si="382"/>
        <v/>
      </c>
      <c r="P4922" s="28" t="str">
        <f t="shared" si="386"/>
        <v/>
      </c>
      <c r="Q4922" s="24" t="str">
        <f t="shared" si="383"/>
        <v/>
      </c>
      <c r="R4922" s="24" t="str">
        <f t="shared" si="384"/>
        <v/>
      </c>
      <c r="S4922" s="27" t="str">
        <f t="shared" si="385"/>
        <v/>
      </c>
    </row>
    <row r="4923" spans="2:19" x14ac:dyDescent="0.3">
      <c r="B4923" s="24" t="str">
        <f>_xlfn.IFNA(VLOOKUP(A4923,list!B:C,2,FALSE),"")</f>
        <v/>
      </c>
      <c r="D4923" s="24" t="str">
        <f>_xlfn.IFNA(VLOOKUP(C4923,list!$G$2:$I$10,2,FALSE),"")</f>
        <v/>
      </c>
      <c r="E4923" s="24" t="str">
        <f>_xlfn.IFNA(VLOOKUP(C4923,list!G:I,3,FALSE),"")</f>
        <v/>
      </c>
      <c r="O4923" s="26" t="str">
        <f t="shared" si="382"/>
        <v/>
      </c>
      <c r="P4923" s="28" t="str">
        <f t="shared" si="386"/>
        <v/>
      </c>
      <c r="Q4923" s="24" t="str">
        <f t="shared" si="383"/>
        <v/>
      </c>
      <c r="R4923" s="24" t="str">
        <f t="shared" si="384"/>
        <v/>
      </c>
      <c r="S4923" s="27" t="str">
        <f t="shared" si="385"/>
        <v/>
      </c>
    </row>
    <row r="4924" spans="2:19" x14ac:dyDescent="0.3">
      <c r="B4924" s="24" t="str">
        <f>_xlfn.IFNA(VLOOKUP(A4924,list!B:C,2,FALSE),"")</f>
        <v/>
      </c>
      <c r="D4924" s="24" t="str">
        <f>_xlfn.IFNA(VLOOKUP(C4924,list!$G$2:$I$10,2,FALSE),"")</f>
        <v/>
      </c>
      <c r="E4924" s="24" t="str">
        <f>_xlfn.IFNA(VLOOKUP(C4924,list!G:I,3,FALSE),"")</f>
        <v/>
      </c>
      <c r="O4924" s="26" t="str">
        <f t="shared" si="382"/>
        <v/>
      </c>
      <c r="P4924" s="28" t="str">
        <f t="shared" si="386"/>
        <v/>
      </c>
      <c r="Q4924" s="24" t="str">
        <f t="shared" si="383"/>
        <v/>
      </c>
      <c r="R4924" s="24" t="str">
        <f t="shared" si="384"/>
        <v/>
      </c>
      <c r="S4924" s="27" t="str">
        <f t="shared" si="385"/>
        <v/>
      </c>
    </row>
    <row r="4925" spans="2:19" x14ac:dyDescent="0.3">
      <c r="B4925" s="24" t="str">
        <f>_xlfn.IFNA(VLOOKUP(A4925,list!B:C,2,FALSE),"")</f>
        <v/>
      </c>
      <c r="D4925" s="24" t="str">
        <f>_xlfn.IFNA(VLOOKUP(C4925,list!$G$2:$I$10,2,FALSE),"")</f>
        <v/>
      </c>
      <c r="E4925" s="24" t="str">
        <f>_xlfn.IFNA(VLOOKUP(C4925,list!G:I,3,FALSE),"")</f>
        <v/>
      </c>
      <c r="O4925" s="26" t="str">
        <f t="shared" si="382"/>
        <v/>
      </c>
      <c r="P4925" s="28" t="str">
        <f t="shared" si="386"/>
        <v/>
      </c>
      <c r="Q4925" s="24" t="str">
        <f t="shared" si="383"/>
        <v/>
      </c>
      <c r="R4925" s="24" t="str">
        <f t="shared" si="384"/>
        <v/>
      </c>
      <c r="S4925" s="27" t="str">
        <f t="shared" si="385"/>
        <v/>
      </c>
    </row>
    <row r="4926" spans="2:19" x14ac:dyDescent="0.3">
      <c r="B4926" s="24" t="str">
        <f>_xlfn.IFNA(VLOOKUP(A4926,list!B:C,2,FALSE),"")</f>
        <v/>
      </c>
      <c r="D4926" s="24" t="str">
        <f>_xlfn.IFNA(VLOOKUP(C4926,list!$G$2:$I$10,2,FALSE),"")</f>
        <v/>
      </c>
      <c r="E4926" s="24" t="str">
        <f>_xlfn.IFNA(VLOOKUP(C4926,list!G:I,3,FALSE),"")</f>
        <v/>
      </c>
      <c r="O4926" s="26" t="str">
        <f t="shared" si="382"/>
        <v/>
      </c>
      <c r="P4926" s="28" t="str">
        <f t="shared" si="386"/>
        <v/>
      </c>
      <c r="Q4926" s="24" t="str">
        <f t="shared" si="383"/>
        <v/>
      </c>
      <c r="R4926" s="24" t="str">
        <f t="shared" si="384"/>
        <v/>
      </c>
      <c r="S4926" s="27" t="str">
        <f t="shared" si="385"/>
        <v/>
      </c>
    </row>
    <row r="4927" spans="2:19" x14ac:dyDescent="0.3">
      <c r="B4927" s="24" t="str">
        <f>_xlfn.IFNA(VLOOKUP(A4927,list!B:C,2,FALSE),"")</f>
        <v/>
      </c>
      <c r="D4927" s="24" t="str">
        <f>_xlfn.IFNA(VLOOKUP(C4927,list!$G$2:$I$10,2,FALSE),"")</f>
        <v/>
      </c>
      <c r="E4927" s="24" t="str">
        <f>_xlfn.IFNA(VLOOKUP(C4927,list!G:I,3,FALSE),"")</f>
        <v/>
      </c>
      <c r="O4927" s="26" t="str">
        <f t="shared" si="382"/>
        <v/>
      </c>
      <c r="P4927" s="28" t="str">
        <f t="shared" si="386"/>
        <v/>
      </c>
      <c r="Q4927" s="24" t="str">
        <f t="shared" si="383"/>
        <v/>
      </c>
      <c r="R4927" s="24" t="str">
        <f t="shared" si="384"/>
        <v/>
      </c>
      <c r="S4927" s="27" t="str">
        <f t="shared" si="385"/>
        <v/>
      </c>
    </row>
    <row r="4928" spans="2:19" x14ac:dyDescent="0.3">
      <c r="B4928" s="24" t="str">
        <f>_xlfn.IFNA(VLOOKUP(A4928,list!B:C,2,FALSE),"")</f>
        <v/>
      </c>
      <c r="D4928" s="24" t="str">
        <f>_xlfn.IFNA(VLOOKUP(C4928,list!$G$2:$I$10,2,FALSE),"")</f>
        <v/>
      </c>
      <c r="E4928" s="24" t="str">
        <f>_xlfn.IFNA(VLOOKUP(C4928,list!G:I,3,FALSE),"")</f>
        <v/>
      </c>
      <c r="O4928" s="26" t="str">
        <f t="shared" si="382"/>
        <v/>
      </c>
      <c r="P4928" s="28" t="str">
        <f t="shared" si="386"/>
        <v/>
      </c>
      <c r="Q4928" s="24" t="str">
        <f t="shared" si="383"/>
        <v/>
      </c>
      <c r="R4928" s="24" t="str">
        <f t="shared" si="384"/>
        <v/>
      </c>
      <c r="S4928" s="27" t="str">
        <f t="shared" si="385"/>
        <v/>
      </c>
    </row>
    <row r="4929" spans="2:19" x14ac:dyDescent="0.3">
      <c r="B4929" s="24" t="str">
        <f>_xlfn.IFNA(VLOOKUP(A4929,list!B:C,2,FALSE),"")</f>
        <v/>
      </c>
      <c r="D4929" s="24" t="str">
        <f>_xlfn.IFNA(VLOOKUP(C4929,list!$G$2:$I$10,2,FALSE),"")</f>
        <v/>
      </c>
      <c r="E4929" s="24" t="str">
        <f>_xlfn.IFNA(VLOOKUP(C4929,list!G:I,3,FALSE),"")</f>
        <v/>
      </c>
      <c r="O4929" s="26" t="str">
        <f t="shared" si="382"/>
        <v/>
      </c>
      <c r="P4929" s="28" t="str">
        <f t="shared" si="386"/>
        <v/>
      </c>
      <c r="Q4929" s="24" t="str">
        <f t="shared" si="383"/>
        <v/>
      </c>
      <c r="R4929" s="24" t="str">
        <f t="shared" si="384"/>
        <v/>
      </c>
      <c r="S4929" s="27" t="str">
        <f t="shared" si="385"/>
        <v/>
      </c>
    </row>
    <row r="4930" spans="2:19" x14ac:dyDescent="0.3">
      <c r="B4930" s="24" t="str">
        <f>_xlfn.IFNA(VLOOKUP(A4930,list!B:C,2,FALSE),"")</f>
        <v/>
      </c>
      <c r="D4930" s="24" t="str">
        <f>_xlfn.IFNA(VLOOKUP(C4930,list!$G$2:$I$10,2,FALSE),"")</f>
        <v/>
      </c>
      <c r="E4930" s="24" t="str">
        <f>_xlfn.IFNA(VLOOKUP(C4930,list!G:I,3,FALSE),"")</f>
        <v/>
      </c>
      <c r="O4930" s="26" t="str">
        <f t="shared" ref="O4930:O4993" si="387">IFERROR(IF(H4930="","",DATE(YEAR(H4930),MONTH(H4930),1)),"")</f>
        <v/>
      </c>
      <c r="P4930" s="28" t="str">
        <f t="shared" si="386"/>
        <v/>
      </c>
      <c r="Q4930" s="24" t="str">
        <f t="shared" ref="Q4930:Q4993" si="388">IFERROR(IF(J4930="","",MONTH(EOMONTH(J4930,(DAY(J4930)&gt;15)+0))),"")</f>
        <v/>
      </c>
      <c r="R4930" s="24" t="str">
        <f t="shared" ref="R4930:R4993" si="389">IFERROR(IF(J4930="","",IF(AND(MONTH(J4930)=12,Q4930=1),YEAR(J4930)+1,YEAR(J4930))),"")</f>
        <v/>
      </c>
      <c r="S4930" s="27" t="str">
        <f t="shared" ref="S4930:S4993" si="390">IF(OR(Q4930="",R4930=""),"",DATE(R4930,Q4930,1))</f>
        <v/>
      </c>
    </row>
    <row r="4931" spans="2:19" x14ac:dyDescent="0.3">
      <c r="B4931" s="24" t="str">
        <f>_xlfn.IFNA(VLOOKUP(A4931,list!B:C,2,FALSE),"")</f>
        <v/>
      </c>
      <c r="D4931" s="24" t="str">
        <f>_xlfn.IFNA(VLOOKUP(C4931,list!$G$2:$I$10,2,FALSE),"")</f>
        <v/>
      </c>
      <c r="E4931" s="24" t="str">
        <f>_xlfn.IFNA(VLOOKUP(C4931,list!G:I,3,FALSE),"")</f>
        <v/>
      </c>
      <c r="O4931" s="26" t="str">
        <f t="shared" si="387"/>
        <v/>
      </c>
      <c r="P4931" s="28" t="str">
        <f t="shared" ref="P4931:P4994" si="391">IFERROR(IF(J4931&gt;0,((J4931-H4931)/7),""),"")</f>
        <v/>
      </c>
      <c r="Q4931" s="24" t="str">
        <f t="shared" si="388"/>
        <v/>
      </c>
      <c r="R4931" s="24" t="str">
        <f t="shared" si="389"/>
        <v/>
      </c>
      <c r="S4931" s="27" t="str">
        <f t="shared" si="390"/>
        <v/>
      </c>
    </row>
    <row r="4932" spans="2:19" x14ac:dyDescent="0.3">
      <c r="B4932" s="24" t="str">
        <f>_xlfn.IFNA(VLOOKUP(A4932,list!B:C,2,FALSE),"")</f>
        <v/>
      </c>
      <c r="D4932" s="24" t="str">
        <f>_xlfn.IFNA(VLOOKUP(C4932,list!$G$2:$I$10,2,FALSE),"")</f>
        <v/>
      </c>
      <c r="E4932" s="24" t="str">
        <f>_xlfn.IFNA(VLOOKUP(C4932,list!G:I,3,FALSE),"")</f>
        <v/>
      </c>
      <c r="O4932" s="26" t="str">
        <f t="shared" si="387"/>
        <v/>
      </c>
      <c r="P4932" s="28" t="str">
        <f t="shared" si="391"/>
        <v/>
      </c>
      <c r="Q4932" s="24" t="str">
        <f t="shared" si="388"/>
        <v/>
      </c>
      <c r="R4932" s="24" t="str">
        <f t="shared" si="389"/>
        <v/>
      </c>
      <c r="S4932" s="27" t="str">
        <f t="shared" si="390"/>
        <v/>
      </c>
    </row>
    <row r="4933" spans="2:19" x14ac:dyDescent="0.3">
      <c r="B4933" s="24" t="str">
        <f>_xlfn.IFNA(VLOOKUP(A4933,list!B:C,2,FALSE),"")</f>
        <v/>
      </c>
      <c r="D4933" s="24" t="str">
        <f>_xlfn.IFNA(VLOOKUP(C4933,list!$G$2:$I$10,2,FALSE),"")</f>
        <v/>
      </c>
      <c r="E4933" s="24" t="str">
        <f>_xlfn.IFNA(VLOOKUP(C4933,list!G:I,3,FALSE),"")</f>
        <v/>
      </c>
      <c r="O4933" s="26" t="str">
        <f t="shared" si="387"/>
        <v/>
      </c>
      <c r="P4933" s="28" t="str">
        <f t="shared" si="391"/>
        <v/>
      </c>
      <c r="Q4933" s="24" t="str">
        <f t="shared" si="388"/>
        <v/>
      </c>
      <c r="R4933" s="24" t="str">
        <f t="shared" si="389"/>
        <v/>
      </c>
      <c r="S4933" s="27" t="str">
        <f t="shared" si="390"/>
        <v/>
      </c>
    </row>
    <row r="4934" spans="2:19" x14ac:dyDescent="0.3">
      <c r="B4934" s="24" t="str">
        <f>_xlfn.IFNA(VLOOKUP(A4934,list!B:C,2,FALSE),"")</f>
        <v/>
      </c>
      <c r="D4934" s="24" t="str">
        <f>_xlfn.IFNA(VLOOKUP(C4934,list!$G$2:$I$10,2,FALSE),"")</f>
        <v/>
      </c>
      <c r="E4934" s="24" t="str">
        <f>_xlfn.IFNA(VLOOKUP(C4934,list!G:I,3,FALSE),"")</f>
        <v/>
      </c>
      <c r="O4934" s="26" t="str">
        <f t="shared" si="387"/>
        <v/>
      </c>
      <c r="P4934" s="28" t="str">
        <f t="shared" si="391"/>
        <v/>
      </c>
      <c r="Q4934" s="24" t="str">
        <f t="shared" si="388"/>
        <v/>
      </c>
      <c r="R4934" s="24" t="str">
        <f t="shared" si="389"/>
        <v/>
      </c>
      <c r="S4934" s="27" t="str">
        <f t="shared" si="390"/>
        <v/>
      </c>
    </row>
    <row r="4935" spans="2:19" x14ac:dyDescent="0.3">
      <c r="B4935" s="24" t="str">
        <f>_xlfn.IFNA(VLOOKUP(A4935,list!B:C,2,FALSE),"")</f>
        <v/>
      </c>
      <c r="D4935" s="24" t="str">
        <f>_xlfn.IFNA(VLOOKUP(C4935,list!$G$2:$I$10,2,FALSE),"")</f>
        <v/>
      </c>
      <c r="E4935" s="24" t="str">
        <f>_xlfn.IFNA(VLOOKUP(C4935,list!G:I,3,FALSE),"")</f>
        <v/>
      </c>
      <c r="O4935" s="26" t="str">
        <f t="shared" si="387"/>
        <v/>
      </c>
      <c r="P4935" s="28" t="str">
        <f t="shared" si="391"/>
        <v/>
      </c>
      <c r="Q4935" s="24" t="str">
        <f t="shared" si="388"/>
        <v/>
      </c>
      <c r="R4935" s="24" t="str">
        <f t="shared" si="389"/>
        <v/>
      </c>
      <c r="S4935" s="27" t="str">
        <f t="shared" si="390"/>
        <v/>
      </c>
    </row>
    <row r="4936" spans="2:19" x14ac:dyDescent="0.3">
      <c r="B4936" s="24" t="str">
        <f>_xlfn.IFNA(VLOOKUP(A4936,list!B:C,2,FALSE),"")</f>
        <v/>
      </c>
      <c r="D4936" s="24" t="str">
        <f>_xlfn.IFNA(VLOOKUP(C4936,list!$G$2:$I$10,2,FALSE),"")</f>
        <v/>
      </c>
      <c r="E4936" s="24" t="str">
        <f>_xlfn.IFNA(VLOOKUP(C4936,list!G:I,3,FALSE),"")</f>
        <v/>
      </c>
      <c r="O4936" s="26" t="str">
        <f t="shared" si="387"/>
        <v/>
      </c>
      <c r="P4936" s="28" t="str">
        <f t="shared" si="391"/>
        <v/>
      </c>
      <c r="Q4936" s="24" t="str">
        <f t="shared" si="388"/>
        <v/>
      </c>
      <c r="R4936" s="24" t="str">
        <f t="shared" si="389"/>
        <v/>
      </c>
      <c r="S4936" s="27" t="str">
        <f t="shared" si="390"/>
        <v/>
      </c>
    </row>
    <row r="4937" spans="2:19" x14ac:dyDescent="0.3">
      <c r="B4937" s="24" t="str">
        <f>_xlfn.IFNA(VLOOKUP(A4937,list!B:C,2,FALSE),"")</f>
        <v/>
      </c>
      <c r="D4937" s="24" t="str">
        <f>_xlfn.IFNA(VLOOKUP(C4937,list!$G$2:$I$10,2,FALSE),"")</f>
        <v/>
      </c>
      <c r="E4937" s="24" t="str">
        <f>_xlfn.IFNA(VLOOKUP(C4937,list!G:I,3,FALSE),"")</f>
        <v/>
      </c>
      <c r="O4937" s="26" t="str">
        <f t="shared" si="387"/>
        <v/>
      </c>
      <c r="P4937" s="28" t="str">
        <f t="shared" si="391"/>
        <v/>
      </c>
      <c r="Q4937" s="24" t="str">
        <f t="shared" si="388"/>
        <v/>
      </c>
      <c r="R4937" s="24" t="str">
        <f t="shared" si="389"/>
        <v/>
      </c>
      <c r="S4937" s="27" t="str">
        <f t="shared" si="390"/>
        <v/>
      </c>
    </row>
    <row r="4938" spans="2:19" x14ac:dyDescent="0.3">
      <c r="B4938" s="24" t="str">
        <f>_xlfn.IFNA(VLOOKUP(A4938,list!B:C,2,FALSE),"")</f>
        <v/>
      </c>
      <c r="D4938" s="24" t="str">
        <f>_xlfn.IFNA(VLOOKUP(C4938,list!$G$2:$I$10,2,FALSE),"")</f>
        <v/>
      </c>
      <c r="E4938" s="24" t="str">
        <f>_xlfn.IFNA(VLOOKUP(C4938,list!G:I,3,FALSE),"")</f>
        <v/>
      </c>
      <c r="O4938" s="26" t="str">
        <f t="shared" si="387"/>
        <v/>
      </c>
      <c r="P4938" s="28" t="str">
        <f t="shared" si="391"/>
        <v/>
      </c>
      <c r="Q4938" s="24" t="str">
        <f t="shared" si="388"/>
        <v/>
      </c>
      <c r="R4938" s="24" t="str">
        <f t="shared" si="389"/>
        <v/>
      </c>
      <c r="S4938" s="27" t="str">
        <f t="shared" si="390"/>
        <v/>
      </c>
    </row>
    <row r="4939" spans="2:19" x14ac:dyDescent="0.3">
      <c r="B4939" s="24" t="str">
        <f>_xlfn.IFNA(VLOOKUP(A4939,list!B:C,2,FALSE),"")</f>
        <v/>
      </c>
      <c r="D4939" s="24" t="str">
        <f>_xlfn.IFNA(VLOOKUP(C4939,list!$G$2:$I$10,2,FALSE),"")</f>
        <v/>
      </c>
      <c r="E4939" s="24" t="str">
        <f>_xlfn.IFNA(VLOOKUP(C4939,list!G:I,3,FALSE),"")</f>
        <v/>
      </c>
      <c r="O4939" s="26" t="str">
        <f t="shared" si="387"/>
        <v/>
      </c>
      <c r="P4939" s="28" t="str">
        <f t="shared" si="391"/>
        <v/>
      </c>
      <c r="Q4939" s="24" t="str">
        <f t="shared" si="388"/>
        <v/>
      </c>
      <c r="R4939" s="24" t="str">
        <f t="shared" si="389"/>
        <v/>
      </c>
      <c r="S4939" s="27" t="str">
        <f t="shared" si="390"/>
        <v/>
      </c>
    </row>
    <row r="4940" spans="2:19" x14ac:dyDescent="0.3">
      <c r="B4940" s="24" t="str">
        <f>_xlfn.IFNA(VLOOKUP(A4940,list!B:C,2,FALSE),"")</f>
        <v/>
      </c>
      <c r="D4940" s="24" t="str">
        <f>_xlfn.IFNA(VLOOKUP(C4940,list!$G$2:$I$10,2,FALSE),"")</f>
        <v/>
      </c>
      <c r="E4940" s="24" t="str">
        <f>_xlfn.IFNA(VLOOKUP(C4940,list!G:I,3,FALSE),"")</f>
        <v/>
      </c>
      <c r="O4940" s="26" t="str">
        <f t="shared" si="387"/>
        <v/>
      </c>
      <c r="P4940" s="28" t="str">
        <f t="shared" si="391"/>
        <v/>
      </c>
      <c r="Q4940" s="24" t="str">
        <f t="shared" si="388"/>
        <v/>
      </c>
      <c r="R4940" s="24" t="str">
        <f t="shared" si="389"/>
        <v/>
      </c>
      <c r="S4940" s="27" t="str">
        <f t="shared" si="390"/>
        <v/>
      </c>
    </row>
    <row r="4941" spans="2:19" x14ac:dyDescent="0.3">
      <c r="B4941" s="24" t="str">
        <f>_xlfn.IFNA(VLOOKUP(A4941,list!B:C,2,FALSE),"")</f>
        <v/>
      </c>
      <c r="D4941" s="24" t="str">
        <f>_xlfn.IFNA(VLOOKUP(C4941,list!$G$2:$I$10,2,FALSE),"")</f>
        <v/>
      </c>
      <c r="E4941" s="24" t="str">
        <f>_xlfn.IFNA(VLOOKUP(C4941,list!G:I,3,FALSE),"")</f>
        <v/>
      </c>
      <c r="O4941" s="26" t="str">
        <f t="shared" si="387"/>
        <v/>
      </c>
      <c r="P4941" s="28" t="str">
        <f t="shared" si="391"/>
        <v/>
      </c>
      <c r="Q4941" s="24" t="str">
        <f t="shared" si="388"/>
        <v/>
      </c>
      <c r="R4941" s="24" t="str">
        <f t="shared" si="389"/>
        <v/>
      </c>
      <c r="S4941" s="27" t="str">
        <f t="shared" si="390"/>
        <v/>
      </c>
    </row>
    <row r="4942" spans="2:19" x14ac:dyDescent="0.3">
      <c r="B4942" s="24" t="str">
        <f>_xlfn.IFNA(VLOOKUP(A4942,list!B:C,2,FALSE),"")</f>
        <v/>
      </c>
      <c r="D4942" s="24" t="str">
        <f>_xlfn.IFNA(VLOOKUP(C4942,list!$G$2:$I$10,2,FALSE),"")</f>
        <v/>
      </c>
      <c r="E4942" s="24" t="str">
        <f>_xlfn.IFNA(VLOOKUP(C4942,list!G:I,3,FALSE),"")</f>
        <v/>
      </c>
      <c r="O4942" s="26" t="str">
        <f t="shared" si="387"/>
        <v/>
      </c>
      <c r="P4942" s="28" t="str">
        <f t="shared" si="391"/>
        <v/>
      </c>
      <c r="Q4942" s="24" t="str">
        <f t="shared" si="388"/>
        <v/>
      </c>
      <c r="R4942" s="24" t="str">
        <f t="shared" si="389"/>
        <v/>
      </c>
      <c r="S4942" s="27" t="str">
        <f t="shared" si="390"/>
        <v/>
      </c>
    </row>
    <row r="4943" spans="2:19" x14ac:dyDescent="0.3">
      <c r="B4943" s="24" t="str">
        <f>_xlfn.IFNA(VLOOKUP(A4943,list!B:C,2,FALSE),"")</f>
        <v/>
      </c>
      <c r="D4943" s="24" t="str">
        <f>_xlfn.IFNA(VLOOKUP(C4943,list!$G$2:$I$10,2,FALSE),"")</f>
        <v/>
      </c>
      <c r="E4943" s="24" t="str">
        <f>_xlfn.IFNA(VLOOKUP(C4943,list!G:I,3,FALSE),"")</f>
        <v/>
      </c>
      <c r="O4943" s="26" t="str">
        <f t="shared" si="387"/>
        <v/>
      </c>
      <c r="P4943" s="28" t="str">
        <f t="shared" si="391"/>
        <v/>
      </c>
      <c r="Q4943" s="24" t="str">
        <f t="shared" si="388"/>
        <v/>
      </c>
      <c r="R4943" s="24" t="str">
        <f t="shared" si="389"/>
        <v/>
      </c>
      <c r="S4943" s="27" t="str">
        <f t="shared" si="390"/>
        <v/>
      </c>
    </row>
    <row r="4944" spans="2:19" x14ac:dyDescent="0.3">
      <c r="B4944" s="24" t="str">
        <f>_xlfn.IFNA(VLOOKUP(A4944,list!B:C,2,FALSE),"")</f>
        <v/>
      </c>
      <c r="D4944" s="24" t="str">
        <f>_xlfn.IFNA(VLOOKUP(C4944,list!$G$2:$I$10,2,FALSE),"")</f>
        <v/>
      </c>
      <c r="E4944" s="24" t="str">
        <f>_xlfn.IFNA(VLOOKUP(C4944,list!G:I,3,FALSE),"")</f>
        <v/>
      </c>
      <c r="O4944" s="26" t="str">
        <f t="shared" si="387"/>
        <v/>
      </c>
      <c r="P4944" s="28" t="str">
        <f t="shared" si="391"/>
        <v/>
      </c>
      <c r="Q4944" s="24" t="str">
        <f t="shared" si="388"/>
        <v/>
      </c>
      <c r="R4944" s="24" t="str">
        <f t="shared" si="389"/>
        <v/>
      </c>
      <c r="S4944" s="27" t="str">
        <f t="shared" si="390"/>
        <v/>
      </c>
    </row>
    <row r="4945" spans="2:19" x14ac:dyDescent="0.3">
      <c r="B4945" s="24" t="str">
        <f>_xlfn.IFNA(VLOOKUP(A4945,list!B:C,2,FALSE),"")</f>
        <v/>
      </c>
      <c r="D4945" s="24" t="str">
        <f>_xlfn.IFNA(VLOOKUP(C4945,list!$G$2:$I$10,2,FALSE),"")</f>
        <v/>
      </c>
      <c r="E4945" s="24" t="str">
        <f>_xlfn.IFNA(VLOOKUP(C4945,list!G:I,3,FALSE),"")</f>
        <v/>
      </c>
      <c r="O4945" s="26" t="str">
        <f t="shared" si="387"/>
        <v/>
      </c>
      <c r="P4945" s="28" t="str">
        <f t="shared" si="391"/>
        <v/>
      </c>
      <c r="Q4945" s="24" t="str">
        <f t="shared" si="388"/>
        <v/>
      </c>
      <c r="R4945" s="24" t="str">
        <f t="shared" si="389"/>
        <v/>
      </c>
      <c r="S4945" s="27" t="str">
        <f t="shared" si="390"/>
        <v/>
      </c>
    </row>
    <row r="4946" spans="2:19" x14ac:dyDescent="0.3">
      <c r="B4946" s="24" t="str">
        <f>_xlfn.IFNA(VLOOKUP(A4946,list!B:C,2,FALSE),"")</f>
        <v/>
      </c>
      <c r="D4946" s="24" t="str">
        <f>_xlfn.IFNA(VLOOKUP(C4946,list!$G$2:$I$10,2,FALSE),"")</f>
        <v/>
      </c>
      <c r="E4946" s="24" t="str">
        <f>_xlfn.IFNA(VLOOKUP(C4946,list!G:I,3,FALSE),"")</f>
        <v/>
      </c>
      <c r="O4946" s="26" t="str">
        <f t="shared" si="387"/>
        <v/>
      </c>
      <c r="P4946" s="28" t="str">
        <f t="shared" si="391"/>
        <v/>
      </c>
      <c r="Q4946" s="24" t="str">
        <f t="shared" si="388"/>
        <v/>
      </c>
      <c r="R4946" s="24" t="str">
        <f t="shared" si="389"/>
        <v/>
      </c>
      <c r="S4946" s="27" t="str">
        <f t="shared" si="390"/>
        <v/>
      </c>
    </row>
    <row r="4947" spans="2:19" x14ac:dyDescent="0.3">
      <c r="B4947" s="24" t="str">
        <f>_xlfn.IFNA(VLOOKUP(A4947,list!B:C,2,FALSE),"")</f>
        <v/>
      </c>
      <c r="D4947" s="24" t="str">
        <f>_xlfn.IFNA(VLOOKUP(C4947,list!$G$2:$I$10,2,FALSE),"")</f>
        <v/>
      </c>
      <c r="E4947" s="24" t="str">
        <f>_xlfn.IFNA(VLOOKUP(C4947,list!G:I,3,FALSE),"")</f>
        <v/>
      </c>
      <c r="O4947" s="26" t="str">
        <f t="shared" si="387"/>
        <v/>
      </c>
      <c r="P4947" s="28" t="str">
        <f t="shared" si="391"/>
        <v/>
      </c>
      <c r="Q4947" s="24" t="str">
        <f t="shared" si="388"/>
        <v/>
      </c>
      <c r="R4947" s="24" t="str">
        <f t="shared" si="389"/>
        <v/>
      </c>
      <c r="S4947" s="27" t="str">
        <f t="shared" si="390"/>
        <v/>
      </c>
    </row>
    <row r="4948" spans="2:19" x14ac:dyDescent="0.3">
      <c r="B4948" s="24" t="str">
        <f>_xlfn.IFNA(VLOOKUP(A4948,list!B:C,2,FALSE),"")</f>
        <v/>
      </c>
      <c r="D4948" s="24" t="str">
        <f>_xlfn.IFNA(VLOOKUP(C4948,list!$G$2:$I$10,2,FALSE),"")</f>
        <v/>
      </c>
      <c r="E4948" s="24" t="str">
        <f>_xlfn.IFNA(VLOOKUP(C4948,list!G:I,3,FALSE),"")</f>
        <v/>
      </c>
      <c r="O4948" s="26" t="str">
        <f t="shared" si="387"/>
        <v/>
      </c>
      <c r="P4948" s="28" t="str">
        <f t="shared" si="391"/>
        <v/>
      </c>
      <c r="Q4948" s="24" t="str">
        <f t="shared" si="388"/>
        <v/>
      </c>
      <c r="R4948" s="24" t="str">
        <f t="shared" si="389"/>
        <v/>
      </c>
      <c r="S4948" s="27" t="str">
        <f t="shared" si="390"/>
        <v/>
      </c>
    </row>
    <row r="4949" spans="2:19" x14ac:dyDescent="0.3">
      <c r="B4949" s="24" t="str">
        <f>_xlfn.IFNA(VLOOKUP(A4949,list!B:C,2,FALSE),"")</f>
        <v/>
      </c>
      <c r="D4949" s="24" t="str">
        <f>_xlfn.IFNA(VLOOKUP(C4949,list!$G$2:$I$10,2,FALSE),"")</f>
        <v/>
      </c>
      <c r="E4949" s="24" t="str">
        <f>_xlfn.IFNA(VLOOKUP(C4949,list!G:I,3,FALSE),"")</f>
        <v/>
      </c>
      <c r="O4949" s="26" t="str">
        <f t="shared" si="387"/>
        <v/>
      </c>
      <c r="P4949" s="28" t="str">
        <f t="shared" si="391"/>
        <v/>
      </c>
      <c r="Q4949" s="24" t="str">
        <f t="shared" si="388"/>
        <v/>
      </c>
      <c r="R4949" s="24" t="str">
        <f t="shared" si="389"/>
        <v/>
      </c>
      <c r="S4949" s="27" t="str">
        <f t="shared" si="390"/>
        <v/>
      </c>
    </row>
    <row r="4950" spans="2:19" x14ac:dyDescent="0.3">
      <c r="B4950" s="24" t="str">
        <f>_xlfn.IFNA(VLOOKUP(A4950,list!B:C,2,FALSE),"")</f>
        <v/>
      </c>
      <c r="D4950" s="24" t="str">
        <f>_xlfn.IFNA(VLOOKUP(C4950,list!$G$2:$I$10,2,FALSE),"")</f>
        <v/>
      </c>
      <c r="E4950" s="24" t="str">
        <f>_xlfn.IFNA(VLOOKUP(C4950,list!G:I,3,FALSE),"")</f>
        <v/>
      </c>
      <c r="O4950" s="26" t="str">
        <f t="shared" si="387"/>
        <v/>
      </c>
      <c r="P4950" s="28" t="str">
        <f t="shared" si="391"/>
        <v/>
      </c>
      <c r="Q4950" s="24" t="str">
        <f t="shared" si="388"/>
        <v/>
      </c>
      <c r="R4950" s="24" t="str">
        <f t="shared" si="389"/>
        <v/>
      </c>
      <c r="S4950" s="27" t="str">
        <f t="shared" si="390"/>
        <v/>
      </c>
    </row>
    <row r="4951" spans="2:19" x14ac:dyDescent="0.3">
      <c r="B4951" s="24" t="str">
        <f>_xlfn.IFNA(VLOOKUP(A4951,list!B:C,2,FALSE),"")</f>
        <v/>
      </c>
      <c r="D4951" s="24" t="str">
        <f>_xlfn.IFNA(VLOOKUP(C4951,list!$G$2:$I$10,2,FALSE),"")</f>
        <v/>
      </c>
      <c r="E4951" s="24" t="str">
        <f>_xlfn.IFNA(VLOOKUP(C4951,list!G:I,3,FALSE),"")</f>
        <v/>
      </c>
      <c r="O4951" s="26" t="str">
        <f t="shared" si="387"/>
        <v/>
      </c>
      <c r="P4951" s="28" t="str">
        <f t="shared" si="391"/>
        <v/>
      </c>
      <c r="Q4951" s="24" t="str">
        <f t="shared" si="388"/>
        <v/>
      </c>
      <c r="R4951" s="24" t="str">
        <f t="shared" si="389"/>
        <v/>
      </c>
      <c r="S4951" s="27" t="str">
        <f t="shared" si="390"/>
        <v/>
      </c>
    </row>
    <row r="4952" spans="2:19" x14ac:dyDescent="0.3">
      <c r="B4952" s="24" t="str">
        <f>_xlfn.IFNA(VLOOKUP(A4952,list!B:C,2,FALSE),"")</f>
        <v/>
      </c>
      <c r="D4952" s="24" t="str">
        <f>_xlfn.IFNA(VLOOKUP(C4952,list!$G$2:$I$10,2,FALSE),"")</f>
        <v/>
      </c>
      <c r="E4952" s="24" t="str">
        <f>_xlfn.IFNA(VLOOKUP(C4952,list!G:I,3,FALSE),"")</f>
        <v/>
      </c>
      <c r="O4952" s="26" t="str">
        <f t="shared" si="387"/>
        <v/>
      </c>
      <c r="P4952" s="28" t="str">
        <f t="shared" si="391"/>
        <v/>
      </c>
      <c r="Q4952" s="24" t="str">
        <f t="shared" si="388"/>
        <v/>
      </c>
      <c r="R4952" s="24" t="str">
        <f t="shared" si="389"/>
        <v/>
      </c>
      <c r="S4952" s="27" t="str">
        <f t="shared" si="390"/>
        <v/>
      </c>
    </row>
    <row r="4953" spans="2:19" x14ac:dyDescent="0.3">
      <c r="B4953" s="24" t="str">
        <f>_xlfn.IFNA(VLOOKUP(A4953,list!B:C,2,FALSE),"")</f>
        <v/>
      </c>
      <c r="D4953" s="24" t="str">
        <f>_xlfn.IFNA(VLOOKUP(C4953,list!$G$2:$I$10,2,FALSE),"")</f>
        <v/>
      </c>
      <c r="E4953" s="24" t="str">
        <f>_xlfn.IFNA(VLOOKUP(C4953,list!G:I,3,FALSE),"")</f>
        <v/>
      </c>
      <c r="O4953" s="26" t="str">
        <f t="shared" si="387"/>
        <v/>
      </c>
      <c r="P4953" s="28" t="str">
        <f t="shared" si="391"/>
        <v/>
      </c>
      <c r="Q4953" s="24" t="str">
        <f t="shared" si="388"/>
        <v/>
      </c>
      <c r="R4953" s="24" t="str">
        <f t="shared" si="389"/>
        <v/>
      </c>
      <c r="S4953" s="27" t="str">
        <f t="shared" si="390"/>
        <v/>
      </c>
    </row>
    <row r="4954" spans="2:19" x14ac:dyDescent="0.3">
      <c r="B4954" s="24" t="str">
        <f>_xlfn.IFNA(VLOOKUP(A4954,list!B:C,2,FALSE),"")</f>
        <v/>
      </c>
      <c r="D4954" s="24" t="str">
        <f>_xlfn.IFNA(VLOOKUP(C4954,list!$G$2:$I$10,2,FALSE),"")</f>
        <v/>
      </c>
      <c r="E4954" s="24" t="str">
        <f>_xlfn.IFNA(VLOOKUP(C4954,list!G:I,3,FALSE),"")</f>
        <v/>
      </c>
      <c r="O4954" s="26" t="str">
        <f t="shared" si="387"/>
        <v/>
      </c>
      <c r="P4954" s="28" t="str">
        <f t="shared" si="391"/>
        <v/>
      </c>
      <c r="Q4954" s="24" t="str">
        <f t="shared" si="388"/>
        <v/>
      </c>
      <c r="R4954" s="24" t="str">
        <f t="shared" si="389"/>
        <v/>
      </c>
      <c r="S4954" s="27" t="str">
        <f t="shared" si="390"/>
        <v/>
      </c>
    </row>
    <row r="4955" spans="2:19" x14ac:dyDescent="0.3">
      <c r="B4955" s="24" t="str">
        <f>_xlfn.IFNA(VLOOKUP(A4955,list!B:C,2,FALSE),"")</f>
        <v/>
      </c>
      <c r="D4955" s="24" t="str">
        <f>_xlfn.IFNA(VLOOKUP(C4955,list!$G$2:$I$10,2,FALSE),"")</f>
        <v/>
      </c>
      <c r="E4955" s="24" t="str">
        <f>_xlfn.IFNA(VLOOKUP(C4955,list!G:I,3,FALSE),"")</f>
        <v/>
      </c>
      <c r="O4955" s="26" t="str">
        <f t="shared" si="387"/>
        <v/>
      </c>
      <c r="P4955" s="28" t="str">
        <f t="shared" si="391"/>
        <v/>
      </c>
      <c r="Q4955" s="24" t="str">
        <f t="shared" si="388"/>
        <v/>
      </c>
      <c r="R4955" s="24" t="str">
        <f t="shared" si="389"/>
        <v/>
      </c>
      <c r="S4955" s="27" t="str">
        <f t="shared" si="390"/>
        <v/>
      </c>
    </row>
    <row r="4956" spans="2:19" x14ac:dyDescent="0.3">
      <c r="B4956" s="24" t="str">
        <f>_xlfn.IFNA(VLOOKUP(A4956,list!B:C,2,FALSE),"")</f>
        <v/>
      </c>
      <c r="D4956" s="24" t="str">
        <f>_xlfn.IFNA(VLOOKUP(C4956,list!$G$2:$I$10,2,FALSE),"")</f>
        <v/>
      </c>
      <c r="E4956" s="24" t="str">
        <f>_xlfn.IFNA(VLOOKUP(C4956,list!G:I,3,FALSE),"")</f>
        <v/>
      </c>
      <c r="O4956" s="26" t="str">
        <f t="shared" si="387"/>
        <v/>
      </c>
      <c r="P4956" s="28" t="str">
        <f t="shared" si="391"/>
        <v/>
      </c>
      <c r="Q4956" s="24" t="str">
        <f t="shared" si="388"/>
        <v/>
      </c>
      <c r="R4956" s="24" t="str">
        <f t="shared" si="389"/>
        <v/>
      </c>
      <c r="S4956" s="27" t="str">
        <f t="shared" si="390"/>
        <v/>
      </c>
    </row>
    <row r="4957" spans="2:19" x14ac:dyDescent="0.3">
      <c r="B4957" s="24" t="str">
        <f>_xlfn.IFNA(VLOOKUP(A4957,list!B:C,2,FALSE),"")</f>
        <v/>
      </c>
      <c r="D4957" s="24" t="str">
        <f>_xlfn.IFNA(VLOOKUP(C4957,list!$G$2:$I$10,2,FALSE),"")</f>
        <v/>
      </c>
      <c r="E4957" s="24" t="str">
        <f>_xlfn.IFNA(VLOOKUP(C4957,list!G:I,3,FALSE),"")</f>
        <v/>
      </c>
      <c r="O4957" s="26" t="str">
        <f t="shared" si="387"/>
        <v/>
      </c>
      <c r="P4957" s="28" t="str">
        <f t="shared" si="391"/>
        <v/>
      </c>
      <c r="Q4957" s="24" t="str">
        <f t="shared" si="388"/>
        <v/>
      </c>
      <c r="R4957" s="24" t="str">
        <f t="shared" si="389"/>
        <v/>
      </c>
      <c r="S4957" s="27" t="str">
        <f t="shared" si="390"/>
        <v/>
      </c>
    </row>
    <row r="4958" spans="2:19" x14ac:dyDescent="0.3">
      <c r="B4958" s="24" t="str">
        <f>_xlfn.IFNA(VLOOKUP(A4958,list!B:C,2,FALSE),"")</f>
        <v/>
      </c>
      <c r="D4958" s="24" t="str">
        <f>_xlfn.IFNA(VLOOKUP(C4958,list!$G$2:$I$10,2,FALSE),"")</f>
        <v/>
      </c>
      <c r="E4958" s="24" t="str">
        <f>_xlfn.IFNA(VLOOKUP(C4958,list!G:I,3,FALSE),"")</f>
        <v/>
      </c>
      <c r="O4958" s="26" t="str">
        <f t="shared" si="387"/>
        <v/>
      </c>
      <c r="P4958" s="28" t="str">
        <f t="shared" si="391"/>
        <v/>
      </c>
      <c r="Q4958" s="24" t="str">
        <f t="shared" si="388"/>
        <v/>
      </c>
      <c r="R4958" s="24" t="str">
        <f t="shared" si="389"/>
        <v/>
      </c>
      <c r="S4958" s="27" t="str">
        <f t="shared" si="390"/>
        <v/>
      </c>
    </row>
    <row r="4959" spans="2:19" x14ac:dyDescent="0.3">
      <c r="B4959" s="24" t="str">
        <f>_xlfn.IFNA(VLOOKUP(A4959,list!B:C,2,FALSE),"")</f>
        <v/>
      </c>
      <c r="D4959" s="24" t="str">
        <f>_xlfn.IFNA(VLOOKUP(C4959,list!$G$2:$I$10,2,FALSE),"")</f>
        <v/>
      </c>
      <c r="E4959" s="24" t="str">
        <f>_xlfn.IFNA(VLOOKUP(C4959,list!G:I,3,FALSE),"")</f>
        <v/>
      </c>
      <c r="O4959" s="26" t="str">
        <f t="shared" si="387"/>
        <v/>
      </c>
      <c r="P4959" s="28" t="str">
        <f t="shared" si="391"/>
        <v/>
      </c>
      <c r="Q4959" s="24" t="str">
        <f t="shared" si="388"/>
        <v/>
      </c>
      <c r="R4959" s="24" t="str">
        <f t="shared" si="389"/>
        <v/>
      </c>
      <c r="S4959" s="27" t="str">
        <f t="shared" si="390"/>
        <v/>
      </c>
    </row>
    <row r="4960" spans="2:19" x14ac:dyDescent="0.3">
      <c r="B4960" s="24" t="str">
        <f>_xlfn.IFNA(VLOOKUP(A4960,list!B:C,2,FALSE),"")</f>
        <v/>
      </c>
      <c r="D4960" s="24" t="str">
        <f>_xlfn.IFNA(VLOOKUP(C4960,list!$G$2:$I$10,2,FALSE),"")</f>
        <v/>
      </c>
      <c r="E4960" s="24" t="str">
        <f>_xlfn.IFNA(VLOOKUP(C4960,list!G:I,3,FALSE),"")</f>
        <v/>
      </c>
      <c r="O4960" s="26" t="str">
        <f t="shared" si="387"/>
        <v/>
      </c>
      <c r="P4960" s="28" t="str">
        <f t="shared" si="391"/>
        <v/>
      </c>
      <c r="Q4960" s="24" t="str">
        <f t="shared" si="388"/>
        <v/>
      </c>
      <c r="R4960" s="24" t="str">
        <f t="shared" si="389"/>
        <v/>
      </c>
      <c r="S4960" s="27" t="str">
        <f t="shared" si="390"/>
        <v/>
      </c>
    </row>
    <row r="4961" spans="2:19" x14ac:dyDescent="0.3">
      <c r="B4961" s="24" t="str">
        <f>_xlfn.IFNA(VLOOKUP(A4961,list!B:C,2,FALSE),"")</f>
        <v/>
      </c>
      <c r="D4961" s="24" t="str">
        <f>_xlfn.IFNA(VLOOKUP(C4961,list!$G$2:$I$10,2,FALSE),"")</f>
        <v/>
      </c>
      <c r="E4961" s="24" t="str">
        <f>_xlfn.IFNA(VLOOKUP(C4961,list!G:I,3,FALSE),"")</f>
        <v/>
      </c>
      <c r="O4961" s="26" t="str">
        <f t="shared" si="387"/>
        <v/>
      </c>
      <c r="P4961" s="28" t="str">
        <f t="shared" si="391"/>
        <v/>
      </c>
      <c r="Q4961" s="24" t="str">
        <f t="shared" si="388"/>
        <v/>
      </c>
      <c r="R4961" s="24" t="str">
        <f t="shared" si="389"/>
        <v/>
      </c>
      <c r="S4961" s="27" t="str">
        <f t="shared" si="390"/>
        <v/>
      </c>
    </row>
    <row r="4962" spans="2:19" x14ac:dyDescent="0.3">
      <c r="B4962" s="24" t="str">
        <f>_xlfn.IFNA(VLOOKUP(A4962,list!B:C,2,FALSE),"")</f>
        <v/>
      </c>
      <c r="D4962" s="24" t="str">
        <f>_xlfn.IFNA(VLOOKUP(C4962,list!$G$2:$I$10,2,FALSE),"")</f>
        <v/>
      </c>
      <c r="E4962" s="24" t="str">
        <f>_xlfn.IFNA(VLOOKUP(C4962,list!G:I,3,FALSE),"")</f>
        <v/>
      </c>
      <c r="O4962" s="26" t="str">
        <f t="shared" si="387"/>
        <v/>
      </c>
      <c r="P4962" s="28" t="str">
        <f t="shared" si="391"/>
        <v/>
      </c>
      <c r="Q4962" s="24" t="str">
        <f t="shared" si="388"/>
        <v/>
      </c>
      <c r="R4962" s="24" t="str">
        <f t="shared" si="389"/>
        <v/>
      </c>
      <c r="S4962" s="27" t="str">
        <f t="shared" si="390"/>
        <v/>
      </c>
    </row>
    <row r="4963" spans="2:19" x14ac:dyDescent="0.3">
      <c r="B4963" s="24" t="str">
        <f>_xlfn.IFNA(VLOOKUP(A4963,list!B:C,2,FALSE),"")</f>
        <v/>
      </c>
      <c r="D4963" s="24" t="str">
        <f>_xlfn.IFNA(VLOOKUP(C4963,list!$G$2:$I$10,2,FALSE),"")</f>
        <v/>
      </c>
      <c r="E4963" s="24" t="str">
        <f>_xlfn.IFNA(VLOOKUP(C4963,list!G:I,3,FALSE),"")</f>
        <v/>
      </c>
      <c r="O4963" s="26" t="str">
        <f t="shared" si="387"/>
        <v/>
      </c>
      <c r="P4963" s="28" t="str">
        <f t="shared" si="391"/>
        <v/>
      </c>
      <c r="Q4963" s="24" t="str">
        <f t="shared" si="388"/>
        <v/>
      </c>
      <c r="R4963" s="24" t="str">
        <f t="shared" si="389"/>
        <v/>
      </c>
      <c r="S4963" s="27" t="str">
        <f t="shared" si="390"/>
        <v/>
      </c>
    </row>
    <row r="4964" spans="2:19" x14ac:dyDescent="0.3">
      <c r="B4964" s="24" t="str">
        <f>_xlfn.IFNA(VLOOKUP(A4964,list!B:C,2,FALSE),"")</f>
        <v/>
      </c>
      <c r="D4964" s="24" t="str">
        <f>_xlfn.IFNA(VLOOKUP(C4964,list!$G$2:$I$10,2,FALSE),"")</f>
        <v/>
      </c>
      <c r="E4964" s="24" t="str">
        <f>_xlfn.IFNA(VLOOKUP(C4964,list!G:I,3,FALSE),"")</f>
        <v/>
      </c>
      <c r="O4964" s="26" t="str">
        <f t="shared" si="387"/>
        <v/>
      </c>
      <c r="P4964" s="28" t="str">
        <f t="shared" si="391"/>
        <v/>
      </c>
      <c r="Q4964" s="24" t="str">
        <f t="shared" si="388"/>
        <v/>
      </c>
      <c r="R4964" s="24" t="str">
        <f t="shared" si="389"/>
        <v/>
      </c>
      <c r="S4964" s="27" t="str">
        <f t="shared" si="390"/>
        <v/>
      </c>
    </row>
    <row r="4965" spans="2:19" x14ac:dyDescent="0.3">
      <c r="B4965" s="24" t="str">
        <f>_xlfn.IFNA(VLOOKUP(A4965,list!B:C,2,FALSE),"")</f>
        <v/>
      </c>
      <c r="D4965" s="24" t="str">
        <f>_xlfn.IFNA(VLOOKUP(C4965,list!$G$2:$I$10,2,FALSE),"")</f>
        <v/>
      </c>
      <c r="E4965" s="24" t="str">
        <f>_xlfn.IFNA(VLOOKUP(C4965,list!G:I,3,FALSE),"")</f>
        <v/>
      </c>
      <c r="O4965" s="26" t="str">
        <f t="shared" si="387"/>
        <v/>
      </c>
      <c r="P4965" s="28" t="str">
        <f t="shared" si="391"/>
        <v/>
      </c>
      <c r="Q4965" s="24" t="str">
        <f t="shared" si="388"/>
        <v/>
      </c>
      <c r="R4965" s="24" t="str">
        <f t="shared" si="389"/>
        <v/>
      </c>
      <c r="S4965" s="27" t="str">
        <f t="shared" si="390"/>
        <v/>
      </c>
    </row>
    <row r="4966" spans="2:19" x14ac:dyDescent="0.3">
      <c r="B4966" s="24" t="str">
        <f>_xlfn.IFNA(VLOOKUP(A4966,list!B:C,2,FALSE),"")</f>
        <v/>
      </c>
      <c r="D4966" s="24" t="str">
        <f>_xlfn.IFNA(VLOOKUP(C4966,list!$G$2:$I$10,2,FALSE),"")</f>
        <v/>
      </c>
      <c r="E4966" s="24" t="str">
        <f>_xlfn.IFNA(VLOOKUP(C4966,list!G:I,3,FALSE),"")</f>
        <v/>
      </c>
      <c r="O4966" s="26" t="str">
        <f t="shared" si="387"/>
        <v/>
      </c>
      <c r="P4966" s="28" t="str">
        <f t="shared" si="391"/>
        <v/>
      </c>
      <c r="Q4966" s="24" t="str">
        <f t="shared" si="388"/>
        <v/>
      </c>
      <c r="R4966" s="24" t="str">
        <f t="shared" si="389"/>
        <v/>
      </c>
      <c r="S4966" s="27" t="str">
        <f t="shared" si="390"/>
        <v/>
      </c>
    </row>
    <row r="4967" spans="2:19" x14ac:dyDescent="0.3">
      <c r="B4967" s="24" t="str">
        <f>_xlfn.IFNA(VLOOKUP(A4967,list!B:C,2,FALSE),"")</f>
        <v/>
      </c>
      <c r="D4967" s="24" t="str">
        <f>_xlfn.IFNA(VLOOKUP(C4967,list!$G$2:$I$10,2,FALSE),"")</f>
        <v/>
      </c>
      <c r="E4967" s="24" t="str">
        <f>_xlfn.IFNA(VLOOKUP(C4967,list!G:I,3,FALSE),"")</f>
        <v/>
      </c>
      <c r="O4967" s="26" t="str">
        <f t="shared" si="387"/>
        <v/>
      </c>
      <c r="P4967" s="28" t="str">
        <f t="shared" si="391"/>
        <v/>
      </c>
      <c r="Q4967" s="24" t="str">
        <f t="shared" si="388"/>
        <v/>
      </c>
      <c r="R4967" s="24" t="str">
        <f t="shared" si="389"/>
        <v/>
      </c>
      <c r="S4967" s="27" t="str">
        <f t="shared" si="390"/>
        <v/>
      </c>
    </row>
    <row r="4968" spans="2:19" x14ac:dyDescent="0.3">
      <c r="B4968" s="24" t="str">
        <f>_xlfn.IFNA(VLOOKUP(A4968,list!B:C,2,FALSE),"")</f>
        <v/>
      </c>
      <c r="D4968" s="24" t="str">
        <f>_xlfn.IFNA(VLOOKUP(C4968,list!$G$2:$I$10,2,FALSE),"")</f>
        <v/>
      </c>
      <c r="E4968" s="24" t="str">
        <f>_xlfn.IFNA(VLOOKUP(C4968,list!G:I,3,FALSE),"")</f>
        <v/>
      </c>
      <c r="O4968" s="26" t="str">
        <f t="shared" si="387"/>
        <v/>
      </c>
      <c r="P4968" s="28" t="str">
        <f t="shared" si="391"/>
        <v/>
      </c>
      <c r="Q4968" s="24" t="str">
        <f t="shared" si="388"/>
        <v/>
      </c>
      <c r="R4968" s="24" t="str">
        <f t="shared" si="389"/>
        <v/>
      </c>
      <c r="S4968" s="27" t="str">
        <f t="shared" si="390"/>
        <v/>
      </c>
    </row>
    <row r="4969" spans="2:19" x14ac:dyDescent="0.3">
      <c r="B4969" s="24" t="str">
        <f>_xlfn.IFNA(VLOOKUP(A4969,list!B:C,2,FALSE),"")</f>
        <v/>
      </c>
      <c r="D4969" s="24" t="str">
        <f>_xlfn.IFNA(VLOOKUP(C4969,list!$G$2:$I$10,2,FALSE),"")</f>
        <v/>
      </c>
      <c r="E4969" s="24" t="str">
        <f>_xlfn.IFNA(VLOOKUP(C4969,list!G:I,3,FALSE),"")</f>
        <v/>
      </c>
      <c r="O4969" s="26" t="str">
        <f t="shared" si="387"/>
        <v/>
      </c>
      <c r="P4969" s="28" t="str">
        <f t="shared" si="391"/>
        <v/>
      </c>
      <c r="Q4969" s="24" t="str">
        <f t="shared" si="388"/>
        <v/>
      </c>
      <c r="R4969" s="24" t="str">
        <f t="shared" si="389"/>
        <v/>
      </c>
      <c r="S4969" s="27" t="str">
        <f t="shared" si="390"/>
        <v/>
      </c>
    </row>
    <row r="4970" spans="2:19" x14ac:dyDescent="0.3">
      <c r="B4970" s="24" t="str">
        <f>_xlfn.IFNA(VLOOKUP(A4970,list!B:C,2,FALSE),"")</f>
        <v/>
      </c>
      <c r="D4970" s="24" t="str">
        <f>_xlfn.IFNA(VLOOKUP(C4970,list!$G$2:$I$10,2,FALSE),"")</f>
        <v/>
      </c>
      <c r="E4970" s="24" t="str">
        <f>_xlfn.IFNA(VLOOKUP(C4970,list!G:I,3,FALSE),"")</f>
        <v/>
      </c>
      <c r="O4970" s="26" t="str">
        <f t="shared" si="387"/>
        <v/>
      </c>
      <c r="P4970" s="28" t="str">
        <f t="shared" si="391"/>
        <v/>
      </c>
      <c r="Q4970" s="24" t="str">
        <f t="shared" si="388"/>
        <v/>
      </c>
      <c r="R4970" s="24" t="str">
        <f t="shared" si="389"/>
        <v/>
      </c>
      <c r="S4970" s="27" t="str">
        <f t="shared" si="390"/>
        <v/>
      </c>
    </row>
    <row r="4971" spans="2:19" x14ac:dyDescent="0.3">
      <c r="B4971" s="24" t="str">
        <f>_xlfn.IFNA(VLOOKUP(A4971,list!B:C,2,FALSE),"")</f>
        <v/>
      </c>
      <c r="D4971" s="24" t="str">
        <f>_xlfn.IFNA(VLOOKUP(C4971,list!$G$2:$I$10,2,FALSE),"")</f>
        <v/>
      </c>
      <c r="E4971" s="24" t="str">
        <f>_xlfn.IFNA(VLOOKUP(C4971,list!G:I,3,FALSE),"")</f>
        <v/>
      </c>
      <c r="O4971" s="26" t="str">
        <f t="shared" si="387"/>
        <v/>
      </c>
      <c r="P4971" s="28" t="str">
        <f t="shared" si="391"/>
        <v/>
      </c>
      <c r="Q4971" s="24" t="str">
        <f t="shared" si="388"/>
        <v/>
      </c>
      <c r="R4971" s="24" t="str">
        <f t="shared" si="389"/>
        <v/>
      </c>
      <c r="S4971" s="27" t="str">
        <f t="shared" si="390"/>
        <v/>
      </c>
    </row>
    <row r="4972" spans="2:19" x14ac:dyDescent="0.3">
      <c r="B4972" s="24" t="str">
        <f>_xlfn.IFNA(VLOOKUP(A4972,list!B:C,2,FALSE),"")</f>
        <v/>
      </c>
      <c r="D4972" s="24" t="str">
        <f>_xlfn.IFNA(VLOOKUP(C4972,list!$G$2:$I$10,2,FALSE),"")</f>
        <v/>
      </c>
      <c r="E4972" s="24" t="str">
        <f>_xlfn.IFNA(VLOOKUP(C4972,list!G:I,3,FALSE),"")</f>
        <v/>
      </c>
      <c r="O4972" s="26" t="str">
        <f t="shared" si="387"/>
        <v/>
      </c>
      <c r="P4972" s="28" t="str">
        <f t="shared" si="391"/>
        <v/>
      </c>
      <c r="Q4972" s="24" t="str">
        <f t="shared" si="388"/>
        <v/>
      </c>
      <c r="R4972" s="24" t="str">
        <f t="shared" si="389"/>
        <v/>
      </c>
      <c r="S4972" s="27" t="str">
        <f t="shared" si="390"/>
        <v/>
      </c>
    </row>
    <row r="4973" spans="2:19" x14ac:dyDescent="0.3">
      <c r="B4973" s="24" t="str">
        <f>_xlfn.IFNA(VLOOKUP(A4973,list!B:C,2,FALSE),"")</f>
        <v/>
      </c>
      <c r="D4973" s="24" t="str">
        <f>_xlfn.IFNA(VLOOKUP(C4973,list!$G$2:$I$10,2,FALSE),"")</f>
        <v/>
      </c>
      <c r="E4973" s="24" t="str">
        <f>_xlfn.IFNA(VLOOKUP(C4973,list!G:I,3,FALSE),"")</f>
        <v/>
      </c>
      <c r="O4973" s="26" t="str">
        <f t="shared" si="387"/>
        <v/>
      </c>
      <c r="P4973" s="28" t="str">
        <f t="shared" si="391"/>
        <v/>
      </c>
      <c r="Q4973" s="24" t="str">
        <f t="shared" si="388"/>
        <v/>
      </c>
      <c r="R4973" s="24" t="str">
        <f t="shared" si="389"/>
        <v/>
      </c>
      <c r="S4973" s="27" t="str">
        <f t="shared" si="390"/>
        <v/>
      </c>
    </row>
    <row r="4974" spans="2:19" x14ac:dyDescent="0.3">
      <c r="B4974" s="24" t="str">
        <f>_xlfn.IFNA(VLOOKUP(A4974,list!B:C,2,FALSE),"")</f>
        <v/>
      </c>
      <c r="D4974" s="24" t="str">
        <f>_xlfn.IFNA(VLOOKUP(C4974,list!$G$2:$I$10,2,FALSE),"")</f>
        <v/>
      </c>
      <c r="E4974" s="24" t="str">
        <f>_xlfn.IFNA(VLOOKUP(C4974,list!G:I,3,FALSE),"")</f>
        <v/>
      </c>
      <c r="O4974" s="26" t="str">
        <f t="shared" si="387"/>
        <v/>
      </c>
      <c r="P4974" s="28" t="str">
        <f t="shared" si="391"/>
        <v/>
      </c>
      <c r="Q4974" s="24" t="str">
        <f t="shared" si="388"/>
        <v/>
      </c>
      <c r="R4974" s="24" t="str">
        <f t="shared" si="389"/>
        <v/>
      </c>
      <c r="S4974" s="27" t="str">
        <f t="shared" si="390"/>
        <v/>
      </c>
    </row>
    <row r="4975" spans="2:19" x14ac:dyDescent="0.3">
      <c r="B4975" s="24" t="str">
        <f>_xlfn.IFNA(VLOOKUP(A4975,list!B:C,2,FALSE),"")</f>
        <v/>
      </c>
      <c r="D4975" s="24" t="str">
        <f>_xlfn.IFNA(VLOOKUP(C4975,list!$G$2:$I$10,2,FALSE),"")</f>
        <v/>
      </c>
      <c r="E4975" s="24" t="str">
        <f>_xlfn.IFNA(VLOOKUP(C4975,list!G:I,3,FALSE),"")</f>
        <v/>
      </c>
      <c r="O4975" s="26" t="str">
        <f t="shared" si="387"/>
        <v/>
      </c>
      <c r="P4975" s="28" t="str">
        <f t="shared" si="391"/>
        <v/>
      </c>
      <c r="Q4975" s="24" t="str">
        <f t="shared" si="388"/>
        <v/>
      </c>
      <c r="R4975" s="24" t="str">
        <f t="shared" si="389"/>
        <v/>
      </c>
      <c r="S4975" s="27" t="str">
        <f t="shared" si="390"/>
        <v/>
      </c>
    </row>
    <row r="4976" spans="2:19" x14ac:dyDescent="0.3">
      <c r="B4976" s="24" t="str">
        <f>_xlfn.IFNA(VLOOKUP(A4976,list!B:C,2,FALSE),"")</f>
        <v/>
      </c>
      <c r="D4976" s="24" t="str">
        <f>_xlfn.IFNA(VLOOKUP(C4976,list!$G$2:$I$10,2,FALSE),"")</f>
        <v/>
      </c>
      <c r="E4976" s="24" t="str">
        <f>_xlfn.IFNA(VLOOKUP(C4976,list!G:I,3,FALSE),"")</f>
        <v/>
      </c>
      <c r="O4976" s="26" t="str">
        <f t="shared" si="387"/>
        <v/>
      </c>
      <c r="P4976" s="28" t="str">
        <f t="shared" si="391"/>
        <v/>
      </c>
      <c r="Q4976" s="24" t="str">
        <f t="shared" si="388"/>
        <v/>
      </c>
      <c r="R4976" s="24" t="str">
        <f t="shared" si="389"/>
        <v/>
      </c>
      <c r="S4976" s="27" t="str">
        <f t="shared" si="390"/>
        <v/>
      </c>
    </row>
    <row r="4977" spans="2:19" x14ac:dyDescent="0.3">
      <c r="B4977" s="24" t="str">
        <f>_xlfn.IFNA(VLOOKUP(A4977,list!B:C,2,FALSE),"")</f>
        <v/>
      </c>
      <c r="D4977" s="24" t="str">
        <f>_xlfn.IFNA(VLOOKUP(C4977,list!$G$2:$I$10,2,FALSE),"")</f>
        <v/>
      </c>
      <c r="E4977" s="24" t="str">
        <f>_xlfn.IFNA(VLOOKUP(C4977,list!G:I,3,FALSE),"")</f>
        <v/>
      </c>
      <c r="O4977" s="26" t="str">
        <f t="shared" si="387"/>
        <v/>
      </c>
      <c r="P4977" s="28" t="str">
        <f t="shared" si="391"/>
        <v/>
      </c>
      <c r="Q4977" s="24" t="str">
        <f t="shared" si="388"/>
        <v/>
      </c>
      <c r="R4977" s="24" t="str">
        <f t="shared" si="389"/>
        <v/>
      </c>
      <c r="S4977" s="27" t="str">
        <f t="shared" si="390"/>
        <v/>
      </c>
    </row>
    <row r="4978" spans="2:19" x14ac:dyDescent="0.3">
      <c r="B4978" s="24" t="str">
        <f>_xlfn.IFNA(VLOOKUP(A4978,list!B:C,2,FALSE),"")</f>
        <v/>
      </c>
      <c r="D4978" s="24" t="str">
        <f>_xlfn.IFNA(VLOOKUP(C4978,list!$G$2:$I$10,2,FALSE),"")</f>
        <v/>
      </c>
      <c r="E4978" s="24" t="str">
        <f>_xlfn.IFNA(VLOOKUP(C4978,list!G:I,3,FALSE),"")</f>
        <v/>
      </c>
      <c r="O4978" s="26" t="str">
        <f t="shared" si="387"/>
        <v/>
      </c>
      <c r="P4978" s="28" t="str">
        <f t="shared" si="391"/>
        <v/>
      </c>
      <c r="Q4978" s="24" t="str">
        <f t="shared" si="388"/>
        <v/>
      </c>
      <c r="R4978" s="24" t="str">
        <f t="shared" si="389"/>
        <v/>
      </c>
      <c r="S4978" s="27" t="str">
        <f t="shared" si="390"/>
        <v/>
      </c>
    </row>
    <row r="4979" spans="2:19" x14ac:dyDescent="0.3">
      <c r="B4979" s="24" t="str">
        <f>_xlfn.IFNA(VLOOKUP(A4979,list!B:C,2,FALSE),"")</f>
        <v/>
      </c>
      <c r="D4979" s="24" t="str">
        <f>_xlfn.IFNA(VLOOKUP(C4979,list!$G$2:$I$10,2,FALSE),"")</f>
        <v/>
      </c>
      <c r="E4979" s="24" t="str">
        <f>_xlfn.IFNA(VLOOKUP(C4979,list!G:I,3,FALSE),"")</f>
        <v/>
      </c>
      <c r="O4979" s="26" t="str">
        <f t="shared" si="387"/>
        <v/>
      </c>
      <c r="P4979" s="28" t="str">
        <f t="shared" si="391"/>
        <v/>
      </c>
      <c r="Q4979" s="24" t="str">
        <f t="shared" si="388"/>
        <v/>
      </c>
      <c r="R4979" s="24" t="str">
        <f t="shared" si="389"/>
        <v/>
      </c>
      <c r="S4979" s="27" t="str">
        <f t="shared" si="390"/>
        <v/>
      </c>
    </row>
    <row r="4980" spans="2:19" x14ac:dyDescent="0.3">
      <c r="B4980" s="24" t="str">
        <f>_xlfn.IFNA(VLOOKUP(A4980,list!B:C,2,FALSE),"")</f>
        <v/>
      </c>
      <c r="D4980" s="24" t="str">
        <f>_xlfn.IFNA(VLOOKUP(C4980,list!$G$2:$I$10,2,FALSE),"")</f>
        <v/>
      </c>
      <c r="E4980" s="24" t="str">
        <f>_xlfn.IFNA(VLOOKUP(C4980,list!G:I,3,FALSE),"")</f>
        <v/>
      </c>
      <c r="O4980" s="26" t="str">
        <f t="shared" si="387"/>
        <v/>
      </c>
      <c r="P4980" s="28" t="str">
        <f t="shared" si="391"/>
        <v/>
      </c>
      <c r="Q4980" s="24" t="str">
        <f t="shared" si="388"/>
        <v/>
      </c>
      <c r="R4980" s="24" t="str">
        <f t="shared" si="389"/>
        <v/>
      </c>
      <c r="S4980" s="27" t="str">
        <f t="shared" si="390"/>
        <v/>
      </c>
    </row>
    <row r="4981" spans="2:19" x14ac:dyDescent="0.3">
      <c r="B4981" s="24" t="str">
        <f>_xlfn.IFNA(VLOOKUP(A4981,list!B:C,2,FALSE),"")</f>
        <v/>
      </c>
      <c r="D4981" s="24" t="str">
        <f>_xlfn.IFNA(VLOOKUP(C4981,list!$G$2:$I$10,2,FALSE),"")</f>
        <v/>
      </c>
      <c r="E4981" s="24" t="str">
        <f>_xlfn.IFNA(VLOOKUP(C4981,list!G:I,3,FALSE),"")</f>
        <v/>
      </c>
      <c r="O4981" s="26" t="str">
        <f t="shared" si="387"/>
        <v/>
      </c>
      <c r="P4981" s="28" t="str">
        <f t="shared" si="391"/>
        <v/>
      </c>
      <c r="Q4981" s="24" t="str">
        <f t="shared" si="388"/>
        <v/>
      </c>
      <c r="R4981" s="24" t="str">
        <f t="shared" si="389"/>
        <v/>
      </c>
      <c r="S4981" s="27" t="str">
        <f t="shared" si="390"/>
        <v/>
      </c>
    </row>
    <row r="4982" spans="2:19" x14ac:dyDescent="0.3">
      <c r="B4982" s="24" t="str">
        <f>_xlfn.IFNA(VLOOKUP(A4982,list!B:C,2,FALSE),"")</f>
        <v/>
      </c>
      <c r="D4982" s="24" t="str">
        <f>_xlfn.IFNA(VLOOKUP(C4982,list!$G$2:$I$10,2,FALSE),"")</f>
        <v/>
      </c>
      <c r="E4982" s="24" t="str">
        <f>_xlfn.IFNA(VLOOKUP(C4982,list!G:I,3,FALSE),"")</f>
        <v/>
      </c>
      <c r="O4982" s="26" t="str">
        <f t="shared" si="387"/>
        <v/>
      </c>
      <c r="P4982" s="28" t="str">
        <f t="shared" si="391"/>
        <v/>
      </c>
      <c r="Q4982" s="24" t="str">
        <f t="shared" si="388"/>
        <v/>
      </c>
      <c r="R4982" s="24" t="str">
        <f t="shared" si="389"/>
        <v/>
      </c>
      <c r="S4982" s="27" t="str">
        <f t="shared" si="390"/>
        <v/>
      </c>
    </row>
    <row r="4983" spans="2:19" x14ac:dyDescent="0.3">
      <c r="B4983" s="24" t="str">
        <f>_xlfn.IFNA(VLOOKUP(A4983,list!B:C,2,FALSE),"")</f>
        <v/>
      </c>
      <c r="D4983" s="24" t="str">
        <f>_xlfn.IFNA(VLOOKUP(C4983,list!$G$2:$I$10,2,FALSE),"")</f>
        <v/>
      </c>
      <c r="E4983" s="24" t="str">
        <f>_xlfn.IFNA(VLOOKUP(C4983,list!G:I,3,FALSE),"")</f>
        <v/>
      </c>
      <c r="O4983" s="26" t="str">
        <f t="shared" si="387"/>
        <v/>
      </c>
      <c r="P4983" s="28" t="str">
        <f t="shared" si="391"/>
        <v/>
      </c>
      <c r="Q4983" s="24" t="str">
        <f t="shared" si="388"/>
        <v/>
      </c>
      <c r="R4983" s="24" t="str">
        <f t="shared" si="389"/>
        <v/>
      </c>
      <c r="S4983" s="27" t="str">
        <f t="shared" si="390"/>
        <v/>
      </c>
    </row>
    <row r="4984" spans="2:19" x14ac:dyDescent="0.3">
      <c r="B4984" s="24" t="str">
        <f>_xlfn.IFNA(VLOOKUP(A4984,list!B:C,2,FALSE),"")</f>
        <v/>
      </c>
      <c r="D4984" s="24" t="str">
        <f>_xlfn.IFNA(VLOOKUP(C4984,list!$G$2:$I$10,2,FALSE),"")</f>
        <v/>
      </c>
      <c r="E4984" s="24" t="str">
        <f>_xlfn.IFNA(VLOOKUP(C4984,list!G:I,3,FALSE),"")</f>
        <v/>
      </c>
      <c r="O4984" s="26" t="str">
        <f t="shared" si="387"/>
        <v/>
      </c>
      <c r="P4984" s="28" t="str">
        <f t="shared" si="391"/>
        <v/>
      </c>
      <c r="Q4984" s="24" t="str">
        <f t="shared" si="388"/>
        <v/>
      </c>
      <c r="R4984" s="24" t="str">
        <f t="shared" si="389"/>
        <v/>
      </c>
      <c r="S4984" s="27" t="str">
        <f t="shared" si="390"/>
        <v/>
      </c>
    </row>
    <row r="4985" spans="2:19" x14ac:dyDescent="0.3">
      <c r="B4985" s="24" t="str">
        <f>_xlfn.IFNA(VLOOKUP(A4985,list!B:C,2,FALSE),"")</f>
        <v/>
      </c>
      <c r="D4985" s="24" t="str">
        <f>_xlfn.IFNA(VLOOKUP(C4985,list!$G$2:$I$10,2,FALSE),"")</f>
        <v/>
      </c>
      <c r="E4985" s="24" t="str">
        <f>_xlfn.IFNA(VLOOKUP(C4985,list!G:I,3,FALSE),"")</f>
        <v/>
      </c>
      <c r="O4985" s="26" t="str">
        <f t="shared" si="387"/>
        <v/>
      </c>
      <c r="P4985" s="28" t="str">
        <f t="shared" si="391"/>
        <v/>
      </c>
      <c r="Q4985" s="24" t="str">
        <f t="shared" si="388"/>
        <v/>
      </c>
      <c r="R4985" s="24" t="str">
        <f t="shared" si="389"/>
        <v/>
      </c>
      <c r="S4985" s="27" t="str">
        <f t="shared" si="390"/>
        <v/>
      </c>
    </row>
    <row r="4986" spans="2:19" x14ac:dyDescent="0.3">
      <c r="B4986" s="24" t="str">
        <f>_xlfn.IFNA(VLOOKUP(A4986,list!B:C,2,FALSE),"")</f>
        <v/>
      </c>
      <c r="D4986" s="24" t="str">
        <f>_xlfn.IFNA(VLOOKUP(C4986,list!$G$2:$I$10,2,FALSE),"")</f>
        <v/>
      </c>
      <c r="E4986" s="24" t="str">
        <f>_xlfn.IFNA(VLOOKUP(C4986,list!G:I,3,FALSE),"")</f>
        <v/>
      </c>
      <c r="O4986" s="26" t="str">
        <f t="shared" si="387"/>
        <v/>
      </c>
      <c r="P4986" s="28" t="str">
        <f t="shared" si="391"/>
        <v/>
      </c>
      <c r="Q4986" s="24" t="str">
        <f t="shared" si="388"/>
        <v/>
      </c>
      <c r="R4986" s="24" t="str">
        <f t="shared" si="389"/>
        <v/>
      </c>
      <c r="S4986" s="27" t="str">
        <f t="shared" si="390"/>
        <v/>
      </c>
    </row>
    <row r="4987" spans="2:19" x14ac:dyDescent="0.3">
      <c r="B4987" s="24" t="str">
        <f>_xlfn.IFNA(VLOOKUP(A4987,list!B:C,2,FALSE),"")</f>
        <v/>
      </c>
      <c r="D4987" s="24" t="str">
        <f>_xlfn.IFNA(VLOOKUP(C4987,list!$G$2:$I$10,2,FALSE),"")</f>
        <v/>
      </c>
      <c r="E4987" s="24" t="str">
        <f>_xlfn.IFNA(VLOOKUP(C4987,list!G:I,3,FALSE),"")</f>
        <v/>
      </c>
      <c r="O4987" s="26" t="str">
        <f t="shared" si="387"/>
        <v/>
      </c>
      <c r="P4987" s="28" t="str">
        <f t="shared" si="391"/>
        <v/>
      </c>
      <c r="Q4987" s="24" t="str">
        <f t="shared" si="388"/>
        <v/>
      </c>
      <c r="R4987" s="24" t="str">
        <f t="shared" si="389"/>
        <v/>
      </c>
      <c r="S4987" s="27" t="str">
        <f t="shared" si="390"/>
        <v/>
      </c>
    </row>
    <row r="4988" spans="2:19" x14ac:dyDescent="0.3">
      <c r="B4988" s="24" t="str">
        <f>_xlfn.IFNA(VLOOKUP(A4988,list!B:C,2,FALSE),"")</f>
        <v/>
      </c>
      <c r="D4988" s="24" t="str">
        <f>_xlfn.IFNA(VLOOKUP(C4988,list!$G$2:$I$10,2,FALSE),"")</f>
        <v/>
      </c>
      <c r="E4988" s="24" t="str">
        <f>_xlfn.IFNA(VLOOKUP(C4988,list!G:I,3,FALSE),"")</f>
        <v/>
      </c>
      <c r="O4988" s="26" t="str">
        <f t="shared" si="387"/>
        <v/>
      </c>
      <c r="P4988" s="28" t="str">
        <f t="shared" si="391"/>
        <v/>
      </c>
      <c r="Q4988" s="24" t="str">
        <f t="shared" si="388"/>
        <v/>
      </c>
      <c r="R4988" s="24" t="str">
        <f t="shared" si="389"/>
        <v/>
      </c>
      <c r="S4988" s="27" t="str">
        <f t="shared" si="390"/>
        <v/>
      </c>
    </row>
    <row r="4989" spans="2:19" x14ac:dyDescent="0.3">
      <c r="B4989" s="24" t="str">
        <f>_xlfn.IFNA(VLOOKUP(A4989,list!B:C,2,FALSE),"")</f>
        <v/>
      </c>
      <c r="D4989" s="24" t="str">
        <f>_xlfn.IFNA(VLOOKUP(C4989,list!$G$2:$I$10,2,FALSE),"")</f>
        <v/>
      </c>
      <c r="E4989" s="24" t="str">
        <f>_xlfn.IFNA(VLOOKUP(C4989,list!G:I,3,FALSE),"")</f>
        <v/>
      </c>
      <c r="O4989" s="26" t="str">
        <f t="shared" si="387"/>
        <v/>
      </c>
      <c r="P4989" s="28" t="str">
        <f t="shared" si="391"/>
        <v/>
      </c>
      <c r="Q4989" s="24" t="str">
        <f t="shared" si="388"/>
        <v/>
      </c>
      <c r="R4989" s="24" t="str">
        <f t="shared" si="389"/>
        <v/>
      </c>
      <c r="S4989" s="27" t="str">
        <f t="shared" si="390"/>
        <v/>
      </c>
    </row>
    <row r="4990" spans="2:19" x14ac:dyDescent="0.3">
      <c r="B4990" s="24" t="str">
        <f>_xlfn.IFNA(VLOOKUP(A4990,list!B:C,2,FALSE),"")</f>
        <v/>
      </c>
      <c r="D4990" s="24" t="str">
        <f>_xlfn.IFNA(VLOOKUP(C4990,list!$G$2:$I$10,2,FALSE),"")</f>
        <v/>
      </c>
      <c r="E4990" s="24" t="str">
        <f>_xlfn.IFNA(VLOOKUP(C4990,list!G:I,3,FALSE),"")</f>
        <v/>
      </c>
      <c r="O4990" s="26" t="str">
        <f t="shared" si="387"/>
        <v/>
      </c>
      <c r="P4990" s="28" t="str">
        <f t="shared" si="391"/>
        <v/>
      </c>
      <c r="Q4990" s="24" t="str">
        <f t="shared" si="388"/>
        <v/>
      </c>
      <c r="R4990" s="24" t="str">
        <f t="shared" si="389"/>
        <v/>
      </c>
      <c r="S4990" s="27" t="str">
        <f t="shared" si="390"/>
        <v/>
      </c>
    </row>
    <row r="4991" spans="2:19" x14ac:dyDescent="0.3">
      <c r="B4991" s="24" t="str">
        <f>_xlfn.IFNA(VLOOKUP(A4991,list!B:C,2,FALSE),"")</f>
        <v/>
      </c>
      <c r="D4991" s="24" t="str">
        <f>_xlfn.IFNA(VLOOKUP(C4991,list!$G$2:$I$10,2,FALSE),"")</f>
        <v/>
      </c>
      <c r="E4991" s="24" t="str">
        <f>_xlfn.IFNA(VLOOKUP(C4991,list!G:I,3,FALSE),"")</f>
        <v/>
      </c>
      <c r="O4991" s="26" t="str">
        <f t="shared" si="387"/>
        <v/>
      </c>
      <c r="P4991" s="28" t="str">
        <f t="shared" si="391"/>
        <v/>
      </c>
      <c r="Q4991" s="24" t="str">
        <f t="shared" si="388"/>
        <v/>
      </c>
      <c r="R4991" s="24" t="str">
        <f t="shared" si="389"/>
        <v/>
      </c>
      <c r="S4991" s="27" t="str">
        <f t="shared" si="390"/>
        <v/>
      </c>
    </row>
    <row r="4992" spans="2:19" x14ac:dyDescent="0.3">
      <c r="B4992" s="24" t="str">
        <f>_xlfn.IFNA(VLOOKUP(A4992,list!B:C,2,FALSE),"")</f>
        <v/>
      </c>
      <c r="D4992" s="24" t="str">
        <f>_xlfn.IFNA(VLOOKUP(C4992,list!$G$2:$I$10,2,FALSE),"")</f>
        <v/>
      </c>
      <c r="E4992" s="24" t="str">
        <f>_xlfn.IFNA(VLOOKUP(C4992,list!G:I,3,FALSE),"")</f>
        <v/>
      </c>
      <c r="O4992" s="26" t="str">
        <f t="shared" si="387"/>
        <v/>
      </c>
      <c r="P4992" s="28" t="str">
        <f t="shared" si="391"/>
        <v/>
      </c>
      <c r="Q4992" s="24" t="str">
        <f t="shared" si="388"/>
        <v/>
      </c>
      <c r="R4992" s="24" t="str">
        <f t="shared" si="389"/>
        <v/>
      </c>
      <c r="S4992" s="27" t="str">
        <f t="shared" si="390"/>
        <v/>
      </c>
    </row>
    <row r="4993" spans="2:19" x14ac:dyDescent="0.3">
      <c r="B4993" s="24" t="str">
        <f>_xlfn.IFNA(VLOOKUP(A4993,list!B:C,2,FALSE),"")</f>
        <v/>
      </c>
      <c r="D4993" s="24" t="str">
        <f>_xlfn.IFNA(VLOOKUP(C4993,list!$G$2:$I$10,2,FALSE),"")</f>
        <v/>
      </c>
      <c r="E4993" s="24" t="str">
        <f>_xlfn.IFNA(VLOOKUP(C4993,list!G:I,3,FALSE),"")</f>
        <v/>
      </c>
      <c r="O4993" s="26" t="str">
        <f t="shared" si="387"/>
        <v/>
      </c>
      <c r="P4993" s="28" t="str">
        <f t="shared" si="391"/>
        <v/>
      </c>
      <c r="Q4993" s="24" t="str">
        <f t="shared" si="388"/>
        <v/>
      </c>
      <c r="R4993" s="24" t="str">
        <f t="shared" si="389"/>
        <v/>
      </c>
      <c r="S4993" s="27" t="str">
        <f t="shared" si="390"/>
        <v/>
      </c>
    </row>
    <row r="4994" spans="2:19" x14ac:dyDescent="0.3">
      <c r="B4994" s="24" t="str">
        <f>_xlfn.IFNA(VLOOKUP(A4994,list!B:C,2,FALSE),"")</f>
        <v/>
      </c>
      <c r="D4994" s="24" t="str">
        <f>_xlfn.IFNA(VLOOKUP(C4994,list!$G$2:$I$10,2,FALSE),"")</f>
        <v/>
      </c>
      <c r="E4994" s="24" t="str">
        <f>_xlfn.IFNA(VLOOKUP(C4994,list!G:I,3,FALSE),"")</f>
        <v/>
      </c>
      <c r="O4994" s="26" t="str">
        <f t="shared" ref="O4994:O5057" si="392">IFERROR(IF(H4994="","",DATE(YEAR(H4994),MONTH(H4994),1)),"")</f>
        <v/>
      </c>
      <c r="P4994" s="28" t="str">
        <f t="shared" si="391"/>
        <v/>
      </c>
      <c r="Q4994" s="24" t="str">
        <f t="shared" ref="Q4994:Q5057" si="393">IFERROR(IF(J4994="","",MONTH(EOMONTH(J4994,(DAY(J4994)&gt;15)+0))),"")</f>
        <v/>
      </c>
      <c r="R4994" s="24" t="str">
        <f t="shared" ref="R4994:R5057" si="394">IFERROR(IF(J4994="","",IF(AND(MONTH(J4994)=12,Q4994=1),YEAR(J4994)+1,YEAR(J4994))),"")</f>
        <v/>
      </c>
      <c r="S4994" s="27" t="str">
        <f t="shared" ref="S4994:S5057" si="395">IF(OR(Q4994="",R4994=""),"",DATE(R4994,Q4994,1))</f>
        <v/>
      </c>
    </row>
    <row r="4995" spans="2:19" x14ac:dyDescent="0.3">
      <c r="B4995" s="24" t="str">
        <f>_xlfn.IFNA(VLOOKUP(A4995,list!B:C,2,FALSE),"")</f>
        <v/>
      </c>
      <c r="D4995" s="24" t="str">
        <f>_xlfn.IFNA(VLOOKUP(C4995,list!$G$2:$I$10,2,FALSE),"")</f>
        <v/>
      </c>
      <c r="E4995" s="24" t="str">
        <f>_xlfn.IFNA(VLOOKUP(C4995,list!G:I,3,FALSE),"")</f>
        <v/>
      </c>
      <c r="O4995" s="26" t="str">
        <f t="shared" si="392"/>
        <v/>
      </c>
      <c r="P4995" s="28" t="str">
        <f t="shared" ref="P4995:P5058" si="396">IFERROR(IF(J4995&gt;0,((J4995-H4995)/7),""),"")</f>
        <v/>
      </c>
      <c r="Q4995" s="24" t="str">
        <f t="shared" si="393"/>
        <v/>
      </c>
      <c r="R4995" s="24" t="str">
        <f t="shared" si="394"/>
        <v/>
      </c>
      <c r="S4995" s="27" t="str">
        <f t="shared" si="395"/>
        <v/>
      </c>
    </row>
    <row r="4996" spans="2:19" x14ac:dyDescent="0.3">
      <c r="B4996" s="24" t="str">
        <f>_xlfn.IFNA(VLOOKUP(A4996,list!B:C,2,FALSE),"")</f>
        <v/>
      </c>
      <c r="D4996" s="24" t="str">
        <f>_xlfn.IFNA(VLOOKUP(C4996,list!$G$2:$I$10,2,FALSE),"")</f>
        <v/>
      </c>
      <c r="E4996" s="24" t="str">
        <f>_xlfn.IFNA(VLOOKUP(C4996,list!G:I,3,FALSE),"")</f>
        <v/>
      </c>
      <c r="O4996" s="26" t="str">
        <f t="shared" si="392"/>
        <v/>
      </c>
      <c r="P4996" s="28" t="str">
        <f t="shared" si="396"/>
        <v/>
      </c>
      <c r="Q4996" s="24" t="str">
        <f t="shared" si="393"/>
        <v/>
      </c>
      <c r="R4996" s="24" t="str">
        <f t="shared" si="394"/>
        <v/>
      </c>
      <c r="S4996" s="27" t="str">
        <f t="shared" si="395"/>
        <v/>
      </c>
    </row>
    <row r="4997" spans="2:19" x14ac:dyDescent="0.3">
      <c r="B4997" s="24" t="str">
        <f>_xlfn.IFNA(VLOOKUP(A4997,list!B:C,2,FALSE),"")</f>
        <v/>
      </c>
      <c r="D4997" s="24" t="str">
        <f>_xlfn.IFNA(VLOOKUP(C4997,list!$G$2:$I$10,2,FALSE),"")</f>
        <v/>
      </c>
      <c r="E4997" s="24" t="str">
        <f>_xlfn.IFNA(VLOOKUP(C4997,list!G:I,3,FALSE),"")</f>
        <v/>
      </c>
      <c r="O4997" s="26" t="str">
        <f t="shared" si="392"/>
        <v/>
      </c>
      <c r="P4997" s="28" t="str">
        <f t="shared" si="396"/>
        <v/>
      </c>
      <c r="Q4997" s="24" t="str">
        <f t="shared" si="393"/>
        <v/>
      </c>
      <c r="R4997" s="24" t="str">
        <f t="shared" si="394"/>
        <v/>
      </c>
      <c r="S4997" s="27" t="str">
        <f t="shared" si="395"/>
        <v/>
      </c>
    </row>
    <row r="4998" spans="2:19" x14ac:dyDescent="0.3">
      <c r="B4998" s="24" t="str">
        <f>_xlfn.IFNA(VLOOKUP(A4998,list!B:C,2,FALSE),"")</f>
        <v/>
      </c>
      <c r="D4998" s="24" t="str">
        <f>_xlfn.IFNA(VLOOKUP(C4998,list!$G$2:$I$10,2,FALSE),"")</f>
        <v/>
      </c>
      <c r="E4998" s="24" t="str">
        <f>_xlfn.IFNA(VLOOKUP(C4998,list!G:I,3,FALSE),"")</f>
        <v/>
      </c>
      <c r="O4998" s="26" t="str">
        <f t="shared" si="392"/>
        <v/>
      </c>
      <c r="P4998" s="28" t="str">
        <f t="shared" si="396"/>
        <v/>
      </c>
      <c r="Q4998" s="24" t="str">
        <f t="shared" si="393"/>
        <v/>
      </c>
      <c r="R4998" s="24" t="str">
        <f t="shared" si="394"/>
        <v/>
      </c>
      <c r="S4998" s="27" t="str">
        <f t="shared" si="395"/>
        <v/>
      </c>
    </row>
    <row r="4999" spans="2:19" x14ac:dyDescent="0.3">
      <c r="B4999" s="24" t="str">
        <f>_xlfn.IFNA(VLOOKUP(A4999,list!B:C,2,FALSE),"")</f>
        <v/>
      </c>
      <c r="D4999" s="24" t="str">
        <f>_xlfn.IFNA(VLOOKUP(C4999,list!$G$2:$I$10,2,FALSE),"")</f>
        <v/>
      </c>
      <c r="E4999" s="24" t="str">
        <f>_xlfn.IFNA(VLOOKUP(C4999,list!G:I,3,FALSE),"")</f>
        <v/>
      </c>
      <c r="O4999" s="26" t="str">
        <f t="shared" si="392"/>
        <v/>
      </c>
      <c r="P4999" s="28" t="str">
        <f t="shared" si="396"/>
        <v/>
      </c>
      <c r="Q4999" s="24" t="str">
        <f t="shared" si="393"/>
        <v/>
      </c>
      <c r="R4999" s="24" t="str">
        <f t="shared" si="394"/>
        <v/>
      </c>
      <c r="S4999" s="27" t="str">
        <f t="shared" si="395"/>
        <v/>
      </c>
    </row>
    <row r="5000" spans="2:19" x14ac:dyDescent="0.3">
      <c r="B5000" s="24" t="str">
        <f>_xlfn.IFNA(VLOOKUP(A5000,list!B:C,2,FALSE),"")</f>
        <v/>
      </c>
      <c r="D5000" s="24" t="str">
        <f>_xlfn.IFNA(VLOOKUP(C5000,list!$G$2:$I$10,2,FALSE),"")</f>
        <v/>
      </c>
      <c r="E5000" s="24" t="str">
        <f>_xlfn.IFNA(VLOOKUP(C5000,list!G:I,3,FALSE),"")</f>
        <v/>
      </c>
      <c r="O5000" s="26" t="str">
        <f t="shared" si="392"/>
        <v/>
      </c>
      <c r="P5000" s="28" t="str">
        <f t="shared" si="396"/>
        <v/>
      </c>
      <c r="Q5000" s="24" t="str">
        <f t="shared" si="393"/>
        <v/>
      </c>
      <c r="R5000" s="24" t="str">
        <f t="shared" si="394"/>
        <v/>
      </c>
      <c r="S5000" s="27" t="str">
        <f t="shared" si="395"/>
        <v/>
      </c>
    </row>
    <row r="5001" spans="2:19" x14ac:dyDescent="0.3">
      <c r="B5001" s="24" t="str">
        <f>_xlfn.IFNA(VLOOKUP(A5001,list!B:C,2,FALSE),"")</f>
        <v/>
      </c>
      <c r="D5001" s="24" t="str">
        <f>_xlfn.IFNA(VLOOKUP(C5001,list!$G$2:$I$10,2,FALSE),"")</f>
        <v/>
      </c>
      <c r="E5001" s="24" t="str">
        <f>_xlfn.IFNA(VLOOKUP(C5001,list!G:I,3,FALSE),"")</f>
        <v/>
      </c>
      <c r="O5001" s="26" t="str">
        <f t="shared" si="392"/>
        <v/>
      </c>
      <c r="P5001" s="28" t="str">
        <f t="shared" si="396"/>
        <v/>
      </c>
      <c r="Q5001" s="24" t="str">
        <f t="shared" si="393"/>
        <v/>
      </c>
      <c r="R5001" s="24" t="str">
        <f t="shared" si="394"/>
        <v/>
      </c>
      <c r="S5001" s="27" t="str">
        <f t="shared" si="395"/>
        <v/>
      </c>
    </row>
    <row r="5002" spans="2:19" x14ac:dyDescent="0.3">
      <c r="B5002" s="24" t="str">
        <f>_xlfn.IFNA(VLOOKUP(A5002,list!B:C,2,FALSE),"")</f>
        <v/>
      </c>
      <c r="D5002" s="24" t="str">
        <f>_xlfn.IFNA(VLOOKUP(C5002,list!$G$2:$I$10,2,FALSE),"")</f>
        <v/>
      </c>
      <c r="E5002" s="24" t="str">
        <f>_xlfn.IFNA(VLOOKUP(C5002,list!G:I,3,FALSE),"")</f>
        <v/>
      </c>
      <c r="O5002" s="26" t="str">
        <f t="shared" si="392"/>
        <v/>
      </c>
      <c r="P5002" s="28" t="str">
        <f t="shared" si="396"/>
        <v/>
      </c>
      <c r="Q5002" s="24" t="str">
        <f t="shared" si="393"/>
        <v/>
      </c>
      <c r="R5002" s="24" t="str">
        <f t="shared" si="394"/>
        <v/>
      </c>
      <c r="S5002" s="27" t="str">
        <f t="shared" si="395"/>
        <v/>
      </c>
    </row>
    <row r="5003" spans="2:19" x14ac:dyDescent="0.3">
      <c r="B5003" s="24" t="str">
        <f>_xlfn.IFNA(VLOOKUP(A5003,list!B:C,2,FALSE),"")</f>
        <v/>
      </c>
      <c r="D5003" s="24" t="str">
        <f>_xlfn.IFNA(VLOOKUP(C5003,list!$G$2:$I$10,2,FALSE),"")</f>
        <v/>
      </c>
      <c r="E5003" s="24" t="str">
        <f>_xlfn.IFNA(VLOOKUP(C5003,list!G:I,3,FALSE),"")</f>
        <v/>
      </c>
      <c r="O5003" s="26" t="str">
        <f t="shared" si="392"/>
        <v/>
      </c>
      <c r="P5003" s="28" t="str">
        <f t="shared" si="396"/>
        <v/>
      </c>
      <c r="Q5003" s="24" t="str">
        <f t="shared" si="393"/>
        <v/>
      </c>
      <c r="R5003" s="24" t="str">
        <f t="shared" si="394"/>
        <v/>
      </c>
      <c r="S5003" s="27" t="str">
        <f t="shared" si="395"/>
        <v/>
      </c>
    </row>
    <row r="5004" spans="2:19" x14ac:dyDescent="0.3">
      <c r="B5004" s="24" t="str">
        <f>_xlfn.IFNA(VLOOKUP(A5004,list!B:C,2,FALSE),"")</f>
        <v/>
      </c>
      <c r="D5004" s="24" t="str">
        <f>_xlfn.IFNA(VLOOKUP(C5004,list!$G$2:$I$10,2,FALSE),"")</f>
        <v/>
      </c>
      <c r="E5004" s="24" t="str">
        <f>_xlfn.IFNA(VLOOKUP(C5004,list!G:I,3,FALSE),"")</f>
        <v/>
      </c>
      <c r="O5004" s="26" t="str">
        <f t="shared" si="392"/>
        <v/>
      </c>
      <c r="P5004" s="28" t="str">
        <f t="shared" si="396"/>
        <v/>
      </c>
      <c r="Q5004" s="24" t="str">
        <f t="shared" si="393"/>
        <v/>
      </c>
      <c r="R5004" s="24" t="str">
        <f t="shared" si="394"/>
        <v/>
      </c>
      <c r="S5004" s="27" t="str">
        <f t="shared" si="395"/>
        <v/>
      </c>
    </row>
    <row r="5005" spans="2:19" x14ac:dyDescent="0.3">
      <c r="B5005" s="24" t="str">
        <f>_xlfn.IFNA(VLOOKUP(A5005,list!B:C,2,FALSE),"")</f>
        <v/>
      </c>
      <c r="D5005" s="24" t="str">
        <f>_xlfn.IFNA(VLOOKUP(C5005,list!$G$2:$I$10,2,FALSE),"")</f>
        <v/>
      </c>
      <c r="E5005" s="24" t="str">
        <f>_xlfn.IFNA(VLOOKUP(C5005,list!G:I,3,FALSE),"")</f>
        <v/>
      </c>
      <c r="O5005" s="26" t="str">
        <f t="shared" si="392"/>
        <v/>
      </c>
      <c r="P5005" s="28" t="str">
        <f t="shared" si="396"/>
        <v/>
      </c>
      <c r="Q5005" s="24" t="str">
        <f t="shared" si="393"/>
        <v/>
      </c>
      <c r="R5005" s="24" t="str">
        <f t="shared" si="394"/>
        <v/>
      </c>
      <c r="S5005" s="27" t="str">
        <f t="shared" si="395"/>
        <v/>
      </c>
    </row>
    <row r="5006" spans="2:19" x14ac:dyDescent="0.3">
      <c r="B5006" s="24" t="str">
        <f>_xlfn.IFNA(VLOOKUP(A5006,list!B:C,2,FALSE),"")</f>
        <v/>
      </c>
      <c r="D5006" s="24" t="str">
        <f>_xlfn.IFNA(VLOOKUP(C5006,list!$G$2:$I$10,2,FALSE),"")</f>
        <v/>
      </c>
      <c r="E5006" s="24" t="str">
        <f>_xlfn.IFNA(VLOOKUP(C5006,list!G:I,3,FALSE),"")</f>
        <v/>
      </c>
      <c r="O5006" s="26" t="str">
        <f t="shared" si="392"/>
        <v/>
      </c>
      <c r="P5006" s="28" t="str">
        <f t="shared" si="396"/>
        <v/>
      </c>
      <c r="Q5006" s="24" t="str">
        <f t="shared" si="393"/>
        <v/>
      </c>
      <c r="R5006" s="24" t="str">
        <f t="shared" si="394"/>
        <v/>
      </c>
      <c r="S5006" s="27" t="str">
        <f t="shared" si="395"/>
        <v/>
      </c>
    </row>
    <row r="5007" spans="2:19" x14ac:dyDescent="0.3">
      <c r="B5007" s="24" t="str">
        <f>_xlfn.IFNA(VLOOKUP(A5007,list!B:C,2,FALSE),"")</f>
        <v/>
      </c>
      <c r="D5007" s="24" t="str">
        <f>_xlfn.IFNA(VLOOKUP(C5007,list!$G$2:$I$10,2,FALSE),"")</f>
        <v/>
      </c>
      <c r="E5007" s="24" t="str">
        <f>_xlfn.IFNA(VLOOKUP(C5007,list!G:I,3,FALSE),"")</f>
        <v/>
      </c>
      <c r="O5007" s="26" t="str">
        <f t="shared" si="392"/>
        <v/>
      </c>
      <c r="P5007" s="28" t="str">
        <f t="shared" si="396"/>
        <v/>
      </c>
      <c r="Q5007" s="24" t="str">
        <f t="shared" si="393"/>
        <v/>
      </c>
      <c r="R5007" s="24" t="str">
        <f t="shared" si="394"/>
        <v/>
      </c>
      <c r="S5007" s="27" t="str">
        <f t="shared" si="395"/>
        <v/>
      </c>
    </row>
    <row r="5008" spans="2:19" x14ac:dyDescent="0.3">
      <c r="B5008" s="24" t="str">
        <f>_xlfn.IFNA(VLOOKUP(A5008,list!B:C,2,FALSE),"")</f>
        <v/>
      </c>
      <c r="D5008" s="24" t="str">
        <f>_xlfn.IFNA(VLOOKUP(C5008,list!$G$2:$I$10,2,FALSE),"")</f>
        <v/>
      </c>
      <c r="E5008" s="24" t="str">
        <f>_xlfn.IFNA(VLOOKUP(C5008,list!G:I,3,FALSE),"")</f>
        <v/>
      </c>
      <c r="O5008" s="26" t="str">
        <f t="shared" si="392"/>
        <v/>
      </c>
      <c r="P5008" s="28" t="str">
        <f t="shared" si="396"/>
        <v/>
      </c>
      <c r="Q5008" s="24" t="str">
        <f t="shared" si="393"/>
        <v/>
      </c>
      <c r="R5008" s="24" t="str">
        <f t="shared" si="394"/>
        <v/>
      </c>
      <c r="S5008" s="27" t="str">
        <f t="shared" si="395"/>
        <v/>
      </c>
    </row>
    <row r="5009" spans="2:19" x14ac:dyDescent="0.3">
      <c r="B5009" s="24" t="str">
        <f>_xlfn.IFNA(VLOOKUP(A5009,list!B:C,2,FALSE),"")</f>
        <v/>
      </c>
      <c r="D5009" s="24" t="str">
        <f>_xlfn.IFNA(VLOOKUP(C5009,list!$G$2:$I$10,2,FALSE),"")</f>
        <v/>
      </c>
      <c r="E5009" s="24" t="str">
        <f>_xlfn.IFNA(VLOOKUP(C5009,list!G:I,3,FALSE),"")</f>
        <v/>
      </c>
      <c r="O5009" s="26" t="str">
        <f t="shared" si="392"/>
        <v/>
      </c>
      <c r="P5009" s="28" t="str">
        <f t="shared" si="396"/>
        <v/>
      </c>
      <c r="Q5009" s="24" t="str">
        <f t="shared" si="393"/>
        <v/>
      </c>
      <c r="R5009" s="24" t="str">
        <f t="shared" si="394"/>
        <v/>
      </c>
      <c r="S5009" s="27" t="str">
        <f t="shared" si="395"/>
        <v/>
      </c>
    </row>
    <row r="5010" spans="2:19" x14ac:dyDescent="0.3">
      <c r="B5010" s="24" t="str">
        <f>_xlfn.IFNA(VLOOKUP(A5010,list!B:C,2,FALSE),"")</f>
        <v/>
      </c>
      <c r="D5010" s="24" t="str">
        <f>_xlfn.IFNA(VLOOKUP(C5010,list!$G$2:$I$10,2,FALSE),"")</f>
        <v/>
      </c>
      <c r="E5010" s="24" t="str">
        <f>_xlfn.IFNA(VLOOKUP(C5010,list!G:I,3,FALSE),"")</f>
        <v/>
      </c>
      <c r="O5010" s="26" t="str">
        <f t="shared" si="392"/>
        <v/>
      </c>
      <c r="P5010" s="28" t="str">
        <f t="shared" si="396"/>
        <v/>
      </c>
      <c r="Q5010" s="24" t="str">
        <f t="shared" si="393"/>
        <v/>
      </c>
      <c r="R5010" s="24" t="str">
        <f t="shared" si="394"/>
        <v/>
      </c>
      <c r="S5010" s="27" t="str">
        <f t="shared" si="395"/>
        <v/>
      </c>
    </row>
    <row r="5011" spans="2:19" x14ac:dyDescent="0.3">
      <c r="B5011" s="24" t="str">
        <f>_xlfn.IFNA(VLOOKUP(A5011,list!B:C,2,FALSE),"")</f>
        <v/>
      </c>
      <c r="D5011" s="24" t="str">
        <f>_xlfn.IFNA(VLOOKUP(C5011,list!$G$2:$I$10,2,FALSE),"")</f>
        <v/>
      </c>
      <c r="E5011" s="24" t="str">
        <f>_xlfn.IFNA(VLOOKUP(C5011,list!G:I,3,FALSE),"")</f>
        <v/>
      </c>
      <c r="O5011" s="26" t="str">
        <f t="shared" si="392"/>
        <v/>
      </c>
      <c r="P5011" s="28" t="str">
        <f t="shared" si="396"/>
        <v/>
      </c>
      <c r="Q5011" s="24" t="str">
        <f t="shared" si="393"/>
        <v/>
      </c>
      <c r="R5011" s="24" t="str">
        <f t="shared" si="394"/>
        <v/>
      </c>
      <c r="S5011" s="27" t="str">
        <f t="shared" si="395"/>
        <v/>
      </c>
    </row>
    <row r="5012" spans="2:19" x14ac:dyDescent="0.3">
      <c r="B5012" s="24" t="str">
        <f>_xlfn.IFNA(VLOOKUP(A5012,list!B:C,2,FALSE),"")</f>
        <v/>
      </c>
      <c r="D5012" s="24" t="str">
        <f>_xlfn.IFNA(VLOOKUP(C5012,list!$G$2:$I$10,2,FALSE),"")</f>
        <v/>
      </c>
      <c r="E5012" s="24" t="str">
        <f>_xlfn.IFNA(VLOOKUP(C5012,list!G:I,3,FALSE),"")</f>
        <v/>
      </c>
      <c r="O5012" s="26" t="str">
        <f t="shared" si="392"/>
        <v/>
      </c>
      <c r="P5012" s="28" t="str">
        <f t="shared" si="396"/>
        <v/>
      </c>
      <c r="Q5012" s="24" t="str">
        <f t="shared" si="393"/>
        <v/>
      </c>
      <c r="R5012" s="24" t="str">
        <f t="shared" si="394"/>
        <v/>
      </c>
      <c r="S5012" s="27" t="str">
        <f t="shared" si="395"/>
        <v/>
      </c>
    </row>
    <row r="5013" spans="2:19" x14ac:dyDescent="0.3">
      <c r="B5013" s="24" t="str">
        <f>_xlfn.IFNA(VLOOKUP(A5013,list!B:C,2,FALSE),"")</f>
        <v/>
      </c>
      <c r="D5013" s="24" t="str">
        <f>_xlfn.IFNA(VLOOKUP(C5013,list!$G$2:$I$10,2,FALSE),"")</f>
        <v/>
      </c>
      <c r="E5013" s="24" t="str">
        <f>_xlfn.IFNA(VLOOKUP(C5013,list!G:I,3,FALSE),"")</f>
        <v/>
      </c>
      <c r="O5013" s="26" t="str">
        <f t="shared" si="392"/>
        <v/>
      </c>
      <c r="P5013" s="28" t="str">
        <f t="shared" si="396"/>
        <v/>
      </c>
      <c r="Q5013" s="24" t="str">
        <f t="shared" si="393"/>
        <v/>
      </c>
      <c r="R5013" s="24" t="str">
        <f t="shared" si="394"/>
        <v/>
      </c>
      <c r="S5013" s="27" t="str">
        <f t="shared" si="395"/>
        <v/>
      </c>
    </row>
    <row r="5014" spans="2:19" x14ac:dyDescent="0.3">
      <c r="B5014" s="24" t="str">
        <f>_xlfn.IFNA(VLOOKUP(A5014,list!B:C,2,FALSE),"")</f>
        <v/>
      </c>
      <c r="D5014" s="24" t="str">
        <f>_xlfn.IFNA(VLOOKUP(C5014,list!$G$2:$I$10,2,FALSE),"")</f>
        <v/>
      </c>
      <c r="E5014" s="24" t="str">
        <f>_xlfn.IFNA(VLOOKUP(C5014,list!G:I,3,FALSE),"")</f>
        <v/>
      </c>
      <c r="O5014" s="26" t="str">
        <f t="shared" si="392"/>
        <v/>
      </c>
      <c r="P5014" s="28" t="str">
        <f t="shared" si="396"/>
        <v/>
      </c>
      <c r="Q5014" s="24" t="str">
        <f t="shared" si="393"/>
        <v/>
      </c>
      <c r="R5014" s="24" t="str">
        <f t="shared" si="394"/>
        <v/>
      </c>
      <c r="S5014" s="27" t="str">
        <f t="shared" si="395"/>
        <v/>
      </c>
    </row>
    <row r="5015" spans="2:19" x14ac:dyDescent="0.3">
      <c r="B5015" s="24" t="str">
        <f>_xlfn.IFNA(VLOOKUP(A5015,list!B:C,2,FALSE),"")</f>
        <v/>
      </c>
      <c r="D5015" s="24" t="str">
        <f>_xlfn.IFNA(VLOOKUP(C5015,list!$G$2:$I$10,2,FALSE),"")</f>
        <v/>
      </c>
      <c r="E5015" s="24" t="str">
        <f>_xlfn.IFNA(VLOOKUP(C5015,list!G:I,3,FALSE),"")</f>
        <v/>
      </c>
      <c r="O5015" s="26" t="str">
        <f t="shared" si="392"/>
        <v/>
      </c>
      <c r="P5015" s="28" t="str">
        <f t="shared" si="396"/>
        <v/>
      </c>
      <c r="Q5015" s="24" t="str">
        <f t="shared" si="393"/>
        <v/>
      </c>
      <c r="R5015" s="24" t="str">
        <f t="shared" si="394"/>
        <v/>
      </c>
      <c r="S5015" s="27" t="str">
        <f t="shared" si="395"/>
        <v/>
      </c>
    </row>
    <row r="5016" spans="2:19" x14ac:dyDescent="0.3">
      <c r="B5016" s="24" t="str">
        <f>_xlfn.IFNA(VLOOKUP(A5016,list!B:C,2,FALSE),"")</f>
        <v/>
      </c>
      <c r="D5016" s="24" t="str">
        <f>_xlfn.IFNA(VLOOKUP(C5016,list!$G$2:$I$10,2,FALSE),"")</f>
        <v/>
      </c>
      <c r="E5016" s="24" t="str">
        <f>_xlfn.IFNA(VLOOKUP(C5016,list!G:I,3,FALSE),"")</f>
        <v/>
      </c>
      <c r="O5016" s="26" t="str">
        <f t="shared" si="392"/>
        <v/>
      </c>
      <c r="P5016" s="28" t="str">
        <f t="shared" si="396"/>
        <v/>
      </c>
      <c r="Q5016" s="24" t="str">
        <f t="shared" si="393"/>
        <v/>
      </c>
      <c r="R5016" s="24" t="str">
        <f t="shared" si="394"/>
        <v/>
      </c>
      <c r="S5016" s="27" t="str">
        <f t="shared" si="395"/>
        <v/>
      </c>
    </row>
    <row r="5017" spans="2:19" x14ac:dyDescent="0.3">
      <c r="B5017" s="24" t="str">
        <f>_xlfn.IFNA(VLOOKUP(A5017,list!B:C,2,FALSE),"")</f>
        <v/>
      </c>
      <c r="D5017" s="24" t="str">
        <f>_xlfn.IFNA(VLOOKUP(C5017,list!$G$2:$I$10,2,FALSE),"")</f>
        <v/>
      </c>
      <c r="E5017" s="24" t="str">
        <f>_xlfn.IFNA(VLOOKUP(C5017,list!G:I,3,FALSE),"")</f>
        <v/>
      </c>
      <c r="O5017" s="26" t="str">
        <f t="shared" si="392"/>
        <v/>
      </c>
      <c r="P5017" s="28" t="str">
        <f t="shared" si="396"/>
        <v/>
      </c>
      <c r="Q5017" s="24" t="str">
        <f t="shared" si="393"/>
        <v/>
      </c>
      <c r="R5017" s="24" t="str">
        <f t="shared" si="394"/>
        <v/>
      </c>
      <c r="S5017" s="27" t="str">
        <f t="shared" si="395"/>
        <v/>
      </c>
    </row>
    <row r="5018" spans="2:19" x14ac:dyDescent="0.3">
      <c r="B5018" s="24" t="str">
        <f>_xlfn.IFNA(VLOOKUP(A5018,list!B:C,2,FALSE),"")</f>
        <v/>
      </c>
      <c r="D5018" s="24" t="str">
        <f>_xlfn.IFNA(VLOOKUP(C5018,list!$G$2:$I$10,2,FALSE),"")</f>
        <v/>
      </c>
      <c r="E5018" s="24" t="str">
        <f>_xlfn.IFNA(VLOOKUP(C5018,list!G:I,3,FALSE),"")</f>
        <v/>
      </c>
      <c r="O5018" s="26" t="str">
        <f t="shared" si="392"/>
        <v/>
      </c>
      <c r="P5018" s="28" t="str">
        <f t="shared" si="396"/>
        <v/>
      </c>
      <c r="Q5018" s="24" t="str">
        <f t="shared" si="393"/>
        <v/>
      </c>
      <c r="R5018" s="24" t="str">
        <f t="shared" si="394"/>
        <v/>
      </c>
      <c r="S5018" s="27" t="str">
        <f t="shared" si="395"/>
        <v/>
      </c>
    </row>
    <row r="5019" spans="2:19" x14ac:dyDescent="0.3">
      <c r="B5019" s="24" t="str">
        <f>_xlfn.IFNA(VLOOKUP(A5019,list!B:C,2,FALSE),"")</f>
        <v/>
      </c>
      <c r="D5019" s="24" t="str">
        <f>_xlfn.IFNA(VLOOKUP(C5019,list!$G$2:$I$10,2,FALSE),"")</f>
        <v/>
      </c>
      <c r="E5019" s="24" t="str">
        <f>_xlfn.IFNA(VLOOKUP(C5019,list!G:I,3,FALSE),"")</f>
        <v/>
      </c>
      <c r="O5019" s="26" t="str">
        <f t="shared" si="392"/>
        <v/>
      </c>
      <c r="P5019" s="28" t="str">
        <f t="shared" si="396"/>
        <v/>
      </c>
      <c r="Q5019" s="24" t="str">
        <f t="shared" si="393"/>
        <v/>
      </c>
      <c r="R5019" s="24" t="str">
        <f t="shared" si="394"/>
        <v/>
      </c>
      <c r="S5019" s="27" t="str">
        <f t="shared" si="395"/>
        <v/>
      </c>
    </row>
    <row r="5020" spans="2:19" x14ac:dyDescent="0.3">
      <c r="B5020" s="24" t="str">
        <f>_xlfn.IFNA(VLOOKUP(A5020,list!B:C,2,FALSE),"")</f>
        <v/>
      </c>
      <c r="D5020" s="24" t="str">
        <f>_xlfn.IFNA(VLOOKUP(C5020,list!$G$2:$I$10,2,FALSE),"")</f>
        <v/>
      </c>
      <c r="E5020" s="24" t="str">
        <f>_xlfn.IFNA(VLOOKUP(C5020,list!G:I,3,FALSE),"")</f>
        <v/>
      </c>
      <c r="O5020" s="26" t="str">
        <f t="shared" si="392"/>
        <v/>
      </c>
      <c r="P5020" s="28" t="str">
        <f t="shared" si="396"/>
        <v/>
      </c>
      <c r="Q5020" s="24" t="str">
        <f t="shared" si="393"/>
        <v/>
      </c>
      <c r="R5020" s="24" t="str">
        <f t="shared" si="394"/>
        <v/>
      </c>
      <c r="S5020" s="27" t="str">
        <f t="shared" si="395"/>
        <v/>
      </c>
    </row>
    <row r="5021" spans="2:19" x14ac:dyDescent="0.3">
      <c r="B5021" s="24" t="str">
        <f>_xlfn.IFNA(VLOOKUP(A5021,list!B:C,2,FALSE),"")</f>
        <v/>
      </c>
      <c r="D5021" s="24" t="str">
        <f>_xlfn.IFNA(VLOOKUP(C5021,list!$G$2:$I$10,2,FALSE),"")</f>
        <v/>
      </c>
      <c r="E5021" s="24" t="str">
        <f>_xlfn.IFNA(VLOOKUP(C5021,list!G:I,3,FALSE),"")</f>
        <v/>
      </c>
      <c r="O5021" s="26" t="str">
        <f t="shared" si="392"/>
        <v/>
      </c>
      <c r="P5021" s="28" t="str">
        <f t="shared" si="396"/>
        <v/>
      </c>
      <c r="Q5021" s="24" t="str">
        <f t="shared" si="393"/>
        <v/>
      </c>
      <c r="R5021" s="24" t="str">
        <f t="shared" si="394"/>
        <v/>
      </c>
      <c r="S5021" s="27" t="str">
        <f t="shared" si="395"/>
        <v/>
      </c>
    </row>
    <row r="5022" spans="2:19" x14ac:dyDescent="0.3">
      <c r="B5022" s="24" t="str">
        <f>_xlfn.IFNA(VLOOKUP(A5022,list!B:C,2,FALSE),"")</f>
        <v/>
      </c>
      <c r="D5022" s="24" t="str">
        <f>_xlfn.IFNA(VLOOKUP(C5022,list!$G$2:$I$10,2,FALSE),"")</f>
        <v/>
      </c>
      <c r="E5022" s="24" t="str">
        <f>_xlfn.IFNA(VLOOKUP(C5022,list!G:I,3,FALSE),"")</f>
        <v/>
      </c>
      <c r="O5022" s="26" t="str">
        <f t="shared" si="392"/>
        <v/>
      </c>
      <c r="P5022" s="28" t="str">
        <f t="shared" si="396"/>
        <v/>
      </c>
      <c r="Q5022" s="24" t="str">
        <f t="shared" si="393"/>
        <v/>
      </c>
      <c r="R5022" s="24" t="str">
        <f t="shared" si="394"/>
        <v/>
      </c>
      <c r="S5022" s="27" t="str">
        <f t="shared" si="395"/>
        <v/>
      </c>
    </row>
    <row r="5023" spans="2:19" x14ac:dyDescent="0.3">
      <c r="B5023" s="24" t="str">
        <f>_xlfn.IFNA(VLOOKUP(A5023,list!B:C,2,FALSE),"")</f>
        <v/>
      </c>
      <c r="D5023" s="24" t="str">
        <f>_xlfn.IFNA(VLOOKUP(C5023,list!$G$2:$I$10,2,FALSE),"")</f>
        <v/>
      </c>
      <c r="E5023" s="24" t="str">
        <f>_xlfn.IFNA(VLOOKUP(C5023,list!G:I,3,FALSE),"")</f>
        <v/>
      </c>
      <c r="O5023" s="26" t="str">
        <f t="shared" si="392"/>
        <v/>
      </c>
      <c r="P5023" s="28" t="str">
        <f t="shared" si="396"/>
        <v/>
      </c>
      <c r="Q5023" s="24" t="str">
        <f t="shared" si="393"/>
        <v/>
      </c>
      <c r="R5023" s="24" t="str">
        <f t="shared" si="394"/>
        <v/>
      </c>
      <c r="S5023" s="27" t="str">
        <f t="shared" si="395"/>
        <v/>
      </c>
    </row>
    <row r="5024" spans="2:19" x14ac:dyDescent="0.3">
      <c r="B5024" s="24" t="str">
        <f>_xlfn.IFNA(VLOOKUP(A5024,list!B:C,2,FALSE),"")</f>
        <v/>
      </c>
      <c r="D5024" s="24" t="str">
        <f>_xlfn.IFNA(VLOOKUP(C5024,list!$G$2:$I$10,2,FALSE),"")</f>
        <v/>
      </c>
      <c r="E5024" s="24" t="str">
        <f>_xlfn.IFNA(VLOOKUP(C5024,list!G:I,3,FALSE),"")</f>
        <v/>
      </c>
      <c r="O5024" s="26" t="str">
        <f t="shared" si="392"/>
        <v/>
      </c>
      <c r="P5024" s="28" t="str">
        <f t="shared" si="396"/>
        <v/>
      </c>
      <c r="Q5024" s="24" t="str">
        <f t="shared" si="393"/>
        <v/>
      </c>
      <c r="R5024" s="24" t="str">
        <f t="shared" si="394"/>
        <v/>
      </c>
      <c r="S5024" s="27" t="str">
        <f t="shared" si="395"/>
        <v/>
      </c>
    </row>
    <row r="5025" spans="2:19" x14ac:dyDescent="0.3">
      <c r="B5025" s="24" t="str">
        <f>_xlfn.IFNA(VLOOKUP(A5025,list!B:C,2,FALSE),"")</f>
        <v/>
      </c>
      <c r="D5025" s="24" t="str">
        <f>_xlfn.IFNA(VLOOKUP(C5025,list!$G$2:$I$10,2,FALSE),"")</f>
        <v/>
      </c>
      <c r="E5025" s="24" t="str">
        <f>_xlfn.IFNA(VLOOKUP(C5025,list!G:I,3,FALSE),"")</f>
        <v/>
      </c>
      <c r="O5025" s="26" t="str">
        <f t="shared" si="392"/>
        <v/>
      </c>
      <c r="P5025" s="28" t="str">
        <f t="shared" si="396"/>
        <v/>
      </c>
      <c r="Q5025" s="24" t="str">
        <f t="shared" si="393"/>
        <v/>
      </c>
      <c r="R5025" s="24" t="str">
        <f t="shared" si="394"/>
        <v/>
      </c>
      <c r="S5025" s="27" t="str">
        <f t="shared" si="395"/>
        <v/>
      </c>
    </row>
    <row r="5026" spans="2:19" x14ac:dyDescent="0.3">
      <c r="B5026" s="24" t="str">
        <f>_xlfn.IFNA(VLOOKUP(A5026,list!B:C,2,FALSE),"")</f>
        <v/>
      </c>
      <c r="D5026" s="24" t="str">
        <f>_xlfn.IFNA(VLOOKUP(C5026,list!$G$2:$I$10,2,FALSE),"")</f>
        <v/>
      </c>
      <c r="E5026" s="24" t="str">
        <f>_xlfn.IFNA(VLOOKUP(C5026,list!G:I,3,FALSE),"")</f>
        <v/>
      </c>
      <c r="O5026" s="26" t="str">
        <f t="shared" si="392"/>
        <v/>
      </c>
      <c r="P5026" s="28" t="str">
        <f t="shared" si="396"/>
        <v/>
      </c>
      <c r="Q5026" s="24" t="str">
        <f t="shared" si="393"/>
        <v/>
      </c>
      <c r="R5026" s="24" t="str">
        <f t="shared" si="394"/>
        <v/>
      </c>
      <c r="S5026" s="27" t="str">
        <f t="shared" si="395"/>
        <v/>
      </c>
    </row>
    <row r="5027" spans="2:19" x14ac:dyDescent="0.3">
      <c r="B5027" s="24" t="str">
        <f>_xlfn.IFNA(VLOOKUP(A5027,list!B:C,2,FALSE),"")</f>
        <v/>
      </c>
      <c r="D5027" s="24" t="str">
        <f>_xlfn.IFNA(VLOOKUP(C5027,list!$G$2:$I$10,2,FALSE),"")</f>
        <v/>
      </c>
      <c r="E5027" s="24" t="str">
        <f>_xlfn.IFNA(VLOOKUP(C5027,list!G:I,3,FALSE),"")</f>
        <v/>
      </c>
      <c r="O5027" s="26" t="str">
        <f t="shared" si="392"/>
        <v/>
      </c>
      <c r="P5027" s="28" t="str">
        <f t="shared" si="396"/>
        <v/>
      </c>
      <c r="Q5027" s="24" t="str">
        <f t="shared" si="393"/>
        <v/>
      </c>
      <c r="R5027" s="24" t="str">
        <f t="shared" si="394"/>
        <v/>
      </c>
      <c r="S5027" s="27" t="str">
        <f t="shared" si="395"/>
        <v/>
      </c>
    </row>
    <row r="5028" spans="2:19" x14ac:dyDescent="0.3">
      <c r="B5028" s="24" t="str">
        <f>_xlfn.IFNA(VLOOKUP(A5028,list!B:C,2,FALSE),"")</f>
        <v/>
      </c>
      <c r="D5028" s="24" t="str">
        <f>_xlfn.IFNA(VLOOKUP(C5028,list!$G$2:$I$10,2,FALSE),"")</f>
        <v/>
      </c>
      <c r="E5028" s="24" t="str">
        <f>_xlfn.IFNA(VLOOKUP(C5028,list!G:I,3,FALSE),"")</f>
        <v/>
      </c>
      <c r="O5028" s="26" t="str">
        <f t="shared" si="392"/>
        <v/>
      </c>
      <c r="P5028" s="28" t="str">
        <f t="shared" si="396"/>
        <v/>
      </c>
      <c r="Q5028" s="24" t="str">
        <f t="shared" si="393"/>
        <v/>
      </c>
      <c r="R5028" s="24" t="str">
        <f t="shared" si="394"/>
        <v/>
      </c>
      <c r="S5028" s="27" t="str">
        <f t="shared" si="395"/>
        <v/>
      </c>
    </row>
    <row r="5029" spans="2:19" x14ac:dyDescent="0.3">
      <c r="B5029" s="24" t="str">
        <f>_xlfn.IFNA(VLOOKUP(A5029,list!B:C,2,FALSE),"")</f>
        <v/>
      </c>
      <c r="D5029" s="24" t="str">
        <f>_xlfn.IFNA(VLOOKUP(C5029,list!$G$2:$I$10,2,FALSE),"")</f>
        <v/>
      </c>
      <c r="E5029" s="24" t="str">
        <f>_xlfn.IFNA(VLOOKUP(C5029,list!G:I,3,FALSE),"")</f>
        <v/>
      </c>
      <c r="O5029" s="26" t="str">
        <f t="shared" si="392"/>
        <v/>
      </c>
      <c r="P5029" s="28" t="str">
        <f t="shared" si="396"/>
        <v/>
      </c>
      <c r="Q5029" s="24" t="str">
        <f t="shared" si="393"/>
        <v/>
      </c>
      <c r="R5029" s="24" t="str">
        <f t="shared" si="394"/>
        <v/>
      </c>
      <c r="S5029" s="27" t="str">
        <f t="shared" si="395"/>
        <v/>
      </c>
    </row>
    <row r="5030" spans="2:19" x14ac:dyDescent="0.3">
      <c r="B5030" s="24" t="str">
        <f>_xlfn.IFNA(VLOOKUP(A5030,list!B:C,2,FALSE),"")</f>
        <v/>
      </c>
      <c r="D5030" s="24" t="str">
        <f>_xlfn.IFNA(VLOOKUP(C5030,list!$G$2:$I$10,2,FALSE),"")</f>
        <v/>
      </c>
      <c r="E5030" s="24" t="str">
        <f>_xlfn.IFNA(VLOOKUP(C5030,list!G:I,3,FALSE),"")</f>
        <v/>
      </c>
      <c r="O5030" s="26" t="str">
        <f t="shared" si="392"/>
        <v/>
      </c>
      <c r="P5030" s="28" t="str">
        <f t="shared" si="396"/>
        <v/>
      </c>
      <c r="Q5030" s="24" t="str">
        <f t="shared" si="393"/>
        <v/>
      </c>
      <c r="R5030" s="24" t="str">
        <f t="shared" si="394"/>
        <v/>
      </c>
      <c r="S5030" s="27" t="str">
        <f t="shared" si="395"/>
        <v/>
      </c>
    </row>
    <row r="5031" spans="2:19" x14ac:dyDescent="0.3">
      <c r="B5031" s="24" t="str">
        <f>_xlfn.IFNA(VLOOKUP(A5031,list!B:C,2,FALSE),"")</f>
        <v/>
      </c>
      <c r="D5031" s="24" t="str">
        <f>_xlfn.IFNA(VLOOKUP(C5031,list!$G$2:$I$10,2,FALSE),"")</f>
        <v/>
      </c>
      <c r="E5031" s="24" t="str">
        <f>_xlfn.IFNA(VLOOKUP(C5031,list!G:I,3,FALSE),"")</f>
        <v/>
      </c>
      <c r="O5031" s="26" t="str">
        <f t="shared" si="392"/>
        <v/>
      </c>
      <c r="P5031" s="28" t="str">
        <f t="shared" si="396"/>
        <v/>
      </c>
      <c r="Q5031" s="24" t="str">
        <f t="shared" si="393"/>
        <v/>
      </c>
      <c r="R5031" s="24" t="str">
        <f t="shared" si="394"/>
        <v/>
      </c>
      <c r="S5031" s="27" t="str">
        <f t="shared" si="395"/>
        <v/>
      </c>
    </row>
    <row r="5032" spans="2:19" x14ac:dyDescent="0.3">
      <c r="B5032" s="24" t="str">
        <f>_xlfn.IFNA(VLOOKUP(A5032,list!B:C,2,FALSE),"")</f>
        <v/>
      </c>
      <c r="D5032" s="24" t="str">
        <f>_xlfn.IFNA(VLOOKUP(C5032,list!$G$2:$I$10,2,FALSE),"")</f>
        <v/>
      </c>
      <c r="E5032" s="24" t="str">
        <f>_xlfn.IFNA(VLOOKUP(C5032,list!G:I,3,FALSE),"")</f>
        <v/>
      </c>
      <c r="O5032" s="26" t="str">
        <f t="shared" si="392"/>
        <v/>
      </c>
      <c r="P5032" s="28" t="str">
        <f t="shared" si="396"/>
        <v/>
      </c>
      <c r="Q5032" s="24" t="str">
        <f t="shared" si="393"/>
        <v/>
      </c>
      <c r="R5032" s="24" t="str">
        <f t="shared" si="394"/>
        <v/>
      </c>
      <c r="S5032" s="27" t="str">
        <f t="shared" si="395"/>
        <v/>
      </c>
    </row>
    <row r="5033" spans="2:19" x14ac:dyDescent="0.3">
      <c r="B5033" s="24" t="str">
        <f>_xlfn.IFNA(VLOOKUP(A5033,list!B:C,2,FALSE),"")</f>
        <v/>
      </c>
      <c r="D5033" s="24" t="str">
        <f>_xlfn.IFNA(VLOOKUP(C5033,list!$G$2:$I$10,2,FALSE),"")</f>
        <v/>
      </c>
      <c r="E5033" s="24" t="str">
        <f>_xlfn.IFNA(VLOOKUP(C5033,list!G:I,3,FALSE),"")</f>
        <v/>
      </c>
      <c r="O5033" s="26" t="str">
        <f t="shared" si="392"/>
        <v/>
      </c>
      <c r="P5033" s="28" t="str">
        <f t="shared" si="396"/>
        <v/>
      </c>
      <c r="Q5033" s="24" t="str">
        <f t="shared" si="393"/>
        <v/>
      </c>
      <c r="R5033" s="24" t="str">
        <f t="shared" si="394"/>
        <v/>
      </c>
      <c r="S5033" s="27" t="str">
        <f t="shared" si="395"/>
        <v/>
      </c>
    </row>
    <row r="5034" spans="2:19" x14ac:dyDescent="0.3">
      <c r="B5034" s="24" t="str">
        <f>_xlfn.IFNA(VLOOKUP(A5034,list!B:C,2,FALSE),"")</f>
        <v/>
      </c>
      <c r="D5034" s="24" t="str">
        <f>_xlfn.IFNA(VLOOKUP(C5034,list!$G$2:$I$10,2,FALSE),"")</f>
        <v/>
      </c>
      <c r="E5034" s="24" t="str">
        <f>_xlfn.IFNA(VLOOKUP(C5034,list!G:I,3,FALSE),"")</f>
        <v/>
      </c>
      <c r="O5034" s="26" t="str">
        <f t="shared" si="392"/>
        <v/>
      </c>
      <c r="P5034" s="28" t="str">
        <f t="shared" si="396"/>
        <v/>
      </c>
      <c r="Q5034" s="24" t="str">
        <f t="shared" si="393"/>
        <v/>
      </c>
      <c r="R5034" s="24" t="str">
        <f t="shared" si="394"/>
        <v/>
      </c>
      <c r="S5034" s="27" t="str">
        <f t="shared" si="395"/>
        <v/>
      </c>
    </row>
    <row r="5035" spans="2:19" x14ac:dyDescent="0.3">
      <c r="B5035" s="24" t="str">
        <f>_xlfn.IFNA(VLOOKUP(A5035,list!B:C,2,FALSE),"")</f>
        <v/>
      </c>
      <c r="D5035" s="24" t="str">
        <f>_xlfn.IFNA(VLOOKUP(C5035,list!$G$2:$I$10,2,FALSE),"")</f>
        <v/>
      </c>
      <c r="E5035" s="24" t="str">
        <f>_xlfn.IFNA(VLOOKUP(C5035,list!G:I,3,FALSE),"")</f>
        <v/>
      </c>
      <c r="O5035" s="26" t="str">
        <f t="shared" si="392"/>
        <v/>
      </c>
      <c r="P5035" s="28" t="str">
        <f t="shared" si="396"/>
        <v/>
      </c>
      <c r="Q5035" s="24" t="str">
        <f t="shared" si="393"/>
        <v/>
      </c>
      <c r="R5035" s="24" t="str">
        <f t="shared" si="394"/>
        <v/>
      </c>
      <c r="S5035" s="27" t="str">
        <f t="shared" si="395"/>
        <v/>
      </c>
    </row>
    <row r="5036" spans="2:19" x14ac:dyDescent="0.3">
      <c r="B5036" s="24" t="str">
        <f>_xlfn.IFNA(VLOOKUP(A5036,list!B:C,2,FALSE),"")</f>
        <v/>
      </c>
      <c r="D5036" s="24" t="str">
        <f>_xlfn.IFNA(VLOOKUP(C5036,list!$G$2:$I$10,2,FALSE),"")</f>
        <v/>
      </c>
      <c r="E5036" s="24" t="str">
        <f>_xlfn.IFNA(VLOOKUP(C5036,list!G:I,3,FALSE),"")</f>
        <v/>
      </c>
      <c r="O5036" s="26" t="str">
        <f t="shared" si="392"/>
        <v/>
      </c>
      <c r="P5036" s="28" t="str">
        <f t="shared" si="396"/>
        <v/>
      </c>
      <c r="Q5036" s="24" t="str">
        <f t="shared" si="393"/>
        <v/>
      </c>
      <c r="R5036" s="24" t="str">
        <f t="shared" si="394"/>
        <v/>
      </c>
      <c r="S5036" s="27" t="str">
        <f t="shared" si="395"/>
        <v/>
      </c>
    </row>
    <row r="5037" spans="2:19" x14ac:dyDescent="0.3">
      <c r="B5037" s="24" t="str">
        <f>_xlfn.IFNA(VLOOKUP(A5037,list!B:C,2,FALSE),"")</f>
        <v/>
      </c>
      <c r="D5037" s="24" t="str">
        <f>_xlfn.IFNA(VLOOKUP(C5037,list!$G$2:$I$10,2,FALSE),"")</f>
        <v/>
      </c>
      <c r="E5037" s="24" t="str">
        <f>_xlfn.IFNA(VLOOKUP(C5037,list!G:I,3,FALSE),"")</f>
        <v/>
      </c>
      <c r="O5037" s="26" t="str">
        <f t="shared" si="392"/>
        <v/>
      </c>
      <c r="P5037" s="28" t="str">
        <f t="shared" si="396"/>
        <v/>
      </c>
      <c r="Q5037" s="24" t="str">
        <f t="shared" si="393"/>
        <v/>
      </c>
      <c r="R5037" s="24" t="str">
        <f t="shared" si="394"/>
        <v/>
      </c>
      <c r="S5037" s="27" t="str">
        <f t="shared" si="395"/>
        <v/>
      </c>
    </row>
    <row r="5038" spans="2:19" x14ac:dyDescent="0.3">
      <c r="B5038" s="24" t="str">
        <f>_xlfn.IFNA(VLOOKUP(A5038,list!B:C,2,FALSE),"")</f>
        <v/>
      </c>
      <c r="D5038" s="24" t="str">
        <f>_xlfn.IFNA(VLOOKUP(C5038,list!$G$2:$I$10,2,FALSE),"")</f>
        <v/>
      </c>
      <c r="E5038" s="24" t="str">
        <f>_xlfn.IFNA(VLOOKUP(C5038,list!G:I,3,FALSE),"")</f>
        <v/>
      </c>
      <c r="O5038" s="26" t="str">
        <f t="shared" si="392"/>
        <v/>
      </c>
      <c r="P5038" s="28" t="str">
        <f t="shared" si="396"/>
        <v/>
      </c>
      <c r="Q5038" s="24" t="str">
        <f t="shared" si="393"/>
        <v/>
      </c>
      <c r="R5038" s="24" t="str">
        <f t="shared" si="394"/>
        <v/>
      </c>
      <c r="S5038" s="27" t="str">
        <f t="shared" si="395"/>
        <v/>
      </c>
    </row>
    <row r="5039" spans="2:19" x14ac:dyDescent="0.3">
      <c r="B5039" s="24" t="str">
        <f>_xlfn.IFNA(VLOOKUP(A5039,list!B:C,2,FALSE),"")</f>
        <v/>
      </c>
      <c r="D5039" s="24" t="str">
        <f>_xlfn.IFNA(VLOOKUP(C5039,list!$G$2:$I$10,2,FALSE),"")</f>
        <v/>
      </c>
      <c r="E5039" s="24" t="str">
        <f>_xlfn.IFNA(VLOOKUP(C5039,list!G:I,3,FALSE),"")</f>
        <v/>
      </c>
      <c r="O5039" s="26" t="str">
        <f t="shared" si="392"/>
        <v/>
      </c>
      <c r="P5039" s="28" t="str">
        <f t="shared" si="396"/>
        <v/>
      </c>
      <c r="Q5039" s="24" t="str">
        <f t="shared" si="393"/>
        <v/>
      </c>
      <c r="R5039" s="24" t="str">
        <f t="shared" si="394"/>
        <v/>
      </c>
      <c r="S5039" s="27" t="str">
        <f t="shared" si="395"/>
        <v/>
      </c>
    </row>
    <row r="5040" spans="2:19" x14ac:dyDescent="0.3">
      <c r="B5040" s="24" t="str">
        <f>_xlfn.IFNA(VLOOKUP(A5040,list!B:C,2,FALSE),"")</f>
        <v/>
      </c>
      <c r="D5040" s="24" t="str">
        <f>_xlfn.IFNA(VLOOKUP(C5040,list!$G$2:$I$10,2,FALSE),"")</f>
        <v/>
      </c>
      <c r="E5040" s="24" t="str">
        <f>_xlfn.IFNA(VLOOKUP(C5040,list!G:I,3,FALSE),"")</f>
        <v/>
      </c>
      <c r="O5040" s="26" t="str">
        <f t="shared" si="392"/>
        <v/>
      </c>
      <c r="P5040" s="28" t="str">
        <f t="shared" si="396"/>
        <v/>
      </c>
      <c r="Q5040" s="24" t="str">
        <f t="shared" si="393"/>
        <v/>
      </c>
      <c r="R5040" s="24" t="str">
        <f t="shared" si="394"/>
        <v/>
      </c>
      <c r="S5040" s="27" t="str">
        <f t="shared" si="395"/>
        <v/>
      </c>
    </row>
    <row r="5041" spans="2:19" x14ac:dyDescent="0.3">
      <c r="B5041" s="24" t="str">
        <f>_xlfn.IFNA(VLOOKUP(A5041,list!B:C,2,FALSE),"")</f>
        <v/>
      </c>
      <c r="D5041" s="24" t="str">
        <f>_xlfn.IFNA(VLOOKUP(C5041,list!$G$2:$I$10,2,FALSE),"")</f>
        <v/>
      </c>
      <c r="E5041" s="24" t="str">
        <f>_xlfn.IFNA(VLOOKUP(C5041,list!G:I,3,FALSE),"")</f>
        <v/>
      </c>
      <c r="O5041" s="26" t="str">
        <f t="shared" si="392"/>
        <v/>
      </c>
      <c r="P5041" s="28" t="str">
        <f t="shared" si="396"/>
        <v/>
      </c>
      <c r="Q5041" s="24" t="str">
        <f t="shared" si="393"/>
        <v/>
      </c>
      <c r="R5041" s="24" t="str">
        <f t="shared" si="394"/>
        <v/>
      </c>
      <c r="S5041" s="27" t="str">
        <f t="shared" si="395"/>
        <v/>
      </c>
    </row>
    <row r="5042" spans="2:19" x14ac:dyDescent="0.3">
      <c r="B5042" s="24" t="str">
        <f>_xlfn.IFNA(VLOOKUP(A5042,list!B:C,2,FALSE),"")</f>
        <v/>
      </c>
      <c r="D5042" s="24" t="str">
        <f>_xlfn.IFNA(VLOOKUP(C5042,list!$G$2:$I$10,2,FALSE),"")</f>
        <v/>
      </c>
      <c r="E5042" s="24" t="str">
        <f>_xlfn.IFNA(VLOOKUP(C5042,list!G:I,3,FALSE),"")</f>
        <v/>
      </c>
      <c r="O5042" s="26" t="str">
        <f t="shared" si="392"/>
        <v/>
      </c>
      <c r="P5042" s="28" t="str">
        <f t="shared" si="396"/>
        <v/>
      </c>
      <c r="Q5042" s="24" t="str">
        <f t="shared" si="393"/>
        <v/>
      </c>
      <c r="R5042" s="24" t="str">
        <f t="shared" si="394"/>
        <v/>
      </c>
      <c r="S5042" s="27" t="str">
        <f t="shared" si="395"/>
        <v/>
      </c>
    </row>
    <row r="5043" spans="2:19" x14ac:dyDescent="0.3">
      <c r="B5043" s="24" t="str">
        <f>_xlfn.IFNA(VLOOKUP(A5043,list!B:C,2,FALSE),"")</f>
        <v/>
      </c>
      <c r="D5043" s="24" t="str">
        <f>_xlfn.IFNA(VLOOKUP(C5043,list!$G$2:$I$10,2,FALSE),"")</f>
        <v/>
      </c>
      <c r="E5043" s="24" t="str">
        <f>_xlfn.IFNA(VLOOKUP(C5043,list!G:I,3,FALSE),"")</f>
        <v/>
      </c>
      <c r="O5043" s="26" t="str">
        <f t="shared" si="392"/>
        <v/>
      </c>
      <c r="P5043" s="28" t="str">
        <f t="shared" si="396"/>
        <v/>
      </c>
      <c r="Q5043" s="24" t="str">
        <f t="shared" si="393"/>
        <v/>
      </c>
      <c r="R5043" s="24" t="str">
        <f t="shared" si="394"/>
        <v/>
      </c>
      <c r="S5043" s="27" t="str">
        <f t="shared" si="395"/>
        <v/>
      </c>
    </row>
    <row r="5044" spans="2:19" x14ac:dyDescent="0.3">
      <c r="B5044" s="24" t="str">
        <f>_xlfn.IFNA(VLOOKUP(A5044,list!B:C,2,FALSE),"")</f>
        <v/>
      </c>
      <c r="D5044" s="24" t="str">
        <f>_xlfn.IFNA(VLOOKUP(C5044,list!$G$2:$I$10,2,FALSE),"")</f>
        <v/>
      </c>
      <c r="E5044" s="24" t="str">
        <f>_xlfn.IFNA(VLOOKUP(C5044,list!G:I,3,FALSE),"")</f>
        <v/>
      </c>
      <c r="O5044" s="26" t="str">
        <f t="shared" si="392"/>
        <v/>
      </c>
      <c r="P5044" s="28" t="str">
        <f t="shared" si="396"/>
        <v/>
      </c>
      <c r="Q5044" s="24" t="str">
        <f t="shared" si="393"/>
        <v/>
      </c>
      <c r="R5044" s="24" t="str">
        <f t="shared" si="394"/>
        <v/>
      </c>
      <c r="S5044" s="27" t="str">
        <f t="shared" si="395"/>
        <v/>
      </c>
    </row>
    <row r="5045" spans="2:19" x14ac:dyDescent="0.3">
      <c r="B5045" s="24" t="str">
        <f>_xlfn.IFNA(VLOOKUP(A5045,list!B:C,2,FALSE),"")</f>
        <v/>
      </c>
      <c r="D5045" s="24" t="str">
        <f>_xlfn.IFNA(VLOOKUP(C5045,list!$G$2:$I$10,2,FALSE),"")</f>
        <v/>
      </c>
      <c r="E5045" s="24" t="str">
        <f>_xlfn.IFNA(VLOOKUP(C5045,list!G:I,3,FALSE),"")</f>
        <v/>
      </c>
      <c r="O5045" s="26" t="str">
        <f t="shared" si="392"/>
        <v/>
      </c>
      <c r="P5045" s="28" t="str">
        <f t="shared" si="396"/>
        <v/>
      </c>
      <c r="Q5045" s="24" t="str">
        <f t="shared" si="393"/>
        <v/>
      </c>
      <c r="R5045" s="24" t="str">
        <f t="shared" si="394"/>
        <v/>
      </c>
      <c r="S5045" s="27" t="str">
        <f t="shared" si="395"/>
        <v/>
      </c>
    </row>
    <row r="5046" spans="2:19" x14ac:dyDescent="0.3">
      <c r="B5046" s="24" t="str">
        <f>_xlfn.IFNA(VLOOKUP(A5046,list!B:C,2,FALSE),"")</f>
        <v/>
      </c>
      <c r="D5046" s="24" t="str">
        <f>_xlfn.IFNA(VLOOKUP(C5046,list!$G$2:$I$10,2,FALSE),"")</f>
        <v/>
      </c>
      <c r="E5046" s="24" t="str">
        <f>_xlfn.IFNA(VLOOKUP(C5046,list!G:I,3,FALSE),"")</f>
        <v/>
      </c>
      <c r="O5046" s="26" t="str">
        <f t="shared" si="392"/>
        <v/>
      </c>
      <c r="P5046" s="28" t="str">
        <f t="shared" si="396"/>
        <v/>
      </c>
      <c r="Q5046" s="24" t="str">
        <f t="shared" si="393"/>
        <v/>
      </c>
      <c r="R5046" s="24" t="str">
        <f t="shared" si="394"/>
        <v/>
      </c>
      <c r="S5046" s="27" t="str">
        <f t="shared" si="395"/>
        <v/>
      </c>
    </row>
    <row r="5047" spans="2:19" x14ac:dyDescent="0.3">
      <c r="B5047" s="24" t="str">
        <f>_xlfn.IFNA(VLOOKUP(A5047,list!B:C,2,FALSE),"")</f>
        <v/>
      </c>
      <c r="D5047" s="24" t="str">
        <f>_xlfn.IFNA(VLOOKUP(C5047,list!$G$2:$I$10,2,FALSE),"")</f>
        <v/>
      </c>
      <c r="E5047" s="24" t="str">
        <f>_xlfn.IFNA(VLOOKUP(C5047,list!G:I,3,FALSE),"")</f>
        <v/>
      </c>
      <c r="O5047" s="26" t="str">
        <f t="shared" si="392"/>
        <v/>
      </c>
      <c r="P5047" s="28" t="str">
        <f t="shared" si="396"/>
        <v/>
      </c>
      <c r="Q5047" s="24" t="str">
        <f t="shared" si="393"/>
        <v/>
      </c>
      <c r="R5047" s="24" t="str">
        <f t="shared" si="394"/>
        <v/>
      </c>
      <c r="S5047" s="27" t="str">
        <f t="shared" si="395"/>
        <v/>
      </c>
    </row>
    <row r="5048" spans="2:19" x14ac:dyDescent="0.3">
      <c r="B5048" s="24" t="str">
        <f>_xlfn.IFNA(VLOOKUP(A5048,list!B:C,2,FALSE),"")</f>
        <v/>
      </c>
      <c r="D5048" s="24" t="str">
        <f>_xlfn.IFNA(VLOOKUP(C5048,list!$G$2:$I$10,2,FALSE),"")</f>
        <v/>
      </c>
      <c r="E5048" s="24" t="str">
        <f>_xlfn.IFNA(VLOOKUP(C5048,list!G:I,3,FALSE),"")</f>
        <v/>
      </c>
      <c r="O5048" s="26" t="str">
        <f t="shared" si="392"/>
        <v/>
      </c>
      <c r="P5048" s="28" t="str">
        <f t="shared" si="396"/>
        <v/>
      </c>
      <c r="Q5048" s="24" t="str">
        <f t="shared" si="393"/>
        <v/>
      </c>
      <c r="R5048" s="24" t="str">
        <f t="shared" si="394"/>
        <v/>
      </c>
      <c r="S5048" s="27" t="str">
        <f t="shared" si="395"/>
        <v/>
      </c>
    </row>
    <row r="5049" spans="2:19" x14ac:dyDescent="0.3">
      <c r="B5049" s="24" t="str">
        <f>_xlfn.IFNA(VLOOKUP(A5049,list!B:C,2,FALSE),"")</f>
        <v/>
      </c>
      <c r="D5049" s="24" t="str">
        <f>_xlfn.IFNA(VLOOKUP(C5049,list!$G$2:$I$10,2,FALSE),"")</f>
        <v/>
      </c>
      <c r="E5049" s="24" t="str">
        <f>_xlfn.IFNA(VLOOKUP(C5049,list!G:I,3,FALSE),"")</f>
        <v/>
      </c>
      <c r="O5049" s="26" t="str">
        <f t="shared" si="392"/>
        <v/>
      </c>
      <c r="P5049" s="28" t="str">
        <f t="shared" si="396"/>
        <v/>
      </c>
      <c r="Q5049" s="24" t="str">
        <f t="shared" si="393"/>
        <v/>
      </c>
      <c r="R5049" s="24" t="str">
        <f t="shared" si="394"/>
        <v/>
      </c>
      <c r="S5049" s="27" t="str">
        <f t="shared" si="395"/>
        <v/>
      </c>
    </row>
    <row r="5050" spans="2:19" x14ac:dyDescent="0.3">
      <c r="B5050" s="24" t="str">
        <f>_xlfn.IFNA(VLOOKUP(A5050,list!B:C,2,FALSE),"")</f>
        <v/>
      </c>
      <c r="D5050" s="24" t="str">
        <f>_xlfn.IFNA(VLOOKUP(C5050,list!$G$2:$I$10,2,FALSE),"")</f>
        <v/>
      </c>
      <c r="E5050" s="24" t="str">
        <f>_xlfn.IFNA(VLOOKUP(C5050,list!G:I,3,FALSE),"")</f>
        <v/>
      </c>
      <c r="O5050" s="26" t="str">
        <f t="shared" si="392"/>
        <v/>
      </c>
      <c r="P5050" s="28" t="str">
        <f t="shared" si="396"/>
        <v/>
      </c>
      <c r="Q5050" s="24" t="str">
        <f t="shared" si="393"/>
        <v/>
      </c>
      <c r="R5050" s="24" t="str">
        <f t="shared" si="394"/>
        <v/>
      </c>
      <c r="S5050" s="27" t="str">
        <f t="shared" si="395"/>
        <v/>
      </c>
    </row>
    <row r="5051" spans="2:19" x14ac:dyDescent="0.3">
      <c r="B5051" s="24" t="str">
        <f>_xlfn.IFNA(VLOOKUP(A5051,list!B:C,2,FALSE),"")</f>
        <v/>
      </c>
      <c r="D5051" s="24" t="str">
        <f>_xlfn.IFNA(VLOOKUP(C5051,list!$G$2:$I$10,2,FALSE),"")</f>
        <v/>
      </c>
      <c r="E5051" s="24" t="str">
        <f>_xlfn.IFNA(VLOOKUP(C5051,list!G:I,3,FALSE),"")</f>
        <v/>
      </c>
      <c r="O5051" s="26" t="str">
        <f t="shared" si="392"/>
        <v/>
      </c>
      <c r="P5051" s="28" t="str">
        <f t="shared" si="396"/>
        <v/>
      </c>
      <c r="Q5051" s="24" t="str">
        <f t="shared" si="393"/>
        <v/>
      </c>
      <c r="R5051" s="24" t="str">
        <f t="shared" si="394"/>
        <v/>
      </c>
      <c r="S5051" s="27" t="str">
        <f t="shared" si="395"/>
        <v/>
      </c>
    </row>
    <row r="5052" spans="2:19" x14ac:dyDescent="0.3">
      <c r="B5052" s="24" t="str">
        <f>_xlfn.IFNA(VLOOKUP(A5052,list!B:C,2,FALSE),"")</f>
        <v/>
      </c>
      <c r="D5052" s="24" t="str">
        <f>_xlfn.IFNA(VLOOKUP(C5052,list!$G$2:$I$10,2,FALSE),"")</f>
        <v/>
      </c>
      <c r="E5052" s="24" t="str">
        <f>_xlfn.IFNA(VLOOKUP(C5052,list!G:I,3,FALSE),"")</f>
        <v/>
      </c>
      <c r="O5052" s="26" t="str">
        <f t="shared" si="392"/>
        <v/>
      </c>
      <c r="P5052" s="28" t="str">
        <f t="shared" si="396"/>
        <v/>
      </c>
      <c r="Q5052" s="24" t="str">
        <f t="shared" si="393"/>
        <v/>
      </c>
      <c r="R5052" s="24" t="str">
        <f t="shared" si="394"/>
        <v/>
      </c>
      <c r="S5052" s="27" t="str">
        <f t="shared" si="395"/>
        <v/>
      </c>
    </row>
    <row r="5053" spans="2:19" x14ac:dyDescent="0.3">
      <c r="B5053" s="24" t="str">
        <f>_xlfn.IFNA(VLOOKUP(A5053,list!B:C,2,FALSE),"")</f>
        <v/>
      </c>
      <c r="D5053" s="24" t="str">
        <f>_xlfn.IFNA(VLOOKUP(C5053,list!$G$2:$I$10,2,FALSE),"")</f>
        <v/>
      </c>
      <c r="E5053" s="24" t="str">
        <f>_xlfn.IFNA(VLOOKUP(C5053,list!G:I,3,FALSE),"")</f>
        <v/>
      </c>
      <c r="O5053" s="26" t="str">
        <f t="shared" si="392"/>
        <v/>
      </c>
      <c r="P5053" s="28" t="str">
        <f t="shared" si="396"/>
        <v/>
      </c>
      <c r="Q5053" s="24" t="str">
        <f t="shared" si="393"/>
        <v/>
      </c>
      <c r="R5053" s="24" t="str">
        <f t="shared" si="394"/>
        <v/>
      </c>
      <c r="S5053" s="27" t="str">
        <f t="shared" si="395"/>
        <v/>
      </c>
    </row>
    <row r="5054" spans="2:19" x14ac:dyDescent="0.3">
      <c r="B5054" s="24" t="str">
        <f>_xlfn.IFNA(VLOOKUP(A5054,list!B:C,2,FALSE),"")</f>
        <v/>
      </c>
      <c r="D5054" s="24" t="str">
        <f>_xlfn.IFNA(VLOOKUP(C5054,list!$G$2:$I$10,2,FALSE),"")</f>
        <v/>
      </c>
      <c r="E5054" s="24" t="str">
        <f>_xlfn.IFNA(VLOOKUP(C5054,list!G:I,3,FALSE),"")</f>
        <v/>
      </c>
      <c r="O5054" s="26" t="str">
        <f t="shared" si="392"/>
        <v/>
      </c>
      <c r="P5054" s="28" t="str">
        <f t="shared" si="396"/>
        <v/>
      </c>
      <c r="Q5054" s="24" t="str">
        <f t="shared" si="393"/>
        <v/>
      </c>
      <c r="R5054" s="24" t="str">
        <f t="shared" si="394"/>
        <v/>
      </c>
      <c r="S5054" s="27" t="str">
        <f t="shared" si="395"/>
        <v/>
      </c>
    </row>
    <row r="5055" spans="2:19" x14ac:dyDescent="0.3">
      <c r="B5055" s="24" t="str">
        <f>_xlfn.IFNA(VLOOKUP(A5055,list!B:C,2,FALSE),"")</f>
        <v/>
      </c>
      <c r="D5055" s="24" t="str">
        <f>_xlfn.IFNA(VLOOKUP(C5055,list!$G$2:$I$10,2,FALSE),"")</f>
        <v/>
      </c>
      <c r="E5055" s="24" t="str">
        <f>_xlfn.IFNA(VLOOKUP(C5055,list!G:I,3,FALSE),"")</f>
        <v/>
      </c>
      <c r="O5055" s="26" t="str">
        <f t="shared" si="392"/>
        <v/>
      </c>
      <c r="P5055" s="28" t="str">
        <f t="shared" si="396"/>
        <v/>
      </c>
      <c r="Q5055" s="24" t="str">
        <f t="shared" si="393"/>
        <v/>
      </c>
      <c r="R5055" s="24" t="str">
        <f t="shared" si="394"/>
        <v/>
      </c>
      <c r="S5055" s="27" t="str">
        <f t="shared" si="395"/>
        <v/>
      </c>
    </row>
    <row r="5056" spans="2:19" x14ac:dyDescent="0.3">
      <c r="B5056" s="24" t="str">
        <f>_xlfn.IFNA(VLOOKUP(A5056,list!B:C,2,FALSE),"")</f>
        <v/>
      </c>
      <c r="D5056" s="24" t="str">
        <f>_xlfn.IFNA(VLOOKUP(C5056,list!$G$2:$I$10,2,FALSE),"")</f>
        <v/>
      </c>
      <c r="E5056" s="24" t="str">
        <f>_xlfn.IFNA(VLOOKUP(C5056,list!G:I,3,FALSE),"")</f>
        <v/>
      </c>
      <c r="O5056" s="26" t="str">
        <f t="shared" si="392"/>
        <v/>
      </c>
      <c r="P5056" s="28" t="str">
        <f t="shared" si="396"/>
        <v/>
      </c>
      <c r="Q5056" s="24" t="str">
        <f t="shared" si="393"/>
        <v/>
      </c>
      <c r="R5056" s="24" t="str">
        <f t="shared" si="394"/>
        <v/>
      </c>
      <c r="S5056" s="27" t="str">
        <f t="shared" si="395"/>
        <v/>
      </c>
    </row>
    <row r="5057" spans="2:19" x14ac:dyDescent="0.3">
      <c r="B5057" s="24" t="str">
        <f>_xlfn.IFNA(VLOOKUP(A5057,list!B:C,2,FALSE),"")</f>
        <v/>
      </c>
      <c r="D5057" s="24" t="str">
        <f>_xlfn.IFNA(VLOOKUP(C5057,list!$G$2:$I$10,2,FALSE),"")</f>
        <v/>
      </c>
      <c r="E5057" s="24" t="str">
        <f>_xlfn.IFNA(VLOOKUP(C5057,list!G:I,3,FALSE),"")</f>
        <v/>
      </c>
      <c r="O5057" s="26" t="str">
        <f t="shared" si="392"/>
        <v/>
      </c>
      <c r="P5057" s="28" t="str">
        <f t="shared" si="396"/>
        <v/>
      </c>
      <c r="Q5057" s="24" t="str">
        <f t="shared" si="393"/>
        <v/>
      </c>
      <c r="R5057" s="24" t="str">
        <f t="shared" si="394"/>
        <v/>
      </c>
      <c r="S5057" s="27" t="str">
        <f t="shared" si="395"/>
        <v/>
      </c>
    </row>
    <row r="5058" spans="2:19" x14ac:dyDescent="0.3">
      <c r="B5058" s="24" t="str">
        <f>_xlfn.IFNA(VLOOKUP(A5058,list!B:C,2,FALSE),"")</f>
        <v/>
      </c>
      <c r="D5058" s="24" t="str">
        <f>_xlfn.IFNA(VLOOKUP(C5058,list!$G$2:$I$10,2,FALSE),"")</f>
        <v/>
      </c>
      <c r="E5058" s="24" t="str">
        <f>_xlfn.IFNA(VLOOKUP(C5058,list!G:I,3,FALSE),"")</f>
        <v/>
      </c>
      <c r="O5058" s="26" t="str">
        <f t="shared" ref="O5058:O5121" si="397">IFERROR(IF(H5058="","",DATE(YEAR(H5058),MONTH(H5058),1)),"")</f>
        <v/>
      </c>
      <c r="P5058" s="28" t="str">
        <f t="shared" si="396"/>
        <v/>
      </c>
      <c r="Q5058" s="24" t="str">
        <f t="shared" ref="Q5058:Q5121" si="398">IFERROR(IF(J5058="","",MONTH(EOMONTH(J5058,(DAY(J5058)&gt;15)+0))),"")</f>
        <v/>
      </c>
      <c r="R5058" s="24" t="str">
        <f t="shared" ref="R5058:R5121" si="399">IFERROR(IF(J5058="","",IF(AND(MONTH(J5058)=12,Q5058=1),YEAR(J5058)+1,YEAR(J5058))),"")</f>
        <v/>
      </c>
      <c r="S5058" s="27" t="str">
        <f t="shared" ref="S5058:S5121" si="400">IF(OR(Q5058="",R5058=""),"",DATE(R5058,Q5058,1))</f>
        <v/>
      </c>
    </row>
    <row r="5059" spans="2:19" x14ac:dyDescent="0.3">
      <c r="B5059" s="24" t="str">
        <f>_xlfn.IFNA(VLOOKUP(A5059,list!B:C,2,FALSE),"")</f>
        <v/>
      </c>
      <c r="D5059" s="24" t="str">
        <f>_xlfn.IFNA(VLOOKUP(C5059,list!$G$2:$I$10,2,FALSE),"")</f>
        <v/>
      </c>
      <c r="E5059" s="24" t="str">
        <f>_xlfn.IFNA(VLOOKUP(C5059,list!G:I,3,FALSE),"")</f>
        <v/>
      </c>
      <c r="O5059" s="26" t="str">
        <f t="shared" si="397"/>
        <v/>
      </c>
      <c r="P5059" s="28" t="str">
        <f t="shared" ref="P5059:P5122" si="401">IFERROR(IF(J5059&gt;0,((J5059-H5059)/7),""),"")</f>
        <v/>
      </c>
      <c r="Q5059" s="24" t="str">
        <f t="shared" si="398"/>
        <v/>
      </c>
      <c r="R5059" s="24" t="str">
        <f t="shared" si="399"/>
        <v/>
      </c>
      <c r="S5059" s="27" t="str">
        <f t="shared" si="400"/>
        <v/>
      </c>
    </row>
    <row r="5060" spans="2:19" x14ac:dyDescent="0.3">
      <c r="B5060" s="24" t="str">
        <f>_xlfn.IFNA(VLOOKUP(A5060,list!B:C,2,FALSE),"")</f>
        <v/>
      </c>
      <c r="D5060" s="24" t="str">
        <f>_xlfn.IFNA(VLOOKUP(C5060,list!$G$2:$I$10,2,FALSE),"")</f>
        <v/>
      </c>
      <c r="E5060" s="24" t="str">
        <f>_xlfn.IFNA(VLOOKUP(C5060,list!G:I,3,FALSE),"")</f>
        <v/>
      </c>
      <c r="O5060" s="26" t="str">
        <f t="shared" si="397"/>
        <v/>
      </c>
      <c r="P5060" s="28" t="str">
        <f t="shared" si="401"/>
        <v/>
      </c>
      <c r="Q5060" s="24" t="str">
        <f t="shared" si="398"/>
        <v/>
      </c>
      <c r="R5060" s="24" t="str">
        <f t="shared" si="399"/>
        <v/>
      </c>
      <c r="S5060" s="27" t="str">
        <f t="shared" si="400"/>
        <v/>
      </c>
    </row>
    <row r="5061" spans="2:19" x14ac:dyDescent="0.3">
      <c r="B5061" s="24" t="str">
        <f>_xlfn.IFNA(VLOOKUP(A5061,list!B:C,2,FALSE),"")</f>
        <v/>
      </c>
      <c r="D5061" s="24" t="str">
        <f>_xlfn.IFNA(VLOOKUP(C5061,list!$G$2:$I$10,2,FALSE),"")</f>
        <v/>
      </c>
      <c r="E5061" s="24" t="str">
        <f>_xlfn.IFNA(VLOOKUP(C5061,list!G:I,3,FALSE),"")</f>
        <v/>
      </c>
      <c r="O5061" s="26" t="str">
        <f t="shared" si="397"/>
        <v/>
      </c>
      <c r="P5061" s="28" t="str">
        <f t="shared" si="401"/>
        <v/>
      </c>
      <c r="Q5061" s="24" t="str">
        <f t="shared" si="398"/>
        <v/>
      </c>
      <c r="R5061" s="24" t="str">
        <f t="shared" si="399"/>
        <v/>
      </c>
      <c r="S5061" s="27" t="str">
        <f t="shared" si="400"/>
        <v/>
      </c>
    </row>
    <row r="5062" spans="2:19" x14ac:dyDescent="0.3">
      <c r="B5062" s="24" t="str">
        <f>_xlfn.IFNA(VLOOKUP(A5062,list!B:C,2,FALSE),"")</f>
        <v/>
      </c>
      <c r="D5062" s="24" t="str">
        <f>_xlfn.IFNA(VLOOKUP(C5062,list!$G$2:$I$10,2,FALSE),"")</f>
        <v/>
      </c>
      <c r="E5062" s="24" t="str">
        <f>_xlfn.IFNA(VLOOKUP(C5062,list!G:I,3,FALSE),"")</f>
        <v/>
      </c>
      <c r="O5062" s="26" t="str">
        <f t="shared" si="397"/>
        <v/>
      </c>
      <c r="P5062" s="28" t="str">
        <f t="shared" si="401"/>
        <v/>
      </c>
      <c r="Q5062" s="24" t="str">
        <f t="shared" si="398"/>
        <v/>
      </c>
      <c r="R5062" s="24" t="str">
        <f t="shared" si="399"/>
        <v/>
      </c>
      <c r="S5062" s="27" t="str">
        <f t="shared" si="400"/>
        <v/>
      </c>
    </row>
    <row r="5063" spans="2:19" x14ac:dyDescent="0.3">
      <c r="B5063" s="24" t="str">
        <f>_xlfn.IFNA(VLOOKUP(A5063,list!B:C,2,FALSE),"")</f>
        <v/>
      </c>
      <c r="D5063" s="24" t="str">
        <f>_xlfn.IFNA(VLOOKUP(C5063,list!$G$2:$I$10,2,FALSE),"")</f>
        <v/>
      </c>
      <c r="E5063" s="24" t="str">
        <f>_xlfn.IFNA(VLOOKUP(C5063,list!G:I,3,FALSE),"")</f>
        <v/>
      </c>
      <c r="O5063" s="26" t="str">
        <f t="shared" si="397"/>
        <v/>
      </c>
      <c r="P5063" s="28" t="str">
        <f t="shared" si="401"/>
        <v/>
      </c>
      <c r="Q5063" s="24" t="str">
        <f t="shared" si="398"/>
        <v/>
      </c>
      <c r="R5063" s="24" t="str">
        <f t="shared" si="399"/>
        <v/>
      </c>
      <c r="S5063" s="27" t="str">
        <f t="shared" si="400"/>
        <v/>
      </c>
    </row>
    <row r="5064" spans="2:19" x14ac:dyDescent="0.3">
      <c r="B5064" s="24" t="str">
        <f>_xlfn.IFNA(VLOOKUP(A5064,list!B:C,2,FALSE),"")</f>
        <v/>
      </c>
      <c r="D5064" s="24" t="str">
        <f>_xlfn.IFNA(VLOOKUP(C5064,list!$G$2:$I$10,2,FALSE),"")</f>
        <v/>
      </c>
      <c r="E5064" s="24" t="str">
        <f>_xlfn.IFNA(VLOOKUP(C5064,list!G:I,3,FALSE),"")</f>
        <v/>
      </c>
      <c r="O5064" s="26" t="str">
        <f t="shared" si="397"/>
        <v/>
      </c>
      <c r="P5064" s="28" t="str">
        <f t="shared" si="401"/>
        <v/>
      </c>
      <c r="Q5064" s="24" t="str">
        <f t="shared" si="398"/>
        <v/>
      </c>
      <c r="R5064" s="24" t="str">
        <f t="shared" si="399"/>
        <v/>
      </c>
      <c r="S5064" s="27" t="str">
        <f t="shared" si="400"/>
        <v/>
      </c>
    </row>
    <row r="5065" spans="2:19" x14ac:dyDescent="0.3">
      <c r="B5065" s="24" t="str">
        <f>_xlfn.IFNA(VLOOKUP(A5065,list!B:C,2,FALSE),"")</f>
        <v/>
      </c>
      <c r="D5065" s="24" t="str">
        <f>_xlfn.IFNA(VLOOKUP(C5065,list!$G$2:$I$10,2,FALSE),"")</f>
        <v/>
      </c>
      <c r="E5065" s="24" t="str">
        <f>_xlfn.IFNA(VLOOKUP(C5065,list!G:I,3,FALSE),"")</f>
        <v/>
      </c>
      <c r="O5065" s="26" t="str">
        <f t="shared" si="397"/>
        <v/>
      </c>
      <c r="P5065" s="28" t="str">
        <f t="shared" si="401"/>
        <v/>
      </c>
      <c r="Q5065" s="24" t="str">
        <f t="shared" si="398"/>
        <v/>
      </c>
      <c r="R5065" s="24" t="str">
        <f t="shared" si="399"/>
        <v/>
      </c>
      <c r="S5065" s="27" t="str">
        <f t="shared" si="400"/>
        <v/>
      </c>
    </row>
    <row r="5066" spans="2:19" x14ac:dyDescent="0.3">
      <c r="B5066" s="24" t="str">
        <f>_xlfn.IFNA(VLOOKUP(A5066,list!B:C,2,FALSE),"")</f>
        <v/>
      </c>
      <c r="D5066" s="24" t="str">
        <f>_xlfn.IFNA(VLOOKUP(C5066,list!$G$2:$I$10,2,FALSE),"")</f>
        <v/>
      </c>
      <c r="E5066" s="24" t="str">
        <f>_xlfn.IFNA(VLOOKUP(C5066,list!G:I,3,FALSE),"")</f>
        <v/>
      </c>
      <c r="O5066" s="26" t="str">
        <f t="shared" si="397"/>
        <v/>
      </c>
      <c r="P5066" s="28" t="str">
        <f t="shared" si="401"/>
        <v/>
      </c>
      <c r="Q5066" s="24" t="str">
        <f t="shared" si="398"/>
        <v/>
      </c>
      <c r="R5066" s="24" t="str">
        <f t="shared" si="399"/>
        <v/>
      </c>
      <c r="S5066" s="27" t="str">
        <f t="shared" si="400"/>
        <v/>
      </c>
    </row>
    <row r="5067" spans="2:19" x14ac:dyDescent="0.3">
      <c r="B5067" s="24" t="str">
        <f>_xlfn.IFNA(VLOOKUP(A5067,list!B:C,2,FALSE),"")</f>
        <v/>
      </c>
      <c r="D5067" s="24" t="str">
        <f>_xlfn.IFNA(VLOOKUP(C5067,list!$G$2:$I$10,2,FALSE),"")</f>
        <v/>
      </c>
      <c r="E5067" s="24" t="str">
        <f>_xlfn.IFNA(VLOOKUP(C5067,list!G:I,3,FALSE),"")</f>
        <v/>
      </c>
      <c r="O5067" s="26" t="str">
        <f t="shared" si="397"/>
        <v/>
      </c>
      <c r="P5067" s="28" t="str">
        <f t="shared" si="401"/>
        <v/>
      </c>
      <c r="Q5067" s="24" t="str">
        <f t="shared" si="398"/>
        <v/>
      </c>
      <c r="R5067" s="24" t="str">
        <f t="shared" si="399"/>
        <v/>
      </c>
      <c r="S5067" s="27" t="str">
        <f t="shared" si="400"/>
        <v/>
      </c>
    </row>
    <row r="5068" spans="2:19" x14ac:dyDescent="0.3">
      <c r="B5068" s="24" t="str">
        <f>_xlfn.IFNA(VLOOKUP(A5068,list!B:C,2,FALSE),"")</f>
        <v/>
      </c>
      <c r="D5068" s="24" t="str">
        <f>_xlfn.IFNA(VLOOKUP(C5068,list!$G$2:$I$10,2,FALSE),"")</f>
        <v/>
      </c>
      <c r="E5068" s="24" t="str">
        <f>_xlfn.IFNA(VLOOKUP(C5068,list!G:I,3,FALSE),"")</f>
        <v/>
      </c>
      <c r="O5068" s="26" t="str">
        <f t="shared" si="397"/>
        <v/>
      </c>
      <c r="P5068" s="28" t="str">
        <f t="shared" si="401"/>
        <v/>
      </c>
      <c r="Q5068" s="24" t="str">
        <f t="shared" si="398"/>
        <v/>
      </c>
      <c r="R5068" s="24" t="str">
        <f t="shared" si="399"/>
        <v/>
      </c>
      <c r="S5068" s="27" t="str">
        <f t="shared" si="400"/>
        <v/>
      </c>
    </row>
    <row r="5069" spans="2:19" x14ac:dyDescent="0.3">
      <c r="B5069" s="24" t="str">
        <f>_xlfn.IFNA(VLOOKUP(A5069,list!B:C,2,FALSE),"")</f>
        <v/>
      </c>
      <c r="D5069" s="24" t="str">
        <f>_xlfn.IFNA(VLOOKUP(C5069,list!$G$2:$I$10,2,FALSE),"")</f>
        <v/>
      </c>
      <c r="E5069" s="24" t="str">
        <f>_xlfn.IFNA(VLOOKUP(C5069,list!G:I,3,FALSE),"")</f>
        <v/>
      </c>
      <c r="O5069" s="26" t="str">
        <f t="shared" si="397"/>
        <v/>
      </c>
      <c r="P5069" s="28" t="str">
        <f t="shared" si="401"/>
        <v/>
      </c>
      <c r="Q5069" s="24" t="str">
        <f t="shared" si="398"/>
        <v/>
      </c>
      <c r="R5069" s="24" t="str">
        <f t="shared" si="399"/>
        <v/>
      </c>
      <c r="S5069" s="27" t="str">
        <f t="shared" si="400"/>
        <v/>
      </c>
    </row>
    <row r="5070" spans="2:19" x14ac:dyDescent="0.3">
      <c r="B5070" s="24" t="str">
        <f>_xlfn.IFNA(VLOOKUP(A5070,list!B:C,2,FALSE),"")</f>
        <v/>
      </c>
      <c r="D5070" s="24" t="str">
        <f>_xlfn.IFNA(VLOOKUP(C5070,list!$G$2:$I$10,2,FALSE),"")</f>
        <v/>
      </c>
      <c r="E5070" s="24" t="str">
        <f>_xlfn.IFNA(VLOOKUP(C5070,list!G:I,3,FALSE),"")</f>
        <v/>
      </c>
      <c r="O5070" s="26" t="str">
        <f t="shared" si="397"/>
        <v/>
      </c>
      <c r="P5070" s="28" t="str">
        <f t="shared" si="401"/>
        <v/>
      </c>
      <c r="Q5070" s="24" t="str">
        <f t="shared" si="398"/>
        <v/>
      </c>
      <c r="R5070" s="24" t="str">
        <f t="shared" si="399"/>
        <v/>
      </c>
      <c r="S5070" s="27" t="str">
        <f t="shared" si="400"/>
        <v/>
      </c>
    </row>
    <row r="5071" spans="2:19" x14ac:dyDescent="0.3">
      <c r="B5071" s="24" t="str">
        <f>_xlfn.IFNA(VLOOKUP(A5071,list!B:C,2,FALSE),"")</f>
        <v/>
      </c>
      <c r="D5071" s="24" t="str">
        <f>_xlfn.IFNA(VLOOKUP(C5071,list!$G$2:$I$10,2,FALSE),"")</f>
        <v/>
      </c>
      <c r="E5071" s="24" t="str">
        <f>_xlfn.IFNA(VLOOKUP(C5071,list!G:I,3,FALSE),"")</f>
        <v/>
      </c>
      <c r="O5071" s="26" t="str">
        <f t="shared" si="397"/>
        <v/>
      </c>
      <c r="P5071" s="28" t="str">
        <f t="shared" si="401"/>
        <v/>
      </c>
      <c r="Q5071" s="24" t="str">
        <f t="shared" si="398"/>
        <v/>
      </c>
      <c r="R5071" s="24" t="str">
        <f t="shared" si="399"/>
        <v/>
      </c>
      <c r="S5071" s="27" t="str">
        <f t="shared" si="400"/>
        <v/>
      </c>
    </row>
    <row r="5072" spans="2:19" x14ac:dyDescent="0.3">
      <c r="B5072" s="24" t="str">
        <f>_xlfn.IFNA(VLOOKUP(A5072,list!B:C,2,FALSE),"")</f>
        <v/>
      </c>
      <c r="D5072" s="24" t="str">
        <f>_xlfn.IFNA(VLOOKUP(C5072,list!$G$2:$I$10,2,FALSE),"")</f>
        <v/>
      </c>
      <c r="E5072" s="24" t="str">
        <f>_xlfn.IFNA(VLOOKUP(C5072,list!G:I,3,FALSE),"")</f>
        <v/>
      </c>
      <c r="O5072" s="26" t="str">
        <f t="shared" si="397"/>
        <v/>
      </c>
      <c r="P5072" s="28" t="str">
        <f t="shared" si="401"/>
        <v/>
      </c>
      <c r="Q5072" s="24" t="str">
        <f t="shared" si="398"/>
        <v/>
      </c>
      <c r="R5072" s="24" t="str">
        <f t="shared" si="399"/>
        <v/>
      </c>
      <c r="S5072" s="27" t="str">
        <f t="shared" si="400"/>
        <v/>
      </c>
    </row>
    <row r="5073" spans="2:19" x14ac:dyDescent="0.3">
      <c r="B5073" s="24" t="str">
        <f>_xlfn.IFNA(VLOOKUP(A5073,list!B:C,2,FALSE),"")</f>
        <v/>
      </c>
      <c r="D5073" s="24" t="str">
        <f>_xlfn.IFNA(VLOOKUP(C5073,list!$G$2:$I$10,2,FALSE),"")</f>
        <v/>
      </c>
      <c r="E5073" s="24" t="str">
        <f>_xlfn.IFNA(VLOOKUP(C5073,list!G:I,3,FALSE),"")</f>
        <v/>
      </c>
      <c r="O5073" s="26" t="str">
        <f t="shared" si="397"/>
        <v/>
      </c>
      <c r="P5073" s="28" t="str">
        <f t="shared" si="401"/>
        <v/>
      </c>
      <c r="Q5073" s="24" t="str">
        <f t="shared" si="398"/>
        <v/>
      </c>
      <c r="R5073" s="24" t="str">
        <f t="shared" si="399"/>
        <v/>
      </c>
      <c r="S5073" s="27" t="str">
        <f t="shared" si="400"/>
        <v/>
      </c>
    </row>
    <row r="5074" spans="2:19" x14ac:dyDescent="0.3">
      <c r="B5074" s="24" t="str">
        <f>_xlfn.IFNA(VLOOKUP(A5074,list!B:C,2,FALSE),"")</f>
        <v/>
      </c>
      <c r="D5074" s="24" t="str">
        <f>_xlfn.IFNA(VLOOKUP(C5074,list!$G$2:$I$10,2,FALSE),"")</f>
        <v/>
      </c>
      <c r="E5074" s="24" t="str">
        <f>_xlfn.IFNA(VLOOKUP(C5074,list!G:I,3,FALSE),"")</f>
        <v/>
      </c>
      <c r="O5074" s="26" t="str">
        <f t="shared" si="397"/>
        <v/>
      </c>
      <c r="P5074" s="28" t="str">
        <f t="shared" si="401"/>
        <v/>
      </c>
      <c r="Q5074" s="24" t="str">
        <f t="shared" si="398"/>
        <v/>
      </c>
      <c r="R5074" s="24" t="str">
        <f t="shared" si="399"/>
        <v/>
      </c>
      <c r="S5074" s="27" t="str">
        <f t="shared" si="400"/>
        <v/>
      </c>
    </row>
    <row r="5075" spans="2:19" x14ac:dyDescent="0.3">
      <c r="B5075" s="24" t="str">
        <f>_xlfn.IFNA(VLOOKUP(A5075,list!B:C,2,FALSE),"")</f>
        <v/>
      </c>
      <c r="D5075" s="24" t="str">
        <f>_xlfn.IFNA(VLOOKUP(C5075,list!$G$2:$I$10,2,FALSE),"")</f>
        <v/>
      </c>
      <c r="E5075" s="24" t="str">
        <f>_xlfn.IFNA(VLOOKUP(C5075,list!G:I,3,FALSE),"")</f>
        <v/>
      </c>
      <c r="O5075" s="26" t="str">
        <f t="shared" si="397"/>
        <v/>
      </c>
      <c r="P5075" s="28" t="str">
        <f t="shared" si="401"/>
        <v/>
      </c>
      <c r="Q5075" s="24" t="str">
        <f t="shared" si="398"/>
        <v/>
      </c>
      <c r="R5075" s="24" t="str">
        <f t="shared" si="399"/>
        <v/>
      </c>
      <c r="S5075" s="27" t="str">
        <f t="shared" si="400"/>
        <v/>
      </c>
    </row>
    <row r="5076" spans="2:19" x14ac:dyDescent="0.3">
      <c r="B5076" s="24" t="str">
        <f>_xlfn.IFNA(VLOOKUP(A5076,list!B:C,2,FALSE),"")</f>
        <v/>
      </c>
      <c r="D5076" s="24" t="str">
        <f>_xlfn.IFNA(VLOOKUP(C5076,list!$G$2:$I$10,2,FALSE),"")</f>
        <v/>
      </c>
      <c r="E5076" s="24" t="str">
        <f>_xlfn.IFNA(VLOOKUP(C5076,list!G:I,3,FALSE),"")</f>
        <v/>
      </c>
      <c r="O5076" s="26" t="str">
        <f t="shared" si="397"/>
        <v/>
      </c>
      <c r="P5076" s="28" t="str">
        <f t="shared" si="401"/>
        <v/>
      </c>
      <c r="Q5076" s="24" t="str">
        <f t="shared" si="398"/>
        <v/>
      </c>
      <c r="R5076" s="24" t="str">
        <f t="shared" si="399"/>
        <v/>
      </c>
      <c r="S5076" s="27" t="str">
        <f t="shared" si="400"/>
        <v/>
      </c>
    </row>
    <row r="5077" spans="2:19" x14ac:dyDescent="0.3">
      <c r="B5077" s="24" t="str">
        <f>_xlfn.IFNA(VLOOKUP(A5077,list!B:C,2,FALSE),"")</f>
        <v/>
      </c>
      <c r="D5077" s="24" t="str">
        <f>_xlfn.IFNA(VLOOKUP(C5077,list!$G$2:$I$10,2,FALSE),"")</f>
        <v/>
      </c>
      <c r="E5077" s="24" t="str">
        <f>_xlfn.IFNA(VLOOKUP(C5077,list!G:I,3,FALSE),"")</f>
        <v/>
      </c>
      <c r="O5077" s="26" t="str">
        <f t="shared" si="397"/>
        <v/>
      </c>
      <c r="P5077" s="28" t="str">
        <f t="shared" si="401"/>
        <v/>
      </c>
      <c r="Q5077" s="24" t="str">
        <f t="shared" si="398"/>
        <v/>
      </c>
      <c r="R5077" s="24" t="str">
        <f t="shared" si="399"/>
        <v/>
      </c>
      <c r="S5077" s="27" t="str">
        <f t="shared" si="400"/>
        <v/>
      </c>
    </row>
    <row r="5078" spans="2:19" x14ac:dyDescent="0.3">
      <c r="B5078" s="24" t="str">
        <f>_xlfn.IFNA(VLOOKUP(A5078,list!B:C,2,FALSE),"")</f>
        <v/>
      </c>
      <c r="D5078" s="24" t="str">
        <f>_xlfn.IFNA(VLOOKUP(C5078,list!$G$2:$I$10,2,FALSE),"")</f>
        <v/>
      </c>
      <c r="E5078" s="24" t="str">
        <f>_xlfn.IFNA(VLOOKUP(C5078,list!G:I,3,FALSE),"")</f>
        <v/>
      </c>
      <c r="O5078" s="26" t="str">
        <f t="shared" si="397"/>
        <v/>
      </c>
      <c r="P5078" s="28" t="str">
        <f t="shared" si="401"/>
        <v/>
      </c>
      <c r="Q5078" s="24" t="str">
        <f t="shared" si="398"/>
        <v/>
      </c>
      <c r="R5078" s="24" t="str">
        <f t="shared" si="399"/>
        <v/>
      </c>
      <c r="S5078" s="27" t="str">
        <f t="shared" si="400"/>
        <v/>
      </c>
    </row>
    <row r="5079" spans="2:19" x14ac:dyDescent="0.3">
      <c r="B5079" s="24" t="str">
        <f>_xlfn.IFNA(VLOOKUP(A5079,list!B:C,2,FALSE),"")</f>
        <v/>
      </c>
      <c r="D5079" s="24" t="str">
        <f>_xlfn.IFNA(VLOOKUP(C5079,list!$G$2:$I$10,2,FALSE),"")</f>
        <v/>
      </c>
      <c r="E5079" s="24" t="str">
        <f>_xlfn.IFNA(VLOOKUP(C5079,list!G:I,3,FALSE),"")</f>
        <v/>
      </c>
      <c r="O5079" s="26" t="str">
        <f t="shared" si="397"/>
        <v/>
      </c>
      <c r="P5079" s="28" t="str">
        <f t="shared" si="401"/>
        <v/>
      </c>
      <c r="Q5079" s="24" t="str">
        <f t="shared" si="398"/>
        <v/>
      </c>
      <c r="R5079" s="24" t="str">
        <f t="shared" si="399"/>
        <v/>
      </c>
      <c r="S5079" s="27" t="str">
        <f t="shared" si="400"/>
        <v/>
      </c>
    </row>
    <row r="5080" spans="2:19" x14ac:dyDescent="0.3">
      <c r="B5080" s="24" t="str">
        <f>_xlfn.IFNA(VLOOKUP(A5080,list!B:C,2,FALSE),"")</f>
        <v/>
      </c>
      <c r="D5080" s="24" t="str">
        <f>_xlfn.IFNA(VLOOKUP(C5080,list!$G$2:$I$10,2,FALSE),"")</f>
        <v/>
      </c>
      <c r="E5080" s="24" t="str">
        <f>_xlfn.IFNA(VLOOKUP(C5080,list!G:I,3,FALSE),"")</f>
        <v/>
      </c>
      <c r="O5080" s="26" t="str">
        <f t="shared" si="397"/>
        <v/>
      </c>
      <c r="P5080" s="28" t="str">
        <f t="shared" si="401"/>
        <v/>
      </c>
      <c r="Q5080" s="24" t="str">
        <f t="shared" si="398"/>
        <v/>
      </c>
      <c r="R5080" s="24" t="str">
        <f t="shared" si="399"/>
        <v/>
      </c>
      <c r="S5080" s="27" t="str">
        <f t="shared" si="400"/>
        <v/>
      </c>
    </row>
    <row r="5081" spans="2:19" x14ac:dyDescent="0.3">
      <c r="B5081" s="24" t="str">
        <f>_xlfn.IFNA(VLOOKUP(A5081,list!B:C,2,FALSE),"")</f>
        <v/>
      </c>
      <c r="D5081" s="24" t="str">
        <f>_xlfn.IFNA(VLOOKUP(C5081,list!$G$2:$I$10,2,FALSE),"")</f>
        <v/>
      </c>
      <c r="E5081" s="24" t="str">
        <f>_xlfn.IFNA(VLOOKUP(C5081,list!G:I,3,FALSE),"")</f>
        <v/>
      </c>
      <c r="O5081" s="26" t="str">
        <f t="shared" si="397"/>
        <v/>
      </c>
      <c r="P5081" s="28" t="str">
        <f t="shared" si="401"/>
        <v/>
      </c>
      <c r="Q5081" s="24" t="str">
        <f t="shared" si="398"/>
        <v/>
      </c>
      <c r="R5081" s="24" t="str">
        <f t="shared" si="399"/>
        <v/>
      </c>
      <c r="S5081" s="27" t="str">
        <f t="shared" si="400"/>
        <v/>
      </c>
    </row>
    <row r="5082" spans="2:19" x14ac:dyDescent="0.3">
      <c r="B5082" s="24" t="str">
        <f>_xlfn.IFNA(VLOOKUP(A5082,list!B:C,2,FALSE),"")</f>
        <v/>
      </c>
      <c r="D5082" s="24" t="str">
        <f>_xlfn.IFNA(VLOOKUP(C5082,list!$G$2:$I$10,2,FALSE),"")</f>
        <v/>
      </c>
      <c r="E5082" s="24" t="str">
        <f>_xlfn.IFNA(VLOOKUP(C5082,list!G:I,3,FALSE),"")</f>
        <v/>
      </c>
      <c r="O5082" s="26" t="str">
        <f t="shared" si="397"/>
        <v/>
      </c>
      <c r="P5082" s="28" t="str">
        <f t="shared" si="401"/>
        <v/>
      </c>
      <c r="Q5082" s="24" t="str">
        <f t="shared" si="398"/>
        <v/>
      </c>
      <c r="R5082" s="24" t="str">
        <f t="shared" si="399"/>
        <v/>
      </c>
      <c r="S5082" s="27" t="str">
        <f t="shared" si="400"/>
        <v/>
      </c>
    </row>
    <row r="5083" spans="2:19" x14ac:dyDescent="0.3">
      <c r="B5083" s="24" t="str">
        <f>_xlfn.IFNA(VLOOKUP(A5083,list!B:C,2,FALSE),"")</f>
        <v/>
      </c>
      <c r="D5083" s="24" t="str">
        <f>_xlfn.IFNA(VLOOKUP(C5083,list!$G$2:$I$10,2,FALSE),"")</f>
        <v/>
      </c>
      <c r="E5083" s="24" t="str">
        <f>_xlfn.IFNA(VLOOKUP(C5083,list!G:I,3,FALSE),"")</f>
        <v/>
      </c>
      <c r="O5083" s="26" t="str">
        <f t="shared" si="397"/>
        <v/>
      </c>
      <c r="P5083" s="28" t="str">
        <f t="shared" si="401"/>
        <v/>
      </c>
      <c r="Q5083" s="24" t="str">
        <f t="shared" si="398"/>
        <v/>
      </c>
      <c r="R5083" s="24" t="str">
        <f t="shared" si="399"/>
        <v/>
      </c>
      <c r="S5083" s="27" t="str">
        <f t="shared" si="400"/>
        <v/>
      </c>
    </row>
    <row r="5084" spans="2:19" x14ac:dyDescent="0.3">
      <c r="B5084" s="24" t="str">
        <f>_xlfn.IFNA(VLOOKUP(A5084,list!B:C,2,FALSE),"")</f>
        <v/>
      </c>
      <c r="D5084" s="24" t="str">
        <f>_xlfn.IFNA(VLOOKUP(C5084,list!$G$2:$I$10,2,FALSE),"")</f>
        <v/>
      </c>
      <c r="E5084" s="24" t="str">
        <f>_xlfn.IFNA(VLOOKUP(C5084,list!G:I,3,FALSE),"")</f>
        <v/>
      </c>
      <c r="O5084" s="26" t="str">
        <f t="shared" si="397"/>
        <v/>
      </c>
      <c r="P5084" s="28" t="str">
        <f t="shared" si="401"/>
        <v/>
      </c>
      <c r="Q5084" s="24" t="str">
        <f t="shared" si="398"/>
        <v/>
      </c>
      <c r="R5084" s="24" t="str">
        <f t="shared" si="399"/>
        <v/>
      </c>
      <c r="S5084" s="27" t="str">
        <f t="shared" si="400"/>
        <v/>
      </c>
    </row>
    <row r="5085" spans="2:19" x14ac:dyDescent="0.3">
      <c r="B5085" s="24" t="str">
        <f>_xlfn.IFNA(VLOOKUP(A5085,list!B:C,2,FALSE),"")</f>
        <v/>
      </c>
      <c r="D5085" s="24" t="str">
        <f>_xlfn.IFNA(VLOOKUP(C5085,list!$G$2:$I$10,2,FALSE),"")</f>
        <v/>
      </c>
      <c r="E5085" s="24" t="str">
        <f>_xlfn.IFNA(VLOOKUP(C5085,list!G:I,3,FALSE),"")</f>
        <v/>
      </c>
      <c r="O5085" s="26" t="str">
        <f t="shared" si="397"/>
        <v/>
      </c>
      <c r="P5085" s="28" t="str">
        <f t="shared" si="401"/>
        <v/>
      </c>
      <c r="Q5085" s="24" t="str">
        <f t="shared" si="398"/>
        <v/>
      </c>
      <c r="R5085" s="24" t="str">
        <f t="shared" si="399"/>
        <v/>
      </c>
      <c r="S5085" s="27" t="str">
        <f t="shared" si="400"/>
        <v/>
      </c>
    </row>
    <row r="5086" spans="2:19" x14ac:dyDescent="0.3">
      <c r="B5086" s="24" t="str">
        <f>_xlfn.IFNA(VLOOKUP(A5086,list!B:C,2,FALSE),"")</f>
        <v/>
      </c>
      <c r="D5086" s="24" t="str">
        <f>_xlfn.IFNA(VLOOKUP(C5086,list!$G$2:$I$10,2,FALSE),"")</f>
        <v/>
      </c>
      <c r="E5086" s="24" t="str">
        <f>_xlfn.IFNA(VLOOKUP(C5086,list!G:I,3,FALSE),"")</f>
        <v/>
      </c>
      <c r="O5086" s="26" t="str">
        <f t="shared" si="397"/>
        <v/>
      </c>
      <c r="P5086" s="28" t="str">
        <f t="shared" si="401"/>
        <v/>
      </c>
      <c r="Q5086" s="24" t="str">
        <f t="shared" si="398"/>
        <v/>
      </c>
      <c r="R5086" s="24" t="str">
        <f t="shared" si="399"/>
        <v/>
      </c>
      <c r="S5086" s="27" t="str">
        <f t="shared" si="400"/>
        <v/>
      </c>
    </row>
    <row r="5087" spans="2:19" x14ac:dyDescent="0.3">
      <c r="B5087" s="24" t="str">
        <f>_xlfn.IFNA(VLOOKUP(A5087,list!B:C,2,FALSE),"")</f>
        <v/>
      </c>
      <c r="D5087" s="24" t="str">
        <f>_xlfn.IFNA(VLOOKUP(C5087,list!$G$2:$I$10,2,FALSE),"")</f>
        <v/>
      </c>
      <c r="E5087" s="24" t="str">
        <f>_xlfn.IFNA(VLOOKUP(C5087,list!G:I,3,FALSE),"")</f>
        <v/>
      </c>
      <c r="O5087" s="26" t="str">
        <f t="shared" si="397"/>
        <v/>
      </c>
      <c r="P5087" s="28" t="str">
        <f t="shared" si="401"/>
        <v/>
      </c>
      <c r="Q5087" s="24" t="str">
        <f t="shared" si="398"/>
        <v/>
      </c>
      <c r="R5087" s="24" t="str">
        <f t="shared" si="399"/>
        <v/>
      </c>
      <c r="S5087" s="27" t="str">
        <f t="shared" si="400"/>
        <v/>
      </c>
    </row>
    <row r="5088" spans="2:19" x14ac:dyDescent="0.3">
      <c r="B5088" s="24" t="str">
        <f>_xlfn.IFNA(VLOOKUP(A5088,list!B:C,2,FALSE),"")</f>
        <v/>
      </c>
      <c r="D5088" s="24" t="str">
        <f>_xlfn.IFNA(VLOOKUP(C5088,list!$G$2:$I$10,2,FALSE),"")</f>
        <v/>
      </c>
      <c r="E5088" s="24" t="str">
        <f>_xlfn.IFNA(VLOOKUP(C5088,list!G:I,3,FALSE),"")</f>
        <v/>
      </c>
      <c r="O5088" s="26" t="str">
        <f t="shared" si="397"/>
        <v/>
      </c>
      <c r="P5088" s="28" t="str">
        <f t="shared" si="401"/>
        <v/>
      </c>
      <c r="Q5088" s="24" t="str">
        <f t="shared" si="398"/>
        <v/>
      </c>
      <c r="R5088" s="24" t="str">
        <f t="shared" si="399"/>
        <v/>
      </c>
      <c r="S5088" s="27" t="str">
        <f t="shared" si="400"/>
        <v/>
      </c>
    </row>
    <row r="5089" spans="2:19" x14ac:dyDescent="0.3">
      <c r="B5089" s="24" t="str">
        <f>_xlfn.IFNA(VLOOKUP(A5089,list!B:C,2,FALSE),"")</f>
        <v/>
      </c>
      <c r="D5089" s="24" t="str">
        <f>_xlfn.IFNA(VLOOKUP(C5089,list!$G$2:$I$10,2,FALSE),"")</f>
        <v/>
      </c>
      <c r="E5089" s="24" t="str">
        <f>_xlfn.IFNA(VLOOKUP(C5089,list!G:I,3,FALSE),"")</f>
        <v/>
      </c>
      <c r="O5089" s="26" t="str">
        <f t="shared" si="397"/>
        <v/>
      </c>
      <c r="P5089" s="28" t="str">
        <f t="shared" si="401"/>
        <v/>
      </c>
      <c r="Q5089" s="24" t="str">
        <f t="shared" si="398"/>
        <v/>
      </c>
      <c r="R5089" s="24" t="str">
        <f t="shared" si="399"/>
        <v/>
      </c>
      <c r="S5089" s="27" t="str">
        <f t="shared" si="400"/>
        <v/>
      </c>
    </row>
    <row r="5090" spans="2:19" x14ac:dyDescent="0.3">
      <c r="B5090" s="24" t="str">
        <f>_xlfn.IFNA(VLOOKUP(A5090,list!B:C,2,FALSE),"")</f>
        <v/>
      </c>
      <c r="D5090" s="24" t="str">
        <f>_xlfn.IFNA(VLOOKUP(C5090,list!$G$2:$I$10,2,FALSE),"")</f>
        <v/>
      </c>
      <c r="E5090" s="24" t="str">
        <f>_xlfn.IFNA(VLOOKUP(C5090,list!G:I,3,FALSE),"")</f>
        <v/>
      </c>
      <c r="O5090" s="26" t="str">
        <f t="shared" si="397"/>
        <v/>
      </c>
      <c r="P5090" s="28" t="str">
        <f t="shared" si="401"/>
        <v/>
      </c>
      <c r="Q5090" s="24" t="str">
        <f t="shared" si="398"/>
        <v/>
      </c>
      <c r="R5090" s="24" t="str">
        <f t="shared" si="399"/>
        <v/>
      </c>
      <c r="S5090" s="27" t="str">
        <f t="shared" si="400"/>
        <v/>
      </c>
    </row>
    <row r="5091" spans="2:19" x14ac:dyDescent="0.3">
      <c r="B5091" s="24" t="str">
        <f>_xlfn.IFNA(VLOOKUP(A5091,list!B:C,2,FALSE),"")</f>
        <v/>
      </c>
      <c r="D5091" s="24" t="str">
        <f>_xlfn.IFNA(VLOOKUP(C5091,list!$G$2:$I$10,2,FALSE),"")</f>
        <v/>
      </c>
      <c r="E5091" s="24" t="str">
        <f>_xlfn.IFNA(VLOOKUP(C5091,list!G:I,3,FALSE),"")</f>
        <v/>
      </c>
      <c r="O5091" s="26" t="str">
        <f t="shared" si="397"/>
        <v/>
      </c>
      <c r="P5091" s="28" t="str">
        <f t="shared" si="401"/>
        <v/>
      </c>
      <c r="Q5091" s="24" t="str">
        <f t="shared" si="398"/>
        <v/>
      </c>
      <c r="R5091" s="24" t="str">
        <f t="shared" si="399"/>
        <v/>
      </c>
      <c r="S5091" s="27" t="str">
        <f t="shared" si="400"/>
        <v/>
      </c>
    </row>
    <row r="5092" spans="2:19" x14ac:dyDescent="0.3">
      <c r="B5092" s="24" t="str">
        <f>_xlfn.IFNA(VLOOKUP(A5092,list!B:C,2,FALSE),"")</f>
        <v/>
      </c>
      <c r="D5092" s="24" t="str">
        <f>_xlfn.IFNA(VLOOKUP(C5092,list!$G$2:$I$10,2,FALSE),"")</f>
        <v/>
      </c>
      <c r="E5092" s="24" t="str">
        <f>_xlfn.IFNA(VLOOKUP(C5092,list!G:I,3,FALSE),"")</f>
        <v/>
      </c>
      <c r="O5092" s="26" t="str">
        <f t="shared" si="397"/>
        <v/>
      </c>
      <c r="P5092" s="28" t="str">
        <f t="shared" si="401"/>
        <v/>
      </c>
      <c r="Q5092" s="24" t="str">
        <f t="shared" si="398"/>
        <v/>
      </c>
      <c r="R5092" s="24" t="str">
        <f t="shared" si="399"/>
        <v/>
      </c>
      <c r="S5092" s="27" t="str">
        <f t="shared" si="400"/>
        <v/>
      </c>
    </row>
    <row r="5093" spans="2:19" x14ac:dyDescent="0.3">
      <c r="B5093" s="24" t="str">
        <f>_xlfn.IFNA(VLOOKUP(A5093,list!B:C,2,FALSE),"")</f>
        <v/>
      </c>
      <c r="D5093" s="24" t="str">
        <f>_xlfn.IFNA(VLOOKUP(C5093,list!$G$2:$I$10,2,FALSE),"")</f>
        <v/>
      </c>
      <c r="E5093" s="24" t="str">
        <f>_xlfn.IFNA(VLOOKUP(C5093,list!G:I,3,FALSE),"")</f>
        <v/>
      </c>
      <c r="O5093" s="26" t="str">
        <f t="shared" si="397"/>
        <v/>
      </c>
      <c r="P5093" s="28" t="str">
        <f t="shared" si="401"/>
        <v/>
      </c>
      <c r="Q5093" s="24" t="str">
        <f t="shared" si="398"/>
        <v/>
      </c>
      <c r="R5093" s="24" t="str">
        <f t="shared" si="399"/>
        <v/>
      </c>
      <c r="S5093" s="27" t="str">
        <f t="shared" si="400"/>
        <v/>
      </c>
    </row>
    <row r="5094" spans="2:19" x14ac:dyDescent="0.3">
      <c r="B5094" s="24" t="str">
        <f>_xlfn.IFNA(VLOOKUP(A5094,list!B:C,2,FALSE),"")</f>
        <v/>
      </c>
      <c r="D5094" s="24" t="str">
        <f>_xlfn.IFNA(VLOOKUP(C5094,list!$G$2:$I$10,2,FALSE),"")</f>
        <v/>
      </c>
      <c r="E5094" s="24" t="str">
        <f>_xlfn.IFNA(VLOOKUP(C5094,list!G:I,3,FALSE),"")</f>
        <v/>
      </c>
      <c r="O5094" s="26" t="str">
        <f t="shared" si="397"/>
        <v/>
      </c>
      <c r="P5094" s="28" t="str">
        <f t="shared" si="401"/>
        <v/>
      </c>
      <c r="Q5094" s="24" t="str">
        <f t="shared" si="398"/>
        <v/>
      </c>
      <c r="R5094" s="24" t="str">
        <f t="shared" si="399"/>
        <v/>
      </c>
      <c r="S5094" s="27" t="str">
        <f t="shared" si="400"/>
        <v/>
      </c>
    </row>
    <row r="5095" spans="2:19" x14ac:dyDescent="0.3">
      <c r="B5095" s="24" t="str">
        <f>_xlfn.IFNA(VLOOKUP(A5095,list!B:C,2,FALSE),"")</f>
        <v/>
      </c>
      <c r="D5095" s="24" t="str">
        <f>_xlfn.IFNA(VLOOKUP(C5095,list!$G$2:$I$10,2,FALSE),"")</f>
        <v/>
      </c>
      <c r="E5095" s="24" t="str">
        <f>_xlfn.IFNA(VLOOKUP(C5095,list!G:I,3,FALSE),"")</f>
        <v/>
      </c>
      <c r="O5095" s="26" t="str">
        <f t="shared" si="397"/>
        <v/>
      </c>
      <c r="P5095" s="28" t="str">
        <f t="shared" si="401"/>
        <v/>
      </c>
      <c r="Q5095" s="24" t="str">
        <f t="shared" si="398"/>
        <v/>
      </c>
      <c r="R5095" s="24" t="str">
        <f t="shared" si="399"/>
        <v/>
      </c>
      <c r="S5095" s="27" t="str">
        <f t="shared" si="400"/>
        <v/>
      </c>
    </row>
    <row r="5096" spans="2:19" x14ac:dyDescent="0.3">
      <c r="B5096" s="24" t="str">
        <f>_xlfn.IFNA(VLOOKUP(A5096,list!B:C,2,FALSE),"")</f>
        <v/>
      </c>
      <c r="D5096" s="24" t="str">
        <f>_xlfn.IFNA(VLOOKUP(C5096,list!$G$2:$I$10,2,FALSE),"")</f>
        <v/>
      </c>
      <c r="E5096" s="24" t="str">
        <f>_xlfn.IFNA(VLOOKUP(C5096,list!G:I,3,FALSE),"")</f>
        <v/>
      </c>
      <c r="O5096" s="26" t="str">
        <f t="shared" si="397"/>
        <v/>
      </c>
      <c r="P5096" s="28" t="str">
        <f t="shared" si="401"/>
        <v/>
      </c>
      <c r="Q5096" s="24" t="str">
        <f t="shared" si="398"/>
        <v/>
      </c>
      <c r="R5096" s="24" t="str">
        <f t="shared" si="399"/>
        <v/>
      </c>
      <c r="S5096" s="27" t="str">
        <f t="shared" si="400"/>
        <v/>
      </c>
    </row>
    <row r="5097" spans="2:19" x14ac:dyDescent="0.3">
      <c r="B5097" s="24" t="str">
        <f>_xlfn.IFNA(VLOOKUP(A5097,list!B:C,2,FALSE),"")</f>
        <v/>
      </c>
      <c r="D5097" s="24" t="str">
        <f>_xlfn.IFNA(VLOOKUP(C5097,list!$G$2:$I$10,2,FALSE),"")</f>
        <v/>
      </c>
      <c r="E5097" s="24" t="str">
        <f>_xlfn.IFNA(VLOOKUP(C5097,list!G:I,3,FALSE),"")</f>
        <v/>
      </c>
      <c r="O5097" s="26" t="str">
        <f t="shared" si="397"/>
        <v/>
      </c>
      <c r="P5097" s="28" t="str">
        <f t="shared" si="401"/>
        <v/>
      </c>
      <c r="Q5097" s="24" t="str">
        <f t="shared" si="398"/>
        <v/>
      </c>
      <c r="R5097" s="24" t="str">
        <f t="shared" si="399"/>
        <v/>
      </c>
      <c r="S5097" s="27" t="str">
        <f t="shared" si="400"/>
        <v/>
      </c>
    </row>
    <row r="5098" spans="2:19" x14ac:dyDescent="0.3">
      <c r="B5098" s="24" t="str">
        <f>_xlfn.IFNA(VLOOKUP(A5098,list!B:C,2,FALSE),"")</f>
        <v/>
      </c>
      <c r="D5098" s="24" t="str">
        <f>_xlfn.IFNA(VLOOKUP(C5098,list!$G$2:$I$10,2,FALSE),"")</f>
        <v/>
      </c>
      <c r="E5098" s="24" t="str">
        <f>_xlfn.IFNA(VLOOKUP(C5098,list!G:I,3,FALSE),"")</f>
        <v/>
      </c>
      <c r="O5098" s="26" t="str">
        <f t="shared" si="397"/>
        <v/>
      </c>
      <c r="P5098" s="28" t="str">
        <f t="shared" si="401"/>
        <v/>
      </c>
      <c r="Q5098" s="24" t="str">
        <f t="shared" si="398"/>
        <v/>
      </c>
      <c r="R5098" s="24" t="str">
        <f t="shared" si="399"/>
        <v/>
      </c>
      <c r="S5098" s="27" t="str">
        <f t="shared" si="400"/>
        <v/>
      </c>
    </row>
    <row r="5099" spans="2:19" x14ac:dyDescent="0.3">
      <c r="B5099" s="24" t="str">
        <f>_xlfn.IFNA(VLOOKUP(A5099,list!B:C,2,FALSE),"")</f>
        <v/>
      </c>
      <c r="D5099" s="24" t="str">
        <f>_xlfn.IFNA(VLOOKUP(C5099,list!$G$2:$I$10,2,FALSE),"")</f>
        <v/>
      </c>
      <c r="E5099" s="24" t="str">
        <f>_xlfn.IFNA(VLOOKUP(C5099,list!G:I,3,FALSE),"")</f>
        <v/>
      </c>
      <c r="O5099" s="26" t="str">
        <f t="shared" si="397"/>
        <v/>
      </c>
      <c r="P5099" s="28" t="str">
        <f t="shared" si="401"/>
        <v/>
      </c>
      <c r="Q5099" s="24" t="str">
        <f t="shared" si="398"/>
        <v/>
      </c>
      <c r="R5099" s="24" t="str">
        <f t="shared" si="399"/>
        <v/>
      </c>
      <c r="S5099" s="27" t="str">
        <f t="shared" si="400"/>
        <v/>
      </c>
    </row>
    <row r="5100" spans="2:19" x14ac:dyDescent="0.3">
      <c r="B5100" s="24" t="str">
        <f>_xlfn.IFNA(VLOOKUP(A5100,list!B:C,2,FALSE),"")</f>
        <v/>
      </c>
      <c r="D5100" s="24" t="str">
        <f>_xlfn.IFNA(VLOOKUP(C5100,list!$G$2:$I$10,2,FALSE),"")</f>
        <v/>
      </c>
      <c r="E5100" s="24" t="str">
        <f>_xlfn.IFNA(VLOOKUP(C5100,list!G:I,3,FALSE),"")</f>
        <v/>
      </c>
      <c r="O5100" s="26" t="str">
        <f t="shared" si="397"/>
        <v/>
      </c>
      <c r="P5100" s="28" t="str">
        <f t="shared" si="401"/>
        <v/>
      </c>
      <c r="Q5100" s="24" t="str">
        <f t="shared" si="398"/>
        <v/>
      </c>
      <c r="R5100" s="24" t="str">
        <f t="shared" si="399"/>
        <v/>
      </c>
      <c r="S5100" s="27" t="str">
        <f t="shared" si="400"/>
        <v/>
      </c>
    </row>
    <row r="5101" spans="2:19" x14ac:dyDescent="0.3">
      <c r="B5101" s="24" t="str">
        <f>_xlfn.IFNA(VLOOKUP(A5101,list!B:C,2,FALSE),"")</f>
        <v/>
      </c>
      <c r="D5101" s="24" t="str">
        <f>_xlfn.IFNA(VLOOKUP(C5101,list!$G$2:$I$10,2,FALSE),"")</f>
        <v/>
      </c>
      <c r="E5101" s="24" t="str">
        <f>_xlfn.IFNA(VLOOKUP(C5101,list!G:I,3,FALSE),"")</f>
        <v/>
      </c>
      <c r="O5101" s="26" t="str">
        <f t="shared" si="397"/>
        <v/>
      </c>
      <c r="P5101" s="28" t="str">
        <f t="shared" si="401"/>
        <v/>
      </c>
      <c r="Q5101" s="24" t="str">
        <f t="shared" si="398"/>
        <v/>
      </c>
      <c r="R5101" s="24" t="str">
        <f t="shared" si="399"/>
        <v/>
      </c>
      <c r="S5101" s="27" t="str">
        <f t="shared" si="400"/>
        <v/>
      </c>
    </row>
    <row r="5102" spans="2:19" x14ac:dyDescent="0.3">
      <c r="B5102" s="24" t="str">
        <f>_xlfn.IFNA(VLOOKUP(A5102,list!B:C,2,FALSE),"")</f>
        <v/>
      </c>
      <c r="D5102" s="24" t="str">
        <f>_xlfn.IFNA(VLOOKUP(C5102,list!$G$2:$I$10,2,FALSE),"")</f>
        <v/>
      </c>
      <c r="E5102" s="24" t="str">
        <f>_xlfn.IFNA(VLOOKUP(C5102,list!G:I,3,FALSE),"")</f>
        <v/>
      </c>
      <c r="O5102" s="26" t="str">
        <f t="shared" si="397"/>
        <v/>
      </c>
      <c r="P5102" s="28" t="str">
        <f t="shared" si="401"/>
        <v/>
      </c>
      <c r="Q5102" s="24" t="str">
        <f t="shared" si="398"/>
        <v/>
      </c>
      <c r="R5102" s="24" t="str">
        <f t="shared" si="399"/>
        <v/>
      </c>
      <c r="S5102" s="27" t="str">
        <f t="shared" si="400"/>
        <v/>
      </c>
    </row>
    <row r="5103" spans="2:19" x14ac:dyDescent="0.3">
      <c r="B5103" s="24" t="str">
        <f>_xlfn.IFNA(VLOOKUP(A5103,list!B:C,2,FALSE),"")</f>
        <v/>
      </c>
      <c r="D5103" s="24" t="str">
        <f>_xlfn.IFNA(VLOOKUP(C5103,list!$G$2:$I$10,2,FALSE),"")</f>
        <v/>
      </c>
      <c r="E5103" s="24" t="str">
        <f>_xlfn.IFNA(VLOOKUP(C5103,list!G:I,3,FALSE),"")</f>
        <v/>
      </c>
      <c r="O5103" s="26" t="str">
        <f t="shared" si="397"/>
        <v/>
      </c>
      <c r="P5103" s="28" t="str">
        <f t="shared" si="401"/>
        <v/>
      </c>
      <c r="Q5103" s="24" t="str">
        <f t="shared" si="398"/>
        <v/>
      </c>
      <c r="R5103" s="24" t="str">
        <f t="shared" si="399"/>
        <v/>
      </c>
      <c r="S5103" s="27" t="str">
        <f t="shared" si="400"/>
        <v/>
      </c>
    </row>
    <row r="5104" spans="2:19" x14ac:dyDescent="0.3">
      <c r="B5104" s="24" t="str">
        <f>_xlfn.IFNA(VLOOKUP(A5104,list!B:C,2,FALSE),"")</f>
        <v/>
      </c>
      <c r="D5104" s="24" t="str">
        <f>_xlfn.IFNA(VLOOKUP(C5104,list!$G$2:$I$10,2,FALSE),"")</f>
        <v/>
      </c>
      <c r="E5104" s="24" t="str">
        <f>_xlfn.IFNA(VLOOKUP(C5104,list!G:I,3,FALSE),"")</f>
        <v/>
      </c>
      <c r="O5104" s="26" t="str">
        <f t="shared" si="397"/>
        <v/>
      </c>
      <c r="P5104" s="28" t="str">
        <f t="shared" si="401"/>
        <v/>
      </c>
      <c r="Q5104" s="24" t="str">
        <f t="shared" si="398"/>
        <v/>
      </c>
      <c r="R5104" s="24" t="str">
        <f t="shared" si="399"/>
        <v/>
      </c>
      <c r="S5104" s="27" t="str">
        <f t="shared" si="400"/>
        <v/>
      </c>
    </row>
    <row r="5105" spans="2:19" x14ac:dyDescent="0.3">
      <c r="B5105" s="24" t="str">
        <f>_xlfn.IFNA(VLOOKUP(A5105,list!B:C,2,FALSE),"")</f>
        <v/>
      </c>
      <c r="D5105" s="24" t="str">
        <f>_xlfn.IFNA(VLOOKUP(C5105,list!$G$2:$I$10,2,FALSE),"")</f>
        <v/>
      </c>
      <c r="E5105" s="24" t="str">
        <f>_xlfn.IFNA(VLOOKUP(C5105,list!G:I,3,FALSE),"")</f>
        <v/>
      </c>
      <c r="O5105" s="26" t="str">
        <f t="shared" si="397"/>
        <v/>
      </c>
      <c r="P5105" s="28" t="str">
        <f t="shared" si="401"/>
        <v/>
      </c>
      <c r="Q5105" s="24" t="str">
        <f t="shared" si="398"/>
        <v/>
      </c>
      <c r="R5105" s="24" t="str">
        <f t="shared" si="399"/>
        <v/>
      </c>
      <c r="S5105" s="27" t="str">
        <f t="shared" si="400"/>
        <v/>
      </c>
    </row>
    <row r="5106" spans="2:19" x14ac:dyDescent="0.3">
      <c r="B5106" s="24" t="str">
        <f>_xlfn.IFNA(VLOOKUP(A5106,list!B:C,2,FALSE),"")</f>
        <v/>
      </c>
      <c r="D5106" s="24" t="str">
        <f>_xlfn.IFNA(VLOOKUP(C5106,list!$G$2:$I$10,2,FALSE),"")</f>
        <v/>
      </c>
      <c r="E5106" s="24" t="str">
        <f>_xlfn.IFNA(VLOOKUP(C5106,list!G:I,3,FALSE),"")</f>
        <v/>
      </c>
      <c r="O5106" s="26" t="str">
        <f t="shared" si="397"/>
        <v/>
      </c>
      <c r="P5106" s="28" t="str">
        <f t="shared" si="401"/>
        <v/>
      </c>
      <c r="Q5106" s="24" t="str">
        <f t="shared" si="398"/>
        <v/>
      </c>
      <c r="R5106" s="24" t="str">
        <f t="shared" si="399"/>
        <v/>
      </c>
      <c r="S5106" s="27" t="str">
        <f t="shared" si="400"/>
        <v/>
      </c>
    </row>
    <row r="5107" spans="2:19" x14ac:dyDescent="0.3">
      <c r="B5107" s="24" t="str">
        <f>_xlfn.IFNA(VLOOKUP(A5107,list!B:C,2,FALSE),"")</f>
        <v/>
      </c>
      <c r="D5107" s="24" t="str">
        <f>_xlfn.IFNA(VLOOKUP(C5107,list!$G$2:$I$10,2,FALSE),"")</f>
        <v/>
      </c>
      <c r="E5107" s="24" t="str">
        <f>_xlfn.IFNA(VLOOKUP(C5107,list!G:I,3,FALSE),"")</f>
        <v/>
      </c>
      <c r="O5107" s="26" t="str">
        <f t="shared" si="397"/>
        <v/>
      </c>
      <c r="P5107" s="28" t="str">
        <f t="shared" si="401"/>
        <v/>
      </c>
      <c r="Q5107" s="24" t="str">
        <f t="shared" si="398"/>
        <v/>
      </c>
      <c r="R5107" s="24" t="str">
        <f t="shared" si="399"/>
        <v/>
      </c>
      <c r="S5107" s="27" t="str">
        <f t="shared" si="400"/>
        <v/>
      </c>
    </row>
    <row r="5108" spans="2:19" x14ac:dyDescent="0.3">
      <c r="B5108" s="24" t="str">
        <f>_xlfn.IFNA(VLOOKUP(A5108,list!B:C,2,FALSE),"")</f>
        <v/>
      </c>
      <c r="D5108" s="24" t="str">
        <f>_xlfn.IFNA(VLOOKUP(C5108,list!$G$2:$I$10,2,FALSE),"")</f>
        <v/>
      </c>
      <c r="E5108" s="24" t="str">
        <f>_xlfn.IFNA(VLOOKUP(C5108,list!G:I,3,FALSE),"")</f>
        <v/>
      </c>
      <c r="O5108" s="26" t="str">
        <f t="shared" si="397"/>
        <v/>
      </c>
      <c r="P5108" s="28" t="str">
        <f t="shared" si="401"/>
        <v/>
      </c>
      <c r="Q5108" s="24" t="str">
        <f t="shared" si="398"/>
        <v/>
      </c>
      <c r="R5108" s="24" t="str">
        <f t="shared" si="399"/>
        <v/>
      </c>
      <c r="S5108" s="27" t="str">
        <f t="shared" si="400"/>
        <v/>
      </c>
    </row>
    <row r="5109" spans="2:19" x14ac:dyDescent="0.3">
      <c r="B5109" s="24" t="str">
        <f>_xlfn.IFNA(VLOOKUP(A5109,list!B:C,2,FALSE),"")</f>
        <v/>
      </c>
      <c r="D5109" s="24" t="str">
        <f>_xlfn.IFNA(VLOOKUP(C5109,list!$G$2:$I$10,2,FALSE),"")</f>
        <v/>
      </c>
      <c r="E5109" s="24" t="str">
        <f>_xlfn.IFNA(VLOOKUP(C5109,list!G:I,3,FALSE),"")</f>
        <v/>
      </c>
      <c r="O5109" s="26" t="str">
        <f t="shared" si="397"/>
        <v/>
      </c>
      <c r="P5109" s="28" t="str">
        <f t="shared" si="401"/>
        <v/>
      </c>
      <c r="Q5109" s="24" t="str">
        <f t="shared" si="398"/>
        <v/>
      </c>
      <c r="R5109" s="24" t="str">
        <f t="shared" si="399"/>
        <v/>
      </c>
      <c r="S5109" s="27" t="str">
        <f t="shared" si="400"/>
        <v/>
      </c>
    </row>
    <row r="5110" spans="2:19" x14ac:dyDescent="0.3">
      <c r="B5110" s="24" t="str">
        <f>_xlfn.IFNA(VLOOKUP(A5110,list!B:C,2,FALSE),"")</f>
        <v/>
      </c>
      <c r="D5110" s="24" t="str">
        <f>_xlfn.IFNA(VLOOKUP(C5110,list!$G$2:$I$10,2,FALSE),"")</f>
        <v/>
      </c>
      <c r="E5110" s="24" t="str">
        <f>_xlfn.IFNA(VLOOKUP(C5110,list!G:I,3,FALSE),"")</f>
        <v/>
      </c>
      <c r="O5110" s="26" t="str">
        <f t="shared" si="397"/>
        <v/>
      </c>
      <c r="P5110" s="28" t="str">
        <f t="shared" si="401"/>
        <v/>
      </c>
      <c r="Q5110" s="24" t="str">
        <f t="shared" si="398"/>
        <v/>
      </c>
      <c r="R5110" s="24" t="str">
        <f t="shared" si="399"/>
        <v/>
      </c>
      <c r="S5110" s="27" t="str">
        <f t="shared" si="400"/>
        <v/>
      </c>
    </row>
    <row r="5111" spans="2:19" x14ac:dyDescent="0.3">
      <c r="B5111" s="24" t="str">
        <f>_xlfn.IFNA(VLOOKUP(A5111,list!B:C,2,FALSE),"")</f>
        <v/>
      </c>
      <c r="D5111" s="24" t="str">
        <f>_xlfn.IFNA(VLOOKUP(C5111,list!$G$2:$I$10,2,FALSE),"")</f>
        <v/>
      </c>
      <c r="E5111" s="24" t="str">
        <f>_xlfn.IFNA(VLOOKUP(C5111,list!G:I,3,FALSE),"")</f>
        <v/>
      </c>
      <c r="O5111" s="26" t="str">
        <f t="shared" si="397"/>
        <v/>
      </c>
      <c r="P5111" s="28" t="str">
        <f t="shared" si="401"/>
        <v/>
      </c>
      <c r="Q5111" s="24" t="str">
        <f t="shared" si="398"/>
        <v/>
      </c>
      <c r="R5111" s="24" t="str">
        <f t="shared" si="399"/>
        <v/>
      </c>
      <c r="S5111" s="27" t="str">
        <f t="shared" si="400"/>
        <v/>
      </c>
    </row>
    <row r="5112" spans="2:19" x14ac:dyDescent="0.3">
      <c r="B5112" s="24" t="str">
        <f>_xlfn.IFNA(VLOOKUP(A5112,list!B:C,2,FALSE),"")</f>
        <v/>
      </c>
      <c r="D5112" s="24" t="str">
        <f>_xlfn.IFNA(VLOOKUP(C5112,list!$G$2:$I$10,2,FALSE),"")</f>
        <v/>
      </c>
      <c r="E5112" s="24" t="str">
        <f>_xlfn.IFNA(VLOOKUP(C5112,list!G:I,3,FALSE),"")</f>
        <v/>
      </c>
      <c r="O5112" s="26" t="str">
        <f t="shared" si="397"/>
        <v/>
      </c>
      <c r="P5112" s="28" t="str">
        <f t="shared" si="401"/>
        <v/>
      </c>
      <c r="Q5112" s="24" t="str">
        <f t="shared" si="398"/>
        <v/>
      </c>
      <c r="R5112" s="24" t="str">
        <f t="shared" si="399"/>
        <v/>
      </c>
      <c r="S5112" s="27" t="str">
        <f t="shared" si="400"/>
        <v/>
      </c>
    </row>
    <row r="5113" spans="2:19" x14ac:dyDescent="0.3">
      <c r="B5113" s="24" t="str">
        <f>_xlfn.IFNA(VLOOKUP(A5113,list!B:C,2,FALSE),"")</f>
        <v/>
      </c>
      <c r="D5113" s="24" t="str">
        <f>_xlfn.IFNA(VLOOKUP(C5113,list!$G$2:$I$10,2,FALSE),"")</f>
        <v/>
      </c>
      <c r="E5113" s="24" t="str">
        <f>_xlfn.IFNA(VLOOKUP(C5113,list!G:I,3,FALSE),"")</f>
        <v/>
      </c>
      <c r="O5113" s="26" t="str">
        <f t="shared" si="397"/>
        <v/>
      </c>
      <c r="P5113" s="28" t="str">
        <f t="shared" si="401"/>
        <v/>
      </c>
      <c r="Q5113" s="24" t="str">
        <f t="shared" si="398"/>
        <v/>
      </c>
      <c r="R5113" s="24" t="str">
        <f t="shared" si="399"/>
        <v/>
      </c>
      <c r="S5113" s="27" t="str">
        <f t="shared" si="400"/>
        <v/>
      </c>
    </row>
    <row r="5114" spans="2:19" x14ac:dyDescent="0.3">
      <c r="B5114" s="24" t="str">
        <f>_xlfn.IFNA(VLOOKUP(A5114,list!B:C,2,FALSE),"")</f>
        <v/>
      </c>
      <c r="D5114" s="24" t="str">
        <f>_xlfn.IFNA(VLOOKUP(C5114,list!$G$2:$I$10,2,FALSE),"")</f>
        <v/>
      </c>
      <c r="E5114" s="24" t="str">
        <f>_xlfn.IFNA(VLOOKUP(C5114,list!G:I,3,FALSE),"")</f>
        <v/>
      </c>
      <c r="O5114" s="26" t="str">
        <f t="shared" si="397"/>
        <v/>
      </c>
      <c r="P5114" s="28" t="str">
        <f t="shared" si="401"/>
        <v/>
      </c>
      <c r="Q5114" s="24" t="str">
        <f t="shared" si="398"/>
        <v/>
      </c>
      <c r="R5114" s="24" t="str">
        <f t="shared" si="399"/>
        <v/>
      </c>
      <c r="S5114" s="27" t="str">
        <f t="shared" si="400"/>
        <v/>
      </c>
    </row>
    <row r="5115" spans="2:19" x14ac:dyDescent="0.3">
      <c r="B5115" s="24" t="str">
        <f>_xlfn.IFNA(VLOOKUP(A5115,list!B:C,2,FALSE),"")</f>
        <v/>
      </c>
      <c r="D5115" s="24" t="str">
        <f>_xlfn.IFNA(VLOOKUP(C5115,list!$G$2:$I$10,2,FALSE),"")</f>
        <v/>
      </c>
      <c r="E5115" s="24" t="str">
        <f>_xlfn.IFNA(VLOOKUP(C5115,list!G:I,3,FALSE),"")</f>
        <v/>
      </c>
      <c r="O5115" s="26" t="str">
        <f t="shared" si="397"/>
        <v/>
      </c>
      <c r="P5115" s="28" t="str">
        <f t="shared" si="401"/>
        <v/>
      </c>
      <c r="Q5115" s="24" t="str">
        <f t="shared" si="398"/>
        <v/>
      </c>
      <c r="R5115" s="24" t="str">
        <f t="shared" si="399"/>
        <v/>
      </c>
      <c r="S5115" s="27" t="str">
        <f t="shared" si="400"/>
        <v/>
      </c>
    </row>
    <row r="5116" spans="2:19" x14ac:dyDescent="0.3">
      <c r="B5116" s="24" t="str">
        <f>_xlfn.IFNA(VLOOKUP(A5116,list!B:C,2,FALSE),"")</f>
        <v/>
      </c>
      <c r="D5116" s="24" t="str">
        <f>_xlfn.IFNA(VLOOKUP(C5116,list!$G$2:$I$10,2,FALSE),"")</f>
        <v/>
      </c>
      <c r="E5116" s="24" t="str">
        <f>_xlfn.IFNA(VLOOKUP(C5116,list!G:I,3,FALSE),"")</f>
        <v/>
      </c>
      <c r="O5116" s="26" t="str">
        <f t="shared" si="397"/>
        <v/>
      </c>
      <c r="P5116" s="28" t="str">
        <f t="shared" si="401"/>
        <v/>
      </c>
      <c r="Q5116" s="24" t="str">
        <f t="shared" si="398"/>
        <v/>
      </c>
      <c r="R5116" s="24" t="str">
        <f t="shared" si="399"/>
        <v/>
      </c>
      <c r="S5116" s="27" t="str">
        <f t="shared" si="400"/>
        <v/>
      </c>
    </row>
    <row r="5117" spans="2:19" x14ac:dyDescent="0.3">
      <c r="B5117" s="24" t="str">
        <f>_xlfn.IFNA(VLOOKUP(A5117,list!B:C,2,FALSE),"")</f>
        <v/>
      </c>
      <c r="D5117" s="24" t="str">
        <f>_xlfn.IFNA(VLOOKUP(C5117,list!$G$2:$I$10,2,FALSE),"")</f>
        <v/>
      </c>
      <c r="E5117" s="24" t="str">
        <f>_xlfn.IFNA(VLOOKUP(C5117,list!G:I,3,FALSE),"")</f>
        <v/>
      </c>
      <c r="O5117" s="26" t="str">
        <f t="shared" si="397"/>
        <v/>
      </c>
      <c r="P5117" s="28" t="str">
        <f t="shared" si="401"/>
        <v/>
      </c>
      <c r="Q5117" s="24" t="str">
        <f t="shared" si="398"/>
        <v/>
      </c>
      <c r="R5117" s="24" t="str">
        <f t="shared" si="399"/>
        <v/>
      </c>
      <c r="S5117" s="27" t="str">
        <f t="shared" si="400"/>
        <v/>
      </c>
    </row>
    <row r="5118" spans="2:19" x14ac:dyDescent="0.3">
      <c r="B5118" s="24" t="str">
        <f>_xlfn.IFNA(VLOOKUP(A5118,list!B:C,2,FALSE),"")</f>
        <v/>
      </c>
      <c r="D5118" s="24" t="str">
        <f>_xlfn.IFNA(VLOOKUP(C5118,list!$G$2:$I$10,2,FALSE),"")</f>
        <v/>
      </c>
      <c r="E5118" s="24" t="str">
        <f>_xlfn.IFNA(VLOOKUP(C5118,list!G:I,3,FALSE),"")</f>
        <v/>
      </c>
      <c r="O5118" s="26" t="str">
        <f t="shared" si="397"/>
        <v/>
      </c>
      <c r="P5118" s="28" t="str">
        <f t="shared" si="401"/>
        <v/>
      </c>
      <c r="Q5118" s="24" t="str">
        <f t="shared" si="398"/>
        <v/>
      </c>
      <c r="R5118" s="24" t="str">
        <f t="shared" si="399"/>
        <v/>
      </c>
      <c r="S5118" s="27" t="str">
        <f t="shared" si="400"/>
        <v/>
      </c>
    </row>
    <row r="5119" spans="2:19" x14ac:dyDescent="0.3">
      <c r="B5119" s="24" t="str">
        <f>_xlfn.IFNA(VLOOKUP(A5119,list!B:C,2,FALSE),"")</f>
        <v/>
      </c>
      <c r="D5119" s="24" t="str">
        <f>_xlfn.IFNA(VLOOKUP(C5119,list!$G$2:$I$10,2,FALSE),"")</f>
        <v/>
      </c>
      <c r="E5119" s="24" t="str">
        <f>_xlfn.IFNA(VLOOKUP(C5119,list!G:I,3,FALSE),"")</f>
        <v/>
      </c>
      <c r="O5119" s="26" t="str">
        <f t="shared" si="397"/>
        <v/>
      </c>
      <c r="P5119" s="28" t="str">
        <f t="shared" si="401"/>
        <v/>
      </c>
      <c r="Q5119" s="24" t="str">
        <f t="shared" si="398"/>
        <v/>
      </c>
      <c r="R5119" s="24" t="str">
        <f t="shared" si="399"/>
        <v/>
      </c>
      <c r="S5119" s="27" t="str">
        <f t="shared" si="400"/>
        <v/>
      </c>
    </row>
    <row r="5120" spans="2:19" x14ac:dyDescent="0.3">
      <c r="B5120" s="24" t="str">
        <f>_xlfn.IFNA(VLOOKUP(A5120,list!B:C,2,FALSE),"")</f>
        <v/>
      </c>
      <c r="D5120" s="24" t="str">
        <f>_xlfn.IFNA(VLOOKUP(C5120,list!$G$2:$I$10,2,FALSE),"")</f>
        <v/>
      </c>
      <c r="E5120" s="24" t="str">
        <f>_xlfn.IFNA(VLOOKUP(C5120,list!G:I,3,FALSE),"")</f>
        <v/>
      </c>
      <c r="O5120" s="26" t="str">
        <f t="shared" si="397"/>
        <v/>
      </c>
      <c r="P5120" s="28" t="str">
        <f t="shared" si="401"/>
        <v/>
      </c>
      <c r="Q5120" s="24" t="str">
        <f t="shared" si="398"/>
        <v/>
      </c>
      <c r="R5120" s="24" t="str">
        <f t="shared" si="399"/>
        <v/>
      </c>
      <c r="S5120" s="27" t="str">
        <f t="shared" si="400"/>
        <v/>
      </c>
    </row>
    <row r="5121" spans="2:19" x14ac:dyDescent="0.3">
      <c r="B5121" s="24" t="str">
        <f>_xlfn.IFNA(VLOOKUP(A5121,list!B:C,2,FALSE),"")</f>
        <v/>
      </c>
      <c r="D5121" s="24" t="str">
        <f>_xlfn.IFNA(VLOOKUP(C5121,list!$G$2:$I$10,2,FALSE),"")</f>
        <v/>
      </c>
      <c r="E5121" s="24" t="str">
        <f>_xlfn.IFNA(VLOOKUP(C5121,list!G:I,3,FALSE),"")</f>
        <v/>
      </c>
      <c r="O5121" s="26" t="str">
        <f t="shared" si="397"/>
        <v/>
      </c>
      <c r="P5121" s="28" t="str">
        <f t="shared" si="401"/>
        <v/>
      </c>
      <c r="Q5121" s="24" t="str">
        <f t="shared" si="398"/>
        <v/>
      </c>
      <c r="R5121" s="24" t="str">
        <f t="shared" si="399"/>
        <v/>
      </c>
      <c r="S5121" s="27" t="str">
        <f t="shared" si="400"/>
        <v/>
      </c>
    </row>
    <row r="5122" spans="2:19" x14ac:dyDescent="0.3">
      <c r="B5122" s="24" t="str">
        <f>_xlfn.IFNA(VLOOKUP(A5122,list!B:C,2,FALSE),"")</f>
        <v/>
      </c>
      <c r="D5122" s="24" t="str">
        <f>_xlfn.IFNA(VLOOKUP(C5122,list!$G$2:$I$10,2,FALSE),"")</f>
        <v/>
      </c>
      <c r="E5122" s="24" t="str">
        <f>_xlfn.IFNA(VLOOKUP(C5122,list!G:I,3,FALSE),"")</f>
        <v/>
      </c>
      <c r="O5122" s="26" t="str">
        <f t="shared" ref="O5122:O5185" si="402">IFERROR(IF(H5122="","",DATE(YEAR(H5122),MONTH(H5122),1)),"")</f>
        <v/>
      </c>
      <c r="P5122" s="28" t="str">
        <f t="shared" si="401"/>
        <v/>
      </c>
      <c r="Q5122" s="24" t="str">
        <f t="shared" ref="Q5122:Q5185" si="403">IFERROR(IF(J5122="","",MONTH(EOMONTH(J5122,(DAY(J5122)&gt;15)+0))),"")</f>
        <v/>
      </c>
      <c r="R5122" s="24" t="str">
        <f t="shared" ref="R5122:R5185" si="404">IFERROR(IF(J5122="","",IF(AND(MONTH(J5122)=12,Q5122=1),YEAR(J5122)+1,YEAR(J5122))),"")</f>
        <v/>
      </c>
      <c r="S5122" s="27" t="str">
        <f t="shared" ref="S5122:S5185" si="405">IF(OR(Q5122="",R5122=""),"",DATE(R5122,Q5122,1))</f>
        <v/>
      </c>
    </row>
    <row r="5123" spans="2:19" x14ac:dyDescent="0.3">
      <c r="B5123" s="24" t="str">
        <f>_xlfn.IFNA(VLOOKUP(A5123,list!B:C,2,FALSE),"")</f>
        <v/>
      </c>
      <c r="D5123" s="24" t="str">
        <f>_xlfn.IFNA(VLOOKUP(C5123,list!$G$2:$I$10,2,FALSE),"")</f>
        <v/>
      </c>
      <c r="E5123" s="24" t="str">
        <f>_xlfn.IFNA(VLOOKUP(C5123,list!G:I,3,FALSE),"")</f>
        <v/>
      </c>
      <c r="O5123" s="26" t="str">
        <f t="shared" si="402"/>
        <v/>
      </c>
      <c r="P5123" s="28" t="str">
        <f t="shared" ref="P5123:P5186" si="406">IFERROR(IF(J5123&gt;0,((J5123-H5123)/7),""),"")</f>
        <v/>
      </c>
      <c r="Q5123" s="24" t="str">
        <f t="shared" si="403"/>
        <v/>
      </c>
      <c r="R5123" s="24" t="str">
        <f t="shared" si="404"/>
        <v/>
      </c>
      <c r="S5123" s="27" t="str">
        <f t="shared" si="405"/>
        <v/>
      </c>
    </row>
    <row r="5124" spans="2:19" x14ac:dyDescent="0.3">
      <c r="B5124" s="24" t="str">
        <f>_xlfn.IFNA(VLOOKUP(A5124,list!B:C,2,FALSE),"")</f>
        <v/>
      </c>
      <c r="D5124" s="24" t="str">
        <f>_xlfn.IFNA(VLOOKUP(C5124,list!$G$2:$I$10,2,FALSE),"")</f>
        <v/>
      </c>
      <c r="E5124" s="24" t="str">
        <f>_xlfn.IFNA(VLOOKUP(C5124,list!G:I,3,FALSE),"")</f>
        <v/>
      </c>
      <c r="O5124" s="26" t="str">
        <f t="shared" si="402"/>
        <v/>
      </c>
      <c r="P5124" s="28" t="str">
        <f t="shared" si="406"/>
        <v/>
      </c>
      <c r="Q5124" s="24" t="str">
        <f t="shared" si="403"/>
        <v/>
      </c>
      <c r="R5124" s="24" t="str">
        <f t="shared" si="404"/>
        <v/>
      </c>
      <c r="S5124" s="27" t="str">
        <f t="shared" si="405"/>
        <v/>
      </c>
    </row>
    <row r="5125" spans="2:19" x14ac:dyDescent="0.3">
      <c r="B5125" s="24" t="str">
        <f>_xlfn.IFNA(VLOOKUP(A5125,list!B:C,2,FALSE),"")</f>
        <v/>
      </c>
      <c r="D5125" s="24" t="str">
        <f>_xlfn.IFNA(VLOOKUP(C5125,list!$G$2:$I$10,2,FALSE),"")</f>
        <v/>
      </c>
      <c r="E5125" s="24" t="str">
        <f>_xlfn.IFNA(VLOOKUP(C5125,list!G:I,3,FALSE),"")</f>
        <v/>
      </c>
      <c r="O5125" s="26" t="str">
        <f t="shared" si="402"/>
        <v/>
      </c>
      <c r="P5125" s="28" t="str">
        <f t="shared" si="406"/>
        <v/>
      </c>
      <c r="Q5125" s="24" t="str">
        <f t="shared" si="403"/>
        <v/>
      </c>
      <c r="R5125" s="24" t="str">
        <f t="shared" si="404"/>
        <v/>
      </c>
      <c r="S5125" s="27" t="str">
        <f t="shared" si="405"/>
        <v/>
      </c>
    </row>
    <row r="5126" spans="2:19" x14ac:dyDescent="0.3">
      <c r="B5126" s="24" t="str">
        <f>_xlfn.IFNA(VLOOKUP(A5126,list!B:C,2,FALSE),"")</f>
        <v/>
      </c>
      <c r="D5126" s="24" t="str">
        <f>_xlfn.IFNA(VLOOKUP(C5126,list!$G$2:$I$10,2,FALSE),"")</f>
        <v/>
      </c>
      <c r="E5126" s="24" t="str">
        <f>_xlfn.IFNA(VLOOKUP(C5126,list!G:I,3,FALSE),"")</f>
        <v/>
      </c>
      <c r="O5126" s="26" t="str">
        <f t="shared" si="402"/>
        <v/>
      </c>
      <c r="P5126" s="28" t="str">
        <f t="shared" si="406"/>
        <v/>
      </c>
      <c r="Q5126" s="24" t="str">
        <f t="shared" si="403"/>
        <v/>
      </c>
      <c r="R5126" s="24" t="str">
        <f t="shared" si="404"/>
        <v/>
      </c>
      <c r="S5126" s="27" t="str">
        <f t="shared" si="405"/>
        <v/>
      </c>
    </row>
    <row r="5127" spans="2:19" x14ac:dyDescent="0.3">
      <c r="B5127" s="24" t="str">
        <f>_xlfn.IFNA(VLOOKUP(A5127,list!B:C,2,FALSE),"")</f>
        <v/>
      </c>
      <c r="D5127" s="24" t="str">
        <f>_xlfn.IFNA(VLOOKUP(C5127,list!$G$2:$I$10,2,FALSE),"")</f>
        <v/>
      </c>
      <c r="E5127" s="24" t="str">
        <f>_xlfn.IFNA(VLOOKUP(C5127,list!G:I,3,FALSE),"")</f>
        <v/>
      </c>
      <c r="O5127" s="26" t="str">
        <f t="shared" si="402"/>
        <v/>
      </c>
      <c r="P5127" s="28" t="str">
        <f t="shared" si="406"/>
        <v/>
      </c>
      <c r="Q5127" s="24" t="str">
        <f t="shared" si="403"/>
        <v/>
      </c>
      <c r="R5127" s="24" t="str">
        <f t="shared" si="404"/>
        <v/>
      </c>
      <c r="S5127" s="27" t="str">
        <f t="shared" si="405"/>
        <v/>
      </c>
    </row>
    <row r="5128" spans="2:19" x14ac:dyDescent="0.3">
      <c r="B5128" s="24" t="str">
        <f>_xlfn.IFNA(VLOOKUP(A5128,list!B:C,2,FALSE),"")</f>
        <v/>
      </c>
      <c r="D5128" s="24" t="str">
        <f>_xlfn.IFNA(VLOOKUP(C5128,list!$G$2:$I$10,2,FALSE),"")</f>
        <v/>
      </c>
      <c r="E5128" s="24" t="str">
        <f>_xlfn.IFNA(VLOOKUP(C5128,list!G:I,3,FALSE),"")</f>
        <v/>
      </c>
      <c r="O5128" s="26" t="str">
        <f t="shared" si="402"/>
        <v/>
      </c>
      <c r="P5128" s="28" t="str">
        <f t="shared" si="406"/>
        <v/>
      </c>
      <c r="Q5128" s="24" t="str">
        <f t="shared" si="403"/>
        <v/>
      </c>
      <c r="R5128" s="24" t="str">
        <f t="shared" si="404"/>
        <v/>
      </c>
      <c r="S5128" s="27" t="str">
        <f t="shared" si="405"/>
        <v/>
      </c>
    </row>
    <row r="5129" spans="2:19" x14ac:dyDescent="0.3">
      <c r="B5129" s="24" t="str">
        <f>_xlfn.IFNA(VLOOKUP(A5129,list!B:C,2,FALSE),"")</f>
        <v/>
      </c>
      <c r="D5129" s="24" t="str">
        <f>_xlfn.IFNA(VLOOKUP(C5129,list!$G$2:$I$10,2,FALSE),"")</f>
        <v/>
      </c>
      <c r="E5129" s="24" t="str">
        <f>_xlfn.IFNA(VLOOKUP(C5129,list!G:I,3,FALSE),"")</f>
        <v/>
      </c>
      <c r="O5129" s="26" t="str">
        <f t="shared" si="402"/>
        <v/>
      </c>
      <c r="P5129" s="28" t="str">
        <f t="shared" si="406"/>
        <v/>
      </c>
      <c r="Q5129" s="24" t="str">
        <f t="shared" si="403"/>
        <v/>
      </c>
      <c r="R5129" s="24" t="str">
        <f t="shared" si="404"/>
        <v/>
      </c>
      <c r="S5129" s="27" t="str">
        <f t="shared" si="405"/>
        <v/>
      </c>
    </row>
    <row r="5130" spans="2:19" x14ac:dyDescent="0.3">
      <c r="B5130" s="24" t="str">
        <f>_xlfn.IFNA(VLOOKUP(A5130,list!B:C,2,FALSE),"")</f>
        <v/>
      </c>
      <c r="D5130" s="24" t="str">
        <f>_xlfn.IFNA(VLOOKUP(C5130,list!$G$2:$I$10,2,FALSE),"")</f>
        <v/>
      </c>
      <c r="E5130" s="24" t="str">
        <f>_xlfn.IFNA(VLOOKUP(C5130,list!G:I,3,FALSE),"")</f>
        <v/>
      </c>
      <c r="O5130" s="26" t="str">
        <f t="shared" si="402"/>
        <v/>
      </c>
      <c r="P5130" s="28" t="str">
        <f t="shared" si="406"/>
        <v/>
      </c>
      <c r="Q5130" s="24" t="str">
        <f t="shared" si="403"/>
        <v/>
      </c>
      <c r="R5130" s="24" t="str">
        <f t="shared" si="404"/>
        <v/>
      </c>
      <c r="S5130" s="27" t="str">
        <f t="shared" si="405"/>
        <v/>
      </c>
    </row>
    <row r="5131" spans="2:19" x14ac:dyDescent="0.3">
      <c r="B5131" s="24" t="str">
        <f>_xlfn.IFNA(VLOOKUP(A5131,list!B:C,2,FALSE),"")</f>
        <v/>
      </c>
      <c r="D5131" s="24" t="str">
        <f>_xlfn.IFNA(VLOOKUP(C5131,list!$G$2:$I$10,2,FALSE),"")</f>
        <v/>
      </c>
      <c r="E5131" s="24" t="str">
        <f>_xlfn.IFNA(VLOOKUP(C5131,list!G:I,3,FALSE),"")</f>
        <v/>
      </c>
      <c r="O5131" s="26" t="str">
        <f t="shared" si="402"/>
        <v/>
      </c>
      <c r="P5131" s="28" t="str">
        <f t="shared" si="406"/>
        <v/>
      </c>
      <c r="Q5131" s="24" t="str">
        <f t="shared" si="403"/>
        <v/>
      </c>
      <c r="R5131" s="24" t="str">
        <f t="shared" si="404"/>
        <v/>
      </c>
      <c r="S5131" s="27" t="str">
        <f t="shared" si="405"/>
        <v/>
      </c>
    </row>
    <row r="5132" spans="2:19" x14ac:dyDescent="0.3">
      <c r="B5132" s="24" t="str">
        <f>_xlfn.IFNA(VLOOKUP(A5132,list!B:C,2,FALSE),"")</f>
        <v/>
      </c>
      <c r="D5132" s="24" t="str">
        <f>_xlfn.IFNA(VLOOKUP(C5132,list!$G$2:$I$10,2,FALSE),"")</f>
        <v/>
      </c>
      <c r="E5132" s="24" t="str">
        <f>_xlfn.IFNA(VLOOKUP(C5132,list!G:I,3,FALSE),"")</f>
        <v/>
      </c>
      <c r="O5132" s="26" t="str">
        <f t="shared" si="402"/>
        <v/>
      </c>
      <c r="P5132" s="28" t="str">
        <f t="shared" si="406"/>
        <v/>
      </c>
      <c r="Q5132" s="24" t="str">
        <f t="shared" si="403"/>
        <v/>
      </c>
      <c r="R5132" s="24" t="str">
        <f t="shared" si="404"/>
        <v/>
      </c>
      <c r="S5132" s="27" t="str">
        <f t="shared" si="405"/>
        <v/>
      </c>
    </row>
    <row r="5133" spans="2:19" x14ac:dyDescent="0.3">
      <c r="B5133" s="24" t="str">
        <f>_xlfn.IFNA(VLOOKUP(A5133,list!B:C,2,FALSE),"")</f>
        <v/>
      </c>
      <c r="D5133" s="24" t="str">
        <f>_xlfn.IFNA(VLOOKUP(C5133,list!$G$2:$I$10,2,FALSE),"")</f>
        <v/>
      </c>
      <c r="E5133" s="24" t="str">
        <f>_xlfn.IFNA(VLOOKUP(C5133,list!G:I,3,FALSE),"")</f>
        <v/>
      </c>
      <c r="O5133" s="26" t="str">
        <f t="shared" si="402"/>
        <v/>
      </c>
      <c r="P5133" s="28" t="str">
        <f t="shared" si="406"/>
        <v/>
      </c>
      <c r="Q5133" s="24" t="str">
        <f t="shared" si="403"/>
        <v/>
      </c>
      <c r="R5133" s="24" t="str">
        <f t="shared" si="404"/>
        <v/>
      </c>
      <c r="S5133" s="27" t="str">
        <f t="shared" si="405"/>
        <v/>
      </c>
    </row>
    <row r="5134" spans="2:19" x14ac:dyDescent="0.3">
      <c r="B5134" s="24" t="str">
        <f>_xlfn.IFNA(VLOOKUP(A5134,list!B:C,2,FALSE),"")</f>
        <v/>
      </c>
      <c r="D5134" s="24" t="str">
        <f>_xlfn.IFNA(VLOOKUP(C5134,list!$G$2:$I$10,2,FALSE),"")</f>
        <v/>
      </c>
      <c r="E5134" s="24" t="str">
        <f>_xlfn.IFNA(VLOOKUP(C5134,list!G:I,3,FALSE),"")</f>
        <v/>
      </c>
      <c r="O5134" s="26" t="str">
        <f t="shared" si="402"/>
        <v/>
      </c>
      <c r="P5134" s="28" t="str">
        <f t="shared" si="406"/>
        <v/>
      </c>
      <c r="Q5134" s="24" t="str">
        <f t="shared" si="403"/>
        <v/>
      </c>
      <c r="R5134" s="24" t="str">
        <f t="shared" si="404"/>
        <v/>
      </c>
      <c r="S5134" s="27" t="str">
        <f t="shared" si="405"/>
        <v/>
      </c>
    </row>
    <row r="5135" spans="2:19" x14ac:dyDescent="0.3">
      <c r="B5135" s="24" t="str">
        <f>_xlfn.IFNA(VLOOKUP(A5135,list!B:C,2,FALSE),"")</f>
        <v/>
      </c>
      <c r="D5135" s="24" t="str">
        <f>_xlfn.IFNA(VLOOKUP(C5135,list!$G$2:$I$10,2,FALSE),"")</f>
        <v/>
      </c>
      <c r="E5135" s="24" t="str">
        <f>_xlfn.IFNA(VLOOKUP(C5135,list!G:I,3,FALSE),"")</f>
        <v/>
      </c>
      <c r="O5135" s="26" t="str">
        <f t="shared" si="402"/>
        <v/>
      </c>
      <c r="P5135" s="28" t="str">
        <f t="shared" si="406"/>
        <v/>
      </c>
      <c r="Q5135" s="24" t="str">
        <f t="shared" si="403"/>
        <v/>
      </c>
      <c r="R5135" s="24" t="str">
        <f t="shared" si="404"/>
        <v/>
      </c>
      <c r="S5135" s="27" t="str">
        <f t="shared" si="405"/>
        <v/>
      </c>
    </row>
    <row r="5136" spans="2:19" x14ac:dyDescent="0.3">
      <c r="B5136" s="24" t="str">
        <f>_xlfn.IFNA(VLOOKUP(A5136,list!B:C,2,FALSE),"")</f>
        <v/>
      </c>
      <c r="D5136" s="24" t="str">
        <f>_xlfn.IFNA(VLOOKUP(C5136,list!$G$2:$I$10,2,FALSE),"")</f>
        <v/>
      </c>
      <c r="E5136" s="24" t="str">
        <f>_xlfn.IFNA(VLOOKUP(C5136,list!G:I,3,FALSE),"")</f>
        <v/>
      </c>
      <c r="O5136" s="26" t="str">
        <f t="shared" si="402"/>
        <v/>
      </c>
      <c r="P5136" s="28" t="str">
        <f t="shared" si="406"/>
        <v/>
      </c>
      <c r="Q5136" s="24" t="str">
        <f t="shared" si="403"/>
        <v/>
      </c>
      <c r="R5136" s="24" t="str">
        <f t="shared" si="404"/>
        <v/>
      </c>
      <c r="S5136" s="27" t="str">
        <f t="shared" si="405"/>
        <v/>
      </c>
    </row>
    <row r="5137" spans="2:19" x14ac:dyDescent="0.3">
      <c r="B5137" s="24" t="str">
        <f>_xlfn.IFNA(VLOOKUP(A5137,list!B:C,2,FALSE),"")</f>
        <v/>
      </c>
      <c r="D5137" s="24" t="str">
        <f>_xlfn.IFNA(VLOOKUP(C5137,list!$G$2:$I$10,2,FALSE),"")</f>
        <v/>
      </c>
      <c r="E5137" s="24" t="str">
        <f>_xlfn.IFNA(VLOOKUP(C5137,list!G:I,3,FALSE),"")</f>
        <v/>
      </c>
      <c r="O5137" s="26" t="str">
        <f t="shared" si="402"/>
        <v/>
      </c>
      <c r="P5137" s="28" t="str">
        <f t="shared" si="406"/>
        <v/>
      </c>
      <c r="Q5137" s="24" t="str">
        <f t="shared" si="403"/>
        <v/>
      </c>
      <c r="R5137" s="24" t="str">
        <f t="shared" si="404"/>
        <v/>
      </c>
      <c r="S5137" s="27" t="str">
        <f t="shared" si="405"/>
        <v/>
      </c>
    </row>
    <row r="5138" spans="2:19" x14ac:dyDescent="0.3">
      <c r="B5138" s="24" t="str">
        <f>_xlfn.IFNA(VLOOKUP(A5138,list!B:C,2,FALSE),"")</f>
        <v/>
      </c>
      <c r="D5138" s="24" t="str">
        <f>_xlfn.IFNA(VLOOKUP(C5138,list!$G$2:$I$10,2,FALSE),"")</f>
        <v/>
      </c>
      <c r="E5138" s="24" t="str">
        <f>_xlfn.IFNA(VLOOKUP(C5138,list!G:I,3,FALSE),"")</f>
        <v/>
      </c>
      <c r="O5138" s="26" t="str">
        <f t="shared" si="402"/>
        <v/>
      </c>
      <c r="P5138" s="28" t="str">
        <f t="shared" si="406"/>
        <v/>
      </c>
      <c r="Q5138" s="24" t="str">
        <f t="shared" si="403"/>
        <v/>
      </c>
      <c r="R5138" s="24" t="str">
        <f t="shared" si="404"/>
        <v/>
      </c>
      <c r="S5138" s="27" t="str">
        <f t="shared" si="405"/>
        <v/>
      </c>
    </row>
    <row r="5139" spans="2:19" x14ac:dyDescent="0.3">
      <c r="B5139" s="24" t="str">
        <f>_xlfn.IFNA(VLOOKUP(A5139,list!B:C,2,FALSE),"")</f>
        <v/>
      </c>
      <c r="D5139" s="24" t="str">
        <f>_xlfn.IFNA(VLOOKUP(C5139,list!$G$2:$I$10,2,FALSE),"")</f>
        <v/>
      </c>
      <c r="E5139" s="24" t="str">
        <f>_xlfn.IFNA(VLOOKUP(C5139,list!G:I,3,FALSE),"")</f>
        <v/>
      </c>
      <c r="O5139" s="26" t="str">
        <f t="shared" si="402"/>
        <v/>
      </c>
      <c r="P5139" s="28" t="str">
        <f t="shared" si="406"/>
        <v/>
      </c>
      <c r="Q5139" s="24" t="str">
        <f t="shared" si="403"/>
        <v/>
      </c>
      <c r="R5139" s="24" t="str">
        <f t="shared" si="404"/>
        <v/>
      </c>
      <c r="S5139" s="27" t="str">
        <f t="shared" si="405"/>
        <v/>
      </c>
    </row>
    <row r="5140" spans="2:19" x14ac:dyDescent="0.3">
      <c r="B5140" s="24" t="str">
        <f>_xlfn.IFNA(VLOOKUP(A5140,list!B:C,2,FALSE),"")</f>
        <v/>
      </c>
      <c r="D5140" s="24" t="str">
        <f>_xlfn.IFNA(VLOOKUP(C5140,list!$G$2:$I$10,2,FALSE),"")</f>
        <v/>
      </c>
      <c r="E5140" s="24" t="str">
        <f>_xlfn.IFNA(VLOOKUP(C5140,list!G:I,3,FALSE),"")</f>
        <v/>
      </c>
      <c r="O5140" s="26" t="str">
        <f t="shared" si="402"/>
        <v/>
      </c>
      <c r="P5140" s="28" t="str">
        <f t="shared" si="406"/>
        <v/>
      </c>
      <c r="Q5140" s="24" t="str">
        <f t="shared" si="403"/>
        <v/>
      </c>
      <c r="R5140" s="24" t="str">
        <f t="shared" si="404"/>
        <v/>
      </c>
      <c r="S5140" s="27" t="str">
        <f t="shared" si="405"/>
        <v/>
      </c>
    </row>
    <row r="5141" spans="2:19" x14ac:dyDescent="0.3">
      <c r="B5141" s="24" t="str">
        <f>_xlfn.IFNA(VLOOKUP(A5141,list!B:C,2,FALSE),"")</f>
        <v/>
      </c>
      <c r="D5141" s="24" t="str">
        <f>_xlfn.IFNA(VLOOKUP(C5141,list!$G$2:$I$10,2,FALSE),"")</f>
        <v/>
      </c>
      <c r="E5141" s="24" t="str">
        <f>_xlfn.IFNA(VLOOKUP(C5141,list!G:I,3,FALSE),"")</f>
        <v/>
      </c>
      <c r="O5141" s="26" t="str">
        <f t="shared" si="402"/>
        <v/>
      </c>
      <c r="P5141" s="28" t="str">
        <f t="shared" si="406"/>
        <v/>
      </c>
      <c r="Q5141" s="24" t="str">
        <f t="shared" si="403"/>
        <v/>
      </c>
      <c r="R5141" s="24" t="str">
        <f t="shared" si="404"/>
        <v/>
      </c>
      <c r="S5141" s="27" t="str">
        <f t="shared" si="405"/>
        <v/>
      </c>
    </row>
    <row r="5142" spans="2:19" x14ac:dyDescent="0.3">
      <c r="B5142" s="24" t="str">
        <f>_xlfn.IFNA(VLOOKUP(A5142,list!B:C,2,FALSE),"")</f>
        <v/>
      </c>
      <c r="D5142" s="24" t="str">
        <f>_xlfn.IFNA(VLOOKUP(C5142,list!$G$2:$I$10,2,FALSE),"")</f>
        <v/>
      </c>
      <c r="E5142" s="24" t="str">
        <f>_xlfn.IFNA(VLOOKUP(C5142,list!G:I,3,FALSE),"")</f>
        <v/>
      </c>
      <c r="O5142" s="26" t="str">
        <f t="shared" si="402"/>
        <v/>
      </c>
      <c r="P5142" s="28" t="str">
        <f t="shared" si="406"/>
        <v/>
      </c>
      <c r="Q5142" s="24" t="str">
        <f t="shared" si="403"/>
        <v/>
      </c>
      <c r="R5142" s="24" t="str">
        <f t="shared" si="404"/>
        <v/>
      </c>
      <c r="S5142" s="27" t="str">
        <f t="shared" si="405"/>
        <v/>
      </c>
    </row>
    <row r="5143" spans="2:19" x14ac:dyDescent="0.3">
      <c r="B5143" s="24" t="str">
        <f>_xlfn.IFNA(VLOOKUP(A5143,list!B:C,2,FALSE),"")</f>
        <v/>
      </c>
      <c r="D5143" s="24" t="str">
        <f>_xlfn.IFNA(VLOOKUP(C5143,list!$G$2:$I$10,2,FALSE),"")</f>
        <v/>
      </c>
      <c r="E5143" s="24" t="str">
        <f>_xlfn.IFNA(VLOOKUP(C5143,list!G:I,3,FALSE),"")</f>
        <v/>
      </c>
      <c r="O5143" s="26" t="str">
        <f t="shared" si="402"/>
        <v/>
      </c>
      <c r="P5143" s="28" t="str">
        <f t="shared" si="406"/>
        <v/>
      </c>
      <c r="Q5143" s="24" t="str">
        <f t="shared" si="403"/>
        <v/>
      </c>
      <c r="R5143" s="24" t="str">
        <f t="shared" si="404"/>
        <v/>
      </c>
      <c r="S5143" s="27" t="str">
        <f t="shared" si="405"/>
        <v/>
      </c>
    </row>
    <row r="5144" spans="2:19" x14ac:dyDescent="0.3">
      <c r="B5144" s="24" t="str">
        <f>_xlfn.IFNA(VLOOKUP(A5144,list!B:C,2,FALSE),"")</f>
        <v/>
      </c>
      <c r="D5144" s="24" t="str">
        <f>_xlfn.IFNA(VLOOKUP(C5144,list!$G$2:$I$10,2,FALSE),"")</f>
        <v/>
      </c>
      <c r="E5144" s="24" t="str">
        <f>_xlfn.IFNA(VLOOKUP(C5144,list!G:I,3,FALSE),"")</f>
        <v/>
      </c>
      <c r="O5144" s="26" t="str">
        <f t="shared" si="402"/>
        <v/>
      </c>
      <c r="P5144" s="28" t="str">
        <f t="shared" si="406"/>
        <v/>
      </c>
      <c r="Q5144" s="24" t="str">
        <f t="shared" si="403"/>
        <v/>
      </c>
      <c r="R5144" s="24" t="str">
        <f t="shared" si="404"/>
        <v/>
      </c>
      <c r="S5144" s="27" t="str">
        <f t="shared" si="405"/>
        <v/>
      </c>
    </row>
    <row r="5145" spans="2:19" x14ac:dyDescent="0.3">
      <c r="B5145" s="24" t="str">
        <f>_xlfn.IFNA(VLOOKUP(A5145,list!B:C,2,FALSE),"")</f>
        <v/>
      </c>
      <c r="D5145" s="24" t="str">
        <f>_xlfn.IFNA(VLOOKUP(C5145,list!$G$2:$I$10,2,FALSE),"")</f>
        <v/>
      </c>
      <c r="E5145" s="24" t="str">
        <f>_xlfn.IFNA(VLOOKUP(C5145,list!G:I,3,FALSE),"")</f>
        <v/>
      </c>
      <c r="O5145" s="26" t="str">
        <f t="shared" si="402"/>
        <v/>
      </c>
      <c r="P5145" s="28" t="str">
        <f t="shared" si="406"/>
        <v/>
      </c>
      <c r="Q5145" s="24" t="str">
        <f t="shared" si="403"/>
        <v/>
      </c>
      <c r="R5145" s="24" t="str">
        <f t="shared" si="404"/>
        <v/>
      </c>
      <c r="S5145" s="27" t="str">
        <f t="shared" si="405"/>
        <v/>
      </c>
    </row>
    <row r="5146" spans="2:19" x14ac:dyDescent="0.3">
      <c r="B5146" s="24" t="str">
        <f>_xlfn.IFNA(VLOOKUP(A5146,list!B:C,2,FALSE),"")</f>
        <v/>
      </c>
      <c r="D5146" s="24" t="str">
        <f>_xlfn.IFNA(VLOOKUP(C5146,list!$G$2:$I$10,2,FALSE),"")</f>
        <v/>
      </c>
      <c r="E5146" s="24" t="str">
        <f>_xlfn.IFNA(VLOOKUP(C5146,list!G:I,3,FALSE),"")</f>
        <v/>
      </c>
      <c r="O5146" s="26" t="str">
        <f t="shared" si="402"/>
        <v/>
      </c>
      <c r="P5146" s="28" t="str">
        <f t="shared" si="406"/>
        <v/>
      </c>
      <c r="Q5146" s="24" t="str">
        <f t="shared" si="403"/>
        <v/>
      </c>
      <c r="R5146" s="24" t="str">
        <f t="shared" si="404"/>
        <v/>
      </c>
      <c r="S5146" s="27" t="str">
        <f t="shared" si="405"/>
        <v/>
      </c>
    </row>
    <row r="5147" spans="2:19" x14ac:dyDescent="0.3">
      <c r="B5147" s="24" t="str">
        <f>_xlfn.IFNA(VLOOKUP(A5147,list!B:C,2,FALSE),"")</f>
        <v/>
      </c>
      <c r="D5147" s="24" t="str">
        <f>_xlfn.IFNA(VLOOKUP(C5147,list!$G$2:$I$10,2,FALSE),"")</f>
        <v/>
      </c>
      <c r="E5147" s="24" t="str">
        <f>_xlfn.IFNA(VLOOKUP(C5147,list!G:I,3,FALSE),"")</f>
        <v/>
      </c>
      <c r="O5147" s="26" t="str">
        <f t="shared" si="402"/>
        <v/>
      </c>
      <c r="P5147" s="28" t="str">
        <f t="shared" si="406"/>
        <v/>
      </c>
      <c r="Q5147" s="24" t="str">
        <f t="shared" si="403"/>
        <v/>
      </c>
      <c r="R5147" s="24" t="str">
        <f t="shared" si="404"/>
        <v/>
      </c>
      <c r="S5147" s="27" t="str">
        <f t="shared" si="405"/>
        <v/>
      </c>
    </row>
    <row r="5148" spans="2:19" x14ac:dyDescent="0.3">
      <c r="B5148" s="24" t="str">
        <f>_xlfn.IFNA(VLOOKUP(A5148,list!B:C,2,FALSE),"")</f>
        <v/>
      </c>
      <c r="D5148" s="24" t="str">
        <f>_xlfn.IFNA(VLOOKUP(C5148,list!$G$2:$I$10,2,FALSE),"")</f>
        <v/>
      </c>
      <c r="E5148" s="24" t="str">
        <f>_xlfn.IFNA(VLOOKUP(C5148,list!G:I,3,FALSE),"")</f>
        <v/>
      </c>
      <c r="O5148" s="26" t="str">
        <f t="shared" si="402"/>
        <v/>
      </c>
      <c r="P5148" s="28" t="str">
        <f t="shared" si="406"/>
        <v/>
      </c>
      <c r="Q5148" s="24" t="str">
        <f t="shared" si="403"/>
        <v/>
      </c>
      <c r="R5148" s="24" t="str">
        <f t="shared" si="404"/>
        <v/>
      </c>
      <c r="S5148" s="27" t="str">
        <f t="shared" si="405"/>
        <v/>
      </c>
    </row>
    <row r="5149" spans="2:19" x14ac:dyDescent="0.3">
      <c r="B5149" s="24" t="str">
        <f>_xlfn.IFNA(VLOOKUP(A5149,list!B:C,2,FALSE),"")</f>
        <v/>
      </c>
      <c r="D5149" s="24" t="str">
        <f>_xlfn.IFNA(VLOOKUP(C5149,list!$G$2:$I$10,2,FALSE),"")</f>
        <v/>
      </c>
      <c r="E5149" s="24" t="str">
        <f>_xlfn.IFNA(VLOOKUP(C5149,list!G:I,3,FALSE),"")</f>
        <v/>
      </c>
      <c r="O5149" s="26" t="str">
        <f t="shared" si="402"/>
        <v/>
      </c>
      <c r="P5149" s="28" t="str">
        <f t="shared" si="406"/>
        <v/>
      </c>
      <c r="Q5149" s="24" t="str">
        <f t="shared" si="403"/>
        <v/>
      </c>
      <c r="R5149" s="24" t="str">
        <f t="shared" si="404"/>
        <v/>
      </c>
      <c r="S5149" s="27" t="str">
        <f t="shared" si="405"/>
        <v/>
      </c>
    </row>
    <row r="5150" spans="2:19" x14ac:dyDescent="0.3">
      <c r="B5150" s="24" t="str">
        <f>_xlfn.IFNA(VLOOKUP(A5150,list!B:C,2,FALSE),"")</f>
        <v/>
      </c>
      <c r="D5150" s="24" t="str">
        <f>_xlfn.IFNA(VLOOKUP(C5150,list!$G$2:$I$10,2,FALSE),"")</f>
        <v/>
      </c>
      <c r="E5150" s="24" t="str">
        <f>_xlfn.IFNA(VLOOKUP(C5150,list!G:I,3,FALSE),"")</f>
        <v/>
      </c>
      <c r="O5150" s="26" t="str">
        <f t="shared" si="402"/>
        <v/>
      </c>
      <c r="P5150" s="28" t="str">
        <f t="shared" si="406"/>
        <v/>
      </c>
      <c r="Q5150" s="24" t="str">
        <f t="shared" si="403"/>
        <v/>
      </c>
      <c r="R5150" s="24" t="str">
        <f t="shared" si="404"/>
        <v/>
      </c>
      <c r="S5150" s="27" t="str">
        <f t="shared" si="405"/>
        <v/>
      </c>
    </row>
    <row r="5151" spans="2:19" x14ac:dyDescent="0.3">
      <c r="B5151" s="24" t="str">
        <f>_xlfn.IFNA(VLOOKUP(A5151,list!B:C,2,FALSE),"")</f>
        <v/>
      </c>
      <c r="D5151" s="24" t="str">
        <f>_xlfn.IFNA(VLOOKUP(C5151,list!$G$2:$I$10,2,FALSE),"")</f>
        <v/>
      </c>
      <c r="E5151" s="24" t="str">
        <f>_xlfn.IFNA(VLOOKUP(C5151,list!G:I,3,FALSE),"")</f>
        <v/>
      </c>
      <c r="O5151" s="26" t="str">
        <f t="shared" si="402"/>
        <v/>
      </c>
      <c r="P5151" s="28" t="str">
        <f t="shared" si="406"/>
        <v/>
      </c>
      <c r="Q5151" s="24" t="str">
        <f t="shared" si="403"/>
        <v/>
      </c>
      <c r="R5151" s="24" t="str">
        <f t="shared" si="404"/>
        <v/>
      </c>
      <c r="S5151" s="27" t="str">
        <f t="shared" si="405"/>
        <v/>
      </c>
    </row>
    <row r="5152" spans="2:19" x14ac:dyDescent="0.3">
      <c r="B5152" s="24" t="str">
        <f>_xlfn.IFNA(VLOOKUP(A5152,list!B:C,2,FALSE),"")</f>
        <v/>
      </c>
      <c r="D5152" s="24" t="str">
        <f>_xlfn.IFNA(VLOOKUP(C5152,list!$G$2:$I$10,2,FALSE),"")</f>
        <v/>
      </c>
      <c r="E5152" s="24" t="str">
        <f>_xlfn.IFNA(VLOOKUP(C5152,list!G:I,3,FALSE),"")</f>
        <v/>
      </c>
      <c r="O5152" s="26" t="str">
        <f t="shared" si="402"/>
        <v/>
      </c>
      <c r="P5152" s="28" t="str">
        <f t="shared" si="406"/>
        <v/>
      </c>
      <c r="Q5152" s="24" t="str">
        <f t="shared" si="403"/>
        <v/>
      </c>
      <c r="R5152" s="24" t="str">
        <f t="shared" si="404"/>
        <v/>
      </c>
      <c r="S5152" s="27" t="str">
        <f t="shared" si="405"/>
        <v/>
      </c>
    </row>
    <row r="5153" spans="2:19" x14ac:dyDescent="0.3">
      <c r="B5153" s="24" t="str">
        <f>_xlfn.IFNA(VLOOKUP(A5153,list!B:C,2,FALSE),"")</f>
        <v/>
      </c>
      <c r="D5153" s="24" t="str">
        <f>_xlfn.IFNA(VLOOKUP(C5153,list!$G$2:$I$10,2,FALSE),"")</f>
        <v/>
      </c>
      <c r="E5153" s="24" t="str">
        <f>_xlfn.IFNA(VLOOKUP(C5153,list!G:I,3,FALSE),"")</f>
        <v/>
      </c>
      <c r="O5153" s="26" t="str">
        <f t="shared" si="402"/>
        <v/>
      </c>
      <c r="P5153" s="28" t="str">
        <f t="shared" si="406"/>
        <v/>
      </c>
      <c r="Q5153" s="24" t="str">
        <f t="shared" si="403"/>
        <v/>
      </c>
      <c r="R5153" s="24" t="str">
        <f t="shared" si="404"/>
        <v/>
      </c>
      <c r="S5153" s="27" t="str">
        <f t="shared" si="405"/>
        <v/>
      </c>
    </row>
    <row r="5154" spans="2:19" x14ac:dyDescent="0.3">
      <c r="B5154" s="24" t="str">
        <f>_xlfn.IFNA(VLOOKUP(A5154,list!B:C,2,FALSE),"")</f>
        <v/>
      </c>
      <c r="D5154" s="24" t="str">
        <f>_xlfn.IFNA(VLOOKUP(C5154,list!$G$2:$I$10,2,FALSE),"")</f>
        <v/>
      </c>
      <c r="E5154" s="24" t="str">
        <f>_xlfn.IFNA(VLOOKUP(C5154,list!G:I,3,FALSE),"")</f>
        <v/>
      </c>
      <c r="O5154" s="26" t="str">
        <f t="shared" si="402"/>
        <v/>
      </c>
      <c r="P5154" s="28" t="str">
        <f t="shared" si="406"/>
        <v/>
      </c>
      <c r="Q5154" s="24" t="str">
        <f t="shared" si="403"/>
        <v/>
      </c>
      <c r="R5154" s="24" t="str">
        <f t="shared" si="404"/>
        <v/>
      </c>
      <c r="S5154" s="27" t="str">
        <f t="shared" si="405"/>
        <v/>
      </c>
    </row>
    <row r="5155" spans="2:19" x14ac:dyDescent="0.3">
      <c r="B5155" s="24" t="str">
        <f>_xlfn.IFNA(VLOOKUP(A5155,list!B:C,2,FALSE),"")</f>
        <v/>
      </c>
      <c r="D5155" s="24" t="str">
        <f>_xlfn.IFNA(VLOOKUP(C5155,list!$G$2:$I$10,2,FALSE),"")</f>
        <v/>
      </c>
      <c r="E5155" s="24" t="str">
        <f>_xlfn.IFNA(VLOOKUP(C5155,list!G:I,3,FALSE),"")</f>
        <v/>
      </c>
      <c r="O5155" s="26" t="str">
        <f t="shared" si="402"/>
        <v/>
      </c>
      <c r="P5155" s="28" t="str">
        <f t="shared" si="406"/>
        <v/>
      </c>
      <c r="Q5155" s="24" t="str">
        <f t="shared" si="403"/>
        <v/>
      </c>
      <c r="R5155" s="24" t="str">
        <f t="shared" si="404"/>
        <v/>
      </c>
      <c r="S5155" s="27" t="str">
        <f t="shared" si="405"/>
        <v/>
      </c>
    </row>
    <row r="5156" spans="2:19" x14ac:dyDescent="0.3">
      <c r="B5156" s="24" t="str">
        <f>_xlfn.IFNA(VLOOKUP(A5156,list!B:C,2,FALSE),"")</f>
        <v/>
      </c>
      <c r="D5156" s="24" t="str">
        <f>_xlfn.IFNA(VLOOKUP(C5156,list!$G$2:$I$10,2,FALSE),"")</f>
        <v/>
      </c>
      <c r="E5156" s="24" t="str">
        <f>_xlfn.IFNA(VLOOKUP(C5156,list!G:I,3,FALSE),"")</f>
        <v/>
      </c>
      <c r="O5156" s="26" t="str">
        <f t="shared" si="402"/>
        <v/>
      </c>
      <c r="P5156" s="28" t="str">
        <f t="shared" si="406"/>
        <v/>
      </c>
      <c r="Q5156" s="24" t="str">
        <f t="shared" si="403"/>
        <v/>
      </c>
      <c r="R5156" s="24" t="str">
        <f t="shared" si="404"/>
        <v/>
      </c>
      <c r="S5156" s="27" t="str">
        <f t="shared" si="405"/>
        <v/>
      </c>
    </row>
    <row r="5157" spans="2:19" x14ac:dyDescent="0.3">
      <c r="B5157" s="24" t="str">
        <f>_xlfn.IFNA(VLOOKUP(A5157,list!B:C,2,FALSE),"")</f>
        <v/>
      </c>
      <c r="D5157" s="24" t="str">
        <f>_xlfn.IFNA(VLOOKUP(C5157,list!$G$2:$I$10,2,FALSE),"")</f>
        <v/>
      </c>
      <c r="E5157" s="24" t="str">
        <f>_xlfn.IFNA(VLOOKUP(C5157,list!G:I,3,FALSE),"")</f>
        <v/>
      </c>
      <c r="O5157" s="26" t="str">
        <f t="shared" si="402"/>
        <v/>
      </c>
      <c r="P5157" s="28" t="str">
        <f t="shared" si="406"/>
        <v/>
      </c>
      <c r="Q5157" s="24" t="str">
        <f t="shared" si="403"/>
        <v/>
      </c>
      <c r="R5157" s="24" t="str">
        <f t="shared" si="404"/>
        <v/>
      </c>
      <c r="S5157" s="27" t="str">
        <f t="shared" si="405"/>
        <v/>
      </c>
    </row>
    <row r="5158" spans="2:19" x14ac:dyDescent="0.3">
      <c r="B5158" s="24" t="str">
        <f>_xlfn.IFNA(VLOOKUP(A5158,list!B:C,2,FALSE),"")</f>
        <v/>
      </c>
      <c r="D5158" s="24" t="str">
        <f>_xlfn.IFNA(VLOOKUP(C5158,list!$G$2:$I$10,2,FALSE),"")</f>
        <v/>
      </c>
      <c r="E5158" s="24" t="str">
        <f>_xlfn.IFNA(VLOOKUP(C5158,list!G:I,3,FALSE),"")</f>
        <v/>
      </c>
      <c r="O5158" s="26" t="str">
        <f t="shared" si="402"/>
        <v/>
      </c>
      <c r="P5158" s="28" t="str">
        <f t="shared" si="406"/>
        <v/>
      </c>
      <c r="Q5158" s="24" t="str">
        <f t="shared" si="403"/>
        <v/>
      </c>
      <c r="R5158" s="24" t="str">
        <f t="shared" si="404"/>
        <v/>
      </c>
      <c r="S5158" s="27" t="str">
        <f t="shared" si="405"/>
        <v/>
      </c>
    </row>
    <row r="5159" spans="2:19" x14ac:dyDescent="0.3">
      <c r="B5159" s="24" t="str">
        <f>_xlfn.IFNA(VLOOKUP(A5159,list!B:C,2,FALSE),"")</f>
        <v/>
      </c>
      <c r="D5159" s="24" t="str">
        <f>_xlfn.IFNA(VLOOKUP(C5159,list!$G$2:$I$10,2,FALSE),"")</f>
        <v/>
      </c>
      <c r="E5159" s="24" t="str">
        <f>_xlfn.IFNA(VLOOKUP(C5159,list!G:I,3,FALSE),"")</f>
        <v/>
      </c>
      <c r="O5159" s="26" t="str">
        <f t="shared" si="402"/>
        <v/>
      </c>
      <c r="P5159" s="28" t="str">
        <f t="shared" si="406"/>
        <v/>
      </c>
      <c r="Q5159" s="24" t="str">
        <f t="shared" si="403"/>
        <v/>
      </c>
      <c r="R5159" s="24" t="str">
        <f t="shared" si="404"/>
        <v/>
      </c>
      <c r="S5159" s="27" t="str">
        <f t="shared" si="405"/>
        <v/>
      </c>
    </row>
    <row r="5160" spans="2:19" x14ac:dyDescent="0.3">
      <c r="B5160" s="24" t="str">
        <f>_xlfn.IFNA(VLOOKUP(A5160,list!B:C,2,FALSE),"")</f>
        <v/>
      </c>
      <c r="D5160" s="24" t="str">
        <f>_xlfn.IFNA(VLOOKUP(C5160,list!$G$2:$I$10,2,FALSE),"")</f>
        <v/>
      </c>
      <c r="E5160" s="24" t="str">
        <f>_xlfn.IFNA(VLOOKUP(C5160,list!G:I,3,FALSE),"")</f>
        <v/>
      </c>
      <c r="O5160" s="26" t="str">
        <f t="shared" si="402"/>
        <v/>
      </c>
      <c r="P5160" s="28" t="str">
        <f t="shared" si="406"/>
        <v/>
      </c>
      <c r="Q5160" s="24" t="str">
        <f t="shared" si="403"/>
        <v/>
      </c>
      <c r="R5160" s="24" t="str">
        <f t="shared" si="404"/>
        <v/>
      </c>
      <c r="S5160" s="27" t="str">
        <f t="shared" si="405"/>
        <v/>
      </c>
    </row>
    <row r="5161" spans="2:19" x14ac:dyDescent="0.3">
      <c r="B5161" s="24" t="str">
        <f>_xlfn.IFNA(VLOOKUP(A5161,list!B:C,2,FALSE),"")</f>
        <v/>
      </c>
      <c r="D5161" s="24" t="str">
        <f>_xlfn.IFNA(VLOOKUP(C5161,list!$G$2:$I$10,2,FALSE),"")</f>
        <v/>
      </c>
      <c r="E5161" s="24" t="str">
        <f>_xlfn.IFNA(VLOOKUP(C5161,list!G:I,3,FALSE),"")</f>
        <v/>
      </c>
      <c r="O5161" s="26" t="str">
        <f t="shared" si="402"/>
        <v/>
      </c>
      <c r="P5161" s="28" t="str">
        <f t="shared" si="406"/>
        <v/>
      </c>
      <c r="Q5161" s="24" t="str">
        <f t="shared" si="403"/>
        <v/>
      </c>
      <c r="R5161" s="24" t="str">
        <f t="shared" si="404"/>
        <v/>
      </c>
      <c r="S5161" s="27" t="str">
        <f t="shared" si="405"/>
        <v/>
      </c>
    </row>
    <row r="5162" spans="2:19" x14ac:dyDescent="0.3">
      <c r="B5162" s="24" t="str">
        <f>_xlfn.IFNA(VLOOKUP(A5162,list!B:C,2,FALSE),"")</f>
        <v/>
      </c>
      <c r="D5162" s="24" t="str">
        <f>_xlfn.IFNA(VLOOKUP(C5162,list!$G$2:$I$10,2,FALSE),"")</f>
        <v/>
      </c>
      <c r="E5162" s="24" t="str">
        <f>_xlfn.IFNA(VLOOKUP(C5162,list!G:I,3,FALSE),"")</f>
        <v/>
      </c>
      <c r="O5162" s="26" t="str">
        <f t="shared" si="402"/>
        <v/>
      </c>
      <c r="P5162" s="28" t="str">
        <f t="shared" si="406"/>
        <v/>
      </c>
      <c r="Q5162" s="24" t="str">
        <f t="shared" si="403"/>
        <v/>
      </c>
      <c r="R5162" s="24" t="str">
        <f t="shared" si="404"/>
        <v/>
      </c>
      <c r="S5162" s="27" t="str">
        <f t="shared" si="405"/>
        <v/>
      </c>
    </row>
    <row r="5163" spans="2:19" x14ac:dyDescent="0.3">
      <c r="B5163" s="24" t="str">
        <f>_xlfn.IFNA(VLOOKUP(A5163,list!B:C,2,FALSE),"")</f>
        <v/>
      </c>
      <c r="D5163" s="24" t="str">
        <f>_xlfn.IFNA(VLOOKUP(C5163,list!$G$2:$I$10,2,FALSE),"")</f>
        <v/>
      </c>
      <c r="E5163" s="24" t="str">
        <f>_xlfn.IFNA(VLOOKUP(C5163,list!G:I,3,FALSE),"")</f>
        <v/>
      </c>
      <c r="O5163" s="26" t="str">
        <f t="shared" si="402"/>
        <v/>
      </c>
      <c r="P5163" s="28" t="str">
        <f t="shared" si="406"/>
        <v/>
      </c>
      <c r="Q5163" s="24" t="str">
        <f t="shared" si="403"/>
        <v/>
      </c>
      <c r="R5163" s="24" t="str">
        <f t="shared" si="404"/>
        <v/>
      </c>
      <c r="S5163" s="27" t="str">
        <f t="shared" si="405"/>
        <v/>
      </c>
    </row>
    <row r="5164" spans="2:19" x14ac:dyDescent="0.3">
      <c r="B5164" s="24" t="str">
        <f>_xlfn.IFNA(VLOOKUP(A5164,list!B:C,2,FALSE),"")</f>
        <v/>
      </c>
      <c r="D5164" s="24" t="str">
        <f>_xlfn.IFNA(VLOOKUP(C5164,list!$G$2:$I$10,2,FALSE),"")</f>
        <v/>
      </c>
      <c r="E5164" s="24" t="str">
        <f>_xlfn.IFNA(VLOOKUP(C5164,list!G:I,3,FALSE),"")</f>
        <v/>
      </c>
      <c r="O5164" s="26" t="str">
        <f t="shared" si="402"/>
        <v/>
      </c>
      <c r="P5164" s="28" t="str">
        <f t="shared" si="406"/>
        <v/>
      </c>
      <c r="Q5164" s="24" t="str">
        <f t="shared" si="403"/>
        <v/>
      </c>
      <c r="R5164" s="24" t="str">
        <f t="shared" si="404"/>
        <v/>
      </c>
      <c r="S5164" s="27" t="str">
        <f t="shared" si="405"/>
        <v/>
      </c>
    </row>
    <row r="5165" spans="2:19" x14ac:dyDescent="0.3">
      <c r="B5165" s="24" t="str">
        <f>_xlfn.IFNA(VLOOKUP(A5165,list!B:C,2,FALSE),"")</f>
        <v/>
      </c>
      <c r="D5165" s="24" t="str">
        <f>_xlfn.IFNA(VLOOKUP(C5165,list!$G$2:$I$10,2,FALSE),"")</f>
        <v/>
      </c>
      <c r="E5165" s="24" t="str">
        <f>_xlfn.IFNA(VLOOKUP(C5165,list!G:I,3,FALSE),"")</f>
        <v/>
      </c>
      <c r="O5165" s="26" t="str">
        <f t="shared" si="402"/>
        <v/>
      </c>
      <c r="P5165" s="28" t="str">
        <f t="shared" si="406"/>
        <v/>
      </c>
      <c r="Q5165" s="24" t="str">
        <f t="shared" si="403"/>
        <v/>
      </c>
      <c r="R5165" s="24" t="str">
        <f t="shared" si="404"/>
        <v/>
      </c>
      <c r="S5165" s="27" t="str">
        <f t="shared" si="405"/>
        <v/>
      </c>
    </row>
    <row r="5166" spans="2:19" x14ac:dyDescent="0.3">
      <c r="B5166" s="24" t="str">
        <f>_xlfn.IFNA(VLOOKUP(A5166,list!B:C,2,FALSE),"")</f>
        <v/>
      </c>
      <c r="D5166" s="24" t="str">
        <f>_xlfn.IFNA(VLOOKUP(C5166,list!$G$2:$I$10,2,FALSE),"")</f>
        <v/>
      </c>
      <c r="E5166" s="24" t="str">
        <f>_xlfn.IFNA(VLOOKUP(C5166,list!G:I,3,FALSE),"")</f>
        <v/>
      </c>
      <c r="O5166" s="26" t="str">
        <f t="shared" si="402"/>
        <v/>
      </c>
      <c r="P5166" s="28" t="str">
        <f t="shared" si="406"/>
        <v/>
      </c>
      <c r="Q5166" s="24" t="str">
        <f t="shared" si="403"/>
        <v/>
      </c>
      <c r="R5166" s="24" t="str">
        <f t="shared" si="404"/>
        <v/>
      </c>
      <c r="S5166" s="27" t="str">
        <f t="shared" si="405"/>
        <v/>
      </c>
    </row>
    <row r="5167" spans="2:19" x14ac:dyDescent="0.3">
      <c r="B5167" s="24" t="str">
        <f>_xlfn.IFNA(VLOOKUP(A5167,list!B:C,2,FALSE),"")</f>
        <v/>
      </c>
      <c r="D5167" s="24" t="str">
        <f>_xlfn.IFNA(VLOOKUP(C5167,list!$G$2:$I$10,2,FALSE),"")</f>
        <v/>
      </c>
      <c r="E5167" s="24" t="str">
        <f>_xlfn.IFNA(VLOOKUP(C5167,list!G:I,3,FALSE),"")</f>
        <v/>
      </c>
      <c r="O5167" s="26" t="str">
        <f t="shared" si="402"/>
        <v/>
      </c>
      <c r="P5167" s="28" t="str">
        <f t="shared" si="406"/>
        <v/>
      </c>
      <c r="Q5167" s="24" t="str">
        <f t="shared" si="403"/>
        <v/>
      </c>
      <c r="R5167" s="24" t="str">
        <f t="shared" si="404"/>
        <v/>
      </c>
      <c r="S5167" s="27" t="str">
        <f t="shared" si="405"/>
        <v/>
      </c>
    </row>
    <row r="5168" spans="2:19" x14ac:dyDescent="0.3">
      <c r="B5168" s="24" t="str">
        <f>_xlfn.IFNA(VLOOKUP(A5168,list!B:C,2,FALSE),"")</f>
        <v/>
      </c>
      <c r="D5168" s="24" t="str">
        <f>_xlfn.IFNA(VLOOKUP(C5168,list!$G$2:$I$10,2,FALSE),"")</f>
        <v/>
      </c>
      <c r="E5168" s="24" t="str">
        <f>_xlfn.IFNA(VLOOKUP(C5168,list!G:I,3,FALSE),"")</f>
        <v/>
      </c>
      <c r="O5168" s="26" t="str">
        <f t="shared" si="402"/>
        <v/>
      </c>
      <c r="P5168" s="28" t="str">
        <f t="shared" si="406"/>
        <v/>
      </c>
      <c r="Q5168" s="24" t="str">
        <f t="shared" si="403"/>
        <v/>
      </c>
      <c r="R5168" s="24" t="str">
        <f t="shared" si="404"/>
        <v/>
      </c>
      <c r="S5168" s="27" t="str">
        <f t="shared" si="405"/>
        <v/>
      </c>
    </row>
    <row r="5169" spans="2:19" x14ac:dyDescent="0.3">
      <c r="B5169" s="24" t="str">
        <f>_xlfn.IFNA(VLOOKUP(A5169,list!B:C,2,FALSE),"")</f>
        <v/>
      </c>
      <c r="D5169" s="24" t="str">
        <f>_xlfn.IFNA(VLOOKUP(C5169,list!$G$2:$I$10,2,FALSE),"")</f>
        <v/>
      </c>
      <c r="E5169" s="24" t="str">
        <f>_xlfn.IFNA(VLOOKUP(C5169,list!G:I,3,FALSE),"")</f>
        <v/>
      </c>
      <c r="O5169" s="26" t="str">
        <f t="shared" si="402"/>
        <v/>
      </c>
      <c r="P5169" s="28" t="str">
        <f t="shared" si="406"/>
        <v/>
      </c>
      <c r="Q5169" s="24" t="str">
        <f t="shared" si="403"/>
        <v/>
      </c>
      <c r="R5169" s="24" t="str">
        <f t="shared" si="404"/>
        <v/>
      </c>
      <c r="S5169" s="27" t="str">
        <f t="shared" si="405"/>
        <v/>
      </c>
    </row>
    <row r="5170" spans="2:19" x14ac:dyDescent="0.3">
      <c r="B5170" s="24" t="str">
        <f>_xlfn.IFNA(VLOOKUP(A5170,list!B:C,2,FALSE),"")</f>
        <v/>
      </c>
      <c r="D5170" s="24" t="str">
        <f>_xlfn.IFNA(VLOOKUP(C5170,list!$G$2:$I$10,2,FALSE),"")</f>
        <v/>
      </c>
      <c r="E5170" s="24" t="str">
        <f>_xlfn.IFNA(VLOOKUP(C5170,list!G:I,3,FALSE),"")</f>
        <v/>
      </c>
      <c r="O5170" s="26" t="str">
        <f t="shared" si="402"/>
        <v/>
      </c>
      <c r="P5170" s="28" t="str">
        <f t="shared" si="406"/>
        <v/>
      </c>
      <c r="Q5170" s="24" t="str">
        <f t="shared" si="403"/>
        <v/>
      </c>
      <c r="R5170" s="24" t="str">
        <f t="shared" si="404"/>
        <v/>
      </c>
      <c r="S5170" s="27" t="str">
        <f t="shared" si="405"/>
        <v/>
      </c>
    </row>
    <row r="5171" spans="2:19" x14ac:dyDescent="0.3">
      <c r="B5171" s="24" t="str">
        <f>_xlfn.IFNA(VLOOKUP(A5171,list!B:C,2,FALSE),"")</f>
        <v/>
      </c>
      <c r="D5171" s="24" t="str">
        <f>_xlfn.IFNA(VLOOKUP(C5171,list!$G$2:$I$10,2,FALSE),"")</f>
        <v/>
      </c>
      <c r="E5171" s="24" t="str">
        <f>_xlfn.IFNA(VLOOKUP(C5171,list!G:I,3,FALSE),"")</f>
        <v/>
      </c>
      <c r="O5171" s="26" t="str">
        <f t="shared" si="402"/>
        <v/>
      </c>
      <c r="P5171" s="28" t="str">
        <f t="shared" si="406"/>
        <v/>
      </c>
      <c r="Q5171" s="24" t="str">
        <f t="shared" si="403"/>
        <v/>
      </c>
      <c r="R5171" s="24" t="str">
        <f t="shared" si="404"/>
        <v/>
      </c>
      <c r="S5171" s="27" t="str">
        <f t="shared" si="405"/>
        <v/>
      </c>
    </row>
    <row r="5172" spans="2:19" x14ac:dyDescent="0.3">
      <c r="B5172" s="24" t="str">
        <f>_xlfn.IFNA(VLOOKUP(A5172,list!B:C,2,FALSE),"")</f>
        <v/>
      </c>
      <c r="D5172" s="24" t="str">
        <f>_xlfn.IFNA(VLOOKUP(C5172,list!$G$2:$I$10,2,FALSE),"")</f>
        <v/>
      </c>
      <c r="E5172" s="24" t="str">
        <f>_xlfn.IFNA(VLOOKUP(C5172,list!G:I,3,FALSE),"")</f>
        <v/>
      </c>
      <c r="O5172" s="26" t="str">
        <f t="shared" si="402"/>
        <v/>
      </c>
      <c r="P5172" s="28" t="str">
        <f t="shared" si="406"/>
        <v/>
      </c>
      <c r="Q5172" s="24" t="str">
        <f t="shared" si="403"/>
        <v/>
      </c>
      <c r="R5172" s="24" t="str">
        <f t="shared" si="404"/>
        <v/>
      </c>
      <c r="S5172" s="27" t="str">
        <f t="shared" si="405"/>
        <v/>
      </c>
    </row>
    <row r="5173" spans="2:19" x14ac:dyDescent="0.3">
      <c r="B5173" s="24" t="str">
        <f>_xlfn.IFNA(VLOOKUP(A5173,list!B:C,2,FALSE),"")</f>
        <v/>
      </c>
      <c r="D5173" s="24" t="str">
        <f>_xlfn.IFNA(VLOOKUP(C5173,list!$G$2:$I$10,2,FALSE),"")</f>
        <v/>
      </c>
      <c r="E5173" s="24" t="str">
        <f>_xlfn.IFNA(VLOOKUP(C5173,list!G:I,3,FALSE),"")</f>
        <v/>
      </c>
      <c r="O5173" s="26" t="str">
        <f t="shared" si="402"/>
        <v/>
      </c>
      <c r="P5173" s="28" t="str">
        <f t="shared" si="406"/>
        <v/>
      </c>
      <c r="Q5173" s="24" t="str">
        <f t="shared" si="403"/>
        <v/>
      </c>
      <c r="R5173" s="24" t="str">
        <f t="shared" si="404"/>
        <v/>
      </c>
      <c r="S5173" s="27" t="str">
        <f t="shared" si="405"/>
        <v/>
      </c>
    </row>
    <row r="5174" spans="2:19" x14ac:dyDescent="0.3">
      <c r="B5174" s="24" t="str">
        <f>_xlfn.IFNA(VLOOKUP(A5174,list!B:C,2,FALSE),"")</f>
        <v/>
      </c>
      <c r="D5174" s="24" t="str">
        <f>_xlfn.IFNA(VLOOKUP(C5174,list!$G$2:$I$10,2,FALSE),"")</f>
        <v/>
      </c>
      <c r="E5174" s="24" t="str">
        <f>_xlfn.IFNA(VLOOKUP(C5174,list!G:I,3,FALSE),"")</f>
        <v/>
      </c>
      <c r="O5174" s="26" t="str">
        <f t="shared" si="402"/>
        <v/>
      </c>
      <c r="P5174" s="28" t="str">
        <f t="shared" si="406"/>
        <v/>
      </c>
      <c r="Q5174" s="24" t="str">
        <f t="shared" si="403"/>
        <v/>
      </c>
      <c r="R5174" s="24" t="str">
        <f t="shared" si="404"/>
        <v/>
      </c>
      <c r="S5174" s="27" t="str">
        <f t="shared" si="405"/>
        <v/>
      </c>
    </row>
    <row r="5175" spans="2:19" x14ac:dyDescent="0.3">
      <c r="B5175" s="24" t="str">
        <f>_xlfn.IFNA(VLOOKUP(A5175,list!B:C,2,FALSE),"")</f>
        <v/>
      </c>
      <c r="D5175" s="24" t="str">
        <f>_xlfn.IFNA(VLOOKUP(C5175,list!$G$2:$I$10,2,FALSE),"")</f>
        <v/>
      </c>
      <c r="E5175" s="24" t="str">
        <f>_xlfn.IFNA(VLOOKUP(C5175,list!G:I,3,FALSE),"")</f>
        <v/>
      </c>
      <c r="O5175" s="26" t="str">
        <f t="shared" si="402"/>
        <v/>
      </c>
      <c r="P5175" s="28" t="str">
        <f t="shared" si="406"/>
        <v/>
      </c>
      <c r="Q5175" s="24" t="str">
        <f t="shared" si="403"/>
        <v/>
      </c>
      <c r="R5175" s="24" t="str">
        <f t="shared" si="404"/>
        <v/>
      </c>
      <c r="S5175" s="27" t="str">
        <f t="shared" si="405"/>
        <v/>
      </c>
    </row>
    <row r="5176" spans="2:19" x14ac:dyDescent="0.3">
      <c r="B5176" s="24" t="str">
        <f>_xlfn.IFNA(VLOOKUP(A5176,list!B:C,2,FALSE),"")</f>
        <v/>
      </c>
      <c r="D5176" s="24" t="str">
        <f>_xlfn.IFNA(VLOOKUP(C5176,list!$G$2:$I$10,2,FALSE),"")</f>
        <v/>
      </c>
      <c r="E5176" s="24" t="str">
        <f>_xlfn.IFNA(VLOOKUP(C5176,list!G:I,3,FALSE),"")</f>
        <v/>
      </c>
      <c r="O5176" s="26" t="str">
        <f t="shared" si="402"/>
        <v/>
      </c>
      <c r="P5176" s="28" t="str">
        <f t="shared" si="406"/>
        <v/>
      </c>
      <c r="Q5176" s="24" t="str">
        <f t="shared" si="403"/>
        <v/>
      </c>
      <c r="R5176" s="24" t="str">
        <f t="shared" si="404"/>
        <v/>
      </c>
      <c r="S5176" s="27" t="str">
        <f t="shared" si="405"/>
        <v/>
      </c>
    </row>
    <row r="5177" spans="2:19" x14ac:dyDescent="0.3">
      <c r="B5177" s="24" t="str">
        <f>_xlfn.IFNA(VLOOKUP(A5177,list!B:C,2,FALSE),"")</f>
        <v/>
      </c>
      <c r="D5177" s="24" t="str">
        <f>_xlfn.IFNA(VLOOKUP(C5177,list!$G$2:$I$10,2,FALSE),"")</f>
        <v/>
      </c>
      <c r="E5177" s="24" t="str">
        <f>_xlfn.IFNA(VLOOKUP(C5177,list!G:I,3,FALSE),"")</f>
        <v/>
      </c>
      <c r="O5177" s="26" t="str">
        <f t="shared" si="402"/>
        <v/>
      </c>
      <c r="P5177" s="28" t="str">
        <f t="shared" si="406"/>
        <v/>
      </c>
      <c r="Q5177" s="24" t="str">
        <f t="shared" si="403"/>
        <v/>
      </c>
      <c r="R5177" s="24" t="str">
        <f t="shared" si="404"/>
        <v/>
      </c>
      <c r="S5177" s="27" t="str">
        <f t="shared" si="405"/>
        <v/>
      </c>
    </row>
    <row r="5178" spans="2:19" x14ac:dyDescent="0.3">
      <c r="B5178" s="24" t="str">
        <f>_xlfn.IFNA(VLOOKUP(A5178,list!B:C,2,FALSE),"")</f>
        <v/>
      </c>
      <c r="D5178" s="24" t="str">
        <f>_xlfn.IFNA(VLOOKUP(C5178,list!$G$2:$I$10,2,FALSE),"")</f>
        <v/>
      </c>
      <c r="E5178" s="24" t="str">
        <f>_xlfn.IFNA(VLOOKUP(C5178,list!G:I,3,FALSE),"")</f>
        <v/>
      </c>
      <c r="O5178" s="26" t="str">
        <f t="shared" si="402"/>
        <v/>
      </c>
      <c r="P5178" s="28" t="str">
        <f t="shared" si="406"/>
        <v/>
      </c>
      <c r="Q5178" s="24" t="str">
        <f t="shared" si="403"/>
        <v/>
      </c>
      <c r="R5178" s="24" t="str">
        <f t="shared" si="404"/>
        <v/>
      </c>
      <c r="S5178" s="27" t="str">
        <f t="shared" si="405"/>
        <v/>
      </c>
    </row>
    <row r="5179" spans="2:19" x14ac:dyDescent="0.3">
      <c r="B5179" s="24" t="str">
        <f>_xlfn.IFNA(VLOOKUP(A5179,list!B:C,2,FALSE),"")</f>
        <v/>
      </c>
      <c r="D5179" s="24" t="str">
        <f>_xlfn.IFNA(VLOOKUP(C5179,list!$G$2:$I$10,2,FALSE),"")</f>
        <v/>
      </c>
      <c r="E5179" s="24" t="str">
        <f>_xlfn.IFNA(VLOOKUP(C5179,list!G:I,3,FALSE),"")</f>
        <v/>
      </c>
      <c r="O5179" s="26" t="str">
        <f t="shared" si="402"/>
        <v/>
      </c>
      <c r="P5179" s="28" t="str">
        <f t="shared" si="406"/>
        <v/>
      </c>
      <c r="Q5179" s="24" t="str">
        <f t="shared" si="403"/>
        <v/>
      </c>
      <c r="R5179" s="24" t="str">
        <f t="shared" si="404"/>
        <v/>
      </c>
      <c r="S5179" s="27" t="str">
        <f t="shared" si="405"/>
        <v/>
      </c>
    </row>
    <row r="5180" spans="2:19" x14ac:dyDescent="0.3">
      <c r="B5180" s="24" t="str">
        <f>_xlfn.IFNA(VLOOKUP(A5180,list!B:C,2,FALSE),"")</f>
        <v/>
      </c>
      <c r="D5180" s="24" t="str">
        <f>_xlfn.IFNA(VLOOKUP(C5180,list!$G$2:$I$10,2,FALSE),"")</f>
        <v/>
      </c>
      <c r="E5180" s="24" t="str">
        <f>_xlfn.IFNA(VLOOKUP(C5180,list!G:I,3,FALSE),"")</f>
        <v/>
      </c>
      <c r="O5180" s="26" t="str">
        <f t="shared" si="402"/>
        <v/>
      </c>
      <c r="P5180" s="28" t="str">
        <f t="shared" si="406"/>
        <v/>
      </c>
      <c r="Q5180" s="24" t="str">
        <f t="shared" si="403"/>
        <v/>
      </c>
      <c r="R5180" s="24" t="str">
        <f t="shared" si="404"/>
        <v/>
      </c>
      <c r="S5180" s="27" t="str">
        <f t="shared" si="405"/>
        <v/>
      </c>
    </row>
    <row r="5181" spans="2:19" x14ac:dyDescent="0.3">
      <c r="B5181" s="24" t="str">
        <f>_xlfn.IFNA(VLOOKUP(A5181,list!B:C,2,FALSE),"")</f>
        <v/>
      </c>
      <c r="D5181" s="24" t="str">
        <f>_xlfn.IFNA(VLOOKUP(C5181,list!$G$2:$I$10,2,FALSE),"")</f>
        <v/>
      </c>
      <c r="E5181" s="24" t="str">
        <f>_xlfn.IFNA(VLOOKUP(C5181,list!G:I,3,FALSE),"")</f>
        <v/>
      </c>
      <c r="O5181" s="26" t="str">
        <f t="shared" si="402"/>
        <v/>
      </c>
      <c r="P5181" s="28" t="str">
        <f t="shared" si="406"/>
        <v/>
      </c>
      <c r="Q5181" s="24" t="str">
        <f t="shared" si="403"/>
        <v/>
      </c>
      <c r="R5181" s="24" t="str">
        <f t="shared" si="404"/>
        <v/>
      </c>
      <c r="S5181" s="27" t="str">
        <f t="shared" si="405"/>
        <v/>
      </c>
    </row>
    <row r="5182" spans="2:19" x14ac:dyDescent="0.3">
      <c r="B5182" s="24" t="str">
        <f>_xlfn.IFNA(VLOOKUP(A5182,list!B:C,2,FALSE),"")</f>
        <v/>
      </c>
      <c r="D5182" s="24" t="str">
        <f>_xlfn.IFNA(VLOOKUP(C5182,list!$G$2:$I$10,2,FALSE),"")</f>
        <v/>
      </c>
      <c r="E5182" s="24" t="str">
        <f>_xlfn.IFNA(VLOOKUP(C5182,list!G:I,3,FALSE),"")</f>
        <v/>
      </c>
      <c r="O5182" s="26" t="str">
        <f t="shared" si="402"/>
        <v/>
      </c>
      <c r="P5182" s="28" t="str">
        <f t="shared" si="406"/>
        <v/>
      </c>
      <c r="Q5182" s="24" t="str">
        <f t="shared" si="403"/>
        <v/>
      </c>
      <c r="R5182" s="24" t="str">
        <f t="shared" si="404"/>
        <v/>
      </c>
      <c r="S5182" s="27" t="str">
        <f t="shared" si="405"/>
        <v/>
      </c>
    </row>
    <row r="5183" spans="2:19" x14ac:dyDescent="0.3">
      <c r="B5183" s="24" t="str">
        <f>_xlfn.IFNA(VLOOKUP(A5183,list!B:C,2,FALSE),"")</f>
        <v/>
      </c>
      <c r="D5183" s="24" t="str">
        <f>_xlfn.IFNA(VLOOKUP(C5183,list!$G$2:$I$10,2,FALSE),"")</f>
        <v/>
      </c>
      <c r="E5183" s="24" t="str">
        <f>_xlfn.IFNA(VLOOKUP(C5183,list!G:I,3,FALSE),"")</f>
        <v/>
      </c>
      <c r="O5183" s="26" t="str">
        <f t="shared" si="402"/>
        <v/>
      </c>
      <c r="P5183" s="28" t="str">
        <f t="shared" si="406"/>
        <v/>
      </c>
      <c r="Q5183" s="24" t="str">
        <f t="shared" si="403"/>
        <v/>
      </c>
      <c r="R5183" s="24" t="str">
        <f t="shared" si="404"/>
        <v/>
      </c>
      <c r="S5183" s="27" t="str">
        <f t="shared" si="405"/>
        <v/>
      </c>
    </row>
    <row r="5184" spans="2:19" x14ac:dyDescent="0.3">
      <c r="B5184" s="24" t="str">
        <f>_xlfn.IFNA(VLOOKUP(A5184,list!B:C,2,FALSE),"")</f>
        <v/>
      </c>
      <c r="D5184" s="24" t="str">
        <f>_xlfn.IFNA(VLOOKUP(C5184,list!$G$2:$I$10,2,FALSE),"")</f>
        <v/>
      </c>
      <c r="E5184" s="24" t="str">
        <f>_xlfn.IFNA(VLOOKUP(C5184,list!G:I,3,FALSE),"")</f>
        <v/>
      </c>
      <c r="O5184" s="26" t="str">
        <f t="shared" si="402"/>
        <v/>
      </c>
      <c r="P5184" s="28" t="str">
        <f t="shared" si="406"/>
        <v/>
      </c>
      <c r="Q5184" s="24" t="str">
        <f t="shared" si="403"/>
        <v/>
      </c>
      <c r="R5184" s="24" t="str">
        <f t="shared" si="404"/>
        <v/>
      </c>
      <c r="S5184" s="27" t="str">
        <f t="shared" si="405"/>
        <v/>
      </c>
    </row>
    <row r="5185" spans="2:19" x14ac:dyDescent="0.3">
      <c r="B5185" s="24" t="str">
        <f>_xlfn.IFNA(VLOOKUP(A5185,list!B:C,2,FALSE),"")</f>
        <v/>
      </c>
      <c r="D5185" s="24" t="str">
        <f>_xlfn.IFNA(VLOOKUP(C5185,list!$G$2:$I$10,2,FALSE),"")</f>
        <v/>
      </c>
      <c r="E5185" s="24" t="str">
        <f>_xlfn.IFNA(VLOOKUP(C5185,list!G:I,3,FALSE),"")</f>
        <v/>
      </c>
      <c r="O5185" s="26" t="str">
        <f t="shared" si="402"/>
        <v/>
      </c>
      <c r="P5185" s="28" t="str">
        <f t="shared" si="406"/>
        <v/>
      </c>
      <c r="Q5185" s="24" t="str">
        <f t="shared" si="403"/>
        <v/>
      </c>
      <c r="R5185" s="24" t="str">
        <f t="shared" si="404"/>
        <v/>
      </c>
      <c r="S5185" s="27" t="str">
        <f t="shared" si="405"/>
        <v/>
      </c>
    </row>
    <row r="5186" spans="2:19" x14ac:dyDescent="0.3">
      <c r="B5186" s="24" t="str">
        <f>_xlfn.IFNA(VLOOKUP(A5186,list!B:C,2,FALSE),"")</f>
        <v/>
      </c>
      <c r="D5186" s="24" t="str">
        <f>_xlfn.IFNA(VLOOKUP(C5186,list!$G$2:$I$10,2,FALSE),"")</f>
        <v/>
      </c>
      <c r="E5186" s="24" t="str">
        <f>_xlfn.IFNA(VLOOKUP(C5186,list!G:I,3,FALSE),"")</f>
        <v/>
      </c>
      <c r="O5186" s="26" t="str">
        <f t="shared" ref="O5186:O5249" si="407">IFERROR(IF(H5186="","",DATE(YEAR(H5186),MONTH(H5186),1)),"")</f>
        <v/>
      </c>
      <c r="P5186" s="28" t="str">
        <f t="shared" si="406"/>
        <v/>
      </c>
      <c r="Q5186" s="24" t="str">
        <f t="shared" ref="Q5186:Q5249" si="408">IFERROR(IF(J5186="","",MONTH(EOMONTH(J5186,(DAY(J5186)&gt;15)+0))),"")</f>
        <v/>
      </c>
      <c r="R5186" s="24" t="str">
        <f t="shared" ref="R5186:R5249" si="409">IFERROR(IF(J5186="","",IF(AND(MONTH(J5186)=12,Q5186=1),YEAR(J5186)+1,YEAR(J5186))),"")</f>
        <v/>
      </c>
      <c r="S5186" s="27" t="str">
        <f t="shared" ref="S5186:S5249" si="410">IF(OR(Q5186="",R5186=""),"",DATE(R5186,Q5186,1))</f>
        <v/>
      </c>
    </row>
    <row r="5187" spans="2:19" x14ac:dyDescent="0.3">
      <c r="B5187" s="24" t="str">
        <f>_xlfn.IFNA(VLOOKUP(A5187,list!B:C,2,FALSE),"")</f>
        <v/>
      </c>
      <c r="D5187" s="24" t="str">
        <f>_xlfn.IFNA(VLOOKUP(C5187,list!$G$2:$I$10,2,FALSE),"")</f>
        <v/>
      </c>
      <c r="E5187" s="24" t="str">
        <f>_xlfn.IFNA(VLOOKUP(C5187,list!G:I,3,FALSE),"")</f>
        <v/>
      </c>
      <c r="O5187" s="26" t="str">
        <f t="shared" si="407"/>
        <v/>
      </c>
      <c r="P5187" s="28" t="str">
        <f t="shared" ref="P5187:P5250" si="411">IFERROR(IF(J5187&gt;0,((J5187-H5187)/7),""),"")</f>
        <v/>
      </c>
      <c r="Q5187" s="24" t="str">
        <f t="shared" si="408"/>
        <v/>
      </c>
      <c r="R5187" s="24" t="str">
        <f t="shared" si="409"/>
        <v/>
      </c>
      <c r="S5187" s="27" t="str">
        <f t="shared" si="410"/>
        <v/>
      </c>
    </row>
    <row r="5188" spans="2:19" x14ac:dyDescent="0.3">
      <c r="B5188" s="24" t="str">
        <f>_xlfn.IFNA(VLOOKUP(A5188,list!B:C,2,FALSE),"")</f>
        <v/>
      </c>
      <c r="D5188" s="24" t="str">
        <f>_xlfn.IFNA(VLOOKUP(C5188,list!$G$2:$I$10,2,FALSE),"")</f>
        <v/>
      </c>
      <c r="E5188" s="24" t="str">
        <f>_xlfn.IFNA(VLOOKUP(C5188,list!G:I,3,FALSE),"")</f>
        <v/>
      </c>
      <c r="O5188" s="26" t="str">
        <f t="shared" si="407"/>
        <v/>
      </c>
      <c r="P5188" s="28" t="str">
        <f t="shared" si="411"/>
        <v/>
      </c>
      <c r="Q5188" s="24" t="str">
        <f t="shared" si="408"/>
        <v/>
      </c>
      <c r="R5188" s="24" t="str">
        <f t="shared" si="409"/>
        <v/>
      </c>
      <c r="S5188" s="27" t="str">
        <f t="shared" si="410"/>
        <v/>
      </c>
    </row>
    <row r="5189" spans="2:19" x14ac:dyDescent="0.3">
      <c r="B5189" s="24" t="str">
        <f>_xlfn.IFNA(VLOOKUP(A5189,list!B:C,2,FALSE),"")</f>
        <v/>
      </c>
      <c r="D5189" s="24" t="str">
        <f>_xlfn.IFNA(VLOOKUP(C5189,list!$G$2:$I$10,2,FALSE),"")</f>
        <v/>
      </c>
      <c r="E5189" s="24" t="str">
        <f>_xlfn.IFNA(VLOOKUP(C5189,list!G:I,3,FALSE),"")</f>
        <v/>
      </c>
      <c r="O5189" s="26" t="str">
        <f t="shared" si="407"/>
        <v/>
      </c>
      <c r="P5189" s="28" t="str">
        <f t="shared" si="411"/>
        <v/>
      </c>
      <c r="Q5189" s="24" t="str">
        <f t="shared" si="408"/>
        <v/>
      </c>
      <c r="R5189" s="24" t="str">
        <f t="shared" si="409"/>
        <v/>
      </c>
      <c r="S5189" s="27" t="str">
        <f t="shared" si="410"/>
        <v/>
      </c>
    </row>
    <row r="5190" spans="2:19" x14ac:dyDescent="0.3">
      <c r="B5190" s="24" t="str">
        <f>_xlfn.IFNA(VLOOKUP(A5190,list!B:C,2,FALSE),"")</f>
        <v/>
      </c>
      <c r="D5190" s="24" t="str">
        <f>_xlfn.IFNA(VLOOKUP(C5190,list!$G$2:$I$10,2,FALSE),"")</f>
        <v/>
      </c>
      <c r="E5190" s="24" t="str">
        <f>_xlfn.IFNA(VLOOKUP(C5190,list!G:I,3,FALSE),"")</f>
        <v/>
      </c>
      <c r="O5190" s="26" t="str">
        <f t="shared" si="407"/>
        <v/>
      </c>
      <c r="P5190" s="28" t="str">
        <f t="shared" si="411"/>
        <v/>
      </c>
      <c r="Q5190" s="24" t="str">
        <f t="shared" si="408"/>
        <v/>
      </c>
      <c r="R5190" s="24" t="str">
        <f t="shared" si="409"/>
        <v/>
      </c>
      <c r="S5190" s="27" t="str">
        <f t="shared" si="410"/>
        <v/>
      </c>
    </row>
    <row r="5191" spans="2:19" x14ac:dyDescent="0.3">
      <c r="B5191" s="24" t="str">
        <f>_xlfn.IFNA(VLOOKUP(A5191,list!B:C,2,FALSE),"")</f>
        <v/>
      </c>
      <c r="D5191" s="24" t="str">
        <f>_xlfn.IFNA(VLOOKUP(C5191,list!$G$2:$I$10,2,FALSE),"")</f>
        <v/>
      </c>
      <c r="E5191" s="24" t="str">
        <f>_xlfn.IFNA(VLOOKUP(C5191,list!G:I,3,FALSE),"")</f>
        <v/>
      </c>
      <c r="O5191" s="26" t="str">
        <f t="shared" si="407"/>
        <v/>
      </c>
      <c r="P5191" s="28" t="str">
        <f t="shared" si="411"/>
        <v/>
      </c>
      <c r="Q5191" s="24" t="str">
        <f t="shared" si="408"/>
        <v/>
      </c>
      <c r="R5191" s="24" t="str">
        <f t="shared" si="409"/>
        <v/>
      </c>
      <c r="S5191" s="27" t="str">
        <f t="shared" si="410"/>
        <v/>
      </c>
    </row>
    <row r="5192" spans="2:19" x14ac:dyDescent="0.3">
      <c r="B5192" s="24" t="str">
        <f>_xlfn.IFNA(VLOOKUP(A5192,list!B:C,2,FALSE),"")</f>
        <v/>
      </c>
      <c r="D5192" s="24" t="str">
        <f>_xlfn.IFNA(VLOOKUP(C5192,list!$G$2:$I$10,2,FALSE),"")</f>
        <v/>
      </c>
      <c r="E5192" s="24" t="str">
        <f>_xlfn.IFNA(VLOOKUP(C5192,list!G:I,3,FALSE),"")</f>
        <v/>
      </c>
      <c r="O5192" s="26" t="str">
        <f t="shared" si="407"/>
        <v/>
      </c>
      <c r="P5192" s="28" t="str">
        <f t="shared" si="411"/>
        <v/>
      </c>
      <c r="Q5192" s="24" t="str">
        <f t="shared" si="408"/>
        <v/>
      </c>
      <c r="R5192" s="24" t="str">
        <f t="shared" si="409"/>
        <v/>
      </c>
      <c r="S5192" s="27" t="str">
        <f t="shared" si="410"/>
        <v/>
      </c>
    </row>
    <row r="5193" spans="2:19" x14ac:dyDescent="0.3">
      <c r="B5193" s="24" t="str">
        <f>_xlfn.IFNA(VLOOKUP(A5193,list!B:C,2,FALSE),"")</f>
        <v/>
      </c>
      <c r="D5193" s="24" t="str">
        <f>_xlfn.IFNA(VLOOKUP(C5193,list!$G$2:$I$10,2,FALSE),"")</f>
        <v/>
      </c>
      <c r="E5193" s="24" t="str">
        <f>_xlfn.IFNA(VLOOKUP(C5193,list!G:I,3,FALSE),"")</f>
        <v/>
      </c>
      <c r="O5193" s="26" t="str">
        <f t="shared" si="407"/>
        <v/>
      </c>
      <c r="P5193" s="28" t="str">
        <f t="shared" si="411"/>
        <v/>
      </c>
      <c r="Q5193" s="24" t="str">
        <f t="shared" si="408"/>
        <v/>
      </c>
      <c r="R5193" s="24" t="str">
        <f t="shared" si="409"/>
        <v/>
      </c>
      <c r="S5193" s="27" t="str">
        <f t="shared" si="410"/>
        <v/>
      </c>
    </row>
    <row r="5194" spans="2:19" x14ac:dyDescent="0.3">
      <c r="B5194" s="24" t="str">
        <f>_xlfn.IFNA(VLOOKUP(A5194,list!B:C,2,FALSE),"")</f>
        <v/>
      </c>
      <c r="D5194" s="24" t="str">
        <f>_xlfn.IFNA(VLOOKUP(C5194,list!$G$2:$I$10,2,FALSE),"")</f>
        <v/>
      </c>
      <c r="E5194" s="24" t="str">
        <f>_xlfn.IFNA(VLOOKUP(C5194,list!G:I,3,FALSE),"")</f>
        <v/>
      </c>
      <c r="O5194" s="26" t="str">
        <f t="shared" si="407"/>
        <v/>
      </c>
      <c r="P5194" s="28" t="str">
        <f t="shared" si="411"/>
        <v/>
      </c>
      <c r="Q5194" s="24" t="str">
        <f t="shared" si="408"/>
        <v/>
      </c>
      <c r="R5194" s="24" t="str">
        <f t="shared" si="409"/>
        <v/>
      </c>
      <c r="S5194" s="27" t="str">
        <f t="shared" si="410"/>
        <v/>
      </c>
    </row>
    <row r="5195" spans="2:19" x14ac:dyDescent="0.3">
      <c r="B5195" s="24" t="str">
        <f>_xlfn.IFNA(VLOOKUP(A5195,list!B:C,2,FALSE),"")</f>
        <v/>
      </c>
      <c r="D5195" s="24" t="str">
        <f>_xlfn.IFNA(VLOOKUP(C5195,list!$G$2:$I$10,2,FALSE),"")</f>
        <v/>
      </c>
      <c r="E5195" s="24" t="str">
        <f>_xlfn.IFNA(VLOOKUP(C5195,list!G:I,3,FALSE),"")</f>
        <v/>
      </c>
      <c r="O5195" s="26" t="str">
        <f t="shared" si="407"/>
        <v/>
      </c>
      <c r="P5195" s="28" t="str">
        <f t="shared" si="411"/>
        <v/>
      </c>
      <c r="Q5195" s="24" t="str">
        <f t="shared" si="408"/>
        <v/>
      </c>
      <c r="R5195" s="24" t="str">
        <f t="shared" si="409"/>
        <v/>
      </c>
      <c r="S5195" s="27" t="str">
        <f t="shared" si="410"/>
        <v/>
      </c>
    </row>
    <row r="5196" spans="2:19" x14ac:dyDescent="0.3">
      <c r="B5196" s="24" t="str">
        <f>_xlfn.IFNA(VLOOKUP(A5196,list!B:C,2,FALSE),"")</f>
        <v/>
      </c>
      <c r="D5196" s="24" t="str">
        <f>_xlfn.IFNA(VLOOKUP(C5196,list!$G$2:$I$10,2,FALSE),"")</f>
        <v/>
      </c>
      <c r="E5196" s="24" t="str">
        <f>_xlfn.IFNA(VLOOKUP(C5196,list!G:I,3,FALSE),"")</f>
        <v/>
      </c>
      <c r="O5196" s="26" t="str">
        <f t="shared" si="407"/>
        <v/>
      </c>
      <c r="P5196" s="28" t="str">
        <f t="shared" si="411"/>
        <v/>
      </c>
      <c r="Q5196" s="24" t="str">
        <f t="shared" si="408"/>
        <v/>
      </c>
      <c r="R5196" s="24" t="str">
        <f t="shared" si="409"/>
        <v/>
      </c>
      <c r="S5196" s="27" t="str">
        <f t="shared" si="410"/>
        <v/>
      </c>
    </row>
    <row r="5197" spans="2:19" x14ac:dyDescent="0.3">
      <c r="B5197" s="24" t="str">
        <f>_xlfn.IFNA(VLOOKUP(A5197,list!B:C,2,FALSE),"")</f>
        <v/>
      </c>
      <c r="D5197" s="24" t="str">
        <f>_xlfn.IFNA(VLOOKUP(C5197,list!$G$2:$I$10,2,FALSE),"")</f>
        <v/>
      </c>
      <c r="E5197" s="24" t="str">
        <f>_xlfn.IFNA(VLOOKUP(C5197,list!G:I,3,FALSE),"")</f>
        <v/>
      </c>
      <c r="O5197" s="26" t="str">
        <f t="shared" si="407"/>
        <v/>
      </c>
      <c r="P5197" s="28" t="str">
        <f t="shared" si="411"/>
        <v/>
      </c>
      <c r="Q5197" s="24" t="str">
        <f t="shared" si="408"/>
        <v/>
      </c>
      <c r="R5197" s="24" t="str">
        <f t="shared" si="409"/>
        <v/>
      </c>
      <c r="S5197" s="27" t="str">
        <f t="shared" si="410"/>
        <v/>
      </c>
    </row>
    <row r="5198" spans="2:19" x14ac:dyDescent="0.3">
      <c r="B5198" s="24" t="str">
        <f>_xlfn.IFNA(VLOOKUP(A5198,list!B:C,2,FALSE),"")</f>
        <v/>
      </c>
      <c r="D5198" s="24" t="str">
        <f>_xlfn.IFNA(VLOOKUP(C5198,list!$G$2:$I$10,2,FALSE),"")</f>
        <v/>
      </c>
      <c r="E5198" s="24" t="str">
        <f>_xlfn.IFNA(VLOOKUP(C5198,list!G:I,3,FALSE),"")</f>
        <v/>
      </c>
      <c r="O5198" s="26" t="str">
        <f t="shared" si="407"/>
        <v/>
      </c>
      <c r="P5198" s="28" t="str">
        <f t="shared" si="411"/>
        <v/>
      </c>
      <c r="Q5198" s="24" t="str">
        <f t="shared" si="408"/>
        <v/>
      </c>
      <c r="R5198" s="24" t="str">
        <f t="shared" si="409"/>
        <v/>
      </c>
      <c r="S5198" s="27" t="str">
        <f t="shared" si="410"/>
        <v/>
      </c>
    </row>
    <row r="5199" spans="2:19" x14ac:dyDescent="0.3">
      <c r="B5199" s="24" t="str">
        <f>_xlfn.IFNA(VLOOKUP(A5199,list!B:C,2,FALSE),"")</f>
        <v/>
      </c>
      <c r="D5199" s="24" t="str">
        <f>_xlfn.IFNA(VLOOKUP(C5199,list!$G$2:$I$10,2,FALSE),"")</f>
        <v/>
      </c>
      <c r="E5199" s="24" t="str">
        <f>_xlfn.IFNA(VLOOKUP(C5199,list!G:I,3,FALSE),"")</f>
        <v/>
      </c>
      <c r="O5199" s="26" t="str">
        <f t="shared" si="407"/>
        <v/>
      </c>
      <c r="P5199" s="28" t="str">
        <f t="shared" si="411"/>
        <v/>
      </c>
      <c r="Q5199" s="24" t="str">
        <f t="shared" si="408"/>
        <v/>
      </c>
      <c r="R5199" s="24" t="str">
        <f t="shared" si="409"/>
        <v/>
      </c>
      <c r="S5199" s="27" t="str">
        <f t="shared" si="410"/>
        <v/>
      </c>
    </row>
    <row r="5200" spans="2:19" x14ac:dyDescent="0.3">
      <c r="B5200" s="24" t="str">
        <f>_xlfn.IFNA(VLOOKUP(A5200,list!B:C,2,FALSE),"")</f>
        <v/>
      </c>
      <c r="D5200" s="24" t="str">
        <f>_xlfn.IFNA(VLOOKUP(C5200,list!$G$2:$I$10,2,FALSE),"")</f>
        <v/>
      </c>
      <c r="E5200" s="24" t="str">
        <f>_xlfn.IFNA(VLOOKUP(C5200,list!G:I,3,FALSE),"")</f>
        <v/>
      </c>
      <c r="O5200" s="26" t="str">
        <f t="shared" si="407"/>
        <v/>
      </c>
      <c r="P5200" s="28" t="str">
        <f t="shared" si="411"/>
        <v/>
      </c>
      <c r="Q5200" s="24" t="str">
        <f t="shared" si="408"/>
        <v/>
      </c>
      <c r="R5200" s="24" t="str">
        <f t="shared" si="409"/>
        <v/>
      </c>
      <c r="S5200" s="27" t="str">
        <f t="shared" si="410"/>
        <v/>
      </c>
    </row>
    <row r="5201" spans="2:19" x14ac:dyDescent="0.3">
      <c r="B5201" s="24" t="str">
        <f>_xlfn.IFNA(VLOOKUP(A5201,list!B:C,2,FALSE),"")</f>
        <v/>
      </c>
      <c r="D5201" s="24" t="str">
        <f>_xlfn.IFNA(VLOOKUP(C5201,list!$G$2:$I$10,2,FALSE),"")</f>
        <v/>
      </c>
      <c r="E5201" s="24" t="str">
        <f>_xlfn.IFNA(VLOOKUP(C5201,list!G:I,3,FALSE),"")</f>
        <v/>
      </c>
      <c r="O5201" s="26" t="str">
        <f t="shared" si="407"/>
        <v/>
      </c>
      <c r="P5201" s="28" t="str">
        <f t="shared" si="411"/>
        <v/>
      </c>
      <c r="Q5201" s="24" t="str">
        <f t="shared" si="408"/>
        <v/>
      </c>
      <c r="R5201" s="24" t="str">
        <f t="shared" si="409"/>
        <v/>
      </c>
      <c r="S5201" s="27" t="str">
        <f t="shared" si="410"/>
        <v/>
      </c>
    </row>
    <row r="5202" spans="2:19" x14ac:dyDescent="0.3">
      <c r="B5202" s="24" t="str">
        <f>_xlfn.IFNA(VLOOKUP(A5202,list!B:C,2,FALSE),"")</f>
        <v/>
      </c>
      <c r="D5202" s="24" t="str">
        <f>_xlfn.IFNA(VLOOKUP(C5202,list!$G$2:$I$10,2,FALSE),"")</f>
        <v/>
      </c>
      <c r="E5202" s="24" t="str">
        <f>_xlfn.IFNA(VLOOKUP(C5202,list!G:I,3,FALSE),"")</f>
        <v/>
      </c>
      <c r="O5202" s="26" t="str">
        <f t="shared" si="407"/>
        <v/>
      </c>
      <c r="P5202" s="28" t="str">
        <f t="shared" si="411"/>
        <v/>
      </c>
      <c r="Q5202" s="24" t="str">
        <f t="shared" si="408"/>
        <v/>
      </c>
      <c r="R5202" s="24" t="str">
        <f t="shared" si="409"/>
        <v/>
      </c>
      <c r="S5202" s="27" t="str">
        <f t="shared" si="410"/>
        <v/>
      </c>
    </row>
    <row r="5203" spans="2:19" x14ac:dyDescent="0.3">
      <c r="B5203" s="24" t="str">
        <f>_xlfn.IFNA(VLOOKUP(A5203,list!B:C,2,FALSE),"")</f>
        <v/>
      </c>
      <c r="D5203" s="24" t="str">
        <f>_xlfn.IFNA(VLOOKUP(C5203,list!$G$2:$I$10,2,FALSE),"")</f>
        <v/>
      </c>
      <c r="E5203" s="24" t="str">
        <f>_xlfn.IFNA(VLOOKUP(C5203,list!G:I,3,FALSE),"")</f>
        <v/>
      </c>
      <c r="O5203" s="26" t="str">
        <f t="shared" si="407"/>
        <v/>
      </c>
      <c r="P5203" s="28" t="str">
        <f t="shared" si="411"/>
        <v/>
      </c>
      <c r="Q5203" s="24" t="str">
        <f t="shared" si="408"/>
        <v/>
      </c>
      <c r="R5203" s="24" t="str">
        <f t="shared" si="409"/>
        <v/>
      </c>
      <c r="S5203" s="27" t="str">
        <f t="shared" si="410"/>
        <v/>
      </c>
    </row>
    <row r="5204" spans="2:19" x14ac:dyDescent="0.3">
      <c r="B5204" s="24" t="str">
        <f>_xlfn.IFNA(VLOOKUP(A5204,list!B:C,2,FALSE),"")</f>
        <v/>
      </c>
      <c r="D5204" s="24" t="str">
        <f>_xlfn.IFNA(VLOOKUP(C5204,list!$G$2:$I$10,2,FALSE),"")</f>
        <v/>
      </c>
      <c r="E5204" s="24" t="str">
        <f>_xlfn.IFNA(VLOOKUP(C5204,list!G:I,3,FALSE),"")</f>
        <v/>
      </c>
      <c r="O5204" s="26" t="str">
        <f t="shared" si="407"/>
        <v/>
      </c>
      <c r="P5204" s="28" t="str">
        <f t="shared" si="411"/>
        <v/>
      </c>
      <c r="Q5204" s="24" t="str">
        <f t="shared" si="408"/>
        <v/>
      </c>
      <c r="R5204" s="24" t="str">
        <f t="shared" si="409"/>
        <v/>
      </c>
      <c r="S5204" s="27" t="str">
        <f t="shared" si="410"/>
        <v/>
      </c>
    </row>
    <row r="5205" spans="2:19" x14ac:dyDescent="0.3">
      <c r="B5205" s="24" t="str">
        <f>_xlfn.IFNA(VLOOKUP(A5205,list!B:C,2,FALSE),"")</f>
        <v/>
      </c>
      <c r="D5205" s="24" t="str">
        <f>_xlfn.IFNA(VLOOKUP(C5205,list!$G$2:$I$10,2,FALSE),"")</f>
        <v/>
      </c>
      <c r="E5205" s="24" t="str">
        <f>_xlfn.IFNA(VLOOKUP(C5205,list!G:I,3,FALSE),"")</f>
        <v/>
      </c>
      <c r="O5205" s="26" t="str">
        <f t="shared" si="407"/>
        <v/>
      </c>
      <c r="P5205" s="28" t="str">
        <f t="shared" si="411"/>
        <v/>
      </c>
      <c r="Q5205" s="24" t="str">
        <f t="shared" si="408"/>
        <v/>
      </c>
      <c r="R5205" s="24" t="str">
        <f t="shared" si="409"/>
        <v/>
      </c>
      <c r="S5205" s="27" t="str">
        <f t="shared" si="410"/>
        <v/>
      </c>
    </row>
    <row r="5206" spans="2:19" x14ac:dyDescent="0.3">
      <c r="B5206" s="24" t="str">
        <f>_xlfn.IFNA(VLOOKUP(A5206,list!B:C,2,FALSE),"")</f>
        <v/>
      </c>
      <c r="D5206" s="24" t="str">
        <f>_xlfn.IFNA(VLOOKUP(C5206,list!$G$2:$I$10,2,FALSE),"")</f>
        <v/>
      </c>
      <c r="E5206" s="24" t="str">
        <f>_xlfn.IFNA(VLOOKUP(C5206,list!G:I,3,FALSE),"")</f>
        <v/>
      </c>
      <c r="O5206" s="26" t="str">
        <f t="shared" si="407"/>
        <v/>
      </c>
      <c r="P5206" s="28" t="str">
        <f t="shared" si="411"/>
        <v/>
      </c>
      <c r="Q5206" s="24" t="str">
        <f t="shared" si="408"/>
        <v/>
      </c>
      <c r="R5206" s="24" t="str">
        <f t="shared" si="409"/>
        <v/>
      </c>
      <c r="S5206" s="27" t="str">
        <f t="shared" si="410"/>
        <v/>
      </c>
    </row>
    <row r="5207" spans="2:19" x14ac:dyDescent="0.3">
      <c r="B5207" s="24" t="str">
        <f>_xlfn.IFNA(VLOOKUP(A5207,list!B:C,2,FALSE),"")</f>
        <v/>
      </c>
      <c r="D5207" s="24" t="str">
        <f>_xlfn.IFNA(VLOOKUP(C5207,list!$G$2:$I$10,2,FALSE),"")</f>
        <v/>
      </c>
      <c r="E5207" s="24" t="str">
        <f>_xlfn.IFNA(VLOOKUP(C5207,list!G:I,3,FALSE),"")</f>
        <v/>
      </c>
      <c r="O5207" s="26" t="str">
        <f t="shared" si="407"/>
        <v/>
      </c>
      <c r="P5207" s="28" t="str">
        <f t="shared" si="411"/>
        <v/>
      </c>
      <c r="Q5207" s="24" t="str">
        <f t="shared" si="408"/>
        <v/>
      </c>
      <c r="R5207" s="24" t="str">
        <f t="shared" si="409"/>
        <v/>
      </c>
      <c r="S5207" s="27" t="str">
        <f t="shared" si="410"/>
        <v/>
      </c>
    </row>
    <row r="5208" spans="2:19" x14ac:dyDescent="0.3">
      <c r="B5208" s="24" t="str">
        <f>_xlfn.IFNA(VLOOKUP(A5208,list!B:C,2,FALSE),"")</f>
        <v/>
      </c>
      <c r="D5208" s="24" t="str">
        <f>_xlfn.IFNA(VLOOKUP(C5208,list!$G$2:$I$10,2,FALSE),"")</f>
        <v/>
      </c>
      <c r="E5208" s="24" t="str">
        <f>_xlfn.IFNA(VLOOKUP(C5208,list!G:I,3,FALSE),"")</f>
        <v/>
      </c>
      <c r="O5208" s="26" t="str">
        <f t="shared" si="407"/>
        <v/>
      </c>
      <c r="P5208" s="28" t="str">
        <f t="shared" si="411"/>
        <v/>
      </c>
      <c r="Q5208" s="24" t="str">
        <f t="shared" si="408"/>
        <v/>
      </c>
      <c r="R5208" s="24" t="str">
        <f t="shared" si="409"/>
        <v/>
      </c>
      <c r="S5208" s="27" t="str">
        <f t="shared" si="410"/>
        <v/>
      </c>
    </row>
    <row r="5209" spans="2:19" x14ac:dyDescent="0.3">
      <c r="B5209" s="24" t="str">
        <f>_xlfn.IFNA(VLOOKUP(A5209,list!B:C,2,FALSE),"")</f>
        <v/>
      </c>
      <c r="D5209" s="24" t="str">
        <f>_xlfn.IFNA(VLOOKUP(C5209,list!$G$2:$I$10,2,FALSE),"")</f>
        <v/>
      </c>
      <c r="E5209" s="24" t="str">
        <f>_xlfn.IFNA(VLOOKUP(C5209,list!G:I,3,FALSE),"")</f>
        <v/>
      </c>
      <c r="O5209" s="26" t="str">
        <f t="shared" si="407"/>
        <v/>
      </c>
      <c r="P5209" s="28" t="str">
        <f t="shared" si="411"/>
        <v/>
      </c>
      <c r="Q5209" s="24" t="str">
        <f t="shared" si="408"/>
        <v/>
      </c>
      <c r="R5209" s="24" t="str">
        <f t="shared" si="409"/>
        <v/>
      </c>
      <c r="S5209" s="27" t="str">
        <f t="shared" si="410"/>
        <v/>
      </c>
    </row>
    <row r="5210" spans="2:19" x14ac:dyDescent="0.3">
      <c r="B5210" s="24" t="str">
        <f>_xlfn.IFNA(VLOOKUP(A5210,list!B:C,2,FALSE),"")</f>
        <v/>
      </c>
      <c r="D5210" s="24" t="str">
        <f>_xlfn.IFNA(VLOOKUP(C5210,list!$G$2:$I$10,2,FALSE),"")</f>
        <v/>
      </c>
      <c r="E5210" s="24" t="str">
        <f>_xlfn.IFNA(VLOOKUP(C5210,list!G:I,3,FALSE),"")</f>
        <v/>
      </c>
      <c r="O5210" s="26" t="str">
        <f t="shared" si="407"/>
        <v/>
      </c>
      <c r="P5210" s="28" t="str">
        <f t="shared" si="411"/>
        <v/>
      </c>
      <c r="Q5210" s="24" t="str">
        <f t="shared" si="408"/>
        <v/>
      </c>
      <c r="R5210" s="24" t="str">
        <f t="shared" si="409"/>
        <v/>
      </c>
      <c r="S5210" s="27" t="str">
        <f t="shared" si="410"/>
        <v/>
      </c>
    </row>
    <row r="5211" spans="2:19" x14ac:dyDescent="0.3">
      <c r="B5211" s="24" t="str">
        <f>_xlfn.IFNA(VLOOKUP(A5211,list!B:C,2,FALSE),"")</f>
        <v/>
      </c>
      <c r="D5211" s="24" t="str">
        <f>_xlfn.IFNA(VLOOKUP(C5211,list!$G$2:$I$10,2,FALSE),"")</f>
        <v/>
      </c>
      <c r="E5211" s="24" t="str">
        <f>_xlfn.IFNA(VLOOKUP(C5211,list!G:I,3,FALSE),"")</f>
        <v/>
      </c>
      <c r="O5211" s="26" t="str">
        <f t="shared" si="407"/>
        <v/>
      </c>
      <c r="P5211" s="28" t="str">
        <f t="shared" si="411"/>
        <v/>
      </c>
      <c r="Q5211" s="24" t="str">
        <f t="shared" si="408"/>
        <v/>
      </c>
      <c r="R5211" s="24" t="str">
        <f t="shared" si="409"/>
        <v/>
      </c>
      <c r="S5211" s="27" t="str">
        <f t="shared" si="410"/>
        <v/>
      </c>
    </row>
    <row r="5212" spans="2:19" x14ac:dyDescent="0.3">
      <c r="B5212" s="24" t="str">
        <f>_xlfn.IFNA(VLOOKUP(A5212,list!B:C,2,FALSE),"")</f>
        <v/>
      </c>
      <c r="D5212" s="24" t="str">
        <f>_xlfn.IFNA(VLOOKUP(C5212,list!$G$2:$I$10,2,FALSE),"")</f>
        <v/>
      </c>
      <c r="E5212" s="24" t="str">
        <f>_xlfn.IFNA(VLOOKUP(C5212,list!G:I,3,FALSE),"")</f>
        <v/>
      </c>
      <c r="O5212" s="26" t="str">
        <f t="shared" si="407"/>
        <v/>
      </c>
      <c r="P5212" s="28" t="str">
        <f t="shared" si="411"/>
        <v/>
      </c>
      <c r="Q5212" s="24" t="str">
        <f t="shared" si="408"/>
        <v/>
      </c>
      <c r="R5212" s="24" t="str">
        <f t="shared" si="409"/>
        <v/>
      </c>
      <c r="S5212" s="27" t="str">
        <f t="shared" si="410"/>
        <v/>
      </c>
    </row>
    <row r="5213" spans="2:19" x14ac:dyDescent="0.3">
      <c r="B5213" s="24" t="str">
        <f>_xlfn.IFNA(VLOOKUP(A5213,list!B:C,2,FALSE),"")</f>
        <v/>
      </c>
      <c r="D5213" s="24" t="str">
        <f>_xlfn.IFNA(VLOOKUP(C5213,list!$G$2:$I$10,2,FALSE),"")</f>
        <v/>
      </c>
      <c r="E5213" s="24" t="str">
        <f>_xlfn.IFNA(VLOOKUP(C5213,list!G:I,3,FALSE),"")</f>
        <v/>
      </c>
      <c r="O5213" s="26" t="str">
        <f t="shared" si="407"/>
        <v/>
      </c>
      <c r="P5213" s="28" t="str">
        <f t="shared" si="411"/>
        <v/>
      </c>
      <c r="Q5213" s="24" t="str">
        <f t="shared" si="408"/>
        <v/>
      </c>
      <c r="R5213" s="24" t="str">
        <f t="shared" si="409"/>
        <v/>
      </c>
      <c r="S5213" s="27" t="str">
        <f t="shared" si="410"/>
        <v/>
      </c>
    </row>
    <row r="5214" spans="2:19" x14ac:dyDescent="0.3">
      <c r="B5214" s="24" t="str">
        <f>_xlfn.IFNA(VLOOKUP(A5214,list!B:C,2,FALSE),"")</f>
        <v/>
      </c>
      <c r="D5214" s="24" t="str">
        <f>_xlfn.IFNA(VLOOKUP(C5214,list!$G$2:$I$10,2,FALSE),"")</f>
        <v/>
      </c>
      <c r="E5214" s="24" t="str">
        <f>_xlfn.IFNA(VLOOKUP(C5214,list!G:I,3,FALSE),"")</f>
        <v/>
      </c>
      <c r="O5214" s="26" t="str">
        <f t="shared" si="407"/>
        <v/>
      </c>
      <c r="P5214" s="28" t="str">
        <f t="shared" si="411"/>
        <v/>
      </c>
      <c r="Q5214" s="24" t="str">
        <f t="shared" si="408"/>
        <v/>
      </c>
      <c r="R5214" s="24" t="str">
        <f t="shared" si="409"/>
        <v/>
      </c>
      <c r="S5214" s="27" t="str">
        <f t="shared" si="410"/>
        <v/>
      </c>
    </row>
    <row r="5215" spans="2:19" x14ac:dyDescent="0.3">
      <c r="B5215" s="24" t="str">
        <f>_xlfn.IFNA(VLOOKUP(A5215,list!B:C,2,FALSE),"")</f>
        <v/>
      </c>
      <c r="D5215" s="24" t="str">
        <f>_xlfn.IFNA(VLOOKUP(C5215,list!$G$2:$I$10,2,FALSE),"")</f>
        <v/>
      </c>
      <c r="E5215" s="24" t="str">
        <f>_xlfn.IFNA(VLOOKUP(C5215,list!G:I,3,FALSE),"")</f>
        <v/>
      </c>
      <c r="O5215" s="26" t="str">
        <f t="shared" si="407"/>
        <v/>
      </c>
      <c r="P5215" s="28" t="str">
        <f t="shared" si="411"/>
        <v/>
      </c>
      <c r="Q5215" s="24" t="str">
        <f t="shared" si="408"/>
        <v/>
      </c>
      <c r="R5215" s="24" t="str">
        <f t="shared" si="409"/>
        <v/>
      </c>
      <c r="S5215" s="27" t="str">
        <f t="shared" si="410"/>
        <v/>
      </c>
    </row>
    <row r="5216" spans="2:19" x14ac:dyDescent="0.3">
      <c r="B5216" s="24" t="str">
        <f>_xlfn.IFNA(VLOOKUP(A5216,list!B:C,2,FALSE),"")</f>
        <v/>
      </c>
      <c r="D5216" s="24" t="str">
        <f>_xlfn.IFNA(VLOOKUP(C5216,list!$G$2:$I$10,2,FALSE),"")</f>
        <v/>
      </c>
      <c r="E5216" s="24" t="str">
        <f>_xlfn.IFNA(VLOOKUP(C5216,list!G:I,3,FALSE),"")</f>
        <v/>
      </c>
      <c r="O5216" s="26" t="str">
        <f t="shared" si="407"/>
        <v/>
      </c>
      <c r="P5216" s="28" t="str">
        <f t="shared" si="411"/>
        <v/>
      </c>
      <c r="Q5216" s="24" t="str">
        <f t="shared" si="408"/>
        <v/>
      </c>
      <c r="R5216" s="24" t="str">
        <f t="shared" si="409"/>
        <v/>
      </c>
      <c r="S5216" s="27" t="str">
        <f t="shared" si="410"/>
        <v/>
      </c>
    </row>
    <row r="5217" spans="2:19" x14ac:dyDescent="0.3">
      <c r="B5217" s="24" t="str">
        <f>_xlfn.IFNA(VLOOKUP(A5217,list!B:C,2,FALSE),"")</f>
        <v/>
      </c>
      <c r="D5217" s="24" t="str">
        <f>_xlfn.IFNA(VLOOKUP(C5217,list!$G$2:$I$10,2,FALSE),"")</f>
        <v/>
      </c>
      <c r="E5217" s="24" t="str">
        <f>_xlfn.IFNA(VLOOKUP(C5217,list!G:I,3,FALSE),"")</f>
        <v/>
      </c>
      <c r="O5217" s="26" t="str">
        <f t="shared" si="407"/>
        <v/>
      </c>
      <c r="P5217" s="28" t="str">
        <f t="shared" si="411"/>
        <v/>
      </c>
      <c r="Q5217" s="24" t="str">
        <f t="shared" si="408"/>
        <v/>
      </c>
      <c r="R5217" s="24" t="str">
        <f t="shared" si="409"/>
        <v/>
      </c>
      <c r="S5217" s="27" t="str">
        <f t="shared" si="410"/>
        <v/>
      </c>
    </row>
    <row r="5218" spans="2:19" x14ac:dyDescent="0.3">
      <c r="B5218" s="24" t="str">
        <f>_xlfn.IFNA(VLOOKUP(A5218,list!B:C,2,FALSE),"")</f>
        <v/>
      </c>
      <c r="D5218" s="24" t="str">
        <f>_xlfn.IFNA(VLOOKUP(C5218,list!$G$2:$I$10,2,FALSE),"")</f>
        <v/>
      </c>
      <c r="E5218" s="24" t="str">
        <f>_xlfn.IFNA(VLOOKUP(C5218,list!G:I,3,FALSE),"")</f>
        <v/>
      </c>
      <c r="O5218" s="26" t="str">
        <f t="shared" si="407"/>
        <v/>
      </c>
      <c r="P5218" s="28" t="str">
        <f t="shared" si="411"/>
        <v/>
      </c>
      <c r="Q5218" s="24" t="str">
        <f t="shared" si="408"/>
        <v/>
      </c>
      <c r="R5218" s="24" t="str">
        <f t="shared" si="409"/>
        <v/>
      </c>
      <c r="S5218" s="27" t="str">
        <f t="shared" si="410"/>
        <v/>
      </c>
    </row>
    <row r="5219" spans="2:19" x14ac:dyDescent="0.3">
      <c r="B5219" s="24" t="str">
        <f>_xlfn.IFNA(VLOOKUP(A5219,list!B:C,2,FALSE),"")</f>
        <v/>
      </c>
      <c r="D5219" s="24" t="str">
        <f>_xlfn.IFNA(VLOOKUP(C5219,list!$G$2:$I$10,2,FALSE),"")</f>
        <v/>
      </c>
      <c r="E5219" s="24" t="str">
        <f>_xlfn.IFNA(VLOOKUP(C5219,list!G:I,3,FALSE),"")</f>
        <v/>
      </c>
      <c r="O5219" s="26" t="str">
        <f t="shared" si="407"/>
        <v/>
      </c>
      <c r="P5219" s="28" t="str">
        <f t="shared" si="411"/>
        <v/>
      </c>
      <c r="Q5219" s="24" t="str">
        <f t="shared" si="408"/>
        <v/>
      </c>
      <c r="R5219" s="24" t="str">
        <f t="shared" si="409"/>
        <v/>
      </c>
      <c r="S5219" s="27" t="str">
        <f t="shared" si="410"/>
        <v/>
      </c>
    </row>
    <row r="5220" spans="2:19" x14ac:dyDescent="0.3">
      <c r="B5220" s="24" t="str">
        <f>_xlfn.IFNA(VLOOKUP(A5220,list!B:C,2,FALSE),"")</f>
        <v/>
      </c>
      <c r="D5220" s="24" t="str">
        <f>_xlfn.IFNA(VLOOKUP(C5220,list!$G$2:$I$10,2,FALSE),"")</f>
        <v/>
      </c>
      <c r="E5220" s="24" t="str">
        <f>_xlfn.IFNA(VLOOKUP(C5220,list!G:I,3,FALSE),"")</f>
        <v/>
      </c>
      <c r="O5220" s="26" t="str">
        <f t="shared" si="407"/>
        <v/>
      </c>
      <c r="P5220" s="28" t="str">
        <f t="shared" si="411"/>
        <v/>
      </c>
      <c r="Q5220" s="24" t="str">
        <f t="shared" si="408"/>
        <v/>
      </c>
      <c r="R5220" s="24" t="str">
        <f t="shared" si="409"/>
        <v/>
      </c>
      <c r="S5220" s="27" t="str">
        <f t="shared" si="410"/>
        <v/>
      </c>
    </row>
    <row r="5221" spans="2:19" x14ac:dyDescent="0.3">
      <c r="B5221" s="24" t="str">
        <f>_xlfn.IFNA(VLOOKUP(A5221,list!B:C,2,FALSE),"")</f>
        <v/>
      </c>
      <c r="D5221" s="24" t="str">
        <f>_xlfn.IFNA(VLOOKUP(C5221,list!$G$2:$I$10,2,FALSE),"")</f>
        <v/>
      </c>
      <c r="E5221" s="24" t="str">
        <f>_xlfn.IFNA(VLOOKUP(C5221,list!G:I,3,FALSE),"")</f>
        <v/>
      </c>
      <c r="O5221" s="26" t="str">
        <f t="shared" si="407"/>
        <v/>
      </c>
      <c r="P5221" s="28" t="str">
        <f t="shared" si="411"/>
        <v/>
      </c>
      <c r="Q5221" s="24" t="str">
        <f t="shared" si="408"/>
        <v/>
      </c>
      <c r="R5221" s="24" t="str">
        <f t="shared" si="409"/>
        <v/>
      </c>
      <c r="S5221" s="27" t="str">
        <f t="shared" si="410"/>
        <v/>
      </c>
    </row>
    <row r="5222" spans="2:19" x14ac:dyDescent="0.3">
      <c r="B5222" s="24" t="str">
        <f>_xlfn.IFNA(VLOOKUP(A5222,list!B:C,2,FALSE),"")</f>
        <v/>
      </c>
      <c r="D5222" s="24" t="str">
        <f>_xlfn.IFNA(VLOOKUP(C5222,list!$G$2:$I$10,2,FALSE),"")</f>
        <v/>
      </c>
      <c r="E5222" s="24" t="str">
        <f>_xlfn.IFNA(VLOOKUP(C5222,list!G:I,3,FALSE),"")</f>
        <v/>
      </c>
      <c r="O5222" s="26" t="str">
        <f t="shared" si="407"/>
        <v/>
      </c>
      <c r="P5222" s="28" t="str">
        <f t="shared" si="411"/>
        <v/>
      </c>
      <c r="Q5222" s="24" t="str">
        <f t="shared" si="408"/>
        <v/>
      </c>
      <c r="R5222" s="24" t="str">
        <f t="shared" si="409"/>
        <v/>
      </c>
      <c r="S5222" s="27" t="str">
        <f t="shared" si="410"/>
        <v/>
      </c>
    </row>
    <row r="5223" spans="2:19" x14ac:dyDescent="0.3">
      <c r="B5223" s="24" t="str">
        <f>_xlfn.IFNA(VLOOKUP(A5223,list!B:C,2,FALSE),"")</f>
        <v/>
      </c>
      <c r="D5223" s="24" t="str">
        <f>_xlfn.IFNA(VLOOKUP(C5223,list!$G$2:$I$10,2,FALSE),"")</f>
        <v/>
      </c>
      <c r="E5223" s="24" t="str">
        <f>_xlfn.IFNA(VLOOKUP(C5223,list!G:I,3,FALSE),"")</f>
        <v/>
      </c>
      <c r="O5223" s="26" t="str">
        <f t="shared" si="407"/>
        <v/>
      </c>
      <c r="P5223" s="28" t="str">
        <f t="shared" si="411"/>
        <v/>
      </c>
      <c r="Q5223" s="24" t="str">
        <f t="shared" si="408"/>
        <v/>
      </c>
      <c r="R5223" s="24" t="str">
        <f t="shared" si="409"/>
        <v/>
      </c>
      <c r="S5223" s="27" t="str">
        <f t="shared" si="410"/>
        <v/>
      </c>
    </row>
    <row r="5224" spans="2:19" x14ac:dyDescent="0.3">
      <c r="B5224" s="24" t="str">
        <f>_xlfn.IFNA(VLOOKUP(A5224,list!B:C,2,FALSE),"")</f>
        <v/>
      </c>
      <c r="D5224" s="24" t="str">
        <f>_xlfn.IFNA(VLOOKUP(C5224,list!$G$2:$I$10,2,FALSE),"")</f>
        <v/>
      </c>
      <c r="E5224" s="24" t="str">
        <f>_xlfn.IFNA(VLOOKUP(C5224,list!G:I,3,FALSE),"")</f>
        <v/>
      </c>
      <c r="O5224" s="26" t="str">
        <f t="shared" si="407"/>
        <v/>
      </c>
      <c r="P5224" s="28" t="str">
        <f t="shared" si="411"/>
        <v/>
      </c>
      <c r="Q5224" s="24" t="str">
        <f t="shared" si="408"/>
        <v/>
      </c>
      <c r="R5224" s="24" t="str">
        <f t="shared" si="409"/>
        <v/>
      </c>
      <c r="S5224" s="27" t="str">
        <f t="shared" si="410"/>
        <v/>
      </c>
    </row>
    <row r="5225" spans="2:19" x14ac:dyDescent="0.3">
      <c r="B5225" s="24" t="str">
        <f>_xlfn.IFNA(VLOOKUP(A5225,list!B:C,2,FALSE),"")</f>
        <v/>
      </c>
      <c r="D5225" s="24" t="str">
        <f>_xlfn.IFNA(VLOOKUP(C5225,list!$G$2:$I$10,2,FALSE),"")</f>
        <v/>
      </c>
      <c r="E5225" s="24" t="str">
        <f>_xlfn.IFNA(VLOOKUP(C5225,list!G:I,3,FALSE),"")</f>
        <v/>
      </c>
      <c r="O5225" s="26" t="str">
        <f t="shared" si="407"/>
        <v/>
      </c>
      <c r="P5225" s="28" t="str">
        <f t="shared" si="411"/>
        <v/>
      </c>
      <c r="Q5225" s="24" t="str">
        <f t="shared" si="408"/>
        <v/>
      </c>
      <c r="R5225" s="24" t="str">
        <f t="shared" si="409"/>
        <v/>
      </c>
      <c r="S5225" s="27" t="str">
        <f t="shared" si="410"/>
        <v/>
      </c>
    </row>
    <row r="5226" spans="2:19" x14ac:dyDescent="0.3">
      <c r="B5226" s="24" t="str">
        <f>_xlfn.IFNA(VLOOKUP(A5226,list!B:C,2,FALSE),"")</f>
        <v/>
      </c>
      <c r="D5226" s="24" t="str">
        <f>_xlfn.IFNA(VLOOKUP(C5226,list!$G$2:$I$10,2,FALSE),"")</f>
        <v/>
      </c>
      <c r="E5226" s="24" t="str">
        <f>_xlfn.IFNA(VLOOKUP(C5226,list!G:I,3,FALSE),"")</f>
        <v/>
      </c>
      <c r="O5226" s="26" t="str">
        <f t="shared" si="407"/>
        <v/>
      </c>
      <c r="P5226" s="28" t="str">
        <f t="shared" si="411"/>
        <v/>
      </c>
      <c r="Q5226" s="24" t="str">
        <f t="shared" si="408"/>
        <v/>
      </c>
      <c r="R5226" s="24" t="str">
        <f t="shared" si="409"/>
        <v/>
      </c>
      <c r="S5226" s="27" t="str">
        <f t="shared" si="410"/>
        <v/>
      </c>
    </row>
    <row r="5227" spans="2:19" x14ac:dyDescent="0.3">
      <c r="B5227" s="24" t="str">
        <f>_xlfn.IFNA(VLOOKUP(A5227,list!B:C,2,FALSE),"")</f>
        <v/>
      </c>
      <c r="D5227" s="24" t="str">
        <f>_xlfn.IFNA(VLOOKUP(C5227,list!$G$2:$I$10,2,FALSE),"")</f>
        <v/>
      </c>
      <c r="E5227" s="24" t="str">
        <f>_xlfn.IFNA(VLOOKUP(C5227,list!G:I,3,FALSE),"")</f>
        <v/>
      </c>
      <c r="O5227" s="26" t="str">
        <f t="shared" si="407"/>
        <v/>
      </c>
      <c r="P5227" s="28" t="str">
        <f t="shared" si="411"/>
        <v/>
      </c>
      <c r="Q5227" s="24" t="str">
        <f t="shared" si="408"/>
        <v/>
      </c>
      <c r="R5227" s="24" t="str">
        <f t="shared" si="409"/>
        <v/>
      </c>
      <c r="S5227" s="27" t="str">
        <f t="shared" si="410"/>
        <v/>
      </c>
    </row>
    <row r="5228" spans="2:19" x14ac:dyDescent="0.3">
      <c r="B5228" s="24" t="str">
        <f>_xlfn.IFNA(VLOOKUP(A5228,list!B:C,2,FALSE),"")</f>
        <v/>
      </c>
      <c r="D5228" s="24" t="str">
        <f>_xlfn.IFNA(VLOOKUP(C5228,list!$G$2:$I$10,2,FALSE),"")</f>
        <v/>
      </c>
      <c r="E5228" s="24" t="str">
        <f>_xlfn.IFNA(VLOOKUP(C5228,list!G:I,3,FALSE),"")</f>
        <v/>
      </c>
      <c r="O5228" s="26" t="str">
        <f t="shared" si="407"/>
        <v/>
      </c>
      <c r="P5228" s="28" t="str">
        <f t="shared" si="411"/>
        <v/>
      </c>
      <c r="Q5228" s="24" t="str">
        <f t="shared" si="408"/>
        <v/>
      </c>
      <c r="R5228" s="24" t="str">
        <f t="shared" si="409"/>
        <v/>
      </c>
      <c r="S5228" s="27" t="str">
        <f t="shared" si="410"/>
        <v/>
      </c>
    </row>
    <row r="5229" spans="2:19" x14ac:dyDescent="0.3">
      <c r="B5229" s="24" t="str">
        <f>_xlfn.IFNA(VLOOKUP(A5229,list!B:C,2,FALSE),"")</f>
        <v/>
      </c>
      <c r="D5229" s="24" t="str">
        <f>_xlfn.IFNA(VLOOKUP(C5229,list!$G$2:$I$10,2,FALSE),"")</f>
        <v/>
      </c>
      <c r="E5229" s="24" t="str">
        <f>_xlfn.IFNA(VLOOKUP(C5229,list!G:I,3,FALSE),"")</f>
        <v/>
      </c>
      <c r="O5229" s="26" t="str">
        <f t="shared" si="407"/>
        <v/>
      </c>
      <c r="P5229" s="28" t="str">
        <f t="shared" si="411"/>
        <v/>
      </c>
      <c r="Q5229" s="24" t="str">
        <f t="shared" si="408"/>
        <v/>
      </c>
      <c r="R5229" s="24" t="str">
        <f t="shared" si="409"/>
        <v/>
      </c>
      <c r="S5229" s="27" t="str">
        <f t="shared" si="410"/>
        <v/>
      </c>
    </row>
    <row r="5230" spans="2:19" x14ac:dyDescent="0.3">
      <c r="B5230" s="24" t="str">
        <f>_xlfn.IFNA(VLOOKUP(A5230,list!B:C,2,FALSE),"")</f>
        <v/>
      </c>
      <c r="D5230" s="24" t="str">
        <f>_xlfn.IFNA(VLOOKUP(C5230,list!$G$2:$I$10,2,FALSE),"")</f>
        <v/>
      </c>
      <c r="E5230" s="24" t="str">
        <f>_xlfn.IFNA(VLOOKUP(C5230,list!G:I,3,FALSE),"")</f>
        <v/>
      </c>
      <c r="O5230" s="26" t="str">
        <f t="shared" si="407"/>
        <v/>
      </c>
      <c r="P5230" s="28" t="str">
        <f t="shared" si="411"/>
        <v/>
      </c>
      <c r="Q5230" s="24" t="str">
        <f t="shared" si="408"/>
        <v/>
      </c>
      <c r="R5230" s="24" t="str">
        <f t="shared" si="409"/>
        <v/>
      </c>
      <c r="S5230" s="27" t="str">
        <f t="shared" si="410"/>
        <v/>
      </c>
    </row>
    <row r="5231" spans="2:19" x14ac:dyDescent="0.3">
      <c r="B5231" s="24" t="str">
        <f>_xlfn.IFNA(VLOOKUP(A5231,list!B:C,2,FALSE),"")</f>
        <v/>
      </c>
      <c r="D5231" s="24" t="str">
        <f>_xlfn.IFNA(VLOOKUP(C5231,list!$G$2:$I$10,2,FALSE),"")</f>
        <v/>
      </c>
      <c r="E5231" s="24" t="str">
        <f>_xlfn.IFNA(VLOOKUP(C5231,list!G:I,3,FALSE),"")</f>
        <v/>
      </c>
      <c r="O5231" s="26" t="str">
        <f t="shared" si="407"/>
        <v/>
      </c>
      <c r="P5231" s="28" t="str">
        <f t="shared" si="411"/>
        <v/>
      </c>
      <c r="Q5231" s="24" t="str">
        <f t="shared" si="408"/>
        <v/>
      </c>
      <c r="R5231" s="24" t="str">
        <f t="shared" si="409"/>
        <v/>
      </c>
      <c r="S5231" s="27" t="str">
        <f t="shared" si="410"/>
        <v/>
      </c>
    </row>
    <row r="5232" spans="2:19" x14ac:dyDescent="0.3">
      <c r="B5232" s="24" t="str">
        <f>_xlfn.IFNA(VLOOKUP(A5232,list!B:C,2,FALSE),"")</f>
        <v/>
      </c>
      <c r="D5232" s="24" t="str">
        <f>_xlfn.IFNA(VLOOKUP(C5232,list!$G$2:$I$10,2,FALSE),"")</f>
        <v/>
      </c>
      <c r="E5232" s="24" t="str">
        <f>_xlfn.IFNA(VLOOKUP(C5232,list!G:I,3,FALSE),"")</f>
        <v/>
      </c>
      <c r="O5232" s="26" t="str">
        <f t="shared" si="407"/>
        <v/>
      </c>
      <c r="P5232" s="28" t="str">
        <f t="shared" si="411"/>
        <v/>
      </c>
      <c r="Q5232" s="24" t="str">
        <f t="shared" si="408"/>
        <v/>
      </c>
      <c r="R5232" s="24" t="str">
        <f t="shared" si="409"/>
        <v/>
      </c>
      <c r="S5232" s="27" t="str">
        <f t="shared" si="410"/>
        <v/>
      </c>
    </row>
    <row r="5233" spans="2:19" x14ac:dyDescent="0.3">
      <c r="B5233" s="24" t="str">
        <f>_xlfn.IFNA(VLOOKUP(A5233,list!B:C,2,FALSE),"")</f>
        <v/>
      </c>
      <c r="D5233" s="24" t="str">
        <f>_xlfn.IFNA(VLOOKUP(C5233,list!$G$2:$I$10,2,FALSE),"")</f>
        <v/>
      </c>
      <c r="E5233" s="24" t="str">
        <f>_xlfn.IFNA(VLOOKUP(C5233,list!G:I,3,FALSE),"")</f>
        <v/>
      </c>
      <c r="O5233" s="26" t="str">
        <f t="shared" si="407"/>
        <v/>
      </c>
      <c r="P5233" s="28" t="str">
        <f t="shared" si="411"/>
        <v/>
      </c>
      <c r="Q5233" s="24" t="str">
        <f t="shared" si="408"/>
        <v/>
      </c>
      <c r="R5233" s="24" t="str">
        <f t="shared" si="409"/>
        <v/>
      </c>
      <c r="S5233" s="27" t="str">
        <f t="shared" si="410"/>
        <v/>
      </c>
    </row>
    <row r="5234" spans="2:19" x14ac:dyDescent="0.3">
      <c r="B5234" s="24" t="str">
        <f>_xlfn.IFNA(VLOOKUP(A5234,list!B:C,2,FALSE),"")</f>
        <v/>
      </c>
      <c r="D5234" s="24" t="str">
        <f>_xlfn.IFNA(VLOOKUP(C5234,list!$G$2:$I$10,2,FALSE),"")</f>
        <v/>
      </c>
      <c r="E5234" s="24" t="str">
        <f>_xlfn.IFNA(VLOOKUP(C5234,list!G:I,3,FALSE),"")</f>
        <v/>
      </c>
      <c r="O5234" s="26" t="str">
        <f t="shared" si="407"/>
        <v/>
      </c>
      <c r="P5234" s="28" t="str">
        <f t="shared" si="411"/>
        <v/>
      </c>
      <c r="Q5234" s="24" t="str">
        <f t="shared" si="408"/>
        <v/>
      </c>
      <c r="R5234" s="24" t="str">
        <f t="shared" si="409"/>
        <v/>
      </c>
      <c r="S5234" s="27" t="str">
        <f t="shared" si="410"/>
        <v/>
      </c>
    </row>
    <row r="5235" spans="2:19" x14ac:dyDescent="0.3">
      <c r="B5235" s="24" t="str">
        <f>_xlfn.IFNA(VLOOKUP(A5235,list!B:C,2,FALSE),"")</f>
        <v/>
      </c>
      <c r="D5235" s="24" t="str">
        <f>_xlfn.IFNA(VLOOKUP(C5235,list!$G$2:$I$10,2,FALSE),"")</f>
        <v/>
      </c>
      <c r="E5235" s="24" t="str">
        <f>_xlfn.IFNA(VLOOKUP(C5235,list!G:I,3,FALSE),"")</f>
        <v/>
      </c>
      <c r="O5235" s="26" t="str">
        <f t="shared" si="407"/>
        <v/>
      </c>
      <c r="P5235" s="28" t="str">
        <f t="shared" si="411"/>
        <v/>
      </c>
      <c r="Q5235" s="24" t="str">
        <f t="shared" si="408"/>
        <v/>
      </c>
      <c r="R5235" s="24" t="str">
        <f t="shared" si="409"/>
        <v/>
      </c>
      <c r="S5235" s="27" t="str">
        <f t="shared" si="410"/>
        <v/>
      </c>
    </row>
    <row r="5236" spans="2:19" x14ac:dyDescent="0.3">
      <c r="B5236" s="24" t="str">
        <f>_xlfn.IFNA(VLOOKUP(A5236,list!B:C,2,FALSE),"")</f>
        <v/>
      </c>
      <c r="D5236" s="24" t="str">
        <f>_xlfn.IFNA(VLOOKUP(C5236,list!$G$2:$I$10,2,FALSE),"")</f>
        <v/>
      </c>
      <c r="E5236" s="24" t="str">
        <f>_xlfn.IFNA(VLOOKUP(C5236,list!G:I,3,FALSE),"")</f>
        <v/>
      </c>
      <c r="O5236" s="26" t="str">
        <f t="shared" si="407"/>
        <v/>
      </c>
      <c r="P5236" s="28" t="str">
        <f t="shared" si="411"/>
        <v/>
      </c>
      <c r="Q5236" s="24" t="str">
        <f t="shared" si="408"/>
        <v/>
      </c>
      <c r="R5236" s="24" t="str">
        <f t="shared" si="409"/>
        <v/>
      </c>
      <c r="S5236" s="27" t="str">
        <f t="shared" si="410"/>
        <v/>
      </c>
    </row>
    <row r="5237" spans="2:19" x14ac:dyDescent="0.3">
      <c r="B5237" s="24" t="str">
        <f>_xlfn.IFNA(VLOOKUP(A5237,list!B:C,2,FALSE),"")</f>
        <v/>
      </c>
      <c r="D5237" s="24" t="str">
        <f>_xlfn.IFNA(VLOOKUP(C5237,list!$G$2:$I$10,2,FALSE),"")</f>
        <v/>
      </c>
      <c r="E5237" s="24" t="str">
        <f>_xlfn.IFNA(VLOOKUP(C5237,list!G:I,3,FALSE),"")</f>
        <v/>
      </c>
      <c r="O5237" s="26" t="str">
        <f t="shared" si="407"/>
        <v/>
      </c>
      <c r="P5237" s="28" t="str">
        <f t="shared" si="411"/>
        <v/>
      </c>
      <c r="Q5237" s="24" t="str">
        <f t="shared" si="408"/>
        <v/>
      </c>
      <c r="R5237" s="24" t="str">
        <f t="shared" si="409"/>
        <v/>
      </c>
      <c r="S5237" s="27" t="str">
        <f t="shared" si="410"/>
        <v/>
      </c>
    </row>
    <row r="5238" spans="2:19" x14ac:dyDescent="0.3">
      <c r="B5238" s="24" t="str">
        <f>_xlfn.IFNA(VLOOKUP(A5238,list!B:C,2,FALSE),"")</f>
        <v/>
      </c>
      <c r="D5238" s="24" t="str">
        <f>_xlfn.IFNA(VLOOKUP(C5238,list!$G$2:$I$10,2,FALSE),"")</f>
        <v/>
      </c>
      <c r="E5238" s="24" t="str">
        <f>_xlfn.IFNA(VLOOKUP(C5238,list!G:I,3,FALSE),"")</f>
        <v/>
      </c>
      <c r="O5238" s="26" t="str">
        <f t="shared" si="407"/>
        <v/>
      </c>
      <c r="P5238" s="28" t="str">
        <f t="shared" si="411"/>
        <v/>
      </c>
      <c r="Q5238" s="24" t="str">
        <f t="shared" si="408"/>
        <v/>
      </c>
      <c r="R5238" s="24" t="str">
        <f t="shared" si="409"/>
        <v/>
      </c>
      <c r="S5238" s="27" t="str">
        <f t="shared" si="410"/>
        <v/>
      </c>
    </row>
    <row r="5239" spans="2:19" x14ac:dyDescent="0.3">
      <c r="B5239" s="24" t="str">
        <f>_xlfn.IFNA(VLOOKUP(A5239,list!B:C,2,FALSE),"")</f>
        <v/>
      </c>
      <c r="D5239" s="24" t="str">
        <f>_xlfn.IFNA(VLOOKUP(C5239,list!$G$2:$I$10,2,FALSE),"")</f>
        <v/>
      </c>
      <c r="E5239" s="24" t="str">
        <f>_xlfn.IFNA(VLOOKUP(C5239,list!G:I,3,FALSE),"")</f>
        <v/>
      </c>
      <c r="O5239" s="26" t="str">
        <f t="shared" si="407"/>
        <v/>
      </c>
      <c r="P5239" s="28" t="str">
        <f t="shared" si="411"/>
        <v/>
      </c>
      <c r="Q5239" s="24" t="str">
        <f t="shared" si="408"/>
        <v/>
      </c>
      <c r="R5239" s="24" t="str">
        <f t="shared" si="409"/>
        <v/>
      </c>
      <c r="S5239" s="27" t="str">
        <f t="shared" si="410"/>
        <v/>
      </c>
    </row>
    <row r="5240" spans="2:19" x14ac:dyDescent="0.3">
      <c r="B5240" s="24" t="str">
        <f>_xlfn.IFNA(VLOOKUP(A5240,list!B:C,2,FALSE),"")</f>
        <v/>
      </c>
      <c r="D5240" s="24" t="str">
        <f>_xlfn.IFNA(VLOOKUP(C5240,list!$G$2:$I$10,2,FALSE),"")</f>
        <v/>
      </c>
      <c r="E5240" s="24" t="str">
        <f>_xlfn.IFNA(VLOOKUP(C5240,list!G:I,3,FALSE),"")</f>
        <v/>
      </c>
      <c r="O5240" s="26" t="str">
        <f t="shared" si="407"/>
        <v/>
      </c>
      <c r="P5240" s="28" t="str">
        <f t="shared" si="411"/>
        <v/>
      </c>
      <c r="Q5240" s="24" t="str">
        <f t="shared" si="408"/>
        <v/>
      </c>
      <c r="R5240" s="24" t="str">
        <f t="shared" si="409"/>
        <v/>
      </c>
      <c r="S5240" s="27" t="str">
        <f t="shared" si="410"/>
        <v/>
      </c>
    </row>
    <row r="5241" spans="2:19" x14ac:dyDescent="0.3">
      <c r="B5241" s="24" t="str">
        <f>_xlfn.IFNA(VLOOKUP(A5241,list!B:C,2,FALSE),"")</f>
        <v/>
      </c>
      <c r="D5241" s="24" t="str">
        <f>_xlfn.IFNA(VLOOKUP(C5241,list!$G$2:$I$10,2,FALSE),"")</f>
        <v/>
      </c>
      <c r="E5241" s="24" t="str">
        <f>_xlfn.IFNA(VLOOKUP(C5241,list!G:I,3,FALSE),"")</f>
        <v/>
      </c>
      <c r="O5241" s="26" t="str">
        <f t="shared" si="407"/>
        <v/>
      </c>
      <c r="P5241" s="28" t="str">
        <f t="shared" si="411"/>
        <v/>
      </c>
      <c r="Q5241" s="24" t="str">
        <f t="shared" si="408"/>
        <v/>
      </c>
      <c r="R5241" s="24" t="str">
        <f t="shared" si="409"/>
        <v/>
      </c>
      <c r="S5241" s="27" t="str">
        <f t="shared" si="410"/>
        <v/>
      </c>
    </row>
    <row r="5242" spans="2:19" x14ac:dyDescent="0.3">
      <c r="B5242" s="24" t="str">
        <f>_xlfn.IFNA(VLOOKUP(A5242,list!B:C,2,FALSE),"")</f>
        <v/>
      </c>
      <c r="D5242" s="24" t="str">
        <f>_xlfn.IFNA(VLOOKUP(C5242,list!$G$2:$I$10,2,FALSE),"")</f>
        <v/>
      </c>
      <c r="E5242" s="24" t="str">
        <f>_xlfn.IFNA(VLOOKUP(C5242,list!G:I,3,FALSE),"")</f>
        <v/>
      </c>
      <c r="O5242" s="26" t="str">
        <f t="shared" si="407"/>
        <v/>
      </c>
      <c r="P5242" s="28" t="str">
        <f t="shared" si="411"/>
        <v/>
      </c>
      <c r="Q5242" s="24" t="str">
        <f t="shared" si="408"/>
        <v/>
      </c>
      <c r="R5242" s="24" t="str">
        <f t="shared" si="409"/>
        <v/>
      </c>
      <c r="S5242" s="27" t="str">
        <f t="shared" si="410"/>
        <v/>
      </c>
    </row>
    <row r="5243" spans="2:19" x14ac:dyDescent="0.3">
      <c r="B5243" s="24" t="str">
        <f>_xlfn.IFNA(VLOOKUP(A5243,list!B:C,2,FALSE),"")</f>
        <v/>
      </c>
      <c r="D5243" s="24" t="str">
        <f>_xlfn.IFNA(VLOOKUP(C5243,list!$G$2:$I$10,2,FALSE),"")</f>
        <v/>
      </c>
      <c r="E5243" s="24" t="str">
        <f>_xlfn.IFNA(VLOOKUP(C5243,list!G:I,3,FALSE),"")</f>
        <v/>
      </c>
      <c r="O5243" s="26" t="str">
        <f t="shared" si="407"/>
        <v/>
      </c>
      <c r="P5243" s="28" t="str">
        <f t="shared" si="411"/>
        <v/>
      </c>
      <c r="Q5243" s="24" t="str">
        <f t="shared" si="408"/>
        <v/>
      </c>
      <c r="R5243" s="24" t="str">
        <f t="shared" si="409"/>
        <v/>
      </c>
      <c r="S5243" s="27" t="str">
        <f t="shared" si="410"/>
        <v/>
      </c>
    </row>
    <row r="5244" spans="2:19" x14ac:dyDescent="0.3">
      <c r="B5244" s="24" t="str">
        <f>_xlfn.IFNA(VLOOKUP(A5244,list!B:C,2,FALSE),"")</f>
        <v/>
      </c>
      <c r="D5244" s="24" t="str">
        <f>_xlfn.IFNA(VLOOKUP(C5244,list!$G$2:$I$10,2,FALSE),"")</f>
        <v/>
      </c>
      <c r="E5244" s="24" t="str">
        <f>_xlfn.IFNA(VLOOKUP(C5244,list!G:I,3,FALSE),"")</f>
        <v/>
      </c>
      <c r="O5244" s="26" t="str">
        <f t="shared" si="407"/>
        <v/>
      </c>
      <c r="P5244" s="28" t="str">
        <f t="shared" si="411"/>
        <v/>
      </c>
      <c r="Q5244" s="24" t="str">
        <f t="shared" si="408"/>
        <v/>
      </c>
      <c r="R5244" s="24" t="str">
        <f t="shared" si="409"/>
        <v/>
      </c>
      <c r="S5244" s="27" t="str">
        <f t="shared" si="410"/>
        <v/>
      </c>
    </row>
    <row r="5245" spans="2:19" x14ac:dyDescent="0.3">
      <c r="B5245" s="24" t="str">
        <f>_xlfn.IFNA(VLOOKUP(A5245,list!B:C,2,FALSE),"")</f>
        <v/>
      </c>
      <c r="D5245" s="24" t="str">
        <f>_xlfn.IFNA(VLOOKUP(C5245,list!$G$2:$I$10,2,FALSE),"")</f>
        <v/>
      </c>
      <c r="E5245" s="24" t="str">
        <f>_xlfn.IFNA(VLOOKUP(C5245,list!G:I,3,FALSE),"")</f>
        <v/>
      </c>
      <c r="O5245" s="26" t="str">
        <f t="shared" si="407"/>
        <v/>
      </c>
      <c r="P5245" s="28" t="str">
        <f t="shared" si="411"/>
        <v/>
      </c>
      <c r="Q5245" s="24" t="str">
        <f t="shared" si="408"/>
        <v/>
      </c>
      <c r="R5245" s="24" t="str">
        <f t="shared" si="409"/>
        <v/>
      </c>
      <c r="S5245" s="27" t="str">
        <f t="shared" si="410"/>
        <v/>
      </c>
    </row>
    <row r="5246" spans="2:19" x14ac:dyDescent="0.3">
      <c r="B5246" s="24" t="str">
        <f>_xlfn.IFNA(VLOOKUP(A5246,list!B:C,2,FALSE),"")</f>
        <v/>
      </c>
      <c r="D5246" s="24" t="str">
        <f>_xlfn.IFNA(VLOOKUP(C5246,list!$G$2:$I$10,2,FALSE),"")</f>
        <v/>
      </c>
      <c r="E5246" s="24" t="str">
        <f>_xlfn.IFNA(VLOOKUP(C5246,list!G:I,3,FALSE),"")</f>
        <v/>
      </c>
      <c r="O5246" s="26" t="str">
        <f t="shared" si="407"/>
        <v/>
      </c>
      <c r="P5246" s="28" t="str">
        <f t="shared" si="411"/>
        <v/>
      </c>
      <c r="Q5246" s="24" t="str">
        <f t="shared" si="408"/>
        <v/>
      </c>
      <c r="R5246" s="24" t="str">
        <f t="shared" si="409"/>
        <v/>
      </c>
      <c r="S5246" s="27" t="str">
        <f t="shared" si="410"/>
        <v/>
      </c>
    </row>
    <row r="5247" spans="2:19" x14ac:dyDescent="0.3">
      <c r="B5247" s="24" t="str">
        <f>_xlfn.IFNA(VLOOKUP(A5247,list!B:C,2,FALSE),"")</f>
        <v/>
      </c>
      <c r="D5247" s="24" t="str">
        <f>_xlfn.IFNA(VLOOKUP(C5247,list!$G$2:$I$10,2,FALSE),"")</f>
        <v/>
      </c>
      <c r="E5247" s="24" t="str">
        <f>_xlfn.IFNA(VLOOKUP(C5247,list!G:I,3,FALSE),"")</f>
        <v/>
      </c>
      <c r="O5247" s="26" t="str">
        <f t="shared" si="407"/>
        <v/>
      </c>
      <c r="P5247" s="28" t="str">
        <f t="shared" si="411"/>
        <v/>
      </c>
      <c r="Q5247" s="24" t="str">
        <f t="shared" si="408"/>
        <v/>
      </c>
      <c r="R5247" s="24" t="str">
        <f t="shared" si="409"/>
        <v/>
      </c>
      <c r="S5247" s="27" t="str">
        <f t="shared" si="410"/>
        <v/>
      </c>
    </row>
    <row r="5248" spans="2:19" x14ac:dyDescent="0.3">
      <c r="B5248" s="24" t="str">
        <f>_xlfn.IFNA(VLOOKUP(A5248,list!B:C,2,FALSE),"")</f>
        <v/>
      </c>
      <c r="D5248" s="24" t="str">
        <f>_xlfn.IFNA(VLOOKUP(C5248,list!$G$2:$I$10,2,FALSE),"")</f>
        <v/>
      </c>
      <c r="E5248" s="24" t="str">
        <f>_xlfn.IFNA(VLOOKUP(C5248,list!G:I,3,FALSE),"")</f>
        <v/>
      </c>
      <c r="O5248" s="26" t="str">
        <f t="shared" si="407"/>
        <v/>
      </c>
      <c r="P5248" s="28" t="str">
        <f t="shared" si="411"/>
        <v/>
      </c>
      <c r="Q5248" s="24" t="str">
        <f t="shared" si="408"/>
        <v/>
      </c>
      <c r="R5248" s="24" t="str">
        <f t="shared" si="409"/>
        <v/>
      </c>
      <c r="S5248" s="27" t="str">
        <f t="shared" si="410"/>
        <v/>
      </c>
    </row>
    <row r="5249" spans="2:19" x14ac:dyDescent="0.3">
      <c r="B5249" s="24" t="str">
        <f>_xlfn.IFNA(VLOOKUP(A5249,list!B:C,2,FALSE),"")</f>
        <v/>
      </c>
      <c r="D5249" s="24" t="str">
        <f>_xlfn.IFNA(VLOOKUP(C5249,list!$G$2:$I$10,2,FALSE),"")</f>
        <v/>
      </c>
      <c r="E5249" s="24" t="str">
        <f>_xlfn.IFNA(VLOOKUP(C5249,list!G:I,3,FALSE),"")</f>
        <v/>
      </c>
      <c r="O5249" s="26" t="str">
        <f t="shared" si="407"/>
        <v/>
      </c>
      <c r="P5249" s="28" t="str">
        <f t="shared" si="411"/>
        <v/>
      </c>
      <c r="Q5249" s="24" t="str">
        <f t="shared" si="408"/>
        <v/>
      </c>
      <c r="R5249" s="24" t="str">
        <f t="shared" si="409"/>
        <v/>
      </c>
      <c r="S5249" s="27" t="str">
        <f t="shared" si="410"/>
        <v/>
      </c>
    </row>
    <row r="5250" spans="2:19" x14ac:dyDescent="0.3">
      <c r="B5250" s="24" t="str">
        <f>_xlfn.IFNA(VLOOKUP(A5250,list!B:C,2,FALSE),"")</f>
        <v/>
      </c>
      <c r="D5250" s="24" t="str">
        <f>_xlfn.IFNA(VLOOKUP(C5250,list!$G$2:$I$10,2,FALSE),"")</f>
        <v/>
      </c>
      <c r="E5250" s="24" t="str">
        <f>_xlfn.IFNA(VLOOKUP(C5250,list!G:I,3,FALSE),"")</f>
        <v/>
      </c>
      <c r="O5250" s="26" t="str">
        <f t="shared" ref="O5250:O5313" si="412">IFERROR(IF(H5250="","",DATE(YEAR(H5250),MONTH(H5250),1)),"")</f>
        <v/>
      </c>
      <c r="P5250" s="28" t="str">
        <f t="shared" si="411"/>
        <v/>
      </c>
      <c r="Q5250" s="24" t="str">
        <f t="shared" ref="Q5250:Q5313" si="413">IFERROR(IF(J5250="","",MONTH(EOMONTH(J5250,(DAY(J5250)&gt;15)+0))),"")</f>
        <v/>
      </c>
      <c r="R5250" s="24" t="str">
        <f t="shared" ref="R5250:R5313" si="414">IFERROR(IF(J5250="","",IF(AND(MONTH(J5250)=12,Q5250=1),YEAR(J5250)+1,YEAR(J5250))),"")</f>
        <v/>
      </c>
      <c r="S5250" s="27" t="str">
        <f t="shared" ref="S5250:S5313" si="415">IF(OR(Q5250="",R5250=""),"",DATE(R5250,Q5250,1))</f>
        <v/>
      </c>
    </row>
    <row r="5251" spans="2:19" x14ac:dyDescent="0.3">
      <c r="B5251" s="24" t="str">
        <f>_xlfn.IFNA(VLOOKUP(A5251,list!B:C,2,FALSE),"")</f>
        <v/>
      </c>
      <c r="D5251" s="24" t="str">
        <f>_xlfn.IFNA(VLOOKUP(C5251,list!$G$2:$I$10,2,FALSE),"")</f>
        <v/>
      </c>
      <c r="E5251" s="24" t="str">
        <f>_xlfn.IFNA(VLOOKUP(C5251,list!G:I,3,FALSE),"")</f>
        <v/>
      </c>
      <c r="O5251" s="26" t="str">
        <f t="shared" si="412"/>
        <v/>
      </c>
      <c r="P5251" s="28" t="str">
        <f t="shared" ref="P5251:P5314" si="416">IFERROR(IF(J5251&gt;0,((J5251-H5251)/7),""),"")</f>
        <v/>
      </c>
      <c r="Q5251" s="24" t="str">
        <f t="shared" si="413"/>
        <v/>
      </c>
      <c r="R5251" s="24" t="str">
        <f t="shared" si="414"/>
        <v/>
      </c>
      <c r="S5251" s="27" t="str">
        <f t="shared" si="415"/>
        <v/>
      </c>
    </row>
    <row r="5252" spans="2:19" x14ac:dyDescent="0.3">
      <c r="B5252" s="24" t="str">
        <f>_xlfn.IFNA(VLOOKUP(A5252,list!B:C,2,FALSE),"")</f>
        <v/>
      </c>
      <c r="D5252" s="24" t="str">
        <f>_xlfn.IFNA(VLOOKUP(C5252,list!$G$2:$I$10,2,FALSE),"")</f>
        <v/>
      </c>
      <c r="E5252" s="24" t="str">
        <f>_xlfn.IFNA(VLOOKUP(C5252,list!G:I,3,FALSE),"")</f>
        <v/>
      </c>
      <c r="O5252" s="26" t="str">
        <f t="shared" si="412"/>
        <v/>
      </c>
      <c r="P5252" s="28" t="str">
        <f t="shared" si="416"/>
        <v/>
      </c>
      <c r="Q5252" s="24" t="str">
        <f t="shared" si="413"/>
        <v/>
      </c>
      <c r="R5252" s="24" t="str">
        <f t="shared" si="414"/>
        <v/>
      </c>
      <c r="S5252" s="27" t="str">
        <f t="shared" si="415"/>
        <v/>
      </c>
    </row>
    <row r="5253" spans="2:19" x14ac:dyDescent="0.3">
      <c r="B5253" s="24" t="str">
        <f>_xlfn.IFNA(VLOOKUP(A5253,list!B:C,2,FALSE),"")</f>
        <v/>
      </c>
      <c r="D5253" s="24" t="str">
        <f>_xlfn.IFNA(VLOOKUP(C5253,list!$G$2:$I$10,2,FALSE),"")</f>
        <v/>
      </c>
      <c r="E5253" s="24" t="str">
        <f>_xlfn.IFNA(VLOOKUP(C5253,list!G:I,3,FALSE),"")</f>
        <v/>
      </c>
      <c r="O5253" s="26" t="str">
        <f t="shared" si="412"/>
        <v/>
      </c>
      <c r="P5253" s="28" t="str">
        <f t="shared" si="416"/>
        <v/>
      </c>
      <c r="Q5253" s="24" t="str">
        <f t="shared" si="413"/>
        <v/>
      </c>
      <c r="R5253" s="24" t="str">
        <f t="shared" si="414"/>
        <v/>
      </c>
      <c r="S5253" s="27" t="str">
        <f t="shared" si="415"/>
        <v/>
      </c>
    </row>
    <row r="5254" spans="2:19" x14ac:dyDescent="0.3">
      <c r="B5254" s="24" t="str">
        <f>_xlfn.IFNA(VLOOKUP(A5254,list!B:C,2,FALSE),"")</f>
        <v/>
      </c>
      <c r="D5254" s="24" t="str">
        <f>_xlfn.IFNA(VLOOKUP(C5254,list!$G$2:$I$10,2,FALSE),"")</f>
        <v/>
      </c>
      <c r="E5254" s="24" t="str">
        <f>_xlfn.IFNA(VLOOKUP(C5254,list!G:I,3,FALSE),"")</f>
        <v/>
      </c>
      <c r="O5254" s="26" t="str">
        <f t="shared" si="412"/>
        <v/>
      </c>
      <c r="P5254" s="28" t="str">
        <f t="shared" si="416"/>
        <v/>
      </c>
      <c r="Q5254" s="24" t="str">
        <f t="shared" si="413"/>
        <v/>
      </c>
      <c r="R5254" s="24" t="str">
        <f t="shared" si="414"/>
        <v/>
      </c>
      <c r="S5254" s="27" t="str">
        <f t="shared" si="415"/>
        <v/>
      </c>
    </row>
    <row r="5255" spans="2:19" x14ac:dyDescent="0.3">
      <c r="B5255" s="24" t="str">
        <f>_xlfn.IFNA(VLOOKUP(A5255,list!B:C,2,FALSE),"")</f>
        <v/>
      </c>
      <c r="D5255" s="24" t="str">
        <f>_xlfn.IFNA(VLOOKUP(C5255,list!$G$2:$I$10,2,FALSE),"")</f>
        <v/>
      </c>
      <c r="E5255" s="24" t="str">
        <f>_xlfn.IFNA(VLOOKUP(C5255,list!G:I,3,FALSE),"")</f>
        <v/>
      </c>
      <c r="O5255" s="26" t="str">
        <f t="shared" si="412"/>
        <v/>
      </c>
      <c r="P5255" s="28" t="str">
        <f t="shared" si="416"/>
        <v/>
      </c>
      <c r="Q5255" s="24" t="str">
        <f t="shared" si="413"/>
        <v/>
      </c>
      <c r="R5255" s="24" t="str">
        <f t="shared" si="414"/>
        <v/>
      </c>
      <c r="S5255" s="27" t="str">
        <f t="shared" si="415"/>
        <v/>
      </c>
    </row>
    <row r="5256" spans="2:19" x14ac:dyDescent="0.3">
      <c r="B5256" s="24" t="str">
        <f>_xlfn.IFNA(VLOOKUP(A5256,list!B:C,2,FALSE),"")</f>
        <v/>
      </c>
      <c r="D5256" s="24" t="str">
        <f>_xlfn.IFNA(VLOOKUP(C5256,list!$G$2:$I$10,2,FALSE),"")</f>
        <v/>
      </c>
      <c r="E5256" s="24" t="str">
        <f>_xlfn.IFNA(VLOOKUP(C5256,list!G:I,3,FALSE),"")</f>
        <v/>
      </c>
      <c r="O5256" s="26" t="str">
        <f t="shared" si="412"/>
        <v/>
      </c>
      <c r="P5256" s="28" t="str">
        <f t="shared" si="416"/>
        <v/>
      </c>
      <c r="Q5256" s="24" t="str">
        <f t="shared" si="413"/>
        <v/>
      </c>
      <c r="R5256" s="24" t="str">
        <f t="shared" si="414"/>
        <v/>
      </c>
      <c r="S5256" s="27" t="str">
        <f t="shared" si="415"/>
        <v/>
      </c>
    </row>
    <row r="5257" spans="2:19" x14ac:dyDescent="0.3">
      <c r="B5257" s="24" t="str">
        <f>_xlfn.IFNA(VLOOKUP(A5257,list!B:C,2,FALSE),"")</f>
        <v/>
      </c>
      <c r="D5257" s="24" t="str">
        <f>_xlfn.IFNA(VLOOKUP(C5257,list!$G$2:$I$10,2,FALSE),"")</f>
        <v/>
      </c>
      <c r="E5257" s="24" t="str">
        <f>_xlfn.IFNA(VLOOKUP(C5257,list!G:I,3,FALSE),"")</f>
        <v/>
      </c>
      <c r="O5257" s="26" t="str">
        <f t="shared" si="412"/>
        <v/>
      </c>
      <c r="P5257" s="28" t="str">
        <f t="shared" si="416"/>
        <v/>
      </c>
      <c r="Q5257" s="24" t="str">
        <f t="shared" si="413"/>
        <v/>
      </c>
      <c r="R5257" s="24" t="str">
        <f t="shared" si="414"/>
        <v/>
      </c>
      <c r="S5257" s="27" t="str">
        <f t="shared" si="415"/>
        <v/>
      </c>
    </row>
    <row r="5258" spans="2:19" x14ac:dyDescent="0.3">
      <c r="B5258" s="24" t="str">
        <f>_xlfn.IFNA(VLOOKUP(A5258,list!B:C,2,FALSE),"")</f>
        <v/>
      </c>
      <c r="D5258" s="24" t="str">
        <f>_xlfn.IFNA(VLOOKUP(C5258,list!$G$2:$I$10,2,FALSE),"")</f>
        <v/>
      </c>
      <c r="E5258" s="24" t="str">
        <f>_xlfn.IFNA(VLOOKUP(C5258,list!G:I,3,FALSE),"")</f>
        <v/>
      </c>
      <c r="O5258" s="26" t="str">
        <f t="shared" si="412"/>
        <v/>
      </c>
      <c r="P5258" s="28" t="str">
        <f t="shared" si="416"/>
        <v/>
      </c>
      <c r="Q5258" s="24" t="str">
        <f t="shared" si="413"/>
        <v/>
      </c>
      <c r="R5258" s="24" t="str">
        <f t="shared" si="414"/>
        <v/>
      </c>
      <c r="S5258" s="27" t="str">
        <f t="shared" si="415"/>
        <v/>
      </c>
    </row>
    <row r="5259" spans="2:19" x14ac:dyDescent="0.3">
      <c r="B5259" s="24" t="str">
        <f>_xlfn.IFNA(VLOOKUP(A5259,list!B:C,2,FALSE),"")</f>
        <v/>
      </c>
      <c r="D5259" s="24" t="str">
        <f>_xlfn.IFNA(VLOOKUP(C5259,list!$G$2:$I$10,2,FALSE),"")</f>
        <v/>
      </c>
      <c r="E5259" s="24" t="str">
        <f>_xlfn.IFNA(VLOOKUP(C5259,list!G:I,3,FALSE),"")</f>
        <v/>
      </c>
      <c r="O5259" s="26" t="str">
        <f t="shared" si="412"/>
        <v/>
      </c>
      <c r="P5259" s="28" t="str">
        <f t="shared" si="416"/>
        <v/>
      </c>
      <c r="Q5259" s="24" t="str">
        <f t="shared" si="413"/>
        <v/>
      </c>
      <c r="R5259" s="24" t="str">
        <f t="shared" si="414"/>
        <v/>
      </c>
      <c r="S5259" s="27" t="str">
        <f t="shared" si="415"/>
        <v/>
      </c>
    </row>
    <row r="5260" spans="2:19" x14ac:dyDescent="0.3">
      <c r="B5260" s="24" t="str">
        <f>_xlfn.IFNA(VLOOKUP(A5260,list!B:C,2,FALSE),"")</f>
        <v/>
      </c>
      <c r="D5260" s="24" t="str">
        <f>_xlfn.IFNA(VLOOKUP(C5260,list!$G$2:$I$10,2,FALSE),"")</f>
        <v/>
      </c>
      <c r="E5260" s="24" t="str">
        <f>_xlfn.IFNA(VLOOKUP(C5260,list!G:I,3,FALSE),"")</f>
        <v/>
      </c>
      <c r="O5260" s="26" t="str">
        <f t="shared" si="412"/>
        <v/>
      </c>
      <c r="P5260" s="28" t="str">
        <f t="shared" si="416"/>
        <v/>
      </c>
      <c r="Q5260" s="24" t="str">
        <f t="shared" si="413"/>
        <v/>
      </c>
      <c r="R5260" s="24" t="str">
        <f t="shared" si="414"/>
        <v/>
      </c>
      <c r="S5260" s="27" t="str">
        <f t="shared" si="415"/>
        <v/>
      </c>
    </row>
    <row r="5261" spans="2:19" x14ac:dyDescent="0.3">
      <c r="B5261" s="24" t="str">
        <f>_xlfn.IFNA(VLOOKUP(A5261,list!B:C,2,FALSE),"")</f>
        <v/>
      </c>
      <c r="D5261" s="24" t="str">
        <f>_xlfn.IFNA(VLOOKUP(C5261,list!$G$2:$I$10,2,FALSE),"")</f>
        <v/>
      </c>
      <c r="E5261" s="24" t="str">
        <f>_xlfn.IFNA(VLOOKUP(C5261,list!G:I,3,FALSE),"")</f>
        <v/>
      </c>
      <c r="O5261" s="26" t="str">
        <f t="shared" si="412"/>
        <v/>
      </c>
      <c r="P5261" s="28" t="str">
        <f t="shared" si="416"/>
        <v/>
      </c>
      <c r="Q5261" s="24" t="str">
        <f t="shared" si="413"/>
        <v/>
      </c>
      <c r="R5261" s="24" t="str">
        <f t="shared" si="414"/>
        <v/>
      </c>
      <c r="S5261" s="27" t="str">
        <f t="shared" si="415"/>
        <v/>
      </c>
    </row>
    <row r="5262" spans="2:19" x14ac:dyDescent="0.3">
      <c r="B5262" s="24" t="str">
        <f>_xlfn.IFNA(VLOOKUP(A5262,list!B:C,2,FALSE),"")</f>
        <v/>
      </c>
      <c r="D5262" s="24" t="str">
        <f>_xlfn.IFNA(VLOOKUP(C5262,list!$G$2:$I$10,2,FALSE),"")</f>
        <v/>
      </c>
      <c r="E5262" s="24" t="str">
        <f>_xlfn.IFNA(VLOOKUP(C5262,list!G:I,3,FALSE),"")</f>
        <v/>
      </c>
      <c r="O5262" s="26" t="str">
        <f t="shared" si="412"/>
        <v/>
      </c>
      <c r="P5262" s="28" t="str">
        <f t="shared" si="416"/>
        <v/>
      </c>
      <c r="Q5262" s="24" t="str">
        <f t="shared" si="413"/>
        <v/>
      </c>
      <c r="R5262" s="24" t="str">
        <f t="shared" si="414"/>
        <v/>
      </c>
      <c r="S5262" s="27" t="str">
        <f t="shared" si="415"/>
        <v/>
      </c>
    </row>
    <row r="5263" spans="2:19" x14ac:dyDescent="0.3">
      <c r="B5263" s="24" t="str">
        <f>_xlfn.IFNA(VLOOKUP(A5263,list!B:C,2,FALSE),"")</f>
        <v/>
      </c>
      <c r="D5263" s="24" t="str">
        <f>_xlfn.IFNA(VLOOKUP(C5263,list!$G$2:$I$10,2,FALSE),"")</f>
        <v/>
      </c>
      <c r="E5263" s="24" t="str">
        <f>_xlfn.IFNA(VLOOKUP(C5263,list!G:I,3,FALSE),"")</f>
        <v/>
      </c>
      <c r="O5263" s="26" t="str">
        <f t="shared" si="412"/>
        <v/>
      </c>
      <c r="P5263" s="28" t="str">
        <f t="shared" si="416"/>
        <v/>
      </c>
      <c r="Q5263" s="24" t="str">
        <f t="shared" si="413"/>
        <v/>
      </c>
      <c r="R5263" s="24" t="str">
        <f t="shared" si="414"/>
        <v/>
      </c>
      <c r="S5263" s="27" t="str">
        <f t="shared" si="415"/>
        <v/>
      </c>
    </row>
    <row r="5264" spans="2:19" x14ac:dyDescent="0.3">
      <c r="B5264" s="24" t="str">
        <f>_xlfn.IFNA(VLOOKUP(A5264,list!B:C,2,FALSE),"")</f>
        <v/>
      </c>
      <c r="D5264" s="24" t="str">
        <f>_xlfn.IFNA(VLOOKUP(C5264,list!$G$2:$I$10,2,FALSE),"")</f>
        <v/>
      </c>
      <c r="E5264" s="24" t="str">
        <f>_xlfn.IFNA(VLOOKUP(C5264,list!G:I,3,FALSE),"")</f>
        <v/>
      </c>
      <c r="O5264" s="26" t="str">
        <f t="shared" si="412"/>
        <v/>
      </c>
      <c r="P5264" s="28" t="str">
        <f t="shared" si="416"/>
        <v/>
      </c>
      <c r="Q5264" s="24" t="str">
        <f t="shared" si="413"/>
        <v/>
      </c>
      <c r="R5264" s="24" t="str">
        <f t="shared" si="414"/>
        <v/>
      </c>
      <c r="S5264" s="27" t="str">
        <f t="shared" si="415"/>
        <v/>
      </c>
    </row>
    <row r="5265" spans="2:19" x14ac:dyDescent="0.3">
      <c r="B5265" s="24" t="str">
        <f>_xlfn.IFNA(VLOOKUP(A5265,list!B:C,2,FALSE),"")</f>
        <v/>
      </c>
      <c r="D5265" s="24" t="str">
        <f>_xlfn.IFNA(VLOOKUP(C5265,list!$G$2:$I$10,2,FALSE),"")</f>
        <v/>
      </c>
      <c r="E5265" s="24" t="str">
        <f>_xlfn.IFNA(VLOOKUP(C5265,list!G:I,3,FALSE),"")</f>
        <v/>
      </c>
      <c r="O5265" s="26" t="str">
        <f t="shared" si="412"/>
        <v/>
      </c>
      <c r="P5265" s="28" t="str">
        <f t="shared" si="416"/>
        <v/>
      </c>
      <c r="Q5265" s="24" t="str">
        <f t="shared" si="413"/>
        <v/>
      </c>
      <c r="R5265" s="24" t="str">
        <f t="shared" si="414"/>
        <v/>
      </c>
      <c r="S5265" s="27" t="str">
        <f t="shared" si="415"/>
        <v/>
      </c>
    </row>
    <row r="5266" spans="2:19" x14ac:dyDescent="0.3">
      <c r="B5266" s="24" t="str">
        <f>_xlfn.IFNA(VLOOKUP(A5266,list!B:C,2,FALSE),"")</f>
        <v/>
      </c>
      <c r="D5266" s="24" t="str">
        <f>_xlfn.IFNA(VLOOKUP(C5266,list!$G$2:$I$10,2,FALSE),"")</f>
        <v/>
      </c>
      <c r="E5266" s="24" t="str">
        <f>_xlfn.IFNA(VLOOKUP(C5266,list!G:I,3,FALSE),"")</f>
        <v/>
      </c>
      <c r="O5266" s="26" t="str">
        <f t="shared" si="412"/>
        <v/>
      </c>
      <c r="P5266" s="28" t="str">
        <f t="shared" si="416"/>
        <v/>
      </c>
      <c r="Q5266" s="24" t="str">
        <f t="shared" si="413"/>
        <v/>
      </c>
      <c r="R5266" s="24" t="str">
        <f t="shared" si="414"/>
        <v/>
      </c>
      <c r="S5266" s="27" t="str">
        <f t="shared" si="415"/>
        <v/>
      </c>
    </row>
    <row r="5267" spans="2:19" x14ac:dyDescent="0.3">
      <c r="B5267" s="24" t="str">
        <f>_xlfn.IFNA(VLOOKUP(A5267,list!B:C,2,FALSE),"")</f>
        <v/>
      </c>
      <c r="D5267" s="24" t="str">
        <f>_xlfn.IFNA(VLOOKUP(C5267,list!$G$2:$I$10,2,FALSE),"")</f>
        <v/>
      </c>
      <c r="E5267" s="24" t="str">
        <f>_xlfn.IFNA(VLOOKUP(C5267,list!G:I,3,FALSE),"")</f>
        <v/>
      </c>
      <c r="O5267" s="26" t="str">
        <f t="shared" si="412"/>
        <v/>
      </c>
      <c r="P5267" s="28" t="str">
        <f t="shared" si="416"/>
        <v/>
      </c>
      <c r="Q5267" s="24" t="str">
        <f t="shared" si="413"/>
        <v/>
      </c>
      <c r="R5267" s="24" t="str">
        <f t="shared" si="414"/>
        <v/>
      </c>
      <c r="S5267" s="27" t="str">
        <f t="shared" si="415"/>
        <v/>
      </c>
    </row>
    <row r="5268" spans="2:19" x14ac:dyDescent="0.3">
      <c r="B5268" s="24" t="str">
        <f>_xlfn.IFNA(VLOOKUP(A5268,list!B:C,2,FALSE),"")</f>
        <v/>
      </c>
      <c r="D5268" s="24" t="str">
        <f>_xlfn.IFNA(VLOOKUP(C5268,list!$G$2:$I$10,2,FALSE),"")</f>
        <v/>
      </c>
      <c r="E5268" s="24" t="str">
        <f>_xlfn.IFNA(VLOOKUP(C5268,list!G:I,3,FALSE),"")</f>
        <v/>
      </c>
      <c r="O5268" s="26" t="str">
        <f t="shared" si="412"/>
        <v/>
      </c>
      <c r="P5268" s="28" t="str">
        <f t="shared" si="416"/>
        <v/>
      </c>
      <c r="Q5268" s="24" t="str">
        <f t="shared" si="413"/>
        <v/>
      </c>
      <c r="R5268" s="24" t="str">
        <f t="shared" si="414"/>
        <v/>
      </c>
      <c r="S5268" s="27" t="str">
        <f t="shared" si="415"/>
        <v/>
      </c>
    </row>
    <row r="5269" spans="2:19" x14ac:dyDescent="0.3">
      <c r="B5269" s="24" t="str">
        <f>_xlfn.IFNA(VLOOKUP(A5269,list!B:C,2,FALSE),"")</f>
        <v/>
      </c>
      <c r="D5269" s="24" t="str">
        <f>_xlfn.IFNA(VLOOKUP(C5269,list!$G$2:$I$10,2,FALSE),"")</f>
        <v/>
      </c>
      <c r="E5269" s="24" t="str">
        <f>_xlfn.IFNA(VLOOKUP(C5269,list!G:I,3,FALSE),"")</f>
        <v/>
      </c>
      <c r="O5269" s="26" t="str">
        <f t="shared" si="412"/>
        <v/>
      </c>
      <c r="P5269" s="28" t="str">
        <f t="shared" si="416"/>
        <v/>
      </c>
      <c r="Q5269" s="24" t="str">
        <f t="shared" si="413"/>
        <v/>
      </c>
      <c r="R5269" s="24" t="str">
        <f t="shared" si="414"/>
        <v/>
      </c>
      <c r="S5269" s="27" t="str">
        <f t="shared" si="415"/>
        <v/>
      </c>
    </row>
    <row r="5270" spans="2:19" x14ac:dyDescent="0.3">
      <c r="B5270" s="24" t="str">
        <f>_xlfn.IFNA(VLOOKUP(A5270,list!B:C,2,FALSE),"")</f>
        <v/>
      </c>
      <c r="D5270" s="24" t="str">
        <f>_xlfn.IFNA(VLOOKUP(C5270,list!$G$2:$I$10,2,FALSE),"")</f>
        <v/>
      </c>
      <c r="E5270" s="24" t="str">
        <f>_xlfn.IFNA(VLOOKUP(C5270,list!G:I,3,FALSE),"")</f>
        <v/>
      </c>
      <c r="O5270" s="26" t="str">
        <f t="shared" si="412"/>
        <v/>
      </c>
      <c r="P5270" s="28" t="str">
        <f t="shared" si="416"/>
        <v/>
      </c>
      <c r="Q5270" s="24" t="str">
        <f t="shared" si="413"/>
        <v/>
      </c>
      <c r="R5270" s="24" t="str">
        <f t="shared" si="414"/>
        <v/>
      </c>
      <c r="S5270" s="27" t="str">
        <f t="shared" si="415"/>
        <v/>
      </c>
    </row>
    <row r="5271" spans="2:19" x14ac:dyDescent="0.3">
      <c r="B5271" s="24" t="str">
        <f>_xlfn.IFNA(VLOOKUP(A5271,list!B:C,2,FALSE),"")</f>
        <v/>
      </c>
      <c r="D5271" s="24" t="str">
        <f>_xlfn.IFNA(VLOOKUP(C5271,list!$G$2:$I$10,2,FALSE),"")</f>
        <v/>
      </c>
      <c r="E5271" s="24" t="str">
        <f>_xlfn.IFNA(VLOOKUP(C5271,list!G:I,3,FALSE),"")</f>
        <v/>
      </c>
      <c r="O5271" s="26" t="str">
        <f t="shared" si="412"/>
        <v/>
      </c>
      <c r="P5271" s="28" t="str">
        <f t="shared" si="416"/>
        <v/>
      </c>
      <c r="Q5271" s="24" t="str">
        <f t="shared" si="413"/>
        <v/>
      </c>
      <c r="R5271" s="24" t="str">
        <f t="shared" si="414"/>
        <v/>
      </c>
      <c r="S5271" s="27" t="str">
        <f t="shared" si="415"/>
        <v/>
      </c>
    </row>
    <row r="5272" spans="2:19" x14ac:dyDescent="0.3">
      <c r="B5272" s="24" t="str">
        <f>_xlfn.IFNA(VLOOKUP(A5272,list!B:C,2,FALSE),"")</f>
        <v/>
      </c>
      <c r="D5272" s="24" t="str">
        <f>_xlfn.IFNA(VLOOKUP(C5272,list!$G$2:$I$10,2,FALSE),"")</f>
        <v/>
      </c>
      <c r="E5272" s="24" t="str">
        <f>_xlfn.IFNA(VLOOKUP(C5272,list!G:I,3,FALSE),"")</f>
        <v/>
      </c>
      <c r="O5272" s="26" t="str">
        <f t="shared" si="412"/>
        <v/>
      </c>
      <c r="P5272" s="28" t="str">
        <f t="shared" si="416"/>
        <v/>
      </c>
      <c r="Q5272" s="24" t="str">
        <f t="shared" si="413"/>
        <v/>
      </c>
      <c r="R5272" s="24" t="str">
        <f t="shared" si="414"/>
        <v/>
      </c>
      <c r="S5272" s="27" t="str">
        <f t="shared" si="415"/>
        <v/>
      </c>
    </row>
    <row r="5273" spans="2:19" x14ac:dyDescent="0.3">
      <c r="B5273" s="24" t="str">
        <f>_xlfn.IFNA(VLOOKUP(A5273,list!B:C,2,FALSE),"")</f>
        <v/>
      </c>
      <c r="D5273" s="24" t="str">
        <f>_xlfn.IFNA(VLOOKUP(C5273,list!$G$2:$I$10,2,FALSE),"")</f>
        <v/>
      </c>
      <c r="E5273" s="24" t="str">
        <f>_xlfn.IFNA(VLOOKUP(C5273,list!G:I,3,FALSE),"")</f>
        <v/>
      </c>
      <c r="O5273" s="26" t="str">
        <f t="shared" si="412"/>
        <v/>
      </c>
      <c r="P5273" s="28" t="str">
        <f t="shared" si="416"/>
        <v/>
      </c>
      <c r="Q5273" s="24" t="str">
        <f t="shared" si="413"/>
        <v/>
      </c>
      <c r="R5273" s="24" t="str">
        <f t="shared" si="414"/>
        <v/>
      </c>
      <c r="S5273" s="27" t="str">
        <f t="shared" si="415"/>
        <v/>
      </c>
    </row>
    <row r="5274" spans="2:19" x14ac:dyDescent="0.3">
      <c r="B5274" s="24" t="str">
        <f>_xlfn.IFNA(VLOOKUP(A5274,list!B:C,2,FALSE),"")</f>
        <v/>
      </c>
      <c r="D5274" s="24" t="str">
        <f>_xlfn.IFNA(VLOOKUP(C5274,list!$G$2:$I$10,2,FALSE),"")</f>
        <v/>
      </c>
      <c r="E5274" s="24" t="str">
        <f>_xlfn.IFNA(VLOOKUP(C5274,list!G:I,3,FALSE),"")</f>
        <v/>
      </c>
      <c r="O5274" s="26" t="str">
        <f t="shared" si="412"/>
        <v/>
      </c>
      <c r="P5274" s="28" t="str">
        <f t="shared" si="416"/>
        <v/>
      </c>
      <c r="Q5274" s="24" t="str">
        <f t="shared" si="413"/>
        <v/>
      </c>
      <c r="R5274" s="24" t="str">
        <f t="shared" si="414"/>
        <v/>
      </c>
      <c r="S5274" s="27" t="str">
        <f t="shared" si="415"/>
        <v/>
      </c>
    </row>
    <row r="5275" spans="2:19" x14ac:dyDescent="0.3">
      <c r="B5275" s="24" t="str">
        <f>_xlfn.IFNA(VLOOKUP(A5275,list!B:C,2,FALSE),"")</f>
        <v/>
      </c>
      <c r="D5275" s="24" t="str">
        <f>_xlfn.IFNA(VLOOKUP(C5275,list!$G$2:$I$10,2,FALSE),"")</f>
        <v/>
      </c>
      <c r="E5275" s="24" t="str">
        <f>_xlfn.IFNA(VLOOKUP(C5275,list!G:I,3,FALSE),"")</f>
        <v/>
      </c>
      <c r="O5275" s="26" t="str">
        <f t="shared" si="412"/>
        <v/>
      </c>
      <c r="P5275" s="28" t="str">
        <f t="shared" si="416"/>
        <v/>
      </c>
      <c r="Q5275" s="24" t="str">
        <f t="shared" si="413"/>
        <v/>
      </c>
      <c r="R5275" s="24" t="str">
        <f t="shared" si="414"/>
        <v/>
      </c>
      <c r="S5275" s="27" t="str">
        <f t="shared" si="415"/>
        <v/>
      </c>
    </row>
    <row r="5276" spans="2:19" x14ac:dyDescent="0.3">
      <c r="B5276" s="24" t="str">
        <f>_xlfn.IFNA(VLOOKUP(A5276,list!B:C,2,FALSE),"")</f>
        <v/>
      </c>
      <c r="D5276" s="24" t="str">
        <f>_xlfn.IFNA(VLOOKUP(C5276,list!$G$2:$I$10,2,FALSE),"")</f>
        <v/>
      </c>
      <c r="E5276" s="24" t="str">
        <f>_xlfn.IFNA(VLOOKUP(C5276,list!G:I,3,FALSE),"")</f>
        <v/>
      </c>
      <c r="O5276" s="26" t="str">
        <f t="shared" si="412"/>
        <v/>
      </c>
      <c r="P5276" s="28" t="str">
        <f t="shared" si="416"/>
        <v/>
      </c>
      <c r="Q5276" s="24" t="str">
        <f t="shared" si="413"/>
        <v/>
      </c>
      <c r="R5276" s="24" t="str">
        <f t="shared" si="414"/>
        <v/>
      </c>
      <c r="S5276" s="27" t="str">
        <f t="shared" si="415"/>
        <v/>
      </c>
    </row>
    <row r="5277" spans="2:19" x14ac:dyDescent="0.3">
      <c r="B5277" s="24" t="str">
        <f>_xlfn.IFNA(VLOOKUP(A5277,list!B:C,2,FALSE),"")</f>
        <v/>
      </c>
      <c r="D5277" s="24" t="str">
        <f>_xlfn.IFNA(VLOOKUP(C5277,list!$G$2:$I$10,2,FALSE),"")</f>
        <v/>
      </c>
      <c r="E5277" s="24" t="str">
        <f>_xlfn.IFNA(VLOOKUP(C5277,list!G:I,3,FALSE),"")</f>
        <v/>
      </c>
      <c r="O5277" s="26" t="str">
        <f t="shared" si="412"/>
        <v/>
      </c>
      <c r="P5277" s="28" t="str">
        <f t="shared" si="416"/>
        <v/>
      </c>
      <c r="Q5277" s="24" t="str">
        <f t="shared" si="413"/>
        <v/>
      </c>
      <c r="R5277" s="24" t="str">
        <f t="shared" si="414"/>
        <v/>
      </c>
      <c r="S5277" s="27" t="str">
        <f t="shared" si="415"/>
        <v/>
      </c>
    </row>
    <row r="5278" spans="2:19" x14ac:dyDescent="0.3">
      <c r="B5278" s="24" t="str">
        <f>_xlfn.IFNA(VLOOKUP(A5278,list!B:C,2,FALSE),"")</f>
        <v/>
      </c>
      <c r="D5278" s="24" t="str">
        <f>_xlfn.IFNA(VLOOKUP(C5278,list!$G$2:$I$10,2,FALSE),"")</f>
        <v/>
      </c>
      <c r="E5278" s="24" t="str">
        <f>_xlfn.IFNA(VLOOKUP(C5278,list!G:I,3,FALSE),"")</f>
        <v/>
      </c>
      <c r="O5278" s="26" t="str">
        <f t="shared" si="412"/>
        <v/>
      </c>
      <c r="P5278" s="28" t="str">
        <f t="shared" si="416"/>
        <v/>
      </c>
      <c r="Q5278" s="24" t="str">
        <f t="shared" si="413"/>
        <v/>
      </c>
      <c r="R5278" s="24" t="str">
        <f t="shared" si="414"/>
        <v/>
      </c>
      <c r="S5278" s="27" t="str">
        <f t="shared" si="415"/>
        <v/>
      </c>
    </row>
    <row r="5279" spans="2:19" x14ac:dyDescent="0.3">
      <c r="B5279" s="24" t="str">
        <f>_xlfn.IFNA(VLOOKUP(A5279,list!B:C,2,FALSE),"")</f>
        <v/>
      </c>
      <c r="D5279" s="24" t="str">
        <f>_xlfn.IFNA(VLOOKUP(C5279,list!$G$2:$I$10,2,FALSE),"")</f>
        <v/>
      </c>
      <c r="E5279" s="24" t="str">
        <f>_xlfn.IFNA(VLOOKUP(C5279,list!G:I,3,FALSE),"")</f>
        <v/>
      </c>
      <c r="O5279" s="26" t="str">
        <f t="shared" si="412"/>
        <v/>
      </c>
      <c r="P5279" s="28" t="str">
        <f t="shared" si="416"/>
        <v/>
      </c>
      <c r="Q5279" s="24" t="str">
        <f t="shared" si="413"/>
        <v/>
      </c>
      <c r="R5279" s="24" t="str">
        <f t="shared" si="414"/>
        <v/>
      </c>
      <c r="S5279" s="27" t="str">
        <f t="shared" si="415"/>
        <v/>
      </c>
    </row>
    <row r="5280" spans="2:19" x14ac:dyDescent="0.3">
      <c r="B5280" s="24" t="str">
        <f>_xlfn.IFNA(VLOOKUP(A5280,list!B:C,2,FALSE),"")</f>
        <v/>
      </c>
      <c r="D5280" s="24" t="str">
        <f>_xlfn.IFNA(VLOOKUP(C5280,list!$G$2:$I$10,2,FALSE),"")</f>
        <v/>
      </c>
      <c r="E5280" s="24" t="str">
        <f>_xlfn.IFNA(VLOOKUP(C5280,list!G:I,3,FALSE),"")</f>
        <v/>
      </c>
      <c r="O5280" s="26" t="str">
        <f t="shared" si="412"/>
        <v/>
      </c>
      <c r="P5280" s="28" t="str">
        <f t="shared" si="416"/>
        <v/>
      </c>
      <c r="Q5280" s="24" t="str">
        <f t="shared" si="413"/>
        <v/>
      </c>
      <c r="R5280" s="24" t="str">
        <f t="shared" si="414"/>
        <v/>
      </c>
      <c r="S5280" s="27" t="str">
        <f t="shared" si="415"/>
        <v/>
      </c>
    </row>
    <row r="5281" spans="2:19" x14ac:dyDescent="0.3">
      <c r="B5281" s="24" t="str">
        <f>_xlfn.IFNA(VLOOKUP(A5281,list!B:C,2,FALSE),"")</f>
        <v/>
      </c>
      <c r="D5281" s="24" t="str">
        <f>_xlfn.IFNA(VLOOKUP(C5281,list!$G$2:$I$10,2,FALSE),"")</f>
        <v/>
      </c>
      <c r="E5281" s="24" t="str">
        <f>_xlfn.IFNA(VLOOKUP(C5281,list!G:I,3,FALSE),"")</f>
        <v/>
      </c>
      <c r="O5281" s="26" t="str">
        <f t="shared" si="412"/>
        <v/>
      </c>
      <c r="P5281" s="28" t="str">
        <f t="shared" si="416"/>
        <v/>
      </c>
      <c r="Q5281" s="24" t="str">
        <f t="shared" si="413"/>
        <v/>
      </c>
      <c r="R5281" s="24" t="str">
        <f t="shared" si="414"/>
        <v/>
      </c>
      <c r="S5281" s="27" t="str">
        <f t="shared" si="415"/>
        <v/>
      </c>
    </row>
    <row r="5282" spans="2:19" x14ac:dyDescent="0.3">
      <c r="B5282" s="24" t="str">
        <f>_xlfn.IFNA(VLOOKUP(A5282,list!B:C,2,FALSE),"")</f>
        <v/>
      </c>
      <c r="D5282" s="24" t="str">
        <f>_xlfn.IFNA(VLOOKUP(C5282,list!$G$2:$I$10,2,FALSE),"")</f>
        <v/>
      </c>
      <c r="E5282" s="24" t="str">
        <f>_xlfn.IFNA(VLOOKUP(C5282,list!G:I,3,FALSE),"")</f>
        <v/>
      </c>
      <c r="O5282" s="26" t="str">
        <f t="shared" si="412"/>
        <v/>
      </c>
      <c r="P5282" s="28" t="str">
        <f t="shared" si="416"/>
        <v/>
      </c>
      <c r="Q5282" s="24" t="str">
        <f t="shared" si="413"/>
        <v/>
      </c>
      <c r="R5282" s="24" t="str">
        <f t="shared" si="414"/>
        <v/>
      </c>
      <c r="S5282" s="27" t="str">
        <f t="shared" si="415"/>
        <v/>
      </c>
    </row>
    <row r="5283" spans="2:19" x14ac:dyDescent="0.3">
      <c r="B5283" s="24" t="str">
        <f>_xlfn.IFNA(VLOOKUP(A5283,list!B:C,2,FALSE),"")</f>
        <v/>
      </c>
      <c r="D5283" s="24" t="str">
        <f>_xlfn.IFNA(VLOOKUP(C5283,list!$G$2:$I$10,2,FALSE),"")</f>
        <v/>
      </c>
      <c r="E5283" s="24" t="str">
        <f>_xlfn.IFNA(VLOOKUP(C5283,list!G:I,3,FALSE),"")</f>
        <v/>
      </c>
      <c r="O5283" s="26" t="str">
        <f t="shared" si="412"/>
        <v/>
      </c>
      <c r="P5283" s="28" t="str">
        <f t="shared" si="416"/>
        <v/>
      </c>
      <c r="Q5283" s="24" t="str">
        <f t="shared" si="413"/>
        <v/>
      </c>
      <c r="R5283" s="24" t="str">
        <f t="shared" si="414"/>
        <v/>
      </c>
      <c r="S5283" s="27" t="str">
        <f t="shared" si="415"/>
        <v/>
      </c>
    </row>
    <row r="5284" spans="2:19" x14ac:dyDescent="0.3">
      <c r="B5284" s="24" t="str">
        <f>_xlfn.IFNA(VLOOKUP(A5284,list!B:C,2,FALSE),"")</f>
        <v/>
      </c>
      <c r="D5284" s="24" t="str">
        <f>_xlfn.IFNA(VLOOKUP(C5284,list!$G$2:$I$10,2,FALSE),"")</f>
        <v/>
      </c>
      <c r="E5284" s="24" t="str">
        <f>_xlfn.IFNA(VLOOKUP(C5284,list!G:I,3,FALSE),"")</f>
        <v/>
      </c>
      <c r="O5284" s="26" t="str">
        <f t="shared" si="412"/>
        <v/>
      </c>
      <c r="P5284" s="28" t="str">
        <f t="shared" si="416"/>
        <v/>
      </c>
      <c r="Q5284" s="24" t="str">
        <f t="shared" si="413"/>
        <v/>
      </c>
      <c r="R5284" s="24" t="str">
        <f t="shared" si="414"/>
        <v/>
      </c>
      <c r="S5284" s="27" t="str">
        <f t="shared" si="415"/>
        <v/>
      </c>
    </row>
    <row r="5285" spans="2:19" x14ac:dyDescent="0.3">
      <c r="B5285" s="24" t="str">
        <f>_xlfn.IFNA(VLOOKUP(A5285,list!B:C,2,FALSE),"")</f>
        <v/>
      </c>
      <c r="D5285" s="24" t="str">
        <f>_xlfn.IFNA(VLOOKUP(C5285,list!$G$2:$I$10,2,FALSE),"")</f>
        <v/>
      </c>
      <c r="E5285" s="24" t="str">
        <f>_xlfn.IFNA(VLOOKUP(C5285,list!G:I,3,FALSE),"")</f>
        <v/>
      </c>
      <c r="O5285" s="26" t="str">
        <f t="shared" si="412"/>
        <v/>
      </c>
      <c r="P5285" s="28" t="str">
        <f t="shared" si="416"/>
        <v/>
      </c>
      <c r="Q5285" s="24" t="str">
        <f t="shared" si="413"/>
        <v/>
      </c>
      <c r="R5285" s="24" t="str">
        <f t="shared" si="414"/>
        <v/>
      </c>
      <c r="S5285" s="27" t="str">
        <f t="shared" si="415"/>
        <v/>
      </c>
    </row>
    <row r="5286" spans="2:19" x14ac:dyDescent="0.3">
      <c r="B5286" s="24" t="str">
        <f>_xlfn.IFNA(VLOOKUP(A5286,list!B:C,2,FALSE),"")</f>
        <v/>
      </c>
      <c r="D5286" s="24" t="str">
        <f>_xlfn.IFNA(VLOOKUP(C5286,list!$G$2:$I$10,2,FALSE),"")</f>
        <v/>
      </c>
      <c r="E5286" s="24" t="str">
        <f>_xlfn.IFNA(VLOOKUP(C5286,list!G:I,3,FALSE),"")</f>
        <v/>
      </c>
      <c r="O5286" s="26" t="str">
        <f t="shared" si="412"/>
        <v/>
      </c>
      <c r="P5286" s="28" t="str">
        <f t="shared" si="416"/>
        <v/>
      </c>
      <c r="Q5286" s="24" t="str">
        <f t="shared" si="413"/>
        <v/>
      </c>
      <c r="R5286" s="24" t="str">
        <f t="shared" si="414"/>
        <v/>
      </c>
      <c r="S5286" s="27" t="str">
        <f t="shared" si="415"/>
        <v/>
      </c>
    </row>
    <row r="5287" spans="2:19" x14ac:dyDescent="0.3">
      <c r="B5287" s="24" t="str">
        <f>_xlfn.IFNA(VLOOKUP(A5287,list!B:C,2,FALSE),"")</f>
        <v/>
      </c>
      <c r="D5287" s="24" t="str">
        <f>_xlfn.IFNA(VLOOKUP(C5287,list!$G$2:$I$10,2,FALSE),"")</f>
        <v/>
      </c>
      <c r="E5287" s="24" t="str">
        <f>_xlfn.IFNA(VLOOKUP(C5287,list!G:I,3,FALSE),"")</f>
        <v/>
      </c>
      <c r="O5287" s="26" t="str">
        <f t="shared" si="412"/>
        <v/>
      </c>
      <c r="P5287" s="28" t="str">
        <f t="shared" si="416"/>
        <v/>
      </c>
      <c r="Q5287" s="24" t="str">
        <f t="shared" si="413"/>
        <v/>
      </c>
      <c r="R5287" s="24" t="str">
        <f t="shared" si="414"/>
        <v/>
      </c>
      <c r="S5287" s="27" t="str">
        <f t="shared" si="415"/>
        <v/>
      </c>
    </row>
    <row r="5288" spans="2:19" x14ac:dyDescent="0.3">
      <c r="B5288" s="24" t="str">
        <f>_xlfn.IFNA(VLOOKUP(A5288,list!B:C,2,FALSE),"")</f>
        <v/>
      </c>
      <c r="D5288" s="24" t="str">
        <f>_xlfn.IFNA(VLOOKUP(C5288,list!$G$2:$I$10,2,FALSE),"")</f>
        <v/>
      </c>
      <c r="E5288" s="24" t="str">
        <f>_xlfn.IFNA(VLOOKUP(C5288,list!G:I,3,FALSE),"")</f>
        <v/>
      </c>
      <c r="O5288" s="26" t="str">
        <f t="shared" si="412"/>
        <v/>
      </c>
      <c r="P5288" s="28" t="str">
        <f t="shared" si="416"/>
        <v/>
      </c>
      <c r="Q5288" s="24" t="str">
        <f t="shared" si="413"/>
        <v/>
      </c>
      <c r="R5288" s="24" t="str">
        <f t="shared" si="414"/>
        <v/>
      </c>
      <c r="S5288" s="27" t="str">
        <f t="shared" si="415"/>
        <v/>
      </c>
    </row>
    <row r="5289" spans="2:19" x14ac:dyDescent="0.3">
      <c r="B5289" s="24" t="str">
        <f>_xlfn.IFNA(VLOOKUP(A5289,list!B:C,2,FALSE),"")</f>
        <v/>
      </c>
      <c r="D5289" s="24" t="str">
        <f>_xlfn.IFNA(VLOOKUP(C5289,list!$G$2:$I$10,2,FALSE),"")</f>
        <v/>
      </c>
      <c r="E5289" s="24" t="str">
        <f>_xlfn.IFNA(VLOOKUP(C5289,list!G:I,3,FALSE),"")</f>
        <v/>
      </c>
      <c r="O5289" s="26" t="str">
        <f t="shared" si="412"/>
        <v/>
      </c>
      <c r="P5289" s="28" t="str">
        <f t="shared" si="416"/>
        <v/>
      </c>
      <c r="Q5289" s="24" t="str">
        <f t="shared" si="413"/>
        <v/>
      </c>
      <c r="R5289" s="24" t="str">
        <f t="shared" si="414"/>
        <v/>
      </c>
      <c r="S5289" s="27" t="str">
        <f t="shared" si="415"/>
        <v/>
      </c>
    </row>
    <row r="5290" spans="2:19" x14ac:dyDescent="0.3">
      <c r="B5290" s="24" t="str">
        <f>_xlfn.IFNA(VLOOKUP(A5290,list!B:C,2,FALSE),"")</f>
        <v/>
      </c>
      <c r="D5290" s="24" t="str">
        <f>_xlfn.IFNA(VLOOKUP(C5290,list!$G$2:$I$10,2,FALSE),"")</f>
        <v/>
      </c>
      <c r="E5290" s="24" t="str">
        <f>_xlfn.IFNA(VLOOKUP(C5290,list!G:I,3,FALSE),"")</f>
        <v/>
      </c>
      <c r="O5290" s="26" t="str">
        <f t="shared" si="412"/>
        <v/>
      </c>
      <c r="P5290" s="28" t="str">
        <f t="shared" si="416"/>
        <v/>
      </c>
      <c r="Q5290" s="24" t="str">
        <f t="shared" si="413"/>
        <v/>
      </c>
      <c r="R5290" s="24" t="str">
        <f t="shared" si="414"/>
        <v/>
      </c>
      <c r="S5290" s="27" t="str">
        <f t="shared" si="415"/>
        <v/>
      </c>
    </row>
    <row r="5291" spans="2:19" x14ac:dyDescent="0.3">
      <c r="B5291" s="24" t="str">
        <f>_xlfn.IFNA(VLOOKUP(A5291,list!B:C,2,FALSE),"")</f>
        <v/>
      </c>
      <c r="D5291" s="24" t="str">
        <f>_xlfn.IFNA(VLOOKUP(C5291,list!$G$2:$I$10,2,FALSE),"")</f>
        <v/>
      </c>
      <c r="E5291" s="24" t="str">
        <f>_xlfn.IFNA(VLOOKUP(C5291,list!G:I,3,FALSE),"")</f>
        <v/>
      </c>
      <c r="O5291" s="26" t="str">
        <f t="shared" si="412"/>
        <v/>
      </c>
      <c r="P5291" s="28" t="str">
        <f t="shared" si="416"/>
        <v/>
      </c>
      <c r="Q5291" s="24" t="str">
        <f t="shared" si="413"/>
        <v/>
      </c>
      <c r="R5291" s="24" t="str">
        <f t="shared" si="414"/>
        <v/>
      </c>
      <c r="S5291" s="27" t="str">
        <f t="shared" si="415"/>
        <v/>
      </c>
    </row>
    <row r="5292" spans="2:19" x14ac:dyDescent="0.3">
      <c r="B5292" s="24" t="str">
        <f>_xlfn.IFNA(VLOOKUP(A5292,list!B:C,2,FALSE),"")</f>
        <v/>
      </c>
      <c r="D5292" s="24" t="str">
        <f>_xlfn.IFNA(VLOOKUP(C5292,list!$G$2:$I$10,2,FALSE),"")</f>
        <v/>
      </c>
      <c r="E5292" s="24" t="str">
        <f>_xlfn.IFNA(VLOOKUP(C5292,list!G:I,3,FALSE),"")</f>
        <v/>
      </c>
      <c r="O5292" s="26" t="str">
        <f t="shared" si="412"/>
        <v/>
      </c>
      <c r="P5292" s="28" t="str">
        <f t="shared" si="416"/>
        <v/>
      </c>
      <c r="Q5292" s="24" t="str">
        <f t="shared" si="413"/>
        <v/>
      </c>
      <c r="R5292" s="24" t="str">
        <f t="shared" si="414"/>
        <v/>
      </c>
      <c r="S5292" s="27" t="str">
        <f t="shared" si="415"/>
        <v/>
      </c>
    </row>
    <row r="5293" spans="2:19" x14ac:dyDescent="0.3">
      <c r="B5293" s="24" t="str">
        <f>_xlfn.IFNA(VLOOKUP(A5293,list!B:C,2,FALSE),"")</f>
        <v/>
      </c>
      <c r="D5293" s="24" t="str">
        <f>_xlfn.IFNA(VLOOKUP(C5293,list!$G$2:$I$10,2,FALSE),"")</f>
        <v/>
      </c>
      <c r="E5293" s="24" t="str">
        <f>_xlfn.IFNA(VLOOKUP(C5293,list!G:I,3,FALSE),"")</f>
        <v/>
      </c>
      <c r="O5293" s="26" t="str">
        <f t="shared" si="412"/>
        <v/>
      </c>
      <c r="P5293" s="28" t="str">
        <f t="shared" si="416"/>
        <v/>
      </c>
      <c r="Q5293" s="24" t="str">
        <f t="shared" si="413"/>
        <v/>
      </c>
      <c r="R5293" s="24" t="str">
        <f t="shared" si="414"/>
        <v/>
      </c>
      <c r="S5293" s="27" t="str">
        <f t="shared" si="415"/>
        <v/>
      </c>
    </row>
    <row r="5294" spans="2:19" x14ac:dyDescent="0.3">
      <c r="B5294" s="24" t="str">
        <f>_xlfn.IFNA(VLOOKUP(A5294,list!B:C,2,FALSE),"")</f>
        <v/>
      </c>
      <c r="D5294" s="24" t="str">
        <f>_xlfn.IFNA(VLOOKUP(C5294,list!$G$2:$I$10,2,FALSE),"")</f>
        <v/>
      </c>
      <c r="E5294" s="24" t="str">
        <f>_xlfn.IFNA(VLOOKUP(C5294,list!G:I,3,FALSE),"")</f>
        <v/>
      </c>
      <c r="O5294" s="26" t="str">
        <f t="shared" si="412"/>
        <v/>
      </c>
      <c r="P5294" s="28" t="str">
        <f t="shared" si="416"/>
        <v/>
      </c>
      <c r="Q5294" s="24" t="str">
        <f t="shared" si="413"/>
        <v/>
      </c>
      <c r="R5294" s="24" t="str">
        <f t="shared" si="414"/>
        <v/>
      </c>
      <c r="S5294" s="27" t="str">
        <f t="shared" si="415"/>
        <v/>
      </c>
    </row>
    <row r="5295" spans="2:19" x14ac:dyDescent="0.3">
      <c r="B5295" s="24" t="str">
        <f>_xlfn.IFNA(VLOOKUP(A5295,list!B:C,2,FALSE),"")</f>
        <v/>
      </c>
      <c r="D5295" s="24" t="str">
        <f>_xlfn.IFNA(VLOOKUP(C5295,list!$G$2:$I$10,2,FALSE),"")</f>
        <v/>
      </c>
      <c r="E5295" s="24" t="str">
        <f>_xlfn.IFNA(VLOOKUP(C5295,list!G:I,3,FALSE),"")</f>
        <v/>
      </c>
      <c r="O5295" s="26" t="str">
        <f t="shared" si="412"/>
        <v/>
      </c>
      <c r="P5295" s="28" t="str">
        <f t="shared" si="416"/>
        <v/>
      </c>
      <c r="Q5295" s="24" t="str">
        <f t="shared" si="413"/>
        <v/>
      </c>
      <c r="R5295" s="24" t="str">
        <f t="shared" si="414"/>
        <v/>
      </c>
      <c r="S5295" s="27" t="str">
        <f t="shared" si="415"/>
        <v/>
      </c>
    </row>
    <row r="5296" spans="2:19" x14ac:dyDescent="0.3">
      <c r="B5296" s="24" t="str">
        <f>_xlfn.IFNA(VLOOKUP(A5296,list!B:C,2,FALSE),"")</f>
        <v/>
      </c>
      <c r="D5296" s="24" t="str">
        <f>_xlfn.IFNA(VLOOKUP(C5296,list!$G$2:$I$10,2,FALSE),"")</f>
        <v/>
      </c>
      <c r="E5296" s="24" t="str">
        <f>_xlfn.IFNA(VLOOKUP(C5296,list!G:I,3,FALSE),"")</f>
        <v/>
      </c>
      <c r="O5296" s="26" t="str">
        <f t="shared" si="412"/>
        <v/>
      </c>
      <c r="P5296" s="28" t="str">
        <f t="shared" si="416"/>
        <v/>
      </c>
      <c r="Q5296" s="24" t="str">
        <f t="shared" si="413"/>
        <v/>
      </c>
      <c r="R5296" s="24" t="str">
        <f t="shared" si="414"/>
        <v/>
      </c>
      <c r="S5296" s="27" t="str">
        <f t="shared" si="415"/>
        <v/>
      </c>
    </row>
    <row r="5297" spans="2:19" x14ac:dyDescent="0.3">
      <c r="B5297" s="24" t="str">
        <f>_xlfn.IFNA(VLOOKUP(A5297,list!B:C,2,FALSE),"")</f>
        <v/>
      </c>
      <c r="D5297" s="24" t="str">
        <f>_xlfn.IFNA(VLOOKUP(C5297,list!$G$2:$I$10,2,FALSE),"")</f>
        <v/>
      </c>
      <c r="E5297" s="24" t="str">
        <f>_xlfn.IFNA(VLOOKUP(C5297,list!G:I,3,FALSE),"")</f>
        <v/>
      </c>
      <c r="O5297" s="26" t="str">
        <f t="shared" si="412"/>
        <v/>
      </c>
      <c r="P5297" s="28" t="str">
        <f t="shared" si="416"/>
        <v/>
      </c>
      <c r="Q5297" s="24" t="str">
        <f t="shared" si="413"/>
        <v/>
      </c>
      <c r="R5297" s="24" t="str">
        <f t="shared" si="414"/>
        <v/>
      </c>
      <c r="S5297" s="27" t="str">
        <f t="shared" si="415"/>
        <v/>
      </c>
    </row>
    <row r="5298" spans="2:19" x14ac:dyDescent="0.3">
      <c r="B5298" s="24" t="str">
        <f>_xlfn.IFNA(VLOOKUP(A5298,list!B:C,2,FALSE),"")</f>
        <v/>
      </c>
      <c r="D5298" s="24" t="str">
        <f>_xlfn.IFNA(VLOOKUP(C5298,list!$G$2:$I$10,2,FALSE),"")</f>
        <v/>
      </c>
      <c r="E5298" s="24" t="str">
        <f>_xlfn.IFNA(VLOOKUP(C5298,list!G:I,3,FALSE),"")</f>
        <v/>
      </c>
      <c r="O5298" s="26" t="str">
        <f t="shared" si="412"/>
        <v/>
      </c>
      <c r="P5298" s="28" t="str">
        <f t="shared" si="416"/>
        <v/>
      </c>
      <c r="Q5298" s="24" t="str">
        <f t="shared" si="413"/>
        <v/>
      </c>
      <c r="R5298" s="24" t="str">
        <f t="shared" si="414"/>
        <v/>
      </c>
      <c r="S5298" s="27" t="str">
        <f t="shared" si="415"/>
        <v/>
      </c>
    </row>
    <row r="5299" spans="2:19" x14ac:dyDescent="0.3">
      <c r="B5299" s="24" t="str">
        <f>_xlfn.IFNA(VLOOKUP(A5299,list!B:C,2,FALSE),"")</f>
        <v/>
      </c>
      <c r="D5299" s="24" t="str">
        <f>_xlfn.IFNA(VLOOKUP(C5299,list!$G$2:$I$10,2,FALSE),"")</f>
        <v/>
      </c>
      <c r="E5299" s="24" t="str">
        <f>_xlfn.IFNA(VLOOKUP(C5299,list!G:I,3,FALSE),"")</f>
        <v/>
      </c>
      <c r="O5299" s="26" t="str">
        <f t="shared" si="412"/>
        <v/>
      </c>
      <c r="P5299" s="28" t="str">
        <f t="shared" si="416"/>
        <v/>
      </c>
      <c r="Q5299" s="24" t="str">
        <f t="shared" si="413"/>
        <v/>
      </c>
      <c r="R5299" s="24" t="str">
        <f t="shared" si="414"/>
        <v/>
      </c>
      <c r="S5299" s="27" t="str">
        <f t="shared" si="415"/>
        <v/>
      </c>
    </row>
    <row r="5300" spans="2:19" x14ac:dyDescent="0.3">
      <c r="B5300" s="24" t="str">
        <f>_xlfn.IFNA(VLOOKUP(A5300,list!B:C,2,FALSE),"")</f>
        <v/>
      </c>
      <c r="D5300" s="24" t="str">
        <f>_xlfn.IFNA(VLOOKUP(C5300,list!$G$2:$I$10,2,FALSE),"")</f>
        <v/>
      </c>
      <c r="E5300" s="24" t="str">
        <f>_xlfn.IFNA(VLOOKUP(C5300,list!G:I,3,FALSE),"")</f>
        <v/>
      </c>
      <c r="O5300" s="26" t="str">
        <f t="shared" si="412"/>
        <v/>
      </c>
      <c r="P5300" s="28" t="str">
        <f t="shared" si="416"/>
        <v/>
      </c>
      <c r="Q5300" s="24" t="str">
        <f t="shared" si="413"/>
        <v/>
      </c>
      <c r="R5300" s="24" t="str">
        <f t="shared" si="414"/>
        <v/>
      </c>
      <c r="S5300" s="27" t="str">
        <f t="shared" si="415"/>
        <v/>
      </c>
    </row>
    <row r="5301" spans="2:19" x14ac:dyDescent="0.3">
      <c r="B5301" s="24" t="str">
        <f>_xlfn.IFNA(VLOOKUP(A5301,list!B:C,2,FALSE),"")</f>
        <v/>
      </c>
      <c r="D5301" s="24" t="str">
        <f>_xlfn.IFNA(VLOOKUP(C5301,list!$G$2:$I$10,2,FALSE),"")</f>
        <v/>
      </c>
      <c r="E5301" s="24" t="str">
        <f>_xlfn.IFNA(VLOOKUP(C5301,list!G:I,3,FALSE),"")</f>
        <v/>
      </c>
      <c r="O5301" s="26" t="str">
        <f t="shared" si="412"/>
        <v/>
      </c>
      <c r="P5301" s="28" t="str">
        <f t="shared" si="416"/>
        <v/>
      </c>
      <c r="Q5301" s="24" t="str">
        <f t="shared" si="413"/>
        <v/>
      </c>
      <c r="R5301" s="24" t="str">
        <f t="shared" si="414"/>
        <v/>
      </c>
      <c r="S5301" s="27" t="str">
        <f t="shared" si="415"/>
        <v/>
      </c>
    </row>
    <row r="5302" spans="2:19" x14ac:dyDescent="0.3">
      <c r="B5302" s="24" t="str">
        <f>_xlfn.IFNA(VLOOKUP(A5302,list!B:C,2,FALSE),"")</f>
        <v/>
      </c>
      <c r="D5302" s="24" t="str">
        <f>_xlfn.IFNA(VLOOKUP(C5302,list!$G$2:$I$10,2,FALSE),"")</f>
        <v/>
      </c>
      <c r="E5302" s="24" t="str">
        <f>_xlfn.IFNA(VLOOKUP(C5302,list!G:I,3,FALSE),"")</f>
        <v/>
      </c>
      <c r="O5302" s="26" t="str">
        <f t="shared" si="412"/>
        <v/>
      </c>
      <c r="P5302" s="28" t="str">
        <f t="shared" si="416"/>
        <v/>
      </c>
      <c r="Q5302" s="24" t="str">
        <f t="shared" si="413"/>
        <v/>
      </c>
      <c r="R5302" s="24" t="str">
        <f t="shared" si="414"/>
        <v/>
      </c>
      <c r="S5302" s="27" t="str">
        <f t="shared" si="415"/>
        <v/>
      </c>
    </row>
    <row r="5303" spans="2:19" x14ac:dyDescent="0.3">
      <c r="B5303" s="24" t="str">
        <f>_xlfn.IFNA(VLOOKUP(A5303,list!B:C,2,FALSE),"")</f>
        <v/>
      </c>
      <c r="D5303" s="24" t="str">
        <f>_xlfn.IFNA(VLOOKUP(C5303,list!$G$2:$I$10,2,FALSE),"")</f>
        <v/>
      </c>
      <c r="E5303" s="24" t="str">
        <f>_xlfn.IFNA(VLOOKUP(C5303,list!G:I,3,FALSE),"")</f>
        <v/>
      </c>
      <c r="O5303" s="26" t="str">
        <f t="shared" si="412"/>
        <v/>
      </c>
      <c r="P5303" s="28" t="str">
        <f t="shared" si="416"/>
        <v/>
      </c>
      <c r="Q5303" s="24" t="str">
        <f t="shared" si="413"/>
        <v/>
      </c>
      <c r="R5303" s="24" t="str">
        <f t="shared" si="414"/>
        <v/>
      </c>
      <c r="S5303" s="27" t="str">
        <f t="shared" si="415"/>
        <v/>
      </c>
    </row>
    <row r="5304" spans="2:19" x14ac:dyDescent="0.3">
      <c r="B5304" s="24" t="str">
        <f>_xlfn.IFNA(VLOOKUP(A5304,list!B:C,2,FALSE),"")</f>
        <v/>
      </c>
      <c r="D5304" s="24" t="str">
        <f>_xlfn.IFNA(VLOOKUP(C5304,list!$G$2:$I$10,2,FALSE),"")</f>
        <v/>
      </c>
      <c r="E5304" s="24" t="str">
        <f>_xlfn.IFNA(VLOOKUP(C5304,list!G:I,3,FALSE),"")</f>
        <v/>
      </c>
      <c r="O5304" s="26" t="str">
        <f t="shared" si="412"/>
        <v/>
      </c>
      <c r="P5304" s="28" t="str">
        <f t="shared" si="416"/>
        <v/>
      </c>
      <c r="Q5304" s="24" t="str">
        <f t="shared" si="413"/>
        <v/>
      </c>
      <c r="R5304" s="24" t="str">
        <f t="shared" si="414"/>
        <v/>
      </c>
      <c r="S5304" s="27" t="str">
        <f t="shared" si="415"/>
        <v/>
      </c>
    </row>
    <row r="5305" spans="2:19" x14ac:dyDescent="0.3">
      <c r="B5305" s="24" t="str">
        <f>_xlfn.IFNA(VLOOKUP(A5305,list!B:C,2,FALSE),"")</f>
        <v/>
      </c>
      <c r="D5305" s="24" t="str">
        <f>_xlfn.IFNA(VLOOKUP(C5305,list!$G$2:$I$10,2,FALSE),"")</f>
        <v/>
      </c>
      <c r="E5305" s="24" t="str">
        <f>_xlfn.IFNA(VLOOKUP(C5305,list!G:I,3,FALSE),"")</f>
        <v/>
      </c>
      <c r="O5305" s="26" t="str">
        <f t="shared" si="412"/>
        <v/>
      </c>
      <c r="P5305" s="28" t="str">
        <f t="shared" si="416"/>
        <v/>
      </c>
      <c r="Q5305" s="24" t="str">
        <f t="shared" si="413"/>
        <v/>
      </c>
      <c r="R5305" s="24" t="str">
        <f t="shared" si="414"/>
        <v/>
      </c>
      <c r="S5305" s="27" t="str">
        <f t="shared" si="415"/>
        <v/>
      </c>
    </row>
    <row r="5306" spans="2:19" x14ac:dyDescent="0.3">
      <c r="B5306" s="24" t="str">
        <f>_xlfn.IFNA(VLOOKUP(A5306,list!B:C,2,FALSE),"")</f>
        <v/>
      </c>
      <c r="D5306" s="24" t="str">
        <f>_xlfn.IFNA(VLOOKUP(C5306,list!$G$2:$I$10,2,FALSE),"")</f>
        <v/>
      </c>
      <c r="E5306" s="24" t="str">
        <f>_xlfn.IFNA(VLOOKUP(C5306,list!G:I,3,FALSE),"")</f>
        <v/>
      </c>
      <c r="O5306" s="26" t="str">
        <f t="shared" si="412"/>
        <v/>
      </c>
      <c r="P5306" s="28" t="str">
        <f t="shared" si="416"/>
        <v/>
      </c>
      <c r="Q5306" s="24" t="str">
        <f t="shared" si="413"/>
        <v/>
      </c>
      <c r="R5306" s="24" t="str">
        <f t="shared" si="414"/>
        <v/>
      </c>
      <c r="S5306" s="27" t="str">
        <f t="shared" si="415"/>
        <v/>
      </c>
    </row>
    <row r="5307" spans="2:19" x14ac:dyDescent="0.3">
      <c r="B5307" s="24" t="str">
        <f>_xlfn.IFNA(VLOOKUP(A5307,list!B:C,2,FALSE),"")</f>
        <v/>
      </c>
      <c r="D5307" s="24" t="str">
        <f>_xlfn.IFNA(VLOOKUP(C5307,list!$G$2:$I$10,2,FALSE),"")</f>
        <v/>
      </c>
      <c r="E5307" s="24" t="str">
        <f>_xlfn.IFNA(VLOOKUP(C5307,list!G:I,3,FALSE),"")</f>
        <v/>
      </c>
      <c r="O5307" s="26" t="str">
        <f t="shared" si="412"/>
        <v/>
      </c>
      <c r="P5307" s="28" t="str">
        <f t="shared" si="416"/>
        <v/>
      </c>
      <c r="Q5307" s="24" t="str">
        <f t="shared" si="413"/>
        <v/>
      </c>
      <c r="R5307" s="24" t="str">
        <f t="shared" si="414"/>
        <v/>
      </c>
      <c r="S5307" s="27" t="str">
        <f t="shared" si="415"/>
        <v/>
      </c>
    </row>
    <row r="5308" spans="2:19" x14ac:dyDescent="0.3">
      <c r="B5308" s="24" t="str">
        <f>_xlfn.IFNA(VLOOKUP(A5308,list!B:C,2,FALSE),"")</f>
        <v/>
      </c>
      <c r="D5308" s="24" t="str">
        <f>_xlfn.IFNA(VLOOKUP(C5308,list!$G$2:$I$10,2,FALSE),"")</f>
        <v/>
      </c>
      <c r="E5308" s="24" t="str">
        <f>_xlfn.IFNA(VLOOKUP(C5308,list!G:I,3,FALSE),"")</f>
        <v/>
      </c>
      <c r="O5308" s="26" t="str">
        <f t="shared" si="412"/>
        <v/>
      </c>
      <c r="P5308" s="28" t="str">
        <f t="shared" si="416"/>
        <v/>
      </c>
      <c r="Q5308" s="24" t="str">
        <f t="shared" si="413"/>
        <v/>
      </c>
      <c r="R5308" s="24" t="str">
        <f t="shared" si="414"/>
        <v/>
      </c>
      <c r="S5308" s="27" t="str">
        <f t="shared" si="415"/>
        <v/>
      </c>
    </row>
    <row r="5309" spans="2:19" x14ac:dyDescent="0.3">
      <c r="B5309" s="24" t="str">
        <f>_xlfn.IFNA(VLOOKUP(A5309,list!B:C,2,FALSE),"")</f>
        <v/>
      </c>
      <c r="D5309" s="24" t="str">
        <f>_xlfn.IFNA(VLOOKUP(C5309,list!$G$2:$I$10,2,FALSE),"")</f>
        <v/>
      </c>
      <c r="E5309" s="24" t="str">
        <f>_xlfn.IFNA(VLOOKUP(C5309,list!G:I,3,FALSE),"")</f>
        <v/>
      </c>
      <c r="O5309" s="26" t="str">
        <f t="shared" si="412"/>
        <v/>
      </c>
      <c r="P5309" s="28" t="str">
        <f t="shared" si="416"/>
        <v/>
      </c>
      <c r="Q5309" s="24" t="str">
        <f t="shared" si="413"/>
        <v/>
      </c>
      <c r="R5309" s="24" t="str">
        <f t="shared" si="414"/>
        <v/>
      </c>
      <c r="S5309" s="27" t="str">
        <f t="shared" si="415"/>
        <v/>
      </c>
    </row>
    <row r="5310" spans="2:19" x14ac:dyDescent="0.3">
      <c r="B5310" s="24" t="str">
        <f>_xlfn.IFNA(VLOOKUP(A5310,list!B:C,2,FALSE),"")</f>
        <v/>
      </c>
      <c r="D5310" s="24" t="str">
        <f>_xlfn.IFNA(VLOOKUP(C5310,list!$G$2:$I$10,2,FALSE),"")</f>
        <v/>
      </c>
      <c r="E5310" s="24" t="str">
        <f>_xlfn.IFNA(VLOOKUP(C5310,list!G:I,3,FALSE),"")</f>
        <v/>
      </c>
      <c r="O5310" s="26" t="str">
        <f t="shared" si="412"/>
        <v/>
      </c>
      <c r="P5310" s="28" t="str">
        <f t="shared" si="416"/>
        <v/>
      </c>
      <c r="Q5310" s="24" t="str">
        <f t="shared" si="413"/>
        <v/>
      </c>
      <c r="R5310" s="24" t="str">
        <f t="shared" si="414"/>
        <v/>
      </c>
      <c r="S5310" s="27" t="str">
        <f t="shared" si="415"/>
        <v/>
      </c>
    </row>
    <row r="5311" spans="2:19" x14ac:dyDescent="0.3">
      <c r="B5311" s="24" t="str">
        <f>_xlfn.IFNA(VLOOKUP(A5311,list!B:C,2,FALSE),"")</f>
        <v/>
      </c>
      <c r="D5311" s="24" t="str">
        <f>_xlfn.IFNA(VLOOKUP(C5311,list!$G$2:$I$10,2,FALSE),"")</f>
        <v/>
      </c>
      <c r="E5311" s="24" t="str">
        <f>_xlfn.IFNA(VLOOKUP(C5311,list!G:I,3,FALSE),"")</f>
        <v/>
      </c>
      <c r="O5311" s="26" t="str">
        <f t="shared" si="412"/>
        <v/>
      </c>
      <c r="P5311" s="28" t="str">
        <f t="shared" si="416"/>
        <v/>
      </c>
      <c r="Q5311" s="24" t="str">
        <f t="shared" si="413"/>
        <v/>
      </c>
      <c r="R5311" s="24" t="str">
        <f t="shared" si="414"/>
        <v/>
      </c>
      <c r="S5311" s="27" t="str">
        <f t="shared" si="415"/>
        <v/>
      </c>
    </row>
    <row r="5312" spans="2:19" x14ac:dyDescent="0.3">
      <c r="B5312" s="24" t="str">
        <f>_xlfn.IFNA(VLOOKUP(A5312,list!B:C,2,FALSE),"")</f>
        <v/>
      </c>
      <c r="D5312" s="24" t="str">
        <f>_xlfn.IFNA(VLOOKUP(C5312,list!$G$2:$I$10,2,FALSE),"")</f>
        <v/>
      </c>
      <c r="E5312" s="24" t="str">
        <f>_xlfn.IFNA(VLOOKUP(C5312,list!G:I,3,FALSE),"")</f>
        <v/>
      </c>
      <c r="O5312" s="26" t="str">
        <f t="shared" si="412"/>
        <v/>
      </c>
      <c r="P5312" s="28" t="str">
        <f t="shared" si="416"/>
        <v/>
      </c>
      <c r="Q5312" s="24" t="str">
        <f t="shared" si="413"/>
        <v/>
      </c>
      <c r="R5312" s="24" t="str">
        <f t="shared" si="414"/>
        <v/>
      </c>
      <c r="S5312" s="27" t="str">
        <f t="shared" si="415"/>
        <v/>
      </c>
    </row>
    <row r="5313" spans="2:19" x14ac:dyDescent="0.3">
      <c r="B5313" s="24" t="str">
        <f>_xlfn.IFNA(VLOOKUP(A5313,list!B:C,2,FALSE),"")</f>
        <v/>
      </c>
      <c r="D5313" s="24" t="str">
        <f>_xlfn.IFNA(VLOOKUP(C5313,list!$G$2:$I$10,2,FALSE),"")</f>
        <v/>
      </c>
      <c r="E5313" s="24" t="str">
        <f>_xlfn.IFNA(VLOOKUP(C5313,list!G:I,3,FALSE),"")</f>
        <v/>
      </c>
      <c r="O5313" s="26" t="str">
        <f t="shared" si="412"/>
        <v/>
      </c>
      <c r="P5313" s="28" t="str">
        <f t="shared" si="416"/>
        <v/>
      </c>
      <c r="Q5313" s="24" t="str">
        <f t="shared" si="413"/>
        <v/>
      </c>
      <c r="R5313" s="24" t="str">
        <f t="shared" si="414"/>
        <v/>
      </c>
      <c r="S5313" s="27" t="str">
        <f t="shared" si="415"/>
        <v/>
      </c>
    </row>
    <row r="5314" spans="2:19" x14ac:dyDescent="0.3">
      <c r="B5314" s="24" t="str">
        <f>_xlfn.IFNA(VLOOKUP(A5314,list!B:C,2,FALSE),"")</f>
        <v/>
      </c>
      <c r="D5314" s="24" t="str">
        <f>_xlfn.IFNA(VLOOKUP(C5314,list!$G$2:$I$10,2,FALSE),"")</f>
        <v/>
      </c>
      <c r="E5314" s="24" t="str">
        <f>_xlfn.IFNA(VLOOKUP(C5314,list!G:I,3,FALSE),"")</f>
        <v/>
      </c>
      <c r="O5314" s="26" t="str">
        <f t="shared" ref="O5314:O5377" si="417">IFERROR(IF(H5314="","",DATE(YEAR(H5314),MONTH(H5314),1)),"")</f>
        <v/>
      </c>
      <c r="P5314" s="28" t="str">
        <f t="shared" si="416"/>
        <v/>
      </c>
      <c r="Q5314" s="24" t="str">
        <f t="shared" ref="Q5314:Q5377" si="418">IFERROR(IF(J5314="","",MONTH(EOMONTH(J5314,(DAY(J5314)&gt;15)+0))),"")</f>
        <v/>
      </c>
      <c r="R5314" s="24" t="str">
        <f t="shared" ref="R5314:R5377" si="419">IFERROR(IF(J5314="","",IF(AND(MONTH(J5314)=12,Q5314=1),YEAR(J5314)+1,YEAR(J5314))),"")</f>
        <v/>
      </c>
      <c r="S5314" s="27" t="str">
        <f t="shared" ref="S5314:S5377" si="420">IF(OR(Q5314="",R5314=""),"",DATE(R5314,Q5314,1))</f>
        <v/>
      </c>
    </row>
    <row r="5315" spans="2:19" x14ac:dyDescent="0.3">
      <c r="B5315" s="24" t="str">
        <f>_xlfn.IFNA(VLOOKUP(A5315,list!B:C,2,FALSE),"")</f>
        <v/>
      </c>
      <c r="D5315" s="24" t="str">
        <f>_xlfn.IFNA(VLOOKUP(C5315,list!$G$2:$I$10,2,FALSE),"")</f>
        <v/>
      </c>
      <c r="E5315" s="24" t="str">
        <f>_xlfn.IFNA(VLOOKUP(C5315,list!G:I,3,FALSE),"")</f>
        <v/>
      </c>
      <c r="O5315" s="26" t="str">
        <f t="shared" si="417"/>
        <v/>
      </c>
      <c r="P5315" s="28" t="str">
        <f t="shared" ref="P5315:P5378" si="421">IFERROR(IF(J5315&gt;0,((J5315-H5315)/7),""),"")</f>
        <v/>
      </c>
      <c r="Q5315" s="24" t="str">
        <f t="shared" si="418"/>
        <v/>
      </c>
      <c r="R5315" s="24" t="str">
        <f t="shared" si="419"/>
        <v/>
      </c>
      <c r="S5315" s="27" t="str">
        <f t="shared" si="420"/>
        <v/>
      </c>
    </row>
    <row r="5316" spans="2:19" x14ac:dyDescent="0.3">
      <c r="B5316" s="24" t="str">
        <f>_xlfn.IFNA(VLOOKUP(A5316,list!B:C,2,FALSE),"")</f>
        <v/>
      </c>
      <c r="D5316" s="24" t="str">
        <f>_xlfn.IFNA(VLOOKUP(C5316,list!$G$2:$I$10,2,FALSE),"")</f>
        <v/>
      </c>
      <c r="E5316" s="24" t="str">
        <f>_xlfn.IFNA(VLOOKUP(C5316,list!G:I,3,FALSE),"")</f>
        <v/>
      </c>
      <c r="O5316" s="26" t="str">
        <f t="shared" si="417"/>
        <v/>
      </c>
      <c r="P5316" s="28" t="str">
        <f t="shared" si="421"/>
        <v/>
      </c>
      <c r="Q5316" s="24" t="str">
        <f t="shared" si="418"/>
        <v/>
      </c>
      <c r="R5316" s="24" t="str">
        <f t="shared" si="419"/>
        <v/>
      </c>
      <c r="S5316" s="27" t="str">
        <f t="shared" si="420"/>
        <v/>
      </c>
    </row>
    <row r="5317" spans="2:19" x14ac:dyDescent="0.3">
      <c r="B5317" s="24" t="str">
        <f>_xlfn.IFNA(VLOOKUP(A5317,list!B:C,2,FALSE),"")</f>
        <v/>
      </c>
      <c r="D5317" s="24" t="str">
        <f>_xlfn.IFNA(VLOOKUP(C5317,list!$G$2:$I$10,2,FALSE),"")</f>
        <v/>
      </c>
      <c r="E5317" s="24" t="str">
        <f>_xlfn.IFNA(VLOOKUP(C5317,list!G:I,3,FALSE),"")</f>
        <v/>
      </c>
      <c r="O5317" s="26" t="str">
        <f t="shared" si="417"/>
        <v/>
      </c>
      <c r="P5317" s="28" t="str">
        <f t="shared" si="421"/>
        <v/>
      </c>
      <c r="Q5317" s="24" t="str">
        <f t="shared" si="418"/>
        <v/>
      </c>
      <c r="R5317" s="24" t="str">
        <f t="shared" si="419"/>
        <v/>
      </c>
      <c r="S5317" s="27" t="str">
        <f t="shared" si="420"/>
        <v/>
      </c>
    </row>
    <row r="5318" spans="2:19" x14ac:dyDescent="0.3">
      <c r="B5318" s="24" t="str">
        <f>_xlfn.IFNA(VLOOKUP(A5318,list!B:C,2,FALSE),"")</f>
        <v/>
      </c>
      <c r="D5318" s="24" t="str">
        <f>_xlfn.IFNA(VLOOKUP(C5318,list!$G$2:$I$10,2,FALSE),"")</f>
        <v/>
      </c>
      <c r="E5318" s="24" t="str">
        <f>_xlfn.IFNA(VLOOKUP(C5318,list!G:I,3,FALSE),"")</f>
        <v/>
      </c>
      <c r="O5318" s="26" t="str">
        <f t="shared" si="417"/>
        <v/>
      </c>
      <c r="P5318" s="28" t="str">
        <f t="shared" si="421"/>
        <v/>
      </c>
      <c r="Q5318" s="24" t="str">
        <f t="shared" si="418"/>
        <v/>
      </c>
      <c r="R5318" s="24" t="str">
        <f t="shared" si="419"/>
        <v/>
      </c>
      <c r="S5318" s="27" t="str">
        <f t="shared" si="420"/>
        <v/>
      </c>
    </row>
    <row r="5319" spans="2:19" x14ac:dyDescent="0.3">
      <c r="B5319" s="24" t="str">
        <f>_xlfn.IFNA(VLOOKUP(A5319,list!B:C,2,FALSE),"")</f>
        <v/>
      </c>
      <c r="D5319" s="24" t="str">
        <f>_xlfn.IFNA(VLOOKUP(C5319,list!$G$2:$I$10,2,FALSE),"")</f>
        <v/>
      </c>
      <c r="E5319" s="24" t="str">
        <f>_xlfn.IFNA(VLOOKUP(C5319,list!G:I,3,FALSE),"")</f>
        <v/>
      </c>
      <c r="O5319" s="26" t="str">
        <f t="shared" si="417"/>
        <v/>
      </c>
      <c r="P5319" s="28" t="str">
        <f t="shared" si="421"/>
        <v/>
      </c>
      <c r="Q5319" s="24" t="str">
        <f t="shared" si="418"/>
        <v/>
      </c>
      <c r="R5319" s="24" t="str">
        <f t="shared" si="419"/>
        <v/>
      </c>
      <c r="S5319" s="27" t="str">
        <f t="shared" si="420"/>
        <v/>
      </c>
    </row>
    <row r="5320" spans="2:19" x14ac:dyDescent="0.3">
      <c r="B5320" s="24" t="str">
        <f>_xlfn.IFNA(VLOOKUP(A5320,list!B:C,2,FALSE),"")</f>
        <v/>
      </c>
      <c r="D5320" s="24" t="str">
        <f>_xlfn.IFNA(VLOOKUP(C5320,list!$G$2:$I$10,2,FALSE),"")</f>
        <v/>
      </c>
      <c r="E5320" s="24" t="str">
        <f>_xlfn.IFNA(VLOOKUP(C5320,list!G:I,3,FALSE),"")</f>
        <v/>
      </c>
      <c r="O5320" s="26" t="str">
        <f t="shared" si="417"/>
        <v/>
      </c>
      <c r="P5320" s="28" t="str">
        <f t="shared" si="421"/>
        <v/>
      </c>
      <c r="Q5320" s="24" t="str">
        <f t="shared" si="418"/>
        <v/>
      </c>
      <c r="R5320" s="24" t="str">
        <f t="shared" si="419"/>
        <v/>
      </c>
      <c r="S5320" s="27" t="str">
        <f t="shared" si="420"/>
        <v/>
      </c>
    </row>
    <row r="5321" spans="2:19" x14ac:dyDescent="0.3">
      <c r="B5321" s="24" t="str">
        <f>_xlfn.IFNA(VLOOKUP(A5321,list!B:C,2,FALSE),"")</f>
        <v/>
      </c>
      <c r="D5321" s="24" t="str">
        <f>_xlfn.IFNA(VLOOKUP(C5321,list!$G$2:$I$10,2,FALSE),"")</f>
        <v/>
      </c>
      <c r="E5321" s="24" t="str">
        <f>_xlfn.IFNA(VLOOKUP(C5321,list!G:I,3,FALSE),"")</f>
        <v/>
      </c>
      <c r="O5321" s="26" t="str">
        <f t="shared" si="417"/>
        <v/>
      </c>
      <c r="P5321" s="28" t="str">
        <f t="shared" si="421"/>
        <v/>
      </c>
      <c r="Q5321" s="24" t="str">
        <f t="shared" si="418"/>
        <v/>
      </c>
      <c r="R5321" s="24" t="str">
        <f t="shared" si="419"/>
        <v/>
      </c>
      <c r="S5321" s="27" t="str">
        <f t="shared" si="420"/>
        <v/>
      </c>
    </row>
    <row r="5322" spans="2:19" x14ac:dyDescent="0.3">
      <c r="B5322" s="24" t="str">
        <f>_xlfn.IFNA(VLOOKUP(A5322,list!B:C,2,FALSE),"")</f>
        <v/>
      </c>
      <c r="D5322" s="24" t="str">
        <f>_xlfn.IFNA(VLOOKUP(C5322,list!$G$2:$I$10,2,FALSE),"")</f>
        <v/>
      </c>
      <c r="E5322" s="24" t="str">
        <f>_xlfn.IFNA(VLOOKUP(C5322,list!G:I,3,FALSE),"")</f>
        <v/>
      </c>
      <c r="O5322" s="26" t="str">
        <f t="shared" si="417"/>
        <v/>
      </c>
      <c r="P5322" s="28" t="str">
        <f t="shared" si="421"/>
        <v/>
      </c>
      <c r="Q5322" s="24" t="str">
        <f t="shared" si="418"/>
        <v/>
      </c>
      <c r="R5322" s="24" t="str">
        <f t="shared" si="419"/>
        <v/>
      </c>
      <c r="S5322" s="27" t="str">
        <f t="shared" si="420"/>
        <v/>
      </c>
    </row>
    <row r="5323" spans="2:19" x14ac:dyDescent="0.3">
      <c r="B5323" s="24" t="str">
        <f>_xlfn.IFNA(VLOOKUP(A5323,list!B:C,2,FALSE),"")</f>
        <v/>
      </c>
      <c r="D5323" s="24" t="str">
        <f>_xlfn.IFNA(VLOOKUP(C5323,list!$G$2:$I$10,2,FALSE),"")</f>
        <v/>
      </c>
      <c r="E5323" s="24" t="str">
        <f>_xlfn.IFNA(VLOOKUP(C5323,list!G:I,3,FALSE),"")</f>
        <v/>
      </c>
      <c r="O5323" s="26" t="str">
        <f t="shared" si="417"/>
        <v/>
      </c>
      <c r="P5323" s="28" t="str">
        <f t="shared" si="421"/>
        <v/>
      </c>
      <c r="Q5323" s="24" t="str">
        <f t="shared" si="418"/>
        <v/>
      </c>
      <c r="R5323" s="24" t="str">
        <f t="shared" si="419"/>
        <v/>
      </c>
      <c r="S5323" s="27" t="str">
        <f t="shared" si="420"/>
        <v/>
      </c>
    </row>
    <row r="5324" spans="2:19" x14ac:dyDescent="0.3">
      <c r="B5324" s="24" t="str">
        <f>_xlfn.IFNA(VLOOKUP(A5324,list!B:C,2,FALSE),"")</f>
        <v/>
      </c>
      <c r="D5324" s="24" t="str">
        <f>_xlfn.IFNA(VLOOKUP(C5324,list!$G$2:$I$10,2,FALSE),"")</f>
        <v/>
      </c>
      <c r="E5324" s="24" t="str">
        <f>_xlfn.IFNA(VLOOKUP(C5324,list!G:I,3,FALSE),"")</f>
        <v/>
      </c>
      <c r="O5324" s="26" t="str">
        <f t="shared" si="417"/>
        <v/>
      </c>
      <c r="P5324" s="28" t="str">
        <f t="shared" si="421"/>
        <v/>
      </c>
      <c r="Q5324" s="24" t="str">
        <f t="shared" si="418"/>
        <v/>
      </c>
      <c r="R5324" s="24" t="str">
        <f t="shared" si="419"/>
        <v/>
      </c>
      <c r="S5324" s="27" t="str">
        <f t="shared" si="420"/>
        <v/>
      </c>
    </row>
    <row r="5325" spans="2:19" x14ac:dyDescent="0.3">
      <c r="B5325" s="24" t="str">
        <f>_xlfn.IFNA(VLOOKUP(A5325,list!B:C,2,FALSE),"")</f>
        <v/>
      </c>
      <c r="D5325" s="24" t="str">
        <f>_xlfn.IFNA(VLOOKUP(C5325,list!$G$2:$I$10,2,FALSE),"")</f>
        <v/>
      </c>
      <c r="E5325" s="24" t="str">
        <f>_xlfn.IFNA(VLOOKUP(C5325,list!G:I,3,FALSE),"")</f>
        <v/>
      </c>
      <c r="O5325" s="26" t="str">
        <f t="shared" si="417"/>
        <v/>
      </c>
      <c r="P5325" s="28" t="str">
        <f t="shared" si="421"/>
        <v/>
      </c>
      <c r="Q5325" s="24" t="str">
        <f t="shared" si="418"/>
        <v/>
      </c>
      <c r="R5325" s="24" t="str">
        <f t="shared" si="419"/>
        <v/>
      </c>
      <c r="S5325" s="27" t="str">
        <f t="shared" si="420"/>
        <v/>
      </c>
    </row>
    <row r="5326" spans="2:19" x14ac:dyDescent="0.3">
      <c r="B5326" s="24" t="str">
        <f>_xlfn.IFNA(VLOOKUP(A5326,list!B:C,2,FALSE),"")</f>
        <v/>
      </c>
      <c r="D5326" s="24" t="str">
        <f>_xlfn.IFNA(VLOOKUP(C5326,list!$G$2:$I$10,2,FALSE),"")</f>
        <v/>
      </c>
      <c r="E5326" s="24" t="str">
        <f>_xlfn.IFNA(VLOOKUP(C5326,list!G:I,3,FALSE),"")</f>
        <v/>
      </c>
      <c r="O5326" s="26" t="str">
        <f t="shared" si="417"/>
        <v/>
      </c>
      <c r="P5326" s="28" t="str">
        <f t="shared" si="421"/>
        <v/>
      </c>
      <c r="Q5326" s="24" t="str">
        <f t="shared" si="418"/>
        <v/>
      </c>
      <c r="R5326" s="24" t="str">
        <f t="shared" si="419"/>
        <v/>
      </c>
      <c r="S5326" s="27" t="str">
        <f t="shared" si="420"/>
        <v/>
      </c>
    </row>
    <row r="5327" spans="2:19" x14ac:dyDescent="0.3">
      <c r="B5327" s="24" t="str">
        <f>_xlfn.IFNA(VLOOKUP(A5327,list!B:C,2,FALSE),"")</f>
        <v/>
      </c>
      <c r="D5327" s="24" t="str">
        <f>_xlfn.IFNA(VLOOKUP(C5327,list!$G$2:$I$10,2,FALSE),"")</f>
        <v/>
      </c>
      <c r="E5327" s="24" t="str">
        <f>_xlfn.IFNA(VLOOKUP(C5327,list!G:I,3,FALSE),"")</f>
        <v/>
      </c>
      <c r="O5327" s="26" t="str">
        <f t="shared" si="417"/>
        <v/>
      </c>
      <c r="P5327" s="28" t="str">
        <f t="shared" si="421"/>
        <v/>
      </c>
      <c r="Q5327" s="24" t="str">
        <f t="shared" si="418"/>
        <v/>
      </c>
      <c r="R5327" s="24" t="str">
        <f t="shared" si="419"/>
        <v/>
      </c>
      <c r="S5327" s="27" t="str">
        <f t="shared" si="420"/>
        <v/>
      </c>
    </row>
    <row r="5328" spans="2:19" x14ac:dyDescent="0.3">
      <c r="B5328" s="24" t="str">
        <f>_xlfn.IFNA(VLOOKUP(A5328,list!B:C,2,FALSE),"")</f>
        <v/>
      </c>
      <c r="D5328" s="24" t="str">
        <f>_xlfn.IFNA(VLOOKUP(C5328,list!$G$2:$I$10,2,FALSE),"")</f>
        <v/>
      </c>
      <c r="E5328" s="24" t="str">
        <f>_xlfn.IFNA(VLOOKUP(C5328,list!G:I,3,FALSE),"")</f>
        <v/>
      </c>
      <c r="O5328" s="26" t="str">
        <f t="shared" si="417"/>
        <v/>
      </c>
      <c r="P5328" s="28" t="str">
        <f t="shared" si="421"/>
        <v/>
      </c>
      <c r="Q5328" s="24" t="str">
        <f t="shared" si="418"/>
        <v/>
      </c>
      <c r="R5328" s="24" t="str">
        <f t="shared" si="419"/>
        <v/>
      </c>
      <c r="S5328" s="27" t="str">
        <f t="shared" si="420"/>
        <v/>
      </c>
    </row>
    <row r="5329" spans="2:19" x14ac:dyDescent="0.3">
      <c r="B5329" s="24" t="str">
        <f>_xlfn.IFNA(VLOOKUP(A5329,list!B:C,2,FALSE),"")</f>
        <v/>
      </c>
      <c r="D5329" s="24" t="str">
        <f>_xlfn.IFNA(VLOOKUP(C5329,list!$G$2:$I$10,2,FALSE),"")</f>
        <v/>
      </c>
      <c r="E5329" s="24" t="str">
        <f>_xlfn.IFNA(VLOOKUP(C5329,list!G:I,3,FALSE),"")</f>
        <v/>
      </c>
      <c r="O5329" s="26" t="str">
        <f t="shared" si="417"/>
        <v/>
      </c>
      <c r="P5329" s="28" t="str">
        <f t="shared" si="421"/>
        <v/>
      </c>
      <c r="Q5329" s="24" t="str">
        <f t="shared" si="418"/>
        <v/>
      </c>
      <c r="R5329" s="24" t="str">
        <f t="shared" si="419"/>
        <v/>
      </c>
      <c r="S5329" s="27" t="str">
        <f t="shared" si="420"/>
        <v/>
      </c>
    </row>
    <row r="5330" spans="2:19" x14ac:dyDescent="0.3">
      <c r="B5330" s="24" t="str">
        <f>_xlfn.IFNA(VLOOKUP(A5330,list!B:C,2,FALSE),"")</f>
        <v/>
      </c>
      <c r="D5330" s="24" t="str">
        <f>_xlfn.IFNA(VLOOKUP(C5330,list!$G$2:$I$10,2,FALSE),"")</f>
        <v/>
      </c>
      <c r="E5330" s="24" t="str">
        <f>_xlfn.IFNA(VLOOKUP(C5330,list!G:I,3,FALSE),"")</f>
        <v/>
      </c>
      <c r="O5330" s="26" t="str">
        <f t="shared" si="417"/>
        <v/>
      </c>
      <c r="P5330" s="28" t="str">
        <f t="shared" si="421"/>
        <v/>
      </c>
      <c r="Q5330" s="24" t="str">
        <f t="shared" si="418"/>
        <v/>
      </c>
      <c r="R5330" s="24" t="str">
        <f t="shared" si="419"/>
        <v/>
      </c>
      <c r="S5330" s="27" t="str">
        <f t="shared" si="420"/>
        <v/>
      </c>
    </row>
    <row r="5331" spans="2:19" x14ac:dyDescent="0.3">
      <c r="B5331" s="24" t="str">
        <f>_xlfn.IFNA(VLOOKUP(A5331,list!B:C,2,FALSE),"")</f>
        <v/>
      </c>
      <c r="D5331" s="24" t="str">
        <f>_xlfn.IFNA(VLOOKUP(C5331,list!$G$2:$I$10,2,FALSE),"")</f>
        <v/>
      </c>
      <c r="E5331" s="24" t="str">
        <f>_xlfn.IFNA(VLOOKUP(C5331,list!G:I,3,FALSE),"")</f>
        <v/>
      </c>
      <c r="O5331" s="26" t="str">
        <f t="shared" si="417"/>
        <v/>
      </c>
      <c r="P5331" s="28" t="str">
        <f t="shared" si="421"/>
        <v/>
      </c>
      <c r="Q5331" s="24" t="str">
        <f t="shared" si="418"/>
        <v/>
      </c>
      <c r="R5331" s="24" t="str">
        <f t="shared" si="419"/>
        <v/>
      </c>
      <c r="S5331" s="27" t="str">
        <f t="shared" si="420"/>
        <v/>
      </c>
    </row>
    <row r="5332" spans="2:19" x14ac:dyDescent="0.3">
      <c r="B5332" s="24" t="str">
        <f>_xlfn.IFNA(VLOOKUP(A5332,list!B:C,2,FALSE),"")</f>
        <v/>
      </c>
      <c r="D5332" s="24" t="str">
        <f>_xlfn.IFNA(VLOOKUP(C5332,list!$G$2:$I$10,2,FALSE),"")</f>
        <v/>
      </c>
      <c r="E5332" s="24" t="str">
        <f>_xlfn.IFNA(VLOOKUP(C5332,list!G:I,3,FALSE),"")</f>
        <v/>
      </c>
      <c r="O5332" s="26" t="str">
        <f t="shared" si="417"/>
        <v/>
      </c>
      <c r="P5332" s="28" t="str">
        <f t="shared" si="421"/>
        <v/>
      </c>
      <c r="Q5332" s="24" t="str">
        <f t="shared" si="418"/>
        <v/>
      </c>
      <c r="R5332" s="24" t="str">
        <f t="shared" si="419"/>
        <v/>
      </c>
      <c r="S5332" s="27" t="str">
        <f t="shared" si="420"/>
        <v/>
      </c>
    </row>
    <row r="5333" spans="2:19" x14ac:dyDescent="0.3">
      <c r="B5333" s="24" t="str">
        <f>_xlfn.IFNA(VLOOKUP(A5333,list!B:C,2,FALSE),"")</f>
        <v/>
      </c>
      <c r="D5333" s="24" t="str">
        <f>_xlfn.IFNA(VLOOKUP(C5333,list!$G$2:$I$10,2,FALSE),"")</f>
        <v/>
      </c>
      <c r="E5333" s="24" t="str">
        <f>_xlfn.IFNA(VLOOKUP(C5333,list!G:I,3,FALSE),"")</f>
        <v/>
      </c>
      <c r="O5333" s="26" t="str">
        <f t="shared" si="417"/>
        <v/>
      </c>
      <c r="P5333" s="28" t="str">
        <f t="shared" si="421"/>
        <v/>
      </c>
      <c r="Q5333" s="24" t="str">
        <f t="shared" si="418"/>
        <v/>
      </c>
      <c r="R5333" s="24" t="str">
        <f t="shared" si="419"/>
        <v/>
      </c>
      <c r="S5333" s="27" t="str">
        <f t="shared" si="420"/>
        <v/>
      </c>
    </row>
    <row r="5334" spans="2:19" x14ac:dyDescent="0.3">
      <c r="B5334" s="24" t="str">
        <f>_xlfn.IFNA(VLOOKUP(A5334,list!B:C,2,FALSE),"")</f>
        <v/>
      </c>
      <c r="D5334" s="24" t="str">
        <f>_xlfn.IFNA(VLOOKUP(C5334,list!$G$2:$I$10,2,FALSE),"")</f>
        <v/>
      </c>
      <c r="E5334" s="24" t="str">
        <f>_xlfn.IFNA(VLOOKUP(C5334,list!G:I,3,FALSE),"")</f>
        <v/>
      </c>
      <c r="O5334" s="26" t="str">
        <f t="shared" si="417"/>
        <v/>
      </c>
      <c r="P5334" s="28" t="str">
        <f t="shared" si="421"/>
        <v/>
      </c>
      <c r="Q5334" s="24" t="str">
        <f t="shared" si="418"/>
        <v/>
      </c>
      <c r="R5334" s="24" t="str">
        <f t="shared" si="419"/>
        <v/>
      </c>
      <c r="S5334" s="27" t="str">
        <f t="shared" si="420"/>
        <v/>
      </c>
    </row>
    <row r="5335" spans="2:19" x14ac:dyDescent="0.3">
      <c r="B5335" s="24" t="str">
        <f>_xlfn.IFNA(VLOOKUP(A5335,list!B:C,2,FALSE),"")</f>
        <v/>
      </c>
      <c r="D5335" s="24" t="str">
        <f>_xlfn.IFNA(VLOOKUP(C5335,list!$G$2:$I$10,2,FALSE),"")</f>
        <v/>
      </c>
      <c r="E5335" s="24" t="str">
        <f>_xlfn.IFNA(VLOOKUP(C5335,list!G:I,3,FALSE),"")</f>
        <v/>
      </c>
      <c r="O5335" s="26" t="str">
        <f t="shared" si="417"/>
        <v/>
      </c>
      <c r="P5335" s="28" t="str">
        <f t="shared" si="421"/>
        <v/>
      </c>
      <c r="Q5335" s="24" t="str">
        <f t="shared" si="418"/>
        <v/>
      </c>
      <c r="R5335" s="24" t="str">
        <f t="shared" si="419"/>
        <v/>
      </c>
      <c r="S5335" s="27" t="str">
        <f t="shared" si="420"/>
        <v/>
      </c>
    </row>
    <row r="5336" spans="2:19" x14ac:dyDescent="0.3">
      <c r="B5336" s="24" t="str">
        <f>_xlfn.IFNA(VLOOKUP(A5336,list!B:C,2,FALSE),"")</f>
        <v/>
      </c>
      <c r="D5336" s="24" t="str">
        <f>_xlfn.IFNA(VLOOKUP(C5336,list!$G$2:$I$10,2,FALSE),"")</f>
        <v/>
      </c>
      <c r="E5336" s="24" t="str">
        <f>_xlfn.IFNA(VLOOKUP(C5336,list!G:I,3,FALSE),"")</f>
        <v/>
      </c>
      <c r="O5336" s="26" t="str">
        <f t="shared" si="417"/>
        <v/>
      </c>
      <c r="P5336" s="28" t="str">
        <f t="shared" si="421"/>
        <v/>
      </c>
      <c r="Q5336" s="24" t="str">
        <f t="shared" si="418"/>
        <v/>
      </c>
      <c r="R5336" s="24" t="str">
        <f t="shared" si="419"/>
        <v/>
      </c>
      <c r="S5336" s="27" t="str">
        <f t="shared" si="420"/>
        <v/>
      </c>
    </row>
    <row r="5337" spans="2:19" x14ac:dyDescent="0.3">
      <c r="B5337" s="24" t="str">
        <f>_xlfn.IFNA(VLOOKUP(A5337,list!B:C,2,FALSE),"")</f>
        <v/>
      </c>
      <c r="D5337" s="24" t="str">
        <f>_xlfn.IFNA(VLOOKUP(C5337,list!$G$2:$I$10,2,FALSE),"")</f>
        <v/>
      </c>
      <c r="E5337" s="24" t="str">
        <f>_xlfn.IFNA(VLOOKUP(C5337,list!G:I,3,FALSE),"")</f>
        <v/>
      </c>
      <c r="O5337" s="26" t="str">
        <f t="shared" si="417"/>
        <v/>
      </c>
      <c r="P5337" s="28" t="str">
        <f t="shared" si="421"/>
        <v/>
      </c>
      <c r="Q5337" s="24" t="str">
        <f t="shared" si="418"/>
        <v/>
      </c>
      <c r="R5337" s="24" t="str">
        <f t="shared" si="419"/>
        <v/>
      </c>
      <c r="S5337" s="27" t="str">
        <f t="shared" si="420"/>
        <v/>
      </c>
    </row>
    <row r="5338" spans="2:19" x14ac:dyDescent="0.3">
      <c r="B5338" s="24" t="str">
        <f>_xlfn.IFNA(VLOOKUP(A5338,list!B:C,2,FALSE),"")</f>
        <v/>
      </c>
      <c r="D5338" s="24" t="str">
        <f>_xlfn.IFNA(VLOOKUP(C5338,list!$G$2:$I$10,2,FALSE),"")</f>
        <v/>
      </c>
      <c r="E5338" s="24" t="str">
        <f>_xlfn.IFNA(VLOOKUP(C5338,list!G:I,3,FALSE),"")</f>
        <v/>
      </c>
      <c r="O5338" s="26" t="str">
        <f t="shared" si="417"/>
        <v/>
      </c>
      <c r="P5338" s="28" t="str">
        <f t="shared" si="421"/>
        <v/>
      </c>
      <c r="Q5338" s="24" t="str">
        <f t="shared" si="418"/>
        <v/>
      </c>
      <c r="R5338" s="24" t="str">
        <f t="shared" si="419"/>
        <v/>
      </c>
      <c r="S5338" s="27" t="str">
        <f t="shared" si="420"/>
        <v/>
      </c>
    </row>
    <row r="5339" spans="2:19" x14ac:dyDescent="0.3">
      <c r="B5339" s="24" t="str">
        <f>_xlfn.IFNA(VLOOKUP(A5339,list!B:C,2,FALSE),"")</f>
        <v/>
      </c>
      <c r="D5339" s="24" t="str">
        <f>_xlfn.IFNA(VLOOKUP(C5339,list!$G$2:$I$10,2,FALSE),"")</f>
        <v/>
      </c>
      <c r="E5339" s="24" t="str">
        <f>_xlfn.IFNA(VLOOKUP(C5339,list!G:I,3,FALSE),"")</f>
        <v/>
      </c>
      <c r="O5339" s="26" t="str">
        <f t="shared" si="417"/>
        <v/>
      </c>
      <c r="P5339" s="28" t="str">
        <f t="shared" si="421"/>
        <v/>
      </c>
      <c r="Q5339" s="24" t="str">
        <f t="shared" si="418"/>
        <v/>
      </c>
      <c r="R5339" s="24" t="str">
        <f t="shared" si="419"/>
        <v/>
      </c>
      <c r="S5339" s="27" t="str">
        <f t="shared" si="420"/>
        <v/>
      </c>
    </row>
    <row r="5340" spans="2:19" x14ac:dyDescent="0.3">
      <c r="B5340" s="24" t="str">
        <f>_xlfn.IFNA(VLOOKUP(A5340,list!B:C,2,FALSE),"")</f>
        <v/>
      </c>
      <c r="D5340" s="24" t="str">
        <f>_xlfn.IFNA(VLOOKUP(C5340,list!$G$2:$I$10,2,FALSE),"")</f>
        <v/>
      </c>
      <c r="E5340" s="24" t="str">
        <f>_xlfn.IFNA(VLOOKUP(C5340,list!G:I,3,FALSE),"")</f>
        <v/>
      </c>
      <c r="O5340" s="26" t="str">
        <f t="shared" si="417"/>
        <v/>
      </c>
      <c r="P5340" s="28" t="str">
        <f t="shared" si="421"/>
        <v/>
      </c>
      <c r="Q5340" s="24" t="str">
        <f t="shared" si="418"/>
        <v/>
      </c>
      <c r="R5340" s="24" t="str">
        <f t="shared" si="419"/>
        <v/>
      </c>
      <c r="S5340" s="27" t="str">
        <f t="shared" si="420"/>
        <v/>
      </c>
    </row>
    <row r="5341" spans="2:19" x14ac:dyDescent="0.3">
      <c r="B5341" s="24" t="str">
        <f>_xlfn.IFNA(VLOOKUP(A5341,list!B:C,2,FALSE),"")</f>
        <v/>
      </c>
      <c r="D5341" s="24" t="str">
        <f>_xlfn.IFNA(VLOOKUP(C5341,list!$G$2:$I$10,2,FALSE),"")</f>
        <v/>
      </c>
      <c r="E5341" s="24" t="str">
        <f>_xlfn.IFNA(VLOOKUP(C5341,list!G:I,3,FALSE),"")</f>
        <v/>
      </c>
      <c r="O5341" s="26" t="str">
        <f t="shared" si="417"/>
        <v/>
      </c>
      <c r="P5341" s="28" t="str">
        <f t="shared" si="421"/>
        <v/>
      </c>
      <c r="Q5341" s="24" t="str">
        <f t="shared" si="418"/>
        <v/>
      </c>
      <c r="R5341" s="24" t="str">
        <f t="shared" si="419"/>
        <v/>
      </c>
      <c r="S5341" s="27" t="str">
        <f t="shared" si="420"/>
        <v/>
      </c>
    </row>
    <row r="5342" spans="2:19" x14ac:dyDescent="0.3">
      <c r="B5342" s="24" t="str">
        <f>_xlfn.IFNA(VLOOKUP(A5342,list!B:C,2,FALSE),"")</f>
        <v/>
      </c>
      <c r="D5342" s="24" t="str">
        <f>_xlfn.IFNA(VLOOKUP(C5342,list!$G$2:$I$10,2,FALSE),"")</f>
        <v/>
      </c>
      <c r="E5342" s="24" t="str">
        <f>_xlfn.IFNA(VLOOKUP(C5342,list!G:I,3,FALSE),"")</f>
        <v/>
      </c>
      <c r="O5342" s="26" t="str">
        <f t="shared" si="417"/>
        <v/>
      </c>
      <c r="P5342" s="28" t="str">
        <f t="shared" si="421"/>
        <v/>
      </c>
      <c r="Q5342" s="24" t="str">
        <f t="shared" si="418"/>
        <v/>
      </c>
      <c r="R5342" s="24" t="str">
        <f t="shared" si="419"/>
        <v/>
      </c>
      <c r="S5342" s="27" t="str">
        <f t="shared" si="420"/>
        <v/>
      </c>
    </row>
    <row r="5343" spans="2:19" x14ac:dyDescent="0.3">
      <c r="B5343" s="24" t="str">
        <f>_xlfn.IFNA(VLOOKUP(A5343,list!B:C,2,FALSE),"")</f>
        <v/>
      </c>
      <c r="D5343" s="24" t="str">
        <f>_xlfn.IFNA(VLOOKUP(C5343,list!$G$2:$I$10,2,FALSE),"")</f>
        <v/>
      </c>
      <c r="E5343" s="24" t="str">
        <f>_xlfn.IFNA(VLOOKUP(C5343,list!G:I,3,FALSE),"")</f>
        <v/>
      </c>
      <c r="O5343" s="26" t="str">
        <f t="shared" si="417"/>
        <v/>
      </c>
      <c r="P5343" s="28" t="str">
        <f t="shared" si="421"/>
        <v/>
      </c>
      <c r="Q5343" s="24" t="str">
        <f t="shared" si="418"/>
        <v/>
      </c>
      <c r="R5343" s="24" t="str">
        <f t="shared" si="419"/>
        <v/>
      </c>
      <c r="S5343" s="27" t="str">
        <f t="shared" si="420"/>
        <v/>
      </c>
    </row>
    <row r="5344" spans="2:19" x14ac:dyDescent="0.3">
      <c r="B5344" s="24" t="str">
        <f>_xlfn.IFNA(VLOOKUP(A5344,list!B:C,2,FALSE),"")</f>
        <v/>
      </c>
      <c r="D5344" s="24" t="str">
        <f>_xlfn.IFNA(VLOOKUP(C5344,list!$G$2:$I$10,2,FALSE),"")</f>
        <v/>
      </c>
      <c r="E5344" s="24" t="str">
        <f>_xlfn.IFNA(VLOOKUP(C5344,list!G:I,3,FALSE),"")</f>
        <v/>
      </c>
      <c r="O5344" s="26" t="str">
        <f t="shared" si="417"/>
        <v/>
      </c>
      <c r="P5344" s="28" t="str">
        <f t="shared" si="421"/>
        <v/>
      </c>
      <c r="Q5344" s="24" t="str">
        <f t="shared" si="418"/>
        <v/>
      </c>
      <c r="R5344" s="24" t="str">
        <f t="shared" si="419"/>
        <v/>
      </c>
      <c r="S5344" s="27" t="str">
        <f t="shared" si="420"/>
        <v/>
      </c>
    </row>
    <row r="5345" spans="2:19" x14ac:dyDescent="0.3">
      <c r="B5345" s="24" t="str">
        <f>_xlfn.IFNA(VLOOKUP(A5345,list!B:C,2,FALSE),"")</f>
        <v/>
      </c>
      <c r="D5345" s="24" t="str">
        <f>_xlfn.IFNA(VLOOKUP(C5345,list!$G$2:$I$10,2,FALSE),"")</f>
        <v/>
      </c>
      <c r="E5345" s="24" t="str">
        <f>_xlfn.IFNA(VLOOKUP(C5345,list!G:I,3,FALSE),"")</f>
        <v/>
      </c>
      <c r="O5345" s="26" t="str">
        <f t="shared" si="417"/>
        <v/>
      </c>
      <c r="P5345" s="28" t="str">
        <f t="shared" si="421"/>
        <v/>
      </c>
      <c r="Q5345" s="24" t="str">
        <f t="shared" si="418"/>
        <v/>
      </c>
      <c r="R5345" s="24" t="str">
        <f t="shared" si="419"/>
        <v/>
      </c>
      <c r="S5345" s="27" t="str">
        <f t="shared" si="420"/>
        <v/>
      </c>
    </row>
    <row r="5346" spans="2:19" x14ac:dyDescent="0.3">
      <c r="B5346" s="24" t="str">
        <f>_xlfn.IFNA(VLOOKUP(A5346,list!B:C,2,FALSE),"")</f>
        <v/>
      </c>
      <c r="D5346" s="24" t="str">
        <f>_xlfn.IFNA(VLOOKUP(C5346,list!$G$2:$I$10,2,FALSE),"")</f>
        <v/>
      </c>
      <c r="E5346" s="24" t="str">
        <f>_xlfn.IFNA(VLOOKUP(C5346,list!G:I,3,FALSE),"")</f>
        <v/>
      </c>
      <c r="O5346" s="26" t="str">
        <f t="shared" si="417"/>
        <v/>
      </c>
      <c r="P5346" s="28" t="str">
        <f t="shared" si="421"/>
        <v/>
      </c>
      <c r="Q5346" s="24" t="str">
        <f t="shared" si="418"/>
        <v/>
      </c>
      <c r="R5346" s="24" t="str">
        <f t="shared" si="419"/>
        <v/>
      </c>
      <c r="S5346" s="27" t="str">
        <f t="shared" si="420"/>
        <v/>
      </c>
    </row>
    <row r="5347" spans="2:19" x14ac:dyDescent="0.3">
      <c r="B5347" s="24" t="str">
        <f>_xlfn.IFNA(VLOOKUP(A5347,list!B:C,2,FALSE),"")</f>
        <v/>
      </c>
      <c r="D5347" s="24" t="str">
        <f>_xlfn.IFNA(VLOOKUP(C5347,list!$G$2:$I$10,2,FALSE),"")</f>
        <v/>
      </c>
      <c r="E5347" s="24" t="str">
        <f>_xlfn.IFNA(VLOOKUP(C5347,list!G:I,3,FALSE),"")</f>
        <v/>
      </c>
      <c r="O5347" s="26" t="str">
        <f t="shared" si="417"/>
        <v/>
      </c>
      <c r="P5347" s="28" t="str">
        <f t="shared" si="421"/>
        <v/>
      </c>
      <c r="Q5347" s="24" t="str">
        <f t="shared" si="418"/>
        <v/>
      </c>
      <c r="R5347" s="24" t="str">
        <f t="shared" si="419"/>
        <v/>
      </c>
      <c r="S5347" s="27" t="str">
        <f t="shared" si="420"/>
        <v/>
      </c>
    </row>
    <row r="5348" spans="2:19" x14ac:dyDescent="0.3">
      <c r="B5348" s="24" t="str">
        <f>_xlfn.IFNA(VLOOKUP(A5348,list!B:C,2,FALSE),"")</f>
        <v/>
      </c>
      <c r="D5348" s="24" t="str">
        <f>_xlfn.IFNA(VLOOKUP(C5348,list!$G$2:$I$10,2,FALSE),"")</f>
        <v/>
      </c>
      <c r="E5348" s="24" t="str">
        <f>_xlfn.IFNA(VLOOKUP(C5348,list!G:I,3,FALSE),"")</f>
        <v/>
      </c>
      <c r="O5348" s="26" t="str">
        <f t="shared" si="417"/>
        <v/>
      </c>
      <c r="P5348" s="28" t="str">
        <f t="shared" si="421"/>
        <v/>
      </c>
      <c r="Q5348" s="24" t="str">
        <f t="shared" si="418"/>
        <v/>
      </c>
      <c r="R5348" s="24" t="str">
        <f t="shared" si="419"/>
        <v/>
      </c>
      <c r="S5348" s="27" t="str">
        <f t="shared" si="420"/>
        <v/>
      </c>
    </row>
    <row r="5349" spans="2:19" x14ac:dyDescent="0.3">
      <c r="B5349" s="24" t="str">
        <f>_xlfn.IFNA(VLOOKUP(A5349,list!B:C,2,FALSE),"")</f>
        <v/>
      </c>
      <c r="D5349" s="24" t="str">
        <f>_xlfn.IFNA(VLOOKUP(C5349,list!$G$2:$I$10,2,FALSE),"")</f>
        <v/>
      </c>
      <c r="E5349" s="24" t="str">
        <f>_xlfn.IFNA(VLOOKUP(C5349,list!G:I,3,FALSE),"")</f>
        <v/>
      </c>
      <c r="O5349" s="26" t="str">
        <f t="shared" si="417"/>
        <v/>
      </c>
      <c r="P5349" s="28" t="str">
        <f t="shared" si="421"/>
        <v/>
      </c>
      <c r="Q5349" s="24" t="str">
        <f t="shared" si="418"/>
        <v/>
      </c>
      <c r="R5349" s="24" t="str">
        <f t="shared" si="419"/>
        <v/>
      </c>
      <c r="S5349" s="27" t="str">
        <f t="shared" si="420"/>
        <v/>
      </c>
    </row>
    <row r="5350" spans="2:19" x14ac:dyDescent="0.3">
      <c r="B5350" s="24" t="str">
        <f>_xlfn.IFNA(VLOOKUP(A5350,list!B:C,2,FALSE),"")</f>
        <v/>
      </c>
      <c r="D5350" s="24" t="str">
        <f>_xlfn.IFNA(VLOOKUP(C5350,list!$G$2:$I$10,2,FALSE),"")</f>
        <v/>
      </c>
      <c r="E5350" s="24" t="str">
        <f>_xlfn.IFNA(VLOOKUP(C5350,list!G:I,3,FALSE),"")</f>
        <v/>
      </c>
      <c r="O5350" s="26" t="str">
        <f t="shared" si="417"/>
        <v/>
      </c>
      <c r="P5350" s="28" t="str">
        <f t="shared" si="421"/>
        <v/>
      </c>
      <c r="Q5350" s="24" t="str">
        <f t="shared" si="418"/>
        <v/>
      </c>
      <c r="R5350" s="24" t="str">
        <f t="shared" si="419"/>
        <v/>
      </c>
      <c r="S5350" s="27" t="str">
        <f t="shared" si="420"/>
        <v/>
      </c>
    </row>
    <row r="5351" spans="2:19" x14ac:dyDescent="0.3">
      <c r="B5351" s="24" t="str">
        <f>_xlfn.IFNA(VLOOKUP(A5351,list!B:C,2,FALSE),"")</f>
        <v/>
      </c>
      <c r="D5351" s="24" t="str">
        <f>_xlfn.IFNA(VLOOKUP(C5351,list!$G$2:$I$10,2,FALSE),"")</f>
        <v/>
      </c>
      <c r="E5351" s="24" t="str">
        <f>_xlfn.IFNA(VLOOKUP(C5351,list!G:I,3,FALSE),"")</f>
        <v/>
      </c>
      <c r="O5351" s="26" t="str">
        <f t="shared" si="417"/>
        <v/>
      </c>
      <c r="P5351" s="28" t="str">
        <f t="shared" si="421"/>
        <v/>
      </c>
      <c r="Q5351" s="24" t="str">
        <f t="shared" si="418"/>
        <v/>
      </c>
      <c r="R5351" s="24" t="str">
        <f t="shared" si="419"/>
        <v/>
      </c>
      <c r="S5351" s="27" t="str">
        <f t="shared" si="420"/>
        <v/>
      </c>
    </row>
    <row r="5352" spans="2:19" x14ac:dyDescent="0.3">
      <c r="B5352" s="24" t="str">
        <f>_xlfn.IFNA(VLOOKUP(A5352,list!B:C,2,FALSE),"")</f>
        <v/>
      </c>
      <c r="D5352" s="24" t="str">
        <f>_xlfn.IFNA(VLOOKUP(C5352,list!$G$2:$I$10,2,FALSE),"")</f>
        <v/>
      </c>
      <c r="E5352" s="24" t="str">
        <f>_xlfn.IFNA(VLOOKUP(C5352,list!G:I,3,FALSE),"")</f>
        <v/>
      </c>
      <c r="O5352" s="26" t="str">
        <f t="shared" si="417"/>
        <v/>
      </c>
      <c r="P5352" s="28" t="str">
        <f t="shared" si="421"/>
        <v/>
      </c>
      <c r="Q5352" s="24" t="str">
        <f t="shared" si="418"/>
        <v/>
      </c>
      <c r="R5352" s="24" t="str">
        <f t="shared" si="419"/>
        <v/>
      </c>
      <c r="S5352" s="27" t="str">
        <f t="shared" si="420"/>
        <v/>
      </c>
    </row>
    <row r="5353" spans="2:19" x14ac:dyDescent="0.3">
      <c r="B5353" s="24" t="str">
        <f>_xlfn.IFNA(VLOOKUP(A5353,list!B:C,2,FALSE),"")</f>
        <v/>
      </c>
      <c r="D5353" s="24" t="str">
        <f>_xlfn.IFNA(VLOOKUP(C5353,list!$G$2:$I$10,2,FALSE),"")</f>
        <v/>
      </c>
      <c r="E5353" s="24" t="str">
        <f>_xlfn.IFNA(VLOOKUP(C5353,list!G:I,3,FALSE),"")</f>
        <v/>
      </c>
      <c r="O5353" s="26" t="str">
        <f t="shared" si="417"/>
        <v/>
      </c>
      <c r="P5353" s="28" t="str">
        <f t="shared" si="421"/>
        <v/>
      </c>
      <c r="Q5353" s="24" t="str">
        <f t="shared" si="418"/>
        <v/>
      </c>
      <c r="R5353" s="24" t="str">
        <f t="shared" si="419"/>
        <v/>
      </c>
      <c r="S5353" s="27" t="str">
        <f t="shared" si="420"/>
        <v/>
      </c>
    </row>
    <row r="5354" spans="2:19" x14ac:dyDescent="0.3">
      <c r="B5354" s="24" t="str">
        <f>_xlfn.IFNA(VLOOKUP(A5354,list!B:C,2,FALSE),"")</f>
        <v/>
      </c>
      <c r="D5354" s="24" t="str">
        <f>_xlfn.IFNA(VLOOKUP(C5354,list!$G$2:$I$10,2,FALSE),"")</f>
        <v/>
      </c>
      <c r="E5354" s="24" t="str">
        <f>_xlfn.IFNA(VLOOKUP(C5354,list!G:I,3,FALSE),"")</f>
        <v/>
      </c>
      <c r="O5354" s="26" t="str">
        <f t="shared" si="417"/>
        <v/>
      </c>
      <c r="P5354" s="28" t="str">
        <f t="shared" si="421"/>
        <v/>
      </c>
      <c r="Q5354" s="24" t="str">
        <f t="shared" si="418"/>
        <v/>
      </c>
      <c r="R5354" s="24" t="str">
        <f t="shared" si="419"/>
        <v/>
      </c>
      <c r="S5354" s="27" t="str">
        <f t="shared" si="420"/>
        <v/>
      </c>
    </row>
    <row r="5355" spans="2:19" x14ac:dyDescent="0.3">
      <c r="B5355" s="24" t="str">
        <f>_xlfn.IFNA(VLOOKUP(A5355,list!B:C,2,FALSE),"")</f>
        <v/>
      </c>
      <c r="D5355" s="24" t="str">
        <f>_xlfn.IFNA(VLOOKUP(C5355,list!$G$2:$I$10,2,FALSE),"")</f>
        <v/>
      </c>
      <c r="E5355" s="24" t="str">
        <f>_xlfn.IFNA(VLOOKUP(C5355,list!G:I,3,FALSE),"")</f>
        <v/>
      </c>
      <c r="O5355" s="26" t="str">
        <f t="shared" si="417"/>
        <v/>
      </c>
      <c r="P5355" s="28" t="str">
        <f t="shared" si="421"/>
        <v/>
      </c>
      <c r="Q5355" s="24" t="str">
        <f t="shared" si="418"/>
        <v/>
      </c>
      <c r="R5355" s="24" t="str">
        <f t="shared" si="419"/>
        <v/>
      </c>
      <c r="S5355" s="27" t="str">
        <f t="shared" si="420"/>
        <v/>
      </c>
    </row>
    <row r="5356" spans="2:19" x14ac:dyDescent="0.3">
      <c r="B5356" s="24" t="str">
        <f>_xlfn.IFNA(VLOOKUP(A5356,list!B:C,2,FALSE),"")</f>
        <v/>
      </c>
      <c r="D5356" s="24" t="str">
        <f>_xlfn.IFNA(VLOOKUP(C5356,list!$G$2:$I$10,2,FALSE),"")</f>
        <v/>
      </c>
      <c r="E5356" s="24" t="str">
        <f>_xlfn.IFNA(VLOOKUP(C5356,list!G:I,3,FALSE),"")</f>
        <v/>
      </c>
      <c r="O5356" s="26" t="str">
        <f t="shared" si="417"/>
        <v/>
      </c>
      <c r="P5356" s="28" t="str">
        <f t="shared" si="421"/>
        <v/>
      </c>
      <c r="Q5356" s="24" t="str">
        <f t="shared" si="418"/>
        <v/>
      </c>
      <c r="R5356" s="24" t="str">
        <f t="shared" si="419"/>
        <v/>
      </c>
      <c r="S5356" s="27" t="str">
        <f t="shared" si="420"/>
        <v/>
      </c>
    </row>
    <row r="5357" spans="2:19" x14ac:dyDescent="0.3">
      <c r="B5357" s="24" t="str">
        <f>_xlfn.IFNA(VLOOKUP(A5357,list!B:C,2,FALSE),"")</f>
        <v/>
      </c>
      <c r="D5357" s="24" t="str">
        <f>_xlfn.IFNA(VLOOKUP(C5357,list!$G$2:$I$10,2,FALSE),"")</f>
        <v/>
      </c>
      <c r="E5357" s="24" t="str">
        <f>_xlfn.IFNA(VLOOKUP(C5357,list!G:I,3,FALSE),"")</f>
        <v/>
      </c>
      <c r="O5357" s="26" t="str">
        <f t="shared" si="417"/>
        <v/>
      </c>
      <c r="P5357" s="28" t="str">
        <f t="shared" si="421"/>
        <v/>
      </c>
      <c r="Q5357" s="24" t="str">
        <f t="shared" si="418"/>
        <v/>
      </c>
      <c r="R5357" s="24" t="str">
        <f t="shared" si="419"/>
        <v/>
      </c>
      <c r="S5357" s="27" t="str">
        <f t="shared" si="420"/>
        <v/>
      </c>
    </row>
    <row r="5358" spans="2:19" x14ac:dyDescent="0.3">
      <c r="B5358" s="24" t="str">
        <f>_xlfn.IFNA(VLOOKUP(A5358,list!B:C,2,FALSE),"")</f>
        <v/>
      </c>
      <c r="D5358" s="24" t="str">
        <f>_xlfn.IFNA(VLOOKUP(C5358,list!$G$2:$I$10,2,FALSE),"")</f>
        <v/>
      </c>
      <c r="E5358" s="24" t="str">
        <f>_xlfn.IFNA(VLOOKUP(C5358,list!G:I,3,FALSE),"")</f>
        <v/>
      </c>
      <c r="O5358" s="26" t="str">
        <f t="shared" si="417"/>
        <v/>
      </c>
      <c r="P5358" s="28" t="str">
        <f t="shared" si="421"/>
        <v/>
      </c>
      <c r="Q5358" s="24" t="str">
        <f t="shared" si="418"/>
        <v/>
      </c>
      <c r="R5358" s="24" t="str">
        <f t="shared" si="419"/>
        <v/>
      </c>
      <c r="S5358" s="27" t="str">
        <f t="shared" si="420"/>
        <v/>
      </c>
    </row>
    <row r="5359" spans="2:19" x14ac:dyDescent="0.3">
      <c r="B5359" s="24" t="str">
        <f>_xlfn.IFNA(VLOOKUP(A5359,list!B:C,2,FALSE),"")</f>
        <v/>
      </c>
      <c r="D5359" s="24" t="str">
        <f>_xlfn.IFNA(VLOOKUP(C5359,list!$G$2:$I$10,2,FALSE),"")</f>
        <v/>
      </c>
      <c r="E5359" s="24" t="str">
        <f>_xlfn.IFNA(VLOOKUP(C5359,list!G:I,3,FALSE),"")</f>
        <v/>
      </c>
      <c r="O5359" s="26" t="str">
        <f t="shared" si="417"/>
        <v/>
      </c>
      <c r="P5359" s="28" t="str">
        <f t="shared" si="421"/>
        <v/>
      </c>
      <c r="Q5359" s="24" t="str">
        <f t="shared" si="418"/>
        <v/>
      </c>
      <c r="R5359" s="24" t="str">
        <f t="shared" si="419"/>
        <v/>
      </c>
      <c r="S5359" s="27" t="str">
        <f t="shared" si="420"/>
        <v/>
      </c>
    </row>
    <row r="5360" spans="2:19" x14ac:dyDescent="0.3">
      <c r="B5360" s="24" t="str">
        <f>_xlfn.IFNA(VLOOKUP(A5360,list!B:C,2,FALSE),"")</f>
        <v/>
      </c>
      <c r="D5360" s="24" t="str">
        <f>_xlfn.IFNA(VLOOKUP(C5360,list!$G$2:$I$10,2,FALSE),"")</f>
        <v/>
      </c>
      <c r="E5360" s="24" t="str">
        <f>_xlfn.IFNA(VLOOKUP(C5360,list!G:I,3,FALSE),"")</f>
        <v/>
      </c>
      <c r="O5360" s="26" t="str">
        <f t="shared" si="417"/>
        <v/>
      </c>
      <c r="P5360" s="28" t="str">
        <f t="shared" si="421"/>
        <v/>
      </c>
      <c r="Q5360" s="24" t="str">
        <f t="shared" si="418"/>
        <v/>
      </c>
      <c r="R5360" s="24" t="str">
        <f t="shared" si="419"/>
        <v/>
      </c>
      <c r="S5360" s="27" t="str">
        <f t="shared" si="420"/>
        <v/>
      </c>
    </row>
    <row r="5361" spans="2:19" x14ac:dyDescent="0.3">
      <c r="B5361" s="24" t="str">
        <f>_xlfn.IFNA(VLOOKUP(A5361,list!B:C,2,FALSE),"")</f>
        <v/>
      </c>
      <c r="D5361" s="24" t="str">
        <f>_xlfn.IFNA(VLOOKUP(C5361,list!$G$2:$I$10,2,FALSE),"")</f>
        <v/>
      </c>
      <c r="E5361" s="24" t="str">
        <f>_xlfn.IFNA(VLOOKUP(C5361,list!G:I,3,FALSE),"")</f>
        <v/>
      </c>
      <c r="O5361" s="26" t="str">
        <f t="shared" si="417"/>
        <v/>
      </c>
      <c r="P5361" s="28" t="str">
        <f t="shared" si="421"/>
        <v/>
      </c>
      <c r="Q5361" s="24" t="str">
        <f t="shared" si="418"/>
        <v/>
      </c>
      <c r="R5361" s="24" t="str">
        <f t="shared" si="419"/>
        <v/>
      </c>
      <c r="S5361" s="27" t="str">
        <f t="shared" si="420"/>
        <v/>
      </c>
    </row>
    <row r="5362" spans="2:19" x14ac:dyDescent="0.3">
      <c r="B5362" s="24" t="str">
        <f>_xlfn.IFNA(VLOOKUP(A5362,list!B:C,2,FALSE),"")</f>
        <v/>
      </c>
      <c r="D5362" s="24" t="str">
        <f>_xlfn.IFNA(VLOOKUP(C5362,list!$G$2:$I$10,2,FALSE),"")</f>
        <v/>
      </c>
      <c r="E5362" s="24" t="str">
        <f>_xlfn.IFNA(VLOOKUP(C5362,list!G:I,3,FALSE),"")</f>
        <v/>
      </c>
      <c r="O5362" s="26" t="str">
        <f t="shared" si="417"/>
        <v/>
      </c>
      <c r="P5362" s="28" t="str">
        <f t="shared" si="421"/>
        <v/>
      </c>
      <c r="Q5362" s="24" t="str">
        <f t="shared" si="418"/>
        <v/>
      </c>
      <c r="R5362" s="24" t="str">
        <f t="shared" si="419"/>
        <v/>
      </c>
      <c r="S5362" s="27" t="str">
        <f t="shared" si="420"/>
        <v/>
      </c>
    </row>
    <row r="5363" spans="2:19" x14ac:dyDescent="0.3">
      <c r="B5363" s="24" t="str">
        <f>_xlfn.IFNA(VLOOKUP(A5363,list!B:C,2,FALSE),"")</f>
        <v/>
      </c>
      <c r="D5363" s="24" t="str">
        <f>_xlfn.IFNA(VLOOKUP(C5363,list!$G$2:$I$10,2,FALSE),"")</f>
        <v/>
      </c>
      <c r="E5363" s="24" t="str">
        <f>_xlfn.IFNA(VLOOKUP(C5363,list!G:I,3,FALSE),"")</f>
        <v/>
      </c>
      <c r="O5363" s="26" t="str">
        <f t="shared" si="417"/>
        <v/>
      </c>
      <c r="P5363" s="28" t="str">
        <f t="shared" si="421"/>
        <v/>
      </c>
      <c r="Q5363" s="24" t="str">
        <f t="shared" si="418"/>
        <v/>
      </c>
      <c r="R5363" s="24" t="str">
        <f t="shared" si="419"/>
        <v/>
      </c>
      <c r="S5363" s="27" t="str">
        <f t="shared" si="420"/>
        <v/>
      </c>
    </row>
    <row r="5364" spans="2:19" x14ac:dyDescent="0.3">
      <c r="B5364" s="24" t="str">
        <f>_xlfn.IFNA(VLOOKUP(A5364,list!B:C,2,FALSE),"")</f>
        <v/>
      </c>
      <c r="D5364" s="24" t="str">
        <f>_xlfn.IFNA(VLOOKUP(C5364,list!$G$2:$I$10,2,FALSE),"")</f>
        <v/>
      </c>
      <c r="E5364" s="24" t="str">
        <f>_xlfn.IFNA(VLOOKUP(C5364,list!G:I,3,FALSE),"")</f>
        <v/>
      </c>
      <c r="O5364" s="26" t="str">
        <f t="shared" si="417"/>
        <v/>
      </c>
      <c r="P5364" s="28" t="str">
        <f t="shared" si="421"/>
        <v/>
      </c>
      <c r="Q5364" s="24" t="str">
        <f t="shared" si="418"/>
        <v/>
      </c>
      <c r="R5364" s="24" t="str">
        <f t="shared" si="419"/>
        <v/>
      </c>
      <c r="S5364" s="27" t="str">
        <f t="shared" si="420"/>
        <v/>
      </c>
    </row>
    <row r="5365" spans="2:19" x14ac:dyDescent="0.3">
      <c r="B5365" s="24" t="str">
        <f>_xlfn.IFNA(VLOOKUP(A5365,list!B:C,2,FALSE),"")</f>
        <v/>
      </c>
      <c r="D5365" s="24" t="str">
        <f>_xlfn.IFNA(VLOOKUP(C5365,list!$G$2:$I$10,2,FALSE),"")</f>
        <v/>
      </c>
      <c r="E5365" s="24" t="str">
        <f>_xlfn.IFNA(VLOOKUP(C5365,list!G:I,3,FALSE),"")</f>
        <v/>
      </c>
      <c r="O5365" s="26" t="str">
        <f t="shared" si="417"/>
        <v/>
      </c>
      <c r="P5365" s="28" t="str">
        <f t="shared" si="421"/>
        <v/>
      </c>
      <c r="Q5365" s="24" t="str">
        <f t="shared" si="418"/>
        <v/>
      </c>
      <c r="R5365" s="24" t="str">
        <f t="shared" si="419"/>
        <v/>
      </c>
      <c r="S5365" s="27" t="str">
        <f t="shared" si="420"/>
        <v/>
      </c>
    </row>
    <row r="5366" spans="2:19" x14ac:dyDescent="0.3">
      <c r="B5366" s="24" t="str">
        <f>_xlfn.IFNA(VLOOKUP(A5366,list!B:C,2,FALSE),"")</f>
        <v/>
      </c>
      <c r="D5366" s="24" t="str">
        <f>_xlfn.IFNA(VLOOKUP(C5366,list!$G$2:$I$10,2,FALSE),"")</f>
        <v/>
      </c>
      <c r="E5366" s="24" t="str">
        <f>_xlfn.IFNA(VLOOKUP(C5366,list!G:I,3,FALSE),"")</f>
        <v/>
      </c>
      <c r="O5366" s="26" t="str">
        <f t="shared" si="417"/>
        <v/>
      </c>
      <c r="P5366" s="28" t="str">
        <f t="shared" si="421"/>
        <v/>
      </c>
      <c r="Q5366" s="24" t="str">
        <f t="shared" si="418"/>
        <v/>
      </c>
      <c r="R5366" s="24" t="str">
        <f t="shared" si="419"/>
        <v/>
      </c>
      <c r="S5366" s="27" t="str">
        <f t="shared" si="420"/>
        <v/>
      </c>
    </row>
    <row r="5367" spans="2:19" x14ac:dyDescent="0.3">
      <c r="B5367" s="24" t="str">
        <f>_xlfn.IFNA(VLOOKUP(A5367,list!B:C,2,FALSE),"")</f>
        <v/>
      </c>
      <c r="D5367" s="24" t="str">
        <f>_xlfn.IFNA(VLOOKUP(C5367,list!$G$2:$I$10,2,FALSE),"")</f>
        <v/>
      </c>
      <c r="E5367" s="24" t="str">
        <f>_xlfn.IFNA(VLOOKUP(C5367,list!G:I,3,FALSE),"")</f>
        <v/>
      </c>
      <c r="O5367" s="26" t="str">
        <f t="shared" si="417"/>
        <v/>
      </c>
      <c r="P5367" s="28" t="str">
        <f t="shared" si="421"/>
        <v/>
      </c>
      <c r="Q5367" s="24" t="str">
        <f t="shared" si="418"/>
        <v/>
      </c>
      <c r="R5367" s="24" t="str">
        <f t="shared" si="419"/>
        <v/>
      </c>
      <c r="S5367" s="27" t="str">
        <f t="shared" si="420"/>
        <v/>
      </c>
    </row>
    <row r="5368" spans="2:19" x14ac:dyDescent="0.3">
      <c r="B5368" s="24" t="str">
        <f>_xlfn.IFNA(VLOOKUP(A5368,list!B:C,2,FALSE),"")</f>
        <v/>
      </c>
      <c r="D5368" s="24" t="str">
        <f>_xlfn.IFNA(VLOOKUP(C5368,list!$G$2:$I$10,2,FALSE),"")</f>
        <v/>
      </c>
      <c r="E5368" s="24" t="str">
        <f>_xlfn.IFNA(VLOOKUP(C5368,list!G:I,3,FALSE),"")</f>
        <v/>
      </c>
      <c r="O5368" s="26" t="str">
        <f t="shared" si="417"/>
        <v/>
      </c>
      <c r="P5368" s="28" t="str">
        <f t="shared" si="421"/>
        <v/>
      </c>
      <c r="Q5368" s="24" t="str">
        <f t="shared" si="418"/>
        <v/>
      </c>
      <c r="R5368" s="24" t="str">
        <f t="shared" si="419"/>
        <v/>
      </c>
      <c r="S5368" s="27" t="str">
        <f t="shared" si="420"/>
        <v/>
      </c>
    </row>
    <row r="5369" spans="2:19" x14ac:dyDescent="0.3">
      <c r="B5369" s="24" t="str">
        <f>_xlfn.IFNA(VLOOKUP(A5369,list!B:C,2,FALSE),"")</f>
        <v/>
      </c>
      <c r="D5369" s="24" t="str">
        <f>_xlfn.IFNA(VLOOKUP(C5369,list!$G$2:$I$10,2,FALSE),"")</f>
        <v/>
      </c>
      <c r="E5369" s="24" t="str">
        <f>_xlfn.IFNA(VLOOKUP(C5369,list!G:I,3,FALSE),"")</f>
        <v/>
      </c>
      <c r="O5369" s="26" t="str">
        <f t="shared" si="417"/>
        <v/>
      </c>
      <c r="P5369" s="28" t="str">
        <f t="shared" si="421"/>
        <v/>
      </c>
      <c r="Q5369" s="24" t="str">
        <f t="shared" si="418"/>
        <v/>
      </c>
      <c r="R5369" s="24" t="str">
        <f t="shared" si="419"/>
        <v/>
      </c>
      <c r="S5369" s="27" t="str">
        <f t="shared" si="420"/>
        <v/>
      </c>
    </row>
    <row r="5370" spans="2:19" x14ac:dyDescent="0.3">
      <c r="B5370" s="24" t="str">
        <f>_xlfn.IFNA(VLOOKUP(A5370,list!B:C,2,FALSE),"")</f>
        <v/>
      </c>
      <c r="D5370" s="24" t="str">
        <f>_xlfn.IFNA(VLOOKUP(C5370,list!$G$2:$I$10,2,FALSE),"")</f>
        <v/>
      </c>
      <c r="E5370" s="24" t="str">
        <f>_xlfn.IFNA(VLOOKUP(C5370,list!G:I,3,FALSE),"")</f>
        <v/>
      </c>
      <c r="O5370" s="26" t="str">
        <f t="shared" si="417"/>
        <v/>
      </c>
      <c r="P5370" s="28" t="str">
        <f t="shared" si="421"/>
        <v/>
      </c>
      <c r="Q5370" s="24" t="str">
        <f t="shared" si="418"/>
        <v/>
      </c>
      <c r="R5370" s="24" t="str">
        <f t="shared" si="419"/>
        <v/>
      </c>
      <c r="S5370" s="27" t="str">
        <f t="shared" si="420"/>
        <v/>
      </c>
    </row>
    <row r="5371" spans="2:19" x14ac:dyDescent="0.3">
      <c r="B5371" s="24" t="str">
        <f>_xlfn.IFNA(VLOOKUP(A5371,list!B:C,2,FALSE),"")</f>
        <v/>
      </c>
      <c r="D5371" s="24" t="str">
        <f>_xlfn.IFNA(VLOOKUP(C5371,list!$G$2:$I$10,2,FALSE),"")</f>
        <v/>
      </c>
      <c r="E5371" s="24" t="str">
        <f>_xlfn.IFNA(VLOOKUP(C5371,list!G:I,3,FALSE),"")</f>
        <v/>
      </c>
      <c r="O5371" s="26" t="str">
        <f t="shared" si="417"/>
        <v/>
      </c>
      <c r="P5371" s="28" t="str">
        <f t="shared" si="421"/>
        <v/>
      </c>
      <c r="Q5371" s="24" t="str">
        <f t="shared" si="418"/>
        <v/>
      </c>
      <c r="R5371" s="24" t="str">
        <f t="shared" si="419"/>
        <v/>
      </c>
      <c r="S5371" s="27" t="str">
        <f t="shared" si="420"/>
        <v/>
      </c>
    </row>
    <row r="5372" spans="2:19" x14ac:dyDescent="0.3">
      <c r="B5372" s="24" t="str">
        <f>_xlfn.IFNA(VLOOKUP(A5372,list!B:C,2,FALSE),"")</f>
        <v/>
      </c>
      <c r="D5372" s="24" t="str">
        <f>_xlfn.IFNA(VLOOKUP(C5372,list!$G$2:$I$10,2,FALSE),"")</f>
        <v/>
      </c>
      <c r="E5372" s="24" t="str">
        <f>_xlfn.IFNA(VLOOKUP(C5372,list!G:I,3,FALSE),"")</f>
        <v/>
      </c>
      <c r="O5372" s="26" t="str">
        <f t="shared" si="417"/>
        <v/>
      </c>
      <c r="P5372" s="28" t="str">
        <f t="shared" si="421"/>
        <v/>
      </c>
      <c r="Q5372" s="24" t="str">
        <f t="shared" si="418"/>
        <v/>
      </c>
      <c r="R5372" s="24" t="str">
        <f t="shared" si="419"/>
        <v/>
      </c>
      <c r="S5372" s="27" t="str">
        <f t="shared" si="420"/>
        <v/>
      </c>
    </row>
    <row r="5373" spans="2:19" x14ac:dyDescent="0.3">
      <c r="B5373" s="24" t="str">
        <f>_xlfn.IFNA(VLOOKUP(A5373,list!B:C,2,FALSE),"")</f>
        <v/>
      </c>
      <c r="D5373" s="24" t="str">
        <f>_xlfn.IFNA(VLOOKUP(C5373,list!$G$2:$I$10,2,FALSE),"")</f>
        <v/>
      </c>
      <c r="E5373" s="24" t="str">
        <f>_xlfn.IFNA(VLOOKUP(C5373,list!G:I,3,FALSE),"")</f>
        <v/>
      </c>
      <c r="O5373" s="26" t="str">
        <f t="shared" si="417"/>
        <v/>
      </c>
      <c r="P5373" s="28" t="str">
        <f t="shared" si="421"/>
        <v/>
      </c>
      <c r="Q5373" s="24" t="str">
        <f t="shared" si="418"/>
        <v/>
      </c>
      <c r="R5373" s="24" t="str">
        <f t="shared" si="419"/>
        <v/>
      </c>
      <c r="S5373" s="27" t="str">
        <f t="shared" si="420"/>
        <v/>
      </c>
    </row>
    <row r="5374" spans="2:19" x14ac:dyDescent="0.3">
      <c r="B5374" s="24" t="str">
        <f>_xlfn.IFNA(VLOOKUP(A5374,list!B:C,2,FALSE),"")</f>
        <v/>
      </c>
      <c r="D5374" s="24" t="str">
        <f>_xlfn.IFNA(VLOOKUP(C5374,list!$G$2:$I$10,2,FALSE),"")</f>
        <v/>
      </c>
      <c r="E5374" s="24" t="str">
        <f>_xlfn.IFNA(VLOOKUP(C5374,list!G:I,3,FALSE),"")</f>
        <v/>
      </c>
      <c r="O5374" s="26" t="str">
        <f t="shared" si="417"/>
        <v/>
      </c>
      <c r="P5374" s="28" t="str">
        <f t="shared" si="421"/>
        <v/>
      </c>
      <c r="Q5374" s="24" t="str">
        <f t="shared" si="418"/>
        <v/>
      </c>
      <c r="R5374" s="24" t="str">
        <f t="shared" si="419"/>
        <v/>
      </c>
      <c r="S5374" s="27" t="str">
        <f t="shared" si="420"/>
        <v/>
      </c>
    </row>
    <row r="5375" spans="2:19" x14ac:dyDescent="0.3">
      <c r="B5375" s="24" t="str">
        <f>_xlfn.IFNA(VLOOKUP(A5375,list!B:C,2,FALSE),"")</f>
        <v/>
      </c>
      <c r="D5375" s="24" t="str">
        <f>_xlfn.IFNA(VLOOKUP(C5375,list!$G$2:$I$10,2,FALSE),"")</f>
        <v/>
      </c>
      <c r="E5375" s="24" t="str">
        <f>_xlfn.IFNA(VLOOKUP(C5375,list!G:I,3,FALSE),"")</f>
        <v/>
      </c>
      <c r="O5375" s="26" t="str">
        <f t="shared" si="417"/>
        <v/>
      </c>
      <c r="P5375" s="28" t="str">
        <f t="shared" si="421"/>
        <v/>
      </c>
      <c r="Q5375" s="24" t="str">
        <f t="shared" si="418"/>
        <v/>
      </c>
      <c r="R5375" s="24" t="str">
        <f t="shared" si="419"/>
        <v/>
      </c>
      <c r="S5375" s="27" t="str">
        <f t="shared" si="420"/>
        <v/>
      </c>
    </row>
    <row r="5376" spans="2:19" x14ac:dyDescent="0.3">
      <c r="B5376" s="24" t="str">
        <f>_xlfn.IFNA(VLOOKUP(A5376,list!B:C,2,FALSE),"")</f>
        <v/>
      </c>
      <c r="D5376" s="24" t="str">
        <f>_xlfn.IFNA(VLOOKUP(C5376,list!$G$2:$I$10,2,FALSE),"")</f>
        <v/>
      </c>
      <c r="E5376" s="24" t="str">
        <f>_xlfn.IFNA(VLOOKUP(C5376,list!G:I,3,FALSE),"")</f>
        <v/>
      </c>
      <c r="O5376" s="26" t="str">
        <f t="shared" si="417"/>
        <v/>
      </c>
      <c r="P5376" s="28" t="str">
        <f t="shared" si="421"/>
        <v/>
      </c>
      <c r="Q5376" s="24" t="str">
        <f t="shared" si="418"/>
        <v/>
      </c>
      <c r="R5376" s="24" t="str">
        <f t="shared" si="419"/>
        <v/>
      </c>
      <c r="S5376" s="27" t="str">
        <f t="shared" si="420"/>
        <v/>
      </c>
    </row>
    <row r="5377" spans="2:19" x14ac:dyDescent="0.3">
      <c r="B5377" s="24" t="str">
        <f>_xlfn.IFNA(VLOOKUP(A5377,list!B:C,2,FALSE),"")</f>
        <v/>
      </c>
      <c r="D5377" s="24" t="str">
        <f>_xlfn.IFNA(VLOOKUP(C5377,list!$G$2:$I$10,2,FALSE),"")</f>
        <v/>
      </c>
      <c r="E5377" s="24" t="str">
        <f>_xlfn.IFNA(VLOOKUP(C5377,list!G:I,3,FALSE),"")</f>
        <v/>
      </c>
      <c r="O5377" s="26" t="str">
        <f t="shared" si="417"/>
        <v/>
      </c>
      <c r="P5377" s="28" t="str">
        <f t="shared" si="421"/>
        <v/>
      </c>
      <c r="Q5377" s="24" t="str">
        <f t="shared" si="418"/>
        <v/>
      </c>
      <c r="R5377" s="24" t="str">
        <f t="shared" si="419"/>
        <v/>
      </c>
      <c r="S5377" s="27" t="str">
        <f t="shared" si="420"/>
        <v/>
      </c>
    </row>
    <row r="5378" spans="2:19" x14ac:dyDescent="0.3">
      <c r="B5378" s="24" t="str">
        <f>_xlfn.IFNA(VLOOKUP(A5378,list!B:C,2,FALSE),"")</f>
        <v/>
      </c>
      <c r="D5378" s="24" t="str">
        <f>_xlfn.IFNA(VLOOKUP(C5378,list!$G$2:$I$10,2,FALSE),"")</f>
        <v/>
      </c>
      <c r="E5378" s="24" t="str">
        <f>_xlfn.IFNA(VLOOKUP(C5378,list!G:I,3,FALSE),"")</f>
        <v/>
      </c>
      <c r="O5378" s="26" t="str">
        <f t="shared" ref="O5378:O5441" si="422">IFERROR(IF(H5378="","",DATE(YEAR(H5378),MONTH(H5378),1)),"")</f>
        <v/>
      </c>
      <c r="P5378" s="28" t="str">
        <f t="shared" si="421"/>
        <v/>
      </c>
      <c r="Q5378" s="24" t="str">
        <f t="shared" ref="Q5378:Q5441" si="423">IFERROR(IF(J5378="","",MONTH(EOMONTH(J5378,(DAY(J5378)&gt;15)+0))),"")</f>
        <v/>
      </c>
      <c r="R5378" s="24" t="str">
        <f t="shared" ref="R5378:R5441" si="424">IFERROR(IF(J5378="","",IF(AND(MONTH(J5378)=12,Q5378=1),YEAR(J5378)+1,YEAR(J5378))),"")</f>
        <v/>
      </c>
      <c r="S5378" s="27" t="str">
        <f t="shared" ref="S5378:S5441" si="425">IF(OR(Q5378="",R5378=""),"",DATE(R5378,Q5378,1))</f>
        <v/>
      </c>
    </row>
    <row r="5379" spans="2:19" x14ac:dyDescent="0.3">
      <c r="B5379" s="24" t="str">
        <f>_xlfn.IFNA(VLOOKUP(A5379,list!B:C,2,FALSE),"")</f>
        <v/>
      </c>
      <c r="D5379" s="24" t="str">
        <f>_xlfn.IFNA(VLOOKUP(C5379,list!$G$2:$I$10,2,FALSE),"")</f>
        <v/>
      </c>
      <c r="E5379" s="24" t="str">
        <f>_xlfn.IFNA(VLOOKUP(C5379,list!G:I,3,FALSE),"")</f>
        <v/>
      </c>
      <c r="O5379" s="26" t="str">
        <f t="shared" si="422"/>
        <v/>
      </c>
      <c r="P5379" s="28" t="str">
        <f t="shared" ref="P5379:P5442" si="426">IFERROR(IF(J5379&gt;0,((J5379-H5379)/7),""),"")</f>
        <v/>
      </c>
      <c r="Q5379" s="24" t="str">
        <f t="shared" si="423"/>
        <v/>
      </c>
      <c r="R5379" s="24" t="str">
        <f t="shared" si="424"/>
        <v/>
      </c>
      <c r="S5379" s="27" t="str">
        <f t="shared" si="425"/>
        <v/>
      </c>
    </row>
    <row r="5380" spans="2:19" x14ac:dyDescent="0.3">
      <c r="B5380" s="24" t="str">
        <f>_xlfn.IFNA(VLOOKUP(A5380,list!B:C,2,FALSE),"")</f>
        <v/>
      </c>
      <c r="D5380" s="24" t="str">
        <f>_xlfn.IFNA(VLOOKUP(C5380,list!$G$2:$I$10,2,FALSE),"")</f>
        <v/>
      </c>
      <c r="E5380" s="24" t="str">
        <f>_xlfn.IFNA(VLOOKUP(C5380,list!G:I,3,FALSE),"")</f>
        <v/>
      </c>
      <c r="O5380" s="26" t="str">
        <f t="shared" si="422"/>
        <v/>
      </c>
      <c r="P5380" s="28" t="str">
        <f t="shared" si="426"/>
        <v/>
      </c>
      <c r="Q5380" s="24" t="str">
        <f t="shared" si="423"/>
        <v/>
      </c>
      <c r="R5380" s="24" t="str">
        <f t="shared" si="424"/>
        <v/>
      </c>
      <c r="S5380" s="27" t="str">
        <f t="shared" si="425"/>
        <v/>
      </c>
    </row>
    <row r="5381" spans="2:19" x14ac:dyDescent="0.3">
      <c r="B5381" s="24" t="str">
        <f>_xlfn.IFNA(VLOOKUP(A5381,list!B:C,2,FALSE),"")</f>
        <v/>
      </c>
      <c r="D5381" s="24" t="str">
        <f>_xlfn.IFNA(VLOOKUP(C5381,list!$G$2:$I$10,2,FALSE),"")</f>
        <v/>
      </c>
      <c r="E5381" s="24" t="str">
        <f>_xlfn.IFNA(VLOOKUP(C5381,list!G:I,3,FALSE),"")</f>
        <v/>
      </c>
      <c r="O5381" s="26" t="str">
        <f t="shared" si="422"/>
        <v/>
      </c>
      <c r="P5381" s="28" t="str">
        <f t="shared" si="426"/>
        <v/>
      </c>
      <c r="Q5381" s="24" t="str">
        <f t="shared" si="423"/>
        <v/>
      </c>
      <c r="R5381" s="24" t="str">
        <f t="shared" si="424"/>
        <v/>
      </c>
      <c r="S5381" s="27" t="str">
        <f t="shared" si="425"/>
        <v/>
      </c>
    </row>
    <row r="5382" spans="2:19" x14ac:dyDescent="0.3">
      <c r="B5382" s="24" t="str">
        <f>_xlfn.IFNA(VLOOKUP(A5382,list!B:C,2,FALSE),"")</f>
        <v/>
      </c>
      <c r="D5382" s="24" t="str">
        <f>_xlfn.IFNA(VLOOKUP(C5382,list!$G$2:$I$10,2,FALSE),"")</f>
        <v/>
      </c>
      <c r="E5382" s="24" t="str">
        <f>_xlfn.IFNA(VLOOKUP(C5382,list!G:I,3,FALSE),"")</f>
        <v/>
      </c>
      <c r="O5382" s="26" t="str">
        <f t="shared" si="422"/>
        <v/>
      </c>
      <c r="P5382" s="28" t="str">
        <f t="shared" si="426"/>
        <v/>
      </c>
      <c r="Q5382" s="24" t="str">
        <f t="shared" si="423"/>
        <v/>
      </c>
      <c r="R5382" s="24" t="str">
        <f t="shared" si="424"/>
        <v/>
      </c>
      <c r="S5382" s="27" t="str">
        <f t="shared" si="425"/>
        <v/>
      </c>
    </row>
    <row r="5383" spans="2:19" x14ac:dyDescent="0.3">
      <c r="B5383" s="24" t="str">
        <f>_xlfn.IFNA(VLOOKUP(A5383,list!B:C,2,FALSE),"")</f>
        <v/>
      </c>
      <c r="D5383" s="24" t="str">
        <f>_xlfn.IFNA(VLOOKUP(C5383,list!$G$2:$I$10,2,FALSE),"")</f>
        <v/>
      </c>
      <c r="E5383" s="24" t="str">
        <f>_xlfn.IFNA(VLOOKUP(C5383,list!G:I,3,FALSE),"")</f>
        <v/>
      </c>
      <c r="O5383" s="26" t="str">
        <f t="shared" si="422"/>
        <v/>
      </c>
      <c r="P5383" s="28" t="str">
        <f t="shared" si="426"/>
        <v/>
      </c>
      <c r="Q5383" s="24" t="str">
        <f t="shared" si="423"/>
        <v/>
      </c>
      <c r="R5383" s="24" t="str">
        <f t="shared" si="424"/>
        <v/>
      </c>
      <c r="S5383" s="27" t="str">
        <f t="shared" si="425"/>
        <v/>
      </c>
    </row>
    <row r="5384" spans="2:19" x14ac:dyDescent="0.3">
      <c r="B5384" s="24" t="str">
        <f>_xlfn.IFNA(VLOOKUP(A5384,list!B:C,2,FALSE),"")</f>
        <v/>
      </c>
      <c r="D5384" s="24" t="str">
        <f>_xlfn.IFNA(VLOOKUP(C5384,list!$G$2:$I$10,2,FALSE),"")</f>
        <v/>
      </c>
      <c r="E5384" s="24" t="str">
        <f>_xlfn.IFNA(VLOOKUP(C5384,list!G:I,3,FALSE),"")</f>
        <v/>
      </c>
      <c r="O5384" s="26" t="str">
        <f t="shared" si="422"/>
        <v/>
      </c>
      <c r="P5384" s="28" t="str">
        <f t="shared" si="426"/>
        <v/>
      </c>
      <c r="Q5384" s="24" t="str">
        <f t="shared" si="423"/>
        <v/>
      </c>
      <c r="R5384" s="24" t="str">
        <f t="shared" si="424"/>
        <v/>
      </c>
      <c r="S5384" s="27" t="str">
        <f t="shared" si="425"/>
        <v/>
      </c>
    </row>
    <row r="5385" spans="2:19" x14ac:dyDescent="0.3">
      <c r="B5385" s="24" t="str">
        <f>_xlfn.IFNA(VLOOKUP(A5385,list!B:C,2,FALSE),"")</f>
        <v/>
      </c>
      <c r="D5385" s="24" t="str">
        <f>_xlfn.IFNA(VLOOKUP(C5385,list!$G$2:$I$10,2,FALSE),"")</f>
        <v/>
      </c>
      <c r="E5385" s="24" t="str">
        <f>_xlfn.IFNA(VLOOKUP(C5385,list!G:I,3,FALSE),"")</f>
        <v/>
      </c>
      <c r="O5385" s="26" t="str">
        <f t="shared" si="422"/>
        <v/>
      </c>
      <c r="P5385" s="28" t="str">
        <f t="shared" si="426"/>
        <v/>
      </c>
      <c r="Q5385" s="24" t="str">
        <f t="shared" si="423"/>
        <v/>
      </c>
      <c r="R5385" s="24" t="str">
        <f t="shared" si="424"/>
        <v/>
      </c>
      <c r="S5385" s="27" t="str">
        <f t="shared" si="425"/>
        <v/>
      </c>
    </row>
    <row r="5386" spans="2:19" x14ac:dyDescent="0.3">
      <c r="B5386" s="24" t="str">
        <f>_xlfn.IFNA(VLOOKUP(A5386,list!B:C,2,FALSE),"")</f>
        <v/>
      </c>
      <c r="D5386" s="24" t="str">
        <f>_xlfn.IFNA(VLOOKUP(C5386,list!$G$2:$I$10,2,FALSE),"")</f>
        <v/>
      </c>
      <c r="E5386" s="24" t="str">
        <f>_xlfn.IFNA(VLOOKUP(C5386,list!G:I,3,FALSE),"")</f>
        <v/>
      </c>
      <c r="O5386" s="26" t="str">
        <f t="shared" si="422"/>
        <v/>
      </c>
      <c r="P5386" s="28" t="str">
        <f t="shared" si="426"/>
        <v/>
      </c>
      <c r="Q5386" s="24" t="str">
        <f t="shared" si="423"/>
        <v/>
      </c>
      <c r="R5386" s="24" t="str">
        <f t="shared" si="424"/>
        <v/>
      </c>
      <c r="S5386" s="27" t="str">
        <f t="shared" si="425"/>
        <v/>
      </c>
    </row>
    <row r="5387" spans="2:19" x14ac:dyDescent="0.3">
      <c r="B5387" s="24" t="str">
        <f>_xlfn.IFNA(VLOOKUP(A5387,list!B:C,2,FALSE),"")</f>
        <v/>
      </c>
      <c r="D5387" s="24" t="str">
        <f>_xlfn.IFNA(VLOOKUP(C5387,list!$G$2:$I$10,2,FALSE),"")</f>
        <v/>
      </c>
      <c r="E5387" s="24" t="str">
        <f>_xlfn.IFNA(VLOOKUP(C5387,list!G:I,3,FALSE),"")</f>
        <v/>
      </c>
      <c r="O5387" s="26" t="str">
        <f t="shared" si="422"/>
        <v/>
      </c>
      <c r="P5387" s="28" t="str">
        <f t="shared" si="426"/>
        <v/>
      </c>
      <c r="Q5387" s="24" t="str">
        <f t="shared" si="423"/>
        <v/>
      </c>
      <c r="R5387" s="24" t="str">
        <f t="shared" si="424"/>
        <v/>
      </c>
      <c r="S5387" s="27" t="str">
        <f t="shared" si="425"/>
        <v/>
      </c>
    </row>
    <row r="5388" spans="2:19" x14ac:dyDescent="0.3">
      <c r="B5388" s="24" t="str">
        <f>_xlfn.IFNA(VLOOKUP(A5388,list!B:C,2,FALSE),"")</f>
        <v/>
      </c>
      <c r="D5388" s="24" t="str">
        <f>_xlfn.IFNA(VLOOKUP(C5388,list!$G$2:$I$10,2,FALSE),"")</f>
        <v/>
      </c>
      <c r="E5388" s="24" t="str">
        <f>_xlfn.IFNA(VLOOKUP(C5388,list!G:I,3,FALSE),"")</f>
        <v/>
      </c>
      <c r="O5388" s="26" t="str">
        <f t="shared" si="422"/>
        <v/>
      </c>
      <c r="P5388" s="28" t="str">
        <f t="shared" si="426"/>
        <v/>
      </c>
      <c r="Q5388" s="24" t="str">
        <f t="shared" si="423"/>
        <v/>
      </c>
      <c r="R5388" s="24" t="str">
        <f t="shared" si="424"/>
        <v/>
      </c>
      <c r="S5388" s="27" t="str">
        <f t="shared" si="425"/>
        <v/>
      </c>
    </row>
    <row r="5389" spans="2:19" x14ac:dyDescent="0.3">
      <c r="B5389" s="24" t="str">
        <f>_xlfn.IFNA(VLOOKUP(A5389,list!B:C,2,FALSE),"")</f>
        <v/>
      </c>
      <c r="D5389" s="24" t="str">
        <f>_xlfn.IFNA(VLOOKUP(C5389,list!$G$2:$I$10,2,FALSE),"")</f>
        <v/>
      </c>
      <c r="E5389" s="24" t="str">
        <f>_xlfn.IFNA(VLOOKUP(C5389,list!G:I,3,FALSE),"")</f>
        <v/>
      </c>
      <c r="O5389" s="26" t="str">
        <f t="shared" si="422"/>
        <v/>
      </c>
      <c r="P5389" s="28" t="str">
        <f t="shared" si="426"/>
        <v/>
      </c>
      <c r="Q5389" s="24" t="str">
        <f t="shared" si="423"/>
        <v/>
      </c>
      <c r="R5389" s="24" t="str">
        <f t="shared" si="424"/>
        <v/>
      </c>
      <c r="S5389" s="27" t="str">
        <f t="shared" si="425"/>
        <v/>
      </c>
    </row>
    <row r="5390" spans="2:19" x14ac:dyDescent="0.3">
      <c r="B5390" s="24" t="str">
        <f>_xlfn.IFNA(VLOOKUP(A5390,list!B:C,2,FALSE),"")</f>
        <v/>
      </c>
      <c r="D5390" s="24" t="str">
        <f>_xlfn.IFNA(VLOOKUP(C5390,list!$G$2:$I$10,2,FALSE),"")</f>
        <v/>
      </c>
      <c r="E5390" s="24" t="str">
        <f>_xlfn.IFNA(VLOOKUP(C5390,list!G:I,3,FALSE),"")</f>
        <v/>
      </c>
      <c r="O5390" s="26" t="str">
        <f t="shared" si="422"/>
        <v/>
      </c>
      <c r="P5390" s="28" t="str">
        <f t="shared" si="426"/>
        <v/>
      </c>
      <c r="Q5390" s="24" t="str">
        <f t="shared" si="423"/>
        <v/>
      </c>
      <c r="R5390" s="24" t="str">
        <f t="shared" si="424"/>
        <v/>
      </c>
      <c r="S5390" s="27" t="str">
        <f t="shared" si="425"/>
        <v/>
      </c>
    </row>
    <row r="5391" spans="2:19" x14ac:dyDescent="0.3">
      <c r="B5391" s="24" t="str">
        <f>_xlfn.IFNA(VLOOKUP(A5391,list!B:C,2,FALSE),"")</f>
        <v/>
      </c>
      <c r="D5391" s="24" t="str">
        <f>_xlfn.IFNA(VLOOKUP(C5391,list!$G$2:$I$10,2,FALSE),"")</f>
        <v/>
      </c>
      <c r="E5391" s="24" t="str">
        <f>_xlfn.IFNA(VLOOKUP(C5391,list!G:I,3,FALSE),"")</f>
        <v/>
      </c>
      <c r="O5391" s="26" t="str">
        <f t="shared" si="422"/>
        <v/>
      </c>
      <c r="P5391" s="28" t="str">
        <f t="shared" si="426"/>
        <v/>
      </c>
      <c r="Q5391" s="24" t="str">
        <f t="shared" si="423"/>
        <v/>
      </c>
      <c r="R5391" s="24" t="str">
        <f t="shared" si="424"/>
        <v/>
      </c>
      <c r="S5391" s="27" t="str">
        <f t="shared" si="425"/>
        <v/>
      </c>
    </row>
    <row r="5392" spans="2:19" x14ac:dyDescent="0.3">
      <c r="B5392" s="24" t="str">
        <f>_xlfn.IFNA(VLOOKUP(A5392,list!B:C,2,FALSE),"")</f>
        <v/>
      </c>
      <c r="D5392" s="24" t="str">
        <f>_xlfn.IFNA(VLOOKUP(C5392,list!$G$2:$I$10,2,FALSE),"")</f>
        <v/>
      </c>
      <c r="E5392" s="24" t="str">
        <f>_xlfn.IFNA(VLOOKUP(C5392,list!G:I,3,FALSE),"")</f>
        <v/>
      </c>
      <c r="O5392" s="26" t="str">
        <f t="shared" si="422"/>
        <v/>
      </c>
      <c r="P5392" s="28" t="str">
        <f t="shared" si="426"/>
        <v/>
      </c>
      <c r="Q5392" s="24" t="str">
        <f t="shared" si="423"/>
        <v/>
      </c>
      <c r="R5392" s="24" t="str">
        <f t="shared" si="424"/>
        <v/>
      </c>
      <c r="S5392" s="27" t="str">
        <f t="shared" si="425"/>
        <v/>
      </c>
    </row>
    <row r="5393" spans="2:19" x14ac:dyDescent="0.3">
      <c r="B5393" s="24" t="str">
        <f>_xlfn.IFNA(VLOOKUP(A5393,list!B:C,2,FALSE),"")</f>
        <v/>
      </c>
      <c r="D5393" s="24" t="str">
        <f>_xlfn.IFNA(VLOOKUP(C5393,list!$G$2:$I$10,2,FALSE),"")</f>
        <v/>
      </c>
      <c r="E5393" s="24" t="str">
        <f>_xlfn.IFNA(VLOOKUP(C5393,list!G:I,3,FALSE),"")</f>
        <v/>
      </c>
      <c r="O5393" s="26" t="str">
        <f t="shared" si="422"/>
        <v/>
      </c>
      <c r="P5393" s="28" t="str">
        <f t="shared" si="426"/>
        <v/>
      </c>
      <c r="Q5393" s="24" t="str">
        <f t="shared" si="423"/>
        <v/>
      </c>
      <c r="R5393" s="24" t="str">
        <f t="shared" si="424"/>
        <v/>
      </c>
      <c r="S5393" s="27" t="str">
        <f t="shared" si="425"/>
        <v/>
      </c>
    </row>
    <row r="5394" spans="2:19" x14ac:dyDescent="0.3">
      <c r="B5394" s="24" t="str">
        <f>_xlfn.IFNA(VLOOKUP(A5394,list!B:C,2,FALSE),"")</f>
        <v/>
      </c>
      <c r="D5394" s="24" t="str">
        <f>_xlfn.IFNA(VLOOKUP(C5394,list!$G$2:$I$10,2,FALSE),"")</f>
        <v/>
      </c>
      <c r="E5394" s="24" t="str">
        <f>_xlfn.IFNA(VLOOKUP(C5394,list!G:I,3,FALSE),"")</f>
        <v/>
      </c>
      <c r="O5394" s="26" t="str">
        <f t="shared" si="422"/>
        <v/>
      </c>
      <c r="P5394" s="28" t="str">
        <f t="shared" si="426"/>
        <v/>
      </c>
      <c r="Q5394" s="24" t="str">
        <f t="shared" si="423"/>
        <v/>
      </c>
      <c r="R5394" s="24" t="str">
        <f t="shared" si="424"/>
        <v/>
      </c>
      <c r="S5394" s="27" t="str">
        <f t="shared" si="425"/>
        <v/>
      </c>
    </row>
    <row r="5395" spans="2:19" x14ac:dyDescent="0.3">
      <c r="B5395" s="24" t="str">
        <f>_xlfn.IFNA(VLOOKUP(A5395,list!B:C,2,FALSE),"")</f>
        <v/>
      </c>
      <c r="D5395" s="24" t="str">
        <f>_xlfn.IFNA(VLOOKUP(C5395,list!$G$2:$I$10,2,FALSE),"")</f>
        <v/>
      </c>
      <c r="E5395" s="24" t="str">
        <f>_xlfn.IFNA(VLOOKUP(C5395,list!G:I,3,FALSE),"")</f>
        <v/>
      </c>
      <c r="O5395" s="26" t="str">
        <f t="shared" si="422"/>
        <v/>
      </c>
      <c r="P5395" s="28" t="str">
        <f t="shared" si="426"/>
        <v/>
      </c>
      <c r="Q5395" s="24" t="str">
        <f t="shared" si="423"/>
        <v/>
      </c>
      <c r="R5395" s="24" t="str">
        <f t="shared" si="424"/>
        <v/>
      </c>
      <c r="S5395" s="27" t="str">
        <f t="shared" si="425"/>
        <v/>
      </c>
    </row>
    <row r="5396" spans="2:19" x14ac:dyDescent="0.3">
      <c r="B5396" s="24" t="str">
        <f>_xlfn.IFNA(VLOOKUP(A5396,list!B:C,2,FALSE),"")</f>
        <v/>
      </c>
      <c r="D5396" s="24" t="str">
        <f>_xlfn.IFNA(VLOOKUP(C5396,list!$G$2:$I$10,2,FALSE),"")</f>
        <v/>
      </c>
      <c r="E5396" s="24" t="str">
        <f>_xlfn.IFNA(VLOOKUP(C5396,list!G:I,3,FALSE),"")</f>
        <v/>
      </c>
      <c r="O5396" s="26" t="str">
        <f t="shared" si="422"/>
        <v/>
      </c>
      <c r="P5396" s="28" t="str">
        <f t="shared" si="426"/>
        <v/>
      </c>
      <c r="Q5396" s="24" t="str">
        <f t="shared" si="423"/>
        <v/>
      </c>
      <c r="R5396" s="24" t="str">
        <f t="shared" si="424"/>
        <v/>
      </c>
      <c r="S5396" s="27" t="str">
        <f t="shared" si="425"/>
        <v/>
      </c>
    </row>
    <row r="5397" spans="2:19" x14ac:dyDescent="0.3">
      <c r="B5397" s="24" t="str">
        <f>_xlfn.IFNA(VLOOKUP(A5397,list!B:C,2,FALSE),"")</f>
        <v/>
      </c>
      <c r="D5397" s="24" t="str">
        <f>_xlfn.IFNA(VLOOKUP(C5397,list!$G$2:$I$10,2,FALSE),"")</f>
        <v/>
      </c>
      <c r="E5397" s="24" t="str">
        <f>_xlfn.IFNA(VLOOKUP(C5397,list!G:I,3,FALSE),"")</f>
        <v/>
      </c>
      <c r="O5397" s="26" t="str">
        <f t="shared" si="422"/>
        <v/>
      </c>
      <c r="P5397" s="28" t="str">
        <f t="shared" si="426"/>
        <v/>
      </c>
      <c r="Q5397" s="24" t="str">
        <f t="shared" si="423"/>
        <v/>
      </c>
      <c r="R5397" s="24" t="str">
        <f t="shared" si="424"/>
        <v/>
      </c>
      <c r="S5397" s="27" t="str">
        <f t="shared" si="425"/>
        <v/>
      </c>
    </row>
    <row r="5398" spans="2:19" x14ac:dyDescent="0.3">
      <c r="B5398" s="24" t="str">
        <f>_xlfn.IFNA(VLOOKUP(A5398,list!B:C,2,FALSE),"")</f>
        <v/>
      </c>
      <c r="D5398" s="24" t="str">
        <f>_xlfn.IFNA(VLOOKUP(C5398,list!$G$2:$I$10,2,FALSE),"")</f>
        <v/>
      </c>
      <c r="E5398" s="24" t="str">
        <f>_xlfn.IFNA(VLOOKUP(C5398,list!G:I,3,FALSE),"")</f>
        <v/>
      </c>
      <c r="O5398" s="26" t="str">
        <f t="shared" si="422"/>
        <v/>
      </c>
      <c r="P5398" s="28" t="str">
        <f t="shared" si="426"/>
        <v/>
      </c>
      <c r="Q5398" s="24" t="str">
        <f t="shared" si="423"/>
        <v/>
      </c>
      <c r="R5398" s="24" t="str">
        <f t="shared" si="424"/>
        <v/>
      </c>
      <c r="S5398" s="27" t="str">
        <f t="shared" si="425"/>
        <v/>
      </c>
    </row>
    <row r="5399" spans="2:19" x14ac:dyDescent="0.3">
      <c r="B5399" s="24" t="str">
        <f>_xlfn.IFNA(VLOOKUP(A5399,list!B:C,2,FALSE),"")</f>
        <v/>
      </c>
      <c r="D5399" s="24" t="str">
        <f>_xlfn.IFNA(VLOOKUP(C5399,list!$G$2:$I$10,2,FALSE),"")</f>
        <v/>
      </c>
      <c r="E5399" s="24" t="str">
        <f>_xlfn.IFNA(VLOOKUP(C5399,list!G:I,3,FALSE),"")</f>
        <v/>
      </c>
      <c r="O5399" s="26" t="str">
        <f t="shared" si="422"/>
        <v/>
      </c>
      <c r="P5399" s="28" t="str">
        <f t="shared" si="426"/>
        <v/>
      </c>
      <c r="Q5399" s="24" t="str">
        <f t="shared" si="423"/>
        <v/>
      </c>
      <c r="R5399" s="24" t="str">
        <f t="shared" si="424"/>
        <v/>
      </c>
      <c r="S5399" s="27" t="str">
        <f t="shared" si="425"/>
        <v/>
      </c>
    </row>
    <row r="5400" spans="2:19" x14ac:dyDescent="0.3">
      <c r="B5400" s="24" t="str">
        <f>_xlfn.IFNA(VLOOKUP(A5400,list!B:C,2,FALSE),"")</f>
        <v/>
      </c>
      <c r="D5400" s="24" t="str">
        <f>_xlfn.IFNA(VLOOKUP(C5400,list!$G$2:$I$10,2,FALSE),"")</f>
        <v/>
      </c>
      <c r="E5400" s="24" t="str">
        <f>_xlfn.IFNA(VLOOKUP(C5400,list!G:I,3,FALSE),"")</f>
        <v/>
      </c>
      <c r="O5400" s="26" t="str">
        <f t="shared" si="422"/>
        <v/>
      </c>
      <c r="P5400" s="28" t="str">
        <f t="shared" si="426"/>
        <v/>
      </c>
      <c r="Q5400" s="24" t="str">
        <f t="shared" si="423"/>
        <v/>
      </c>
      <c r="R5400" s="24" t="str">
        <f t="shared" si="424"/>
        <v/>
      </c>
      <c r="S5400" s="27" t="str">
        <f t="shared" si="425"/>
        <v/>
      </c>
    </row>
    <row r="5401" spans="2:19" x14ac:dyDescent="0.3">
      <c r="B5401" s="24" t="str">
        <f>_xlfn.IFNA(VLOOKUP(A5401,list!B:C,2,FALSE),"")</f>
        <v/>
      </c>
      <c r="D5401" s="24" t="str">
        <f>_xlfn.IFNA(VLOOKUP(C5401,list!$G$2:$I$10,2,FALSE),"")</f>
        <v/>
      </c>
      <c r="E5401" s="24" t="str">
        <f>_xlfn.IFNA(VLOOKUP(C5401,list!G:I,3,FALSE),"")</f>
        <v/>
      </c>
      <c r="O5401" s="26" t="str">
        <f t="shared" si="422"/>
        <v/>
      </c>
      <c r="P5401" s="28" t="str">
        <f t="shared" si="426"/>
        <v/>
      </c>
      <c r="Q5401" s="24" t="str">
        <f t="shared" si="423"/>
        <v/>
      </c>
      <c r="R5401" s="24" t="str">
        <f t="shared" si="424"/>
        <v/>
      </c>
      <c r="S5401" s="27" t="str">
        <f t="shared" si="425"/>
        <v/>
      </c>
    </row>
    <row r="5402" spans="2:19" x14ac:dyDescent="0.3">
      <c r="B5402" s="24" t="str">
        <f>_xlfn.IFNA(VLOOKUP(A5402,list!B:C,2,FALSE),"")</f>
        <v/>
      </c>
      <c r="D5402" s="24" t="str">
        <f>_xlfn.IFNA(VLOOKUP(C5402,list!$G$2:$I$10,2,FALSE),"")</f>
        <v/>
      </c>
      <c r="E5402" s="24" t="str">
        <f>_xlfn.IFNA(VLOOKUP(C5402,list!G:I,3,FALSE),"")</f>
        <v/>
      </c>
      <c r="O5402" s="26" t="str">
        <f t="shared" si="422"/>
        <v/>
      </c>
      <c r="P5402" s="28" t="str">
        <f t="shared" si="426"/>
        <v/>
      </c>
      <c r="Q5402" s="24" t="str">
        <f t="shared" si="423"/>
        <v/>
      </c>
      <c r="R5402" s="24" t="str">
        <f t="shared" si="424"/>
        <v/>
      </c>
      <c r="S5402" s="27" t="str">
        <f t="shared" si="425"/>
        <v/>
      </c>
    </row>
    <row r="5403" spans="2:19" x14ac:dyDescent="0.3">
      <c r="B5403" s="24" t="str">
        <f>_xlfn.IFNA(VLOOKUP(A5403,list!B:C,2,FALSE),"")</f>
        <v/>
      </c>
      <c r="D5403" s="24" t="str">
        <f>_xlfn.IFNA(VLOOKUP(C5403,list!$G$2:$I$10,2,FALSE),"")</f>
        <v/>
      </c>
      <c r="E5403" s="24" t="str">
        <f>_xlfn.IFNA(VLOOKUP(C5403,list!G:I,3,FALSE),"")</f>
        <v/>
      </c>
      <c r="O5403" s="26" t="str">
        <f t="shared" si="422"/>
        <v/>
      </c>
      <c r="P5403" s="28" t="str">
        <f t="shared" si="426"/>
        <v/>
      </c>
      <c r="Q5403" s="24" t="str">
        <f t="shared" si="423"/>
        <v/>
      </c>
      <c r="R5403" s="24" t="str">
        <f t="shared" si="424"/>
        <v/>
      </c>
      <c r="S5403" s="27" t="str">
        <f t="shared" si="425"/>
        <v/>
      </c>
    </row>
    <row r="5404" spans="2:19" x14ac:dyDescent="0.3">
      <c r="B5404" s="24" t="str">
        <f>_xlfn.IFNA(VLOOKUP(A5404,list!B:C,2,FALSE),"")</f>
        <v/>
      </c>
      <c r="D5404" s="24" t="str">
        <f>_xlfn.IFNA(VLOOKUP(C5404,list!$G$2:$I$10,2,FALSE),"")</f>
        <v/>
      </c>
      <c r="E5404" s="24" t="str">
        <f>_xlfn.IFNA(VLOOKUP(C5404,list!G:I,3,FALSE),"")</f>
        <v/>
      </c>
      <c r="O5404" s="26" t="str">
        <f t="shared" si="422"/>
        <v/>
      </c>
      <c r="P5404" s="28" t="str">
        <f t="shared" si="426"/>
        <v/>
      </c>
      <c r="Q5404" s="24" t="str">
        <f t="shared" si="423"/>
        <v/>
      </c>
      <c r="R5404" s="24" t="str">
        <f t="shared" si="424"/>
        <v/>
      </c>
      <c r="S5404" s="27" t="str">
        <f t="shared" si="425"/>
        <v/>
      </c>
    </row>
    <row r="5405" spans="2:19" x14ac:dyDescent="0.3">
      <c r="B5405" s="24" t="str">
        <f>_xlfn.IFNA(VLOOKUP(A5405,list!B:C,2,FALSE),"")</f>
        <v/>
      </c>
      <c r="D5405" s="24" t="str">
        <f>_xlfn.IFNA(VLOOKUP(C5405,list!$G$2:$I$10,2,FALSE),"")</f>
        <v/>
      </c>
      <c r="E5405" s="24" t="str">
        <f>_xlfn.IFNA(VLOOKUP(C5405,list!G:I,3,FALSE),"")</f>
        <v/>
      </c>
      <c r="O5405" s="26" t="str">
        <f t="shared" si="422"/>
        <v/>
      </c>
      <c r="P5405" s="28" t="str">
        <f t="shared" si="426"/>
        <v/>
      </c>
      <c r="Q5405" s="24" t="str">
        <f t="shared" si="423"/>
        <v/>
      </c>
      <c r="R5405" s="24" t="str">
        <f t="shared" si="424"/>
        <v/>
      </c>
      <c r="S5405" s="27" t="str">
        <f t="shared" si="425"/>
        <v/>
      </c>
    </row>
    <row r="5406" spans="2:19" x14ac:dyDescent="0.3">
      <c r="B5406" s="24" t="str">
        <f>_xlfn.IFNA(VLOOKUP(A5406,list!B:C,2,FALSE),"")</f>
        <v/>
      </c>
      <c r="D5406" s="24" t="str">
        <f>_xlfn.IFNA(VLOOKUP(C5406,list!$G$2:$I$10,2,FALSE),"")</f>
        <v/>
      </c>
      <c r="E5406" s="24" t="str">
        <f>_xlfn.IFNA(VLOOKUP(C5406,list!G:I,3,FALSE),"")</f>
        <v/>
      </c>
      <c r="O5406" s="26" t="str">
        <f t="shared" si="422"/>
        <v/>
      </c>
      <c r="P5406" s="28" t="str">
        <f t="shared" si="426"/>
        <v/>
      </c>
      <c r="Q5406" s="24" t="str">
        <f t="shared" si="423"/>
        <v/>
      </c>
      <c r="R5406" s="24" t="str">
        <f t="shared" si="424"/>
        <v/>
      </c>
      <c r="S5406" s="27" t="str">
        <f t="shared" si="425"/>
        <v/>
      </c>
    </row>
    <row r="5407" spans="2:19" x14ac:dyDescent="0.3">
      <c r="B5407" s="24" t="str">
        <f>_xlfn.IFNA(VLOOKUP(A5407,list!B:C,2,FALSE),"")</f>
        <v/>
      </c>
      <c r="D5407" s="24" t="str">
        <f>_xlfn.IFNA(VLOOKUP(C5407,list!$G$2:$I$10,2,FALSE),"")</f>
        <v/>
      </c>
      <c r="E5407" s="24" t="str">
        <f>_xlfn.IFNA(VLOOKUP(C5407,list!G:I,3,FALSE),"")</f>
        <v/>
      </c>
      <c r="O5407" s="26" t="str">
        <f t="shared" si="422"/>
        <v/>
      </c>
      <c r="P5407" s="28" t="str">
        <f t="shared" si="426"/>
        <v/>
      </c>
      <c r="Q5407" s="24" t="str">
        <f t="shared" si="423"/>
        <v/>
      </c>
      <c r="R5407" s="24" t="str">
        <f t="shared" si="424"/>
        <v/>
      </c>
      <c r="S5407" s="27" t="str">
        <f t="shared" si="425"/>
        <v/>
      </c>
    </row>
    <row r="5408" spans="2:19" x14ac:dyDescent="0.3">
      <c r="B5408" s="24" t="str">
        <f>_xlfn.IFNA(VLOOKUP(A5408,list!B:C,2,FALSE),"")</f>
        <v/>
      </c>
      <c r="D5408" s="24" t="str">
        <f>_xlfn.IFNA(VLOOKUP(C5408,list!$G$2:$I$10,2,FALSE),"")</f>
        <v/>
      </c>
      <c r="E5408" s="24" t="str">
        <f>_xlfn.IFNA(VLOOKUP(C5408,list!G:I,3,FALSE),"")</f>
        <v/>
      </c>
      <c r="O5408" s="26" t="str">
        <f t="shared" si="422"/>
        <v/>
      </c>
      <c r="P5408" s="28" t="str">
        <f t="shared" si="426"/>
        <v/>
      </c>
      <c r="Q5408" s="24" t="str">
        <f t="shared" si="423"/>
        <v/>
      </c>
      <c r="R5408" s="24" t="str">
        <f t="shared" si="424"/>
        <v/>
      </c>
      <c r="S5408" s="27" t="str">
        <f t="shared" si="425"/>
        <v/>
      </c>
    </row>
    <row r="5409" spans="2:19" x14ac:dyDescent="0.3">
      <c r="B5409" s="24" t="str">
        <f>_xlfn.IFNA(VLOOKUP(A5409,list!B:C,2,FALSE),"")</f>
        <v/>
      </c>
      <c r="D5409" s="24" t="str">
        <f>_xlfn.IFNA(VLOOKUP(C5409,list!$G$2:$I$10,2,FALSE),"")</f>
        <v/>
      </c>
      <c r="E5409" s="24" t="str">
        <f>_xlfn.IFNA(VLOOKUP(C5409,list!G:I,3,FALSE),"")</f>
        <v/>
      </c>
      <c r="O5409" s="26" t="str">
        <f t="shared" si="422"/>
        <v/>
      </c>
      <c r="P5409" s="28" t="str">
        <f t="shared" si="426"/>
        <v/>
      </c>
      <c r="Q5409" s="24" t="str">
        <f t="shared" si="423"/>
        <v/>
      </c>
      <c r="R5409" s="24" t="str">
        <f t="shared" si="424"/>
        <v/>
      </c>
      <c r="S5409" s="27" t="str">
        <f t="shared" si="425"/>
        <v/>
      </c>
    </row>
    <row r="5410" spans="2:19" x14ac:dyDescent="0.3">
      <c r="B5410" s="24" t="str">
        <f>_xlfn.IFNA(VLOOKUP(A5410,list!B:C,2,FALSE),"")</f>
        <v/>
      </c>
      <c r="D5410" s="24" t="str">
        <f>_xlfn.IFNA(VLOOKUP(C5410,list!$G$2:$I$10,2,FALSE),"")</f>
        <v/>
      </c>
      <c r="E5410" s="24" t="str">
        <f>_xlfn.IFNA(VLOOKUP(C5410,list!G:I,3,FALSE),"")</f>
        <v/>
      </c>
      <c r="O5410" s="26" t="str">
        <f t="shared" si="422"/>
        <v/>
      </c>
      <c r="P5410" s="28" t="str">
        <f t="shared" si="426"/>
        <v/>
      </c>
      <c r="Q5410" s="24" t="str">
        <f t="shared" si="423"/>
        <v/>
      </c>
      <c r="R5410" s="24" t="str">
        <f t="shared" si="424"/>
        <v/>
      </c>
      <c r="S5410" s="27" t="str">
        <f t="shared" si="425"/>
        <v/>
      </c>
    </row>
    <row r="5411" spans="2:19" x14ac:dyDescent="0.3">
      <c r="B5411" s="24" t="str">
        <f>_xlfn.IFNA(VLOOKUP(A5411,list!B:C,2,FALSE),"")</f>
        <v/>
      </c>
      <c r="D5411" s="24" t="str">
        <f>_xlfn.IFNA(VLOOKUP(C5411,list!$G$2:$I$10,2,FALSE),"")</f>
        <v/>
      </c>
      <c r="E5411" s="24" t="str">
        <f>_xlfn.IFNA(VLOOKUP(C5411,list!G:I,3,FALSE),"")</f>
        <v/>
      </c>
      <c r="O5411" s="26" t="str">
        <f t="shared" si="422"/>
        <v/>
      </c>
      <c r="P5411" s="28" t="str">
        <f t="shared" si="426"/>
        <v/>
      </c>
      <c r="Q5411" s="24" t="str">
        <f t="shared" si="423"/>
        <v/>
      </c>
      <c r="R5411" s="24" t="str">
        <f t="shared" si="424"/>
        <v/>
      </c>
      <c r="S5411" s="27" t="str">
        <f t="shared" si="425"/>
        <v/>
      </c>
    </row>
    <row r="5412" spans="2:19" x14ac:dyDescent="0.3">
      <c r="B5412" s="24" t="str">
        <f>_xlfn.IFNA(VLOOKUP(A5412,list!B:C,2,FALSE),"")</f>
        <v/>
      </c>
      <c r="D5412" s="24" t="str">
        <f>_xlfn.IFNA(VLOOKUP(C5412,list!$G$2:$I$10,2,FALSE),"")</f>
        <v/>
      </c>
      <c r="E5412" s="24" t="str">
        <f>_xlfn.IFNA(VLOOKUP(C5412,list!G:I,3,FALSE),"")</f>
        <v/>
      </c>
      <c r="O5412" s="26" t="str">
        <f t="shared" si="422"/>
        <v/>
      </c>
      <c r="P5412" s="28" t="str">
        <f t="shared" si="426"/>
        <v/>
      </c>
      <c r="Q5412" s="24" t="str">
        <f t="shared" si="423"/>
        <v/>
      </c>
      <c r="R5412" s="24" t="str">
        <f t="shared" si="424"/>
        <v/>
      </c>
      <c r="S5412" s="27" t="str">
        <f t="shared" si="425"/>
        <v/>
      </c>
    </row>
    <row r="5413" spans="2:19" x14ac:dyDescent="0.3">
      <c r="B5413" s="24" t="str">
        <f>_xlfn.IFNA(VLOOKUP(A5413,list!B:C,2,FALSE),"")</f>
        <v/>
      </c>
      <c r="D5413" s="24" t="str">
        <f>_xlfn.IFNA(VLOOKUP(C5413,list!$G$2:$I$10,2,FALSE),"")</f>
        <v/>
      </c>
      <c r="E5413" s="24" t="str">
        <f>_xlfn.IFNA(VLOOKUP(C5413,list!G:I,3,FALSE),"")</f>
        <v/>
      </c>
      <c r="O5413" s="26" t="str">
        <f t="shared" si="422"/>
        <v/>
      </c>
      <c r="P5413" s="28" t="str">
        <f t="shared" si="426"/>
        <v/>
      </c>
      <c r="Q5413" s="24" t="str">
        <f t="shared" si="423"/>
        <v/>
      </c>
      <c r="R5413" s="24" t="str">
        <f t="shared" si="424"/>
        <v/>
      </c>
      <c r="S5413" s="27" t="str">
        <f t="shared" si="425"/>
        <v/>
      </c>
    </row>
    <row r="5414" spans="2:19" x14ac:dyDescent="0.3">
      <c r="B5414" s="24" t="str">
        <f>_xlfn.IFNA(VLOOKUP(A5414,list!B:C,2,FALSE),"")</f>
        <v/>
      </c>
      <c r="D5414" s="24" t="str">
        <f>_xlfn.IFNA(VLOOKUP(C5414,list!$G$2:$I$10,2,FALSE),"")</f>
        <v/>
      </c>
      <c r="E5414" s="24" t="str">
        <f>_xlfn.IFNA(VLOOKUP(C5414,list!G:I,3,FALSE),"")</f>
        <v/>
      </c>
      <c r="O5414" s="26" t="str">
        <f t="shared" si="422"/>
        <v/>
      </c>
      <c r="P5414" s="28" t="str">
        <f t="shared" si="426"/>
        <v/>
      </c>
      <c r="Q5414" s="24" t="str">
        <f t="shared" si="423"/>
        <v/>
      </c>
      <c r="R5414" s="24" t="str">
        <f t="shared" si="424"/>
        <v/>
      </c>
      <c r="S5414" s="27" t="str">
        <f t="shared" si="425"/>
        <v/>
      </c>
    </row>
    <row r="5415" spans="2:19" x14ac:dyDescent="0.3">
      <c r="B5415" s="24" t="str">
        <f>_xlfn.IFNA(VLOOKUP(A5415,list!B:C,2,FALSE),"")</f>
        <v/>
      </c>
      <c r="D5415" s="24" t="str">
        <f>_xlfn.IFNA(VLOOKUP(C5415,list!$G$2:$I$10,2,FALSE),"")</f>
        <v/>
      </c>
      <c r="E5415" s="24" t="str">
        <f>_xlfn.IFNA(VLOOKUP(C5415,list!G:I,3,FALSE),"")</f>
        <v/>
      </c>
      <c r="O5415" s="26" t="str">
        <f t="shared" si="422"/>
        <v/>
      </c>
      <c r="P5415" s="28" t="str">
        <f t="shared" si="426"/>
        <v/>
      </c>
      <c r="Q5415" s="24" t="str">
        <f t="shared" si="423"/>
        <v/>
      </c>
      <c r="R5415" s="24" t="str">
        <f t="shared" si="424"/>
        <v/>
      </c>
      <c r="S5415" s="27" t="str">
        <f t="shared" si="425"/>
        <v/>
      </c>
    </row>
    <row r="5416" spans="2:19" x14ac:dyDescent="0.3">
      <c r="B5416" s="24" t="str">
        <f>_xlfn.IFNA(VLOOKUP(A5416,list!B:C,2,FALSE),"")</f>
        <v/>
      </c>
      <c r="D5416" s="24" t="str">
        <f>_xlfn.IFNA(VLOOKUP(C5416,list!$G$2:$I$10,2,FALSE),"")</f>
        <v/>
      </c>
      <c r="E5416" s="24" t="str">
        <f>_xlfn.IFNA(VLOOKUP(C5416,list!G:I,3,FALSE),"")</f>
        <v/>
      </c>
      <c r="O5416" s="26" t="str">
        <f t="shared" si="422"/>
        <v/>
      </c>
      <c r="P5416" s="28" t="str">
        <f t="shared" si="426"/>
        <v/>
      </c>
      <c r="Q5416" s="24" t="str">
        <f t="shared" si="423"/>
        <v/>
      </c>
      <c r="R5416" s="24" t="str">
        <f t="shared" si="424"/>
        <v/>
      </c>
      <c r="S5416" s="27" t="str">
        <f t="shared" si="425"/>
        <v/>
      </c>
    </row>
    <row r="5417" spans="2:19" x14ac:dyDescent="0.3">
      <c r="B5417" s="24" t="str">
        <f>_xlfn.IFNA(VLOOKUP(A5417,list!B:C,2,FALSE),"")</f>
        <v/>
      </c>
      <c r="D5417" s="24" t="str">
        <f>_xlfn.IFNA(VLOOKUP(C5417,list!$G$2:$I$10,2,FALSE),"")</f>
        <v/>
      </c>
      <c r="E5417" s="24" t="str">
        <f>_xlfn.IFNA(VLOOKUP(C5417,list!G:I,3,FALSE),"")</f>
        <v/>
      </c>
      <c r="O5417" s="26" t="str">
        <f t="shared" si="422"/>
        <v/>
      </c>
      <c r="P5417" s="28" t="str">
        <f t="shared" si="426"/>
        <v/>
      </c>
      <c r="Q5417" s="24" t="str">
        <f t="shared" si="423"/>
        <v/>
      </c>
      <c r="R5417" s="24" t="str">
        <f t="shared" si="424"/>
        <v/>
      </c>
      <c r="S5417" s="27" t="str">
        <f t="shared" si="425"/>
        <v/>
      </c>
    </row>
    <row r="5418" spans="2:19" x14ac:dyDescent="0.3">
      <c r="B5418" s="24" t="str">
        <f>_xlfn.IFNA(VLOOKUP(A5418,list!B:C,2,FALSE),"")</f>
        <v/>
      </c>
      <c r="D5418" s="24" t="str">
        <f>_xlfn.IFNA(VLOOKUP(C5418,list!$G$2:$I$10,2,FALSE),"")</f>
        <v/>
      </c>
      <c r="E5418" s="24" t="str">
        <f>_xlfn.IFNA(VLOOKUP(C5418,list!G:I,3,FALSE),"")</f>
        <v/>
      </c>
      <c r="O5418" s="26" t="str">
        <f t="shared" si="422"/>
        <v/>
      </c>
      <c r="P5418" s="28" t="str">
        <f t="shared" si="426"/>
        <v/>
      </c>
      <c r="Q5418" s="24" t="str">
        <f t="shared" si="423"/>
        <v/>
      </c>
      <c r="R5418" s="24" t="str">
        <f t="shared" si="424"/>
        <v/>
      </c>
      <c r="S5418" s="27" t="str">
        <f t="shared" si="425"/>
        <v/>
      </c>
    </row>
    <row r="5419" spans="2:19" x14ac:dyDescent="0.3">
      <c r="B5419" s="24" t="str">
        <f>_xlfn.IFNA(VLOOKUP(A5419,list!B:C,2,FALSE),"")</f>
        <v/>
      </c>
      <c r="D5419" s="24" t="str">
        <f>_xlfn.IFNA(VLOOKUP(C5419,list!$G$2:$I$10,2,FALSE),"")</f>
        <v/>
      </c>
      <c r="E5419" s="24" t="str">
        <f>_xlfn.IFNA(VLOOKUP(C5419,list!G:I,3,FALSE),"")</f>
        <v/>
      </c>
      <c r="O5419" s="26" t="str">
        <f t="shared" si="422"/>
        <v/>
      </c>
      <c r="P5419" s="28" t="str">
        <f t="shared" si="426"/>
        <v/>
      </c>
      <c r="Q5419" s="24" t="str">
        <f t="shared" si="423"/>
        <v/>
      </c>
      <c r="R5419" s="24" t="str">
        <f t="shared" si="424"/>
        <v/>
      </c>
      <c r="S5419" s="27" t="str">
        <f t="shared" si="425"/>
        <v/>
      </c>
    </row>
    <row r="5420" spans="2:19" x14ac:dyDescent="0.3">
      <c r="B5420" s="24" t="str">
        <f>_xlfn.IFNA(VLOOKUP(A5420,list!B:C,2,FALSE),"")</f>
        <v/>
      </c>
      <c r="D5420" s="24" t="str">
        <f>_xlfn.IFNA(VLOOKUP(C5420,list!$G$2:$I$10,2,FALSE),"")</f>
        <v/>
      </c>
      <c r="E5420" s="24" t="str">
        <f>_xlfn.IFNA(VLOOKUP(C5420,list!G:I,3,FALSE),"")</f>
        <v/>
      </c>
      <c r="O5420" s="26" t="str">
        <f t="shared" si="422"/>
        <v/>
      </c>
      <c r="P5420" s="28" t="str">
        <f t="shared" si="426"/>
        <v/>
      </c>
      <c r="Q5420" s="24" t="str">
        <f t="shared" si="423"/>
        <v/>
      </c>
      <c r="R5420" s="24" t="str">
        <f t="shared" si="424"/>
        <v/>
      </c>
      <c r="S5420" s="27" t="str">
        <f t="shared" si="425"/>
        <v/>
      </c>
    </row>
    <row r="5421" spans="2:19" x14ac:dyDescent="0.3">
      <c r="B5421" s="24" t="str">
        <f>_xlfn.IFNA(VLOOKUP(A5421,list!B:C,2,FALSE),"")</f>
        <v/>
      </c>
      <c r="D5421" s="24" t="str">
        <f>_xlfn.IFNA(VLOOKUP(C5421,list!$G$2:$I$10,2,FALSE),"")</f>
        <v/>
      </c>
      <c r="E5421" s="24" t="str">
        <f>_xlfn.IFNA(VLOOKUP(C5421,list!G:I,3,FALSE),"")</f>
        <v/>
      </c>
      <c r="O5421" s="26" t="str">
        <f t="shared" si="422"/>
        <v/>
      </c>
      <c r="P5421" s="28" t="str">
        <f t="shared" si="426"/>
        <v/>
      </c>
      <c r="Q5421" s="24" t="str">
        <f t="shared" si="423"/>
        <v/>
      </c>
      <c r="R5421" s="24" t="str">
        <f t="shared" si="424"/>
        <v/>
      </c>
      <c r="S5421" s="27" t="str">
        <f t="shared" si="425"/>
        <v/>
      </c>
    </row>
    <row r="5422" spans="2:19" x14ac:dyDescent="0.3">
      <c r="B5422" s="24" t="str">
        <f>_xlfn.IFNA(VLOOKUP(A5422,list!B:C,2,FALSE),"")</f>
        <v/>
      </c>
      <c r="D5422" s="24" t="str">
        <f>_xlfn.IFNA(VLOOKUP(C5422,list!$G$2:$I$10,2,FALSE),"")</f>
        <v/>
      </c>
      <c r="E5422" s="24" t="str">
        <f>_xlfn.IFNA(VLOOKUP(C5422,list!G:I,3,FALSE),"")</f>
        <v/>
      </c>
      <c r="O5422" s="26" t="str">
        <f t="shared" si="422"/>
        <v/>
      </c>
      <c r="P5422" s="28" t="str">
        <f t="shared" si="426"/>
        <v/>
      </c>
      <c r="Q5422" s="24" t="str">
        <f t="shared" si="423"/>
        <v/>
      </c>
      <c r="R5422" s="24" t="str">
        <f t="shared" si="424"/>
        <v/>
      </c>
      <c r="S5422" s="27" t="str">
        <f t="shared" si="425"/>
        <v/>
      </c>
    </row>
    <row r="5423" spans="2:19" x14ac:dyDescent="0.3">
      <c r="B5423" s="24" t="str">
        <f>_xlfn.IFNA(VLOOKUP(A5423,list!B:C,2,FALSE),"")</f>
        <v/>
      </c>
      <c r="D5423" s="24" t="str">
        <f>_xlfn.IFNA(VLOOKUP(C5423,list!$G$2:$I$10,2,FALSE),"")</f>
        <v/>
      </c>
      <c r="E5423" s="24" t="str">
        <f>_xlfn.IFNA(VLOOKUP(C5423,list!G:I,3,FALSE),"")</f>
        <v/>
      </c>
      <c r="O5423" s="26" t="str">
        <f t="shared" si="422"/>
        <v/>
      </c>
      <c r="P5423" s="28" t="str">
        <f t="shared" si="426"/>
        <v/>
      </c>
      <c r="Q5423" s="24" t="str">
        <f t="shared" si="423"/>
        <v/>
      </c>
      <c r="R5423" s="24" t="str">
        <f t="shared" si="424"/>
        <v/>
      </c>
      <c r="S5423" s="27" t="str">
        <f t="shared" si="425"/>
        <v/>
      </c>
    </row>
    <row r="5424" spans="2:19" x14ac:dyDescent="0.3">
      <c r="B5424" s="24" t="str">
        <f>_xlfn.IFNA(VLOOKUP(A5424,list!B:C,2,FALSE),"")</f>
        <v/>
      </c>
      <c r="D5424" s="24" t="str">
        <f>_xlfn.IFNA(VLOOKUP(C5424,list!$G$2:$I$10,2,FALSE),"")</f>
        <v/>
      </c>
      <c r="E5424" s="24" t="str">
        <f>_xlfn.IFNA(VLOOKUP(C5424,list!G:I,3,FALSE),"")</f>
        <v/>
      </c>
      <c r="O5424" s="26" t="str">
        <f t="shared" si="422"/>
        <v/>
      </c>
      <c r="P5424" s="28" t="str">
        <f t="shared" si="426"/>
        <v/>
      </c>
      <c r="Q5424" s="24" t="str">
        <f t="shared" si="423"/>
        <v/>
      </c>
      <c r="R5424" s="24" t="str">
        <f t="shared" si="424"/>
        <v/>
      </c>
      <c r="S5424" s="27" t="str">
        <f t="shared" si="425"/>
        <v/>
      </c>
    </row>
    <row r="5425" spans="2:19" x14ac:dyDescent="0.3">
      <c r="B5425" s="24" t="str">
        <f>_xlfn.IFNA(VLOOKUP(A5425,list!B:C,2,FALSE),"")</f>
        <v/>
      </c>
      <c r="D5425" s="24" t="str">
        <f>_xlfn.IFNA(VLOOKUP(C5425,list!$G$2:$I$10,2,FALSE),"")</f>
        <v/>
      </c>
      <c r="E5425" s="24" t="str">
        <f>_xlfn.IFNA(VLOOKUP(C5425,list!G:I,3,FALSE),"")</f>
        <v/>
      </c>
      <c r="O5425" s="26" t="str">
        <f t="shared" si="422"/>
        <v/>
      </c>
      <c r="P5425" s="28" t="str">
        <f t="shared" si="426"/>
        <v/>
      </c>
      <c r="Q5425" s="24" t="str">
        <f t="shared" si="423"/>
        <v/>
      </c>
      <c r="R5425" s="24" t="str">
        <f t="shared" si="424"/>
        <v/>
      </c>
      <c r="S5425" s="27" t="str">
        <f t="shared" si="425"/>
        <v/>
      </c>
    </row>
    <row r="5426" spans="2:19" x14ac:dyDescent="0.3">
      <c r="B5426" s="24" t="str">
        <f>_xlfn.IFNA(VLOOKUP(A5426,list!B:C,2,FALSE),"")</f>
        <v/>
      </c>
      <c r="D5426" s="24" t="str">
        <f>_xlfn.IFNA(VLOOKUP(C5426,list!$G$2:$I$10,2,FALSE),"")</f>
        <v/>
      </c>
      <c r="E5426" s="24" t="str">
        <f>_xlfn.IFNA(VLOOKUP(C5426,list!G:I,3,FALSE),"")</f>
        <v/>
      </c>
      <c r="O5426" s="26" t="str">
        <f t="shared" si="422"/>
        <v/>
      </c>
      <c r="P5426" s="28" t="str">
        <f t="shared" si="426"/>
        <v/>
      </c>
      <c r="Q5426" s="24" t="str">
        <f t="shared" si="423"/>
        <v/>
      </c>
      <c r="R5426" s="24" t="str">
        <f t="shared" si="424"/>
        <v/>
      </c>
      <c r="S5426" s="27" t="str">
        <f t="shared" si="425"/>
        <v/>
      </c>
    </row>
    <row r="5427" spans="2:19" x14ac:dyDescent="0.3">
      <c r="B5427" s="24" t="str">
        <f>_xlfn.IFNA(VLOOKUP(A5427,list!B:C,2,FALSE),"")</f>
        <v/>
      </c>
      <c r="D5427" s="24" t="str">
        <f>_xlfn.IFNA(VLOOKUP(C5427,list!$G$2:$I$10,2,FALSE),"")</f>
        <v/>
      </c>
      <c r="E5427" s="24" t="str">
        <f>_xlfn.IFNA(VLOOKUP(C5427,list!G:I,3,FALSE),"")</f>
        <v/>
      </c>
      <c r="O5427" s="26" t="str">
        <f t="shared" si="422"/>
        <v/>
      </c>
      <c r="P5427" s="28" t="str">
        <f t="shared" si="426"/>
        <v/>
      </c>
      <c r="Q5427" s="24" t="str">
        <f t="shared" si="423"/>
        <v/>
      </c>
      <c r="R5427" s="24" t="str">
        <f t="shared" si="424"/>
        <v/>
      </c>
      <c r="S5427" s="27" t="str">
        <f t="shared" si="425"/>
        <v/>
      </c>
    </row>
    <row r="5428" spans="2:19" x14ac:dyDescent="0.3">
      <c r="B5428" s="24" t="str">
        <f>_xlfn.IFNA(VLOOKUP(A5428,list!B:C,2,FALSE),"")</f>
        <v/>
      </c>
      <c r="D5428" s="24" t="str">
        <f>_xlfn.IFNA(VLOOKUP(C5428,list!$G$2:$I$10,2,FALSE),"")</f>
        <v/>
      </c>
      <c r="E5428" s="24" t="str">
        <f>_xlfn.IFNA(VLOOKUP(C5428,list!G:I,3,FALSE),"")</f>
        <v/>
      </c>
      <c r="O5428" s="26" t="str">
        <f t="shared" si="422"/>
        <v/>
      </c>
      <c r="P5428" s="28" t="str">
        <f t="shared" si="426"/>
        <v/>
      </c>
      <c r="Q5428" s="24" t="str">
        <f t="shared" si="423"/>
        <v/>
      </c>
      <c r="R5428" s="24" t="str">
        <f t="shared" si="424"/>
        <v/>
      </c>
      <c r="S5428" s="27" t="str">
        <f t="shared" si="425"/>
        <v/>
      </c>
    </row>
    <row r="5429" spans="2:19" x14ac:dyDescent="0.3">
      <c r="B5429" s="24" t="str">
        <f>_xlfn.IFNA(VLOOKUP(A5429,list!B:C,2,FALSE),"")</f>
        <v/>
      </c>
      <c r="D5429" s="24" t="str">
        <f>_xlfn.IFNA(VLOOKUP(C5429,list!$G$2:$I$10,2,FALSE),"")</f>
        <v/>
      </c>
      <c r="E5429" s="24" t="str">
        <f>_xlfn.IFNA(VLOOKUP(C5429,list!G:I,3,FALSE),"")</f>
        <v/>
      </c>
      <c r="O5429" s="26" t="str">
        <f t="shared" si="422"/>
        <v/>
      </c>
      <c r="P5429" s="28" t="str">
        <f t="shared" si="426"/>
        <v/>
      </c>
      <c r="Q5429" s="24" t="str">
        <f t="shared" si="423"/>
        <v/>
      </c>
      <c r="R5429" s="24" t="str">
        <f t="shared" si="424"/>
        <v/>
      </c>
      <c r="S5429" s="27" t="str">
        <f t="shared" si="425"/>
        <v/>
      </c>
    </row>
    <row r="5430" spans="2:19" x14ac:dyDescent="0.3">
      <c r="B5430" s="24" t="str">
        <f>_xlfn.IFNA(VLOOKUP(A5430,list!B:C,2,FALSE),"")</f>
        <v/>
      </c>
      <c r="D5430" s="24" t="str">
        <f>_xlfn.IFNA(VLOOKUP(C5430,list!$G$2:$I$10,2,FALSE),"")</f>
        <v/>
      </c>
      <c r="E5430" s="24" t="str">
        <f>_xlfn.IFNA(VLOOKUP(C5430,list!G:I,3,FALSE),"")</f>
        <v/>
      </c>
      <c r="O5430" s="26" t="str">
        <f t="shared" si="422"/>
        <v/>
      </c>
      <c r="P5430" s="28" t="str">
        <f t="shared" si="426"/>
        <v/>
      </c>
      <c r="Q5430" s="24" t="str">
        <f t="shared" si="423"/>
        <v/>
      </c>
      <c r="R5430" s="24" t="str">
        <f t="shared" si="424"/>
        <v/>
      </c>
      <c r="S5430" s="27" t="str">
        <f t="shared" si="425"/>
        <v/>
      </c>
    </row>
    <row r="5431" spans="2:19" x14ac:dyDescent="0.3">
      <c r="B5431" s="24" t="str">
        <f>_xlfn.IFNA(VLOOKUP(A5431,list!B:C,2,FALSE),"")</f>
        <v/>
      </c>
      <c r="D5431" s="24" t="str">
        <f>_xlfn.IFNA(VLOOKUP(C5431,list!$G$2:$I$10,2,FALSE),"")</f>
        <v/>
      </c>
      <c r="E5431" s="24" t="str">
        <f>_xlfn.IFNA(VLOOKUP(C5431,list!G:I,3,FALSE),"")</f>
        <v/>
      </c>
      <c r="O5431" s="26" t="str">
        <f t="shared" si="422"/>
        <v/>
      </c>
      <c r="P5431" s="28" t="str">
        <f t="shared" si="426"/>
        <v/>
      </c>
      <c r="Q5431" s="24" t="str">
        <f t="shared" si="423"/>
        <v/>
      </c>
      <c r="R5431" s="24" t="str">
        <f t="shared" si="424"/>
        <v/>
      </c>
      <c r="S5431" s="27" t="str">
        <f t="shared" si="425"/>
        <v/>
      </c>
    </row>
    <row r="5432" spans="2:19" x14ac:dyDescent="0.3">
      <c r="B5432" s="24" t="str">
        <f>_xlfn.IFNA(VLOOKUP(A5432,list!B:C,2,FALSE),"")</f>
        <v/>
      </c>
      <c r="D5432" s="24" t="str">
        <f>_xlfn.IFNA(VLOOKUP(C5432,list!$G$2:$I$10,2,FALSE),"")</f>
        <v/>
      </c>
      <c r="E5432" s="24" t="str">
        <f>_xlfn.IFNA(VLOOKUP(C5432,list!G:I,3,FALSE),"")</f>
        <v/>
      </c>
      <c r="O5432" s="26" t="str">
        <f t="shared" si="422"/>
        <v/>
      </c>
      <c r="P5432" s="28" t="str">
        <f t="shared" si="426"/>
        <v/>
      </c>
      <c r="Q5432" s="24" t="str">
        <f t="shared" si="423"/>
        <v/>
      </c>
      <c r="R5432" s="24" t="str">
        <f t="shared" si="424"/>
        <v/>
      </c>
      <c r="S5432" s="27" t="str">
        <f t="shared" si="425"/>
        <v/>
      </c>
    </row>
    <row r="5433" spans="2:19" x14ac:dyDescent="0.3">
      <c r="B5433" s="24" t="str">
        <f>_xlfn.IFNA(VLOOKUP(A5433,list!B:C,2,FALSE),"")</f>
        <v/>
      </c>
      <c r="D5433" s="24" t="str">
        <f>_xlfn.IFNA(VLOOKUP(C5433,list!$G$2:$I$10,2,FALSE),"")</f>
        <v/>
      </c>
      <c r="E5433" s="24" t="str">
        <f>_xlfn.IFNA(VLOOKUP(C5433,list!G:I,3,FALSE),"")</f>
        <v/>
      </c>
      <c r="O5433" s="26" t="str">
        <f t="shared" si="422"/>
        <v/>
      </c>
      <c r="P5433" s="28" t="str">
        <f t="shared" si="426"/>
        <v/>
      </c>
      <c r="Q5433" s="24" t="str">
        <f t="shared" si="423"/>
        <v/>
      </c>
      <c r="R5433" s="24" t="str">
        <f t="shared" si="424"/>
        <v/>
      </c>
      <c r="S5433" s="27" t="str">
        <f t="shared" si="425"/>
        <v/>
      </c>
    </row>
    <row r="5434" spans="2:19" x14ac:dyDescent="0.3">
      <c r="B5434" s="24" t="str">
        <f>_xlfn.IFNA(VLOOKUP(A5434,list!B:C,2,FALSE),"")</f>
        <v/>
      </c>
      <c r="D5434" s="24" t="str">
        <f>_xlfn.IFNA(VLOOKUP(C5434,list!$G$2:$I$10,2,FALSE),"")</f>
        <v/>
      </c>
      <c r="E5434" s="24" t="str">
        <f>_xlfn.IFNA(VLOOKUP(C5434,list!G:I,3,FALSE),"")</f>
        <v/>
      </c>
      <c r="O5434" s="26" t="str">
        <f t="shared" si="422"/>
        <v/>
      </c>
      <c r="P5434" s="28" t="str">
        <f t="shared" si="426"/>
        <v/>
      </c>
      <c r="Q5434" s="24" t="str">
        <f t="shared" si="423"/>
        <v/>
      </c>
      <c r="R5434" s="24" t="str">
        <f t="shared" si="424"/>
        <v/>
      </c>
      <c r="S5434" s="27" t="str">
        <f t="shared" si="425"/>
        <v/>
      </c>
    </row>
    <row r="5435" spans="2:19" x14ac:dyDescent="0.3">
      <c r="B5435" s="24" t="str">
        <f>_xlfn.IFNA(VLOOKUP(A5435,list!B:C,2,FALSE),"")</f>
        <v/>
      </c>
      <c r="D5435" s="24" t="str">
        <f>_xlfn.IFNA(VLOOKUP(C5435,list!$G$2:$I$10,2,FALSE),"")</f>
        <v/>
      </c>
      <c r="E5435" s="24" t="str">
        <f>_xlfn.IFNA(VLOOKUP(C5435,list!G:I,3,FALSE),"")</f>
        <v/>
      </c>
      <c r="O5435" s="26" t="str">
        <f t="shared" si="422"/>
        <v/>
      </c>
      <c r="P5435" s="28" t="str">
        <f t="shared" si="426"/>
        <v/>
      </c>
      <c r="Q5435" s="24" t="str">
        <f t="shared" si="423"/>
        <v/>
      </c>
      <c r="R5435" s="24" t="str">
        <f t="shared" si="424"/>
        <v/>
      </c>
      <c r="S5435" s="27" t="str">
        <f t="shared" si="425"/>
        <v/>
      </c>
    </row>
    <row r="5436" spans="2:19" x14ac:dyDescent="0.3">
      <c r="B5436" s="24" t="str">
        <f>_xlfn.IFNA(VLOOKUP(A5436,list!B:C,2,FALSE),"")</f>
        <v/>
      </c>
      <c r="D5436" s="24" t="str">
        <f>_xlfn.IFNA(VLOOKUP(C5436,list!$G$2:$I$10,2,FALSE),"")</f>
        <v/>
      </c>
      <c r="E5436" s="24" t="str">
        <f>_xlfn.IFNA(VLOOKUP(C5436,list!G:I,3,FALSE),"")</f>
        <v/>
      </c>
      <c r="O5436" s="26" t="str">
        <f t="shared" si="422"/>
        <v/>
      </c>
      <c r="P5436" s="28" t="str">
        <f t="shared" si="426"/>
        <v/>
      </c>
      <c r="Q5436" s="24" t="str">
        <f t="shared" si="423"/>
        <v/>
      </c>
      <c r="R5436" s="24" t="str">
        <f t="shared" si="424"/>
        <v/>
      </c>
      <c r="S5436" s="27" t="str">
        <f t="shared" si="425"/>
        <v/>
      </c>
    </row>
    <row r="5437" spans="2:19" x14ac:dyDescent="0.3">
      <c r="B5437" s="24" t="str">
        <f>_xlfn.IFNA(VLOOKUP(A5437,list!B:C,2,FALSE),"")</f>
        <v/>
      </c>
      <c r="D5437" s="24" t="str">
        <f>_xlfn.IFNA(VLOOKUP(C5437,list!$G$2:$I$10,2,FALSE),"")</f>
        <v/>
      </c>
      <c r="E5437" s="24" t="str">
        <f>_xlfn.IFNA(VLOOKUP(C5437,list!G:I,3,FALSE),"")</f>
        <v/>
      </c>
      <c r="O5437" s="26" t="str">
        <f t="shared" si="422"/>
        <v/>
      </c>
      <c r="P5437" s="28" t="str">
        <f t="shared" si="426"/>
        <v/>
      </c>
      <c r="Q5437" s="24" t="str">
        <f t="shared" si="423"/>
        <v/>
      </c>
      <c r="R5437" s="24" t="str">
        <f t="shared" si="424"/>
        <v/>
      </c>
      <c r="S5437" s="27" t="str">
        <f t="shared" si="425"/>
        <v/>
      </c>
    </row>
    <row r="5438" spans="2:19" x14ac:dyDescent="0.3">
      <c r="B5438" s="24" t="str">
        <f>_xlfn.IFNA(VLOOKUP(A5438,list!B:C,2,FALSE),"")</f>
        <v/>
      </c>
      <c r="D5438" s="24" t="str">
        <f>_xlfn.IFNA(VLOOKUP(C5438,list!$G$2:$I$10,2,FALSE),"")</f>
        <v/>
      </c>
      <c r="E5438" s="24" t="str">
        <f>_xlfn.IFNA(VLOOKUP(C5438,list!G:I,3,FALSE),"")</f>
        <v/>
      </c>
      <c r="O5438" s="26" t="str">
        <f t="shared" si="422"/>
        <v/>
      </c>
      <c r="P5438" s="28" t="str">
        <f t="shared" si="426"/>
        <v/>
      </c>
      <c r="Q5438" s="24" t="str">
        <f t="shared" si="423"/>
        <v/>
      </c>
      <c r="R5438" s="24" t="str">
        <f t="shared" si="424"/>
        <v/>
      </c>
      <c r="S5438" s="27" t="str">
        <f t="shared" si="425"/>
        <v/>
      </c>
    </row>
    <row r="5439" spans="2:19" x14ac:dyDescent="0.3">
      <c r="B5439" s="24" t="str">
        <f>_xlfn.IFNA(VLOOKUP(A5439,list!B:C,2,FALSE),"")</f>
        <v/>
      </c>
      <c r="D5439" s="24" t="str">
        <f>_xlfn.IFNA(VLOOKUP(C5439,list!$G$2:$I$10,2,FALSE),"")</f>
        <v/>
      </c>
      <c r="E5439" s="24" t="str">
        <f>_xlfn.IFNA(VLOOKUP(C5439,list!G:I,3,FALSE),"")</f>
        <v/>
      </c>
      <c r="O5439" s="26" t="str">
        <f t="shared" si="422"/>
        <v/>
      </c>
      <c r="P5439" s="28" t="str">
        <f t="shared" si="426"/>
        <v/>
      </c>
      <c r="Q5439" s="24" t="str">
        <f t="shared" si="423"/>
        <v/>
      </c>
      <c r="R5439" s="24" t="str">
        <f t="shared" si="424"/>
        <v/>
      </c>
      <c r="S5439" s="27" t="str">
        <f t="shared" si="425"/>
        <v/>
      </c>
    </row>
    <row r="5440" spans="2:19" x14ac:dyDescent="0.3">
      <c r="B5440" s="24" t="str">
        <f>_xlfn.IFNA(VLOOKUP(A5440,list!B:C,2,FALSE),"")</f>
        <v/>
      </c>
      <c r="D5440" s="24" t="str">
        <f>_xlfn.IFNA(VLOOKUP(C5440,list!$G$2:$I$10,2,FALSE),"")</f>
        <v/>
      </c>
      <c r="E5440" s="24" t="str">
        <f>_xlfn.IFNA(VLOOKUP(C5440,list!G:I,3,FALSE),"")</f>
        <v/>
      </c>
      <c r="O5440" s="26" t="str">
        <f t="shared" si="422"/>
        <v/>
      </c>
      <c r="P5440" s="28" t="str">
        <f t="shared" si="426"/>
        <v/>
      </c>
      <c r="Q5440" s="24" t="str">
        <f t="shared" si="423"/>
        <v/>
      </c>
      <c r="R5440" s="24" t="str">
        <f t="shared" si="424"/>
        <v/>
      </c>
      <c r="S5440" s="27" t="str">
        <f t="shared" si="425"/>
        <v/>
      </c>
    </row>
    <row r="5441" spans="2:19" x14ac:dyDescent="0.3">
      <c r="B5441" s="24" t="str">
        <f>_xlfn.IFNA(VLOOKUP(A5441,list!B:C,2,FALSE),"")</f>
        <v/>
      </c>
      <c r="D5441" s="24" t="str">
        <f>_xlfn.IFNA(VLOOKUP(C5441,list!$G$2:$I$10,2,FALSE),"")</f>
        <v/>
      </c>
      <c r="E5441" s="24" t="str">
        <f>_xlfn.IFNA(VLOOKUP(C5441,list!G:I,3,FALSE),"")</f>
        <v/>
      </c>
      <c r="O5441" s="26" t="str">
        <f t="shared" si="422"/>
        <v/>
      </c>
      <c r="P5441" s="28" t="str">
        <f t="shared" si="426"/>
        <v/>
      </c>
      <c r="Q5441" s="24" t="str">
        <f t="shared" si="423"/>
        <v/>
      </c>
      <c r="R5441" s="24" t="str">
        <f t="shared" si="424"/>
        <v/>
      </c>
      <c r="S5441" s="27" t="str">
        <f t="shared" si="425"/>
        <v/>
      </c>
    </row>
    <row r="5442" spans="2:19" x14ac:dyDescent="0.3">
      <c r="B5442" s="24" t="str">
        <f>_xlfn.IFNA(VLOOKUP(A5442,list!B:C,2,FALSE),"")</f>
        <v/>
      </c>
      <c r="D5442" s="24" t="str">
        <f>_xlfn.IFNA(VLOOKUP(C5442,list!$G$2:$I$10,2,FALSE),"")</f>
        <v/>
      </c>
      <c r="E5442" s="24" t="str">
        <f>_xlfn.IFNA(VLOOKUP(C5442,list!G:I,3,FALSE),"")</f>
        <v/>
      </c>
      <c r="O5442" s="26" t="str">
        <f t="shared" ref="O5442:O5505" si="427">IFERROR(IF(H5442="","",DATE(YEAR(H5442),MONTH(H5442),1)),"")</f>
        <v/>
      </c>
      <c r="P5442" s="28" t="str">
        <f t="shared" si="426"/>
        <v/>
      </c>
      <c r="Q5442" s="24" t="str">
        <f t="shared" ref="Q5442:Q5505" si="428">IFERROR(IF(J5442="","",MONTH(EOMONTH(J5442,(DAY(J5442)&gt;15)+0))),"")</f>
        <v/>
      </c>
      <c r="R5442" s="24" t="str">
        <f t="shared" ref="R5442:R5505" si="429">IFERROR(IF(J5442="","",IF(AND(MONTH(J5442)=12,Q5442=1),YEAR(J5442)+1,YEAR(J5442))),"")</f>
        <v/>
      </c>
      <c r="S5442" s="27" t="str">
        <f t="shared" ref="S5442:S5505" si="430">IF(OR(Q5442="",R5442=""),"",DATE(R5442,Q5442,1))</f>
        <v/>
      </c>
    </row>
    <row r="5443" spans="2:19" x14ac:dyDescent="0.3">
      <c r="B5443" s="24" t="str">
        <f>_xlfn.IFNA(VLOOKUP(A5443,list!B:C,2,FALSE),"")</f>
        <v/>
      </c>
      <c r="D5443" s="24" t="str">
        <f>_xlfn.IFNA(VLOOKUP(C5443,list!$G$2:$I$10,2,FALSE),"")</f>
        <v/>
      </c>
      <c r="E5443" s="24" t="str">
        <f>_xlfn.IFNA(VLOOKUP(C5443,list!G:I,3,FALSE),"")</f>
        <v/>
      </c>
      <c r="O5443" s="26" t="str">
        <f t="shared" si="427"/>
        <v/>
      </c>
      <c r="P5443" s="28" t="str">
        <f t="shared" ref="P5443:P5506" si="431">IFERROR(IF(J5443&gt;0,((J5443-H5443)/7),""),"")</f>
        <v/>
      </c>
      <c r="Q5443" s="24" t="str">
        <f t="shared" si="428"/>
        <v/>
      </c>
      <c r="R5443" s="24" t="str">
        <f t="shared" si="429"/>
        <v/>
      </c>
      <c r="S5443" s="27" t="str">
        <f t="shared" si="430"/>
        <v/>
      </c>
    </row>
    <row r="5444" spans="2:19" x14ac:dyDescent="0.3">
      <c r="B5444" s="24" t="str">
        <f>_xlfn.IFNA(VLOOKUP(A5444,list!B:C,2,FALSE),"")</f>
        <v/>
      </c>
      <c r="D5444" s="24" t="str">
        <f>_xlfn.IFNA(VLOOKUP(C5444,list!$G$2:$I$10,2,FALSE),"")</f>
        <v/>
      </c>
      <c r="E5444" s="24" t="str">
        <f>_xlfn.IFNA(VLOOKUP(C5444,list!G:I,3,FALSE),"")</f>
        <v/>
      </c>
      <c r="O5444" s="26" t="str">
        <f t="shared" si="427"/>
        <v/>
      </c>
      <c r="P5444" s="28" t="str">
        <f t="shared" si="431"/>
        <v/>
      </c>
      <c r="Q5444" s="24" t="str">
        <f t="shared" si="428"/>
        <v/>
      </c>
      <c r="R5444" s="24" t="str">
        <f t="shared" si="429"/>
        <v/>
      </c>
      <c r="S5444" s="27" t="str">
        <f t="shared" si="430"/>
        <v/>
      </c>
    </row>
    <row r="5445" spans="2:19" x14ac:dyDescent="0.3">
      <c r="B5445" s="24" t="str">
        <f>_xlfn.IFNA(VLOOKUP(A5445,list!B:C,2,FALSE),"")</f>
        <v/>
      </c>
      <c r="D5445" s="24" t="str">
        <f>_xlfn.IFNA(VLOOKUP(C5445,list!$G$2:$I$10,2,FALSE),"")</f>
        <v/>
      </c>
      <c r="E5445" s="24" t="str">
        <f>_xlfn.IFNA(VLOOKUP(C5445,list!G:I,3,FALSE),"")</f>
        <v/>
      </c>
      <c r="O5445" s="26" t="str">
        <f t="shared" si="427"/>
        <v/>
      </c>
      <c r="P5445" s="28" t="str">
        <f t="shared" si="431"/>
        <v/>
      </c>
      <c r="Q5445" s="24" t="str">
        <f t="shared" si="428"/>
        <v/>
      </c>
      <c r="R5445" s="24" t="str">
        <f t="shared" si="429"/>
        <v/>
      </c>
      <c r="S5445" s="27" t="str">
        <f t="shared" si="430"/>
        <v/>
      </c>
    </row>
    <row r="5446" spans="2:19" x14ac:dyDescent="0.3">
      <c r="B5446" s="24" t="str">
        <f>_xlfn.IFNA(VLOOKUP(A5446,list!B:C,2,FALSE),"")</f>
        <v/>
      </c>
      <c r="D5446" s="24" t="str">
        <f>_xlfn.IFNA(VLOOKUP(C5446,list!$G$2:$I$10,2,FALSE),"")</f>
        <v/>
      </c>
      <c r="E5446" s="24" t="str">
        <f>_xlfn.IFNA(VLOOKUP(C5446,list!G:I,3,FALSE),"")</f>
        <v/>
      </c>
      <c r="O5446" s="26" t="str">
        <f t="shared" si="427"/>
        <v/>
      </c>
      <c r="P5446" s="28" t="str">
        <f t="shared" si="431"/>
        <v/>
      </c>
      <c r="Q5446" s="24" t="str">
        <f t="shared" si="428"/>
        <v/>
      </c>
      <c r="R5446" s="24" t="str">
        <f t="shared" si="429"/>
        <v/>
      </c>
      <c r="S5446" s="27" t="str">
        <f t="shared" si="430"/>
        <v/>
      </c>
    </row>
    <row r="5447" spans="2:19" x14ac:dyDescent="0.3">
      <c r="B5447" s="24" t="str">
        <f>_xlfn.IFNA(VLOOKUP(A5447,list!B:C,2,FALSE),"")</f>
        <v/>
      </c>
      <c r="D5447" s="24" t="str">
        <f>_xlfn.IFNA(VLOOKUP(C5447,list!$G$2:$I$10,2,FALSE),"")</f>
        <v/>
      </c>
      <c r="E5447" s="24" t="str">
        <f>_xlfn.IFNA(VLOOKUP(C5447,list!G:I,3,FALSE),"")</f>
        <v/>
      </c>
      <c r="O5447" s="26" t="str">
        <f t="shared" si="427"/>
        <v/>
      </c>
      <c r="P5447" s="28" t="str">
        <f t="shared" si="431"/>
        <v/>
      </c>
      <c r="Q5447" s="24" t="str">
        <f t="shared" si="428"/>
        <v/>
      </c>
      <c r="R5447" s="24" t="str">
        <f t="shared" si="429"/>
        <v/>
      </c>
      <c r="S5447" s="27" t="str">
        <f t="shared" si="430"/>
        <v/>
      </c>
    </row>
    <row r="5448" spans="2:19" x14ac:dyDescent="0.3">
      <c r="B5448" s="24" t="str">
        <f>_xlfn.IFNA(VLOOKUP(A5448,list!B:C,2,FALSE),"")</f>
        <v/>
      </c>
      <c r="D5448" s="24" t="str">
        <f>_xlfn.IFNA(VLOOKUP(C5448,list!$G$2:$I$10,2,FALSE),"")</f>
        <v/>
      </c>
      <c r="E5448" s="24" t="str">
        <f>_xlfn.IFNA(VLOOKUP(C5448,list!G:I,3,FALSE),"")</f>
        <v/>
      </c>
      <c r="O5448" s="26" t="str">
        <f t="shared" si="427"/>
        <v/>
      </c>
      <c r="P5448" s="28" t="str">
        <f t="shared" si="431"/>
        <v/>
      </c>
      <c r="Q5448" s="24" t="str">
        <f t="shared" si="428"/>
        <v/>
      </c>
      <c r="R5448" s="24" t="str">
        <f t="shared" si="429"/>
        <v/>
      </c>
      <c r="S5448" s="27" t="str">
        <f t="shared" si="430"/>
        <v/>
      </c>
    </row>
    <row r="5449" spans="2:19" x14ac:dyDescent="0.3">
      <c r="B5449" s="24" t="str">
        <f>_xlfn.IFNA(VLOOKUP(A5449,list!B:C,2,FALSE),"")</f>
        <v/>
      </c>
      <c r="D5449" s="24" t="str">
        <f>_xlfn.IFNA(VLOOKUP(C5449,list!$G$2:$I$10,2,FALSE),"")</f>
        <v/>
      </c>
      <c r="E5449" s="24" t="str">
        <f>_xlfn.IFNA(VLOOKUP(C5449,list!G:I,3,FALSE),"")</f>
        <v/>
      </c>
      <c r="O5449" s="26" t="str">
        <f t="shared" si="427"/>
        <v/>
      </c>
      <c r="P5449" s="28" t="str">
        <f t="shared" si="431"/>
        <v/>
      </c>
      <c r="Q5449" s="24" t="str">
        <f t="shared" si="428"/>
        <v/>
      </c>
      <c r="R5449" s="24" t="str">
        <f t="shared" si="429"/>
        <v/>
      </c>
      <c r="S5449" s="27" t="str">
        <f t="shared" si="430"/>
        <v/>
      </c>
    </row>
    <row r="5450" spans="2:19" x14ac:dyDescent="0.3">
      <c r="B5450" s="24" t="str">
        <f>_xlfn.IFNA(VLOOKUP(A5450,list!B:C,2,FALSE),"")</f>
        <v/>
      </c>
      <c r="D5450" s="24" t="str">
        <f>_xlfn.IFNA(VLOOKUP(C5450,list!$G$2:$I$10,2,FALSE),"")</f>
        <v/>
      </c>
      <c r="E5450" s="24" t="str">
        <f>_xlfn.IFNA(VLOOKUP(C5450,list!G:I,3,FALSE),"")</f>
        <v/>
      </c>
      <c r="O5450" s="26" t="str">
        <f t="shared" si="427"/>
        <v/>
      </c>
      <c r="P5450" s="28" t="str">
        <f t="shared" si="431"/>
        <v/>
      </c>
      <c r="Q5450" s="24" t="str">
        <f t="shared" si="428"/>
        <v/>
      </c>
      <c r="R5450" s="24" t="str">
        <f t="shared" si="429"/>
        <v/>
      </c>
      <c r="S5450" s="27" t="str">
        <f t="shared" si="430"/>
        <v/>
      </c>
    </row>
    <row r="5451" spans="2:19" x14ac:dyDescent="0.3">
      <c r="B5451" s="24" t="str">
        <f>_xlfn.IFNA(VLOOKUP(A5451,list!B:C,2,FALSE),"")</f>
        <v/>
      </c>
      <c r="D5451" s="24" t="str">
        <f>_xlfn.IFNA(VLOOKUP(C5451,list!$G$2:$I$10,2,FALSE),"")</f>
        <v/>
      </c>
      <c r="E5451" s="24" t="str">
        <f>_xlfn.IFNA(VLOOKUP(C5451,list!G:I,3,FALSE),"")</f>
        <v/>
      </c>
      <c r="O5451" s="26" t="str">
        <f t="shared" si="427"/>
        <v/>
      </c>
      <c r="P5451" s="28" t="str">
        <f t="shared" si="431"/>
        <v/>
      </c>
      <c r="Q5451" s="24" t="str">
        <f t="shared" si="428"/>
        <v/>
      </c>
      <c r="R5451" s="24" t="str">
        <f t="shared" si="429"/>
        <v/>
      </c>
      <c r="S5451" s="27" t="str">
        <f t="shared" si="430"/>
        <v/>
      </c>
    </row>
    <row r="5452" spans="2:19" x14ac:dyDescent="0.3">
      <c r="B5452" s="24" t="str">
        <f>_xlfn.IFNA(VLOOKUP(A5452,list!B:C,2,FALSE),"")</f>
        <v/>
      </c>
      <c r="D5452" s="24" t="str">
        <f>_xlfn.IFNA(VLOOKUP(C5452,list!$G$2:$I$10,2,FALSE),"")</f>
        <v/>
      </c>
      <c r="E5452" s="24" t="str">
        <f>_xlfn.IFNA(VLOOKUP(C5452,list!G:I,3,FALSE),"")</f>
        <v/>
      </c>
      <c r="O5452" s="26" t="str">
        <f t="shared" si="427"/>
        <v/>
      </c>
      <c r="P5452" s="28" t="str">
        <f t="shared" si="431"/>
        <v/>
      </c>
      <c r="Q5452" s="24" t="str">
        <f t="shared" si="428"/>
        <v/>
      </c>
      <c r="R5452" s="24" t="str">
        <f t="shared" si="429"/>
        <v/>
      </c>
      <c r="S5452" s="27" t="str">
        <f t="shared" si="430"/>
        <v/>
      </c>
    </row>
    <row r="5453" spans="2:19" x14ac:dyDescent="0.3">
      <c r="B5453" s="24" t="str">
        <f>_xlfn.IFNA(VLOOKUP(A5453,list!B:C,2,FALSE),"")</f>
        <v/>
      </c>
      <c r="D5453" s="24" t="str">
        <f>_xlfn.IFNA(VLOOKUP(C5453,list!$G$2:$I$10,2,FALSE),"")</f>
        <v/>
      </c>
      <c r="E5453" s="24" t="str">
        <f>_xlfn.IFNA(VLOOKUP(C5453,list!G:I,3,FALSE),"")</f>
        <v/>
      </c>
      <c r="O5453" s="26" t="str">
        <f t="shared" si="427"/>
        <v/>
      </c>
      <c r="P5453" s="28" t="str">
        <f t="shared" si="431"/>
        <v/>
      </c>
      <c r="Q5453" s="24" t="str">
        <f t="shared" si="428"/>
        <v/>
      </c>
      <c r="R5453" s="24" t="str">
        <f t="shared" si="429"/>
        <v/>
      </c>
      <c r="S5453" s="27" t="str">
        <f t="shared" si="430"/>
        <v/>
      </c>
    </row>
    <row r="5454" spans="2:19" x14ac:dyDescent="0.3">
      <c r="B5454" s="24" t="str">
        <f>_xlfn.IFNA(VLOOKUP(A5454,list!B:C,2,FALSE),"")</f>
        <v/>
      </c>
      <c r="D5454" s="24" t="str">
        <f>_xlfn.IFNA(VLOOKUP(C5454,list!$G$2:$I$10,2,FALSE),"")</f>
        <v/>
      </c>
      <c r="E5454" s="24" t="str">
        <f>_xlfn.IFNA(VLOOKUP(C5454,list!G:I,3,FALSE),"")</f>
        <v/>
      </c>
      <c r="O5454" s="26" t="str">
        <f t="shared" si="427"/>
        <v/>
      </c>
      <c r="P5454" s="28" t="str">
        <f t="shared" si="431"/>
        <v/>
      </c>
      <c r="Q5454" s="24" t="str">
        <f t="shared" si="428"/>
        <v/>
      </c>
      <c r="R5454" s="24" t="str">
        <f t="shared" si="429"/>
        <v/>
      </c>
      <c r="S5454" s="27" t="str">
        <f t="shared" si="430"/>
        <v/>
      </c>
    </row>
    <row r="5455" spans="2:19" x14ac:dyDescent="0.3">
      <c r="B5455" s="24" t="str">
        <f>_xlfn.IFNA(VLOOKUP(A5455,list!B:C,2,FALSE),"")</f>
        <v/>
      </c>
      <c r="D5455" s="24" t="str">
        <f>_xlfn.IFNA(VLOOKUP(C5455,list!$G$2:$I$10,2,FALSE),"")</f>
        <v/>
      </c>
      <c r="E5455" s="24" t="str">
        <f>_xlfn.IFNA(VLOOKUP(C5455,list!G:I,3,FALSE),"")</f>
        <v/>
      </c>
      <c r="O5455" s="26" t="str">
        <f t="shared" si="427"/>
        <v/>
      </c>
      <c r="P5455" s="28" t="str">
        <f t="shared" si="431"/>
        <v/>
      </c>
      <c r="Q5455" s="24" t="str">
        <f t="shared" si="428"/>
        <v/>
      </c>
      <c r="R5455" s="24" t="str">
        <f t="shared" si="429"/>
        <v/>
      </c>
      <c r="S5455" s="27" t="str">
        <f t="shared" si="430"/>
        <v/>
      </c>
    </row>
    <row r="5456" spans="2:19" x14ac:dyDescent="0.3">
      <c r="B5456" s="24" t="str">
        <f>_xlfn.IFNA(VLOOKUP(A5456,list!B:C,2,FALSE),"")</f>
        <v/>
      </c>
      <c r="D5456" s="24" t="str">
        <f>_xlfn.IFNA(VLOOKUP(C5456,list!$G$2:$I$10,2,FALSE),"")</f>
        <v/>
      </c>
      <c r="E5456" s="24" t="str">
        <f>_xlfn.IFNA(VLOOKUP(C5456,list!G:I,3,FALSE),"")</f>
        <v/>
      </c>
      <c r="O5456" s="26" t="str">
        <f t="shared" si="427"/>
        <v/>
      </c>
      <c r="P5456" s="28" t="str">
        <f t="shared" si="431"/>
        <v/>
      </c>
      <c r="Q5456" s="24" t="str">
        <f t="shared" si="428"/>
        <v/>
      </c>
      <c r="R5456" s="24" t="str">
        <f t="shared" si="429"/>
        <v/>
      </c>
      <c r="S5456" s="27" t="str">
        <f t="shared" si="430"/>
        <v/>
      </c>
    </row>
    <row r="5457" spans="2:19" x14ac:dyDescent="0.3">
      <c r="B5457" s="24" t="str">
        <f>_xlfn.IFNA(VLOOKUP(A5457,list!B:C,2,FALSE),"")</f>
        <v/>
      </c>
      <c r="D5457" s="24" t="str">
        <f>_xlfn.IFNA(VLOOKUP(C5457,list!$G$2:$I$10,2,FALSE),"")</f>
        <v/>
      </c>
      <c r="E5457" s="24" t="str">
        <f>_xlfn.IFNA(VLOOKUP(C5457,list!G:I,3,FALSE),"")</f>
        <v/>
      </c>
      <c r="O5457" s="26" t="str">
        <f t="shared" si="427"/>
        <v/>
      </c>
      <c r="P5457" s="28" t="str">
        <f t="shared" si="431"/>
        <v/>
      </c>
      <c r="Q5457" s="24" t="str">
        <f t="shared" si="428"/>
        <v/>
      </c>
      <c r="R5457" s="24" t="str">
        <f t="shared" si="429"/>
        <v/>
      </c>
      <c r="S5457" s="27" t="str">
        <f t="shared" si="430"/>
        <v/>
      </c>
    </row>
    <row r="5458" spans="2:19" x14ac:dyDescent="0.3">
      <c r="B5458" s="24" t="str">
        <f>_xlfn.IFNA(VLOOKUP(A5458,list!B:C,2,FALSE),"")</f>
        <v/>
      </c>
      <c r="D5458" s="24" t="str">
        <f>_xlfn.IFNA(VLOOKUP(C5458,list!$G$2:$I$10,2,FALSE),"")</f>
        <v/>
      </c>
      <c r="E5458" s="24" t="str">
        <f>_xlfn.IFNA(VLOOKUP(C5458,list!G:I,3,FALSE),"")</f>
        <v/>
      </c>
      <c r="O5458" s="26" t="str">
        <f t="shared" si="427"/>
        <v/>
      </c>
      <c r="P5458" s="28" t="str">
        <f t="shared" si="431"/>
        <v/>
      </c>
      <c r="Q5458" s="24" t="str">
        <f t="shared" si="428"/>
        <v/>
      </c>
      <c r="R5458" s="24" t="str">
        <f t="shared" si="429"/>
        <v/>
      </c>
      <c r="S5458" s="27" t="str">
        <f t="shared" si="430"/>
        <v/>
      </c>
    </row>
    <row r="5459" spans="2:19" x14ac:dyDescent="0.3">
      <c r="B5459" s="24" t="str">
        <f>_xlfn.IFNA(VLOOKUP(A5459,list!B:C,2,FALSE),"")</f>
        <v/>
      </c>
      <c r="D5459" s="24" t="str">
        <f>_xlfn.IFNA(VLOOKUP(C5459,list!$G$2:$I$10,2,FALSE),"")</f>
        <v/>
      </c>
      <c r="E5459" s="24" t="str">
        <f>_xlfn.IFNA(VLOOKUP(C5459,list!G:I,3,FALSE),"")</f>
        <v/>
      </c>
      <c r="O5459" s="26" t="str">
        <f t="shared" si="427"/>
        <v/>
      </c>
      <c r="P5459" s="28" t="str">
        <f t="shared" si="431"/>
        <v/>
      </c>
      <c r="Q5459" s="24" t="str">
        <f t="shared" si="428"/>
        <v/>
      </c>
      <c r="R5459" s="24" t="str">
        <f t="shared" si="429"/>
        <v/>
      </c>
      <c r="S5459" s="27" t="str">
        <f t="shared" si="430"/>
        <v/>
      </c>
    </row>
    <row r="5460" spans="2:19" x14ac:dyDescent="0.3">
      <c r="B5460" s="24" t="str">
        <f>_xlfn.IFNA(VLOOKUP(A5460,list!B:C,2,FALSE),"")</f>
        <v/>
      </c>
      <c r="D5460" s="24" t="str">
        <f>_xlfn.IFNA(VLOOKUP(C5460,list!$G$2:$I$10,2,FALSE),"")</f>
        <v/>
      </c>
      <c r="E5460" s="24" t="str">
        <f>_xlfn.IFNA(VLOOKUP(C5460,list!G:I,3,FALSE),"")</f>
        <v/>
      </c>
      <c r="O5460" s="26" t="str">
        <f t="shared" si="427"/>
        <v/>
      </c>
      <c r="P5460" s="28" t="str">
        <f t="shared" si="431"/>
        <v/>
      </c>
      <c r="Q5460" s="24" t="str">
        <f t="shared" si="428"/>
        <v/>
      </c>
      <c r="R5460" s="24" t="str">
        <f t="shared" si="429"/>
        <v/>
      </c>
      <c r="S5460" s="27" t="str">
        <f t="shared" si="430"/>
        <v/>
      </c>
    </row>
    <row r="5461" spans="2:19" x14ac:dyDescent="0.3">
      <c r="B5461" s="24" t="str">
        <f>_xlfn.IFNA(VLOOKUP(A5461,list!B:C,2,FALSE),"")</f>
        <v/>
      </c>
      <c r="D5461" s="24" t="str">
        <f>_xlfn.IFNA(VLOOKUP(C5461,list!$G$2:$I$10,2,FALSE),"")</f>
        <v/>
      </c>
      <c r="E5461" s="24" t="str">
        <f>_xlfn.IFNA(VLOOKUP(C5461,list!G:I,3,FALSE),"")</f>
        <v/>
      </c>
      <c r="O5461" s="26" t="str">
        <f t="shared" si="427"/>
        <v/>
      </c>
      <c r="P5461" s="28" t="str">
        <f t="shared" si="431"/>
        <v/>
      </c>
      <c r="Q5461" s="24" t="str">
        <f t="shared" si="428"/>
        <v/>
      </c>
      <c r="R5461" s="24" t="str">
        <f t="shared" si="429"/>
        <v/>
      </c>
      <c r="S5461" s="27" t="str">
        <f t="shared" si="430"/>
        <v/>
      </c>
    </row>
    <row r="5462" spans="2:19" x14ac:dyDescent="0.3">
      <c r="B5462" s="24" t="str">
        <f>_xlfn.IFNA(VLOOKUP(A5462,list!B:C,2,FALSE),"")</f>
        <v/>
      </c>
      <c r="D5462" s="24" t="str">
        <f>_xlfn.IFNA(VLOOKUP(C5462,list!$G$2:$I$10,2,FALSE),"")</f>
        <v/>
      </c>
      <c r="E5462" s="24" t="str">
        <f>_xlfn.IFNA(VLOOKUP(C5462,list!G:I,3,FALSE),"")</f>
        <v/>
      </c>
      <c r="O5462" s="26" t="str">
        <f t="shared" si="427"/>
        <v/>
      </c>
      <c r="P5462" s="28" t="str">
        <f t="shared" si="431"/>
        <v/>
      </c>
      <c r="Q5462" s="24" t="str">
        <f t="shared" si="428"/>
        <v/>
      </c>
      <c r="R5462" s="24" t="str">
        <f t="shared" si="429"/>
        <v/>
      </c>
      <c r="S5462" s="27" t="str">
        <f t="shared" si="430"/>
        <v/>
      </c>
    </row>
    <row r="5463" spans="2:19" x14ac:dyDescent="0.3">
      <c r="B5463" s="24" t="str">
        <f>_xlfn.IFNA(VLOOKUP(A5463,list!B:C,2,FALSE),"")</f>
        <v/>
      </c>
      <c r="D5463" s="24" t="str">
        <f>_xlfn.IFNA(VLOOKUP(C5463,list!$G$2:$I$10,2,FALSE),"")</f>
        <v/>
      </c>
      <c r="E5463" s="24" t="str">
        <f>_xlfn.IFNA(VLOOKUP(C5463,list!G:I,3,FALSE),"")</f>
        <v/>
      </c>
      <c r="O5463" s="26" t="str">
        <f t="shared" si="427"/>
        <v/>
      </c>
      <c r="P5463" s="28" t="str">
        <f t="shared" si="431"/>
        <v/>
      </c>
      <c r="Q5463" s="24" t="str">
        <f t="shared" si="428"/>
        <v/>
      </c>
      <c r="R5463" s="24" t="str">
        <f t="shared" si="429"/>
        <v/>
      </c>
      <c r="S5463" s="27" t="str">
        <f t="shared" si="430"/>
        <v/>
      </c>
    </row>
    <row r="5464" spans="2:19" x14ac:dyDescent="0.3">
      <c r="B5464" s="24" t="str">
        <f>_xlfn.IFNA(VLOOKUP(A5464,list!B:C,2,FALSE),"")</f>
        <v/>
      </c>
      <c r="D5464" s="24" t="str">
        <f>_xlfn.IFNA(VLOOKUP(C5464,list!$G$2:$I$10,2,FALSE),"")</f>
        <v/>
      </c>
      <c r="E5464" s="24" t="str">
        <f>_xlfn.IFNA(VLOOKUP(C5464,list!G:I,3,FALSE),"")</f>
        <v/>
      </c>
      <c r="O5464" s="26" t="str">
        <f t="shared" si="427"/>
        <v/>
      </c>
      <c r="P5464" s="28" t="str">
        <f t="shared" si="431"/>
        <v/>
      </c>
      <c r="Q5464" s="24" t="str">
        <f t="shared" si="428"/>
        <v/>
      </c>
      <c r="R5464" s="24" t="str">
        <f t="shared" si="429"/>
        <v/>
      </c>
      <c r="S5464" s="27" t="str">
        <f t="shared" si="430"/>
        <v/>
      </c>
    </row>
    <row r="5465" spans="2:19" x14ac:dyDescent="0.3">
      <c r="B5465" s="24" t="str">
        <f>_xlfn.IFNA(VLOOKUP(A5465,list!B:C,2,FALSE),"")</f>
        <v/>
      </c>
      <c r="D5465" s="24" t="str">
        <f>_xlfn.IFNA(VLOOKUP(C5465,list!$G$2:$I$10,2,FALSE),"")</f>
        <v/>
      </c>
      <c r="E5465" s="24" t="str">
        <f>_xlfn.IFNA(VLOOKUP(C5465,list!G:I,3,FALSE),"")</f>
        <v/>
      </c>
      <c r="O5465" s="26" t="str">
        <f t="shared" si="427"/>
        <v/>
      </c>
      <c r="P5465" s="28" t="str">
        <f t="shared" si="431"/>
        <v/>
      </c>
      <c r="Q5465" s="24" t="str">
        <f t="shared" si="428"/>
        <v/>
      </c>
      <c r="R5465" s="24" t="str">
        <f t="shared" si="429"/>
        <v/>
      </c>
      <c r="S5465" s="27" t="str">
        <f t="shared" si="430"/>
        <v/>
      </c>
    </row>
    <row r="5466" spans="2:19" x14ac:dyDescent="0.3">
      <c r="B5466" s="24" t="str">
        <f>_xlfn.IFNA(VLOOKUP(A5466,list!B:C,2,FALSE),"")</f>
        <v/>
      </c>
      <c r="D5466" s="24" t="str">
        <f>_xlfn.IFNA(VLOOKUP(C5466,list!$G$2:$I$10,2,FALSE),"")</f>
        <v/>
      </c>
      <c r="E5466" s="24" t="str">
        <f>_xlfn.IFNA(VLOOKUP(C5466,list!G:I,3,FALSE),"")</f>
        <v/>
      </c>
      <c r="O5466" s="26" t="str">
        <f t="shared" si="427"/>
        <v/>
      </c>
      <c r="P5466" s="28" t="str">
        <f t="shared" si="431"/>
        <v/>
      </c>
      <c r="Q5466" s="24" t="str">
        <f t="shared" si="428"/>
        <v/>
      </c>
      <c r="R5466" s="24" t="str">
        <f t="shared" si="429"/>
        <v/>
      </c>
      <c r="S5466" s="27" t="str">
        <f t="shared" si="430"/>
        <v/>
      </c>
    </row>
    <row r="5467" spans="2:19" x14ac:dyDescent="0.3">
      <c r="B5467" s="24" t="str">
        <f>_xlfn.IFNA(VLOOKUP(A5467,list!B:C,2,FALSE),"")</f>
        <v/>
      </c>
      <c r="D5467" s="24" t="str">
        <f>_xlfn.IFNA(VLOOKUP(C5467,list!$G$2:$I$10,2,FALSE),"")</f>
        <v/>
      </c>
      <c r="E5467" s="24" t="str">
        <f>_xlfn.IFNA(VLOOKUP(C5467,list!G:I,3,FALSE),"")</f>
        <v/>
      </c>
      <c r="O5467" s="26" t="str">
        <f t="shared" si="427"/>
        <v/>
      </c>
      <c r="P5467" s="28" t="str">
        <f t="shared" si="431"/>
        <v/>
      </c>
      <c r="Q5467" s="24" t="str">
        <f t="shared" si="428"/>
        <v/>
      </c>
      <c r="R5467" s="24" t="str">
        <f t="shared" si="429"/>
        <v/>
      </c>
      <c r="S5467" s="27" t="str">
        <f t="shared" si="430"/>
        <v/>
      </c>
    </row>
    <row r="5468" spans="2:19" x14ac:dyDescent="0.3">
      <c r="B5468" s="24" t="str">
        <f>_xlfn.IFNA(VLOOKUP(A5468,list!B:C,2,FALSE),"")</f>
        <v/>
      </c>
      <c r="D5468" s="24" t="str">
        <f>_xlfn.IFNA(VLOOKUP(C5468,list!$G$2:$I$10,2,FALSE),"")</f>
        <v/>
      </c>
      <c r="E5468" s="24" t="str">
        <f>_xlfn.IFNA(VLOOKUP(C5468,list!G:I,3,FALSE),"")</f>
        <v/>
      </c>
      <c r="O5468" s="26" t="str">
        <f t="shared" si="427"/>
        <v/>
      </c>
      <c r="P5468" s="28" t="str">
        <f t="shared" si="431"/>
        <v/>
      </c>
      <c r="Q5468" s="24" t="str">
        <f t="shared" si="428"/>
        <v/>
      </c>
      <c r="R5468" s="24" t="str">
        <f t="shared" si="429"/>
        <v/>
      </c>
      <c r="S5468" s="27" t="str">
        <f t="shared" si="430"/>
        <v/>
      </c>
    </row>
    <row r="5469" spans="2:19" x14ac:dyDescent="0.3">
      <c r="B5469" s="24" t="str">
        <f>_xlfn.IFNA(VLOOKUP(A5469,list!B:C,2,FALSE),"")</f>
        <v/>
      </c>
      <c r="D5469" s="24" t="str">
        <f>_xlfn.IFNA(VLOOKUP(C5469,list!$G$2:$I$10,2,FALSE),"")</f>
        <v/>
      </c>
      <c r="E5469" s="24" t="str">
        <f>_xlfn.IFNA(VLOOKUP(C5469,list!G:I,3,FALSE),"")</f>
        <v/>
      </c>
      <c r="O5469" s="26" t="str">
        <f t="shared" si="427"/>
        <v/>
      </c>
      <c r="P5469" s="28" t="str">
        <f t="shared" si="431"/>
        <v/>
      </c>
      <c r="Q5469" s="24" t="str">
        <f t="shared" si="428"/>
        <v/>
      </c>
      <c r="R5469" s="24" t="str">
        <f t="shared" si="429"/>
        <v/>
      </c>
      <c r="S5469" s="27" t="str">
        <f t="shared" si="430"/>
        <v/>
      </c>
    </row>
    <row r="5470" spans="2:19" x14ac:dyDescent="0.3">
      <c r="B5470" s="24" t="str">
        <f>_xlfn.IFNA(VLOOKUP(A5470,list!B:C,2,FALSE),"")</f>
        <v/>
      </c>
      <c r="D5470" s="24" t="str">
        <f>_xlfn.IFNA(VLOOKUP(C5470,list!$G$2:$I$10,2,FALSE),"")</f>
        <v/>
      </c>
      <c r="E5470" s="24" t="str">
        <f>_xlfn.IFNA(VLOOKUP(C5470,list!G:I,3,FALSE),"")</f>
        <v/>
      </c>
      <c r="O5470" s="26" t="str">
        <f t="shared" si="427"/>
        <v/>
      </c>
      <c r="P5470" s="28" t="str">
        <f t="shared" si="431"/>
        <v/>
      </c>
      <c r="Q5470" s="24" t="str">
        <f t="shared" si="428"/>
        <v/>
      </c>
      <c r="R5470" s="24" t="str">
        <f t="shared" si="429"/>
        <v/>
      </c>
      <c r="S5470" s="27" t="str">
        <f t="shared" si="430"/>
        <v/>
      </c>
    </row>
    <row r="5471" spans="2:19" x14ac:dyDescent="0.3">
      <c r="B5471" s="24" t="str">
        <f>_xlfn.IFNA(VLOOKUP(A5471,list!B:C,2,FALSE),"")</f>
        <v/>
      </c>
      <c r="D5471" s="24" t="str">
        <f>_xlfn.IFNA(VLOOKUP(C5471,list!$G$2:$I$10,2,FALSE),"")</f>
        <v/>
      </c>
      <c r="E5471" s="24" t="str">
        <f>_xlfn.IFNA(VLOOKUP(C5471,list!G:I,3,FALSE),"")</f>
        <v/>
      </c>
      <c r="O5471" s="26" t="str">
        <f t="shared" si="427"/>
        <v/>
      </c>
      <c r="P5471" s="28" t="str">
        <f t="shared" si="431"/>
        <v/>
      </c>
      <c r="Q5471" s="24" t="str">
        <f t="shared" si="428"/>
        <v/>
      </c>
      <c r="R5471" s="24" t="str">
        <f t="shared" si="429"/>
        <v/>
      </c>
      <c r="S5471" s="27" t="str">
        <f t="shared" si="430"/>
        <v/>
      </c>
    </row>
    <row r="5472" spans="2:19" x14ac:dyDescent="0.3">
      <c r="B5472" s="24" t="str">
        <f>_xlfn.IFNA(VLOOKUP(A5472,list!B:C,2,FALSE),"")</f>
        <v/>
      </c>
      <c r="D5472" s="24" t="str">
        <f>_xlfn.IFNA(VLOOKUP(C5472,list!$G$2:$I$10,2,FALSE),"")</f>
        <v/>
      </c>
      <c r="E5472" s="24" t="str">
        <f>_xlfn.IFNA(VLOOKUP(C5472,list!G:I,3,FALSE),"")</f>
        <v/>
      </c>
      <c r="O5472" s="26" t="str">
        <f t="shared" si="427"/>
        <v/>
      </c>
      <c r="P5472" s="28" t="str">
        <f t="shared" si="431"/>
        <v/>
      </c>
      <c r="Q5472" s="24" t="str">
        <f t="shared" si="428"/>
        <v/>
      </c>
      <c r="R5472" s="24" t="str">
        <f t="shared" si="429"/>
        <v/>
      </c>
      <c r="S5472" s="27" t="str">
        <f t="shared" si="430"/>
        <v/>
      </c>
    </row>
    <row r="5473" spans="2:19" x14ac:dyDescent="0.3">
      <c r="B5473" s="24" t="str">
        <f>_xlfn.IFNA(VLOOKUP(A5473,list!B:C,2,FALSE),"")</f>
        <v/>
      </c>
      <c r="D5473" s="24" t="str">
        <f>_xlfn.IFNA(VLOOKUP(C5473,list!$G$2:$I$10,2,FALSE),"")</f>
        <v/>
      </c>
      <c r="E5473" s="24" t="str">
        <f>_xlfn.IFNA(VLOOKUP(C5473,list!G:I,3,FALSE),"")</f>
        <v/>
      </c>
      <c r="O5473" s="26" t="str">
        <f t="shared" si="427"/>
        <v/>
      </c>
      <c r="P5473" s="28" t="str">
        <f t="shared" si="431"/>
        <v/>
      </c>
      <c r="Q5473" s="24" t="str">
        <f t="shared" si="428"/>
        <v/>
      </c>
      <c r="R5473" s="24" t="str">
        <f t="shared" si="429"/>
        <v/>
      </c>
      <c r="S5473" s="27" t="str">
        <f t="shared" si="430"/>
        <v/>
      </c>
    </row>
    <row r="5474" spans="2:19" x14ac:dyDescent="0.3">
      <c r="B5474" s="24" t="str">
        <f>_xlfn.IFNA(VLOOKUP(A5474,list!B:C,2,FALSE),"")</f>
        <v/>
      </c>
      <c r="D5474" s="24" t="str">
        <f>_xlfn.IFNA(VLOOKUP(C5474,list!$G$2:$I$10,2,FALSE),"")</f>
        <v/>
      </c>
      <c r="E5474" s="24" t="str">
        <f>_xlfn.IFNA(VLOOKUP(C5474,list!G:I,3,FALSE),"")</f>
        <v/>
      </c>
      <c r="O5474" s="26" t="str">
        <f t="shared" si="427"/>
        <v/>
      </c>
      <c r="P5474" s="28" t="str">
        <f t="shared" si="431"/>
        <v/>
      </c>
      <c r="Q5474" s="24" t="str">
        <f t="shared" si="428"/>
        <v/>
      </c>
      <c r="R5474" s="24" t="str">
        <f t="shared" si="429"/>
        <v/>
      </c>
      <c r="S5474" s="27" t="str">
        <f t="shared" si="430"/>
        <v/>
      </c>
    </row>
    <row r="5475" spans="2:19" x14ac:dyDescent="0.3">
      <c r="B5475" s="24" t="str">
        <f>_xlfn.IFNA(VLOOKUP(A5475,list!B:C,2,FALSE),"")</f>
        <v/>
      </c>
      <c r="D5475" s="24" t="str">
        <f>_xlfn.IFNA(VLOOKUP(C5475,list!$G$2:$I$10,2,FALSE),"")</f>
        <v/>
      </c>
      <c r="E5475" s="24" t="str">
        <f>_xlfn.IFNA(VLOOKUP(C5475,list!G:I,3,FALSE),"")</f>
        <v/>
      </c>
      <c r="O5475" s="26" t="str">
        <f t="shared" si="427"/>
        <v/>
      </c>
      <c r="P5475" s="28" t="str">
        <f t="shared" si="431"/>
        <v/>
      </c>
      <c r="Q5475" s="24" t="str">
        <f t="shared" si="428"/>
        <v/>
      </c>
      <c r="R5475" s="24" t="str">
        <f t="shared" si="429"/>
        <v/>
      </c>
      <c r="S5475" s="27" t="str">
        <f t="shared" si="430"/>
        <v/>
      </c>
    </row>
    <row r="5476" spans="2:19" x14ac:dyDescent="0.3">
      <c r="B5476" s="24" t="str">
        <f>_xlfn.IFNA(VLOOKUP(A5476,list!B:C,2,FALSE),"")</f>
        <v/>
      </c>
      <c r="D5476" s="24" t="str">
        <f>_xlfn.IFNA(VLOOKUP(C5476,list!$G$2:$I$10,2,FALSE),"")</f>
        <v/>
      </c>
      <c r="E5476" s="24" t="str">
        <f>_xlfn.IFNA(VLOOKUP(C5476,list!G:I,3,FALSE),"")</f>
        <v/>
      </c>
      <c r="O5476" s="26" t="str">
        <f t="shared" si="427"/>
        <v/>
      </c>
      <c r="P5476" s="28" t="str">
        <f t="shared" si="431"/>
        <v/>
      </c>
      <c r="Q5476" s="24" t="str">
        <f t="shared" si="428"/>
        <v/>
      </c>
      <c r="R5476" s="24" t="str">
        <f t="shared" si="429"/>
        <v/>
      </c>
      <c r="S5476" s="27" t="str">
        <f t="shared" si="430"/>
        <v/>
      </c>
    </row>
    <row r="5477" spans="2:19" x14ac:dyDescent="0.3">
      <c r="B5477" s="24" t="str">
        <f>_xlfn.IFNA(VLOOKUP(A5477,list!B:C,2,FALSE),"")</f>
        <v/>
      </c>
      <c r="D5477" s="24" t="str">
        <f>_xlfn.IFNA(VLOOKUP(C5477,list!$G$2:$I$10,2,FALSE),"")</f>
        <v/>
      </c>
      <c r="E5477" s="24" t="str">
        <f>_xlfn.IFNA(VLOOKUP(C5477,list!G:I,3,FALSE),"")</f>
        <v/>
      </c>
      <c r="O5477" s="26" t="str">
        <f t="shared" si="427"/>
        <v/>
      </c>
      <c r="P5477" s="28" t="str">
        <f t="shared" si="431"/>
        <v/>
      </c>
      <c r="Q5477" s="24" t="str">
        <f t="shared" si="428"/>
        <v/>
      </c>
      <c r="R5477" s="24" t="str">
        <f t="shared" si="429"/>
        <v/>
      </c>
      <c r="S5477" s="27" t="str">
        <f t="shared" si="430"/>
        <v/>
      </c>
    </row>
    <row r="5478" spans="2:19" x14ac:dyDescent="0.3">
      <c r="B5478" s="24" t="str">
        <f>_xlfn.IFNA(VLOOKUP(A5478,list!B:C,2,FALSE),"")</f>
        <v/>
      </c>
      <c r="D5478" s="24" t="str">
        <f>_xlfn.IFNA(VLOOKUP(C5478,list!$G$2:$I$10,2,FALSE),"")</f>
        <v/>
      </c>
      <c r="E5478" s="24" t="str">
        <f>_xlfn.IFNA(VLOOKUP(C5478,list!G:I,3,FALSE),"")</f>
        <v/>
      </c>
      <c r="O5478" s="26" t="str">
        <f t="shared" si="427"/>
        <v/>
      </c>
      <c r="P5478" s="28" t="str">
        <f t="shared" si="431"/>
        <v/>
      </c>
      <c r="Q5478" s="24" t="str">
        <f t="shared" si="428"/>
        <v/>
      </c>
      <c r="R5478" s="24" t="str">
        <f t="shared" si="429"/>
        <v/>
      </c>
      <c r="S5478" s="27" t="str">
        <f t="shared" si="430"/>
        <v/>
      </c>
    </row>
    <row r="5479" spans="2:19" x14ac:dyDescent="0.3">
      <c r="B5479" s="24" t="str">
        <f>_xlfn.IFNA(VLOOKUP(A5479,list!B:C,2,FALSE),"")</f>
        <v/>
      </c>
      <c r="D5479" s="24" t="str">
        <f>_xlfn.IFNA(VLOOKUP(C5479,list!$G$2:$I$10,2,FALSE),"")</f>
        <v/>
      </c>
      <c r="E5479" s="24" t="str">
        <f>_xlfn.IFNA(VLOOKUP(C5479,list!G:I,3,FALSE),"")</f>
        <v/>
      </c>
      <c r="O5479" s="26" t="str">
        <f t="shared" si="427"/>
        <v/>
      </c>
      <c r="P5479" s="28" t="str">
        <f t="shared" si="431"/>
        <v/>
      </c>
      <c r="Q5479" s="24" t="str">
        <f t="shared" si="428"/>
        <v/>
      </c>
      <c r="R5479" s="24" t="str">
        <f t="shared" si="429"/>
        <v/>
      </c>
      <c r="S5479" s="27" t="str">
        <f t="shared" si="430"/>
        <v/>
      </c>
    </row>
    <row r="5480" spans="2:19" x14ac:dyDescent="0.3">
      <c r="B5480" s="24" t="str">
        <f>_xlfn.IFNA(VLOOKUP(A5480,list!B:C,2,FALSE),"")</f>
        <v/>
      </c>
      <c r="D5480" s="24" t="str">
        <f>_xlfn.IFNA(VLOOKUP(C5480,list!$G$2:$I$10,2,FALSE),"")</f>
        <v/>
      </c>
      <c r="E5480" s="24" t="str">
        <f>_xlfn.IFNA(VLOOKUP(C5480,list!G:I,3,FALSE),"")</f>
        <v/>
      </c>
      <c r="O5480" s="26" t="str">
        <f t="shared" si="427"/>
        <v/>
      </c>
      <c r="P5480" s="28" t="str">
        <f t="shared" si="431"/>
        <v/>
      </c>
      <c r="Q5480" s="24" t="str">
        <f t="shared" si="428"/>
        <v/>
      </c>
      <c r="R5480" s="24" t="str">
        <f t="shared" si="429"/>
        <v/>
      </c>
      <c r="S5480" s="27" t="str">
        <f t="shared" si="430"/>
        <v/>
      </c>
    </row>
    <row r="5481" spans="2:19" x14ac:dyDescent="0.3">
      <c r="B5481" s="24" t="str">
        <f>_xlfn.IFNA(VLOOKUP(A5481,list!B:C,2,FALSE),"")</f>
        <v/>
      </c>
      <c r="D5481" s="24" t="str">
        <f>_xlfn.IFNA(VLOOKUP(C5481,list!$G$2:$I$10,2,FALSE),"")</f>
        <v/>
      </c>
      <c r="E5481" s="24" t="str">
        <f>_xlfn.IFNA(VLOOKUP(C5481,list!G:I,3,FALSE),"")</f>
        <v/>
      </c>
      <c r="O5481" s="26" t="str">
        <f t="shared" si="427"/>
        <v/>
      </c>
      <c r="P5481" s="28" t="str">
        <f t="shared" si="431"/>
        <v/>
      </c>
      <c r="Q5481" s="24" t="str">
        <f t="shared" si="428"/>
        <v/>
      </c>
      <c r="R5481" s="24" t="str">
        <f t="shared" si="429"/>
        <v/>
      </c>
      <c r="S5481" s="27" t="str">
        <f t="shared" si="430"/>
        <v/>
      </c>
    </row>
    <row r="5482" spans="2:19" x14ac:dyDescent="0.3">
      <c r="B5482" s="24" t="str">
        <f>_xlfn.IFNA(VLOOKUP(A5482,list!B:C,2,FALSE),"")</f>
        <v/>
      </c>
      <c r="D5482" s="24" t="str">
        <f>_xlfn.IFNA(VLOOKUP(C5482,list!$G$2:$I$10,2,FALSE),"")</f>
        <v/>
      </c>
      <c r="E5482" s="24" t="str">
        <f>_xlfn.IFNA(VLOOKUP(C5482,list!G:I,3,FALSE),"")</f>
        <v/>
      </c>
      <c r="O5482" s="26" t="str">
        <f t="shared" si="427"/>
        <v/>
      </c>
      <c r="P5482" s="28" t="str">
        <f t="shared" si="431"/>
        <v/>
      </c>
      <c r="Q5482" s="24" t="str">
        <f t="shared" si="428"/>
        <v/>
      </c>
      <c r="R5482" s="24" t="str">
        <f t="shared" si="429"/>
        <v/>
      </c>
      <c r="S5482" s="27" t="str">
        <f t="shared" si="430"/>
        <v/>
      </c>
    </row>
    <row r="5483" spans="2:19" x14ac:dyDescent="0.3">
      <c r="B5483" s="24" t="str">
        <f>_xlfn.IFNA(VLOOKUP(A5483,list!B:C,2,FALSE),"")</f>
        <v/>
      </c>
      <c r="D5483" s="24" t="str">
        <f>_xlfn.IFNA(VLOOKUP(C5483,list!$G$2:$I$10,2,FALSE),"")</f>
        <v/>
      </c>
      <c r="E5483" s="24" t="str">
        <f>_xlfn.IFNA(VLOOKUP(C5483,list!G:I,3,FALSE),"")</f>
        <v/>
      </c>
      <c r="O5483" s="26" t="str">
        <f t="shared" si="427"/>
        <v/>
      </c>
      <c r="P5483" s="28" t="str">
        <f t="shared" si="431"/>
        <v/>
      </c>
      <c r="Q5483" s="24" t="str">
        <f t="shared" si="428"/>
        <v/>
      </c>
      <c r="R5483" s="24" t="str">
        <f t="shared" si="429"/>
        <v/>
      </c>
      <c r="S5483" s="27" t="str">
        <f t="shared" si="430"/>
        <v/>
      </c>
    </row>
    <row r="5484" spans="2:19" x14ac:dyDescent="0.3">
      <c r="B5484" s="24" t="str">
        <f>_xlfn.IFNA(VLOOKUP(A5484,list!B:C,2,FALSE),"")</f>
        <v/>
      </c>
      <c r="D5484" s="24" t="str">
        <f>_xlfn.IFNA(VLOOKUP(C5484,list!$G$2:$I$10,2,FALSE),"")</f>
        <v/>
      </c>
      <c r="E5484" s="24" t="str">
        <f>_xlfn.IFNA(VLOOKUP(C5484,list!G:I,3,FALSE),"")</f>
        <v/>
      </c>
      <c r="O5484" s="26" t="str">
        <f t="shared" si="427"/>
        <v/>
      </c>
      <c r="P5484" s="28" t="str">
        <f t="shared" si="431"/>
        <v/>
      </c>
      <c r="Q5484" s="24" t="str">
        <f t="shared" si="428"/>
        <v/>
      </c>
      <c r="R5484" s="24" t="str">
        <f t="shared" si="429"/>
        <v/>
      </c>
      <c r="S5484" s="27" t="str">
        <f t="shared" si="430"/>
        <v/>
      </c>
    </row>
    <row r="5485" spans="2:19" x14ac:dyDescent="0.3">
      <c r="B5485" s="24" t="str">
        <f>_xlfn.IFNA(VLOOKUP(A5485,list!B:C,2,FALSE),"")</f>
        <v/>
      </c>
      <c r="D5485" s="24" t="str">
        <f>_xlfn.IFNA(VLOOKUP(C5485,list!$G$2:$I$10,2,FALSE),"")</f>
        <v/>
      </c>
      <c r="E5485" s="24" t="str">
        <f>_xlfn.IFNA(VLOOKUP(C5485,list!G:I,3,FALSE),"")</f>
        <v/>
      </c>
      <c r="O5485" s="26" t="str">
        <f t="shared" si="427"/>
        <v/>
      </c>
      <c r="P5485" s="28" t="str">
        <f t="shared" si="431"/>
        <v/>
      </c>
      <c r="Q5485" s="24" t="str">
        <f t="shared" si="428"/>
        <v/>
      </c>
      <c r="R5485" s="24" t="str">
        <f t="shared" si="429"/>
        <v/>
      </c>
      <c r="S5485" s="27" t="str">
        <f t="shared" si="430"/>
        <v/>
      </c>
    </row>
    <row r="5486" spans="2:19" x14ac:dyDescent="0.3">
      <c r="B5486" s="24" t="str">
        <f>_xlfn.IFNA(VLOOKUP(A5486,list!B:C,2,FALSE),"")</f>
        <v/>
      </c>
      <c r="D5486" s="24" t="str">
        <f>_xlfn.IFNA(VLOOKUP(C5486,list!$G$2:$I$10,2,FALSE),"")</f>
        <v/>
      </c>
      <c r="E5486" s="24" t="str">
        <f>_xlfn.IFNA(VLOOKUP(C5486,list!G:I,3,FALSE),"")</f>
        <v/>
      </c>
      <c r="O5486" s="26" t="str">
        <f t="shared" si="427"/>
        <v/>
      </c>
      <c r="P5486" s="28" t="str">
        <f t="shared" si="431"/>
        <v/>
      </c>
      <c r="Q5486" s="24" t="str">
        <f t="shared" si="428"/>
        <v/>
      </c>
      <c r="R5486" s="24" t="str">
        <f t="shared" si="429"/>
        <v/>
      </c>
      <c r="S5486" s="27" t="str">
        <f t="shared" si="430"/>
        <v/>
      </c>
    </row>
    <row r="5487" spans="2:19" x14ac:dyDescent="0.3">
      <c r="B5487" s="24" t="str">
        <f>_xlfn.IFNA(VLOOKUP(A5487,list!B:C,2,FALSE),"")</f>
        <v/>
      </c>
      <c r="D5487" s="24" t="str">
        <f>_xlfn.IFNA(VLOOKUP(C5487,list!$G$2:$I$10,2,FALSE),"")</f>
        <v/>
      </c>
      <c r="E5487" s="24" t="str">
        <f>_xlfn.IFNA(VLOOKUP(C5487,list!G:I,3,FALSE),"")</f>
        <v/>
      </c>
      <c r="O5487" s="26" t="str">
        <f t="shared" si="427"/>
        <v/>
      </c>
      <c r="P5487" s="28" t="str">
        <f t="shared" si="431"/>
        <v/>
      </c>
      <c r="Q5487" s="24" t="str">
        <f t="shared" si="428"/>
        <v/>
      </c>
      <c r="R5487" s="24" t="str">
        <f t="shared" si="429"/>
        <v/>
      </c>
      <c r="S5487" s="27" t="str">
        <f t="shared" si="430"/>
        <v/>
      </c>
    </row>
    <row r="5488" spans="2:19" x14ac:dyDescent="0.3">
      <c r="B5488" s="24" t="str">
        <f>_xlfn.IFNA(VLOOKUP(A5488,list!B:C,2,FALSE),"")</f>
        <v/>
      </c>
      <c r="D5488" s="24" t="str">
        <f>_xlfn.IFNA(VLOOKUP(C5488,list!$G$2:$I$10,2,FALSE),"")</f>
        <v/>
      </c>
      <c r="E5488" s="24" t="str">
        <f>_xlfn.IFNA(VLOOKUP(C5488,list!G:I,3,FALSE),"")</f>
        <v/>
      </c>
      <c r="O5488" s="26" t="str">
        <f t="shared" si="427"/>
        <v/>
      </c>
      <c r="P5488" s="28" t="str">
        <f t="shared" si="431"/>
        <v/>
      </c>
      <c r="Q5488" s="24" t="str">
        <f t="shared" si="428"/>
        <v/>
      </c>
      <c r="R5488" s="24" t="str">
        <f t="shared" si="429"/>
        <v/>
      </c>
      <c r="S5488" s="27" t="str">
        <f t="shared" si="430"/>
        <v/>
      </c>
    </row>
    <row r="5489" spans="2:19" x14ac:dyDescent="0.3">
      <c r="B5489" s="24" t="str">
        <f>_xlfn.IFNA(VLOOKUP(A5489,list!B:C,2,FALSE),"")</f>
        <v/>
      </c>
      <c r="D5489" s="24" t="str">
        <f>_xlfn.IFNA(VLOOKUP(C5489,list!$G$2:$I$10,2,FALSE),"")</f>
        <v/>
      </c>
      <c r="E5489" s="24" t="str">
        <f>_xlfn.IFNA(VLOOKUP(C5489,list!G:I,3,FALSE),"")</f>
        <v/>
      </c>
      <c r="O5489" s="26" t="str">
        <f t="shared" si="427"/>
        <v/>
      </c>
      <c r="P5489" s="28" t="str">
        <f t="shared" si="431"/>
        <v/>
      </c>
      <c r="Q5489" s="24" t="str">
        <f t="shared" si="428"/>
        <v/>
      </c>
      <c r="R5489" s="24" t="str">
        <f t="shared" si="429"/>
        <v/>
      </c>
      <c r="S5489" s="27" t="str">
        <f t="shared" si="430"/>
        <v/>
      </c>
    </row>
    <row r="5490" spans="2:19" x14ac:dyDescent="0.3">
      <c r="B5490" s="24" t="str">
        <f>_xlfn.IFNA(VLOOKUP(A5490,list!B:C,2,FALSE),"")</f>
        <v/>
      </c>
      <c r="D5490" s="24" t="str">
        <f>_xlfn.IFNA(VLOOKUP(C5490,list!$G$2:$I$10,2,FALSE),"")</f>
        <v/>
      </c>
      <c r="E5490" s="24" t="str">
        <f>_xlfn.IFNA(VLOOKUP(C5490,list!G:I,3,FALSE),"")</f>
        <v/>
      </c>
      <c r="O5490" s="26" t="str">
        <f t="shared" si="427"/>
        <v/>
      </c>
      <c r="P5490" s="28" t="str">
        <f t="shared" si="431"/>
        <v/>
      </c>
      <c r="Q5490" s="24" t="str">
        <f t="shared" si="428"/>
        <v/>
      </c>
      <c r="R5490" s="24" t="str">
        <f t="shared" si="429"/>
        <v/>
      </c>
      <c r="S5490" s="27" t="str">
        <f t="shared" si="430"/>
        <v/>
      </c>
    </row>
    <row r="5491" spans="2:19" x14ac:dyDescent="0.3">
      <c r="B5491" s="24" t="str">
        <f>_xlfn.IFNA(VLOOKUP(A5491,list!B:C,2,FALSE),"")</f>
        <v/>
      </c>
      <c r="D5491" s="24" t="str">
        <f>_xlfn.IFNA(VLOOKUP(C5491,list!$G$2:$I$10,2,FALSE),"")</f>
        <v/>
      </c>
      <c r="E5491" s="24" t="str">
        <f>_xlfn.IFNA(VLOOKUP(C5491,list!G:I,3,FALSE),"")</f>
        <v/>
      </c>
      <c r="O5491" s="26" t="str">
        <f t="shared" si="427"/>
        <v/>
      </c>
      <c r="P5491" s="28" t="str">
        <f t="shared" si="431"/>
        <v/>
      </c>
      <c r="Q5491" s="24" t="str">
        <f t="shared" si="428"/>
        <v/>
      </c>
      <c r="R5491" s="24" t="str">
        <f t="shared" si="429"/>
        <v/>
      </c>
      <c r="S5491" s="27" t="str">
        <f t="shared" si="430"/>
        <v/>
      </c>
    </row>
    <row r="5492" spans="2:19" x14ac:dyDescent="0.3">
      <c r="B5492" s="24" t="str">
        <f>_xlfn.IFNA(VLOOKUP(A5492,list!B:C,2,FALSE),"")</f>
        <v/>
      </c>
      <c r="D5492" s="24" t="str">
        <f>_xlfn.IFNA(VLOOKUP(C5492,list!$G$2:$I$10,2,FALSE),"")</f>
        <v/>
      </c>
      <c r="E5492" s="24" t="str">
        <f>_xlfn.IFNA(VLOOKUP(C5492,list!G:I,3,FALSE),"")</f>
        <v/>
      </c>
      <c r="O5492" s="26" t="str">
        <f t="shared" si="427"/>
        <v/>
      </c>
      <c r="P5492" s="28" t="str">
        <f t="shared" si="431"/>
        <v/>
      </c>
      <c r="Q5492" s="24" t="str">
        <f t="shared" si="428"/>
        <v/>
      </c>
      <c r="R5492" s="24" t="str">
        <f t="shared" si="429"/>
        <v/>
      </c>
      <c r="S5492" s="27" t="str">
        <f t="shared" si="430"/>
        <v/>
      </c>
    </row>
    <row r="5493" spans="2:19" x14ac:dyDescent="0.3">
      <c r="B5493" s="24" t="str">
        <f>_xlfn.IFNA(VLOOKUP(A5493,list!B:C,2,FALSE),"")</f>
        <v/>
      </c>
      <c r="D5493" s="24" t="str">
        <f>_xlfn.IFNA(VLOOKUP(C5493,list!$G$2:$I$10,2,FALSE),"")</f>
        <v/>
      </c>
      <c r="E5493" s="24" t="str">
        <f>_xlfn.IFNA(VLOOKUP(C5493,list!G:I,3,FALSE),"")</f>
        <v/>
      </c>
      <c r="O5493" s="26" t="str">
        <f t="shared" si="427"/>
        <v/>
      </c>
      <c r="P5493" s="28" t="str">
        <f t="shared" si="431"/>
        <v/>
      </c>
      <c r="Q5493" s="24" t="str">
        <f t="shared" si="428"/>
        <v/>
      </c>
      <c r="R5493" s="24" t="str">
        <f t="shared" si="429"/>
        <v/>
      </c>
      <c r="S5493" s="27" t="str">
        <f t="shared" si="430"/>
        <v/>
      </c>
    </row>
    <row r="5494" spans="2:19" x14ac:dyDescent="0.3">
      <c r="B5494" s="24" t="str">
        <f>_xlfn.IFNA(VLOOKUP(A5494,list!B:C,2,FALSE),"")</f>
        <v/>
      </c>
      <c r="D5494" s="24" t="str">
        <f>_xlfn.IFNA(VLOOKUP(C5494,list!$G$2:$I$10,2,FALSE),"")</f>
        <v/>
      </c>
      <c r="E5494" s="24" t="str">
        <f>_xlfn.IFNA(VLOOKUP(C5494,list!G:I,3,FALSE),"")</f>
        <v/>
      </c>
      <c r="O5494" s="26" t="str">
        <f t="shared" si="427"/>
        <v/>
      </c>
      <c r="P5494" s="28" t="str">
        <f t="shared" si="431"/>
        <v/>
      </c>
      <c r="Q5494" s="24" t="str">
        <f t="shared" si="428"/>
        <v/>
      </c>
      <c r="R5494" s="24" t="str">
        <f t="shared" si="429"/>
        <v/>
      </c>
      <c r="S5494" s="27" t="str">
        <f t="shared" si="430"/>
        <v/>
      </c>
    </row>
    <row r="5495" spans="2:19" x14ac:dyDescent="0.3">
      <c r="B5495" s="24" t="str">
        <f>_xlfn.IFNA(VLOOKUP(A5495,list!B:C,2,FALSE),"")</f>
        <v/>
      </c>
      <c r="D5495" s="24" t="str">
        <f>_xlfn.IFNA(VLOOKUP(C5495,list!$G$2:$I$10,2,FALSE),"")</f>
        <v/>
      </c>
      <c r="E5495" s="24" t="str">
        <f>_xlfn.IFNA(VLOOKUP(C5495,list!G:I,3,FALSE),"")</f>
        <v/>
      </c>
      <c r="O5495" s="26" t="str">
        <f t="shared" si="427"/>
        <v/>
      </c>
      <c r="P5495" s="28" t="str">
        <f t="shared" si="431"/>
        <v/>
      </c>
      <c r="Q5495" s="24" t="str">
        <f t="shared" si="428"/>
        <v/>
      </c>
      <c r="R5495" s="24" t="str">
        <f t="shared" si="429"/>
        <v/>
      </c>
      <c r="S5495" s="27" t="str">
        <f t="shared" si="430"/>
        <v/>
      </c>
    </row>
    <row r="5496" spans="2:19" x14ac:dyDescent="0.3">
      <c r="B5496" s="24" t="str">
        <f>_xlfn.IFNA(VLOOKUP(A5496,list!B:C,2,FALSE),"")</f>
        <v/>
      </c>
      <c r="D5496" s="24" t="str">
        <f>_xlfn.IFNA(VLOOKUP(C5496,list!$G$2:$I$10,2,FALSE),"")</f>
        <v/>
      </c>
      <c r="E5496" s="24" t="str">
        <f>_xlfn.IFNA(VLOOKUP(C5496,list!G:I,3,FALSE),"")</f>
        <v/>
      </c>
      <c r="O5496" s="26" t="str">
        <f t="shared" si="427"/>
        <v/>
      </c>
      <c r="P5496" s="28" t="str">
        <f t="shared" si="431"/>
        <v/>
      </c>
      <c r="Q5496" s="24" t="str">
        <f t="shared" si="428"/>
        <v/>
      </c>
      <c r="R5496" s="24" t="str">
        <f t="shared" si="429"/>
        <v/>
      </c>
      <c r="S5496" s="27" t="str">
        <f t="shared" si="430"/>
        <v/>
      </c>
    </row>
    <row r="5497" spans="2:19" x14ac:dyDescent="0.3">
      <c r="B5497" s="24" t="str">
        <f>_xlfn.IFNA(VLOOKUP(A5497,list!B:C,2,FALSE),"")</f>
        <v/>
      </c>
      <c r="D5497" s="24" t="str">
        <f>_xlfn.IFNA(VLOOKUP(C5497,list!$G$2:$I$10,2,FALSE),"")</f>
        <v/>
      </c>
      <c r="E5497" s="24" t="str">
        <f>_xlfn.IFNA(VLOOKUP(C5497,list!G:I,3,FALSE),"")</f>
        <v/>
      </c>
      <c r="O5497" s="26" t="str">
        <f t="shared" si="427"/>
        <v/>
      </c>
      <c r="P5497" s="28" t="str">
        <f t="shared" si="431"/>
        <v/>
      </c>
      <c r="Q5497" s="24" t="str">
        <f t="shared" si="428"/>
        <v/>
      </c>
      <c r="R5497" s="24" t="str">
        <f t="shared" si="429"/>
        <v/>
      </c>
      <c r="S5497" s="27" t="str">
        <f t="shared" si="430"/>
        <v/>
      </c>
    </row>
    <row r="5498" spans="2:19" x14ac:dyDescent="0.3">
      <c r="B5498" s="24" t="str">
        <f>_xlfn.IFNA(VLOOKUP(A5498,list!B:C,2,FALSE),"")</f>
        <v/>
      </c>
      <c r="D5498" s="24" t="str">
        <f>_xlfn.IFNA(VLOOKUP(C5498,list!$G$2:$I$10,2,FALSE),"")</f>
        <v/>
      </c>
      <c r="E5498" s="24" t="str">
        <f>_xlfn.IFNA(VLOOKUP(C5498,list!G:I,3,FALSE),"")</f>
        <v/>
      </c>
      <c r="O5498" s="26" t="str">
        <f t="shared" si="427"/>
        <v/>
      </c>
      <c r="P5498" s="28" t="str">
        <f t="shared" si="431"/>
        <v/>
      </c>
      <c r="Q5498" s="24" t="str">
        <f t="shared" si="428"/>
        <v/>
      </c>
      <c r="R5498" s="24" t="str">
        <f t="shared" si="429"/>
        <v/>
      </c>
      <c r="S5498" s="27" t="str">
        <f t="shared" si="430"/>
        <v/>
      </c>
    </row>
    <row r="5499" spans="2:19" x14ac:dyDescent="0.3">
      <c r="B5499" s="24" t="str">
        <f>_xlfn.IFNA(VLOOKUP(A5499,list!B:C,2,FALSE),"")</f>
        <v/>
      </c>
      <c r="D5499" s="24" t="str">
        <f>_xlfn.IFNA(VLOOKUP(C5499,list!$G$2:$I$10,2,FALSE),"")</f>
        <v/>
      </c>
      <c r="E5499" s="24" t="str">
        <f>_xlfn.IFNA(VLOOKUP(C5499,list!G:I,3,FALSE),"")</f>
        <v/>
      </c>
      <c r="O5499" s="26" t="str">
        <f t="shared" si="427"/>
        <v/>
      </c>
      <c r="P5499" s="28" t="str">
        <f t="shared" si="431"/>
        <v/>
      </c>
      <c r="Q5499" s="24" t="str">
        <f t="shared" si="428"/>
        <v/>
      </c>
      <c r="R5499" s="24" t="str">
        <f t="shared" si="429"/>
        <v/>
      </c>
      <c r="S5499" s="27" t="str">
        <f t="shared" si="430"/>
        <v/>
      </c>
    </row>
    <row r="5500" spans="2:19" x14ac:dyDescent="0.3">
      <c r="B5500" s="24" t="str">
        <f>_xlfn.IFNA(VLOOKUP(A5500,list!B:C,2,FALSE),"")</f>
        <v/>
      </c>
      <c r="D5500" s="24" t="str">
        <f>_xlfn.IFNA(VLOOKUP(C5500,list!$G$2:$I$10,2,FALSE),"")</f>
        <v/>
      </c>
      <c r="E5500" s="24" t="str">
        <f>_xlfn.IFNA(VLOOKUP(C5500,list!G:I,3,FALSE),"")</f>
        <v/>
      </c>
      <c r="O5500" s="26" t="str">
        <f t="shared" si="427"/>
        <v/>
      </c>
      <c r="P5500" s="28" t="str">
        <f t="shared" si="431"/>
        <v/>
      </c>
      <c r="Q5500" s="24" t="str">
        <f t="shared" si="428"/>
        <v/>
      </c>
      <c r="R5500" s="24" t="str">
        <f t="shared" si="429"/>
        <v/>
      </c>
      <c r="S5500" s="27" t="str">
        <f t="shared" si="430"/>
        <v/>
      </c>
    </row>
    <row r="5501" spans="2:19" x14ac:dyDescent="0.3">
      <c r="B5501" s="24" t="str">
        <f>_xlfn.IFNA(VLOOKUP(A5501,list!B:C,2,FALSE),"")</f>
        <v/>
      </c>
      <c r="D5501" s="24" t="str">
        <f>_xlfn.IFNA(VLOOKUP(C5501,list!$G$2:$I$10,2,FALSE),"")</f>
        <v/>
      </c>
      <c r="E5501" s="24" t="str">
        <f>_xlfn.IFNA(VLOOKUP(C5501,list!G:I,3,FALSE),"")</f>
        <v/>
      </c>
      <c r="O5501" s="26" t="str">
        <f t="shared" si="427"/>
        <v/>
      </c>
      <c r="P5501" s="28" t="str">
        <f t="shared" si="431"/>
        <v/>
      </c>
      <c r="Q5501" s="24" t="str">
        <f t="shared" si="428"/>
        <v/>
      </c>
      <c r="R5501" s="24" t="str">
        <f t="shared" si="429"/>
        <v/>
      </c>
      <c r="S5501" s="27" t="str">
        <f t="shared" si="430"/>
        <v/>
      </c>
    </row>
    <row r="5502" spans="2:19" x14ac:dyDescent="0.3">
      <c r="B5502" s="24" t="str">
        <f>_xlfn.IFNA(VLOOKUP(A5502,list!B:C,2,FALSE),"")</f>
        <v/>
      </c>
      <c r="D5502" s="24" t="str">
        <f>_xlfn.IFNA(VLOOKUP(C5502,list!$G$2:$I$10,2,FALSE),"")</f>
        <v/>
      </c>
      <c r="E5502" s="24" t="str">
        <f>_xlfn.IFNA(VLOOKUP(C5502,list!G:I,3,FALSE),"")</f>
        <v/>
      </c>
      <c r="O5502" s="26" t="str">
        <f t="shared" si="427"/>
        <v/>
      </c>
      <c r="P5502" s="28" t="str">
        <f t="shared" si="431"/>
        <v/>
      </c>
      <c r="Q5502" s="24" t="str">
        <f t="shared" si="428"/>
        <v/>
      </c>
      <c r="R5502" s="24" t="str">
        <f t="shared" si="429"/>
        <v/>
      </c>
      <c r="S5502" s="27" t="str">
        <f t="shared" si="430"/>
        <v/>
      </c>
    </row>
    <row r="5503" spans="2:19" x14ac:dyDescent="0.3">
      <c r="B5503" s="24" t="str">
        <f>_xlfn.IFNA(VLOOKUP(A5503,list!B:C,2,FALSE),"")</f>
        <v/>
      </c>
      <c r="D5503" s="24" t="str">
        <f>_xlfn.IFNA(VLOOKUP(C5503,list!$G$2:$I$10,2,FALSE),"")</f>
        <v/>
      </c>
      <c r="E5503" s="24" t="str">
        <f>_xlfn.IFNA(VLOOKUP(C5503,list!G:I,3,FALSE),"")</f>
        <v/>
      </c>
      <c r="O5503" s="26" t="str">
        <f t="shared" si="427"/>
        <v/>
      </c>
      <c r="P5503" s="28" t="str">
        <f t="shared" si="431"/>
        <v/>
      </c>
      <c r="Q5503" s="24" t="str">
        <f t="shared" si="428"/>
        <v/>
      </c>
      <c r="R5503" s="24" t="str">
        <f t="shared" si="429"/>
        <v/>
      </c>
      <c r="S5503" s="27" t="str">
        <f t="shared" si="430"/>
        <v/>
      </c>
    </row>
    <row r="5504" spans="2:19" x14ac:dyDescent="0.3">
      <c r="B5504" s="24" t="str">
        <f>_xlfn.IFNA(VLOOKUP(A5504,list!B:C,2,FALSE),"")</f>
        <v/>
      </c>
      <c r="D5504" s="24" t="str">
        <f>_xlfn.IFNA(VLOOKUP(C5504,list!$G$2:$I$10,2,FALSE),"")</f>
        <v/>
      </c>
      <c r="E5504" s="24" t="str">
        <f>_xlfn.IFNA(VLOOKUP(C5504,list!G:I,3,FALSE),"")</f>
        <v/>
      </c>
      <c r="O5504" s="26" t="str">
        <f t="shared" si="427"/>
        <v/>
      </c>
      <c r="P5504" s="28" t="str">
        <f t="shared" si="431"/>
        <v/>
      </c>
      <c r="Q5504" s="24" t="str">
        <f t="shared" si="428"/>
        <v/>
      </c>
      <c r="R5504" s="24" t="str">
        <f t="shared" si="429"/>
        <v/>
      </c>
      <c r="S5504" s="27" t="str">
        <f t="shared" si="430"/>
        <v/>
      </c>
    </row>
    <row r="5505" spans="2:19" x14ac:dyDescent="0.3">
      <c r="B5505" s="24" t="str">
        <f>_xlfn.IFNA(VLOOKUP(A5505,list!B:C,2,FALSE),"")</f>
        <v/>
      </c>
      <c r="D5505" s="24" t="str">
        <f>_xlfn.IFNA(VLOOKUP(C5505,list!$G$2:$I$10,2,FALSE),"")</f>
        <v/>
      </c>
      <c r="E5505" s="24" t="str">
        <f>_xlfn.IFNA(VLOOKUP(C5505,list!G:I,3,FALSE),"")</f>
        <v/>
      </c>
      <c r="O5505" s="26" t="str">
        <f t="shared" si="427"/>
        <v/>
      </c>
      <c r="P5505" s="28" t="str">
        <f t="shared" si="431"/>
        <v/>
      </c>
      <c r="Q5505" s="24" t="str">
        <f t="shared" si="428"/>
        <v/>
      </c>
      <c r="R5505" s="24" t="str">
        <f t="shared" si="429"/>
        <v/>
      </c>
      <c r="S5505" s="27" t="str">
        <f t="shared" si="430"/>
        <v/>
      </c>
    </row>
    <row r="5506" spans="2:19" x14ac:dyDescent="0.3">
      <c r="B5506" s="24" t="str">
        <f>_xlfn.IFNA(VLOOKUP(A5506,list!B:C,2,FALSE),"")</f>
        <v/>
      </c>
      <c r="D5506" s="24" t="str">
        <f>_xlfn.IFNA(VLOOKUP(C5506,list!$G$2:$I$10,2,FALSE),"")</f>
        <v/>
      </c>
      <c r="E5506" s="24" t="str">
        <f>_xlfn.IFNA(VLOOKUP(C5506,list!G:I,3,FALSE),"")</f>
        <v/>
      </c>
      <c r="O5506" s="26" t="str">
        <f t="shared" ref="O5506:O5569" si="432">IFERROR(IF(H5506="","",DATE(YEAR(H5506),MONTH(H5506),1)),"")</f>
        <v/>
      </c>
      <c r="P5506" s="28" t="str">
        <f t="shared" si="431"/>
        <v/>
      </c>
      <c r="Q5506" s="24" t="str">
        <f t="shared" ref="Q5506:Q5569" si="433">IFERROR(IF(J5506="","",MONTH(EOMONTH(J5506,(DAY(J5506)&gt;15)+0))),"")</f>
        <v/>
      </c>
      <c r="R5506" s="24" t="str">
        <f t="shared" ref="R5506:R5569" si="434">IFERROR(IF(J5506="","",IF(AND(MONTH(J5506)=12,Q5506=1),YEAR(J5506)+1,YEAR(J5506))),"")</f>
        <v/>
      </c>
      <c r="S5506" s="27" t="str">
        <f t="shared" ref="S5506:S5569" si="435">IF(OR(Q5506="",R5506=""),"",DATE(R5506,Q5506,1))</f>
        <v/>
      </c>
    </row>
    <row r="5507" spans="2:19" x14ac:dyDescent="0.3">
      <c r="B5507" s="24" t="str">
        <f>_xlfn.IFNA(VLOOKUP(A5507,list!B:C,2,FALSE),"")</f>
        <v/>
      </c>
      <c r="D5507" s="24" t="str">
        <f>_xlfn.IFNA(VLOOKUP(C5507,list!$G$2:$I$10,2,FALSE),"")</f>
        <v/>
      </c>
      <c r="E5507" s="24" t="str">
        <f>_xlfn.IFNA(VLOOKUP(C5507,list!G:I,3,FALSE),"")</f>
        <v/>
      </c>
      <c r="O5507" s="26" t="str">
        <f t="shared" si="432"/>
        <v/>
      </c>
      <c r="P5507" s="28" t="str">
        <f t="shared" ref="P5507:P5570" si="436">IFERROR(IF(J5507&gt;0,((J5507-H5507)/7),""),"")</f>
        <v/>
      </c>
      <c r="Q5507" s="24" t="str">
        <f t="shared" si="433"/>
        <v/>
      </c>
      <c r="R5507" s="24" t="str">
        <f t="shared" si="434"/>
        <v/>
      </c>
      <c r="S5507" s="27" t="str">
        <f t="shared" si="435"/>
        <v/>
      </c>
    </row>
    <row r="5508" spans="2:19" x14ac:dyDescent="0.3">
      <c r="B5508" s="24" t="str">
        <f>_xlfn.IFNA(VLOOKUP(A5508,list!B:C,2,FALSE),"")</f>
        <v/>
      </c>
      <c r="D5508" s="24" t="str">
        <f>_xlfn.IFNA(VLOOKUP(C5508,list!$G$2:$I$10,2,FALSE),"")</f>
        <v/>
      </c>
      <c r="E5508" s="24" t="str">
        <f>_xlfn.IFNA(VLOOKUP(C5508,list!G:I,3,FALSE),"")</f>
        <v/>
      </c>
      <c r="O5508" s="26" t="str">
        <f t="shared" si="432"/>
        <v/>
      </c>
      <c r="P5508" s="28" t="str">
        <f t="shared" si="436"/>
        <v/>
      </c>
      <c r="Q5508" s="24" t="str">
        <f t="shared" si="433"/>
        <v/>
      </c>
      <c r="R5508" s="24" t="str">
        <f t="shared" si="434"/>
        <v/>
      </c>
      <c r="S5508" s="27" t="str">
        <f t="shared" si="435"/>
        <v/>
      </c>
    </row>
    <row r="5509" spans="2:19" x14ac:dyDescent="0.3">
      <c r="B5509" s="24" t="str">
        <f>_xlfn.IFNA(VLOOKUP(A5509,list!B:C,2,FALSE),"")</f>
        <v/>
      </c>
      <c r="D5509" s="24" t="str">
        <f>_xlfn.IFNA(VLOOKUP(C5509,list!$G$2:$I$10,2,FALSE),"")</f>
        <v/>
      </c>
      <c r="E5509" s="24" t="str">
        <f>_xlfn.IFNA(VLOOKUP(C5509,list!G:I,3,FALSE),"")</f>
        <v/>
      </c>
      <c r="O5509" s="26" t="str">
        <f t="shared" si="432"/>
        <v/>
      </c>
      <c r="P5509" s="28" t="str">
        <f t="shared" si="436"/>
        <v/>
      </c>
      <c r="Q5509" s="24" t="str">
        <f t="shared" si="433"/>
        <v/>
      </c>
      <c r="R5509" s="24" t="str">
        <f t="shared" si="434"/>
        <v/>
      </c>
      <c r="S5509" s="27" t="str">
        <f t="shared" si="435"/>
        <v/>
      </c>
    </row>
    <row r="5510" spans="2:19" x14ac:dyDescent="0.3">
      <c r="B5510" s="24" t="str">
        <f>_xlfn.IFNA(VLOOKUP(A5510,list!B:C,2,FALSE),"")</f>
        <v/>
      </c>
      <c r="D5510" s="24" t="str">
        <f>_xlfn.IFNA(VLOOKUP(C5510,list!$G$2:$I$10,2,FALSE),"")</f>
        <v/>
      </c>
      <c r="E5510" s="24" t="str">
        <f>_xlfn.IFNA(VLOOKUP(C5510,list!G:I,3,FALSE),"")</f>
        <v/>
      </c>
      <c r="O5510" s="26" t="str">
        <f t="shared" si="432"/>
        <v/>
      </c>
      <c r="P5510" s="28" t="str">
        <f t="shared" si="436"/>
        <v/>
      </c>
      <c r="Q5510" s="24" t="str">
        <f t="shared" si="433"/>
        <v/>
      </c>
      <c r="R5510" s="24" t="str">
        <f t="shared" si="434"/>
        <v/>
      </c>
      <c r="S5510" s="27" t="str">
        <f t="shared" si="435"/>
        <v/>
      </c>
    </row>
    <row r="5511" spans="2:19" x14ac:dyDescent="0.3">
      <c r="B5511" s="24" t="str">
        <f>_xlfn.IFNA(VLOOKUP(A5511,list!B:C,2,FALSE),"")</f>
        <v/>
      </c>
      <c r="D5511" s="24" t="str">
        <f>_xlfn.IFNA(VLOOKUP(C5511,list!$G$2:$I$10,2,FALSE),"")</f>
        <v/>
      </c>
      <c r="E5511" s="24" t="str">
        <f>_xlfn.IFNA(VLOOKUP(C5511,list!G:I,3,FALSE),"")</f>
        <v/>
      </c>
      <c r="O5511" s="26" t="str">
        <f t="shared" si="432"/>
        <v/>
      </c>
      <c r="P5511" s="28" t="str">
        <f t="shared" si="436"/>
        <v/>
      </c>
      <c r="Q5511" s="24" t="str">
        <f t="shared" si="433"/>
        <v/>
      </c>
      <c r="R5511" s="24" t="str">
        <f t="shared" si="434"/>
        <v/>
      </c>
      <c r="S5511" s="27" t="str">
        <f t="shared" si="435"/>
        <v/>
      </c>
    </row>
    <row r="5512" spans="2:19" x14ac:dyDescent="0.3">
      <c r="B5512" s="24" t="str">
        <f>_xlfn.IFNA(VLOOKUP(A5512,list!B:C,2,FALSE),"")</f>
        <v/>
      </c>
      <c r="D5512" s="24" t="str">
        <f>_xlfn.IFNA(VLOOKUP(C5512,list!$G$2:$I$10,2,FALSE),"")</f>
        <v/>
      </c>
      <c r="E5512" s="24" t="str">
        <f>_xlfn.IFNA(VLOOKUP(C5512,list!G:I,3,FALSE),"")</f>
        <v/>
      </c>
      <c r="O5512" s="26" t="str">
        <f t="shared" si="432"/>
        <v/>
      </c>
      <c r="P5512" s="28" t="str">
        <f t="shared" si="436"/>
        <v/>
      </c>
      <c r="Q5512" s="24" t="str">
        <f t="shared" si="433"/>
        <v/>
      </c>
      <c r="R5512" s="24" t="str">
        <f t="shared" si="434"/>
        <v/>
      </c>
      <c r="S5512" s="27" t="str">
        <f t="shared" si="435"/>
        <v/>
      </c>
    </row>
    <row r="5513" spans="2:19" x14ac:dyDescent="0.3">
      <c r="B5513" s="24" t="str">
        <f>_xlfn.IFNA(VLOOKUP(A5513,list!B:C,2,FALSE),"")</f>
        <v/>
      </c>
      <c r="D5513" s="24" t="str">
        <f>_xlfn.IFNA(VLOOKUP(C5513,list!$G$2:$I$10,2,FALSE),"")</f>
        <v/>
      </c>
      <c r="E5513" s="24" t="str">
        <f>_xlfn.IFNA(VLOOKUP(C5513,list!G:I,3,FALSE),"")</f>
        <v/>
      </c>
      <c r="O5513" s="26" t="str">
        <f t="shared" si="432"/>
        <v/>
      </c>
      <c r="P5513" s="28" t="str">
        <f t="shared" si="436"/>
        <v/>
      </c>
      <c r="Q5513" s="24" t="str">
        <f t="shared" si="433"/>
        <v/>
      </c>
      <c r="R5513" s="24" t="str">
        <f t="shared" si="434"/>
        <v/>
      </c>
      <c r="S5513" s="27" t="str">
        <f t="shared" si="435"/>
        <v/>
      </c>
    </row>
    <row r="5514" spans="2:19" x14ac:dyDescent="0.3">
      <c r="B5514" s="24" t="str">
        <f>_xlfn.IFNA(VLOOKUP(A5514,list!B:C,2,FALSE),"")</f>
        <v/>
      </c>
      <c r="D5514" s="24" t="str">
        <f>_xlfn.IFNA(VLOOKUP(C5514,list!$G$2:$I$10,2,FALSE),"")</f>
        <v/>
      </c>
      <c r="E5514" s="24" t="str">
        <f>_xlfn.IFNA(VLOOKUP(C5514,list!G:I,3,FALSE),"")</f>
        <v/>
      </c>
      <c r="O5514" s="26" t="str">
        <f t="shared" si="432"/>
        <v/>
      </c>
      <c r="P5514" s="28" t="str">
        <f t="shared" si="436"/>
        <v/>
      </c>
      <c r="Q5514" s="24" t="str">
        <f t="shared" si="433"/>
        <v/>
      </c>
      <c r="R5514" s="24" t="str">
        <f t="shared" si="434"/>
        <v/>
      </c>
      <c r="S5514" s="27" t="str">
        <f t="shared" si="435"/>
        <v/>
      </c>
    </row>
    <row r="5515" spans="2:19" x14ac:dyDescent="0.3">
      <c r="B5515" s="24" t="str">
        <f>_xlfn.IFNA(VLOOKUP(A5515,list!B:C,2,FALSE),"")</f>
        <v/>
      </c>
      <c r="D5515" s="24" t="str">
        <f>_xlfn.IFNA(VLOOKUP(C5515,list!$G$2:$I$10,2,FALSE),"")</f>
        <v/>
      </c>
      <c r="E5515" s="24" t="str">
        <f>_xlfn.IFNA(VLOOKUP(C5515,list!G:I,3,FALSE),"")</f>
        <v/>
      </c>
      <c r="O5515" s="26" t="str">
        <f t="shared" si="432"/>
        <v/>
      </c>
      <c r="P5515" s="28" t="str">
        <f t="shared" si="436"/>
        <v/>
      </c>
      <c r="Q5515" s="24" t="str">
        <f t="shared" si="433"/>
        <v/>
      </c>
      <c r="R5515" s="24" t="str">
        <f t="shared" si="434"/>
        <v/>
      </c>
      <c r="S5515" s="27" t="str">
        <f t="shared" si="435"/>
        <v/>
      </c>
    </row>
    <row r="5516" spans="2:19" x14ac:dyDescent="0.3">
      <c r="B5516" s="24" t="str">
        <f>_xlfn.IFNA(VLOOKUP(A5516,list!B:C,2,FALSE),"")</f>
        <v/>
      </c>
      <c r="D5516" s="24" t="str">
        <f>_xlfn.IFNA(VLOOKUP(C5516,list!$G$2:$I$10,2,FALSE),"")</f>
        <v/>
      </c>
      <c r="E5516" s="24" t="str">
        <f>_xlfn.IFNA(VLOOKUP(C5516,list!G:I,3,FALSE),"")</f>
        <v/>
      </c>
      <c r="O5516" s="26" t="str">
        <f t="shared" si="432"/>
        <v/>
      </c>
      <c r="P5516" s="28" t="str">
        <f t="shared" si="436"/>
        <v/>
      </c>
      <c r="Q5516" s="24" t="str">
        <f t="shared" si="433"/>
        <v/>
      </c>
      <c r="R5516" s="24" t="str">
        <f t="shared" si="434"/>
        <v/>
      </c>
      <c r="S5516" s="27" t="str">
        <f t="shared" si="435"/>
        <v/>
      </c>
    </row>
    <row r="5517" spans="2:19" x14ac:dyDescent="0.3">
      <c r="B5517" s="24" t="str">
        <f>_xlfn.IFNA(VLOOKUP(A5517,list!B:C,2,FALSE),"")</f>
        <v/>
      </c>
      <c r="D5517" s="24" t="str">
        <f>_xlfn.IFNA(VLOOKUP(C5517,list!$G$2:$I$10,2,FALSE),"")</f>
        <v/>
      </c>
      <c r="E5517" s="24" t="str">
        <f>_xlfn.IFNA(VLOOKUP(C5517,list!G:I,3,FALSE),"")</f>
        <v/>
      </c>
      <c r="O5517" s="26" t="str">
        <f t="shared" si="432"/>
        <v/>
      </c>
      <c r="P5517" s="28" t="str">
        <f t="shared" si="436"/>
        <v/>
      </c>
      <c r="Q5517" s="24" t="str">
        <f t="shared" si="433"/>
        <v/>
      </c>
      <c r="R5517" s="24" t="str">
        <f t="shared" si="434"/>
        <v/>
      </c>
      <c r="S5517" s="27" t="str">
        <f t="shared" si="435"/>
        <v/>
      </c>
    </row>
    <row r="5518" spans="2:19" x14ac:dyDescent="0.3">
      <c r="B5518" s="24" t="str">
        <f>_xlfn.IFNA(VLOOKUP(A5518,list!B:C,2,FALSE),"")</f>
        <v/>
      </c>
      <c r="D5518" s="24" t="str">
        <f>_xlfn.IFNA(VLOOKUP(C5518,list!$G$2:$I$10,2,FALSE),"")</f>
        <v/>
      </c>
      <c r="E5518" s="24" t="str">
        <f>_xlfn.IFNA(VLOOKUP(C5518,list!G:I,3,FALSE),"")</f>
        <v/>
      </c>
      <c r="O5518" s="26" t="str">
        <f t="shared" si="432"/>
        <v/>
      </c>
      <c r="P5518" s="28" t="str">
        <f t="shared" si="436"/>
        <v/>
      </c>
      <c r="Q5518" s="24" t="str">
        <f t="shared" si="433"/>
        <v/>
      </c>
      <c r="R5518" s="24" t="str">
        <f t="shared" si="434"/>
        <v/>
      </c>
      <c r="S5518" s="27" t="str">
        <f t="shared" si="435"/>
        <v/>
      </c>
    </row>
    <row r="5519" spans="2:19" x14ac:dyDescent="0.3">
      <c r="B5519" s="24" t="str">
        <f>_xlfn.IFNA(VLOOKUP(A5519,list!B:C,2,FALSE),"")</f>
        <v/>
      </c>
      <c r="D5519" s="24" t="str">
        <f>_xlfn.IFNA(VLOOKUP(C5519,list!$G$2:$I$10,2,FALSE),"")</f>
        <v/>
      </c>
      <c r="E5519" s="24" t="str">
        <f>_xlfn.IFNA(VLOOKUP(C5519,list!G:I,3,FALSE),"")</f>
        <v/>
      </c>
      <c r="O5519" s="26" t="str">
        <f t="shared" si="432"/>
        <v/>
      </c>
      <c r="P5519" s="28" t="str">
        <f t="shared" si="436"/>
        <v/>
      </c>
      <c r="Q5519" s="24" t="str">
        <f t="shared" si="433"/>
        <v/>
      </c>
      <c r="R5519" s="24" t="str">
        <f t="shared" si="434"/>
        <v/>
      </c>
      <c r="S5519" s="27" t="str">
        <f t="shared" si="435"/>
        <v/>
      </c>
    </row>
    <row r="5520" spans="2:19" x14ac:dyDescent="0.3">
      <c r="B5520" s="24" t="str">
        <f>_xlfn.IFNA(VLOOKUP(A5520,list!B:C,2,FALSE),"")</f>
        <v/>
      </c>
      <c r="D5520" s="24" t="str">
        <f>_xlfn.IFNA(VLOOKUP(C5520,list!$G$2:$I$10,2,FALSE),"")</f>
        <v/>
      </c>
      <c r="E5520" s="24" t="str">
        <f>_xlfn.IFNA(VLOOKUP(C5520,list!G:I,3,FALSE),"")</f>
        <v/>
      </c>
      <c r="O5520" s="26" t="str">
        <f t="shared" si="432"/>
        <v/>
      </c>
      <c r="P5520" s="28" t="str">
        <f t="shared" si="436"/>
        <v/>
      </c>
      <c r="Q5520" s="24" t="str">
        <f t="shared" si="433"/>
        <v/>
      </c>
      <c r="R5520" s="24" t="str">
        <f t="shared" si="434"/>
        <v/>
      </c>
      <c r="S5520" s="27" t="str">
        <f t="shared" si="435"/>
        <v/>
      </c>
    </row>
    <row r="5521" spans="2:19" x14ac:dyDescent="0.3">
      <c r="B5521" s="24" t="str">
        <f>_xlfn.IFNA(VLOOKUP(A5521,list!B:C,2,FALSE),"")</f>
        <v/>
      </c>
      <c r="D5521" s="24" t="str">
        <f>_xlfn.IFNA(VLOOKUP(C5521,list!$G$2:$I$10,2,FALSE),"")</f>
        <v/>
      </c>
      <c r="E5521" s="24" t="str">
        <f>_xlfn.IFNA(VLOOKUP(C5521,list!G:I,3,FALSE),"")</f>
        <v/>
      </c>
      <c r="O5521" s="26" t="str">
        <f t="shared" si="432"/>
        <v/>
      </c>
      <c r="P5521" s="28" t="str">
        <f t="shared" si="436"/>
        <v/>
      </c>
      <c r="Q5521" s="24" t="str">
        <f t="shared" si="433"/>
        <v/>
      </c>
      <c r="R5521" s="24" t="str">
        <f t="shared" si="434"/>
        <v/>
      </c>
      <c r="S5521" s="27" t="str">
        <f t="shared" si="435"/>
        <v/>
      </c>
    </row>
    <row r="5522" spans="2:19" x14ac:dyDescent="0.3">
      <c r="B5522" s="24" t="str">
        <f>_xlfn.IFNA(VLOOKUP(A5522,list!B:C,2,FALSE),"")</f>
        <v/>
      </c>
      <c r="D5522" s="24" t="str">
        <f>_xlfn.IFNA(VLOOKUP(C5522,list!$G$2:$I$10,2,FALSE),"")</f>
        <v/>
      </c>
      <c r="E5522" s="24" t="str">
        <f>_xlfn.IFNA(VLOOKUP(C5522,list!G:I,3,FALSE),"")</f>
        <v/>
      </c>
      <c r="O5522" s="26" t="str">
        <f t="shared" si="432"/>
        <v/>
      </c>
      <c r="P5522" s="28" t="str">
        <f t="shared" si="436"/>
        <v/>
      </c>
      <c r="Q5522" s="24" t="str">
        <f t="shared" si="433"/>
        <v/>
      </c>
      <c r="R5522" s="24" t="str">
        <f t="shared" si="434"/>
        <v/>
      </c>
      <c r="S5522" s="27" t="str">
        <f t="shared" si="435"/>
        <v/>
      </c>
    </row>
    <row r="5523" spans="2:19" x14ac:dyDescent="0.3">
      <c r="B5523" s="24" t="str">
        <f>_xlfn.IFNA(VLOOKUP(A5523,list!B:C,2,FALSE),"")</f>
        <v/>
      </c>
      <c r="D5523" s="24" t="str">
        <f>_xlfn.IFNA(VLOOKUP(C5523,list!$G$2:$I$10,2,FALSE),"")</f>
        <v/>
      </c>
      <c r="E5523" s="24" t="str">
        <f>_xlfn.IFNA(VLOOKUP(C5523,list!G:I,3,FALSE),"")</f>
        <v/>
      </c>
      <c r="O5523" s="26" t="str">
        <f t="shared" si="432"/>
        <v/>
      </c>
      <c r="P5523" s="28" t="str">
        <f t="shared" si="436"/>
        <v/>
      </c>
      <c r="Q5523" s="24" t="str">
        <f t="shared" si="433"/>
        <v/>
      </c>
      <c r="R5523" s="24" t="str">
        <f t="shared" si="434"/>
        <v/>
      </c>
      <c r="S5523" s="27" t="str">
        <f t="shared" si="435"/>
        <v/>
      </c>
    </row>
    <row r="5524" spans="2:19" x14ac:dyDescent="0.3">
      <c r="B5524" s="24" t="str">
        <f>_xlfn.IFNA(VLOOKUP(A5524,list!B:C,2,FALSE),"")</f>
        <v/>
      </c>
      <c r="D5524" s="24" t="str">
        <f>_xlfn.IFNA(VLOOKUP(C5524,list!$G$2:$I$10,2,FALSE),"")</f>
        <v/>
      </c>
      <c r="E5524" s="24" t="str">
        <f>_xlfn.IFNA(VLOOKUP(C5524,list!G:I,3,FALSE),"")</f>
        <v/>
      </c>
      <c r="O5524" s="26" t="str">
        <f t="shared" si="432"/>
        <v/>
      </c>
      <c r="P5524" s="28" t="str">
        <f t="shared" si="436"/>
        <v/>
      </c>
      <c r="Q5524" s="24" t="str">
        <f t="shared" si="433"/>
        <v/>
      </c>
      <c r="R5524" s="24" t="str">
        <f t="shared" si="434"/>
        <v/>
      </c>
      <c r="S5524" s="27" t="str">
        <f t="shared" si="435"/>
        <v/>
      </c>
    </row>
    <row r="5525" spans="2:19" x14ac:dyDescent="0.3">
      <c r="B5525" s="24" t="str">
        <f>_xlfn.IFNA(VLOOKUP(A5525,list!B:C,2,FALSE),"")</f>
        <v/>
      </c>
      <c r="D5525" s="24" t="str">
        <f>_xlfn.IFNA(VLOOKUP(C5525,list!$G$2:$I$10,2,FALSE),"")</f>
        <v/>
      </c>
      <c r="E5525" s="24" t="str">
        <f>_xlfn.IFNA(VLOOKUP(C5525,list!G:I,3,FALSE),"")</f>
        <v/>
      </c>
      <c r="O5525" s="26" t="str">
        <f t="shared" si="432"/>
        <v/>
      </c>
      <c r="P5525" s="28" t="str">
        <f t="shared" si="436"/>
        <v/>
      </c>
      <c r="Q5525" s="24" t="str">
        <f t="shared" si="433"/>
        <v/>
      </c>
      <c r="R5525" s="24" t="str">
        <f t="shared" si="434"/>
        <v/>
      </c>
      <c r="S5525" s="27" t="str">
        <f t="shared" si="435"/>
        <v/>
      </c>
    </row>
    <row r="5526" spans="2:19" x14ac:dyDescent="0.3">
      <c r="B5526" s="24" t="str">
        <f>_xlfn.IFNA(VLOOKUP(A5526,list!B:C,2,FALSE),"")</f>
        <v/>
      </c>
      <c r="D5526" s="24" t="str">
        <f>_xlfn.IFNA(VLOOKUP(C5526,list!$G$2:$I$10,2,FALSE),"")</f>
        <v/>
      </c>
      <c r="E5526" s="24" t="str">
        <f>_xlfn.IFNA(VLOOKUP(C5526,list!G:I,3,FALSE),"")</f>
        <v/>
      </c>
      <c r="O5526" s="26" t="str">
        <f t="shared" si="432"/>
        <v/>
      </c>
      <c r="P5526" s="28" t="str">
        <f t="shared" si="436"/>
        <v/>
      </c>
      <c r="Q5526" s="24" t="str">
        <f t="shared" si="433"/>
        <v/>
      </c>
      <c r="R5526" s="24" t="str">
        <f t="shared" si="434"/>
        <v/>
      </c>
      <c r="S5526" s="27" t="str">
        <f t="shared" si="435"/>
        <v/>
      </c>
    </row>
    <row r="5527" spans="2:19" x14ac:dyDescent="0.3">
      <c r="B5527" s="24" t="str">
        <f>_xlfn.IFNA(VLOOKUP(A5527,list!B:C,2,FALSE),"")</f>
        <v/>
      </c>
      <c r="D5527" s="24" t="str">
        <f>_xlfn.IFNA(VLOOKUP(C5527,list!$G$2:$I$10,2,FALSE),"")</f>
        <v/>
      </c>
      <c r="E5527" s="24" t="str">
        <f>_xlfn.IFNA(VLOOKUP(C5527,list!G:I,3,FALSE),"")</f>
        <v/>
      </c>
      <c r="O5527" s="26" t="str">
        <f t="shared" si="432"/>
        <v/>
      </c>
      <c r="P5527" s="28" t="str">
        <f t="shared" si="436"/>
        <v/>
      </c>
      <c r="Q5527" s="24" t="str">
        <f t="shared" si="433"/>
        <v/>
      </c>
      <c r="R5527" s="24" t="str">
        <f t="shared" si="434"/>
        <v/>
      </c>
      <c r="S5527" s="27" t="str">
        <f t="shared" si="435"/>
        <v/>
      </c>
    </row>
    <row r="5528" spans="2:19" x14ac:dyDescent="0.3">
      <c r="B5528" s="24" t="str">
        <f>_xlfn.IFNA(VLOOKUP(A5528,list!B:C,2,FALSE),"")</f>
        <v/>
      </c>
      <c r="D5528" s="24" t="str">
        <f>_xlfn.IFNA(VLOOKUP(C5528,list!$G$2:$I$10,2,FALSE),"")</f>
        <v/>
      </c>
      <c r="E5528" s="24" t="str">
        <f>_xlfn.IFNA(VLOOKUP(C5528,list!G:I,3,FALSE),"")</f>
        <v/>
      </c>
      <c r="O5528" s="26" t="str">
        <f t="shared" si="432"/>
        <v/>
      </c>
      <c r="P5528" s="28" t="str">
        <f t="shared" si="436"/>
        <v/>
      </c>
      <c r="Q5528" s="24" t="str">
        <f t="shared" si="433"/>
        <v/>
      </c>
      <c r="R5528" s="24" t="str">
        <f t="shared" si="434"/>
        <v/>
      </c>
      <c r="S5528" s="27" t="str">
        <f t="shared" si="435"/>
        <v/>
      </c>
    </row>
    <row r="5529" spans="2:19" x14ac:dyDescent="0.3">
      <c r="B5529" s="24" t="str">
        <f>_xlfn.IFNA(VLOOKUP(A5529,list!B:C,2,FALSE),"")</f>
        <v/>
      </c>
      <c r="D5529" s="24" t="str">
        <f>_xlfn.IFNA(VLOOKUP(C5529,list!$G$2:$I$10,2,FALSE),"")</f>
        <v/>
      </c>
      <c r="E5529" s="24" t="str">
        <f>_xlfn.IFNA(VLOOKUP(C5529,list!G:I,3,FALSE),"")</f>
        <v/>
      </c>
      <c r="O5529" s="26" t="str">
        <f t="shared" si="432"/>
        <v/>
      </c>
      <c r="P5529" s="28" t="str">
        <f t="shared" si="436"/>
        <v/>
      </c>
      <c r="Q5529" s="24" t="str">
        <f t="shared" si="433"/>
        <v/>
      </c>
      <c r="R5529" s="24" t="str">
        <f t="shared" si="434"/>
        <v/>
      </c>
      <c r="S5529" s="27" t="str">
        <f t="shared" si="435"/>
        <v/>
      </c>
    </row>
    <row r="5530" spans="2:19" x14ac:dyDescent="0.3">
      <c r="B5530" s="24" t="str">
        <f>_xlfn.IFNA(VLOOKUP(A5530,list!B:C,2,FALSE),"")</f>
        <v/>
      </c>
      <c r="D5530" s="24" t="str">
        <f>_xlfn.IFNA(VLOOKUP(C5530,list!$G$2:$I$10,2,FALSE),"")</f>
        <v/>
      </c>
      <c r="E5530" s="24" t="str">
        <f>_xlfn.IFNA(VLOOKUP(C5530,list!G:I,3,FALSE),"")</f>
        <v/>
      </c>
      <c r="O5530" s="26" t="str">
        <f t="shared" si="432"/>
        <v/>
      </c>
      <c r="P5530" s="28" t="str">
        <f t="shared" si="436"/>
        <v/>
      </c>
      <c r="Q5530" s="24" t="str">
        <f t="shared" si="433"/>
        <v/>
      </c>
      <c r="R5530" s="24" t="str">
        <f t="shared" si="434"/>
        <v/>
      </c>
      <c r="S5530" s="27" t="str">
        <f t="shared" si="435"/>
        <v/>
      </c>
    </row>
    <row r="5531" spans="2:19" x14ac:dyDescent="0.3">
      <c r="B5531" s="24" t="str">
        <f>_xlfn.IFNA(VLOOKUP(A5531,list!B:C,2,FALSE),"")</f>
        <v/>
      </c>
      <c r="D5531" s="24" t="str">
        <f>_xlfn.IFNA(VLOOKUP(C5531,list!$G$2:$I$10,2,FALSE),"")</f>
        <v/>
      </c>
      <c r="E5531" s="24" t="str">
        <f>_xlfn.IFNA(VLOOKUP(C5531,list!G:I,3,FALSE),"")</f>
        <v/>
      </c>
      <c r="O5531" s="26" t="str">
        <f t="shared" si="432"/>
        <v/>
      </c>
      <c r="P5531" s="28" t="str">
        <f t="shared" si="436"/>
        <v/>
      </c>
      <c r="Q5531" s="24" t="str">
        <f t="shared" si="433"/>
        <v/>
      </c>
      <c r="R5531" s="24" t="str">
        <f t="shared" si="434"/>
        <v/>
      </c>
      <c r="S5531" s="27" t="str">
        <f t="shared" si="435"/>
        <v/>
      </c>
    </row>
    <row r="5532" spans="2:19" x14ac:dyDescent="0.3">
      <c r="B5532" s="24" t="str">
        <f>_xlfn.IFNA(VLOOKUP(A5532,list!B:C,2,FALSE),"")</f>
        <v/>
      </c>
      <c r="D5532" s="24" t="str">
        <f>_xlfn.IFNA(VLOOKUP(C5532,list!$G$2:$I$10,2,FALSE),"")</f>
        <v/>
      </c>
      <c r="E5532" s="24" t="str">
        <f>_xlfn.IFNA(VLOOKUP(C5532,list!G:I,3,FALSE),"")</f>
        <v/>
      </c>
      <c r="O5532" s="26" t="str">
        <f t="shared" si="432"/>
        <v/>
      </c>
      <c r="P5532" s="28" t="str">
        <f t="shared" si="436"/>
        <v/>
      </c>
      <c r="Q5532" s="24" t="str">
        <f t="shared" si="433"/>
        <v/>
      </c>
      <c r="R5532" s="24" t="str">
        <f t="shared" si="434"/>
        <v/>
      </c>
      <c r="S5532" s="27" t="str">
        <f t="shared" si="435"/>
        <v/>
      </c>
    </row>
    <row r="5533" spans="2:19" x14ac:dyDescent="0.3">
      <c r="B5533" s="24" t="str">
        <f>_xlfn.IFNA(VLOOKUP(A5533,list!B:C,2,FALSE),"")</f>
        <v/>
      </c>
      <c r="D5533" s="24" t="str">
        <f>_xlfn.IFNA(VLOOKUP(C5533,list!$G$2:$I$10,2,FALSE),"")</f>
        <v/>
      </c>
      <c r="E5533" s="24" t="str">
        <f>_xlfn.IFNA(VLOOKUP(C5533,list!G:I,3,FALSE),"")</f>
        <v/>
      </c>
      <c r="O5533" s="26" t="str">
        <f t="shared" si="432"/>
        <v/>
      </c>
      <c r="P5533" s="28" t="str">
        <f t="shared" si="436"/>
        <v/>
      </c>
      <c r="Q5533" s="24" t="str">
        <f t="shared" si="433"/>
        <v/>
      </c>
      <c r="R5533" s="24" t="str">
        <f t="shared" si="434"/>
        <v/>
      </c>
      <c r="S5533" s="27" t="str">
        <f t="shared" si="435"/>
        <v/>
      </c>
    </row>
    <row r="5534" spans="2:19" x14ac:dyDescent="0.3">
      <c r="B5534" s="24" t="str">
        <f>_xlfn.IFNA(VLOOKUP(A5534,list!B:C,2,FALSE),"")</f>
        <v/>
      </c>
      <c r="D5534" s="24" t="str">
        <f>_xlfn.IFNA(VLOOKUP(C5534,list!$G$2:$I$10,2,FALSE),"")</f>
        <v/>
      </c>
      <c r="E5534" s="24" t="str">
        <f>_xlfn.IFNA(VLOOKUP(C5534,list!G:I,3,FALSE),"")</f>
        <v/>
      </c>
      <c r="O5534" s="26" t="str">
        <f t="shared" si="432"/>
        <v/>
      </c>
      <c r="P5534" s="28" t="str">
        <f t="shared" si="436"/>
        <v/>
      </c>
      <c r="Q5534" s="24" t="str">
        <f t="shared" si="433"/>
        <v/>
      </c>
      <c r="R5534" s="24" t="str">
        <f t="shared" si="434"/>
        <v/>
      </c>
      <c r="S5534" s="27" t="str">
        <f t="shared" si="435"/>
        <v/>
      </c>
    </row>
    <row r="5535" spans="2:19" x14ac:dyDescent="0.3">
      <c r="B5535" s="24" t="str">
        <f>_xlfn.IFNA(VLOOKUP(A5535,list!B:C,2,FALSE),"")</f>
        <v/>
      </c>
      <c r="D5535" s="24" t="str">
        <f>_xlfn.IFNA(VLOOKUP(C5535,list!$G$2:$I$10,2,FALSE),"")</f>
        <v/>
      </c>
      <c r="E5535" s="24" t="str">
        <f>_xlfn.IFNA(VLOOKUP(C5535,list!G:I,3,FALSE),"")</f>
        <v/>
      </c>
      <c r="O5535" s="26" t="str">
        <f t="shared" si="432"/>
        <v/>
      </c>
      <c r="P5535" s="28" t="str">
        <f t="shared" si="436"/>
        <v/>
      </c>
      <c r="Q5535" s="24" t="str">
        <f t="shared" si="433"/>
        <v/>
      </c>
      <c r="R5535" s="24" t="str">
        <f t="shared" si="434"/>
        <v/>
      </c>
      <c r="S5535" s="27" t="str">
        <f t="shared" si="435"/>
        <v/>
      </c>
    </row>
    <row r="5536" spans="2:19" x14ac:dyDescent="0.3">
      <c r="B5536" s="24" t="str">
        <f>_xlfn.IFNA(VLOOKUP(A5536,list!B:C,2,FALSE),"")</f>
        <v/>
      </c>
      <c r="D5536" s="24" t="str">
        <f>_xlfn.IFNA(VLOOKUP(C5536,list!$G$2:$I$10,2,FALSE),"")</f>
        <v/>
      </c>
      <c r="E5536" s="24" t="str">
        <f>_xlfn.IFNA(VLOOKUP(C5536,list!G:I,3,FALSE),"")</f>
        <v/>
      </c>
      <c r="O5536" s="26" t="str">
        <f t="shared" si="432"/>
        <v/>
      </c>
      <c r="P5536" s="28" t="str">
        <f t="shared" si="436"/>
        <v/>
      </c>
      <c r="Q5536" s="24" t="str">
        <f t="shared" si="433"/>
        <v/>
      </c>
      <c r="R5536" s="24" t="str">
        <f t="shared" si="434"/>
        <v/>
      </c>
      <c r="S5536" s="27" t="str">
        <f t="shared" si="435"/>
        <v/>
      </c>
    </row>
    <row r="5537" spans="2:19" x14ac:dyDescent="0.3">
      <c r="B5537" s="24" t="str">
        <f>_xlfn.IFNA(VLOOKUP(A5537,list!B:C,2,FALSE),"")</f>
        <v/>
      </c>
      <c r="D5537" s="24" t="str">
        <f>_xlfn.IFNA(VLOOKUP(C5537,list!$G$2:$I$10,2,FALSE),"")</f>
        <v/>
      </c>
      <c r="E5537" s="24" t="str">
        <f>_xlfn.IFNA(VLOOKUP(C5537,list!G:I,3,FALSE),"")</f>
        <v/>
      </c>
      <c r="O5537" s="26" t="str">
        <f t="shared" si="432"/>
        <v/>
      </c>
      <c r="P5537" s="28" t="str">
        <f t="shared" si="436"/>
        <v/>
      </c>
      <c r="Q5537" s="24" t="str">
        <f t="shared" si="433"/>
        <v/>
      </c>
      <c r="R5537" s="24" t="str">
        <f t="shared" si="434"/>
        <v/>
      </c>
      <c r="S5537" s="27" t="str">
        <f t="shared" si="435"/>
        <v/>
      </c>
    </row>
    <row r="5538" spans="2:19" x14ac:dyDescent="0.3">
      <c r="B5538" s="24" t="str">
        <f>_xlfn.IFNA(VLOOKUP(A5538,list!B:C,2,FALSE),"")</f>
        <v/>
      </c>
      <c r="D5538" s="24" t="str">
        <f>_xlfn.IFNA(VLOOKUP(C5538,list!$G$2:$I$10,2,FALSE),"")</f>
        <v/>
      </c>
      <c r="E5538" s="24" t="str">
        <f>_xlfn.IFNA(VLOOKUP(C5538,list!G:I,3,FALSE),"")</f>
        <v/>
      </c>
      <c r="O5538" s="26" t="str">
        <f t="shared" si="432"/>
        <v/>
      </c>
      <c r="P5538" s="28" t="str">
        <f t="shared" si="436"/>
        <v/>
      </c>
      <c r="Q5538" s="24" t="str">
        <f t="shared" si="433"/>
        <v/>
      </c>
      <c r="R5538" s="24" t="str">
        <f t="shared" si="434"/>
        <v/>
      </c>
      <c r="S5538" s="27" t="str">
        <f t="shared" si="435"/>
        <v/>
      </c>
    </row>
    <row r="5539" spans="2:19" x14ac:dyDescent="0.3">
      <c r="B5539" s="24" t="str">
        <f>_xlfn.IFNA(VLOOKUP(A5539,list!B:C,2,FALSE),"")</f>
        <v/>
      </c>
      <c r="D5539" s="24" t="str">
        <f>_xlfn.IFNA(VLOOKUP(C5539,list!$G$2:$I$10,2,FALSE),"")</f>
        <v/>
      </c>
      <c r="E5539" s="24" t="str">
        <f>_xlfn.IFNA(VLOOKUP(C5539,list!G:I,3,FALSE),"")</f>
        <v/>
      </c>
      <c r="O5539" s="26" t="str">
        <f t="shared" si="432"/>
        <v/>
      </c>
      <c r="P5539" s="28" t="str">
        <f t="shared" si="436"/>
        <v/>
      </c>
      <c r="Q5539" s="24" t="str">
        <f t="shared" si="433"/>
        <v/>
      </c>
      <c r="R5539" s="24" t="str">
        <f t="shared" si="434"/>
        <v/>
      </c>
      <c r="S5539" s="27" t="str">
        <f t="shared" si="435"/>
        <v/>
      </c>
    </row>
    <row r="5540" spans="2:19" x14ac:dyDescent="0.3">
      <c r="B5540" s="24" t="str">
        <f>_xlfn.IFNA(VLOOKUP(A5540,list!B:C,2,FALSE),"")</f>
        <v/>
      </c>
      <c r="D5540" s="24" t="str">
        <f>_xlfn.IFNA(VLOOKUP(C5540,list!$G$2:$I$10,2,FALSE),"")</f>
        <v/>
      </c>
      <c r="E5540" s="24" t="str">
        <f>_xlfn.IFNA(VLOOKUP(C5540,list!G:I,3,FALSE),"")</f>
        <v/>
      </c>
      <c r="O5540" s="26" t="str">
        <f t="shared" si="432"/>
        <v/>
      </c>
      <c r="P5540" s="28" t="str">
        <f t="shared" si="436"/>
        <v/>
      </c>
      <c r="Q5540" s="24" t="str">
        <f t="shared" si="433"/>
        <v/>
      </c>
      <c r="R5540" s="24" t="str">
        <f t="shared" si="434"/>
        <v/>
      </c>
      <c r="S5540" s="27" t="str">
        <f t="shared" si="435"/>
        <v/>
      </c>
    </row>
    <row r="5541" spans="2:19" x14ac:dyDescent="0.3">
      <c r="B5541" s="24" t="str">
        <f>_xlfn.IFNA(VLOOKUP(A5541,list!B:C,2,FALSE),"")</f>
        <v/>
      </c>
      <c r="D5541" s="24" t="str">
        <f>_xlfn.IFNA(VLOOKUP(C5541,list!$G$2:$I$10,2,FALSE),"")</f>
        <v/>
      </c>
      <c r="E5541" s="24" t="str">
        <f>_xlfn.IFNA(VLOOKUP(C5541,list!G:I,3,FALSE),"")</f>
        <v/>
      </c>
      <c r="O5541" s="26" t="str">
        <f t="shared" si="432"/>
        <v/>
      </c>
      <c r="P5541" s="28" t="str">
        <f t="shared" si="436"/>
        <v/>
      </c>
      <c r="Q5541" s="24" t="str">
        <f t="shared" si="433"/>
        <v/>
      </c>
      <c r="R5541" s="24" t="str">
        <f t="shared" si="434"/>
        <v/>
      </c>
      <c r="S5541" s="27" t="str">
        <f t="shared" si="435"/>
        <v/>
      </c>
    </row>
    <row r="5542" spans="2:19" x14ac:dyDescent="0.3">
      <c r="B5542" s="24" t="str">
        <f>_xlfn.IFNA(VLOOKUP(A5542,list!B:C,2,FALSE),"")</f>
        <v/>
      </c>
      <c r="D5542" s="24" t="str">
        <f>_xlfn.IFNA(VLOOKUP(C5542,list!$G$2:$I$10,2,FALSE),"")</f>
        <v/>
      </c>
      <c r="E5542" s="24" t="str">
        <f>_xlfn.IFNA(VLOOKUP(C5542,list!G:I,3,FALSE),"")</f>
        <v/>
      </c>
      <c r="O5542" s="26" t="str">
        <f t="shared" si="432"/>
        <v/>
      </c>
      <c r="P5542" s="28" t="str">
        <f t="shared" si="436"/>
        <v/>
      </c>
      <c r="Q5542" s="24" t="str">
        <f t="shared" si="433"/>
        <v/>
      </c>
      <c r="R5542" s="24" t="str">
        <f t="shared" si="434"/>
        <v/>
      </c>
      <c r="S5542" s="27" t="str">
        <f t="shared" si="435"/>
        <v/>
      </c>
    </row>
    <row r="5543" spans="2:19" x14ac:dyDescent="0.3">
      <c r="B5543" s="24" t="str">
        <f>_xlfn.IFNA(VLOOKUP(A5543,list!B:C,2,FALSE),"")</f>
        <v/>
      </c>
      <c r="D5543" s="24" t="str">
        <f>_xlfn.IFNA(VLOOKUP(C5543,list!$G$2:$I$10,2,FALSE),"")</f>
        <v/>
      </c>
      <c r="E5543" s="24" t="str">
        <f>_xlfn.IFNA(VLOOKUP(C5543,list!G:I,3,FALSE),"")</f>
        <v/>
      </c>
      <c r="O5543" s="26" t="str">
        <f t="shared" si="432"/>
        <v/>
      </c>
      <c r="P5543" s="28" t="str">
        <f t="shared" si="436"/>
        <v/>
      </c>
      <c r="Q5543" s="24" t="str">
        <f t="shared" si="433"/>
        <v/>
      </c>
      <c r="R5543" s="24" t="str">
        <f t="shared" si="434"/>
        <v/>
      </c>
      <c r="S5543" s="27" t="str">
        <f t="shared" si="435"/>
        <v/>
      </c>
    </row>
    <row r="5544" spans="2:19" x14ac:dyDescent="0.3">
      <c r="B5544" s="24" t="str">
        <f>_xlfn.IFNA(VLOOKUP(A5544,list!B:C,2,FALSE),"")</f>
        <v/>
      </c>
      <c r="D5544" s="24" t="str">
        <f>_xlfn.IFNA(VLOOKUP(C5544,list!$G$2:$I$10,2,FALSE),"")</f>
        <v/>
      </c>
      <c r="E5544" s="24" t="str">
        <f>_xlfn.IFNA(VLOOKUP(C5544,list!G:I,3,FALSE),"")</f>
        <v/>
      </c>
      <c r="O5544" s="26" t="str">
        <f t="shared" si="432"/>
        <v/>
      </c>
      <c r="P5544" s="28" t="str">
        <f t="shared" si="436"/>
        <v/>
      </c>
      <c r="Q5544" s="24" t="str">
        <f t="shared" si="433"/>
        <v/>
      </c>
      <c r="R5544" s="24" t="str">
        <f t="shared" si="434"/>
        <v/>
      </c>
      <c r="S5544" s="27" t="str">
        <f t="shared" si="435"/>
        <v/>
      </c>
    </row>
    <row r="5545" spans="2:19" x14ac:dyDescent="0.3">
      <c r="B5545" s="24" t="str">
        <f>_xlfn.IFNA(VLOOKUP(A5545,list!B:C,2,FALSE),"")</f>
        <v/>
      </c>
      <c r="D5545" s="24" t="str">
        <f>_xlfn.IFNA(VLOOKUP(C5545,list!$G$2:$I$10,2,FALSE),"")</f>
        <v/>
      </c>
      <c r="E5545" s="24" t="str">
        <f>_xlfn.IFNA(VLOOKUP(C5545,list!G:I,3,FALSE),"")</f>
        <v/>
      </c>
      <c r="O5545" s="26" t="str">
        <f t="shared" si="432"/>
        <v/>
      </c>
      <c r="P5545" s="28" t="str">
        <f t="shared" si="436"/>
        <v/>
      </c>
      <c r="Q5545" s="24" t="str">
        <f t="shared" si="433"/>
        <v/>
      </c>
      <c r="R5545" s="24" t="str">
        <f t="shared" si="434"/>
        <v/>
      </c>
      <c r="S5545" s="27" t="str">
        <f t="shared" si="435"/>
        <v/>
      </c>
    </row>
    <row r="5546" spans="2:19" x14ac:dyDescent="0.3">
      <c r="B5546" s="24" t="str">
        <f>_xlfn.IFNA(VLOOKUP(A5546,list!B:C,2,FALSE),"")</f>
        <v/>
      </c>
      <c r="D5546" s="24" t="str">
        <f>_xlfn.IFNA(VLOOKUP(C5546,list!$G$2:$I$10,2,FALSE),"")</f>
        <v/>
      </c>
      <c r="E5546" s="24" t="str">
        <f>_xlfn.IFNA(VLOOKUP(C5546,list!G:I,3,FALSE),"")</f>
        <v/>
      </c>
      <c r="O5546" s="26" t="str">
        <f t="shared" si="432"/>
        <v/>
      </c>
      <c r="P5546" s="28" t="str">
        <f t="shared" si="436"/>
        <v/>
      </c>
      <c r="Q5546" s="24" t="str">
        <f t="shared" si="433"/>
        <v/>
      </c>
      <c r="R5546" s="24" t="str">
        <f t="shared" si="434"/>
        <v/>
      </c>
      <c r="S5546" s="27" t="str">
        <f t="shared" si="435"/>
        <v/>
      </c>
    </row>
    <row r="5547" spans="2:19" x14ac:dyDescent="0.3">
      <c r="B5547" s="24" t="str">
        <f>_xlfn.IFNA(VLOOKUP(A5547,list!B:C,2,FALSE),"")</f>
        <v/>
      </c>
      <c r="D5547" s="24" t="str">
        <f>_xlfn.IFNA(VLOOKUP(C5547,list!$G$2:$I$10,2,FALSE),"")</f>
        <v/>
      </c>
      <c r="E5547" s="24" t="str">
        <f>_xlfn.IFNA(VLOOKUP(C5547,list!G:I,3,FALSE),"")</f>
        <v/>
      </c>
      <c r="O5547" s="26" t="str">
        <f t="shared" si="432"/>
        <v/>
      </c>
      <c r="P5547" s="28" t="str">
        <f t="shared" si="436"/>
        <v/>
      </c>
      <c r="Q5547" s="24" t="str">
        <f t="shared" si="433"/>
        <v/>
      </c>
      <c r="R5547" s="24" t="str">
        <f t="shared" si="434"/>
        <v/>
      </c>
      <c r="S5547" s="27" t="str">
        <f t="shared" si="435"/>
        <v/>
      </c>
    </row>
    <row r="5548" spans="2:19" x14ac:dyDescent="0.3">
      <c r="B5548" s="24" t="str">
        <f>_xlfn.IFNA(VLOOKUP(A5548,list!B:C,2,FALSE),"")</f>
        <v/>
      </c>
      <c r="D5548" s="24" t="str">
        <f>_xlfn.IFNA(VLOOKUP(C5548,list!$G$2:$I$10,2,FALSE),"")</f>
        <v/>
      </c>
      <c r="E5548" s="24" t="str">
        <f>_xlfn.IFNA(VLOOKUP(C5548,list!G:I,3,FALSE),"")</f>
        <v/>
      </c>
      <c r="O5548" s="26" t="str">
        <f t="shared" si="432"/>
        <v/>
      </c>
      <c r="P5548" s="28" t="str">
        <f t="shared" si="436"/>
        <v/>
      </c>
      <c r="Q5548" s="24" t="str">
        <f t="shared" si="433"/>
        <v/>
      </c>
      <c r="R5548" s="24" t="str">
        <f t="shared" si="434"/>
        <v/>
      </c>
      <c r="S5548" s="27" t="str">
        <f t="shared" si="435"/>
        <v/>
      </c>
    </row>
    <row r="5549" spans="2:19" x14ac:dyDescent="0.3">
      <c r="B5549" s="24" t="str">
        <f>_xlfn.IFNA(VLOOKUP(A5549,list!B:C,2,FALSE),"")</f>
        <v/>
      </c>
      <c r="D5549" s="24" t="str">
        <f>_xlfn.IFNA(VLOOKUP(C5549,list!$G$2:$I$10,2,FALSE),"")</f>
        <v/>
      </c>
      <c r="E5549" s="24" t="str">
        <f>_xlfn.IFNA(VLOOKUP(C5549,list!G:I,3,FALSE),"")</f>
        <v/>
      </c>
      <c r="O5549" s="26" t="str">
        <f t="shared" si="432"/>
        <v/>
      </c>
      <c r="P5549" s="28" t="str">
        <f t="shared" si="436"/>
        <v/>
      </c>
      <c r="Q5549" s="24" t="str">
        <f t="shared" si="433"/>
        <v/>
      </c>
      <c r="R5549" s="24" t="str">
        <f t="shared" si="434"/>
        <v/>
      </c>
      <c r="S5549" s="27" t="str">
        <f t="shared" si="435"/>
        <v/>
      </c>
    </row>
    <row r="5550" spans="2:19" x14ac:dyDescent="0.3">
      <c r="B5550" s="24" t="str">
        <f>_xlfn.IFNA(VLOOKUP(A5550,list!B:C,2,FALSE),"")</f>
        <v/>
      </c>
      <c r="D5550" s="24" t="str">
        <f>_xlfn.IFNA(VLOOKUP(C5550,list!$G$2:$I$10,2,FALSE),"")</f>
        <v/>
      </c>
      <c r="E5550" s="24" t="str">
        <f>_xlfn.IFNA(VLOOKUP(C5550,list!G:I,3,FALSE),"")</f>
        <v/>
      </c>
      <c r="O5550" s="26" t="str">
        <f t="shared" si="432"/>
        <v/>
      </c>
      <c r="P5550" s="28" t="str">
        <f t="shared" si="436"/>
        <v/>
      </c>
      <c r="Q5550" s="24" t="str">
        <f t="shared" si="433"/>
        <v/>
      </c>
      <c r="R5550" s="24" t="str">
        <f t="shared" si="434"/>
        <v/>
      </c>
      <c r="S5550" s="27" t="str">
        <f t="shared" si="435"/>
        <v/>
      </c>
    </row>
    <row r="5551" spans="2:19" x14ac:dyDescent="0.3">
      <c r="B5551" s="24" t="str">
        <f>_xlfn.IFNA(VLOOKUP(A5551,list!B:C,2,FALSE),"")</f>
        <v/>
      </c>
      <c r="D5551" s="24" t="str">
        <f>_xlfn.IFNA(VLOOKUP(C5551,list!$G$2:$I$10,2,FALSE),"")</f>
        <v/>
      </c>
      <c r="E5551" s="24" t="str">
        <f>_xlfn.IFNA(VLOOKUP(C5551,list!G:I,3,FALSE),"")</f>
        <v/>
      </c>
      <c r="O5551" s="26" t="str">
        <f t="shared" si="432"/>
        <v/>
      </c>
      <c r="P5551" s="28" t="str">
        <f t="shared" si="436"/>
        <v/>
      </c>
      <c r="Q5551" s="24" t="str">
        <f t="shared" si="433"/>
        <v/>
      </c>
      <c r="R5551" s="24" t="str">
        <f t="shared" si="434"/>
        <v/>
      </c>
      <c r="S5551" s="27" t="str">
        <f t="shared" si="435"/>
        <v/>
      </c>
    </row>
    <row r="5552" spans="2:19" x14ac:dyDescent="0.3">
      <c r="B5552" s="24" t="str">
        <f>_xlfn.IFNA(VLOOKUP(A5552,list!B:C,2,FALSE),"")</f>
        <v/>
      </c>
      <c r="D5552" s="24" t="str">
        <f>_xlfn.IFNA(VLOOKUP(C5552,list!$G$2:$I$10,2,FALSE),"")</f>
        <v/>
      </c>
      <c r="E5552" s="24" t="str">
        <f>_xlfn.IFNA(VLOOKUP(C5552,list!G:I,3,FALSE),"")</f>
        <v/>
      </c>
      <c r="O5552" s="26" t="str">
        <f t="shared" si="432"/>
        <v/>
      </c>
      <c r="P5552" s="28" t="str">
        <f t="shared" si="436"/>
        <v/>
      </c>
      <c r="Q5552" s="24" t="str">
        <f t="shared" si="433"/>
        <v/>
      </c>
      <c r="R5552" s="24" t="str">
        <f t="shared" si="434"/>
        <v/>
      </c>
      <c r="S5552" s="27" t="str">
        <f t="shared" si="435"/>
        <v/>
      </c>
    </row>
    <row r="5553" spans="2:19" x14ac:dyDescent="0.3">
      <c r="B5553" s="24" t="str">
        <f>_xlfn.IFNA(VLOOKUP(A5553,list!B:C,2,FALSE),"")</f>
        <v/>
      </c>
      <c r="D5553" s="24" t="str">
        <f>_xlfn.IFNA(VLOOKUP(C5553,list!$G$2:$I$10,2,FALSE),"")</f>
        <v/>
      </c>
      <c r="E5553" s="24" t="str">
        <f>_xlfn.IFNA(VLOOKUP(C5553,list!G:I,3,FALSE),"")</f>
        <v/>
      </c>
      <c r="O5553" s="26" t="str">
        <f t="shared" si="432"/>
        <v/>
      </c>
      <c r="P5553" s="28" t="str">
        <f t="shared" si="436"/>
        <v/>
      </c>
      <c r="Q5553" s="24" t="str">
        <f t="shared" si="433"/>
        <v/>
      </c>
      <c r="R5553" s="24" t="str">
        <f t="shared" si="434"/>
        <v/>
      </c>
      <c r="S5553" s="27" t="str">
        <f t="shared" si="435"/>
        <v/>
      </c>
    </row>
    <row r="5554" spans="2:19" x14ac:dyDescent="0.3">
      <c r="B5554" s="24" t="str">
        <f>_xlfn.IFNA(VLOOKUP(A5554,list!B:C,2,FALSE),"")</f>
        <v/>
      </c>
      <c r="D5554" s="24" t="str">
        <f>_xlfn.IFNA(VLOOKUP(C5554,list!$G$2:$I$10,2,FALSE),"")</f>
        <v/>
      </c>
      <c r="E5554" s="24" t="str">
        <f>_xlfn.IFNA(VLOOKUP(C5554,list!G:I,3,FALSE),"")</f>
        <v/>
      </c>
      <c r="O5554" s="26" t="str">
        <f t="shared" si="432"/>
        <v/>
      </c>
      <c r="P5554" s="28" t="str">
        <f t="shared" si="436"/>
        <v/>
      </c>
      <c r="Q5554" s="24" t="str">
        <f t="shared" si="433"/>
        <v/>
      </c>
      <c r="R5554" s="24" t="str">
        <f t="shared" si="434"/>
        <v/>
      </c>
      <c r="S5554" s="27" t="str">
        <f t="shared" si="435"/>
        <v/>
      </c>
    </row>
    <row r="5555" spans="2:19" x14ac:dyDescent="0.3">
      <c r="B5555" s="24" t="str">
        <f>_xlfn.IFNA(VLOOKUP(A5555,list!B:C,2,FALSE),"")</f>
        <v/>
      </c>
      <c r="D5555" s="24" t="str">
        <f>_xlfn.IFNA(VLOOKUP(C5555,list!$G$2:$I$10,2,FALSE),"")</f>
        <v/>
      </c>
      <c r="E5555" s="24" t="str">
        <f>_xlfn.IFNA(VLOOKUP(C5555,list!G:I,3,FALSE),"")</f>
        <v/>
      </c>
      <c r="O5555" s="26" t="str">
        <f t="shared" si="432"/>
        <v/>
      </c>
      <c r="P5555" s="28" t="str">
        <f t="shared" si="436"/>
        <v/>
      </c>
      <c r="Q5555" s="24" t="str">
        <f t="shared" si="433"/>
        <v/>
      </c>
      <c r="R5555" s="24" t="str">
        <f t="shared" si="434"/>
        <v/>
      </c>
      <c r="S5555" s="27" t="str">
        <f t="shared" si="435"/>
        <v/>
      </c>
    </row>
    <row r="5556" spans="2:19" x14ac:dyDescent="0.3">
      <c r="B5556" s="24" t="str">
        <f>_xlfn.IFNA(VLOOKUP(A5556,list!B:C,2,FALSE),"")</f>
        <v/>
      </c>
      <c r="D5556" s="24" t="str">
        <f>_xlfn.IFNA(VLOOKUP(C5556,list!$G$2:$I$10,2,FALSE),"")</f>
        <v/>
      </c>
      <c r="E5556" s="24" t="str">
        <f>_xlfn.IFNA(VLOOKUP(C5556,list!G:I,3,FALSE),"")</f>
        <v/>
      </c>
      <c r="O5556" s="26" t="str">
        <f t="shared" si="432"/>
        <v/>
      </c>
      <c r="P5556" s="28" t="str">
        <f t="shared" si="436"/>
        <v/>
      </c>
      <c r="Q5556" s="24" t="str">
        <f t="shared" si="433"/>
        <v/>
      </c>
      <c r="R5556" s="24" t="str">
        <f t="shared" si="434"/>
        <v/>
      </c>
      <c r="S5556" s="27" t="str">
        <f t="shared" si="435"/>
        <v/>
      </c>
    </row>
    <row r="5557" spans="2:19" x14ac:dyDescent="0.3">
      <c r="B5557" s="24" t="str">
        <f>_xlfn.IFNA(VLOOKUP(A5557,list!B:C,2,FALSE),"")</f>
        <v/>
      </c>
      <c r="D5557" s="24" t="str">
        <f>_xlfn.IFNA(VLOOKUP(C5557,list!$G$2:$I$10,2,FALSE),"")</f>
        <v/>
      </c>
      <c r="E5557" s="24" t="str">
        <f>_xlfn.IFNA(VLOOKUP(C5557,list!G:I,3,FALSE),"")</f>
        <v/>
      </c>
      <c r="O5557" s="26" t="str">
        <f t="shared" si="432"/>
        <v/>
      </c>
      <c r="P5557" s="28" t="str">
        <f t="shared" si="436"/>
        <v/>
      </c>
      <c r="Q5557" s="24" t="str">
        <f t="shared" si="433"/>
        <v/>
      </c>
      <c r="R5557" s="24" t="str">
        <f t="shared" si="434"/>
        <v/>
      </c>
      <c r="S5557" s="27" t="str">
        <f t="shared" si="435"/>
        <v/>
      </c>
    </row>
    <row r="5558" spans="2:19" x14ac:dyDescent="0.3">
      <c r="B5558" s="24" t="str">
        <f>_xlfn.IFNA(VLOOKUP(A5558,list!B:C,2,FALSE),"")</f>
        <v/>
      </c>
      <c r="D5558" s="24" t="str">
        <f>_xlfn.IFNA(VLOOKUP(C5558,list!$G$2:$I$10,2,FALSE),"")</f>
        <v/>
      </c>
      <c r="E5558" s="24" t="str">
        <f>_xlfn.IFNA(VLOOKUP(C5558,list!G:I,3,FALSE),"")</f>
        <v/>
      </c>
      <c r="O5558" s="26" t="str">
        <f t="shared" si="432"/>
        <v/>
      </c>
      <c r="P5558" s="28" t="str">
        <f t="shared" si="436"/>
        <v/>
      </c>
      <c r="Q5558" s="24" t="str">
        <f t="shared" si="433"/>
        <v/>
      </c>
      <c r="R5558" s="24" t="str">
        <f t="shared" si="434"/>
        <v/>
      </c>
      <c r="S5558" s="27" t="str">
        <f t="shared" si="435"/>
        <v/>
      </c>
    </row>
    <row r="5559" spans="2:19" x14ac:dyDescent="0.3">
      <c r="B5559" s="24" t="str">
        <f>_xlfn.IFNA(VLOOKUP(A5559,list!B:C,2,FALSE),"")</f>
        <v/>
      </c>
      <c r="D5559" s="24" t="str">
        <f>_xlfn.IFNA(VLOOKUP(C5559,list!$G$2:$I$10,2,FALSE),"")</f>
        <v/>
      </c>
      <c r="E5559" s="24" t="str">
        <f>_xlfn.IFNA(VLOOKUP(C5559,list!G:I,3,FALSE),"")</f>
        <v/>
      </c>
      <c r="O5559" s="26" t="str">
        <f t="shared" si="432"/>
        <v/>
      </c>
      <c r="P5559" s="28" t="str">
        <f t="shared" si="436"/>
        <v/>
      </c>
      <c r="Q5559" s="24" t="str">
        <f t="shared" si="433"/>
        <v/>
      </c>
      <c r="R5559" s="24" t="str">
        <f t="shared" si="434"/>
        <v/>
      </c>
      <c r="S5559" s="27" t="str">
        <f t="shared" si="435"/>
        <v/>
      </c>
    </row>
    <row r="5560" spans="2:19" x14ac:dyDescent="0.3">
      <c r="B5560" s="24" t="str">
        <f>_xlfn.IFNA(VLOOKUP(A5560,list!B:C,2,FALSE),"")</f>
        <v/>
      </c>
      <c r="D5560" s="24" t="str">
        <f>_xlfn.IFNA(VLOOKUP(C5560,list!$G$2:$I$10,2,FALSE),"")</f>
        <v/>
      </c>
      <c r="E5560" s="24" t="str">
        <f>_xlfn.IFNA(VLOOKUP(C5560,list!G:I,3,FALSE),"")</f>
        <v/>
      </c>
      <c r="O5560" s="26" t="str">
        <f t="shared" si="432"/>
        <v/>
      </c>
      <c r="P5560" s="28" t="str">
        <f t="shared" si="436"/>
        <v/>
      </c>
      <c r="Q5560" s="24" t="str">
        <f t="shared" si="433"/>
        <v/>
      </c>
      <c r="R5560" s="24" t="str">
        <f t="shared" si="434"/>
        <v/>
      </c>
      <c r="S5560" s="27" t="str">
        <f t="shared" si="435"/>
        <v/>
      </c>
    </row>
    <row r="5561" spans="2:19" x14ac:dyDescent="0.3">
      <c r="B5561" s="24" t="str">
        <f>_xlfn.IFNA(VLOOKUP(A5561,list!B:C,2,FALSE),"")</f>
        <v/>
      </c>
      <c r="D5561" s="24" t="str">
        <f>_xlfn.IFNA(VLOOKUP(C5561,list!$G$2:$I$10,2,FALSE),"")</f>
        <v/>
      </c>
      <c r="E5561" s="24" t="str">
        <f>_xlfn.IFNA(VLOOKUP(C5561,list!G:I,3,FALSE),"")</f>
        <v/>
      </c>
      <c r="O5561" s="26" t="str">
        <f t="shared" si="432"/>
        <v/>
      </c>
      <c r="P5561" s="28" t="str">
        <f t="shared" si="436"/>
        <v/>
      </c>
      <c r="Q5561" s="24" t="str">
        <f t="shared" si="433"/>
        <v/>
      </c>
      <c r="R5561" s="24" t="str">
        <f t="shared" si="434"/>
        <v/>
      </c>
      <c r="S5561" s="27" t="str">
        <f t="shared" si="435"/>
        <v/>
      </c>
    </row>
    <row r="5562" spans="2:19" x14ac:dyDescent="0.3">
      <c r="B5562" s="24" t="str">
        <f>_xlfn.IFNA(VLOOKUP(A5562,list!B:C,2,FALSE),"")</f>
        <v/>
      </c>
      <c r="D5562" s="24" t="str">
        <f>_xlfn.IFNA(VLOOKUP(C5562,list!$G$2:$I$10,2,FALSE),"")</f>
        <v/>
      </c>
      <c r="E5562" s="24" t="str">
        <f>_xlfn.IFNA(VLOOKUP(C5562,list!G:I,3,FALSE),"")</f>
        <v/>
      </c>
      <c r="O5562" s="26" t="str">
        <f t="shared" si="432"/>
        <v/>
      </c>
      <c r="P5562" s="28" t="str">
        <f t="shared" si="436"/>
        <v/>
      </c>
      <c r="Q5562" s="24" t="str">
        <f t="shared" si="433"/>
        <v/>
      </c>
      <c r="R5562" s="24" t="str">
        <f t="shared" si="434"/>
        <v/>
      </c>
      <c r="S5562" s="27" t="str">
        <f t="shared" si="435"/>
        <v/>
      </c>
    </row>
    <row r="5563" spans="2:19" x14ac:dyDescent="0.3">
      <c r="B5563" s="24" t="str">
        <f>_xlfn.IFNA(VLOOKUP(A5563,list!B:C,2,FALSE),"")</f>
        <v/>
      </c>
      <c r="D5563" s="24" t="str">
        <f>_xlfn.IFNA(VLOOKUP(C5563,list!$G$2:$I$10,2,FALSE),"")</f>
        <v/>
      </c>
      <c r="E5563" s="24" t="str">
        <f>_xlfn.IFNA(VLOOKUP(C5563,list!G:I,3,FALSE),"")</f>
        <v/>
      </c>
      <c r="O5563" s="26" t="str">
        <f t="shared" si="432"/>
        <v/>
      </c>
      <c r="P5563" s="28" t="str">
        <f t="shared" si="436"/>
        <v/>
      </c>
      <c r="Q5563" s="24" t="str">
        <f t="shared" si="433"/>
        <v/>
      </c>
      <c r="R5563" s="24" t="str">
        <f t="shared" si="434"/>
        <v/>
      </c>
      <c r="S5563" s="27" t="str">
        <f t="shared" si="435"/>
        <v/>
      </c>
    </row>
    <row r="5564" spans="2:19" x14ac:dyDescent="0.3">
      <c r="B5564" s="24" t="str">
        <f>_xlfn.IFNA(VLOOKUP(A5564,list!B:C,2,FALSE),"")</f>
        <v/>
      </c>
      <c r="D5564" s="24" t="str">
        <f>_xlfn.IFNA(VLOOKUP(C5564,list!$G$2:$I$10,2,FALSE),"")</f>
        <v/>
      </c>
      <c r="E5564" s="24" t="str">
        <f>_xlfn.IFNA(VLOOKUP(C5564,list!G:I,3,FALSE),"")</f>
        <v/>
      </c>
      <c r="O5564" s="26" t="str">
        <f t="shared" si="432"/>
        <v/>
      </c>
      <c r="P5564" s="28" t="str">
        <f t="shared" si="436"/>
        <v/>
      </c>
      <c r="Q5564" s="24" t="str">
        <f t="shared" si="433"/>
        <v/>
      </c>
      <c r="R5564" s="24" t="str">
        <f t="shared" si="434"/>
        <v/>
      </c>
      <c r="S5564" s="27" t="str">
        <f t="shared" si="435"/>
        <v/>
      </c>
    </row>
    <row r="5565" spans="2:19" x14ac:dyDescent="0.3">
      <c r="B5565" s="24" t="str">
        <f>_xlfn.IFNA(VLOOKUP(A5565,list!B:C,2,FALSE),"")</f>
        <v/>
      </c>
      <c r="D5565" s="24" t="str">
        <f>_xlfn.IFNA(VLOOKUP(C5565,list!$G$2:$I$10,2,FALSE),"")</f>
        <v/>
      </c>
      <c r="E5565" s="24" t="str">
        <f>_xlfn.IFNA(VLOOKUP(C5565,list!G:I,3,FALSE),"")</f>
        <v/>
      </c>
      <c r="O5565" s="26" t="str">
        <f t="shared" si="432"/>
        <v/>
      </c>
      <c r="P5565" s="28" t="str">
        <f t="shared" si="436"/>
        <v/>
      </c>
      <c r="Q5565" s="24" t="str">
        <f t="shared" si="433"/>
        <v/>
      </c>
      <c r="R5565" s="24" t="str">
        <f t="shared" si="434"/>
        <v/>
      </c>
      <c r="S5565" s="27" t="str">
        <f t="shared" si="435"/>
        <v/>
      </c>
    </row>
    <row r="5566" spans="2:19" x14ac:dyDescent="0.3">
      <c r="B5566" s="24" t="str">
        <f>_xlfn.IFNA(VLOOKUP(A5566,list!B:C,2,FALSE),"")</f>
        <v/>
      </c>
      <c r="D5566" s="24" t="str">
        <f>_xlfn.IFNA(VLOOKUP(C5566,list!$G$2:$I$10,2,FALSE),"")</f>
        <v/>
      </c>
      <c r="E5566" s="24" t="str">
        <f>_xlfn.IFNA(VLOOKUP(C5566,list!G:I,3,FALSE),"")</f>
        <v/>
      </c>
      <c r="O5566" s="26" t="str">
        <f t="shared" si="432"/>
        <v/>
      </c>
      <c r="P5566" s="28" t="str">
        <f t="shared" si="436"/>
        <v/>
      </c>
      <c r="Q5566" s="24" t="str">
        <f t="shared" si="433"/>
        <v/>
      </c>
      <c r="R5566" s="24" t="str">
        <f t="shared" si="434"/>
        <v/>
      </c>
      <c r="S5566" s="27" t="str">
        <f t="shared" si="435"/>
        <v/>
      </c>
    </row>
    <row r="5567" spans="2:19" x14ac:dyDescent="0.3">
      <c r="B5567" s="24" t="str">
        <f>_xlfn.IFNA(VLOOKUP(A5567,list!B:C,2,FALSE),"")</f>
        <v/>
      </c>
      <c r="D5567" s="24" t="str">
        <f>_xlfn.IFNA(VLOOKUP(C5567,list!$G$2:$I$10,2,FALSE),"")</f>
        <v/>
      </c>
      <c r="E5567" s="24" t="str">
        <f>_xlfn.IFNA(VLOOKUP(C5567,list!G:I,3,FALSE),"")</f>
        <v/>
      </c>
      <c r="O5567" s="26" t="str">
        <f t="shared" si="432"/>
        <v/>
      </c>
      <c r="P5567" s="28" t="str">
        <f t="shared" si="436"/>
        <v/>
      </c>
      <c r="Q5567" s="24" t="str">
        <f t="shared" si="433"/>
        <v/>
      </c>
      <c r="R5567" s="24" t="str">
        <f t="shared" si="434"/>
        <v/>
      </c>
      <c r="S5567" s="27" t="str">
        <f t="shared" si="435"/>
        <v/>
      </c>
    </row>
    <row r="5568" spans="2:19" x14ac:dyDescent="0.3">
      <c r="B5568" s="24" t="str">
        <f>_xlfn.IFNA(VLOOKUP(A5568,list!B:C,2,FALSE),"")</f>
        <v/>
      </c>
      <c r="D5568" s="24" t="str">
        <f>_xlfn.IFNA(VLOOKUP(C5568,list!$G$2:$I$10,2,FALSE),"")</f>
        <v/>
      </c>
      <c r="E5568" s="24" t="str">
        <f>_xlfn.IFNA(VLOOKUP(C5568,list!G:I,3,FALSE),"")</f>
        <v/>
      </c>
      <c r="O5568" s="26" t="str">
        <f t="shared" si="432"/>
        <v/>
      </c>
      <c r="P5568" s="28" t="str">
        <f t="shared" si="436"/>
        <v/>
      </c>
      <c r="Q5568" s="24" t="str">
        <f t="shared" si="433"/>
        <v/>
      </c>
      <c r="R5568" s="24" t="str">
        <f t="shared" si="434"/>
        <v/>
      </c>
      <c r="S5568" s="27" t="str">
        <f t="shared" si="435"/>
        <v/>
      </c>
    </row>
    <row r="5569" spans="2:19" x14ac:dyDescent="0.3">
      <c r="B5569" s="24" t="str">
        <f>_xlfn.IFNA(VLOOKUP(A5569,list!B:C,2,FALSE),"")</f>
        <v/>
      </c>
      <c r="D5569" s="24" t="str">
        <f>_xlfn.IFNA(VLOOKUP(C5569,list!$G$2:$I$10,2,FALSE),"")</f>
        <v/>
      </c>
      <c r="E5569" s="24" t="str">
        <f>_xlfn.IFNA(VLOOKUP(C5569,list!G:I,3,FALSE),"")</f>
        <v/>
      </c>
      <c r="O5569" s="26" t="str">
        <f t="shared" si="432"/>
        <v/>
      </c>
      <c r="P5569" s="28" t="str">
        <f t="shared" si="436"/>
        <v/>
      </c>
      <c r="Q5569" s="24" t="str">
        <f t="shared" si="433"/>
        <v/>
      </c>
      <c r="R5569" s="24" t="str">
        <f t="shared" si="434"/>
        <v/>
      </c>
      <c r="S5569" s="27" t="str">
        <f t="shared" si="435"/>
        <v/>
      </c>
    </row>
    <row r="5570" spans="2:19" x14ac:dyDescent="0.3">
      <c r="B5570" s="24" t="str">
        <f>_xlfn.IFNA(VLOOKUP(A5570,list!B:C,2,FALSE),"")</f>
        <v/>
      </c>
      <c r="D5570" s="24" t="str">
        <f>_xlfn.IFNA(VLOOKUP(C5570,list!$G$2:$I$10,2,FALSE),"")</f>
        <v/>
      </c>
      <c r="E5570" s="24" t="str">
        <f>_xlfn.IFNA(VLOOKUP(C5570,list!G:I,3,FALSE),"")</f>
        <v/>
      </c>
      <c r="O5570" s="26" t="str">
        <f t="shared" ref="O5570:O5633" si="437">IFERROR(IF(H5570="","",DATE(YEAR(H5570),MONTH(H5570),1)),"")</f>
        <v/>
      </c>
      <c r="P5570" s="28" t="str">
        <f t="shared" si="436"/>
        <v/>
      </c>
      <c r="Q5570" s="24" t="str">
        <f t="shared" ref="Q5570:Q5633" si="438">IFERROR(IF(J5570="","",MONTH(EOMONTH(J5570,(DAY(J5570)&gt;15)+0))),"")</f>
        <v/>
      </c>
      <c r="R5570" s="24" t="str">
        <f t="shared" ref="R5570:R5633" si="439">IFERROR(IF(J5570="","",IF(AND(MONTH(J5570)=12,Q5570=1),YEAR(J5570)+1,YEAR(J5570))),"")</f>
        <v/>
      </c>
      <c r="S5570" s="27" t="str">
        <f t="shared" ref="S5570:S5633" si="440">IF(OR(Q5570="",R5570=""),"",DATE(R5570,Q5570,1))</f>
        <v/>
      </c>
    </row>
    <row r="5571" spans="2:19" x14ac:dyDescent="0.3">
      <c r="B5571" s="24" t="str">
        <f>_xlfn.IFNA(VLOOKUP(A5571,list!B:C,2,FALSE),"")</f>
        <v/>
      </c>
      <c r="D5571" s="24" t="str">
        <f>_xlfn.IFNA(VLOOKUP(C5571,list!$G$2:$I$10,2,FALSE),"")</f>
        <v/>
      </c>
      <c r="E5571" s="24" t="str">
        <f>_xlfn.IFNA(VLOOKUP(C5571,list!G:I,3,FALSE),"")</f>
        <v/>
      </c>
      <c r="O5571" s="26" t="str">
        <f t="shared" si="437"/>
        <v/>
      </c>
      <c r="P5571" s="28" t="str">
        <f t="shared" ref="P5571:P5634" si="441">IFERROR(IF(J5571&gt;0,((J5571-H5571)/7),""),"")</f>
        <v/>
      </c>
      <c r="Q5571" s="24" t="str">
        <f t="shared" si="438"/>
        <v/>
      </c>
      <c r="R5571" s="24" t="str">
        <f t="shared" si="439"/>
        <v/>
      </c>
      <c r="S5571" s="27" t="str">
        <f t="shared" si="440"/>
        <v/>
      </c>
    </row>
    <row r="5572" spans="2:19" x14ac:dyDescent="0.3">
      <c r="B5572" s="24" t="str">
        <f>_xlfn.IFNA(VLOOKUP(A5572,list!B:C,2,FALSE),"")</f>
        <v/>
      </c>
      <c r="D5572" s="24" t="str">
        <f>_xlfn.IFNA(VLOOKUP(C5572,list!$G$2:$I$10,2,FALSE),"")</f>
        <v/>
      </c>
      <c r="E5572" s="24" t="str">
        <f>_xlfn.IFNA(VLOOKUP(C5572,list!G:I,3,FALSE),"")</f>
        <v/>
      </c>
      <c r="O5572" s="26" t="str">
        <f t="shared" si="437"/>
        <v/>
      </c>
      <c r="P5572" s="28" t="str">
        <f t="shared" si="441"/>
        <v/>
      </c>
      <c r="Q5572" s="24" t="str">
        <f t="shared" si="438"/>
        <v/>
      </c>
      <c r="R5572" s="24" t="str">
        <f t="shared" si="439"/>
        <v/>
      </c>
      <c r="S5572" s="27" t="str">
        <f t="shared" si="440"/>
        <v/>
      </c>
    </row>
    <row r="5573" spans="2:19" x14ac:dyDescent="0.3">
      <c r="B5573" s="24" t="str">
        <f>_xlfn.IFNA(VLOOKUP(A5573,list!B:C,2,FALSE),"")</f>
        <v/>
      </c>
      <c r="D5573" s="24" t="str">
        <f>_xlfn.IFNA(VLOOKUP(C5573,list!$G$2:$I$10,2,FALSE),"")</f>
        <v/>
      </c>
      <c r="E5573" s="24" t="str">
        <f>_xlfn.IFNA(VLOOKUP(C5573,list!G:I,3,FALSE),"")</f>
        <v/>
      </c>
      <c r="O5573" s="26" t="str">
        <f t="shared" si="437"/>
        <v/>
      </c>
      <c r="P5573" s="28" t="str">
        <f t="shared" si="441"/>
        <v/>
      </c>
      <c r="Q5573" s="24" t="str">
        <f t="shared" si="438"/>
        <v/>
      </c>
      <c r="R5573" s="24" t="str">
        <f t="shared" si="439"/>
        <v/>
      </c>
      <c r="S5573" s="27" t="str">
        <f t="shared" si="440"/>
        <v/>
      </c>
    </row>
    <row r="5574" spans="2:19" x14ac:dyDescent="0.3">
      <c r="B5574" s="24" t="str">
        <f>_xlfn.IFNA(VLOOKUP(A5574,list!B:C,2,FALSE),"")</f>
        <v/>
      </c>
      <c r="D5574" s="24" t="str">
        <f>_xlfn.IFNA(VLOOKUP(C5574,list!$G$2:$I$10,2,FALSE),"")</f>
        <v/>
      </c>
      <c r="E5574" s="24" t="str">
        <f>_xlfn.IFNA(VLOOKUP(C5574,list!G:I,3,FALSE),"")</f>
        <v/>
      </c>
      <c r="O5574" s="26" t="str">
        <f t="shared" si="437"/>
        <v/>
      </c>
      <c r="P5574" s="28" t="str">
        <f t="shared" si="441"/>
        <v/>
      </c>
      <c r="Q5574" s="24" t="str">
        <f t="shared" si="438"/>
        <v/>
      </c>
      <c r="R5574" s="24" t="str">
        <f t="shared" si="439"/>
        <v/>
      </c>
      <c r="S5574" s="27" t="str">
        <f t="shared" si="440"/>
        <v/>
      </c>
    </row>
    <row r="5575" spans="2:19" x14ac:dyDescent="0.3">
      <c r="B5575" s="24" t="str">
        <f>_xlfn.IFNA(VLOOKUP(A5575,list!B:C,2,FALSE),"")</f>
        <v/>
      </c>
      <c r="D5575" s="24" t="str">
        <f>_xlfn.IFNA(VLOOKUP(C5575,list!$G$2:$I$10,2,FALSE),"")</f>
        <v/>
      </c>
      <c r="E5575" s="24" t="str">
        <f>_xlfn.IFNA(VLOOKUP(C5575,list!G:I,3,FALSE),"")</f>
        <v/>
      </c>
      <c r="O5575" s="26" t="str">
        <f t="shared" si="437"/>
        <v/>
      </c>
      <c r="P5575" s="28" t="str">
        <f t="shared" si="441"/>
        <v/>
      </c>
      <c r="Q5575" s="24" t="str">
        <f t="shared" si="438"/>
        <v/>
      </c>
      <c r="R5575" s="24" t="str">
        <f t="shared" si="439"/>
        <v/>
      </c>
      <c r="S5575" s="27" t="str">
        <f t="shared" si="440"/>
        <v/>
      </c>
    </row>
    <row r="5576" spans="2:19" x14ac:dyDescent="0.3">
      <c r="B5576" s="24" t="str">
        <f>_xlfn.IFNA(VLOOKUP(A5576,list!B:C,2,FALSE),"")</f>
        <v/>
      </c>
      <c r="D5576" s="24" t="str">
        <f>_xlfn.IFNA(VLOOKUP(C5576,list!$G$2:$I$10,2,FALSE),"")</f>
        <v/>
      </c>
      <c r="E5576" s="24" t="str">
        <f>_xlfn.IFNA(VLOOKUP(C5576,list!G:I,3,FALSE),"")</f>
        <v/>
      </c>
      <c r="O5576" s="26" t="str">
        <f t="shared" si="437"/>
        <v/>
      </c>
      <c r="P5576" s="28" t="str">
        <f t="shared" si="441"/>
        <v/>
      </c>
      <c r="Q5576" s="24" t="str">
        <f t="shared" si="438"/>
        <v/>
      </c>
      <c r="R5576" s="24" t="str">
        <f t="shared" si="439"/>
        <v/>
      </c>
      <c r="S5576" s="27" t="str">
        <f t="shared" si="440"/>
        <v/>
      </c>
    </row>
    <row r="5577" spans="2:19" x14ac:dyDescent="0.3">
      <c r="B5577" s="24" t="str">
        <f>_xlfn.IFNA(VLOOKUP(A5577,list!B:C,2,FALSE),"")</f>
        <v/>
      </c>
      <c r="D5577" s="24" t="str">
        <f>_xlfn.IFNA(VLOOKUP(C5577,list!$G$2:$I$10,2,FALSE),"")</f>
        <v/>
      </c>
      <c r="E5577" s="24" t="str">
        <f>_xlfn.IFNA(VLOOKUP(C5577,list!G:I,3,FALSE),"")</f>
        <v/>
      </c>
      <c r="O5577" s="26" t="str">
        <f t="shared" si="437"/>
        <v/>
      </c>
      <c r="P5577" s="28" t="str">
        <f t="shared" si="441"/>
        <v/>
      </c>
      <c r="Q5577" s="24" t="str">
        <f t="shared" si="438"/>
        <v/>
      </c>
      <c r="R5577" s="24" t="str">
        <f t="shared" si="439"/>
        <v/>
      </c>
      <c r="S5577" s="27" t="str">
        <f t="shared" si="440"/>
        <v/>
      </c>
    </row>
    <row r="5578" spans="2:19" x14ac:dyDescent="0.3">
      <c r="B5578" s="24" t="str">
        <f>_xlfn.IFNA(VLOOKUP(A5578,list!B:C,2,FALSE),"")</f>
        <v/>
      </c>
      <c r="D5578" s="24" t="str">
        <f>_xlfn.IFNA(VLOOKUP(C5578,list!$G$2:$I$10,2,FALSE),"")</f>
        <v/>
      </c>
      <c r="E5578" s="24" t="str">
        <f>_xlfn.IFNA(VLOOKUP(C5578,list!G:I,3,FALSE),"")</f>
        <v/>
      </c>
      <c r="O5578" s="26" t="str">
        <f t="shared" si="437"/>
        <v/>
      </c>
      <c r="P5578" s="28" t="str">
        <f t="shared" si="441"/>
        <v/>
      </c>
      <c r="Q5578" s="24" t="str">
        <f t="shared" si="438"/>
        <v/>
      </c>
      <c r="R5578" s="24" t="str">
        <f t="shared" si="439"/>
        <v/>
      </c>
      <c r="S5578" s="27" t="str">
        <f t="shared" si="440"/>
        <v/>
      </c>
    </row>
    <row r="5579" spans="2:19" x14ac:dyDescent="0.3">
      <c r="B5579" s="24" t="str">
        <f>_xlfn.IFNA(VLOOKUP(A5579,list!B:C,2,FALSE),"")</f>
        <v/>
      </c>
      <c r="D5579" s="24" t="str">
        <f>_xlfn.IFNA(VLOOKUP(C5579,list!$G$2:$I$10,2,FALSE),"")</f>
        <v/>
      </c>
      <c r="E5579" s="24" t="str">
        <f>_xlfn.IFNA(VLOOKUP(C5579,list!G:I,3,FALSE),"")</f>
        <v/>
      </c>
      <c r="O5579" s="26" t="str">
        <f t="shared" si="437"/>
        <v/>
      </c>
      <c r="P5579" s="28" t="str">
        <f t="shared" si="441"/>
        <v/>
      </c>
      <c r="Q5579" s="24" t="str">
        <f t="shared" si="438"/>
        <v/>
      </c>
      <c r="R5579" s="24" t="str">
        <f t="shared" si="439"/>
        <v/>
      </c>
      <c r="S5579" s="27" t="str">
        <f t="shared" si="440"/>
        <v/>
      </c>
    </row>
    <row r="5580" spans="2:19" x14ac:dyDescent="0.3">
      <c r="B5580" s="24" t="str">
        <f>_xlfn.IFNA(VLOOKUP(A5580,list!B:C,2,FALSE),"")</f>
        <v/>
      </c>
      <c r="D5580" s="24" t="str">
        <f>_xlfn.IFNA(VLOOKUP(C5580,list!$G$2:$I$10,2,FALSE),"")</f>
        <v/>
      </c>
      <c r="E5580" s="24" t="str">
        <f>_xlfn.IFNA(VLOOKUP(C5580,list!G:I,3,FALSE),"")</f>
        <v/>
      </c>
      <c r="O5580" s="26" t="str">
        <f t="shared" si="437"/>
        <v/>
      </c>
      <c r="P5580" s="28" t="str">
        <f t="shared" si="441"/>
        <v/>
      </c>
      <c r="Q5580" s="24" t="str">
        <f t="shared" si="438"/>
        <v/>
      </c>
      <c r="R5580" s="24" t="str">
        <f t="shared" si="439"/>
        <v/>
      </c>
      <c r="S5580" s="27" t="str">
        <f t="shared" si="440"/>
        <v/>
      </c>
    </row>
    <row r="5581" spans="2:19" x14ac:dyDescent="0.3">
      <c r="B5581" s="24" t="str">
        <f>_xlfn.IFNA(VLOOKUP(A5581,list!B:C,2,FALSE),"")</f>
        <v/>
      </c>
      <c r="D5581" s="24" t="str">
        <f>_xlfn.IFNA(VLOOKUP(C5581,list!$G$2:$I$10,2,FALSE),"")</f>
        <v/>
      </c>
      <c r="E5581" s="24" t="str">
        <f>_xlfn.IFNA(VLOOKUP(C5581,list!G:I,3,FALSE),"")</f>
        <v/>
      </c>
      <c r="O5581" s="26" t="str">
        <f t="shared" si="437"/>
        <v/>
      </c>
      <c r="P5581" s="28" t="str">
        <f t="shared" si="441"/>
        <v/>
      </c>
      <c r="Q5581" s="24" t="str">
        <f t="shared" si="438"/>
        <v/>
      </c>
      <c r="R5581" s="24" t="str">
        <f t="shared" si="439"/>
        <v/>
      </c>
      <c r="S5581" s="27" t="str">
        <f t="shared" si="440"/>
        <v/>
      </c>
    </row>
    <row r="5582" spans="2:19" x14ac:dyDescent="0.3">
      <c r="B5582" s="24" t="str">
        <f>_xlfn.IFNA(VLOOKUP(A5582,list!B:C,2,FALSE),"")</f>
        <v/>
      </c>
      <c r="D5582" s="24" t="str">
        <f>_xlfn.IFNA(VLOOKUP(C5582,list!$G$2:$I$10,2,FALSE),"")</f>
        <v/>
      </c>
      <c r="E5582" s="24" t="str">
        <f>_xlfn.IFNA(VLOOKUP(C5582,list!G:I,3,FALSE),"")</f>
        <v/>
      </c>
      <c r="O5582" s="26" t="str">
        <f t="shared" si="437"/>
        <v/>
      </c>
      <c r="P5582" s="28" t="str">
        <f t="shared" si="441"/>
        <v/>
      </c>
      <c r="Q5582" s="24" t="str">
        <f t="shared" si="438"/>
        <v/>
      </c>
      <c r="R5582" s="24" t="str">
        <f t="shared" si="439"/>
        <v/>
      </c>
      <c r="S5582" s="27" t="str">
        <f t="shared" si="440"/>
        <v/>
      </c>
    </row>
    <row r="5583" spans="2:19" x14ac:dyDescent="0.3">
      <c r="B5583" s="24" t="str">
        <f>_xlfn.IFNA(VLOOKUP(A5583,list!B:C,2,FALSE),"")</f>
        <v/>
      </c>
      <c r="D5583" s="24" t="str">
        <f>_xlfn.IFNA(VLOOKUP(C5583,list!$G$2:$I$10,2,FALSE),"")</f>
        <v/>
      </c>
      <c r="E5583" s="24" t="str">
        <f>_xlfn.IFNA(VLOOKUP(C5583,list!G:I,3,FALSE),"")</f>
        <v/>
      </c>
      <c r="O5583" s="26" t="str">
        <f t="shared" si="437"/>
        <v/>
      </c>
      <c r="P5583" s="28" t="str">
        <f t="shared" si="441"/>
        <v/>
      </c>
      <c r="Q5583" s="24" t="str">
        <f t="shared" si="438"/>
        <v/>
      </c>
      <c r="R5583" s="24" t="str">
        <f t="shared" si="439"/>
        <v/>
      </c>
      <c r="S5583" s="27" t="str">
        <f t="shared" si="440"/>
        <v/>
      </c>
    </row>
    <row r="5584" spans="2:19" x14ac:dyDescent="0.3">
      <c r="B5584" s="24" t="str">
        <f>_xlfn.IFNA(VLOOKUP(A5584,list!B:C,2,FALSE),"")</f>
        <v/>
      </c>
      <c r="D5584" s="24" t="str">
        <f>_xlfn.IFNA(VLOOKUP(C5584,list!$G$2:$I$10,2,FALSE),"")</f>
        <v/>
      </c>
      <c r="E5584" s="24" t="str">
        <f>_xlfn.IFNA(VLOOKUP(C5584,list!G:I,3,FALSE),"")</f>
        <v/>
      </c>
      <c r="O5584" s="26" t="str">
        <f t="shared" si="437"/>
        <v/>
      </c>
      <c r="P5584" s="28" t="str">
        <f t="shared" si="441"/>
        <v/>
      </c>
      <c r="Q5584" s="24" t="str">
        <f t="shared" si="438"/>
        <v/>
      </c>
      <c r="R5584" s="24" t="str">
        <f t="shared" si="439"/>
        <v/>
      </c>
      <c r="S5584" s="27" t="str">
        <f t="shared" si="440"/>
        <v/>
      </c>
    </row>
    <row r="5585" spans="2:19" x14ac:dyDescent="0.3">
      <c r="B5585" s="24" t="str">
        <f>_xlfn.IFNA(VLOOKUP(A5585,list!B:C,2,FALSE),"")</f>
        <v/>
      </c>
      <c r="D5585" s="24" t="str">
        <f>_xlfn.IFNA(VLOOKUP(C5585,list!$G$2:$I$10,2,FALSE),"")</f>
        <v/>
      </c>
      <c r="E5585" s="24" t="str">
        <f>_xlfn.IFNA(VLOOKUP(C5585,list!G:I,3,FALSE),"")</f>
        <v/>
      </c>
      <c r="O5585" s="26" t="str">
        <f t="shared" si="437"/>
        <v/>
      </c>
      <c r="P5585" s="28" t="str">
        <f t="shared" si="441"/>
        <v/>
      </c>
      <c r="Q5585" s="24" t="str">
        <f t="shared" si="438"/>
        <v/>
      </c>
      <c r="R5585" s="24" t="str">
        <f t="shared" si="439"/>
        <v/>
      </c>
      <c r="S5585" s="27" t="str">
        <f t="shared" si="440"/>
        <v/>
      </c>
    </row>
    <row r="5586" spans="2:19" x14ac:dyDescent="0.3">
      <c r="B5586" s="24" t="str">
        <f>_xlfn.IFNA(VLOOKUP(A5586,list!B:C,2,FALSE),"")</f>
        <v/>
      </c>
      <c r="D5586" s="24" t="str">
        <f>_xlfn.IFNA(VLOOKUP(C5586,list!$G$2:$I$10,2,FALSE),"")</f>
        <v/>
      </c>
      <c r="E5586" s="24" t="str">
        <f>_xlfn.IFNA(VLOOKUP(C5586,list!G:I,3,FALSE),"")</f>
        <v/>
      </c>
      <c r="O5586" s="26" t="str">
        <f t="shared" si="437"/>
        <v/>
      </c>
      <c r="P5586" s="28" t="str">
        <f t="shared" si="441"/>
        <v/>
      </c>
      <c r="Q5586" s="24" t="str">
        <f t="shared" si="438"/>
        <v/>
      </c>
      <c r="R5586" s="24" t="str">
        <f t="shared" si="439"/>
        <v/>
      </c>
      <c r="S5586" s="27" t="str">
        <f t="shared" si="440"/>
        <v/>
      </c>
    </row>
    <row r="5587" spans="2:19" x14ac:dyDescent="0.3">
      <c r="B5587" s="24" t="str">
        <f>_xlfn.IFNA(VLOOKUP(A5587,list!B:C,2,FALSE),"")</f>
        <v/>
      </c>
      <c r="D5587" s="24" t="str">
        <f>_xlfn.IFNA(VLOOKUP(C5587,list!$G$2:$I$10,2,FALSE),"")</f>
        <v/>
      </c>
      <c r="E5587" s="24" t="str">
        <f>_xlfn.IFNA(VLOOKUP(C5587,list!G:I,3,FALSE),"")</f>
        <v/>
      </c>
      <c r="O5587" s="26" t="str">
        <f t="shared" si="437"/>
        <v/>
      </c>
      <c r="P5587" s="28" t="str">
        <f t="shared" si="441"/>
        <v/>
      </c>
      <c r="Q5587" s="24" t="str">
        <f t="shared" si="438"/>
        <v/>
      </c>
      <c r="R5587" s="24" t="str">
        <f t="shared" si="439"/>
        <v/>
      </c>
      <c r="S5587" s="27" t="str">
        <f t="shared" si="440"/>
        <v/>
      </c>
    </row>
    <row r="5588" spans="2:19" x14ac:dyDescent="0.3">
      <c r="B5588" s="24" t="str">
        <f>_xlfn.IFNA(VLOOKUP(A5588,list!B:C,2,FALSE),"")</f>
        <v/>
      </c>
      <c r="D5588" s="24" t="str">
        <f>_xlfn.IFNA(VLOOKUP(C5588,list!$G$2:$I$10,2,FALSE),"")</f>
        <v/>
      </c>
      <c r="E5588" s="24" t="str">
        <f>_xlfn.IFNA(VLOOKUP(C5588,list!G:I,3,FALSE),"")</f>
        <v/>
      </c>
      <c r="O5588" s="26" t="str">
        <f t="shared" si="437"/>
        <v/>
      </c>
      <c r="P5588" s="28" t="str">
        <f t="shared" si="441"/>
        <v/>
      </c>
      <c r="Q5588" s="24" t="str">
        <f t="shared" si="438"/>
        <v/>
      </c>
      <c r="R5588" s="24" t="str">
        <f t="shared" si="439"/>
        <v/>
      </c>
      <c r="S5588" s="27" t="str">
        <f t="shared" si="440"/>
        <v/>
      </c>
    </row>
    <row r="5589" spans="2:19" x14ac:dyDescent="0.3">
      <c r="B5589" s="24" t="str">
        <f>_xlfn.IFNA(VLOOKUP(A5589,list!B:C,2,FALSE),"")</f>
        <v/>
      </c>
      <c r="D5589" s="24" t="str">
        <f>_xlfn.IFNA(VLOOKUP(C5589,list!$G$2:$I$10,2,FALSE),"")</f>
        <v/>
      </c>
      <c r="E5589" s="24" t="str">
        <f>_xlfn.IFNA(VLOOKUP(C5589,list!G:I,3,FALSE),"")</f>
        <v/>
      </c>
      <c r="O5589" s="26" t="str">
        <f t="shared" si="437"/>
        <v/>
      </c>
      <c r="P5589" s="28" t="str">
        <f t="shared" si="441"/>
        <v/>
      </c>
      <c r="Q5589" s="24" t="str">
        <f t="shared" si="438"/>
        <v/>
      </c>
      <c r="R5589" s="24" t="str">
        <f t="shared" si="439"/>
        <v/>
      </c>
      <c r="S5589" s="27" t="str">
        <f t="shared" si="440"/>
        <v/>
      </c>
    </row>
    <row r="5590" spans="2:19" x14ac:dyDescent="0.3">
      <c r="B5590" s="24" t="str">
        <f>_xlfn.IFNA(VLOOKUP(A5590,list!B:C,2,FALSE),"")</f>
        <v/>
      </c>
      <c r="D5590" s="24" t="str">
        <f>_xlfn.IFNA(VLOOKUP(C5590,list!$G$2:$I$10,2,FALSE),"")</f>
        <v/>
      </c>
      <c r="E5590" s="24" t="str">
        <f>_xlfn.IFNA(VLOOKUP(C5590,list!G:I,3,FALSE),"")</f>
        <v/>
      </c>
      <c r="O5590" s="26" t="str">
        <f t="shared" si="437"/>
        <v/>
      </c>
      <c r="P5590" s="28" t="str">
        <f t="shared" si="441"/>
        <v/>
      </c>
      <c r="Q5590" s="24" t="str">
        <f t="shared" si="438"/>
        <v/>
      </c>
      <c r="R5590" s="24" t="str">
        <f t="shared" si="439"/>
        <v/>
      </c>
      <c r="S5590" s="27" t="str">
        <f t="shared" si="440"/>
        <v/>
      </c>
    </row>
    <row r="5591" spans="2:19" x14ac:dyDescent="0.3">
      <c r="B5591" s="24" t="str">
        <f>_xlfn.IFNA(VLOOKUP(A5591,list!B:C,2,FALSE),"")</f>
        <v/>
      </c>
      <c r="D5591" s="24" t="str">
        <f>_xlfn.IFNA(VLOOKUP(C5591,list!$G$2:$I$10,2,FALSE),"")</f>
        <v/>
      </c>
      <c r="E5591" s="24" t="str">
        <f>_xlfn.IFNA(VLOOKUP(C5591,list!G:I,3,FALSE),"")</f>
        <v/>
      </c>
      <c r="O5591" s="26" t="str">
        <f t="shared" si="437"/>
        <v/>
      </c>
      <c r="P5591" s="28" t="str">
        <f t="shared" si="441"/>
        <v/>
      </c>
      <c r="Q5591" s="24" t="str">
        <f t="shared" si="438"/>
        <v/>
      </c>
      <c r="R5591" s="24" t="str">
        <f t="shared" si="439"/>
        <v/>
      </c>
      <c r="S5591" s="27" t="str">
        <f t="shared" si="440"/>
        <v/>
      </c>
    </row>
    <row r="5592" spans="2:19" x14ac:dyDescent="0.3">
      <c r="B5592" s="24" t="str">
        <f>_xlfn.IFNA(VLOOKUP(A5592,list!B:C,2,FALSE),"")</f>
        <v/>
      </c>
      <c r="D5592" s="24" t="str">
        <f>_xlfn.IFNA(VLOOKUP(C5592,list!$G$2:$I$10,2,FALSE),"")</f>
        <v/>
      </c>
      <c r="E5592" s="24" t="str">
        <f>_xlfn.IFNA(VLOOKUP(C5592,list!G:I,3,FALSE),"")</f>
        <v/>
      </c>
      <c r="O5592" s="26" t="str">
        <f t="shared" si="437"/>
        <v/>
      </c>
      <c r="P5592" s="28" t="str">
        <f t="shared" si="441"/>
        <v/>
      </c>
      <c r="Q5592" s="24" t="str">
        <f t="shared" si="438"/>
        <v/>
      </c>
      <c r="R5592" s="24" t="str">
        <f t="shared" si="439"/>
        <v/>
      </c>
      <c r="S5592" s="27" t="str">
        <f t="shared" si="440"/>
        <v/>
      </c>
    </row>
    <row r="5593" spans="2:19" x14ac:dyDescent="0.3">
      <c r="B5593" s="24" t="str">
        <f>_xlfn.IFNA(VLOOKUP(A5593,list!B:C,2,FALSE),"")</f>
        <v/>
      </c>
      <c r="D5593" s="24" t="str">
        <f>_xlfn.IFNA(VLOOKUP(C5593,list!$G$2:$I$10,2,FALSE),"")</f>
        <v/>
      </c>
      <c r="E5593" s="24" t="str">
        <f>_xlfn.IFNA(VLOOKUP(C5593,list!G:I,3,FALSE),"")</f>
        <v/>
      </c>
      <c r="O5593" s="26" t="str">
        <f t="shared" si="437"/>
        <v/>
      </c>
      <c r="P5593" s="28" t="str">
        <f t="shared" si="441"/>
        <v/>
      </c>
      <c r="Q5593" s="24" t="str">
        <f t="shared" si="438"/>
        <v/>
      </c>
      <c r="R5593" s="24" t="str">
        <f t="shared" si="439"/>
        <v/>
      </c>
      <c r="S5593" s="27" t="str">
        <f t="shared" si="440"/>
        <v/>
      </c>
    </row>
    <row r="5594" spans="2:19" x14ac:dyDescent="0.3">
      <c r="B5594" s="24" t="str">
        <f>_xlfn.IFNA(VLOOKUP(A5594,list!B:C,2,FALSE),"")</f>
        <v/>
      </c>
      <c r="D5594" s="24" t="str">
        <f>_xlfn.IFNA(VLOOKUP(C5594,list!$G$2:$I$10,2,FALSE),"")</f>
        <v/>
      </c>
      <c r="E5594" s="24" t="str">
        <f>_xlfn.IFNA(VLOOKUP(C5594,list!G:I,3,FALSE),"")</f>
        <v/>
      </c>
      <c r="O5594" s="26" t="str">
        <f t="shared" si="437"/>
        <v/>
      </c>
      <c r="P5594" s="28" t="str">
        <f t="shared" si="441"/>
        <v/>
      </c>
      <c r="Q5594" s="24" t="str">
        <f t="shared" si="438"/>
        <v/>
      </c>
      <c r="R5594" s="24" t="str">
        <f t="shared" si="439"/>
        <v/>
      </c>
      <c r="S5594" s="27" t="str">
        <f t="shared" si="440"/>
        <v/>
      </c>
    </row>
    <row r="5595" spans="2:19" x14ac:dyDescent="0.3">
      <c r="B5595" s="24" t="str">
        <f>_xlfn.IFNA(VLOOKUP(A5595,list!B:C,2,FALSE),"")</f>
        <v/>
      </c>
      <c r="D5595" s="24" t="str">
        <f>_xlfn.IFNA(VLOOKUP(C5595,list!$G$2:$I$10,2,FALSE),"")</f>
        <v/>
      </c>
      <c r="E5595" s="24" t="str">
        <f>_xlfn.IFNA(VLOOKUP(C5595,list!G:I,3,FALSE),"")</f>
        <v/>
      </c>
      <c r="O5595" s="26" t="str">
        <f t="shared" si="437"/>
        <v/>
      </c>
      <c r="P5595" s="28" t="str">
        <f t="shared" si="441"/>
        <v/>
      </c>
      <c r="Q5595" s="24" t="str">
        <f t="shared" si="438"/>
        <v/>
      </c>
      <c r="R5595" s="24" t="str">
        <f t="shared" si="439"/>
        <v/>
      </c>
      <c r="S5595" s="27" t="str">
        <f t="shared" si="440"/>
        <v/>
      </c>
    </row>
    <row r="5596" spans="2:19" x14ac:dyDescent="0.3">
      <c r="B5596" s="24" t="str">
        <f>_xlfn.IFNA(VLOOKUP(A5596,list!B:C,2,FALSE),"")</f>
        <v/>
      </c>
      <c r="D5596" s="24" t="str">
        <f>_xlfn.IFNA(VLOOKUP(C5596,list!$G$2:$I$10,2,FALSE),"")</f>
        <v/>
      </c>
      <c r="E5596" s="24" t="str">
        <f>_xlfn.IFNA(VLOOKUP(C5596,list!G:I,3,FALSE),"")</f>
        <v/>
      </c>
      <c r="O5596" s="26" t="str">
        <f t="shared" si="437"/>
        <v/>
      </c>
      <c r="P5596" s="28" t="str">
        <f t="shared" si="441"/>
        <v/>
      </c>
      <c r="Q5596" s="24" t="str">
        <f t="shared" si="438"/>
        <v/>
      </c>
      <c r="R5596" s="24" t="str">
        <f t="shared" si="439"/>
        <v/>
      </c>
      <c r="S5596" s="27" t="str">
        <f t="shared" si="440"/>
        <v/>
      </c>
    </row>
    <row r="5597" spans="2:19" x14ac:dyDescent="0.3">
      <c r="B5597" s="24" t="str">
        <f>_xlfn.IFNA(VLOOKUP(A5597,list!B:C,2,FALSE),"")</f>
        <v/>
      </c>
      <c r="D5597" s="24" t="str">
        <f>_xlfn.IFNA(VLOOKUP(C5597,list!$G$2:$I$10,2,FALSE),"")</f>
        <v/>
      </c>
      <c r="E5597" s="24" t="str">
        <f>_xlfn.IFNA(VLOOKUP(C5597,list!G:I,3,FALSE),"")</f>
        <v/>
      </c>
      <c r="O5597" s="26" t="str">
        <f t="shared" si="437"/>
        <v/>
      </c>
      <c r="P5597" s="28" t="str">
        <f t="shared" si="441"/>
        <v/>
      </c>
      <c r="Q5597" s="24" t="str">
        <f t="shared" si="438"/>
        <v/>
      </c>
      <c r="R5597" s="24" t="str">
        <f t="shared" si="439"/>
        <v/>
      </c>
      <c r="S5597" s="27" t="str">
        <f t="shared" si="440"/>
        <v/>
      </c>
    </row>
    <row r="5598" spans="2:19" x14ac:dyDescent="0.3">
      <c r="B5598" s="24" t="str">
        <f>_xlfn.IFNA(VLOOKUP(A5598,list!B:C,2,FALSE),"")</f>
        <v/>
      </c>
      <c r="D5598" s="24" t="str">
        <f>_xlfn.IFNA(VLOOKUP(C5598,list!$G$2:$I$10,2,FALSE),"")</f>
        <v/>
      </c>
      <c r="E5598" s="24" t="str">
        <f>_xlfn.IFNA(VLOOKUP(C5598,list!G:I,3,FALSE),"")</f>
        <v/>
      </c>
      <c r="O5598" s="26" t="str">
        <f t="shared" si="437"/>
        <v/>
      </c>
      <c r="P5598" s="28" t="str">
        <f t="shared" si="441"/>
        <v/>
      </c>
      <c r="Q5598" s="24" t="str">
        <f t="shared" si="438"/>
        <v/>
      </c>
      <c r="R5598" s="24" t="str">
        <f t="shared" si="439"/>
        <v/>
      </c>
      <c r="S5598" s="27" t="str">
        <f t="shared" si="440"/>
        <v/>
      </c>
    </row>
    <row r="5599" spans="2:19" x14ac:dyDescent="0.3">
      <c r="B5599" s="24" t="str">
        <f>_xlfn.IFNA(VLOOKUP(A5599,list!B:C,2,FALSE),"")</f>
        <v/>
      </c>
      <c r="D5599" s="24" t="str">
        <f>_xlfn.IFNA(VLOOKUP(C5599,list!$G$2:$I$10,2,FALSE),"")</f>
        <v/>
      </c>
      <c r="E5599" s="24" t="str">
        <f>_xlfn.IFNA(VLOOKUP(C5599,list!G:I,3,FALSE),"")</f>
        <v/>
      </c>
      <c r="O5599" s="26" t="str">
        <f t="shared" si="437"/>
        <v/>
      </c>
      <c r="P5599" s="28" t="str">
        <f t="shared" si="441"/>
        <v/>
      </c>
      <c r="Q5599" s="24" t="str">
        <f t="shared" si="438"/>
        <v/>
      </c>
      <c r="R5599" s="24" t="str">
        <f t="shared" si="439"/>
        <v/>
      </c>
      <c r="S5599" s="27" t="str">
        <f t="shared" si="440"/>
        <v/>
      </c>
    </row>
    <row r="5600" spans="2:19" x14ac:dyDescent="0.3">
      <c r="B5600" s="24" t="str">
        <f>_xlfn.IFNA(VLOOKUP(A5600,list!B:C,2,FALSE),"")</f>
        <v/>
      </c>
      <c r="D5600" s="24" t="str">
        <f>_xlfn.IFNA(VLOOKUP(C5600,list!$G$2:$I$10,2,FALSE),"")</f>
        <v/>
      </c>
      <c r="E5600" s="24" t="str">
        <f>_xlfn.IFNA(VLOOKUP(C5600,list!G:I,3,FALSE),"")</f>
        <v/>
      </c>
      <c r="O5600" s="26" t="str">
        <f t="shared" si="437"/>
        <v/>
      </c>
      <c r="P5600" s="28" t="str">
        <f t="shared" si="441"/>
        <v/>
      </c>
      <c r="Q5600" s="24" t="str">
        <f t="shared" si="438"/>
        <v/>
      </c>
      <c r="R5600" s="24" t="str">
        <f t="shared" si="439"/>
        <v/>
      </c>
      <c r="S5600" s="27" t="str">
        <f t="shared" si="440"/>
        <v/>
      </c>
    </row>
    <row r="5601" spans="2:19" x14ac:dyDescent="0.3">
      <c r="B5601" s="24" t="str">
        <f>_xlfn.IFNA(VLOOKUP(A5601,list!B:C,2,FALSE),"")</f>
        <v/>
      </c>
      <c r="D5601" s="24" t="str">
        <f>_xlfn.IFNA(VLOOKUP(C5601,list!$G$2:$I$10,2,FALSE),"")</f>
        <v/>
      </c>
      <c r="E5601" s="24" t="str">
        <f>_xlfn.IFNA(VLOOKUP(C5601,list!G:I,3,FALSE),"")</f>
        <v/>
      </c>
      <c r="O5601" s="26" t="str">
        <f t="shared" si="437"/>
        <v/>
      </c>
      <c r="P5601" s="28" t="str">
        <f t="shared" si="441"/>
        <v/>
      </c>
      <c r="Q5601" s="24" t="str">
        <f t="shared" si="438"/>
        <v/>
      </c>
      <c r="R5601" s="24" t="str">
        <f t="shared" si="439"/>
        <v/>
      </c>
      <c r="S5601" s="27" t="str">
        <f t="shared" si="440"/>
        <v/>
      </c>
    </row>
    <row r="5602" spans="2:19" x14ac:dyDescent="0.3">
      <c r="B5602" s="24" t="str">
        <f>_xlfn.IFNA(VLOOKUP(A5602,list!B:C,2,FALSE),"")</f>
        <v/>
      </c>
      <c r="D5602" s="24" t="str">
        <f>_xlfn.IFNA(VLOOKUP(C5602,list!$G$2:$I$10,2,FALSE),"")</f>
        <v/>
      </c>
      <c r="E5602" s="24" t="str">
        <f>_xlfn.IFNA(VLOOKUP(C5602,list!G:I,3,FALSE),"")</f>
        <v/>
      </c>
      <c r="O5602" s="26" t="str">
        <f t="shared" si="437"/>
        <v/>
      </c>
      <c r="P5602" s="28" t="str">
        <f t="shared" si="441"/>
        <v/>
      </c>
      <c r="Q5602" s="24" t="str">
        <f t="shared" si="438"/>
        <v/>
      </c>
      <c r="R5602" s="24" t="str">
        <f t="shared" si="439"/>
        <v/>
      </c>
      <c r="S5602" s="27" t="str">
        <f t="shared" si="440"/>
        <v/>
      </c>
    </row>
    <row r="5603" spans="2:19" x14ac:dyDescent="0.3">
      <c r="B5603" s="24" t="str">
        <f>_xlfn.IFNA(VLOOKUP(A5603,list!B:C,2,FALSE),"")</f>
        <v/>
      </c>
      <c r="D5603" s="24" t="str">
        <f>_xlfn.IFNA(VLOOKUP(C5603,list!$G$2:$I$10,2,FALSE),"")</f>
        <v/>
      </c>
      <c r="E5603" s="24" t="str">
        <f>_xlfn.IFNA(VLOOKUP(C5603,list!G:I,3,FALSE),"")</f>
        <v/>
      </c>
      <c r="O5603" s="26" t="str">
        <f t="shared" si="437"/>
        <v/>
      </c>
      <c r="P5603" s="28" t="str">
        <f t="shared" si="441"/>
        <v/>
      </c>
      <c r="Q5603" s="24" t="str">
        <f t="shared" si="438"/>
        <v/>
      </c>
      <c r="R5603" s="24" t="str">
        <f t="shared" si="439"/>
        <v/>
      </c>
      <c r="S5603" s="27" t="str">
        <f t="shared" si="440"/>
        <v/>
      </c>
    </row>
    <row r="5604" spans="2:19" x14ac:dyDescent="0.3">
      <c r="B5604" s="24" t="str">
        <f>_xlfn.IFNA(VLOOKUP(A5604,list!B:C,2,FALSE),"")</f>
        <v/>
      </c>
      <c r="D5604" s="24" t="str">
        <f>_xlfn.IFNA(VLOOKUP(C5604,list!$G$2:$I$10,2,FALSE),"")</f>
        <v/>
      </c>
      <c r="E5604" s="24" t="str">
        <f>_xlfn.IFNA(VLOOKUP(C5604,list!G:I,3,FALSE),"")</f>
        <v/>
      </c>
      <c r="O5604" s="26" t="str">
        <f t="shared" si="437"/>
        <v/>
      </c>
      <c r="P5604" s="28" t="str">
        <f t="shared" si="441"/>
        <v/>
      </c>
      <c r="Q5604" s="24" t="str">
        <f t="shared" si="438"/>
        <v/>
      </c>
      <c r="R5604" s="24" t="str">
        <f t="shared" si="439"/>
        <v/>
      </c>
      <c r="S5604" s="27" t="str">
        <f t="shared" si="440"/>
        <v/>
      </c>
    </row>
    <row r="5605" spans="2:19" x14ac:dyDescent="0.3">
      <c r="B5605" s="24" t="str">
        <f>_xlfn.IFNA(VLOOKUP(A5605,list!B:C,2,FALSE),"")</f>
        <v/>
      </c>
      <c r="D5605" s="24" t="str">
        <f>_xlfn.IFNA(VLOOKUP(C5605,list!$G$2:$I$10,2,FALSE),"")</f>
        <v/>
      </c>
      <c r="E5605" s="24" t="str">
        <f>_xlfn.IFNA(VLOOKUP(C5605,list!G:I,3,FALSE),"")</f>
        <v/>
      </c>
      <c r="O5605" s="26" t="str">
        <f t="shared" si="437"/>
        <v/>
      </c>
      <c r="P5605" s="28" t="str">
        <f t="shared" si="441"/>
        <v/>
      </c>
      <c r="Q5605" s="24" t="str">
        <f t="shared" si="438"/>
        <v/>
      </c>
      <c r="R5605" s="24" t="str">
        <f t="shared" si="439"/>
        <v/>
      </c>
      <c r="S5605" s="27" t="str">
        <f t="shared" si="440"/>
        <v/>
      </c>
    </row>
    <row r="5606" spans="2:19" x14ac:dyDescent="0.3">
      <c r="B5606" s="24" t="str">
        <f>_xlfn.IFNA(VLOOKUP(A5606,list!B:C,2,FALSE),"")</f>
        <v/>
      </c>
      <c r="D5606" s="24" t="str">
        <f>_xlfn.IFNA(VLOOKUP(C5606,list!$G$2:$I$10,2,FALSE),"")</f>
        <v/>
      </c>
      <c r="E5606" s="24" t="str">
        <f>_xlfn.IFNA(VLOOKUP(C5606,list!G:I,3,FALSE),"")</f>
        <v/>
      </c>
      <c r="O5606" s="26" t="str">
        <f t="shared" si="437"/>
        <v/>
      </c>
      <c r="P5606" s="28" t="str">
        <f t="shared" si="441"/>
        <v/>
      </c>
      <c r="Q5606" s="24" t="str">
        <f t="shared" si="438"/>
        <v/>
      </c>
      <c r="R5606" s="24" t="str">
        <f t="shared" si="439"/>
        <v/>
      </c>
      <c r="S5606" s="27" t="str">
        <f t="shared" si="440"/>
        <v/>
      </c>
    </row>
    <row r="5607" spans="2:19" x14ac:dyDescent="0.3">
      <c r="B5607" s="24" t="str">
        <f>_xlfn.IFNA(VLOOKUP(A5607,list!B:C,2,FALSE),"")</f>
        <v/>
      </c>
      <c r="D5607" s="24" t="str">
        <f>_xlfn.IFNA(VLOOKUP(C5607,list!$G$2:$I$10,2,FALSE),"")</f>
        <v/>
      </c>
      <c r="E5607" s="24" t="str">
        <f>_xlfn.IFNA(VLOOKUP(C5607,list!G:I,3,FALSE),"")</f>
        <v/>
      </c>
      <c r="O5607" s="26" t="str">
        <f t="shared" si="437"/>
        <v/>
      </c>
      <c r="P5607" s="28" t="str">
        <f t="shared" si="441"/>
        <v/>
      </c>
      <c r="Q5607" s="24" t="str">
        <f t="shared" si="438"/>
        <v/>
      </c>
      <c r="R5607" s="24" t="str">
        <f t="shared" si="439"/>
        <v/>
      </c>
      <c r="S5607" s="27" t="str">
        <f t="shared" si="440"/>
        <v/>
      </c>
    </row>
    <row r="5608" spans="2:19" x14ac:dyDescent="0.3">
      <c r="B5608" s="24" t="str">
        <f>_xlfn.IFNA(VLOOKUP(A5608,list!B:C,2,FALSE),"")</f>
        <v/>
      </c>
      <c r="D5608" s="24" t="str">
        <f>_xlfn.IFNA(VLOOKUP(C5608,list!$G$2:$I$10,2,FALSE),"")</f>
        <v/>
      </c>
      <c r="E5608" s="24" t="str">
        <f>_xlfn.IFNA(VLOOKUP(C5608,list!G:I,3,FALSE),"")</f>
        <v/>
      </c>
      <c r="O5608" s="26" t="str">
        <f t="shared" si="437"/>
        <v/>
      </c>
      <c r="P5608" s="28" t="str">
        <f t="shared" si="441"/>
        <v/>
      </c>
      <c r="Q5608" s="24" t="str">
        <f t="shared" si="438"/>
        <v/>
      </c>
      <c r="R5608" s="24" t="str">
        <f t="shared" si="439"/>
        <v/>
      </c>
      <c r="S5608" s="27" t="str">
        <f t="shared" si="440"/>
        <v/>
      </c>
    </row>
    <row r="5609" spans="2:19" x14ac:dyDescent="0.3">
      <c r="B5609" s="24" t="str">
        <f>_xlfn.IFNA(VLOOKUP(A5609,list!B:C,2,FALSE),"")</f>
        <v/>
      </c>
      <c r="D5609" s="24" t="str">
        <f>_xlfn.IFNA(VLOOKUP(C5609,list!$G$2:$I$10,2,FALSE),"")</f>
        <v/>
      </c>
      <c r="E5609" s="24" t="str">
        <f>_xlfn.IFNA(VLOOKUP(C5609,list!G:I,3,FALSE),"")</f>
        <v/>
      </c>
      <c r="O5609" s="26" t="str">
        <f t="shared" si="437"/>
        <v/>
      </c>
      <c r="P5609" s="28" t="str">
        <f t="shared" si="441"/>
        <v/>
      </c>
      <c r="Q5609" s="24" t="str">
        <f t="shared" si="438"/>
        <v/>
      </c>
      <c r="R5609" s="24" t="str">
        <f t="shared" si="439"/>
        <v/>
      </c>
      <c r="S5609" s="27" t="str">
        <f t="shared" si="440"/>
        <v/>
      </c>
    </row>
    <row r="5610" spans="2:19" x14ac:dyDescent="0.3">
      <c r="B5610" s="24" t="str">
        <f>_xlfn.IFNA(VLOOKUP(A5610,list!B:C,2,FALSE),"")</f>
        <v/>
      </c>
      <c r="D5610" s="24" t="str">
        <f>_xlfn.IFNA(VLOOKUP(C5610,list!$G$2:$I$10,2,FALSE),"")</f>
        <v/>
      </c>
      <c r="E5610" s="24" t="str">
        <f>_xlfn.IFNA(VLOOKUP(C5610,list!G:I,3,FALSE),"")</f>
        <v/>
      </c>
      <c r="O5610" s="26" t="str">
        <f t="shared" si="437"/>
        <v/>
      </c>
      <c r="P5610" s="28" t="str">
        <f t="shared" si="441"/>
        <v/>
      </c>
      <c r="Q5610" s="24" t="str">
        <f t="shared" si="438"/>
        <v/>
      </c>
      <c r="R5610" s="24" t="str">
        <f t="shared" si="439"/>
        <v/>
      </c>
      <c r="S5610" s="27" t="str">
        <f t="shared" si="440"/>
        <v/>
      </c>
    </row>
    <row r="5611" spans="2:19" x14ac:dyDescent="0.3">
      <c r="B5611" s="24" t="str">
        <f>_xlfn.IFNA(VLOOKUP(A5611,list!B:C,2,FALSE),"")</f>
        <v/>
      </c>
      <c r="D5611" s="24" t="str">
        <f>_xlfn.IFNA(VLOOKUP(C5611,list!$G$2:$I$10,2,FALSE),"")</f>
        <v/>
      </c>
      <c r="E5611" s="24" t="str">
        <f>_xlfn.IFNA(VLOOKUP(C5611,list!G:I,3,FALSE),"")</f>
        <v/>
      </c>
      <c r="O5611" s="26" t="str">
        <f t="shared" si="437"/>
        <v/>
      </c>
      <c r="P5611" s="28" t="str">
        <f t="shared" si="441"/>
        <v/>
      </c>
      <c r="Q5611" s="24" t="str">
        <f t="shared" si="438"/>
        <v/>
      </c>
      <c r="R5611" s="24" t="str">
        <f t="shared" si="439"/>
        <v/>
      </c>
      <c r="S5611" s="27" t="str">
        <f t="shared" si="440"/>
        <v/>
      </c>
    </row>
    <row r="5612" spans="2:19" x14ac:dyDescent="0.3">
      <c r="B5612" s="24" t="str">
        <f>_xlfn.IFNA(VLOOKUP(A5612,list!B:C,2,FALSE),"")</f>
        <v/>
      </c>
      <c r="D5612" s="24" t="str">
        <f>_xlfn.IFNA(VLOOKUP(C5612,list!$G$2:$I$10,2,FALSE),"")</f>
        <v/>
      </c>
      <c r="E5612" s="24" t="str">
        <f>_xlfn.IFNA(VLOOKUP(C5612,list!G:I,3,FALSE),"")</f>
        <v/>
      </c>
      <c r="O5612" s="26" t="str">
        <f t="shared" si="437"/>
        <v/>
      </c>
      <c r="P5612" s="28" t="str">
        <f t="shared" si="441"/>
        <v/>
      </c>
      <c r="Q5612" s="24" t="str">
        <f t="shared" si="438"/>
        <v/>
      </c>
      <c r="R5612" s="24" t="str">
        <f t="shared" si="439"/>
        <v/>
      </c>
      <c r="S5612" s="27" t="str">
        <f t="shared" si="440"/>
        <v/>
      </c>
    </row>
    <row r="5613" spans="2:19" x14ac:dyDescent="0.3">
      <c r="B5613" s="24" t="str">
        <f>_xlfn.IFNA(VLOOKUP(A5613,list!B:C,2,FALSE),"")</f>
        <v/>
      </c>
      <c r="D5613" s="24" t="str">
        <f>_xlfn.IFNA(VLOOKUP(C5613,list!$G$2:$I$10,2,FALSE),"")</f>
        <v/>
      </c>
      <c r="E5613" s="24" t="str">
        <f>_xlfn.IFNA(VLOOKUP(C5613,list!G:I,3,FALSE),"")</f>
        <v/>
      </c>
      <c r="O5613" s="26" t="str">
        <f t="shared" si="437"/>
        <v/>
      </c>
      <c r="P5613" s="28" t="str">
        <f t="shared" si="441"/>
        <v/>
      </c>
      <c r="Q5613" s="24" t="str">
        <f t="shared" si="438"/>
        <v/>
      </c>
      <c r="R5613" s="24" t="str">
        <f t="shared" si="439"/>
        <v/>
      </c>
      <c r="S5613" s="27" t="str">
        <f t="shared" si="440"/>
        <v/>
      </c>
    </row>
    <row r="5614" spans="2:19" x14ac:dyDescent="0.3">
      <c r="B5614" s="24" t="str">
        <f>_xlfn.IFNA(VLOOKUP(A5614,list!B:C,2,FALSE),"")</f>
        <v/>
      </c>
      <c r="D5614" s="24" t="str">
        <f>_xlfn.IFNA(VLOOKUP(C5614,list!$G$2:$I$10,2,FALSE),"")</f>
        <v/>
      </c>
      <c r="E5614" s="24" t="str">
        <f>_xlfn.IFNA(VLOOKUP(C5614,list!G:I,3,FALSE),"")</f>
        <v/>
      </c>
      <c r="O5614" s="26" t="str">
        <f t="shared" si="437"/>
        <v/>
      </c>
      <c r="P5614" s="28" t="str">
        <f t="shared" si="441"/>
        <v/>
      </c>
      <c r="Q5614" s="24" t="str">
        <f t="shared" si="438"/>
        <v/>
      </c>
      <c r="R5614" s="24" t="str">
        <f t="shared" si="439"/>
        <v/>
      </c>
      <c r="S5614" s="27" t="str">
        <f t="shared" si="440"/>
        <v/>
      </c>
    </row>
    <row r="5615" spans="2:19" x14ac:dyDescent="0.3">
      <c r="B5615" s="24" t="str">
        <f>_xlfn.IFNA(VLOOKUP(A5615,list!B:C,2,FALSE),"")</f>
        <v/>
      </c>
      <c r="D5615" s="24" t="str">
        <f>_xlfn.IFNA(VLOOKUP(C5615,list!$G$2:$I$10,2,FALSE),"")</f>
        <v/>
      </c>
      <c r="E5615" s="24" t="str">
        <f>_xlfn.IFNA(VLOOKUP(C5615,list!G:I,3,FALSE),"")</f>
        <v/>
      </c>
      <c r="O5615" s="26" t="str">
        <f t="shared" si="437"/>
        <v/>
      </c>
      <c r="P5615" s="28" t="str">
        <f t="shared" si="441"/>
        <v/>
      </c>
      <c r="Q5615" s="24" t="str">
        <f t="shared" si="438"/>
        <v/>
      </c>
      <c r="R5615" s="24" t="str">
        <f t="shared" si="439"/>
        <v/>
      </c>
      <c r="S5615" s="27" t="str">
        <f t="shared" si="440"/>
        <v/>
      </c>
    </row>
    <row r="5616" spans="2:19" x14ac:dyDescent="0.3">
      <c r="B5616" s="24" t="str">
        <f>_xlfn.IFNA(VLOOKUP(A5616,list!B:C,2,FALSE),"")</f>
        <v/>
      </c>
      <c r="D5616" s="24" t="str">
        <f>_xlfn.IFNA(VLOOKUP(C5616,list!$G$2:$I$10,2,FALSE),"")</f>
        <v/>
      </c>
      <c r="E5616" s="24" t="str">
        <f>_xlfn.IFNA(VLOOKUP(C5616,list!G:I,3,FALSE),"")</f>
        <v/>
      </c>
      <c r="O5616" s="26" t="str">
        <f t="shared" si="437"/>
        <v/>
      </c>
      <c r="P5616" s="28" t="str">
        <f t="shared" si="441"/>
        <v/>
      </c>
      <c r="Q5616" s="24" t="str">
        <f t="shared" si="438"/>
        <v/>
      </c>
      <c r="R5616" s="24" t="str">
        <f t="shared" si="439"/>
        <v/>
      </c>
      <c r="S5616" s="27" t="str">
        <f t="shared" si="440"/>
        <v/>
      </c>
    </row>
    <row r="5617" spans="2:19" x14ac:dyDescent="0.3">
      <c r="B5617" s="24" t="str">
        <f>_xlfn.IFNA(VLOOKUP(A5617,list!B:C,2,FALSE),"")</f>
        <v/>
      </c>
      <c r="D5617" s="24" t="str">
        <f>_xlfn.IFNA(VLOOKUP(C5617,list!$G$2:$I$10,2,FALSE),"")</f>
        <v/>
      </c>
      <c r="E5617" s="24" t="str">
        <f>_xlfn.IFNA(VLOOKUP(C5617,list!G:I,3,FALSE),"")</f>
        <v/>
      </c>
      <c r="O5617" s="26" t="str">
        <f t="shared" si="437"/>
        <v/>
      </c>
      <c r="P5617" s="28" t="str">
        <f t="shared" si="441"/>
        <v/>
      </c>
      <c r="Q5617" s="24" t="str">
        <f t="shared" si="438"/>
        <v/>
      </c>
      <c r="R5617" s="24" t="str">
        <f t="shared" si="439"/>
        <v/>
      </c>
      <c r="S5617" s="27" t="str">
        <f t="shared" si="440"/>
        <v/>
      </c>
    </row>
    <row r="5618" spans="2:19" x14ac:dyDescent="0.3">
      <c r="B5618" s="24" t="str">
        <f>_xlfn.IFNA(VLOOKUP(A5618,list!B:C,2,FALSE),"")</f>
        <v/>
      </c>
      <c r="D5618" s="24" t="str">
        <f>_xlfn.IFNA(VLOOKUP(C5618,list!$G$2:$I$10,2,FALSE),"")</f>
        <v/>
      </c>
      <c r="E5618" s="24" t="str">
        <f>_xlfn.IFNA(VLOOKUP(C5618,list!G:I,3,FALSE),"")</f>
        <v/>
      </c>
      <c r="O5618" s="26" t="str">
        <f t="shared" si="437"/>
        <v/>
      </c>
      <c r="P5618" s="28" t="str">
        <f t="shared" si="441"/>
        <v/>
      </c>
      <c r="Q5618" s="24" t="str">
        <f t="shared" si="438"/>
        <v/>
      </c>
      <c r="R5618" s="24" t="str">
        <f t="shared" si="439"/>
        <v/>
      </c>
      <c r="S5618" s="27" t="str">
        <f t="shared" si="440"/>
        <v/>
      </c>
    </row>
    <row r="5619" spans="2:19" x14ac:dyDescent="0.3">
      <c r="B5619" s="24" t="str">
        <f>_xlfn.IFNA(VLOOKUP(A5619,list!B:C,2,FALSE),"")</f>
        <v/>
      </c>
      <c r="D5619" s="24" t="str">
        <f>_xlfn.IFNA(VLOOKUP(C5619,list!$G$2:$I$10,2,FALSE),"")</f>
        <v/>
      </c>
      <c r="E5619" s="24" t="str">
        <f>_xlfn.IFNA(VLOOKUP(C5619,list!G:I,3,FALSE),"")</f>
        <v/>
      </c>
      <c r="O5619" s="26" t="str">
        <f t="shared" si="437"/>
        <v/>
      </c>
      <c r="P5619" s="28" t="str">
        <f t="shared" si="441"/>
        <v/>
      </c>
      <c r="Q5619" s="24" t="str">
        <f t="shared" si="438"/>
        <v/>
      </c>
      <c r="R5619" s="24" t="str">
        <f t="shared" si="439"/>
        <v/>
      </c>
      <c r="S5619" s="27" t="str">
        <f t="shared" si="440"/>
        <v/>
      </c>
    </row>
    <row r="5620" spans="2:19" x14ac:dyDescent="0.3">
      <c r="B5620" s="24" t="str">
        <f>_xlfn.IFNA(VLOOKUP(A5620,list!B:C,2,FALSE),"")</f>
        <v/>
      </c>
      <c r="D5620" s="24" t="str">
        <f>_xlfn.IFNA(VLOOKUP(C5620,list!$G$2:$I$10,2,FALSE),"")</f>
        <v/>
      </c>
      <c r="E5620" s="24" t="str">
        <f>_xlfn.IFNA(VLOOKUP(C5620,list!G:I,3,FALSE),"")</f>
        <v/>
      </c>
      <c r="O5620" s="26" t="str">
        <f t="shared" si="437"/>
        <v/>
      </c>
      <c r="P5620" s="28" t="str">
        <f t="shared" si="441"/>
        <v/>
      </c>
      <c r="Q5620" s="24" t="str">
        <f t="shared" si="438"/>
        <v/>
      </c>
      <c r="R5620" s="24" t="str">
        <f t="shared" si="439"/>
        <v/>
      </c>
      <c r="S5620" s="27" t="str">
        <f t="shared" si="440"/>
        <v/>
      </c>
    </row>
    <row r="5621" spans="2:19" x14ac:dyDescent="0.3">
      <c r="B5621" s="24" t="str">
        <f>_xlfn.IFNA(VLOOKUP(A5621,list!B:C,2,FALSE),"")</f>
        <v/>
      </c>
      <c r="D5621" s="24" t="str">
        <f>_xlfn.IFNA(VLOOKUP(C5621,list!$G$2:$I$10,2,FALSE),"")</f>
        <v/>
      </c>
      <c r="E5621" s="24" t="str">
        <f>_xlfn.IFNA(VLOOKUP(C5621,list!G:I,3,FALSE),"")</f>
        <v/>
      </c>
      <c r="O5621" s="26" t="str">
        <f t="shared" si="437"/>
        <v/>
      </c>
      <c r="P5621" s="28" t="str">
        <f t="shared" si="441"/>
        <v/>
      </c>
      <c r="Q5621" s="24" t="str">
        <f t="shared" si="438"/>
        <v/>
      </c>
      <c r="R5621" s="24" t="str">
        <f t="shared" si="439"/>
        <v/>
      </c>
      <c r="S5621" s="27" t="str">
        <f t="shared" si="440"/>
        <v/>
      </c>
    </row>
    <row r="5622" spans="2:19" x14ac:dyDescent="0.3">
      <c r="B5622" s="24" t="str">
        <f>_xlfn.IFNA(VLOOKUP(A5622,list!B:C,2,FALSE),"")</f>
        <v/>
      </c>
      <c r="D5622" s="24" t="str">
        <f>_xlfn.IFNA(VLOOKUP(C5622,list!$G$2:$I$10,2,FALSE),"")</f>
        <v/>
      </c>
      <c r="E5622" s="24" t="str">
        <f>_xlfn.IFNA(VLOOKUP(C5622,list!G:I,3,FALSE),"")</f>
        <v/>
      </c>
      <c r="O5622" s="26" t="str">
        <f t="shared" si="437"/>
        <v/>
      </c>
      <c r="P5622" s="28" t="str">
        <f t="shared" si="441"/>
        <v/>
      </c>
      <c r="Q5622" s="24" t="str">
        <f t="shared" si="438"/>
        <v/>
      </c>
      <c r="R5622" s="24" t="str">
        <f t="shared" si="439"/>
        <v/>
      </c>
      <c r="S5622" s="27" t="str">
        <f t="shared" si="440"/>
        <v/>
      </c>
    </row>
    <row r="5623" spans="2:19" x14ac:dyDescent="0.3">
      <c r="B5623" s="24" t="str">
        <f>_xlfn.IFNA(VLOOKUP(A5623,list!B:C,2,FALSE),"")</f>
        <v/>
      </c>
      <c r="D5623" s="24" t="str">
        <f>_xlfn.IFNA(VLOOKUP(C5623,list!$G$2:$I$10,2,FALSE),"")</f>
        <v/>
      </c>
      <c r="E5623" s="24" t="str">
        <f>_xlfn.IFNA(VLOOKUP(C5623,list!G:I,3,FALSE),"")</f>
        <v/>
      </c>
      <c r="O5623" s="26" t="str">
        <f t="shared" si="437"/>
        <v/>
      </c>
      <c r="P5623" s="28" t="str">
        <f t="shared" si="441"/>
        <v/>
      </c>
      <c r="Q5623" s="24" t="str">
        <f t="shared" si="438"/>
        <v/>
      </c>
      <c r="R5623" s="24" t="str">
        <f t="shared" si="439"/>
        <v/>
      </c>
      <c r="S5623" s="27" t="str">
        <f t="shared" si="440"/>
        <v/>
      </c>
    </row>
    <row r="5624" spans="2:19" x14ac:dyDescent="0.3">
      <c r="B5624" s="24" t="str">
        <f>_xlfn.IFNA(VLOOKUP(A5624,list!B:C,2,FALSE),"")</f>
        <v/>
      </c>
      <c r="D5624" s="24" t="str">
        <f>_xlfn.IFNA(VLOOKUP(C5624,list!$G$2:$I$10,2,FALSE),"")</f>
        <v/>
      </c>
      <c r="E5624" s="24" t="str">
        <f>_xlfn.IFNA(VLOOKUP(C5624,list!G:I,3,FALSE),"")</f>
        <v/>
      </c>
      <c r="O5624" s="26" t="str">
        <f t="shared" si="437"/>
        <v/>
      </c>
      <c r="P5624" s="28" t="str">
        <f t="shared" si="441"/>
        <v/>
      </c>
      <c r="Q5624" s="24" t="str">
        <f t="shared" si="438"/>
        <v/>
      </c>
      <c r="R5624" s="24" t="str">
        <f t="shared" si="439"/>
        <v/>
      </c>
      <c r="S5624" s="27" t="str">
        <f t="shared" si="440"/>
        <v/>
      </c>
    </row>
    <row r="5625" spans="2:19" x14ac:dyDescent="0.3">
      <c r="B5625" s="24" t="str">
        <f>_xlfn.IFNA(VLOOKUP(A5625,list!B:C,2,FALSE),"")</f>
        <v/>
      </c>
      <c r="D5625" s="24" t="str">
        <f>_xlfn.IFNA(VLOOKUP(C5625,list!$G$2:$I$10,2,FALSE),"")</f>
        <v/>
      </c>
      <c r="E5625" s="24" t="str">
        <f>_xlfn.IFNA(VLOOKUP(C5625,list!G:I,3,FALSE),"")</f>
        <v/>
      </c>
      <c r="O5625" s="26" t="str">
        <f t="shared" si="437"/>
        <v/>
      </c>
      <c r="P5625" s="28" t="str">
        <f t="shared" si="441"/>
        <v/>
      </c>
      <c r="Q5625" s="24" t="str">
        <f t="shared" si="438"/>
        <v/>
      </c>
      <c r="R5625" s="24" t="str">
        <f t="shared" si="439"/>
        <v/>
      </c>
      <c r="S5625" s="27" t="str">
        <f t="shared" si="440"/>
        <v/>
      </c>
    </row>
    <row r="5626" spans="2:19" x14ac:dyDescent="0.3">
      <c r="B5626" s="24" t="str">
        <f>_xlfn.IFNA(VLOOKUP(A5626,list!B:C,2,FALSE),"")</f>
        <v/>
      </c>
      <c r="D5626" s="24" t="str">
        <f>_xlfn.IFNA(VLOOKUP(C5626,list!$G$2:$I$10,2,FALSE),"")</f>
        <v/>
      </c>
      <c r="E5626" s="24" t="str">
        <f>_xlfn.IFNA(VLOOKUP(C5626,list!G:I,3,FALSE),"")</f>
        <v/>
      </c>
      <c r="O5626" s="26" t="str">
        <f t="shared" si="437"/>
        <v/>
      </c>
      <c r="P5626" s="28" t="str">
        <f t="shared" si="441"/>
        <v/>
      </c>
      <c r="Q5626" s="24" t="str">
        <f t="shared" si="438"/>
        <v/>
      </c>
      <c r="R5626" s="24" t="str">
        <f t="shared" si="439"/>
        <v/>
      </c>
      <c r="S5626" s="27" t="str">
        <f t="shared" si="440"/>
        <v/>
      </c>
    </row>
    <row r="5627" spans="2:19" x14ac:dyDescent="0.3">
      <c r="B5627" s="24" t="str">
        <f>_xlfn.IFNA(VLOOKUP(A5627,list!B:C,2,FALSE),"")</f>
        <v/>
      </c>
      <c r="D5627" s="24" t="str">
        <f>_xlfn.IFNA(VLOOKUP(C5627,list!$G$2:$I$10,2,FALSE),"")</f>
        <v/>
      </c>
      <c r="E5627" s="24" t="str">
        <f>_xlfn.IFNA(VLOOKUP(C5627,list!G:I,3,FALSE),"")</f>
        <v/>
      </c>
      <c r="O5627" s="26" t="str">
        <f t="shared" si="437"/>
        <v/>
      </c>
      <c r="P5627" s="28" t="str">
        <f t="shared" si="441"/>
        <v/>
      </c>
      <c r="Q5627" s="24" t="str">
        <f t="shared" si="438"/>
        <v/>
      </c>
      <c r="R5627" s="24" t="str">
        <f t="shared" si="439"/>
        <v/>
      </c>
      <c r="S5627" s="27" t="str">
        <f t="shared" si="440"/>
        <v/>
      </c>
    </row>
    <row r="5628" spans="2:19" x14ac:dyDescent="0.3">
      <c r="B5628" s="24" t="str">
        <f>_xlfn.IFNA(VLOOKUP(A5628,list!B:C,2,FALSE),"")</f>
        <v/>
      </c>
      <c r="D5628" s="24" t="str">
        <f>_xlfn.IFNA(VLOOKUP(C5628,list!$G$2:$I$10,2,FALSE),"")</f>
        <v/>
      </c>
      <c r="E5628" s="24" t="str">
        <f>_xlfn.IFNA(VLOOKUP(C5628,list!G:I,3,FALSE),"")</f>
        <v/>
      </c>
      <c r="O5628" s="26" t="str">
        <f t="shared" si="437"/>
        <v/>
      </c>
      <c r="P5628" s="28" t="str">
        <f t="shared" si="441"/>
        <v/>
      </c>
      <c r="Q5628" s="24" t="str">
        <f t="shared" si="438"/>
        <v/>
      </c>
      <c r="R5628" s="24" t="str">
        <f t="shared" si="439"/>
        <v/>
      </c>
      <c r="S5628" s="27" t="str">
        <f t="shared" si="440"/>
        <v/>
      </c>
    </row>
    <row r="5629" spans="2:19" x14ac:dyDescent="0.3">
      <c r="B5629" s="24" t="str">
        <f>_xlfn.IFNA(VLOOKUP(A5629,list!B:C,2,FALSE),"")</f>
        <v/>
      </c>
      <c r="D5629" s="24" t="str">
        <f>_xlfn.IFNA(VLOOKUP(C5629,list!$G$2:$I$10,2,FALSE),"")</f>
        <v/>
      </c>
      <c r="E5629" s="24" t="str">
        <f>_xlfn.IFNA(VLOOKUP(C5629,list!G:I,3,FALSE),"")</f>
        <v/>
      </c>
      <c r="O5629" s="26" t="str">
        <f t="shared" si="437"/>
        <v/>
      </c>
      <c r="P5629" s="28" t="str">
        <f t="shared" si="441"/>
        <v/>
      </c>
      <c r="Q5629" s="24" t="str">
        <f t="shared" si="438"/>
        <v/>
      </c>
      <c r="R5629" s="24" t="str">
        <f t="shared" si="439"/>
        <v/>
      </c>
      <c r="S5629" s="27" t="str">
        <f t="shared" si="440"/>
        <v/>
      </c>
    </row>
    <row r="5630" spans="2:19" x14ac:dyDescent="0.3">
      <c r="B5630" s="24" t="str">
        <f>_xlfn.IFNA(VLOOKUP(A5630,list!B:C,2,FALSE),"")</f>
        <v/>
      </c>
      <c r="D5630" s="24" t="str">
        <f>_xlfn.IFNA(VLOOKUP(C5630,list!$G$2:$I$10,2,FALSE),"")</f>
        <v/>
      </c>
      <c r="E5630" s="24" t="str">
        <f>_xlfn.IFNA(VLOOKUP(C5630,list!G:I,3,FALSE),"")</f>
        <v/>
      </c>
      <c r="O5630" s="26" t="str">
        <f t="shared" si="437"/>
        <v/>
      </c>
      <c r="P5630" s="28" t="str">
        <f t="shared" si="441"/>
        <v/>
      </c>
      <c r="Q5630" s="24" t="str">
        <f t="shared" si="438"/>
        <v/>
      </c>
      <c r="R5630" s="24" t="str">
        <f t="shared" si="439"/>
        <v/>
      </c>
      <c r="S5630" s="27" t="str">
        <f t="shared" si="440"/>
        <v/>
      </c>
    </row>
    <row r="5631" spans="2:19" x14ac:dyDescent="0.3">
      <c r="B5631" s="24" t="str">
        <f>_xlfn.IFNA(VLOOKUP(A5631,list!B:C,2,FALSE),"")</f>
        <v/>
      </c>
      <c r="D5631" s="24" t="str">
        <f>_xlfn.IFNA(VLOOKUP(C5631,list!$G$2:$I$10,2,FALSE),"")</f>
        <v/>
      </c>
      <c r="E5631" s="24" t="str">
        <f>_xlfn.IFNA(VLOOKUP(C5631,list!G:I,3,FALSE),"")</f>
        <v/>
      </c>
      <c r="O5631" s="26" t="str">
        <f t="shared" si="437"/>
        <v/>
      </c>
      <c r="P5631" s="28" t="str">
        <f t="shared" si="441"/>
        <v/>
      </c>
      <c r="Q5631" s="24" t="str">
        <f t="shared" si="438"/>
        <v/>
      </c>
      <c r="R5631" s="24" t="str">
        <f t="shared" si="439"/>
        <v/>
      </c>
      <c r="S5631" s="27" t="str">
        <f t="shared" si="440"/>
        <v/>
      </c>
    </row>
    <row r="5632" spans="2:19" x14ac:dyDescent="0.3">
      <c r="B5632" s="24" t="str">
        <f>_xlfn.IFNA(VLOOKUP(A5632,list!B:C,2,FALSE),"")</f>
        <v/>
      </c>
      <c r="D5632" s="24" t="str">
        <f>_xlfn.IFNA(VLOOKUP(C5632,list!$G$2:$I$10,2,FALSE),"")</f>
        <v/>
      </c>
      <c r="E5632" s="24" t="str">
        <f>_xlfn.IFNA(VLOOKUP(C5632,list!G:I,3,FALSE),"")</f>
        <v/>
      </c>
      <c r="O5632" s="26" t="str">
        <f t="shared" si="437"/>
        <v/>
      </c>
      <c r="P5632" s="28" t="str">
        <f t="shared" si="441"/>
        <v/>
      </c>
      <c r="Q5632" s="24" t="str">
        <f t="shared" si="438"/>
        <v/>
      </c>
      <c r="R5632" s="24" t="str">
        <f t="shared" si="439"/>
        <v/>
      </c>
      <c r="S5632" s="27" t="str">
        <f t="shared" si="440"/>
        <v/>
      </c>
    </row>
    <row r="5633" spans="2:19" x14ac:dyDescent="0.3">
      <c r="B5633" s="24" t="str">
        <f>_xlfn.IFNA(VLOOKUP(A5633,list!B:C,2,FALSE),"")</f>
        <v/>
      </c>
      <c r="D5633" s="24" t="str">
        <f>_xlfn.IFNA(VLOOKUP(C5633,list!$G$2:$I$10,2,FALSE),"")</f>
        <v/>
      </c>
      <c r="E5633" s="24" t="str">
        <f>_xlfn.IFNA(VLOOKUP(C5633,list!G:I,3,FALSE),"")</f>
        <v/>
      </c>
      <c r="O5633" s="26" t="str">
        <f t="shared" si="437"/>
        <v/>
      </c>
      <c r="P5633" s="28" t="str">
        <f t="shared" si="441"/>
        <v/>
      </c>
      <c r="Q5633" s="24" t="str">
        <f t="shared" si="438"/>
        <v/>
      </c>
      <c r="R5633" s="24" t="str">
        <f t="shared" si="439"/>
        <v/>
      </c>
      <c r="S5633" s="27" t="str">
        <f t="shared" si="440"/>
        <v/>
      </c>
    </row>
    <row r="5634" spans="2:19" x14ac:dyDescent="0.3">
      <c r="B5634" s="24" t="str">
        <f>_xlfn.IFNA(VLOOKUP(A5634,list!B:C,2,FALSE),"")</f>
        <v/>
      </c>
      <c r="D5634" s="24" t="str">
        <f>_xlfn.IFNA(VLOOKUP(C5634,list!$G$2:$I$10,2,FALSE),"")</f>
        <v/>
      </c>
      <c r="E5634" s="24" t="str">
        <f>_xlfn.IFNA(VLOOKUP(C5634,list!G:I,3,FALSE),"")</f>
        <v/>
      </c>
      <c r="O5634" s="26" t="str">
        <f t="shared" ref="O5634:O5697" si="442">IFERROR(IF(H5634="","",DATE(YEAR(H5634),MONTH(H5634),1)),"")</f>
        <v/>
      </c>
      <c r="P5634" s="28" t="str">
        <f t="shared" si="441"/>
        <v/>
      </c>
      <c r="Q5634" s="24" t="str">
        <f t="shared" ref="Q5634:Q5697" si="443">IFERROR(IF(J5634="","",MONTH(EOMONTH(J5634,(DAY(J5634)&gt;15)+0))),"")</f>
        <v/>
      </c>
      <c r="R5634" s="24" t="str">
        <f t="shared" ref="R5634:R5697" si="444">IFERROR(IF(J5634="","",IF(AND(MONTH(J5634)=12,Q5634=1),YEAR(J5634)+1,YEAR(J5634))),"")</f>
        <v/>
      </c>
      <c r="S5634" s="27" t="str">
        <f t="shared" ref="S5634:S5697" si="445">IF(OR(Q5634="",R5634=""),"",DATE(R5634,Q5634,1))</f>
        <v/>
      </c>
    </row>
    <row r="5635" spans="2:19" x14ac:dyDescent="0.3">
      <c r="B5635" s="24" t="str">
        <f>_xlfn.IFNA(VLOOKUP(A5635,list!B:C,2,FALSE),"")</f>
        <v/>
      </c>
      <c r="D5635" s="24" t="str">
        <f>_xlfn.IFNA(VLOOKUP(C5635,list!$G$2:$I$10,2,FALSE),"")</f>
        <v/>
      </c>
      <c r="E5635" s="24" t="str">
        <f>_xlfn.IFNA(VLOOKUP(C5635,list!G:I,3,FALSE),"")</f>
        <v/>
      </c>
      <c r="O5635" s="26" t="str">
        <f t="shared" si="442"/>
        <v/>
      </c>
      <c r="P5635" s="28" t="str">
        <f t="shared" ref="P5635:P5698" si="446">IFERROR(IF(J5635&gt;0,((J5635-H5635)/7),""),"")</f>
        <v/>
      </c>
      <c r="Q5635" s="24" t="str">
        <f t="shared" si="443"/>
        <v/>
      </c>
      <c r="R5635" s="24" t="str">
        <f t="shared" si="444"/>
        <v/>
      </c>
      <c r="S5635" s="27" t="str">
        <f t="shared" si="445"/>
        <v/>
      </c>
    </row>
    <row r="5636" spans="2:19" x14ac:dyDescent="0.3">
      <c r="B5636" s="24" t="str">
        <f>_xlfn.IFNA(VLOOKUP(A5636,list!B:C,2,FALSE),"")</f>
        <v/>
      </c>
      <c r="D5636" s="24" t="str">
        <f>_xlfn.IFNA(VLOOKUP(C5636,list!$G$2:$I$10,2,FALSE),"")</f>
        <v/>
      </c>
      <c r="E5636" s="24" t="str">
        <f>_xlfn.IFNA(VLOOKUP(C5636,list!G:I,3,FALSE),"")</f>
        <v/>
      </c>
      <c r="O5636" s="26" t="str">
        <f t="shared" si="442"/>
        <v/>
      </c>
      <c r="P5636" s="28" t="str">
        <f t="shared" si="446"/>
        <v/>
      </c>
      <c r="Q5636" s="24" t="str">
        <f t="shared" si="443"/>
        <v/>
      </c>
      <c r="R5636" s="24" t="str">
        <f t="shared" si="444"/>
        <v/>
      </c>
      <c r="S5636" s="27" t="str">
        <f t="shared" si="445"/>
        <v/>
      </c>
    </row>
    <row r="5637" spans="2:19" x14ac:dyDescent="0.3">
      <c r="B5637" s="24" t="str">
        <f>_xlfn.IFNA(VLOOKUP(A5637,list!B:C,2,FALSE),"")</f>
        <v/>
      </c>
      <c r="D5637" s="24" t="str">
        <f>_xlfn.IFNA(VLOOKUP(C5637,list!$G$2:$I$10,2,FALSE),"")</f>
        <v/>
      </c>
      <c r="E5637" s="24" t="str">
        <f>_xlfn.IFNA(VLOOKUP(C5637,list!G:I,3,FALSE),"")</f>
        <v/>
      </c>
      <c r="O5637" s="26" t="str">
        <f t="shared" si="442"/>
        <v/>
      </c>
      <c r="P5637" s="28" t="str">
        <f t="shared" si="446"/>
        <v/>
      </c>
      <c r="Q5637" s="24" t="str">
        <f t="shared" si="443"/>
        <v/>
      </c>
      <c r="R5637" s="24" t="str">
        <f t="shared" si="444"/>
        <v/>
      </c>
      <c r="S5637" s="27" t="str">
        <f t="shared" si="445"/>
        <v/>
      </c>
    </row>
    <row r="5638" spans="2:19" x14ac:dyDescent="0.3">
      <c r="B5638" s="24" t="str">
        <f>_xlfn.IFNA(VLOOKUP(A5638,list!B:C,2,FALSE),"")</f>
        <v/>
      </c>
      <c r="D5638" s="24" t="str">
        <f>_xlfn.IFNA(VLOOKUP(C5638,list!$G$2:$I$10,2,FALSE),"")</f>
        <v/>
      </c>
      <c r="E5638" s="24" t="str">
        <f>_xlfn.IFNA(VLOOKUP(C5638,list!G:I,3,FALSE),"")</f>
        <v/>
      </c>
      <c r="O5638" s="26" t="str">
        <f t="shared" si="442"/>
        <v/>
      </c>
      <c r="P5638" s="28" t="str">
        <f t="shared" si="446"/>
        <v/>
      </c>
      <c r="Q5638" s="24" t="str">
        <f t="shared" si="443"/>
        <v/>
      </c>
      <c r="R5638" s="24" t="str">
        <f t="shared" si="444"/>
        <v/>
      </c>
      <c r="S5638" s="27" t="str">
        <f t="shared" si="445"/>
        <v/>
      </c>
    </row>
    <row r="5639" spans="2:19" x14ac:dyDescent="0.3">
      <c r="B5639" s="24" t="str">
        <f>_xlfn.IFNA(VLOOKUP(A5639,list!B:C,2,FALSE),"")</f>
        <v/>
      </c>
      <c r="D5639" s="24" t="str">
        <f>_xlfn.IFNA(VLOOKUP(C5639,list!$G$2:$I$10,2,FALSE),"")</f>
        <v/>
      </c>
      <c r="E5639" s="24" t="str">
        <f>_xlfn.IFNA(VLOOKUP(C5639,list!G:I,3,FALSE),"")</f>
        <v/>
      </c>
      <c r="O5639" s="26" t="str">
        <f t="shared" si="442"/>
        <v/>
      </c>
      <c r="P5639" s="28" t="str">
        <f t="shared" si="446"/>
        <v/>
      </c>
      <c r="Q5639" s="24" t="str">
        <f t="shared" si="443"/>
        <v/>
      </c>
      <c r="R5639" s="24" t="str">
        <f t="shared" si="444"/>
        <v/>
      </c>
      <c r="S5639" s="27" t="str">
        <f t="shared" si="445"/>
        <v/>
      </c>
    </row>
    <row r="5640" spans="2:19" x14ac:dyDescent="0.3">
      <c r="B5640" s="24" t="str">
        <f>_xlfn.IFNA(VLOOKUP(A5640,list!B:C,2,FALSE),"")</f>
        <v/>
      </c>
      <c r="D5640" s="24" t="str">
        <f>_xlfn.IFNA(VLOOKUP(C5640,list!$G$2:$I$10,2,FALSE),"")</f>
        <v/>
      </c>
      <c r="E5640" s="24" t="str">
        <f>_xlfn.IFNA(VLOOKUP(C5640,list!G:I,3,FALSE),"")</f>
        <v/>
      </c>
      <c r="O5640" s="26" t="str">
        <f t="shared" si="442"/>
        <v/>
      </c>
      <c r="P5640" s="28" t="str">
        <f t="shared" si="446"/>
        <v/>
      </c>
      <c r="Q5640" s="24" t="str">
        <f t="shared" si="443"/>
        <v/>
      </c>
      <c r="R5640" s="24" t="str">
        <f t="shared" si="444"/>
        <v/>
      </c>
      <c r="S5640" s="27" t="str">
        <f t="shared" si="445"/>
        <v/>
      </c>
    </row>
    <row r="5641" spans="2:19" x14ac:dyDescent="0.3">
      <c r="B5641" s="24" t="str">
        <f>_xlfn.IFNA(VLOOKUP(A5641,list!B:C,2,FALSE),"")</f>
        <v/>
      </c>
      <c r="D5641" s="24" t="str">
        <f>_xlfn.IFNA(VLOOKUP(C5641,list!$G$2:$I$10,2,FALSE),"")</f>
        <v/>
      </c>
      <c r="E5641" s="24" t="str">
        <f>_xlfn.IFNA(VLOOKUP(C5641,list!G:I,3,FALSE),"")</f>
        <v/>
      </c>
      <c r="O5641" s="26" t="str">
        <f t="shared" si="442"/>
        <v/>
      </c>
      <c r="P5641" s="28" t="str">
        <f t="shared" si="446"/>
        <v/>
      </c>
      <c r="Q5641" s="24" t="str">
        <f t="shared" si="443"/>
        <v/>
      </c>
      <c r="R5641" s="24" t="str">
        <f t="shared" si="444"/>
        <v/>
      </c>
      <c r="S5641" s="27" t="str">
        <f t="shared" si="445"/>
        <v/>
      </c>
    </row>
    <row r="5642" spans="2:19" x14ac:dyDescent="0.3">
      <c r="B5642" s="24" t="str">
        <f>_xlfn.IFNA(VLOOKUP(A5642,list!B:C,2,FALSE),"")</f>
        <v/>
      </c>
      <c r="D5642" s="24" t="str">
        <f>_xlfn.IFNA(VLOOKUP(C5642,list!$G$2:$I$10,2,FALSE),"")</f>
        <v/>
      </c>
      <c r="E5642" s="24" t="str">
        <f>_xlfn.IFNA(VLOOKUP(C5642,list!G:I,3,FALSE),"")</f>
        <v/>
      </c>
      <c r="O5642" s="26" t="str">
        <f t="shared" si="442"/>
        <v/>
      </c>
      <c r="P5642" s="28" t="str">
        <f t="shared" si="446"/>
        <v/>
      </c>
      <c r="Q5642" s="24" t="str">
        <f t="shared" si="443"/>
        <v/>
      </c>
      <c r="R5642" s="24" t="str">
        <f t="shared" si="444"/>
        <v/>
      </c>
      <c r="S5642" s="27" t="str">
        <f t="shared" si="445"/>
        <v/>
      </c>
    </row>
    <row r="5643" spans="2:19" x14ac:dyDescent="0.3">
      <c r="B5643" s="24" t="str">
        <f>_xlfn.IFNA(VLOOKUP(A5643,list!B:C,2,FALSE),"")</f>
        <v/>
      </c>
      <c r="D5643" s="24" t="str">
        <f>_xlfn.IFNA(VLOOKUP(C5643,list!$G$2:$I$10,2,FALSE),"")</f>
        <v/>
      </c>
      <c r="E5643" s="24" t="str">
        <f>_xlfn.IFNA(VLOOKUP(C5643,list!G:I,3,FALSE),"")</f>
        <v/>
      </c>
      <c r="O5643" s="26" t="str">
        <f t="shared" si="442"/>
        <v/>
      </c>
      <c r="P5643" s="28" t="str">
        <f t="shared" si="446"/>
        <v/>
      </c>
      <c r="Q5643" s="24" t="str">
        <f t="shared" si="443"/>
        <v/>
      </c>
      <c r="R5643" s="24" t="str">
        <f t="shared" si="444"/>
        <v/>
      </c>
      <c r="S5643" s="27" t="str">
        <f t="shared" si="445"/>
        <v/>
      </c>
    </row>
    <row r="5644" spans="2:19" x14ac:dyDescent="0.3">
      <c r="B5644" s="24" t="str">
        <f>_xlfn.IFNA(VLOOKUP(A5644,list!B:C,2,FALSE),"")</f>
        <v/>
      </c>
      <c r="D5644" s="24" t="str">
        <f>_xlfn.IFNA(VLOOKUP(C5644,list!$G$2:$I$10,2,FALSE),"")</f>
        <v/>
      </c>
      <c r="E5644" s="24" t="str">
        <f>_xlfn.IFNA(VLOOKUP(C5644,list!G:I,3,FALSE),"")</f>
        <v/>
      </c>
      <c r="O5644" s="26" t="str">
        <f t="shared" si="442"/>
        <v/>
      </c>
      <c r="P5644" s="28" t="str">
        <f t="shared" si="446"/>
        <v/>
      </c>
      <c r="Q5644" s="24" t="str">
        <f t="shared" si="443"/>
        <v/>
      </c>
      <c r="R5644" s="24" t="str">
        <f t="shared" si="444"/>
        <v/>
      </c>
      <c r="S5644" s="27" t="str">
        <f t="shared" si="445"/>
        <v/>
      </c>
    </row>
    <row r="5645" spans="2:19" x14ac:dyDescent="0.3">
      <c r="B5645" s="24" t="str">
        <f>_xlfn.IFNA(VLOOKUP(A5645,list!B:C,2,FALSE),"")</f>
        <v/>
      </c>
      <c r="D5645" s="24" t="str">
        <f>_xlfn.IFNA(VLOOKUP(C5645,list!$G$2:$I$10,2,FALSE),"")</f>
        <v/>
      </c>
      <c r="E5645" s="24" t="str">
        <f>_xlfn.IFNA(VLOOKUP(C5645,list!G:I,3,FALSE),"")</f>
        <v/>
      </c>
      <c r="O5645" s="26" t="str">
        <f t="shared" si="442"/>
        <v/>
      </c>
      <c r="P5645" s="28" t="str">
        <f t="shared" si="446"/>
        <v/>
      </c>
      <c r="Q5645" s="24" t="str">
        <f t="shared" si="443"/>
        <v/>
      </c>
      <c r="R5645" s="24" t="str">
        <f t="shared" si="444"/>
        <v/>
      </c>
      <c r="S5645" s="27" t="str">
        <f t="shared" si="445"/>
        <v/>
      </c>
    </row>
    <row r="5646" spans="2:19" x14ac:dyDescent="0.3">
      <c r="B5646" s="24" t="str">
        <f>_xlfn.IFNA(VLOOKUP(A5646,list!B:C,2,FALSE),"")</f>
        <v/>
      </c>
      <c r="D5646" s="24" t="str">
        <f>_xlfn.IFNA(VLOOKUP(C5646,list!$G$2:$I$10,2,FALSE),"")</f>
        <v/>
      </c>
      <c r="E5646" s="24" t="str">
        <f>_xlfn.IFNA(VLOOKUP(C5646,list!G:I,3,FALSE),"")</f>
        <v/>
      </c>
      <c r="O5646" s="26" t="str">
        <f t="shared" si="442"/>
        <v/>
      </c>
      <c r="P5646" s="28" t="str">
        <f t="shared" si="446"/>
        <v/>
      </c>
      <c r="Q5646" s="24" t="str">
        <f t="shared" si="443"/>
        <v/>
      </c>
      <c r="R5646" s="24" t="str">
        <f t="shared" si="444"/>
        <v/>
      </c>
      <c r="S5646" s="27" t="str">
        <f t="shared" si="445"/>
        <v/>
      </c>
    </row>
    <row r="5647" spans="2:19" x14ac:dyDescent="0.3">
      <c r="B5647" s="24" t="str">
        <f>_xlfn.IFNA(VLOOKUP(A5647,list!B:C,2,FALSE),"")</f>
        <v/>
      </c>
      <c r="D5647" s="24" t="str">
        <f>_xlfn.IFNA(VLOOKUP(C5647,list!$G$2:$I$10,2,FALSE),"")</f>
        <v/>
      </c>
      <c r="E5647" s="24" t="str">
        <f>_xlfn.IFNA(VLOOKUP(C5647,list!G:I,3,FALSE),"")</f>
        <v/>
      </c>
      <c r="O5647" s="26" t="str">
        <f t="shared" si="442"/>
        <v/>
      </c>
      <c r="P5647" s="28" t="str">
        <f t="shared" si="446"/>
        <v/>
      </c>
      <c r="Q5647" s="24" t="str">
        <f t="shared" si="443"/>
        <v/>
      </c>
      <c r="R5647" s="24" t="str">
        <f t="shared" si="444"/>
        <v/>
      </c>
      <c r="S5647" s="27" t="str">
        <f t="shared" si="445"/>
        <v/>
      </c>
    </row>
    <row r="5648" spans="2:19" x14ac:dyDescent="0.3">
      <c r="B5648" s="24" t="str">
        <f>_xlfn.IFNA(VLOOKUP(A5648,list!B:C,2,FALSE),"")</f>
        <v/>
      </c>
      <c r="D5648" s="24" t="str">
        <f>_xlfn.IFNA(VLOOKUP(C5648,list!$G$2:$I$10,2,FALSE),"")</f>
        <v/>
      </c>
      <c r="E5648" s="24" t="str">
        <f>_xlfn.IFNA(VLOOKUP(C5648,list!G:I,3,FALSE),"")</f>
        <v/>
      </c>
      <c r="O5648" s="26" t="str">
        <f t="shared" si="442"/>
        <v/>
      </c>
      <c r="P5648" s="28" t="str">
        <f t="shared" si="446"/>
        <v/>
      </c>
      <c r="Q5648" s="24" t="str">
        <f t="shared" si="443"/>
        <v/>
      </c>
      <c r="R5648" s="24" t="str">
        <f t="shared" si="444"/>
        <v/>
      </c>
      <c r="S5648" s="27" t="str">
        <f t="shared" si="445"/>
        <v/>
      </c>
    </row>
    <row r="5649" spans="2:19" x14ac:dyDescent="0.3">
      <c r="B5649" s="24" t="str">
        <f>_xlfn.IFNA(VLOOKUP(A5649,list!B:C,2,FALSE),"")</f>
        <v/>
      </c>
      <c r="D5649" s="24" t="str">
        <f>_xlfn.IFNA(VLOOKUP(C5649,list!$G$2:$I$10,2,FALSE),"")</f>
        <v/>
      </c>
      <c r="E5649" s="24" t="str">
        <f>_xlfn.IFNA(VLOOKUP(C5649,list!G:I,3,FALSE),"")</f>
        <v/>
      </c>
      <c r="O5649" s="26" t="str">
        <f t="shared" si="442"/>
        <v/>
      </c>
      <c r="P5649" s="28" t="str">
        <f t="shared" si="446"/>
        <v/>
      </c>
      <c r="Q5649" s="24" t="str">
        <f t="shared" si="443"/>
        <v/>
      </c>
      <c r="R5649" s="24" t="str">
        <f t="shared" si="444"/>
        <v/>
      </c>
      <c r="S5649" s="27" t="str">
        <f t="shared" si="445"/>
        <v/>
      </c>
    </row>
    <row r="5650" spans="2:19" x14ac:dyDescent="0.3">
      <c r="B5650" s="24" t="str">
        <f>_xlfn.IFNA(VLOOKUP(A5650,list!B:C,2,FALSE),"")</f>
        <v/>
      </c>
      <c r="D5650" s="24" t="str">
        <f>_xlfn.IFNA(VLOOKUP(C5650,list!$G$2:$I$10,2,FALSE),"")</f>
        <v/>
      </c>
      <c r="E5650" s="24" t="str">
        <f>_xlfn.IFNA(VLOOKUP(C5650,list!G:I,3,FALSE),"")</f>
        <v/>
      </c>
      <c r="O5650" s="26" t="str">
        <f t="shared" si="442"/>
        <v/>
      </c>
      <c r="P5650" s="28" t="str">
        <f t="shared" si="446"/>
        <v/>
      </c>
      <c r="Q5650" s="24" t="str">
        <f t="shared" si="443"/>
        <v/>
      </c>
      <c r="R5650" s="24" t="str">
        <f t="shared" si="444"/>
        <v/>
      </c>
      <c r="S5650" s="27" t="str">
        <f t="shared" si="445"/>
        <v/>
      </c>
    </row>
    <row r="5651" spans="2:19" x14ac:dyDescent="0.3">
      <c r="B5651" s="24" t="str">
        <f>_xlfn.IFNA(VLOOKUP(A5651,list!B:C,2,FALSE),"")</f>
        <v/>
      </c>
      <c r="D5651" s="24" t="str">
        <f>_xlfn.IFNA(VLOOKUP(C5651,list!$G$2:$I$10,2,FALSE),"")</f>
        <v/>
      </c>
      <c r="E5651" s="24" t="str">
        <f>_xlfn.IFNA(VLOOKUP(C5651,list!G:I,3,FALSE),"")</f>
        <v/>
      </c>
      <c r="O5651" s="26" t="str">
        <f t="shared" si="442"/>
        <v/>
      </c>
      <c r="P5651" s="28" t="str">
        <f t="shared" si="446"/>
        <v/>
      </c>
      <c r="Q5651" s="24" t="str">
        <f t="shared" si="443"/>
        <v/>
      </c>
      <c r="R5651" s="24" t="str">
        <f t="shared" si="444"/>
        <v/>
      </c>
      <c r="S5651" s="27" t="str">
        <f t="shared" si="445"/>
        <v/>
      </c>
    </row>
    <row r="5652" spans="2:19" x14ac:dyDescent="0.3">
      <c r="B5652" s="24" t="str">
        <f>_xlfn.IFNA(VLOOKUP(A5652,list!B:C,2,FALSE),"")</f>
        <v/>
      </c>
      <c r="D5652" s="24" t="str">
        <f>_xlfn.IFNA(VLOOKUP(C5652,list!$G$2:$I$10,2,FALSE),"")</f>
        <v/>
      </c>
      <c r="E5652" s="24" t="str">
        <f>_xlfn.IFNA(VLOOKUP(C5652,list!G:I,3,FALSE),"")</f>
        <v/>
      </c>
      <c r="O5652" s="26" t="str">
        <f t="shared" si="442"/>
        <v/>
      </c>
      <c r="P5652" s="28" t="str">
        <f t="shared" si="446"/>
        <v/>
      </c>
      <c r="Q5652" s="24" t="str">
        <f t="shared" si="443"/>
        <v/>
      </c>
      <c r="R5652" s="24" t="str">
        <f t="shared" si="444"/>
        <v/>
      </c>
      <c r="S5652" s="27" t="str">
        <f t="shared" si="445"/>
        <v/>
      </c>
    </row>
    <row r="5653" spans="2:19" x14ac:dyDescent="0.3">
      <c r="B5653" s="24" t="str">
        <f>_xlfn.IFNA(VLOOKUP(A5653,list!B:C,2,FALSE),"")</f>
        <v/>
      </c>
      <c r="D5653" s="24" t="str">
        <f>_xlfn.IFNA(VLOOKUP(C5653,list!$G$2:$I$10,2,FALSE),"")</f>
        <v/>
      </c>
      <c r="E5653" s="24" t="str">
        <f>_xlfn.IFNA(VLOOKUP(C5653,list!G:I,3,FALSE),"")</f>
        <v/>
      </c>
      <c r="O5653" s="26" t="str">
        <f t="shared" si="442"/>
        <v/>
      </c>
      <c r="P5653" s="28" t="str">
        <f t="shared" si="446"/>
        <v/>
      </c>
      <c r="Q5653" s="24" t="str">
        <f t="shared" si="443"/>
        <v/>
      </c>
      <c r="R5653" s="24" t="str">
        <f t="shared" si="444"/>
        <v/>
      </c>
      <c r="S5653" s="27" t="str">
        <f t="shared" si="445"/>
        <v/>
      </c>
    </row>
    <row r="5654" spans="2:19" x14ac:dyDescent="0.3">
      <c r="B5654" s="24" t="str">
        <f>_xlfn.IFNA(VLOOKUP(A5654,list!B:C,2,FALSE),"")</f>
        <v/>
      </c>
      <c r="D5654" s="24" t="str">
        <f>_xlfn.IFNA(VLOOKUP(C5654,list!$G$2:$I$10,2,FALSE),"")</f>
        <v/>
      </c>
      <c r="E5654" s="24" t="str">
        <f>_xlfn.IFNA(VLOOKUP(C5654,list!G:I,3,FALSE),"")</f>
        <v/>
      </c>
      <c r="O5654" s="26" t="str">
        <f t="shared" si="442"/>
        <v/>
      </c>
      <c r="P5654" s="28" t="str">
        <f t="shared" si="446"/>
        <v/>
      </c>
      <c r="Q5654" s="24" t="str">
        <f t="shared" si="443"/>
        <v/>
      </c>
      <c r="R5654" s="24" t="str">
        <f t="shared" si="444"/>
        <v/>
      </c>
      <c r="S5654" s="27" t="str">
        <f t="shared" si="445"/>
        <v/>
      </c>
    </row>
    <row r="5655" spans="2:19" x14ac:dyDescent="0.3">
      <c r="B5655" s="24" t="str">
        <f>_xlfn.IFNA(VLOOKUP(A5655,list!B:C,2,FALSE),"")</f>
        <v/>
      </c>
      <c r="D5655" s="24" t="str">
        <f>_xlfn.IFNA(VLOOKUP(C5655,list!$G$2:$I$10,2,FALSE),"")</f>
        <v/>
      </c>
      <c r="E5655" s="24" t="str">
        <f>_xlfn.IFNA(VLOOKUP(C5655,list!G:I,3,FALSE),"")</f>
        <v/>
      </c>
      <c r="O5655" s="26" t="str">
        <f t="shared" si="442"/>
        <v/>
      </c>
      <c r="P5655" s="28" t="str">
        <f t="shared" si="446"/>
        <v/>
      </c>
      <c r="Q5655" s="24" t="str">
        <f t="shared" si="443"/>
        <v/>
      </c>
      <c r="R5655" s="24" t="str">
        <f t="shared" si="444"/>
        <v/>
      </c>
      <c r="S5655" s="27" t="str">
        <f t="shared" si="445"/>
        <v/>
      </c>
    </row>
    <row r="5656" spans="2:19" x14ac:dyDescent="0.3">
      <c r="B5656" s="24" t="str">
        <f>_xlfn.IFNA(VLOOKUP(A5656,list!B:C,2,FALSE),"")</f>
        <v/>
      </c>
      <c r="D5656" s="24" t="str">
        <f>_xlfn.IFNA(VLOOKUP(C5656,list!$G$2:$I$10,2,FALSE),"")</f>
        <v/>
      </c>
      <c r="E5656" s="24" t="str">
        <f>_xlfn.IFNA(VLOOKUP(C5656,list!G:I,3,FALSE),"")</f>
        <v/>
      </c>
      <c r="O5656" s="26" t="str">
        <f t="shared" si="442"/>
        <v/>
      </c>
      <c r="P5656" s="28" t="str">
        <f t="shared" si="446"/>
        <v/>
      </c>
      <c r="Q5656" s="24" t="str">
        <f t="shared" si="443"/>
        <v/>
      </c>
      <c r="R5656" s="24" t="str">
        <f t="shared" si="444"/>
        <v/>
      </c>
      <c r="S5656" s="27" t="str">
        <f t="shared" si="445"/>
        <v/>
      </c>
    </row>
    <row r="5657" spans="2:19" x14ac:dyDescent="0.3">
      <c r="B5657" s="24" t="str">
        <f>_xlfn.IFNA(VLOOKUP(A5657,list!B:C,2,FALSE),"")</f>
        <v/>
      </c>
      <c r="D5657" s="24" t="str">
        <f>_xlfn.IFNA(VLOOKUP(C5657,list!$G$2:$I$10,2,FALSE),"")</f>
        <v/>
      </c>
      <c r="E5657" s="24" t="str">
        <f>_xlfn.IFNA(VLOOKUP(C5657,list!G:I,3,FALSE),"")</f>
        <v/>
      </c>
      <c r="O5657" s="26" t="str">
        <f t="shared" si="442"/>
        <v/>
      </c>
      <c r="P5657" s="28" t="str">
        <f t="shared" si="446"/>
        <v/>
      </c>
      <c r="Q5657" s="24" t="str">
        <f t="shared" si="443"/>
        <v/>
      </c>
      <c r="R5657" s="24" t="str">
        <f t="shared" si="444"/>
        <v/>
      </c>
      <c r="S5657" s="27" t="str">
        <f t="shared" si="445"/>
        <v/>
      </c>
    </row>
    <row r="5658" spans="2:19" x14ac:dyDescent="0.3">
      <c r="B5658" s="24" t="str">
        <f>_xlfn.IFNA(VLOOKUP(A5658,list!B:C,2,FALSE),"")</f>
        <v/>
      </c>
      <c r="D5658" s="24" t="str">
        <f>_xlfn.IFNA(VLOOKUP(C5658,list!$G$2:$I$10,2,FALSE),"")</f>
        <v/>
      </c>
      <c r="E5658" s="24" t="str">
        <f>_xlfn.IFNA(VLOOKUP(C5658,list!G:I,3,FALSE),"")</f>
        <v/>
      </c>
      <c r="O5658" s="26" t="str">
        <f t="shared" si="442"/>
        <v/>
      </c>
      <c r="P5658" s="28" t="str">
        <f t="shared" si="446"/>
        <v/>
      </c>
      <c r="Q5658" s="24" t="str">
        <f t="shared" si="443"/>
        <v/>
      </c>
      <c r="R5658" s="24" t="str">
        <f t="shared" si="444"/>
        <v/>
      </c>
      <c r="S5658" s="27" t="str">
        <f t="shared" si="445"/>
        <v/>
      </c>
    </row>
    <row r="5659" spans="2:19" x14ac:dyDescent="0.3">
      <c r="B5659" s="24" t="str">
        <f>_xlfn.IFNA(VLOOKUP(A5659,list!B:C,2,FALSE),"")</f>
        <v/>
      </c>
      <c r="D5659" s="24" t="str">
        <f>_xlfn.IFNA(VLOOKUP(C5659,list!$G$2:$I$10,2,FALSE),"")</f>
        <v/>
      </c>
      <c r="E5659" s="24" t="str">
        <f>_xlfn.IFNA(VLOOKUP(C5659,list!G:I,3,FALSE),"")</f>
        <v/>
      </c>
      <c r="O5659" s="26" t="str">
        <f t="shared" si="442"/>
        <v/>
      </c>
      <c r="P5659" s="28" t="str">
        <f t="shared" si="446"/>
        <v/>
      </c>
      <c r="Q5659" s="24" t="str">
        <f t="shared" si="443"/>
        <v/>
      </c>
      <c r="R5659" s="24" t="str">
        <f t="shared" si="444"/>
        <v/>
      </c>
      <c r="S5659" s="27" t="str">
        <f t="shared" si="445"/>
        <v/>
      </c>
    </row>
    <row r="5660" spans="2:19" x14ac:dyDescent="0.3">
      <c r="B5660" s="24" t="str">
        <f>_xlfn.IFNA(VLOOKUP(A5660,list!B:C,2,FALSE),"")</f>
        <v/>
      </c>
      <c r="D5660" s="24" t="str">
        <f>_xlfn.IFNA(VLOOKUP(C5660,list!$G$2:$I$10,2,FALSE),"")</f>
        <v/>
      </c>
      <c r="E5660" s="24" t="str">
        <f>_xlfn.IFNA(VLOOKUP(C5660,list!G:I,3,FALSE),"")</f>
        <v/>
      </c>
      <c r="O5660" s="26" t="str">
        <f t="shared" si="442"/>
        <v/>
      </c>
      <c r="P5660" s="28" t="str">
        <f t="shared" si="446"/>
        <v/>
      </c>
      <c r="Q5660" s="24" t="str">
        <f t="shared" si="443"/>
        <v/>
      </c>
      <c r="R5660" s="24" t="str">
        <f t="shared" si="444"/>
        <v/>
      </c>
      <c r="S5660" s="27" t="str">
        <f t="shared" si="445"/>
        <v/>
      </c>
    </row>
    <row r="5661" spans="2:19" x14ac:dyDescent="0.3">
      <c r="B5661" s="24" t="str">
        <f>_xlfn.IFNA(VLOOKUP(A5661,list!B:C,2,FALSE),"")</f>
        <v/>
      </c>
      <c r="D5661" s="24" t="str">
        <f>_xlfn.IFNA(VLOOKUP(C5661,list!$G$2:$I$10,2,FALSE),"")</f>
        <v/>
      </c>
      <c r="E5661" s="24" t="str">
        <f>_xlfn.IFNA(VLOOKUP(C5661,list!G:I,3,FALSE),"")</f>
        <v/>
      </c>
      <c r="O5661" s="26" t="str">
        <f t="shared" si="442"/>
        <v/>
      </c>
      <c r="P5661" s="28" t="str">
        <f t="shared" si="446"/>
        <v/>
      </c>
      <c r="Q5661" s="24" t="str">
        <f t="shared" si="443"/>
        <v/>
      </c>
      <c r="R5661" s="24" t="str">
        <f t="shared" si="444"/>
        <v/>
      </c>
      <c r="S5661" s="27" t="str">
        <f t="shared" si="445"/>
        <v/>
      </c>
    </row>
    <row r="5662" spans="2:19" x14ac:dyDescent="0.3">
      <c r="B5662" s="24" t="str">
        <f>_xlfn.IFNA(VLOOKUP(A5662,list!B:C,2,FALSE),"")</f>
        <v/>
      </c>
      <c r="D5662" s="24" t="str">
        <f>_xlfn.IFNA(VLOOKUP(C5662,list!$G$2:$I$10,2,FALSE),"")</f>
        <v/>
      </c>
      <c r="E5662" s="24" t="str">
        <f>_xlfn.IFNA(VLOOKUP(C5662,list!G:I,3,FALSE),"")</f>
        <v/>
      </c>
      <c r="O5662" s="26" t="str">
        <f t="shared" si="442"/>
        <v/>
      </c>
      <c r="P5662" s="28" t="str">
        <f t="shared" si="446"/>
        <v/>
      </c>
      <c r="Q5662" s="24" t="str">
        <f t="shared" si="443"/>
        <v/>
      </c>
      <c r="R5662" s="24" t="str">
        <f t="shared" si="444"/>
        <v/>
      </c>
      <c r="S5662" s="27" t="str">
        <f t="shared" si="445"/>
        <v/>
      </c>
    </row>
    <row r="5663" spans="2:19" x14ac:dyDescent="0.3">
      <c r="B5663" s="24" t="str">
        <f>_xlfn.IFNA(VLOOKUP(A5663,list!B:C,2,FALSE),"")</f>
        <v/>
      </c>
      <c r="D5663" s="24" t="str">
        <f>_xlfn.IFNA(VLOOKUP(C5663,list!$G$2:$I$10,2,FALSE),"")</f>
        <v/>
      </c>
      <c r="E5663" s="24" t="str">
        <f>_xlfn.IFNA(VLOOKUP(C5663,list!G:I,3,FALSE),"")</f>
        <v/>
      </c>
      <c r="O5663" s="26" t="str">
        <f t="shared" si="442"/>
        <v/>
      </c>
      <c r="P5663" s="28" t="str">
        <f t="shared" si="446"/>
        <v/>
      </c>
      <c r="Q5663" s="24" t="str">
        <f t="shared" si="443"/>
        <v/>
      </c>
      <c r="R5663" s="24" t="str">
        <f t="shared" si="444"/>
        <v/>
      </c>
      <c r="S5663" s="27" t="str">
        <f t="shared" si="445"/>
        <v/>
      </c>
    </row>
    <row r="5664" spans="2:19" x14ac:dyDescent="0.3">
      <c r="B5664" s="24" t="str">
        <f>_xlfn.IFNA(VLOOKUP(A5664,list!B:C,2,FALSE),"")</f>
        <v/>
      </c>
      <c r="D5664" s="24" t="str">
        <f>_xlfn.IFNA(VLOOKUP(C5664,list!$G$2:$I$10,2,FALSE),"")</f>
        <v/>
      </c>
      <c r="E5664" s="24" t="str">
        <f>_xlfn.IFNA(VLOOKUP(C5664,list!G:I,3,FALSE),"")</f>
        <v/>
      </c>
      <c r="O5664" s="26" t="str">
        <f t="shared" si="442"/>
        <v/>
      </c>
      <c r="P5664" s="28" t="str">
        <f t="shared" si="446"/>
        <v/>
      </c>
      <c r="Q5664" s="24" t="str">
        <f t="shared" si="443"/>
        <v/>
      </c>
      <c r="R5664" s="24" t="str">
        <f t="shared" si="444"/>
        <v/>
      </c>
      <c r="S5664" s="27" t="str">
        <f t="shared" si="445"/>
        <v/>
      </c>
    </row>
    <row r="5665" spans="2:19" x14ac:dyDescent="0.3">
      <c r="B5665" s="24" t="str">
        <f>_xlfn.IFNA(VLOOKUP(A5665,list!B:C,2,FALSE),"")</f>
        <v/>
      </c>
      <c r="D5665" s="24" t="str">
        <f>_xlfn.IFNA(VLOOKUP(C5665,list!$G$2:$I$10,2,FALSE),"")</f>
        <v/>
      </c>
      <c r="E5665" s="24" t="str">
        <f>_xlfn.IFNA(VLOOKUP(C5665,list!G:I,3,FALSE),"")</f>
        <v/>
      </c>
      <c r="O5665" s="26" t="str">
        <f t="shared" si="442"/>
        <v/>
      </c>
      <c r="P5665" s="28" t="str">
        <f t="shared" si="446"/>
        <v/>
      </c>
      <c r="Q5665" s="24" t="str">
        <f t="shared" si="443"/>
        <v/>
      </c>
      <c r="R5665" s="24" t="str">
        <f t="shared" si="444"/>
        <v/>
      </c>
      <c r="S5665" s="27" t="str">
        <f t="shared" si="445"/>
        <v/>
      </c>
    </row>
    <row r="5666" spans="2:19" x14ac:dyDescent="0.3">
      <c r="B5666" s="24" t="str">
        <f>_xlfn.IFNA(VLOOKUP(A5666,list!B:C,2,FALSE),"")</f>
        <v/>
      </c>
      <c r="D5666" s="24" t="str">
        <f>_xlfn.IFNA(VLOOKUP(C5666,list!$G$2:$I$10,2,FALSE),"")</f>
        <v/>
      </c>
      <c r="E5666" s="24" t="str">
        <f>_xlfn.IFNA(VLOOKUP(C5666,list!G:I,3,FALSE),"")</f>
        <v/>
      </c>
      <c r="O5666" s="26" t="str">
        <f t="shared" si="442"/>
        <v/>
      </c>
      <c r="P5666" s="28" t="str">
        <f t="shared" si="446"/>
        <v/>
      </c>
      <c r="Q5666" s="24" t="str">
        <f t="shared" si="443"/>
        <v/>
      </c>
      <c r="R5666" s="24" t="str">
        <f t="shared" si="444"/>
        <v/>
      </c>
      <c r="S5666" s="27" t="str">
        <f t="shared" si="445"/>
        <v/>
      </c>
    </row>
    <row r="5667" spans="2:19" x14ac:dyDescent="0.3">
      <c r="B5667" s="24" t="str">
        <f>_xlfn.IFNA(VLOOKUP(A5667,list!B:C,2,FALSE),"")</f>
        <v/>
      </c>
      <c r="D5667" s="24" t="str">
        <f>_xlfn.IFNA(VLOOKUP(C5667,list!$G$2:$I$10,2,FALSE),"")</f>
        <v/>
      </c>
      <c r="E5667" s="24" t="str">
        <f>_xlfn.IFNA(VLOOKUP(C5667,list!G:I,3,FALSE),"")</f>
        <v/>
      </c>
      <c r="O5667" s="26" t="str">
        <f t="shared" si="442"/>
        <v/>
      </c>
      <c r="P5667" s="28" t="str">
        <f t="shared" si="446"/>
        <v/>
      </c>
      <c r="Q5667" s="24" t="str">
        <f t="shared" si="443"/>
        <v/>
      </c>
      <c r="R5667" s="24" t="str">
        <f t="shared" si="444"/>
        <v/>
      </c>
      <c r="S5667" s="27" t="str">
        <f t="shared" si="445"/>
        <v/>
      </c>
    </row>
    <row r="5668" spans="2:19" x14ac:dyDescent="0.3">
      <c r="B5668" s="24" t="str">
        <f>_xlfn.IFNA(VLOOKUP(A5668,list!B:C,2,FALSE),"")</f>
        <v/>
      </c>
      <c r="D5668" s="24" t="str">
        <f>_xlfn.IFNA(VLOOKUP(C5668,list!$G$2:$I$10,2,FALSE),"")</f>
        <v/>
      </c>
      <c r="E5668" s="24" t="str">
        <f>_xlfn.IFNA(VLOOKUP(C5668,list!G:I,3,FALSE),"")</f>
        <v/>
      </c>
      <c r="O5668" s="26" t="str">
        <f t="shared" si="442"/>
        <v/>
      </c>
      <c r="P5668" s="28" t="str">
        <f t="shared" si="446"/>
        <v/>
      </c>
      <c r="Q5668" s="24" t="str">
        <f t="shared" si="443"/>
        <v/>
      </c>
      <c r="R5668" s="24" t="str">
        <f t="shared" si="444"/>
        <v/>
      </c>
      <c r="S5668" s="27" t="str">
        <f t="shared" si="445"/>
        <v/>
      </c>
    </row>
    <row r="5669" spans="2:19" x14ac:dyDescent="0.3">
      <c r="B5669" s="24" t="str">
        <f>_xlfn.IFNA(VLOOKUP(A5669,list!B:C,2,FALSE),"")</f>
        <v/>
      </c>
      <c r="D5669" s="24" t="str">
        <f>_xlfn.IFNA(VLOOKUP(C5669,list!$G$2:$I$10,2,FALSE),"")</f>
        <v/>
      </c>
      <c r="E5669" s="24" t="str">
        <f>_xlfn.IFNA(VLOOKUP(C5669,list!G:I,3,FALSE),"")</f>
        <v/>
      </c>
      <c r="O5669" s="26" t="str">
        <f t="shared" si="442"/>
        <v/>
      </c>
      <c r="P5669" s="28" t="str">
        <f t="shared" si="446"/>
        <v/>
      </c>
      <c r="Q5669" s="24" t="str">
        <f t="shared" si="443"/>
        <v/>
      </c>
      <c r="R5669" s="24" t="str">
        <f t="shared" si="444"/>
        <v/>
      </c>
      <c r="S5669" s="27" t="str">
        <f t="shared" si="445"/>
        <v/>
      </c>
    </row>
    <row r="5670" spans="2:19" x14ac:dyDescent="0.3">
      <c r="B5670" s="24" t="str">
        <f>_xlfn.IFNA(VLOOKUP(A5670,list!B:C,2,FALSE),"")</f>
        <v/>
      </c>
      <c r="D5670" s="24" t="str">
        <f>_xlfn.IFNA(VLOOKUP(C5670,list!$G$2:$I$10,2,FALSE),"")</f>
        <v/>
      </c>
      <c r="E5670" s="24" t="str">
        <f>_xlfn.IFNA(VLOOKUP(C5670,list!G:I,3,FALSE),"")</f>
        <v/>
      </c>
      <c r="O5670" s="26" t="str">
        <f t="shared" si="442"/>
        <v/>
      </c>
      <c r="P5670" s="28" t="str">
        <f t="shared" si="446"/>
        <v/>
      </c>
      <c r="Q5670" s="24" t="str">
        <f t="shared" si="443"/>
        <v/>
      </c>
      <c r="R5670" s="24" t="str">
        <f t="shared" si="444"/>
        <v/>
      </c>
      <c r="S5670" s="27" t="str">
        <f t="shared" si="445"/>
        <v/>
      </c>
    </row>
    <row r="5671" spans="2:19" x14ac:dyDescent="0.3">
      <c r="B5671" s="24" t="str">
        <f>_xlfn.IFNA(VLOOKUP(A5671,list!B:C,2,FALSE),"")</f>
        <v/>
      </c>
      <c r="D5671" s="24" t="str">
        <f>_xlfn.IFNA(VLOOKUP(C5671,list!$G$2:$I$10,2,FALSE),"")</f>
        <v/>
      </c>
      <c r="E5671" s="24" t="str">
        <f>_xlfn.IFNA(VLOOKUP(C5671,list!G:I,3,FALSE),"")</f>
        <v/>
      </c>
      <c r="O5671" s="26" t="str">
        <f t="shared" si="442"/>
        <v/>
      </c>
      <c r="P5671" s="28" t="str">
        <f t="shared" si="446"/>
        <v/>
      </c>
      <c r="Q5671" s="24" t="str">
        <f t="shared" si="443"/>
        <v/>
      </c>
      <c r="R5671" s="24" t="str">
        <f t="shared" si="444"/>
        <v/>
      </c>
      <c r="S5671" s="27" t="str">
        <f t="shared" si="445"/>
        <v/>
      </c>
    </row>
    <row r="5672" spans="2:19" x14ac:dyDescent="0.3">
      <c r="B5672" s="24" t="str">
        <f>_xlfn.IFNA(VLOOKUP(A5672,list!B:C,2,FALSE),"")</f>
        <v/>
      </c>
      <c r="D5672" s="24" t="str">
        <f>_xlfn.IFNA(VLOOKUP(C5672,list!$G$2:$I$10,2,FALSE),"")</f>
        <v/>
      </c>
      <c r="E5672" s="24" t="str">
        <f>_xlfn.IFNA(VLOOKUP(C5672,list!G:I,3,FALSE),"")</f>
        <v/>
      </c>
      <c r="O5672" s="26" t="str">
        <f t="shared" si="442"/>
        <v/>
      </c>
      <c r="P5672" s="28" t="str">
        <f t="shared" si="446"/>
        <v/>
      </c>
      <c r="Q5672" s="24" t="str">
        <f t="shared" si="443"/>
        <v/>
      </c>
      <c r="R5672" s="24" t="str">
        <f t="shared" si="444"/>
        <v/>
      </c>
      <c r="S5672" s="27" t="str">
        <f t="shared" si="445"/>
        <v/>
      </c>
    </row>
    <row r="5673" spans="2:19" x14ac:dyDescent="0.3">
      <c r="B5673" s="24" t="str">
        <f>_xlfn.IFNA(VLOOKUP(A5673,list!B:C,2,FALSE),"")</f>
        <v/>
      </c>
      <c r="D5673" s="24" t="str">
        <f>_xlfn.IFNA(VLOOKUP(C5673,list!$G$2:$I$10,2,FALSE),"")</f>
        <v/>
      </c>
      <c r="E5673" s="24" t="str">
        <f>_xlfn.IFNA(VLOOKUP(C5673,list!G:I,3,FALSE),"")</f>
        <v/>
      </c>
      <c r="O5673" s="26" t="str">
        <f t="shared" si="442"/>
        <v/>
      </c>
      <c r="P5673" s="28" t="str">
        <f t="shared" si="446"/>
        <v/>
      </c>
      <c r="Q5673" s="24" t="str">
        <f t="shared" si="443"/>
        <v/>
      </c>
      <c r="R5673" s="24" t="str">
        <f t="shared" si="444"/>
        <v/>
      </c>
      <c r="S5673" s="27" t="str">
        <f t="shared" si="445"/>
        <v/>
      </c>
    </row>
    <row r="5674" spans="2:19" x14ac:dyDescent="0.3">
      <c r="B5674" s="24" t="str">
        <f>_xlfn.IFNA(VLOOKUP(A5674,list!B:C,2,FALSE),"")</f>
        <v/>
      </c>
      <c r="D5674" s="24" t="str">
        <f>_xlfn.IFNA(VLOOKUP(C5674,list!$G$2:$I$10,2,FALSE),"")</f>
        <v/>
      </c>
      <c r="E5674" s="24" t="str">
        <f>_xlfn.IFNA(VLOOKUP(C5674,list!G:I,3,FALSE),"")</f>
        <v/>
      </c>
      <c r="O5674" s="26" t="str">
        <f t="shared" si="442"/>
        <v/>
      </c>
      <c r="P5674" s="28" t="str">
        <f t="shared" si="446"/>
        <v/>
      </c>
      <c r="Q5674" s="24" t="str">
        <f t="shared" si="443"/>
        <v/>
      </c>
      <c r="R5674" s="24" t="str">
        <f t="shared" si="444"/>
        <v/>
      </c>
      <c r="S5674" s="27" t="str">
        <f t="shared" si="445"/>
        <v/>
      </c>
    </row>
    <row r="5675" spans="2:19" x14ac:dyDescent="0.3">
      <c r="B5675" s="24" t="str">
        <f>_xlfn.IFNA(VLOOKUP(A5675,list!B:C,2,FALSE),"")</f>
        <v/>
      </c>
      <c r="D5675" s="24" t="str">
        <f>_xlfn.IFNA(VLOOKUP(C5675,list!$G$2:$I$10,2,FALSE),"")</f>
        <v/>
      </c>
      <c r="E5675" s="24" t="str">
        <f>_xlfn.IFNA(VLOOKUP(C5675,list!G:I,3,FALSE),"")</f>
        <v/>
      </c>
      <c r="O5675" s="26" t="str">
        <f t="shared" si="442"/>
        <v/>
      </c>
      <c r="P5675" s="28" t="str">
        <f t="shared" si="446"/>
        <v/>
      </c>
      <c r="Q5675" s="24" t="str">
        <f t="shared" si="443"/>
        <v/>
      </c>
      <c r="R5675" s="24" t="str">
        <f t="shared" si="444"/>
        <v/>
      </c>
      <c r="S5675" s="27" t="str">
        <f t="shared" si="445"/>
        <v/>
      </c>
    </row>
    <row r="5676" spans="2:19" x14ac:dyDescent="0.3">
      <c r="B5676" s="24" t="str">
        <f>_xlfn.IFNA(VLOOKUP(A5676,list!B:C,2,FALSE),"")</f>
        <v/>
      </c>
      <c r="D5676" s="24" t="str">
        <f>_xlfn.IFNA(VLOOKUP(C5676,list!$G$2:$I$10,2,FALSE),"")</f>
        <v/>
      </c>
      <c r="E5676" s="24" t="str">
        <f>_xlfn.IFNA(VLOOKUP(C5676,list!G:I,3,FALSE),"")</f>
        <v/>
      </c>
      <c r="O5676" s="26" t="str">
        <f t="shared" si="442"/>
        <v/>
      </c>
      <c r="P5676" s="28" t="str">
        <f t="shared" si="446"/>
        <v/>
      </c>
      <c r="Q5676" s="24" t="str">
        <f t="shared" si="443"/>
        <v/>
      </c>
      <c r="R5676" s="24" t="str">
        <f t="shared" si="444"/>
        <v/>
      </c>
      <c r="S5676" s="27" t="str">
        <f t="shared" si="445"/>
        <v/>
      </c>
    </row>
    <row r="5677" spans="2:19" x14ac:dyDescent="0.3">
      <c r="B5677" s="24" t="str">
        <f>_xlfn.IFNA(VLOOKUP(A5677,list!B:C,2,FALSE),"")</f>
        <v/>
      </c>
      <c r="D5677" s="24" t="str">
        <f>_xlfn.IFNA(VLOOKUP(C5677,list!$G$2:$I$10,2,FALSE),"")</f>
        <v/>
      </c>
      <c r="E5677" s="24" t="str">
        <f>_xlfn.IFNA(VLOOKUP(C5677,list!G:I,3,FALSE),"")</f>
        <v/>
      </c>
      <c r="O5677" s="26" t="str">
        <f t="shared" si="442"/>
        <v/>
      </c>
      <c r="P5677" s="28" t="str">
        <f t="shared" si="446"/>
        <v/>
      </c>
      <c r="Q5677" s="24" t="str">
        <f t="shared" si="443"/>
        <v/>
      </c>
      <c r="R5677" s="24" t="str">
        <f t="shared" si="444"/>
        <v/>
      </c>
      <c r="S5677" s="27" t="str">
        <f t="shared" si="445"/>
        <v/>
      </c>
    </row>
    <row r="5678" spans="2:19" x14ac:dyDescent="0.3">
      <c r="B5678" s="24" t="str">
        <f>_xlfn.IFNA(VLOOKUP(A5678,list!B:C,2,FALSE),"")</f>
        <v/>
      </c>
      <c r="D5678" s="24" t="str">
        <f>_xlfn.IFNA(VLOOKUP(C5678,list!$G$2:$I$10,2,FALSE),"")</f>
        <v/>
      </c>
      <c r="E5678" s="24" t="str">
        <f>_xlfn.IFNA(VLOOKUP(C5678,list!G:I,3,FALSE),"")</f>
        <v/>
      </c>
      <c r="O5678" s="26" t="str">
        <f t="shared" si="442"/>
        <v/>
      </c>
      <c r="P5678" s="28" t="str">
        <f t="shared" si="446"/>
        <v/>
      </c>
      <c r="Q5678" s="24" t="str">
        <f t="shared" si="443"/>
        <v/>
      </c>
      <c r="R5678" s="24" t="str">
        <f t="shared" si="444"/>
        <v/>
      </c>
      <c r="S5678" s="27" t="str">
        <f t="shared" si="445"/>
        <v/>
      </c>
    </row>
    <row r="5679" spans="2:19" x14ac:dyDescent="0.3">
      <c r="B5679" s="24" t="str">
        <f>_xlfn.IFNA(VLOOKUP(A5679,list!B:C,2,FALSE),"")</f>
        <v/>
      </c>
      <c r="D5679" s="24" t="str">
        <f>_xlfn.IFNA(VLOOKUP(C5679,list!$G$2:$I$10,2,FALSE),"")</f>
        <v/>
      </c>
      <c r="E5679" s="24" t="str">
        <f>_xlfn.IFNA(VLOOKUP(C5679,list!G:I,3,FALSE),"")</f>
        <v/>
      </c>
      <c r="O5679" s="26" t="str">
        <f t="shared" si="442"/>
        <v/>
      </c>
      <c r="P5679" s="28" t="str">
        <f t="shared" si="446"/>
        <v/>
      </c>
      <c r="Q5679" s="24" t="str">
        <f t="shared" si="443"/>
        <v/>
      </c>
      <c r="R5679" s="24" t="str">
        <f t="shared" si="444"/>
        <v/>
      </c>
      <c r="S5679" s="27" t="str">
        <f t="shared" si="445"/>
        <v/>
      </c>
    </row>
    <row r="5680" spans="2:19" x14ac:dyDescent="0.3">
      <c r="B5680" s="24" t="str">
        <f>_xlfn.IFNA(VLOOKUP(A5680,list!B:C,2,FALSE),"")</f>
        <v/>
      </c>
      <c r="D5680" s="24" t="str">
        <f>_xlfn.IFNA(VLOOKUP(C5680,list!$G$2:$I$10,2,FALSE),"")</f>
        <v/>
      </c>
      <c r="E5680" s="24" t="str">
        <f>_xlfn.IFNA(VLOOKUP(C5680,list!G:I,3,FALSE),"")</f>
        <v/>
      </c>
      <c r="O5680" s="26" t="str">
        <f t="shared" si="442"/>
        <v/>
      </c>
      <c r="P5680" s="28" t="str">
        <f t="shared" si="446"/>
        <v/>
      </c>
      <c r="Q5680" s="24" t="str">
        <f t="shared" si="443"/>
        <v/>
      </c>
      <c r="R5680" s="24" t="str">
        <f t="shared" si="444"/>
        <v/>
      </c>
      <c r="S5680" s="27" t="str">
        <f t="shared" si="445"/>
        <v/>
      </c>
    </row>
    <row r="5681" spans="2:19" x14ac:dyDescent="0.3">
      <c r="B5681" s="24" t="str">
        <f>_xlfn.IFNA(VLOOKUP(A5681,list!B:C,2,FALSE),"")</f>
        <v/>
      </c>
      <c r="D5681" s="24" t="str">
        <f>_xlfn.IFNA(VLOOKUP(C5681,list!$G$2:$I$10,2,FALSE),"")</f>
        <v/>
      </c>
      <c r="E5681" s="24" t="str">
        <f>_xlfn.IFNA(VLOOKUP(C5681,list!G:I,3,FALSE),"")</f>
        <v/>
      </c>
      <c r="O5681" s="26" t="str">
        <f t="shared" si="442"/>
        <v/>
      </c>
      <c r="P5681" s="28" t="str">
        <f t="shared" si="446"/>
        <v/>
      </c>
      <c r="Q5681" s="24" t="str">
        <f t="shared" si="443"/>
        <v/>
      </c>
      <c r="R5681" s="24" t="str">
        <f t="shared" si="444"/>
        <v/>
      </c>
      <c r="S5681" s="27" t="str">
        <f t="shared" si="445"/>
        <v/>
      </c>
    </row>
    <row r="5682" spans="2:19" x14ac:dyDescent="0.3">
      <c r="B5682" s="24" t="str">
        <f>_xlfn.IFNA(VLOOKUP(A5682,list!B:C,2,FALSE),"")</f>
        <v/>
      </c>
      <c r="D5682" s="24" t="str">
        <f>_xlfn.IFNA(VLOOKUP(C5682,list!$G$2:$I$10,2,FALSE),"")</f>
        <v/>
      </c>
      <c r="E5682" s="24" t="str">
        <f>_xlfn.IFNA(VLOOKUP(C5682,list!G:I,3,FALSE),"")</f>
        <v/>
      </c>
      <c r="O5682" s="26" t="str">
        <f t="shared" si="442"/>
        <v/>
      </c>
      <c r="P5682" s="28" t="str">
        <f t="shared" si="446"/>
        <v/>
      </c>
      <c r="Q5682" s="24" t="str">
        <f t="shared" si="443"/>
        <v/>
      </c>
      <c r="R5682" s="24" t="str">
        <f t="shared" si="444"/>
        <v/>
      </c>
      <c r="S5682" s="27" t="str">
        <f t="shared" si="445"/>
        <v/>
      </c>
    </row>
    <row r="5683" spans="2:19" x14ac:dyDescent="0.3">
      <c r="B5683" s="24" t="str">
        <f>_xlfn.IFNA(VLOOKUP(A5683,list!B:C,2,FALSE),"")</f>
        <v/>
      </c>
      <c r="D5683" s="24" t="str">
        <f>_xlfn.IFNA(VLOOKUP(C5683,list!$G$2:$I$10,2,FALSE),"")</f>
        <v/>
      </c>
      <c r="E5683" s="24" t="str">
        <f>_xlfn.IFNA(VLOOKUP(C5683,list!G:I,3,FALSE),"")</f>
        <v/>
      </c>
      <c r="O5683" s="26" t="str">
        <f t="shared" si="442"/>
        <v/>
      </c>
      <c r="P5683" s="28" t="str">
        <f t="shared" si="446"/>
        <v/>
      </c>
      <c r="Q5683" s="24" t="str">
        <f t="shared" si="443"/>
        <v/>
      </c>
      <c r="R5683" s="24" t="str">
        <f t="shared" si="444"/>
        <v/>
      </c>
      <c r="S5683" s="27" t="str">
        <f t="shared" si="445"/>
        <v/>
      </c>
    </row>
    <row r="5684" spans="2:19" x14ac:dyDescent="0.3">
      <c r="B5684" s="24" t="str">
        <f>_xlfn.IFNA(VLOOKUP(A5684,list!B:C,2,FALSE),"")</f>
        <v/>
      </c>
      <c r="D5684" s="24" t="str">
        <f>_xlfn.IFNA(VLOOKUP(C5684,list!$G$2:$I$10,2,FALSE),"")</f>
        <v/>
      </c>
      <c r="E5684" s="24" t="str">
        <f>_xlfn.IFNA(VLOOKUP(C5684,list!G:I,3,FALSE),"")</f>
        <v/>
      </c>
      <c r="O5684" s="26" t="str">
        <f t="shared" si="442"/>
        <v/>
      </c>
      <c r="P5684" s="28" t="str">
        <f t="shared" si="446"/>
        <v/>
      </c>
      <c r="Q5684" s="24" t="str">
        <f t="shared" si="443"/>
        <v/>
      </c>
      <c r="R5684" s="24" t="str">
        <f t="shared" si="444"/>
        <v/>
      </c>
      <c r="S5684" s="27" t="str">
        <f t="shared" si="445"/>
        <v/>
      </c>
    </row>
    <row r="5685" spans="2:19" x14ac:dyDescent="0.3">
      <c r="B5685" s="24" t="str">
        <f>_xlfn.IFNA(VLOOKUP(A5685,list!B:C,2,FALSE),"")</f>
        <v/>
      </c>
      <c r="D5685" s="24" t="str">
        <f>_xlfn.IFNA(VLOOKUP(C5685,list!$G$2:$I$10,2,FALSE),"")</f>
        <v/>
      </c>
      <c r="E5685" s="24" t="str">
        <f>_xlfn.IFNA(VLOOKUP(C5685,list!G:I,3,FALSE),"")</f>
        <v/>
      </c>
      <c r="O5685" s="26" t="str">
        <f t="shared" si="442"/>
        <v/>
      </c>
      <c r="P5685" s="28" t="str">
        <f t="shared" si="446"/>
        <v/>
      </c>
      <c r="Q5685" s="24" t="str">
        <f t="shared" si="443"/>
        <v/>
      </c>
      <c r="R5685" s="24" t="str">
        <f t="shared" si="444"/>
        <v/>
      </c>
      <c r="S5685" s="27" t="str">
        <f t="shared" si="445"/>
        <v/>
      </c>
    </row>
    <row r="5686" spans="2:19" x14ac:dyDescent="0.3">
      <c r="B5686" s="24" t="str">
        <f>_xlfn.IFNA(VLOOKUP(A5686,list!B:C,2,FALSE),"")</f>
        <v/>
      </c>
      <c r="D5686" s="24" t="str">
        <f>_xlfn.IFNA(VLOOKUP(C5686,list!$G$2:$I$10,2,FALSE),"")</f>
        <v/>
      </c>
      <c r="E5686" s="24" t="str">
        <f>_xlfn.IFNA(VLOOKUP(C5686,list!G:I,3,FALSE),"")</f>
        <v/>
      </c>
      <c r="O5686" s="26" t="str">
        <f t="shared" si="442"/>
        <v/>
      </c>
      <c r="P5686" s="28" t="str">
        <f t="shared" si="446"/>
        <v/>
      </c>
      <c r="Q5686" s="24" t="str">
        <f t="shared" si="443"/>
        <v/>
      </c>
      <c r="R5686" s="24" t="str">
        <f t="shared" si="444"/>
        <v/>
      </c>
      <c r="S5686" s="27" t="str">
        <f t="shared" si="445"/>
        <v/>
      </c>
    </row>
    <row r="5687" spans="2:19" x14ac:dyDescent="0.3">
      <c r="B5687" s="24" t="str">
        <f>_xlfn.IFNA(VLOOKUP(A5687,list!B:C,2,FALSE),"")</f>
        <v/>
      </c>
      <c r="D5687" s="24" t="str">
        <f>_xlfn.IFNA(VLOOKUP(C5687,list!$G$2:$I$10,2,FALSE),"")</f>
        <v/>
      </c>
      <c r="E5687" s="24" t="str">
        <f>_xlfn.IFNA(VLOOKUP(C5687,list!G:I,3,FALSE),"")</f>
        <v/>
      </c>
      <c r="O5687" s="26" t="str">
        <f t="shared" si="442"/>
        <v/>
      </c>
      <c r="P5687" s="28" t="str">
        <f t="shared" si="446"/>
        <v/>
      </c>
      <c r="Q5687" s="24" t="str">
        <f t="shared" si="443"/>
        <v/>
      </c>
      <c r="R5687" s="24" t="str">
        <f t="shared" si="444"/>
        <v/>
      </c>
      <c r="S5687" s="27" t="str">
        <f t="shared" si="445"/>
        <v/>
      </c>
    </row>
    <row r="5688" spans="2:19" x14ac:dyDescent="0.3">
      <c r="B5688" s="24" t="str">
        <f>_xlfn.IFNA(VLOOKUP(A5688,list!B:C,2,FALSE),"")</f>
        <v/>
      </c>
      <c r="D5688" s="24" t="str">
        <f>_xlfn.IFNA(VLOOKUP(C5688,list!$G$2:$I$10,2,FALSE),"")</f>
        <v/>
      </c>
      <c r="E5688" s="24" t="str">
        <f>_xlfn.IFNA(VLOOKUP(C5688,list!G:I,3,FALSE),"")</f>
        <v/>
      </c>
      <c r="O5688" s="26" t="str">
        <f t="shared" si="442"/>
        <v/>
      </c>
      <c r="P5688" s="28" t="str">
        <f t="shared" si="446"/>
        <v/>
      </c>
      <c r="Q5688" s="24" t="str">
        <f t="shared" si="443"/>
        <v/>
      </c>
      <c r="R5688" s="24" t="str">
        <f t="shared" si="444"/>
        <v/>
      </c>
      <c r="S5688" s="27" t="str">
        <f t="shared" si="445"/>
        <v/>
      </c>
    </row>
    <row r="5689" spans="2:19" x14ac:dyDescent="0.3">
      <c r="B5689" s="24" t="str">
        <f>_xlfn.IFNA(VLOOKUP(A5689,list!B:C,2,FALSE),"")</f>
        <v/>
      </c>
      <c r="D5689" s="24" t="str">
        <f>_xlfn.IFNA(VLOOKUP(C5689,list!$G$2:$I$10,2,FALSE),"")</f>
        <v/>
      </c>
      <c r="E5689" s="24" t="str">
        <f>_xlfn.IFNA(VLOOKUP(C5689,list!G:I,3,FALSE),"")</f>
        <v/>
      </c>
      <c r="O5689" s="26" t="str">
        <f t="shared" si="442"/>
        <v/>
      </c>
      <c r="P5689" s="28" t="str">
        <f t="shared" si="446"/>
        <v/>
      </c>
      <c r="Q5689" s="24" t="str">
        <f t="shared" si="443"/>
        <v/>
      </c>
      <c r="R5689" s="24" t="str">
        <f t="shared" si="444"/>
        <v/>
      </c>
      <c r="S5689" s="27" t="str">
        <f t="shared" si="445"/>
        <v/>
      </c>
    </row>
    <row r="5690" spans="2:19" x14ac:dyDescent="0.3">
      <c r="B5690" s="24" t="str">
        <f>_xlfn.IFNA(VLOOKUP(A5690,list!B:C,2,FALSE),"")</f>
        <v/>
      </c>
      <c r="D5690" s="24" t="str">
        <f>_xlfn.IFNA(VLOOKUP(C5690,list!$G$2:$I$10,2,FALSE),"")</f>
        <v/>
      </c>
      <c r="E5690" s="24" t="str">
        <f>_xlfn.IFNA(VLOOKUP(C5690,list!G:I,3,FALSE),"")</f>
        <v/>
      </c>
      <c r="O5690" s="26" t="str">
        <f t="shared" si="442"/>
        <v/>
      </c>
      <c r="P5690" s="28" t="str">
        <f t="shared" si="446"/>
        <v/>
      </c>
      <c r="Q5690" s="24" t="str">
        <f t="shared" si="443"/>
        <v/>
      </c>
      <c r="R5690" s="24" t="str">
        <f t="shared" si="444"/>
        <v/>
      </c>
      <c r="S5690" s="27" t="str">
        <f t="shared" si="445"/>
        <v/>
      </c>
    </row>
    <row r="5691" spans="2:19" x14ac:dyDescent="0.3">
      <c r="B5691" s="24" t="str">
        <f>_xlfn.IFNA(VLOOKUP(A5691,list!B:C,2,FALSE),"")</f>
        <v/>
      </c>
      <c r="D5691" s="24" t="str">
        <f>_xlfn.IFNA(VLOOKUP(C5691,list!$G$2:$I$10,2,FALSE),"")</f>
        <v/>
      </c>
      <c r="E5691" s="24" t="str">
        <f>_xlfn.IFNA(VLOOKUP(C5691,list!G:I,3,FALSE),"")</f>
        <v/>
      </c>
      <c r="O5691" s="26" t="str">
        <f t="shared" si="442"/>
        <v/>
      </c>
      <c r="P5691" s="28" t="str">
        <f t="shared" si="446"/>
        <v/>
      </c>
      <c r="Q5691" s="24" t="str">
        <f t="shared" si="443"/>
        <v/>
      </c>
      <c r="R5691" s="24" t="str">
        <f t="shared" si="444"/>
        <v/>
      </c>
      <c r="S5691" s="27" t="str">
        <f t="shared" si="445"/>
        <v/>
      </c>
    </row>
    <row r="5692" spans="2:19" x14ac:dyDescent="0.3">
      <c r="B5692" s="24" t="str">
        <f>_xlfn.IFNA(VLOOKUP(A5692,list!B:C,2,FALSE),"")</f>
        <v/>
      </c>
      <c r="D5692" s="24" t="str">
        <f>_xlfn.IFNA(VLOOKUP(C5692,list!$G$2:$I$10,2,FALSE),"")</f>
        <v/>
      </c>
      <c r="E5692" s="24" t="str">
        <f>_xlfn.IFNA(VLOOKUP(C5692,list!G:I,3,FALSE),"")</f>
        <v/>
      </c>
      <c r="O5692" s="26" t="str">
        <f t="shared" si="442"/>
        <v/>
      </c>
      <c r="P5692" s="28" t="str">
        <f t="shared" si="446"/>
        <v/>
      </c>
      <c r="Q5692" s="24" t="str">
        <f t="shared" si="443"/>
        <v/>
      </c>
      <c r="R5692" s="24" t="str">
        <f t="shared" si="444"/>
        <v/>
      </c>
      <c r="S5692" s="27" t="str">
        <f t="shared" si="445"/>
        <v/>
      </c>
    </row>
    <row r="5693" spans="2:19" x14ac:dyDescent="0.3">
      <c r="B5693" s="24" t="str">
        <f>_xlfn.IFNA(VLOOKUP(A5693,list!B:C,2,FALSE),"")</f>
        <v/>
      </c>
      <c r="D5693" s="24" t="str">
        <f>_xlfn.IFNA(VLOOKUP(C5693,list!$G$2:$I$10,2,FALSE),"")</f>
        <v/>
      </c>
      <c r="E5693" s="24" t="str">
        <f>_xlfn.IFNA(VLOOKUP(C5693,list!G:I,3,FALSE),"")</f>
        <v/>
      </c>
      <c r="O5693" s="26" t="str">
        <f t="shared" si="442"/>
        <v/>
      </c>
      <c r="P5693" s="28" t="str">
        <f t="shared" si="446"/>
        <v/>
      </c>
      <c r="Q5693" s="24" t="str">
        <f t="shared" si="443"/>
        <v/>
      </c>
      <c r="R5693" s="24" t="str">
        <f t="shared" si="444"/>
        <v/>
      </c>
      <c r="S5693" s="27" t="str">
        <f t="shared" si="445"/>
        <v/>
      </c>
    </row>
    <row r="5694" spans="2:19" x14ac:dyDescent="0.3">
      <c r="B5694" s="24" t="str">
        <f>_xlfn.IFNA(VLOOKUP(A5694,list!B:C,2,FALSE),"")</f>
        <v/>
      </c>
      <c r="D5694" s="24" t="str">
        <f>_xlfn.IFNA(VLOOKUP(C5694,list!$G$2:$I$10,2,FALSE),"")</f>
        <v/>
      </c>
      <c r="E5694" s="24" t="str">
        <f>_xlfn.IFNA(VLOOKUP(C5694,list!G:I,3,FALSE),"")</f>
        <v/>
      </c>
      <c r="O5694" s="26" t="str">
        <f t="shared" si="442"/>
        <v/>
      </c>
      <c r="P5694" s="28" t="str">
        <f t="shared" si="446"/>
        <v/>
      </c>
      <c r="Q5694" s="24" t="str">
        <f t="shared" si="443"/>
        <v/>
      </c>
      <c r="R5694" s="24" t="str">
        <f t="shared" si="444"/>
        <v/>
      </c>
      <c r="S5694" s="27" t="str">
        <f t="shared" si="445"/>
        <v/>
      </c>
    </row>
    <row r="5695" spans="2:19" x14ac:dyDescent="0.3">
      <c r="B5695" s="24" t="str">
        <f>_xlfn.IFNA(VLOOKUP(A5695,list!B:C,2,FALSE),"")</f>
        <v/>
      </c>
      <c r="D5695" s="24" t="str">
        <f>_xlfn.IFNA(VLOOKUP(C5695,list!$G$2:$I$10,2,FALSE),"")</f>
        <v/>
      </c>
      <c r="E5695" s="24" t="str">
        <f>_xlfn.IFNA(VLOOKUP(C5695,list!G:I,3,FALSE),"")</f>
        <v/>
      </c>
      <c r="O5695" s="26" t="str">
        <f t="shared" si="442"/>
        <v/>
      </c>
      <c r="P5695" s="28" t="str">
        <f t="shared" si="446"/>
        <v/>
      </c>
      <c r="Q5695" s="24" t="str">
        <f t="shared" si="443"/>
        <v/>
      </c>
      <c r="R5695" s="24" t="str">
        <f t="shared" si="444"/>
        <v/>
      </c>
      <c r="S5695" s="27" t="str">
        <f t="shared" si="445"/>
        <v/>
      </c>
    </row>
    <row r="5696" spans="2:19" x14ac:dyDescent="0.3">
      <c r="B5696" s="24" t="str">
        <f>_xlfn.IFNA(VLOOKUP(A5696,list!B:C,2,FALSE),"")</f>
        <v/>
      </c>
      <c r="D5696" s="24" t="str">
        <f>_xlfn.IFNA(VLOOKUP(C5696,list!$G$2:$I$10,2,FALSE),"")</f>
        <v/>
      </c>
      <c r="E5696" s="24" t="str">
        <f>_xlfn.IFNA(VLOOKUP(C5696,list!G:I,3,FALSE),"")</f>
        <v/>
      </c>
      <c r="O5696" s="26" t="str">
        <f t="shared" si="442"/>
        <v/>
      </c>
      <c r="P5696" s="28" t="str">
        <f t="shared" si="446"/>
        <v/>
      </c>
      <c r="Q5696" s="24" t="str">
        <f t="shared" si="443"/>
        <v/>
      </c>
      <c r="R5696" s="24" t="str">
        <f t="shared" si="444"/>
        <v/>
      </c>
      <c r="S5696" s="27" t="str">
        <f t="shared" si="445"/>
        <v/>
      </c>
    </row>
    <row r="5697" spans="2:19" x14ac:dyDescent="0.3">
      <c r="B5697" s="24" t="str">
        <f>_xlfn.IFNA(VLOOKUP(A5697,list!B:C,2,FALSE),"")</f>
        <v/>
      </c>
      <c r="D5697" s="24" t="str">
        <f>_xlfn.IFNA(VLOOKUP(C5697,list!$G$2:$I$10,2,FALSE),"")</f>
        <v/>
      </c>
      <c r="E5697" s="24" t="str">
        <f>_xlfn.IFNA(VLOOKUP(C5697,list!G:I,3,FALSE),"")</f>
        <v/>
      </c>
      <c r="O5697" s="26" t="str">
        <f t="shared" si="442"/>
        <v/>
      </c>
      <c r="P5697" s="28" t="str">
        <f t="shared" si="446"/>
        <v/>
      </c>
      <c r="Q5697" s="24" t="str">
        <f t="shared" si="443"/>
        <v/>
      </c>
      <c r="R5697" s="24" t="str">
        <f t="shared" si="444"/>
        <v/>
      </c>
      <c r="S5697" s="27" t="str">
        <f t="shared" si="445"/>
        <v/>
      </c>
    </row>
    <row r="5698" spans="2:19" x14ac:dyDescent="0.3">
      <c r="B5698" s="24" t="str">
        <f>_xlfn.IFNA(VLOOKUP(A5698,list!B:C,2,FALSE),"")</f>
        <v/>
      </c>
      <c r="D5698" s="24" t="str">
        <f>_xlfn.IFNA(VLOOKUP(C5698,list!$G$2:$I$10,2,FALSE),"")</f>
        <v/>
      </c>
      <c r="E5698" s="24" t="str">
        <f>_xlfn.IFNA(VLOOKUP(C5698,list!G:I,3,FALSE),"")</f>
        <v/>
      </c>
      <c r="O5698" s="26" t="str">
        <f t="shared" ref="O5698:O5761" si="447">IFERROR(IF(H5698="","",DATE(YEAR(H5698),MONTH(H5698),1)),"")</f>
        <v/>
      </c>
      <c r="P5698" s="28" t="str">
        <f t="shared" si="446"/>
        <v/>
      </c>
      <c r="Q5698" s="24" t="str">
        <f t="shared" ref="Q5698:Q5761" si="448">IFERROR(IF(J5698="","",MONTH(EOMONTH(J5698,(DAY(J5698)&gt;15)+0))),"")</f>
        <v/>
      </c>
      <c r="R5698" s="24" t="str">
        <f t="shared" ref="R5698:R5761" si="449">IFERROR(IF(J5698="","",IF(AND(MONTH(J5698)=12,Q5698=1),YEAR(J5698)+1,YEAR(J5698))),"")</f>
        <v/>
      </c>
      <c r="S5698" s="27" t="str">
        <f t="shared" ref="S5698:S5761" si="450">IF(OR(Q5698="",R5698=""),"",DATE(R5698,Q5698,1))</f>
        <v/>
      </c>
    </row>
    <row r="5699" spans="2:19" x14ac:dyDescent="0.3">
      <c r="B5699" s="24" t="str">
        <f>_xlfn.IFNA(VLOOKUP(A5699,list!B:C,2,FALSE),"")</f>
        <v/>
      </c>
      <c r="D5699" s="24" t="str">
        <f>_xlfn.IFNA(VLOOKUP(C5699,list!$G$2:$I$10,2,FALSE),"")</f>
        <v/>
      </c>
      <c r="E5699" s="24" t="str">
        <f>_xlfn.IFNA(VLOOKUP(C5699,list!G:I,3,FALSE),"")</f>
        <v/>
      </c>
      <c r="O5699" s="26" t="str">
        <f t="shared" si="447"/>
        <v/>
      </c>
      <c r="P5699" s="28" t="str">
        <f t="shared" ref="P5699:P5762" si="451">IFERROR(IF(J5699&gt;0,((J5699-H5699)/7),""),"")</f>
        <v/>
      </c>
      <c r="Q5699" s="24" t="str">
        <f t="shared" si="448"/>
        <v/>
      </c>
      <c r="R5699" s="24" t="str">
        <f t="shared" si="449"/>
        <v/>
      </c>
      <c r="S5699" s="27" t="str">
        <f t="shared" si="450"/>
        <v/>
      </c>
    </row>
    <row r="5700" spans="2:19" x14ac:dyDescent="0.3">
      <c r="B5700" s="24" t="str">
        <f>_xlfn.IFNA(VLOOKUP(A5700,list!B:C,2,FALSE),"")</f>
        <v/>
      </c>
      <c r="D5700" s="24" t="str">
        <f>_xlfn.IFNA(VLOOKUP(C5700,list!$G$2:$I$10,2,FALSE),"")</f>
        <v/>
      </c>
      <c r="E5700" s="24" t="str">
        <f>_xlfn.IFNA(VLOOKUP(C5700,list!G:I,3,FALSE),"")</f>
        <v/>
      </c>
      <c r="O5700" s="26" t="str">
        <f t="shared" si="447"/>
        <v/>
      </c>
      <c r="P5700" s="28" t="str">
        <f t="shared" si="451"/>
        <v/>
      </c>
      <c r="Q5700" s="24" t="str">
        <f t="shared" si="448"/>
        <v/>
      </c>
      <c r="R5700" s="24" t="str">
        <f t="shared" si="449"/>
        <v/>
      </c>
      <c r="S5700" s="27" t="str">
        <f t="shared" si="450"/>
        <v/>
      </c>
    </row>
    <row r="5701" spans="2:19" x14ac:dyDescent="0.3">
      <c r="B5701" s="24" t="str">
        <f>_xlfn.IFNA(VLOOKUP(A5701,list!B:C,2,FALSE),"")</f>
        <v/>
      </c>
      <c r="D5701" s="24" t="str">
        <f>_xlfn.IFNA(VLOOKUP(C5701,list!$G$2:$I$10,2,FALSE),"")</f>
        <v/>
      </c>
      <c r="E5701" s="24" t="str">
        <f>_xlfn.IFNA(VLOOKUP(C5701,list!G:I,3,FALSE),"")</f>
        <v/>
      </c>
      <c r="O5701" s="26" t="str">
        <f t="shared" si="447"/>
        <v/>
      </c>
      <c r="P5701" s="28" t="str">
        <f t="shared" si="451"/>
        <v/>
      </c>
      <c r="Q5701" s="24" t="str">
        <f t="shared" si="448"/>
        <v/>
      </c>
      <c r="R5701" s="24" t="str">
        <f t="shared" si="449"/>
        <v/>
      </c>
      <c r="S5701" s="27" t="str">
        <f t="shared" si="450"/>
        <v/>
      </c>
    </row>
    <row r="5702" spans="2:19" x14ac:dyDescent="0.3">
      <c r="B5702" s="24" t="str">
        <f>_xlfn.IFNA(VLOOKUP(A5702,list!B:C,2,FALSE),"")</f>
        <v/>
      </c>
      <c r="D5702" s="24" t="str">
        <f>_xlfn.IFNA(VLOOKUP(C5702,list!$G$2:$I$10,2,FALSE),"")</f>
        <v/>
      </c>
      <c r="E5702" s="24" t="str">
        <f>_xlfn.IFNA(VLOOKUP(C5702,list!G:I,3,FALSE),"")</f>
        <v/>
      </c>
      <c r="O5702" s="26" t="str">
        <f t="shared" si="447"/>
        <v/>
      </c>
      <c r="P5702" s="28" t="str">
        <f t="shared" si="451"/>
        <v/>
      </c>
      <c r="Q5702" s="24" t="str">
        <f t="shared" si="448"/>
        <v/>
      </c>
      <c r="R5702" s="24" t="str">
        <f t="shared" si="449"/>
        <v/>
      </c>
      <c r="S5702" s="27" t="str">
        <f t="shared" si="450"/>
        <v/>
      </c>
    </row>
    <row r="5703" spans="2:19" x14ac:dyDescent="0.3">
      <c r="B5703" s="24" t="str">
        <f>_xlfn.IFNA(VLOOKUP(A5703,list!B:C,2,FALSE),"")</f>
        <v/>
      </c>
      <c r="D5703" s="24" t="str">
        <f>_xlfn.IFNA(VLOOKUP(C5703,list!$G$2:$I$10,2,FALSE),"")</f>
        <v/>
      </c>
      <c r="E5703" s="24" t="str">
        <f>_xlfn.IFNA(VLOOKUP(C5703,list!G:I,3,FALSE),"")</f>
        <v/>
      </c>
      <c r="O5703" s="26" t="str">
        <f t="shared" si="447"/>
        <v/>
      </c>
      <c r="P5703" s="28" t="str">
        <f t="shared" si="451"/>
        <v/>
      </c>
      <c r="Q5703" s="24" t="str">
        <f t="shared" si="448"/>
        <v/>
      </c>
      <c r="R5703" s="24" t="str">
        <f t="shared" si="449"/>
        <v/>
      </c>
      <c r="S5703" s="27" t="str">
        <f t="shared" si="450"/>
        <v/>
      </c>
    </row>
    <row r="5704" spans="2:19" x14ac:dyDescent="0.3">
      <c r="B5704" s="24" t="str">
        <f>_xlfn.IFNA(VLOOKUP(A5704,list!B:C,2,FALSE),"")</f>
        <v/>
      </c>
      <c r="D5704" s="24" t="str">
        <f>_xlfn.IFNA(VLOOKUP(C5704,list!$G$2:$I$10,2,FALSE),"")</f>
        <v/>
      </c>
      <c r="E5704" s="24" t="str">
        <f>_xlfn.IFNA(VLOOKUP(C5704,list!G:I,3,FALSE),"")</f>
        <v/>
      </c>
      <c r="O5704" s="26" t="str">
        <f t="shared" si="447"/>
        <v/>
      </c>
      <c r="P5704" s="28" t="str">
        <f t="shared" si="451"/>
        <v/>
      </c>
      <c r="Q5704" s="24" t="str">
        <f t="shared" si="448"/>
        <v/>
      </c>
      <c r="R5704" s="24" t="str">
        <f t="shared" si="449"/>
        <v/>
      </c>
      <c r="S5704" s="27" t="str">
        <f t="shared" si="450"/>
        <v/>
      </c>
    </row>
    <row r="5705" spans="2:19" x14ac:dyDescent="0.3">
      <c r="B5705" s="24" t="str">
        <f>_xlfn.IFNA(VLOOKUP(A5705,list!B:C,2,FALSE),"")</f>
        <v/>
      </c>
      <c r="D5705" s="24" t="str">
        <f>_xlfn.IFNA(VLOOKUP(C5705,list!$G$2:$I$10,2,FALSE),"")</f>
        <v/>
      </c>
      <c r="E5705" s="24" t="str">
        <f>_xlfn.IFNA(VLOOKUP(C5705,list!G:I,3,FALSE),"")</f>
        <v/>
      </c>
      <c r="O5705" s="26" t="str">
        <f t="shared" si="447"/>
        <v/>
      </c>
      <c r="P5705" s="28" t="str">
        <f t="shared" si="451"/>
        <v/>
      </c>
      <c r="Q5705" s="24" t="str">
        <f t="shared" si="448"/>
        <v/>
      </c>
      <c r="R5705" s="24" t="str">
        <f t="shared" si="449"/>
        <v/>
      </c>
      <c r="S5705" s="27" t="str">
        <f t="shared" si="450"/>
        <v/>
      </c>
    </row>
    <row r="5706" spans="2:19" x14ac:dyDescent="0.3">
      <c r="B5706" s="24" t="str">
        <f>_xlfn.IFNA(VLOOKUP(A5706,list!B:C,2,FALSE),"")</f>
        <v/>
      </c>
      <c r="D5706" s="24" t="str">
        <f>_xlfn.IFNA(VLOOKUP(C5706,list!$G$2:$I$10,2,FALSE),"")</f>
        <v/>
      </c>
      <c r="E5706" s="24" t="str">
        <f>_xlfn.IFNA(VLOOKUP(C5706,list!G:I,3,FALSE),"")</f>
        <v/>
      </c>
      <c r="O5706" s="26" t="str">
        <f t="shared" si="447"/>
        <v/>
      </c>
      <c r="P5706" s="28" t="str">
        <f t="shared" si="451"/>
        <v/>
      </c>
      <c r="Q5706" s="24" t="str">
        <f t="shared" si="448"/>
        <v/>
      </c>
      <c r="R5706" s="24" t="str">
        <f t="shared" si="449"/>
        <v/>
      </c>
      <c r="S5706" s="27" t="str">
        <f t="shared" si="450"/>
        <v/>
      </c>
    </row>
    <row r="5707" spans="2:19" x14ac:dyDescent="0.3">
      <c r="B5707" s="24" t="str">
        <f>_xlfn.IFNA(VLOOKUP(A5707,list!B:C,2,FALSE),"")</f>
        <v/>
      </c>
      <c r="D5707" s="24" t="str">
        <f>_xlfn.IFNA(VLOOKUP(C5707,list!$G$2:$I$10,2,FALSE),"")</f>
        <v/>
      </c>
      <c r="E5707" s="24" t="str">
        <f>_xlfn.IFNA(VLOOKUP(C5707,list!G:I,3,FALSE),"")</f>
        <v/>
      </c>
      <c r="O5707" s="26" t="str">
        <f t="shared" si="447"/>
        <v/>
      </c>
      <c r="P5707" s="28" t="str">
        <f t="shared" si="451"/>
        <v/>
      </c>
      <c r="Q5707" s="24" t="str">
        <f t="shared" si="448"/>
        <v/>
      </c>
      <c r="R5707" s="24" t="str">
        <f t="shared" si="449"/>
        <v/>
      </c>
      <c r="S5707" s="27" t="str">
        <f t="shared" si="450"/>
        <v/>
      </c>
    </row>
    <row r="5708" spans="2:19" x14ac:dyDescent="0.3">
      <c r="B5708" s="24" t="str">
        <f>_xlfn.IFNA(VLOOKUP(A5708,list!B:C,2,FALSE),"")</f>
        <v/>
      </c>
      <c r="D5708" s="24" t="str">
        <f>_xlfn.IFNA(VLOOKUP(C5708,list!$G$2:$I$10,2,FALSE),"")</f>
        <v/>
      </c>
      <c r="E5708" s="24" t="str">
        <f>_xlfn.IFNA(VLOOKUP(C5708,list!G:I,3,FALSE),"")</f>
        <v/>
      </c>
      <c r="O5708" s="26" t="str">
        <f t="shared" si="447"/>
        <v/>
      </c>
      <c r="P5708" s="28" t="str">
        <f t="shared" si="451"/>
        <v/>
      </c>
      <c r="Q5708" s="24" t="str">
        <f t="shared" si="448"/>
        <v/>
      </c>
      <c r="R5708" s="24" t="str">
        <f t="shared" si="449"/>
        <v/>
      </c>
      <c r="S5708" s="27" t="str">
        <f t="shared" si="450"/>
        <v/>
      </c>
    </row>
    <row r="5709" spans="2:19" x14ac:dyDescent="0.3">
      <c r="B5709" s="24" t="str">
        <f>_xlfn.IFNA(VLOOKUP(A5709,list!B:C,2,FALSE),"")</f>
        <v/>
      </c>
      <c r="D5709" s="24" t="str">
        <f>_xlfn.IFNA(VLOOKUP(C5709,list!$G$2:$I$10,2,FALSE),"")</f>
        <v/>
      </c>
      <c r="E5709" s="24" t="str">
        <f>_xlfn.IFNA(VLOOKUP(C5709,list!G:I,3,FALSE),"")</f>
        <v/>
      </c>
      <c r="O5709" s="26" t="str">
        <f t="shared" si="447"/>
        <v/>
      </c>
      <c r="P5709" s="28" t="str">
        <f t="shared" si="451"/>
        <v/>
      </c>
      <c r="Q5709" s="24" t="str">
        <f t="shared" si="448"/>
        <v/>
      </c>
      <c r="R5709" s="24" t="str">
        <f t="shared" si="449"/>
        <v/>
      </c>
      <c r="S5709" s="27" t="str">
        <f t="shared" si="450"/>
        <v/>
      </c>
    </row>
    <row r="5710" spans="2:19" x14ac:dyDescent="0.3">
      <c r="B5710" s="24" t="str">
        <f>_xlfn.IFNA(VLOOKUP(A5710,list!B:C,2,FALSE),"")</f>
        <v/>
      </c>
      <c r="D5710" s="24" t="str">
        <f>_xlfn.IFNA(VLOOKUP(C5710,list!$G$2:$I$10,2,FALSE),"")</f>
        <v/>
      </c>
      <c r="E5710" s="24" t="str">
        <f>_xlfn.IFNA(VLOOKUP(C5710,list!G:I,3,FALSE),"")</f>
        <v/>
      </c>
      <c r="O5710" s="26" t="str">
        <f t="shared" si="447"/>
        <v/>
      </c>
      <c r="P5710" s="28" t="str">
        <f t="shared" si="451"/>
        <v/>
      </c>
      <c r="Q5710" s="24" t="str">
        <f t="shared" si="448"/>
        <v/>
      </c>
      <c r="R5710" s="24" t="str">
        <f t="shared" si="449"/>
        <v/>
      </c>
      <c r="S5710" s="27" t="str">
        <f t="shared" si="450"/>
        <v/>
      </c>
    </row>
    <row r="5711" spans="2:19" x14ac:dyDescent="0.3">
      <c r="B5711" s="24" t="str">
        <f>_xlfn.IFNA(VLOOKUP(A5711,list!B:C,2,FALSE),"")</f>
        <v/>
      </c>
      <c r="D5711" s="24" t="str">
        <f>_xlfn.IFNA(VLOOKUP(C5711,list!$G$2:$I$10,2,FALSE),"")</f>
        <v/>
      </c>
      <c r="E5711" s="24" t="str">
        <f>_xlfn.IFNA(VLOOKUP(C5711,list!G:I,3,FALSE),"")</f>
        <v/>
      </c>
      <c r="O5711" s="26" t="str">
        <f t="shared" si="447"/>
        <v/>
      </c>
      <c r="P5711" s="28" t="str">
        <f t="shared" si="451"/>
        <v/>
      </c>
      <c r="Q5711" s="24" t="str">
        <f t="shared" si="448"/>
        <v/>
      </c>
      <c r="R5711" s="24" t="str">
        <f t="shared" si="449"/>
        <v/>
      </c>
      <c r="S5711" s="27" t="str">
        <f t="shared" si="450"/>
        <v/>
      </c>
    </row>
    <row r="5712" spans="2:19" x14ac:dyDescent="0.3">
      <c r="B5712" s="24" t="str">
        <f>_xlfn.IFNA(VLOOKUP(A5712,list!B:C,2,FALSE),"")</f>
        <v/>
      </c>
      <c r="D5712" s="24" t="str">
        <f>_xlfn.IFNA(VLOOKUP(C5712,list!$G$2:$I$10,2,FALSE),"")</f>
        <v/>
      </c>
      <c r="E5712" s="24" t="str">
        <f>_xlfn.IFNA(VLOOKUP(C5712,list!G:I,3,FALSE),"")</f>
        <v/>
      </c>
      <c r="O5712" s="26" t="str">
        <f t="shared" si="447"/>
        <v/>
      </c>
      <c r="P5712" s="28" t="str">
        <f t="shared" si="451"/>
        <v/>
      </c>
      <c r="Q5712" s="24" t="str">
        <f t="shared" si="448"/>
        <v/>
      </c>
      <c r="R5712" s="24" t="str">
        <f t="shared" si="449"/>
        <v/>
      </c>
      <c r="S5712" s="27" t="str">
        <f t="shared" si="450"/>
        <v/>
      </c>
    </row>
    <row r="5713" spans="2:19" x14ac:dyDescent="0.3">
      <c r="B5713" s="24" t="str">
        <f>_xlfn.IFNA(VLOOKUP(A5713,list!B:C,2,FALSE),"")</f>
        <v/>
      </c>
      <c r="D5713" s="24" t="str">
        <f>_xlfn.IFNA(VLOOKUP(C5713,list!$G$2:$I$10,2,FALSE),"")</f>
        <v/>
      </c>
      <c r="E5713" s="24" t="str">
        <f>_xlfn.IFNA(VLOOKUP(C5713,list!G:I,3,FALSE),"")</f>
        <v/>
      </c>
      <c r="O5713" s="26" t="str">
        <f t="shared" si="447"/>
        <v/>
      </c>
      <c r="P5713" s="28" t="str">
        <f t="shared" si="451"/>
        <v/>
      </c>
      <c r="Q5713" s="24" t="str">
        <f t="shared" si="448"/>
        <v/>
      </c>
      <c r="R5713" s="24" t="str">
        <f t="shared" si="449"/>
        <v/>
      </c>
      <c r="S5713" s="27" t="str">
        <f t="shared" si="450"/>
        <v/>
      </c>
    </row>
    <row r="5714" spans="2:19" x14ac:dyDescent="0.3">
      <c r="B5714" s="24" t="str">
        <f>_xlfn.IFNA(VLOOKUP(A5714,list!B:C,2,FALSE),"")</f>
        <v/>
      </c>
      <c r="D5714" s="24" t="str">
        <f>_xlfn.IFNA(VLOOKUP(C5714,list!$G$2:$I$10,2,FALSE),"")</f>
        <v/>
      </c>
      <c r="E5714" s="24" t="str">
        <f>_xlfn.IFNA(VLOOKUP(C5714,list!G:I,3,FALSE),"")</f>
        <v/>
      </c>
      <c r="O5714" s="26" t="str">
        <f t="shared" si="447"/>
        <v/>
      </c>
      <c r="P5714" s="28" t="str">
        <f t="shared" si="451"/>
        <v/>
      </c>
      <c r="Q5714" s="24" t="str">
        <f t="shared" si="448"/>
        <v/>
      </c>
      <c r="R5714" s="24" t="str">
        <f t="shared" si="449"/>
        <v/>
      </c>
      <c r="S5714" s="27" t="str">
        <f t="shared" si="450"/>
        <v/>
      </c>
    </row>
    <row r="5715" spans="2:19" x14ac:dyDescent="0.3">
      <c r="B5715" s="24" t="str">
        <f>_xlfn.IFNA(VLOOKUP(A5715,list!B:C,2,FALSE),"")</f>
        <v/>
      </c>
      <c r="D5715" s="24" t="str">
        <f>_xlfn.IFNA(VLOOKUP(C5715,list!$G$2:$I$10,2,FALSE),"")</f>
        <v/>
      </c>
      <c r="E5715" s="24" t="str">
        <f>_xlfn.IFNA(VLOOKUP(C5715,list!G:I,3,FALSE),"")</f>
        <v/>
      </c>
      <c r="O5715" s="26" t="str">
        <f t="shared" si="447"/>
        <v/>
      </c>
      <c r="P5715" s="28" t="str">
        <f t="shared" si="451"/>
        <v/>
      </c>
      <c r="Q5715" s="24" t="str">
        <f t="shared" si="448"/>
        <v/>
      </c>
      <c r="R5715" s="24" t="str">
        <f t="shared" si="449"/>
        <v/>
      </c>
      <c r="S5715" s="27" t="str">
        <f t="shared" si="450"/>
        <v/>
      </c>
    </row>
    <row r="5716" spans="2:19" x14ac:dyDescent="0.3">
      <c r="B5716" s="24" t="str">
        <f>_xlfn.IFNA(VLOOKUP(A5716,list!B:C,2,FALSE),"")</f>
        <v/>
      </c>
      <c r="D5716" s="24" t="str">
        <f>_xlfn.IFNA(VLOOKUP(C5716,list!$G$2:$I$10,2,FALSE),"")</f>
        <v/>
      </c>
      <c r="E5716" s="24" t="str">
        <f>_xlfn.IFNA(VLOOKUP(C5716,list!G:I,3,FALSE),"")</f>
        <v/>
      </c>
      <c r="O5716" s="26" t="str">
        <f t="shared" si="447"/>
        <v/>
      </c>
      <c r="P5716" s="28" t="str">
        <f t="shared" si="451"/>
        <v/>
      </c>
      <c r="Q5716" s="24" t="str">
        <f t="shared" si="448"/>
        <v/>
      </c>
      <c r="R5716" s="24" t="str">
        <f t="shared" si="449"/>
        <v/>
      </c>
      <c r="S5716" s="27" t="str">
        <f t="shared" si="450"/>
        <v/>
      </c>
    </row>
    <row r="5717" spans="2:19" x14ac:dyDescent="0.3">
      <c r="B5717" s="24" t="str">
        <f>_xlfn.IFNA(VLOOKUP(A5717,list!B:C,2,FALSE),"")</f>
        <v/>
      </c>
      <c r="D5717" s="24" t="str">
        <f>_xlfn.IFNA(VLOOKUP(C5717,list!$G$2:$I$10,2,FALSE),"")</f>
        <v/>
      </c>
      <c r="E5717" s="24" t="str">
        <f>_xlfn.IFNA(VLOOKUP(C5717,list!G:I,3,FALSE),"")</f>
        <v/>
      </c>
      <c r="O5717" s="26" t="str">
        <f t="shared" si="447"/>
        <v/>
      </c>
      <c r="P5717" s="28" t="str">
        <f t="shared" si="451"/>
        <v/>
      </c>
      <c r="Q5717" s="24" t="str">
        <f t="shared" si="448"/>
        <v/>
      </c>
      <c r="R5717" s="24" t="str">
        <f t="shared" si="449"/>
        <v/>
      </c>
      <c r="S5717" s="27" t="str">
        <f t="shared" si="450"/>
        <v/>
      </c>
    </row>
    <row r="5718" spans="2:19" x14ac:dyDescent="0.3">
      <c r="B5718" s="24" t="str">
        <f>_xlfn.IFNA(VLOOKUP(A5718,list!B:C,2,FALSE),"")</f>
        <v/>
      </c>
      <c r="D5718" s="24" t="str">
        <f>_xlfn.IFNA(VLOOKUP(C5718,list!$G$2:$I$10,2,FALSE),"")</f>
        <v/>
      </c>
      <c r="E5718" s="24" t="str">
        <f>_xlfn.IFNA(VLOOKUP(C5718,list!G:I,3,FALSE),"")</f>
        <v/>
      </c>
      <c r="O5718" s="26" t="str">
        <f t="shared" si="447"/>
        <v/>
      </c>
      <c r="P5718" s="28" t="str">
        <f t="shared" si="451"/>
        <v/>
      </c>
      <c r="Q5718" s="24" t="str">
        <f t="shared" si="448"/>
        <v/>
      </c>
      <c r="R5718" s="24" t="str">
        <f t="shared" si="449"/>
        <v/>
      </c>
      <c r="S5718" s="27" t="str">
        <f t="shared" si="450"/>
        <v/>
      </c>
    </row>
    <row r="5719" spans="2:19" x14ac:dyDescent="0.3">
      <c r="B5719" s="24" t="str">
        <f>_xlfn.IFNA(VLOOKUP(A5719,list!B:C,2,FALSE),"")</f>
        <v/>
      </c>
      <c r="D5719" s="24" t="str">
        <f>_xlfn.IFNA(VLOOKUP(C5719,list!$G$2:$I$10,2,FALSE),"")</f>
        <v/>
      </c>
      <c r="E5719" s="24" t="str">
        <f>_xlfn.IFNA(VLOOKUP(C5719,list!G:I,3,FALSE),"")</f>
        <v/>
      </c>
      <c r="O5719" s="26" t="str">
        <f t="shared" si="447"/>
        <v/>
      </c>
      <c r="P5719" s="28" t="str">
        <f t="shared" si="451"/>
        <v/>
      </c>
      <c r="Q5719" s="24" t="str">
        <f t="shared" si="448"/>
        <v/>
      </c>
      <c r="R5719" s="24" t="str">
        <f t="shared" si="449"/>
        <v/>
      </c>
      <c r="S5719" s="27" t="str">
        <f t="shared" si="450"/>
        <v/>
      </c>
    </row>
    <row r="5720" spans="2:19" x14ac:dyDescent="0.3">
      <c r="B5720" s="24" t="str">
        <f>_xlfn.IFNA(VLOOKUP(A5720,list!B:C,2,FALSE),"")</f>
        <v/>
      </c>
      <c r="D5720" s="24" t="str">
        <f>_xlfn.IFNA(VLOOKUP(C5720,list!$G$2:$I$10,2,FALSE),"")</f>
        <v/>
      </c>
      <c r="E5720" s="24" t="str">
        <f>_xlfn.IFNA(VLOOKUP(C5720,list!G:I,3,FALSE),"")</f>
        <v/>
      </c>
      <c r="O5720" s="26" t="str">
        <f t="shared" si="447"/>
        <v/>
      </c>
      <c r="P5720" s="28" t="str">
        <f t="shared" si="451"/>
        <v/>
      </c>
      <c r="Q5720" s="24" t="str">
        <f t="shared" si="448"/>
        <v/>
      </c>
      <c r="R5720" s="24" t="str">
        <f t="shared" si="449"/>
        <v/>
      </c>
      <c r="S5720" s="27" t="str">
        <f t="shared" si="450"/>
        <v/>
      </c>
    </row>
    <row r="5721" spans="2:19" x14ac:dyDescent="0.3">
      <c r="B5721" s="24" t="str">
        <f>_xlfn.IFNA(VLOOKUP(A5721,list!B:C,2,FALSE),"")</f>
        <v/>
      </c>
      <c r="D5721" s="24" t="str">
        <f>_xlfn.IFNA(VLOOKUP(C5721,list!$G$2:$I$10,2,FALSE),"")</f>
        <v/>
      </c>
      <c r="E5721" s="24" t="str">
        <f>_xlfn.IFNA(VLOOKUP(C5721,list!G:I,3,FALSE),"")</f>
        <v/>
      </c>
      <c r="O5721" s="26" t="str">
        <f t="shared" si="447"/>
        <v/>
      </c>
      <c r="P5721" s="28" t="str">
        <f t="shared" si="451"/>
        <v/>
      </c>
      <c r="Q5721" s="24" t="str">
        <f t="shared" si="448"/>
        <v/>
      </c>
      <c r="R5721" s="24" t="str">
        <f t="shared" si="449"/>
        <v/>
      </c>
      <c r="S5721" s="27" t="str">
        <f t="shared" si="450"/>
        <v/>
      </c>
    </row>
    <row r="5722" spans="2:19" x14ac:dyDescent="0.3">
      <c r="B5722" s="24" t="str">
        <f>_xlfn.IFNA(VLOOKUP(A5722,list!B:C,2,FALSE),"")</f>
        <v/>
      </c>
      <c r="D5722" s="24" t="str">
        <f>_xlfn.IFNA(VLOOKUP(C5722,list!$G$2:$I$10,2,FALSE),"")</f>
        <v/>
      </c>
      <c r="E5722" s="24" t="str">
        <f>_xlfn.IFNA(VLOOKUP(C5722,list!G:I,3,FALSE),"")</f>
        <v/>
      </c>
      <c r="O5722" s="26" t="str">
        <f t="shared" si="447"/>
        <v/>
      </c>
      <c r="P5722" s="28" t="str">
        <f t="shared" si="451"/>
        <v/>
      </c>
      <c r="Q5722" s="24" t="str">
        <f t="shared" si="448"/>
        <v/>
      </c>
      <c r="R5722" s="24" t="str">
        <f t="shared" si="449"/>
        <v/>
      </c>
      <c r="S5722" s="27" t="str">
        <f t="shared" si="450"/>
        <v/>
      </c>
    </row>
    <row r="5723" spans="2:19" x14ac:dyDescent="0.3">
      <c r="B5723" s="24" t="str">
        <f>_xlfn.IFNA(VLOOKUP(A5723,list!B:C,2,FALSE),"")</f>
        <v/>
      </c>
      <c r="D5723" s="24" t="str">
        <f>_xlfn.IFNA(VLOOKUP(C5723,list!$G$2:$I$10,2,FALSE),"")</f>
        <v/>
      </c>
      <c r="E5723" s="24" t="str">
        <f>_xlfn.IFNA(VLOOKUP(C5723,list!G:I,3,FALSE),"")</f>
        <v/>
      </c>
      <c r="O5723" s="26" t="str">
        <f t="shared" si="447"/>
        <v/>
      </c>
      <c r="P5723" s="28" t="str">
        <f t="shared" si="451"/>
        <v/>
      </c>
      <c r="Q5723" s="24" t="str">
        <f t="shared" si="448"/>
        <v/>
      </c>
      <c r="R5723" s="24" t="str">
        <f t="shared" si="449"/>
        <v/>
      </c>
      <c r="S5723" s="27" t="str">
        <f t="shared" si="450"/>
        <v/>
      </c>
    </row>
    <row r="5724" spans="2:19" x14ac:dyDescent="0.3">
      <c r="B5724" s="24" t="str">
        <f>_xlfn.IFNA(VLOOKUP(A5724,list!B:C,2,FALSE),"")</f>
        <v/>
      </c>
      <c r="D5724" s="24" t="str">
        <f>_xlfn.IFNA(VLOOKUP(C5724,list!$G$2:$I$10,2,FALSE),"")</f>
        <v/>
      </c>
      <c r="E5724" s="24" t="str">
        <f>_xlfn.IFNA(VLOOKUP(C5724,list!G:I,3,FALSE),"")</f>
        <v/>
      </c>
      <c r="O5724" s="26" t="str">
        <f t="shared" si="447"/>
        <v/>
      </c>
      <c r="P5724" s="28" t="str">
        <f t="shared" si="451"/>
        <v/>
      </c>
      <c r="Q5724" s="24" t="str">
        <f t="shared" si="448"/>
        <v/>
      </c>
      <c r="R5724" s="24" t="str">
        <f t="shared" si="449"/>
        <v/>
      </c>
      <c r="S5724" s="27" t="str">
        <f t="shared" si="450"/>
        <v/>
      </c>
    </row>
    <row r="5725" spans="2:19" x14ac:dyDescent="0.3">
      <c r="B5725" s="24" t="str">
        <f>_xlfn.IFNA(VLOOKUP(A5725,list!B:C,2,FALSE),"")</f>
        <v/>
      </c>
      <c r="D5725" s="24" t="str">
        <f>_xlfn.IFNA(VLOOKUP(C5725,list!$G$2:$I$10,2,FALSE),"")</f>
        <v/>
      </c>
      <c r="E5725" s="24" t="str">
        <f>_xlfn.IFNA(VLOOKUP(C5725,list!G:I,3,FALSE),"")</f>
        <v/>
      </c>
      <c r="O5725" s="26" t="str">
        <f t="shared" si="447"/>
        <v/>
      </c>
      <c r="P5725" s="28" t="str">
        <f t="shared" si="451"/>
        <v/>
      </c>
      <c r="Q5725" s="24" t="str">
        <f t="shared" si="448"/>
        <v/>
      </c>
      <c r="R5725" s="24" t="str">
        <f t="shared" si="449"/>
        <v/>
      </c>
      <c r="S5725" s="27" t="str">
        <f t="shared" si="450"/>
        <v/>
      </c>
    </row>
    <row r="5726" spans="2:19" x14ac:dyDescent="0.3">
      <c r="B5726" s="24" t="str">
        <f>_xlfn.IFNA(VLOOKUP(A5726,list!B:C,2,FALSE),"")</f>
        <v/>
      </c>
      <c r="D5726" s="24" t="str">
        <f>_xlfn.IFNA(VLOOKUP(C5726,list!$G$2:$I$10,2,FALSE),"")</f>
        <v/>
      </c>
      <c r="E5726" s="24" t="str">
        <f>_xlfn.IFNA(VLOOKUP(C5726,list!G:I,3,FALSE),"")</f>
        <v/>
      </c>
      <c r="O5726" s="26" t="str">
        <f t="shared" si="447"/>
        <v/>
      </c>
      <c r="P5726" s="28" t="str">
        <f t="shared" si="451"/>
        <v/>
      </c>
      <c r="Q5726" s="24" t="str">
        <f t="shared" si="448"/>
        <v/>
      </c>
      <c r="R5726" s="24" t="str">
        <f t="shared" si="449"/>
        <v/>
      </c>
      <c r="S5726" s="27" t="str">
        <f t="shared" si="450"/>
        <v/>
      </c>
    </row>
    <row r="5727" spans="2:19" x14ac:dyDescent="0.3">
      <c r="B5727" s="24" t="str">
        <f>_xlfn.IFNA(VLOOKUP(A5727,list!B:C,2,FALSE),"")</f>
        <v/>
      </c>
      <c r="D5727" s="24" t="str">
        <f>_xlfn.IFNA(VLOOKUP(C5727,list!$G$2:$I$10,2,FALSE),"")</f>
        <v/>
      </c>
      <c r="E5727" s="24" t="str">
        <f>_xlfn.IFNA(VLOOKUP(C5727,list!G:I,3,FALSE),"")</f>
        <v/>
      </c>
      <c r="O5727" s="26" t="str">
        <f t="shared" si="447"/>
        <v/>
      </c>
      <c r="P5727" s="28" t="str">
        <f t="shared" si="451"/>
        <v/>
      </c>
      <c r="Q5727" s="24" t="str">
        <f t="shared" si="448"/>
        <v/>
      </c>
      <c r="R5727" s="24" t="str">
        <f t="shared" si="449"/>
        <v/>
      </c>
      <c r="S5727" s="27" t="str">
        <f t="shared" si="450"/>
        <v/>
      </c>
    </row>
    <row r="5728" spans="2:19" x14ac:dyDescent="0.3">
      <c r="B5728" s="24" t="str">
        <f>_xlfn.IFNA(VLOOKUP(A5728,list!B:C,2,FALSE),"")</f>
        <v/>
      </c>
      <c r="D5728" s="24" t="str">
        <f>_xlfn.IFNA(VLOOKUP(C5728,list!$G$2:$I$10,2,FALSE),"")</f>
        <v/>
      </c>
      <c r="E5728" s="24" t="str">
        <f>_xlfn.IFNA(VLOOKUP(C5728,list!G:I,3,FALSE),"")</f>
        <v/>
      </c>
      <c r="O5728" s="26" t="str">
        <f t="shared" si="447"/>
        <v/>
      </c>
      <c r="P5728" s="28" t="str">
        <f t="shared" si="451"/>
        <v/>
      </c>
      <c r="Q5728" s="24" t="str">
        <f t="shared" si="448"/>
        <v/>
      </c>
      <c r="R5728" s="24" t="str">
        <f t="shared" si="449"/>
        <v/>
      </c>
      <c r="S5728" s="27" t="str">
        <f t="shared" si="450"/>
        <v/>
      </c>
    </row>
    <row r="5729" spans="2:19" x14ac:dyDescent="0.3">
      <c r="B5729" s="24" t="str">
        <f>_xlfn.IFNA(VLOOKUP(A5729,list!B:C,2,FALSE),"")</f>
        <v/>
      </c>
      <c r="D5729" s="24" t="str">
        <f>_xlfn.IFNA(VLOOKUP(C5729,list!$G$2:$I$10,2,FALSE),"")</f>
        <v/>
      </c>
      <c r="E5729" s="24" t="str">
        <f>_xlfn.IFNA(VLOOKUP(C5729,list!G:I,3,FALSE),"")</f>
        <v/>
      </c>
      <c r="O5729" s="26" t="str">
        <f t="shared" si="447"/>
        <v/>
      </c>
      <c r="P5729" s="28" t="str">
        <f t="shared" si="451"/>
        <v/>
      </c>
      <c r="Q5729" s="24" t="str">
        <f t="shared" si="448"/>
        <v/>
      </c>
      <c r="R5729" s="24" t="str">
        <f t="shared" si="449"/>
        <v/>
      </c>
      <c r="S5729" s="27" t="str">
        <f t="shared" si="450"/>
        <v/>
      </c>
    </row>
    <row r="5730" spans="2:19" x14ac:dyDescent="0.3">
      <c r="B5730" s="24" t="str">
        <f>_xlfn.IFNA(VLOOKUP(A5730,list!B:C,2,FALSE),"")</f>
        <v/>
      </c>
      <c r="D5730" s="24" t="str">
        <f>_xlfn.IFNA(VLOOKUP(C5730,list!$G$2:$I$10,2,FALSE),"")</f>
        <v/>
      </c>
      <c r="E5730" s="24" t="str">
        <f>_xlfn.IFNA(VLOOKUP(C5730,list!G:I,3,FALSE),"")</f>
        <v/>
      </c>
      <c r="O5730" s="26" t="str">
        <f t="shared" si="447"/>
        <v/>
      </c>
      <c r="P5730" s="28" t="str">
        <f t="shared" si="451"/>
        <v/>
      </c>
      <c r="Q5730" s="24" t="str">
        <f t="shared" si="448"/>
        <v/>
      </c>
      <c r="R5730" s="24" t="str">
        <f t="shared" si="449"/>
        <v/>
      </c>
      <c r="S5730" s="27" t="str">
        <f t="shared" si="450"/>
        <v/>
      </c>
    </row>
    <row r="5731" spans="2:19" x14ac:dyDescent="0.3">
      <c r="B5731" s="24" t="str">
        <f>_xlfn.IFNA(VLOOKUP(A5731,list!B:C,2,FALSE),"")</f>
        <v/>
      </c>
      <c r="D5731" s="24" t="str">
        <f>_xlfn.IFNA(VLOOKUP(C5731,list!$G$2:$I$10,2,FALSE),"")</f>
        <v/>
      </c>
      <c r="E5731" s="24" t="str">
        <f>_xlfn.IFNA(VLOOKUP(C5731,list!G:I,3,FALSE),"")</f>
        <v/>
      </c>
      <c r="O5731" s="26" t="str">
        <f t="shared" si="447"/>
        <v/>
      </c>
      <c r="P5731" s="28" t="str">
        <f t="shared" si="451"/>
        <v/>
      </c>
      <c r="Q5731" s="24" t="str">
        <f t="shared" si="448"/>
        <v/>
      </c>
      <c r="R5731" s="24" t="str">
        <f t="shared" si="449"/>
        <v/>
      </c>
      <c r="S5731" s="27" t="str">
        <f t="shared" si="450"/>
        <v/>
      </c>
    </row>
    <row r="5732" spans="2:19" x14ac:dyDescent="0.3">
      <c r="B5732" s="24" t="str">
        <f>_xlfn.IFNA(VLOOKUP(A5732,list!B:C,2,FALSE),"")</f>
        <v/>
      </c>
      <c r="D5732" s="24" t="str">
        <f>_xlfn.IFNA(VLOOKUP(C5732,list!$G$2:$I$10,2,FALSE),"")</f>
        <v/>
      </c>
      <c r="E5732" s="24" t="str">
        <f>_xlfn.IFNA(VLOOKUP(C5732,list!G:I,3,FALSE),"")</f>
        <v/>
      </c>
      <c r="O5732" s="26" t="str">
        <f t="shared" si="447"/>
        <v/>
      </c>
      <c r="P5732" s="28" t="str">
        <f t="shared" si="451"/>
        <v/>
      </c>
      <c r="Q5732" s="24" t="str">
        <f t="shared" si="448"/>
        <v/>
      </c>
      <c r="R5732" s="24" t="str">
        <f t="shared" si="449"/>
        <v/>
      </c>
      <c r="S5732" s="27" t="str">
        <f t="shared" si="450"/>
        <v/>
      </c>
    </row>
    <row r="5733" spans="2:19" x14ac:dyDescent="0.3">
      <c r="B5733" s="24" t="str">
        <f>_xlfn.IFNA(VLOOKUP(A5733,list!B:C,2,FALSE),"")</f>
        <v/>
      </c>
      <c r="D5733" s="24" t="str">
        <f>_xlfn.IFNA(VLOOKUP(C5733,list!$G$2:$I$10,2,FALSE),"")</f>
        <v/>
      </c>
      <c r="E5733" s="24" t="str">
        <f>_xlfn.IFNA(VLOOKUP(C5733,list!G:I,3,FALSE),"")</f>
        <v/>
      </c>
      <c r="O5733" s="26" t="str">
        <f t="shared" si="447"/>
        <v/>
      </c>
      <c r="P5733" s="28" t="str">
        <f t="shared" si="451"/>
        <v/>
      </c>
      <c r="Q5733" s="24" t="str">
        <f t="shared" si="448"/>
        <v/>
      </c>
      <c r="R5733" s="24" t="str">
        <f t="shared" si="449"/>
        <v/>
      </c>
      <c r="S5733" s="27" t="str">
        <f t="shared" si="450"/>
        <v/>
      </c>
    </row>
    <row r="5734" spans="2:19" x14ac:dyDescent="0.3">
      <c r="B5734" s="24" t="str">
        <f>_xlfn.IFNA(VLOOKUP(A5734,list!B:C,2,FALSE),"")</f>
        <v/>
      </c>
      <c r="D5734" s="24" t="str">
        <f>_xlfn.IFNA(VLOOKUP(C5734,list!$G$2:$I$10,2,FALSE),"")</f>
        <v/>
      </c>
      <c r="E5734" s="24" t="str">
        <f>_xlfn.IFNA(VLOOKUP(C5734,list!G:I,3,FALSE),"")</f>
        <v/>
      </c>
      <c r="O5734" s="26" t="str">
        <f t="shared" si="447"/>
        <v/>
      </c>
      <c r="P5734" s="28" t="str">
        <f t="shared" si="451"/>
        <v/>
      </c>
      <c r="Q5734" s="24" t="str">
        <f t="shared" si="448"/>
        <v/>
      </c>
      <c r="R5734" s="24" t="str">
        <f t="shared" si="449"/>
        <v/>
      </c>
      <c r="S5734" s="27" t="str">
        <f t="shared" si="450"/>
        <v/>
      </c>
    </row>
    <row r="5735" spans="2:19" x14ac:dyDescent="0.3">
      <c r="B5735" s="24" t="str">
        <f>_xlfn.IFNA(VLOOKUP(A5735,list!B:C,2,FALSE),"")</f>
        <v/>
      </c>
      <c r="D5735" s="24" t="str">
        <f>_xlfn.IFNA(VLOOKUP(C5735,list!$G$2:$I$10,2,FALSE),"")</f>
        <v/>
      </c>
      <c r="E5735" s="24" t="str">
        <f>_xlfn.IFNA(VLOOKUP(C5735,list!G:I,3,FALSE),"")</f>
        <v/>
      </c>
      <c r="O5735" s="26" t="str">
        <f t="shared" si="447"/>
        <v/>
      </c>
      <c r="P5735" s="28" t="str">
        <f t="shared" si="451"/>
        <v/>
      </c>
      <c r="Q5735" s="24" t="str">
        <f t="shared" si="448"/>
        <v/>
      </c>
      <c r="R5735" s="24" t="str">
        <f t="shared" si="449"/>
        <v/>
      </c>
      <c r="S5735" s="27" t="str">
        <f t="shared" si="450"/>
        <v/>
      </c>
    </row>
    <row r="5736" spans="2:19" x14ac:dyDescent="0.3">
      <c r="B5736" s="24" t="str">
        <f>_xlfn.IFNA(VLOOKUP(A5736,list!B:C,2,FALSE),"")</f>
        <v/>
      </c>
      <c r="D5736" s="24" t="str">
        <f>_xlfn.IFNA(VLOOKUP(C5736,list!$G$2:$I$10,2,FALSE),"")</f>
        <v/>
      </c>
      <c r="E5736" s="24" t="str">
        <f>_xlfn.IFNA(VLOOKUP(C5736,list!G:I,3,FALSE),"")</f>
        <v/>
      </c>
      <c r="O5736" s="26" t="str">
        <f t="shared" si="447"/>
        <v/>
      </c>
      <c r="P5736" s="28" t="str">
        <f t="shared" si="451"/>
        <v/>
      </c>
      <c r="Q5736" s="24" t="str">
        <f t="shared" si="448"/>
        <v/>
      </c>
      <c r="R5736" s="24" t="str">
        <f t="shared" si="449"/>
        <v/>
      </c>
      <c r="S5736" s="27" t="str">
        <f t="shared" si="450"/>
        <v/>
      </c>
    </row>
    <row r="5737" spans="2:19" x14ac:dyDescent="0.3">
      <c r="B5737" s="24" t="str">
        <f>_xlfn.IFNA(VLOOKUP(A5737,list!B:C,2,FALSE),"")</f>
        <v/>
      </c>
      <c r="D5737" s="24" t="str">
        <f>_xlfn.IFNA(VLOOKUP(C5737,list!$G$2:$I$10,2,FALSE),"")</f>
        <v/>
      </c>
      <c r="E5737" s="24" t="str">
        <f>_xlfn.IFNA(VLOOKUP(C5737,list!G:I,3,FALSE),"")</f>
        <v/>
      </c>
      <c r="O5737" s="26" t="str">
        <f t="shared" si="447"/>
        <v/>
      </c>
      <c r="P5737" s="28" t="str">
        <f t="shared" si="451"/>
        <v/>
      </c>
      <c r="Q5737" s="24" t="str">
        <f t="shared" si="448"/>
        <v/>
      </c>
      <c r="R5737" s="24" t="str">
        <f t="shared" si="449"/>
        <v/>
      </c>
      <c r="S5737" s="27" t="str">
        <f t="shared" si="450"/>
        <v/>
      </c>
    </row>
    <row r="5738" spans="2:19" x14ac:dyDescent="0.3">
      <c r="B5738" s="24" t="str">
        <f>_xlfn.IFNA(VLOOKUP(A5738,list!B:C,2,FALSE),"")</f>
        <v/>
      </c>
      <c r="D5738" s="24" t="str">
        <f>_xlfn.IFNA(VLOOKUP(C5738,list!$G$2:$I$10,2,FALSE),"")</f>
        <v/>
      </c>
      <c r="E5738" s="24" t="str">
        <f>_xlfn.IFNA(VLOOKUP(C5738,list!G:I,3,FALSE),"")</f>
        <v/>
      </c>
      <c r="O5738" s="26" t="str">
        <f t="shared" si="447"/>
        <v/>
      </c>
      <c r="P5738" s="28" t="str">
        <f t="shared" si="451"/>
        <v/>
      </c>
      <c r="Q5738" s="24" t="str">
        <f t="shared" si="448"/>
        <v/>
      </c>
      <c r="R5738" s="24" t="str">
        <f t="shared" si="449"/>
        <v/>
      </c>
      <c r="S5738" s="27" t="str">
        <f t="shared" si="450"/>
        <v/>
      </c>
    </row>
    <row r="5739" spans="2:19" x14ac:dyDescent="0.3">
      <c r="B5739" s="24" t="str">
        <f>_xlfn.IFNA(VLOOKUP(A5739,list!B:C,2,FALSE),"")</f>
        <v/>
      </c>
      <c r="D5739" s="24" t="str">
        <f>_xlfn.IFNA(VLOOKUP(C5739,list!$G$2:$I$10,2,FALSE),"")</f>
        <v/>
      </c>
      <c r="E5739" s="24" t="str">
        <f>_xlfn.IFNA(VLOOKUP(C5739,list!G:I,3,FALSE),"")</f>
        <v/>
      </c>
      <c r="O5739" s="26" t="str">
        <f t="shared" si="447"/>
        <v/>
      </c>
      <c r="P5739" s="28" t="str">
        <f t="shared" si="451"/>
        <v/>
      </c>
      <c r="Q5739" s="24" t="str">
        <f t="shared" si="448"/>
        <v/>
      </c>
      <c r="R5739" s="24" t="str">
        <f t="shared" si="449"/>
        <v/>
      </c>
      <c r="S5739" s="27" t="str">
        <f t="shared" si="450"/>
        <v/>
      </c>
    </row>
    <row r="5740" spans="2:19" x14ac:dyDescent="0.3">
      <c r="B5740" s="24" t="str">
        <f>_xlfn.IFNA(VLOOKUP(A5740,list!B:C,2,FALSE),"")</f>
        <v/>
      </c>
      <c r="D5740" s="24" t="str">
        <f>_xlfn.IFNA(VLOOKUP(C5740,list!$G$2:$I$10,2,FALSE),"")</f>
        <v/>
      </c>
      <c r="E5740" s="24" t="str">
        <f>_xlfn.IFNA(VLOOKUP(C5740,list!G:I,3,FALSE),"")</f>
        <v/>
      </c>
      <c r="O5740" s="26" t="str">
        <f t="shared" si="447"/>
        <v/>
      </c>
      <c r="P5740" s="28" t="str">
        <f t="shared" si="451"/>
        <v/>
      </c>
      <c r="Q5740" s="24" t="str">
        <f t="shared" si="448"/>
        <v/>
      </c>
      <c r="R5740" s="24" t="str">
        <f t="shared" si="449"/>
        <v/>
      </c>
      <c r="S5740" s="27" t="str">
        <f t="shared" si="450"/>
        <v/>
      </c>
    </row>
    <row r="5741" spans="2:19" x14ac:dyDescent="0.3">
      <c r="B5741" s="24" t="str">
        <f>_xlfn.IFNA(VLOOKUP(A5741,list!B:C,2,FALSE),"")</f>
        <v/>
      </c>
      <c r="D5741" s="24" t="str">
        <f>_xlfn.IFNA(VLOOKUP(C5741,list!$G$2:$I$10,2,FALSE),"")</f>
        <v/>
      </c>
      <c r="E5741" s="24" t="str">
        <f>_xlfn.IFNA(VLOOKUP(C5741,list!G:I,3,FALSE),"")</f>
        <v/>
      </c>
      <c r="O5741" s="26" t="str">
        <f t="shared" si="447"/>
        <v/>
      </c>
      <c r="P5741" s="28" t="str">
        <f t="shared" si="451"/>
        <v/>
      </c>
      <c r="Q5741" s="24" t="str">
        <f t="shared" si="448"/>
        <v/>
      </c>
      <c r="R5741" s="24" t="str">
        <f t="shared" si="449"/>
        <v/>
      </c>
      <c r="S5741" s="27" t="str">
        <f t="shared" si="450"/>
        <v/>
      </c>
    </row>
    <row r="5742" spans="2:19" x14ac:dyDescent="0.3">
      <c r="B5742" s="24" t="str">
        <f>_xlfn.IFNA(VLOOKUP(A5742,list!B:C,2,FALSE),"")</f>
        <v/>
      </c>
      <c r="D5742" s="24" t="str">
        <f>_xlfn.IFNA(VLOOKUP(C5742,list!$G$2:$I$10,2,FALSE),"")</f>
        <v/>
      </c>
      <c r="E5742" s="24" t="str">
        <f>_xlfn.IFNA(VLOOKUP(C5742,list!G:I,3,FALSE),"")</f>
        <v/>
      </c>
      <c r="O5742" s="26" t="str">
        <f t="shared" si="447"/>
        <v/>
      </c>
      <c r="P5742" s="28" t="str">
        <f t="shared" si="451"/>
        <v/>
      </c>
      <c r="Q5742" s="24" t="str">
        <f t="shared" si="448"/>
        <v/>
      </c>
      <c r="R5742" s="24" t="str">
        <f t="shared" si="449"/>
        <v/>
      </c>
      <c r="S5742" s="27" t="str">
        <f t="shared" si="450"/>
        <v/>
      </c>
    </row>
    <row r="5743" spans="2:19" x14ac:dyDescent="0.3">
      <c r="B5743" s="24" t="str">
        <f>_xlfn.IFNA(VLOOKUP(A5743,list!B:C,2,FALSE),"")</f>
        <v/>
      </c>
      <c r="D5743" s="24" t="str">
        <f>_xlfn.IFNA(VLOOKUP(C5743,list!$G$2:$I$10,2,FALSE),"")</f>
        <v/>
      </c>
      <c r="E5743" s="24" t="str">
        <f>_xlfn.IFNA(VLOOKUP(C5743,list!G:I,3,FALSE),"")</f>
        <v/>
      </c>
      <c r="O5743" s="26" t="str">
        <f t="shared" si="447"/>
        <v/>
      </c>
      <c r="P5743" s="28" t="str">
        <f t="shared" si="451"/>
        <v/>
      </c>
      <c r="Q5743" s="24" t="str">
        <f t="shared" si="448"/>
        <v/>
      </c>
      <c r="R5743" s="24" t="str">
        <f t="shared" si="449"/>
        <v/>
      </c>
      <c r="S5743" s="27" t="str">
        <f t="shared" si="450"/>
        <v/>
      </c>
    </row>
    <row r="5744" spans="2:19" x14ac:dyDescent="0.3">
      <c r="B5744" s="24" t="str">
        <f>_xlfn.IFNA(VLOOKUP(A5744,list!B:C,2,FALSE),"")</f>
        <v/>
      </c>
      <c r="D5744" s="24" t="str">
        <f>_xlfn.IFNA(VLOOKUP(C5744,list!$G$2:$I$10,2,FALSE),"")</f>
        <v/>
      </c>
      <c r="E5744" s="24" t="str">
        <f>_xlfn.IFNA(VLOOKUP(C5744,list!G:I,3,FALSE),"")</f>
        <v/>
      </c>
      <c r="O5744" s="26" t="str">
        <f t="shared" si="447"/>
        <v/>
      </c>
      <c r="P5744" s="28" t="str">
        <f t="shared" si="451"/>
        <v/>
      </c>
      <c r="Q5744" s="24" t="str">
        <f t="shared" si="448"/>
        <v/>
      </c>
      <c r="R5744" s="24" t="str">
        <f t="shared" si="449"/>
        <v/>
      </c>
      <c r="S5744" s="27" t="str">
        <f t="shared" si="450"/>
        <v/>
      </c>
    </row>
    <row r="5745" spans="2:19" x14ac:dyDescent="0.3">
      <c r="B5745" s="24" t="str">
        <f>_xlfn.IFNA(VLOOKUP(A5745,list!B:C,2,FALSE),"")</f>
        <v/>
      </c>
      <c r="D5745" s="24" t="str">
        <f>_xlfn.IFNA(VLOOKUP(C5745,list!$G$2:$I$10,2,FALSE),"")</f>
        <v/>
      </c>
      <c r="E5745" s="24" t="str">
        <f>_xlfn.IFNA(VLOOKUP(C5745,list!G:I,3,FALSE),"")</f>
        <v/>
      </c>
      <c r="O5745" s="26" t="str">
        <f t="shared" si="447"/>
        <v/>
      </c>
      <c r="P5745" s="28" t="str">
        <f t="shared" si="451"/>
        <v/>
      </c>
      <c r="Q5745" s="24" t="str">
        <f t="shared" si="448"/>
        <v/>
      </c>
      <c r="R5745" s="24" t="str">
        <f t="shared" si="449"/>
        <v/>
      </c>
      <c r="S5745" s="27" t="str">
        <f t="shared" si="450"/>
        <v/>
      </c>
    </row>
    <row r="5746" spans="2:19" x14ac:dyDescent="0.3">
      <c r="B5746" s="24" t="str">
        <f>_xlfn.IFNA(VLOOKUP(A5746,list!B:C,2,FALSE),"")</f>
        <v/>
      </c>
      <c r="D5746" s="24" t="str">
        <f>_xlfn.IFNA(VLOOKUP(C5746,list!$G$2:$I$10,2,FALSE),"")</f>
        <v/>
      </c>
      <c r="E5746" s="24" t="str">
        <f>_xlfn.IFNA(VLOOKUP(C5746,list!G:I,3,FALSE),"")</f>
        <v/>
      </c>
      <c r="O5746" s="26" t="str">
        <f t="shared" si="447"/>
        <v/>
      </c>
      <c r="P5746" s="28" t="str">
        <f t="shared" si="451"/>
        <v/>
      </c>
      <c r="Q5746" s="24" t="str">
        <f t="shared" si="448"/>
        <v/>
      </c>
      <c r="R5746" s="24" t="str">
        <f t="shared" si="449"/>
        <v/>
      </c>
      <c r="S5746" s="27" t="str">
        <f t="shared" si="450"/>
        <v/>
      </c>
    </row>
    <row r="5747" spans="2:19" x14ac:dyDescent="0.3">
      <c r="B5747" s="24" t="str">
        <f>_xlfn.IFNA(VLOOKUP(A5747,list!B:C,2,FALSE),"")</f>
        <v/>
      </c>
      <c r="D5747" s="24" t="str">
        <f>_xlfn.IFNA(VLOOKUP(C5747,list!$G$2:$I$10,2,FALSE),"")</f>
        <v/>
      </c>
      <c r="E5747" s="24" t="str">
        <f>_xlfn.IFNA(VLOOKUP(C5747,list!G:I,3,FALSE),"")</f>
        <v/>
      </c>
      <c r="O5747" s="26" t="str">
        <f t="shared" si="447"/>
        <v/>
      </c>
      <c r="P5747" s="28" t="str">
        <f t="shared" si="451"/>
        <v/>
      </c>
      <c r="Q5747" s="24" t="str">
        <f t="shared" si="448"/>
        <v/>
      </c>
      <c r="R5747" s="24" t="str">
        <f t="shared" si="449"/>
        <v/>
      </c>
      <c r="S5747" s="27" t="str">
        <f t="shared" si="450"/>
        <v/>
      </c>
    </row>
    <row r="5748" spans="2:19" x14ac:dyDescent="0.3">
      <c r="B5748" s="24" t="str">
        <f>_xlfn.IFNA(VLOOKUP(A5748,list!B:C,2,FALSE),"")</f>
        <v/>
      </c>
      <c r="D5748" s="24" t="str">
        <f>_xlfn.IFNA(VLOOKUP(C5748,list!$G$2:$I$10,2,FALSE),"")</f>
        <v/>
      </c>
      <c r="E5748" s="24" t="str">
        <f>_xlfn.IFNA(VLOOKUP(C5748,list!G:I,3,FALSE),"")</f>
        <v/>
      </c>
      <c r="O5748" s="26" t="str">
        <f t="shared" si="447"/>
        <v/>
      </c>
      <c r="P5748" s="28" t="str">
        <f t="shared" si="451"/>
        <v/>
      </c>
      <c r="Q5748" s="24" t="str">
        <f t="shared" si="448"/>
        <v/>
      </c>
      <c r="R5748" s="24" t="str">
        <f t="shared" si="449"/>
        <v/>
      </c>
      <c r="S5748" s="27" t="str">
        <f t="shared" si="450"/>
        <v/>
      </c>
    </row>
    <row r="5749" spans="2:19" x14ac:dyDescent="0.3">
      <c r="B5749" s="24" t="str">
        <f>_xlfn.IFNA(VLOOKUP(A5749,list!B:C,2,FALSE),"")</f>
        <v/>
      </c>
      <c r="D5749" s="24" t="str">
        <f>_xlfn.IFNA(VLOOKUP(C5749,list!$G$2:$I$10,2,FALSE),"")</f>
        <v/>
      </c>
      <c r="E5749" s="24" t="str">
        <f>_xlfn.IFNA(VLOOKUP(C5749,list!G:I,3,FALSE),"")</f>
        <v/>
      </c>
      <c r="O5749" s="26" t="str">
        <f t="shared" si="447"/>
        <v/>
      </c>
      <c r="P5749" s="28" t="str">
        <f t="shared" si="451"/>
        <v/>
      </c>
      <c r="Q5749" s="24" t="str">
        <f t="shared" si="448"/>
        <v/>
      </c>
      <c r="R5749" s="24" t="str">
        <f t="shared" si="449"/>
        <v/>
      </c>
      <c r="S5749" s="27" t="str">
        <f t="shared" si="450"/>
        <v/>
      </c>
    </row>
    <row r="5750" spans="2:19" x14ac:dyDescent="0.3">
      <c r="B5750" s="24" t="str">
        <f>_xlfn.IFNA(VLOOKUP(A5750,list!B:C,2,FALSE),"")</f>
        <v/>
      </c>
      <c r="D5750" s="24" t="str">
        <f>_xlfn.IFNA(VLOOKUP(C5750,list!$G$2:$I$10,2,FALSE),"")</f>
        <v/>
      </c>
      <c r="E5750" s="24" t="str">
        <f>_xlfn.IFNA(VLOOKUP(C5750,list!G:I,3,FALSE),"")</f>
        <v/>
      </c>
      <c r="O5750" s="26" t="str">
        <f t="shared" si="447"/>
        <v/>
      </c>
      <c r="P5750" s="28" t="str">
        <f t="shared" si="451"/>
        <v/>
      </c>
      <c r="Q5750" s="24" t="str">
        <f t="shared" si="448"/>
        <v/>
      </c>
      <c r="R5750" s="24" t="str">
        <f t="shared" si="449"/>
        <v/>
      </c>
      <c r="S5750" s="27" t="str">
        <f t="shared" si="450"/>
        <v/>
      </c>
    </row>
    <row r="5751" spans="2:19" x14ac:dyDescent="0.3">
      <c r="B5751" s="24" t="str">
        <f>_xlfn.IFNA(VLOOKUP(A5751,list!B:C,2,FALSE),"")</f>
        <v/>
      </c>
      <c r="D5751" s="24" t="str">
        <f>_xlfn.IFNA(VLOOKUP(C5751,list!$G$2:$I$10,2,FALSE),"")</f>
        <v/>
      </c>
      <c r="E5751" s="24" t="str">
        <f>_xlfn.IFNA(VLOOKUP(C5751,list!G:I,3,FALSE),"")</f>
        <v/>
      </c>
      <c r="O5751" s="26" t="str">
        <f t="shared" si="447"/>
        <v/>
      </c>
      <c r="P5751" s="28" t="str">
        <f t="shared" si="451"/>
        <v/>
      </c>
      <c r="Q5751" s="24" t="str">
        <f t="shared" si="448"/>
        <v/>
      </c>
      <c r="R5751" s="24" t="str">
        <f t="shared" si="449"/>
        <v/>
      </c>
      <c r="S5751" s="27" t="str">
        <f t="shared" si="450"/>
        <v/>
      </c>
    </row>
    <row r="5752" spans="2:19" x14ac:dyDescent="0.3">
      <c r="B5752" s="24" t="str">
        <f>_xlfn.IFNA(VLOOKUP(A5752,list!B:C,2,FALSE),"")</f>
        <v/>
      </c>
      <c r="D5752" s="24" t="str">
        <f>_xlfn.IFNA(VLOOKUP(C5752,list!$G$2:$I$10,2,FALSE),"")</f>
        <v/>
      </c>
      <c r="E5752" s="24" t="str">
        <f>_xlfn.IFNA(VLOOKUP(C5752,list!G:I,3,FALSE),"")</f>
        <v/>
      </c>
      <c r="O5752" s="26" t="str">
        <f t="shared" si="447"/>
        <v/>
      </c>
      <c r="P5752" s="28" t="str">
        <f t="shared" si="451"/>
        <v/>
      </c>
      <c r="Q5752" s="24" t="str">
        <f t="shared" si="448"/>
        <v/>
      </c>
      <c r="R5752" s="24" t="str">
        <f t="shared" si="449"/>
        <v/>
      </c>
      <c r="S5752" s="27" t="str">
        <f t="shared" si="450"/>
        <v/>
      </c>
    </row>
    <row r="5753" spans="2:19" x14ac:dyDescent="0.3">
      <c r="B5753" s="24" t="str">
        <f>_xlfn.IFNA(VLOOKUP(A5753,list!B:C,2,FALSE),"")</f>
        <v/>
      </c>
      <c r="D5753" s="24" t="str">
        <f>_xlfn.IFNA(VLOOKUP(C5753,list!$G$2:$I$10,2,FALSE),"")</f>
        <v/>
      </c>
      <c r="E5753" s="24" t="str">
        <f>_xlfn.IFNA(VLOOKUP(C5753,list!G:I,3,FALSE),"")</f>
        <v/>
      </c>
      <c r="O5753" s="26" t="str">
        <f t="shared" si="447"/>
        <v/>
      </c>
      <c r="P5753" s="28" t="str">
        <f t="shared" si="451"/>
        <v/>
      </c>
      <c r="Q5753" s="24" t="str">
        <f t="shared" si="448"/>
        <v/>
      </c>
      <c r="R5753" s="24" t="str">
        <f t="shared" si="449"/>
        <v/>
      </c>
      <c r="S5753" s="27" t="str">
        <f t="shared" si="450"/>
        <v/>
      </c>
    </row>
    <row r="5754" spans="2:19" x14ac:dyDescent="0.3">
      <c r="B5754" s="24" t="str">
        <f>_xlfn.IFNA(VLOOKUP(A5754,list!B:C,2,FALSE),"")</f>
        <v/>
      </c>
      <c r="D5754" s="24" t="str">
        <f>_xlfn.IFNA(VLOOKUP(C5754,list!$G$2:$I$10,2,FALSE),"")</f>
        <v/>
      </c>
      <c r="E5754" s="24" t="str">
        <f>_xlfn.IFNA(VLOOKUP(C5754,list!G:I,3,FALSE),"")</f>
        <v/>
      </c>
      <c r="O5754" s="26" t="str">
        <f t="shared" si="447"/>
        <v/>
      </c>
      <c r="P5754" s="28" t="str">
        <f t="shared" si="451"/>
        <v/>
      </c>
      <c r="Q5754" s="24" t="str">
        <f t="shared" si="448"/>
        <v/>
      </c>
      <c r="R5754" s="24" t="str">
        <f t="shared" si="449"/>
        <v/>
      </c>
      <c r="S5754" s="27" t="str">
        <f t="shared" si="450"/>
        <v/>
      </c>
    </row>
    <row r="5755" spans="2:19" x14ac:dyDescent="0.3">
      <c r="B5755" s="24" t="str">
        <f>_xlfn.IFNA(VLOOKUP(A5755,list!B:C,2,FALSE),"")</f>
        <v/>
      </c>
      <c r="D5755" s="24" t="str">
        <f>_xlfn.IFNA(VLOOKUP(C5755,list!$G$2:$I$10,2,FALSE),"")</f>
        <v/>
      </c>
      <c r="E5755" s="24" t="str">
        <f>_xlfn.IFNA(VLOOKUP(C5755,list!G:I,3,FALSE),"")</f>
        <v/>
      </c>
      <c r="O5755" s="26" t="str">
        <f t="shared" si="447"/>
        <v/>
      </c>
      <c r="P5755" s="28" t="str">
        <f t="shared" si="451"/>
        <v/>
      </c>
      <c r="Q5755" s="24" t="str">
        <f t="shared" si="448"/>
        <v/>
      </c>
      <c r="R5755" s="24" t="str">
        <f t="shared" si="449"/>
        <v/>
      </c>
      <c r="S5755" s="27" t="str">
        <f t="shared" si="450"/>
        <v/>
      </c>
    </row>
    <row r="5756" spans="2:19" x14ac:dyDescent="0.3">
      <c r="B5756" s="24" t="str">
        <f>_xlfn.IFNA(VLOOKUP(A5756,list!B:C,2,FALSE),"")</f>
        <v/>
      </c>
      <c r="D5756" s="24" t="str">
        <f>_xlfn.IFNA(VLOOKUP(C5756,list!$G$2:$I$10,2,FALSE),"")</f>
        <v/>
      </c>
      <c r="E5756" s="24" t="str">
        <f>_xlfn.IFNA(VLOOKUP(C5756,list!G:I,3,FALSE),"")</f>
        <v/>
      </c>
      <c r="O5756" s="26" t="str">
        <f t="shared" si="447"/>
        <v/>
      </c>
      <c r="P5756" s="28" t="str">
        <f t="shared" si="451"/>
        <v/>
      </c>
      <c r="Q5756" s="24" t="str">
        <f t="shared" si="448"/>
        <v/>
      </c>
      <c r="R5756" s="24" t="str">
        <f t="shared" si="449"/>
        <v/>
      </c>
      <c r="S5756" s="27" t="str">
        <f t="shared" si="450"/>
        <v/>
      </c>
    </row>
    <row r="5757" spans="2:19" x14ac:dyDescent="0.3">
      <c r="B5757" s="24" t="str">
        <f>_xlfn.IFNA(VLOOKUP(A5757,list!B:C,2,FALSE),"")</f>
        <v/>
      </c>
      <c r="D5757" s="24" t="str">
        <f>_xlfn.IFNA(VLOOKUP(C5757,list!$G$2:$I$10,2,FALSE),"")</f>
        <v/>
      </c>
      <c r="E5757" s="24" t="str">
        <f>_xlfn.IFNA(VLOOKUP(C5757,list!G:I,3,FALSE),"")</f>
        <v/>
      </c>
      <c r="O5757" s="26" t="str">
        <f t="shared" si="447"/>
        <v/>
      </c>
      <c r="P5757" s="28" t="str">
        <f t="shared" si="451"/>
        <v/>
      </c>
      <c r="Q5757" s="24" t="str">
        <f t="shared" si="448"/>
        <v/>
      </c>
      <c r="R5757" s="24" t="str">
        <f t="shared" si="449"/>
        <v/>
      </c>
      <c r="S5757" s="27" t="str">
        <f t="shared" si="450"/>
        <v/>
      </c>
    </row>
    <row r="5758" spans="2:19" x14ac:dyDescent="0.3">
      <c r="B5758" s="24" t="str">
        <f>_xlfn.IFNA(VLOOKUP(A5758,list!B:C,2,FALSE),"")</f>
        <v/>
      </c>
      <c r="D5758" s="24" t="str">
        <f>_xlfn.IFNA(VLOOKUP(C5758,list!$G$2:$I$10,2,FALSE),"")</f>
        <v/>
      </c>
      <c r="E5758" s="24" t="str">
        <f>_xlfn.IFNA(VLOOKUP(C5758,list!G:I,3,FALSE),"")</f>
        <v/>
      </c>
      <c r="O5758" s="26" t="str">
        <f t="shared" si="447"/>
        <v/>
      </c>
      <c r="P5758" s="28" t="str">
        <f t="shared" si="451"/>
        <v/>
      </c>
      <c r="Q5758" s="24" t="str">
        <f t="shared" si="448"/>
        <v/>
      </c>
      <c r="R5758" s="24" t="str">
        <f t="shared" si="449"/>
        <v/>
      </c>
      <c r="S5758" s="27" t="str">
        <f t="shared" si="450"/>
        <v/>
      </c>
    </row>
    <row r="5759" spans="2:19" x14ac:dyDescent="0.3">
      <c r="B5759" s="24" t="str">
        <f>_xlfn.IFNA(VLOOKUP(A5759,list!B:C,2,FALSE),"")</f>
        <v/>
      </c>
      <c r="D5759" s="24" t="str">
        <f>_xlfn.IFNA(VLOOKUP(C5759,list!$G$2:$I$10,2,FALSE),"")</f>
        <v/>
      </c>
      <c r="E5759" s="24" t="str">
        <f>_xlfn.IFNA(VLOOKUP(C5759,list!G:I,3,FALSE),"")</f>
        <v/>
      </c>
      <c r="O5759" s="26" t="str">
        <f t="shared" si="447"/>
        <v/>
      </c>
      <c r="P5759" s="28" t="str">
        <f t="shared" si="451"/>
        <v/>
      </c>
      <c r="Q5759" s="24" t="str">
        <f t="shared" si="448"/>
        <v/>
      </c>
      <c r="R5759" s="24" t="str">
        <f t="shared" si="449"/>
        <v/>
      </c>
      <c r="S5759" s="27" t="str">
        <f t="shared" si="450"/>
        <v/>
      </c>
    </row>
    <row r="5760" spans="2:19" x14ac:dyDescent="0.3">
      <c r="B5760" s="24" t="str">
        <f>_xlfn.IFNA(VLOOKUP(A5760,list!B:C,2,FALSE),"")</f>
        <v/>
      </c>
      <c r="D5760" s="24" t="str">
        <f>_xlfn.IFNA(VLOOKUP(C5760,list!$G$2:$I$10,2,FALSE),"")</f>
        <v/>
      </c>
      <c r="E5760" s="24" t="str">
        <f>_xlfn.IFNA(VLOOKUP(C5760,list!G:I,3,FALSE),"")</f>
        <v/>
      </c>
      <c r="O5760" s="26" t="str">
        <f t="shared" si="447"/>
        <v/>
      </c>
      <c r="P5760" s="28" t="str">
        <f t="shared" si="451"/>
        <v/>
      </c>
      <c r="Q5760" s="24" t="str">
        <f t="shared" si="448"/>
        <v/>
      </c>
      <c r="R5760" s="24" t="str">
        <f t="shared" si="449"/>
        <v/>
      </c>
      <c r="S5760" s="27" t="str">
        <f t="shared" si="450"/>
        <v/>
      </c>
    </row>
    <row r="5761" spans="2:19" x14ac:dyDescent="0.3">
      <c r="B5761" s="24" t="str">
        <f>_xlfn.IFNA(VLOOKUP(A5761,list!B:C,2,FALSE),"")</f>
        <v/>
      </c>
      <c r="D5761" s="24" t="str">
        <f>_xlfn.IFNA(VLOOKUP(C5761,list!$G$2:$I$10,2,FALSE),"")</f>
        <v/>
      </c>
      <c r="E5761" s="24" t="str">
        <f>_xlfn.IFNA(VLOOKUP(C5761,list!G:I,3,FALSE),"")</f>
        <v/>
      </c>
      <c r="O5761" s="26" t="str">
        <f t="shared" si="447"/>
        <v/>
      </c>
      <c r="P5761" s="28" t="str">
        <f t="shared" si="451"/>
        <v/>
      </c>
      <c r="Q5761" s="24" t="str">
        <f t="shared" si="448"/>
        <v/>
      </c>
      <c r="R5761" s="24" t="str">
        <f t="shared" si="449"/>
        <v/>
      </c>
      <c r="S5761" s="27" t="str">
        <f t="shared" si="450"/>
        <v/>
      </c>
    </row>
    <row r="5762" spans="2:19" x14ac:dyDescent="0.3">
      <c r="B5762" s="24" t="str">
        <f>_xlfn.IFNA(VLOOKUP(A5762,list!B:C,2,FALSE),"")</f>
        <v/>
      </c>
      <c r="D5762" s="24" t="str">
        <f>_xlfn.IFNA(VLOOKUP(C5762,list!$G$2:$I$10,2,FALSE),"")</f>
        <v/>
      </c>
      <c r="E5762" s="24" t="str">
        <f>_xlfn.IFNA(VLOOKUP(C5762,list!G:I,3,FALSE),"")</f>
        <v/>
      </c>
      <c r="O5762" s="26" t="str">
        <f t="shared" ref="O5762:O5825" si="452">IFERROR(IF(H5762="","",DATE(YEAR(H5762),MONTH(H5762),1)),"")</f>
        <v/>
      </c>
      <c r="P5762" s="28" t="str">
        <f t="shared" si="451"/>
        <v/>
      </c>
      <c r="Q5762" s="24" t="str">
        <f t="shared" ref="Q5762:Q5825" si="453">IFERROR(IF(J5762="","",MONTH(EOMONTH(J5762,(DAY(J5762)&gt;15)+0))),"")</f>
        <v/>
      </c>
      <c r="R5762" s="24" t="str">
        <f t="shared" ref="R5762:R5825" si="454">IFERROR(IF(J5762="","",IF(AND(MONTH(J5762)=12,Q5762=1),YEAR(J5762)+1,YEAR(J5762))),"")</f>
        <v/>
      </c>
      <c r="S5762" s="27" t="str">
        <f t="shared" ref="S5762:S5825" si="455">IF(OR(Q5762="",R5762=""),"",DATE(R5762,Q5762,1))</f>
        <v/>
      </c>
    </row>
    <row r="5763" spans="2:19" x14ac:dyDescent="0.3">
      <c r="B5763" s="24" t="str">
        <f>_xlfn.IFNA(VLOOKUP(A5763,list!B:C,2,FALSE),"")</f>
        <v/>
      </c>
      <c r="D5763" s="24" t="str">
        <f>_xlfn.IFNA(VLOOKUP(C5763,list!$G$2:$I$10,2,FALSE),"")</f>
        <v/>
      </c>
      <c r="E5763" s="24" t="str">
        <f>_xlfn.IFNA(VLOOKUP(C5763,list!G:I,3,FALSE),"")</f>
        <v/>
      </c>
      <c r="O5763" s="26" t="str">
        <f t="shared" si="452"/>
        <v/>
      </c>
      <c r="P5763" s="28" t="str">
        <f t="shared" ref="P5763:P5826" si="456">IFERROR(IF(J5763&gt;0,((J5763-H5763)/7),""),"")</f>
        <v/>
      </c>
      <c r="Q5763" s="24" t="str">
        <f t="shared" si="453"/>
        <v/>
      </c>
      <c r="R5763" s="24" t="str">
        <f t="shared" si="454"/>
        <v/>
      </c>
      <c r="S5763" s="27" t="str">
        <f t="shared" si="455"/>
        <v/>
      </c>
    </row>
    <row r="5764" spans="2:19" x14ac:dyDescent="0.3">
      <c r="B5764" s="24" t="str">
        <f>_xlfn.IFNA(VLOOKUP(A5764,list!B:C,2,FALSE),"")</f>
        <v/>
      </c>
      <c r="D5764" s="24" t="str">
        <f>_xlfn.IFNA(VLOOKUP(C5764,list!$G$2:$I$10,2,FALSE),"")</f>
        <v/>
      </c>
      <c r="E5764" s="24" t="str">
        <f>_xlfn.IFNA(VLOOKUP(C5764,list!G:I,3,FALSE),"")</f>
        <v/>
      </c>
      <c r="O5764" s="26" t="str">
        <f t="shared" si="452"/>
        <v/>
      </c>
      <c r="P5764" s="28" t="str">
        <f t="shared" si="456"/>
        <v/>
      </c>
      <c r="Q5764" s="24" t="str">
        <f t="shared" si="453"/>
        <v/>
      </c>
      <c r="R5764" s="24" t="str">
        <f t="shared" si="454"/>
        <v/>
      </c>
      <c r="S5764" s="27" t="str">
        <f t="shared" si="455"/>
        <v/>
      </c>
    </row>
    <row r="5765" spans="2:19" x14ac:dyDescent="0.3">
      <c r="B5765" s="24" t="str">
        <f>_xlfn.IFNA(VLOOKUP(A5765,list!B:C,2,FALSE),"")</f>
        <v/>
      </c>
      <c r="D5765" s="24" t="str">
        <f>_xlfn.IFNA(VLOOKUP(C5765,list!$G$2:$I$10,2,FALSE),"")</f>
        <v/>
      </c>
      <c r="E5765" s="24" t="str">
        <f>_xlfn.IFNA(VLOOKUP(C5765,list!G:I,3,FALSE),"")</f>
        <v/>
      </c>
      <c r="O5765" s="26" t="str">
        <f t="shared" si="452"/>
        <v/>
      </c>
      <c r="P5765" s="28" t="str">
        <f t="shared" si="456"/>
        <v/>
      </c>
      <c r="Q5765" s="24" t="str">
        <f t="shared" si="453"/>
        <v/>
      </c>
      <c r="R5765" s="24" t="str">
        <f t="shared" si="454"/>
        <v/>
      </c>
      <c r="S5765" s="27" t="str">
        <f t="shared" si="455"/>
        <v/>
      </c>
    </row>
    <row r="5766" spans="2:19" x14ac:dyDescent="0.3">
      <c r="B5766" s="24" t="str">
        <f>_xlfn.IFNA(VLOOKUP(A5766,list!B:C,2,FALSE),"")</f>
        <v/>
      </c>
      <c r="D5766" s="24" t="str">
        <f>_xlfn.IFNA(VLOOKUP(C5766,list!$G$2:$I$10,2,FALSE),"")</f>
        <v/>
      </c>
      <c r="E5766" s="24" t="str">
        <f>_xlfn.IFNA(VLOOKUP(C5766,list!G:I,3,FALSE),"")</f>
        <v/>
      </c>
      <c r="O5766" s="26" t="str">
        <f t="shared" si="452"/>
        <v/>
      </c>
      <c r="P5766" s="28" t="str">
        <f t="shared" si="456"/>
        <v/>
      </c>
      <c r="Q5766" s="24" t="str">
        <f t="shared" si="453"/>
        <v/>
      </c>
      <c r="R5766" s="24" t="str">
        <f t="shared" si="454"/>
        <v/>
      </c>
      <c r="S5766" s="27" t="str">
        <f t="shared" si="455"/>
        <v/>
      </c>
    </row>
    <row r="5767" spans="2:19" x14ac:dyDescent="0.3">
      <c r="B5767" s="24" t="str">
        <f>_xlfn.IFNA(VLOOKUP(A5767,list!B:C,2,FALSE),"")</f>
        <v/>
      </c>
      <c r="D5767" s="24" t="str">
        <f>_xlfn.IFNA(VLOOKUP(C5767,list!$G$2:$I$10,2,FALSE),"")</f>
        <v/>
      </c>
      <c r="E5767" s="24" t="str">
        <f>_xlfn.IFNA(VLOOKUP(C5767,list!G:I,3,FALSE),"")</f>
        <v/>
      </c>
      <c r="O5767" s="26" t="str">
        <f t="shared" si="452"/>
        <v/>
      </c>
      <c r="P5767" s="28" t="str">
        <f t="shared" si="456"/>
        <v/>
      </c>
      <c r="Q5767" s="24" t="str">
        <f t="shared" si="453"/>
        <v/>
      </c>
      <c r="R5767" s="24" t="str">
        <f t="shared" si="454"/>
        <v/>
      </c>
      <c r="S5767" s="27" t="str">
        <f t="shared" si="455"/>
        <v/>
      </c>
    </row>
    <row r="5768" spans="2:19" x14ac:dyDescent="0.3">
      <c r="B5768" s="24" t="str">
        <f>_xlfn.IFNA(VLOOKUP(A5768,list!B:C,2,FALSE),"")</f>
        <v/>
      </c>
      <c r="D5768" s="24" t="str">
        <f>_xlfn.IFNA(VLOOKUP(C5768,list!$G$2:$I$10,2,FALSE),"")</f>
        <v/>
      </c>
      <c r="E5768" s="24" t="str">
        <f>_xlfn.IFNA(VLOOKUP(C5768,list!G:I,3,FALSE),"")</f>
        <v/>
      </c>
      <c r="O5768" s="26" t="str">
        <f t="shared" si="452"/>
        <v/>
      </c>
      <c r="P5768" s="28" t="str">
        <f t="shared" si="456"/>
        <v/>
      </c>
      <c r="Q5768" s="24" t="str">
        <f t="shared" si="453"/>
        <v/>
      </c>
      <c r="R5768" s="24" t="str">
        <f t="shared" si="454"/>
        <v/>
      </c>
      <c r="S5768" s="27" t="str">
        <f t="shared" si="455"/>
        <v/>
      </c>
    </row>
    <row r="5769" spans="2:19" x14ac:dyDescent="0.3">
      <c r="B5769" s="24" t="str">
        <f>_xlfn.IFNA(VLOOKUP(A5769,list!B:C,2,FALSE),"")</f>
        <v/>
      </c>
      <c r="D5769" s="24" t="str">
        <f>_xlfn.IFNA(VLOOKUP(C5769,list!$G$2:$I$10,2,FALSE),"")</f>
        <v/>
      </c>
      <c r="E5769" s="24" t="str">
        <f>_xlfn.IFNA(VLOOKUP(C5769,list!G:I,3,FALSE),"")</f>
        <v/>
      </c>
      <c r="O5769" s="26" t="str">
        <f t="shared" si="452"/>
        <v/>
      </c>
      <c r="P5769" s="28" t="str">
        <f t="shared" si="456"/>
        <v/>
      </c>
      <c r="Q5769" s="24" t="str">
        <f t="shared" si="453"/>
        <v/>
      </c>
      <c r="R5769" s="24" t="str">
        <f t="shared" si="454"/>
        <v/>
      </c>
      <c r="S5769" s="27" t="str">
        <f t="shared" si="455"/>
        <v/>
      </c>
    </row>
    <row r="5770" spans="2:19" x14ac:dyDescent="0.3">
      <c r="B5770" s="24" t="str">
        <f>_xlfn.IFNA(VLOOKUP(A5770,list!B:C,2,FALSE),"")</f>
        <v/>
      </c>
      <c r="D5770" s="24" t="str">
        <f>_xlfn.IFNA(VLOOKUP(C5770,list!$G$2:$I$10,2,FALSE),"")</f>
        <v/>
      </c>
      <c r="E5770" s="24" t="str">
        <f>_xlfn.IFNA(VLOOKUP(C5770,list!G:I,3,FALSE),"")</f>
        <v/>
      </c>
      <c r="O5770" s="26" t="str">
        <f t="shared" si="452"/>
        <v/>
      </c>
      <c r="P5770" s="28" t="str">
        <f t="shared" si="456"/>
        <v/>
      </c>
      <c r="Q5770" s="24" t="str">
        <f t="shared" si="453"/>
        <v/>
      </c>
      <c r="R5770" s="24" t="str">
        <f t="shared" si="454"/>
        <v/>
      </c>
      <c r="S5770" s="27" t="str">
        <f t="shared" si="455"/>
        <v/>
      </c>
    </row>
    <row r="5771" spans="2:19" x14ac:dyDescent="0.3">
      <c r="B5771" s="24" t="str">
        <f>_xlfn.IFNA(VLOOKUP(A5771,list!B:C,2,FALSE),"")</f>
        <v/>
      </c>
      <c r="D5771" s="24" t="str">
        <f>_xlfn.IFNA(VLOOKUP(C5771,list!$G$2:$I$10,2,FALSE),"")</f>
        <v/>
      </c>
      <c r="E5771" s="24" t="str">
        <f>_xlfn.IFNA(VLOOKUP(C5771,list!G:I,3,FALSE),"")</f>
        <v/>
      </c>
      <c r="O5771" s="26" t="str">
        <f t="shared" si="452"/>
        <v/>
      </c>
      <c r="P5771" s="28" t="str">
        <f t="shared" si="456"/>
        <v/>
      </c>
      <c r="Q5771" s="24" t="str">
        <f t="shared" si="453"/>
        <v/>
      </c>
      <c r="R5771" s="24" t="str">
        <f t="shared" si="454"/>
        <v/>
      </c>
      <c r="S5771" s="27" t="str">
        <f t="shared" si="455"/>
        <v/>
      </c>
    </row>
    <row r="5772" spans="2:19" x14ac:dyDescent="0.3">
      <c r="B5772" s="24" t="str">
        <f>_xlfn.IFNA(VLOOKUP(A5772,list!B:C,2,FALSE),"")</f>
        <v/>
      </c>
      <c r="D5772" s="24" t="str">
        <f>_xlfn.IFNA(VLOOKUP(C5772,list!$G$2:$I$10,2,FALSE),"")</f>
        <v/>
      </c>
      <c r="E5772" s="24" t="str">
        <f>_xlfn.IFNA(VLOOKUP(C5772,list!G:I,3,FALSE),"")</f>
        <v/>
      </c>
      <c r="O5772" s="26" t="str">
        <f t="shared" si="452"/>
        <v/>
      </c>
      <c r="P5772" s="28" t="str">
        <f t="shared" si="456"/>
        <v/>
      </c>
      <c r="Q5772" s="24" t="str">
        <f t="shared" si="453"/>
        <v/>
      </c>
      <c r="R5772" s="24" t="str">
        <f t="shared" si="454"/>
        <v/>
      </c>
      <c r="S5772" s="27" t="str">
        <f t="shared" si="455"/>
        <v/>
      </c>
    </row>
    <row r="5773" spans="2:19" x14ac:dyDescent="0.3">
      <c r="B5773" s="24" t="str">
        <f>_xlfn.IFNA(VLOOKUP(A5773,list!B:C,2,FALSE),"")</f>
        <v/>
      </c>
      <c r="D5773" s="24" t="str">
        <f>_xlfn.IFNA(VLOOKUP(C5773,list!$G$2:$I$10,2,FALSE),"")</f>
        <v/>
      </c>
      <c r="E5773" s="24" t="str">
        <f>_xlfn.IFNA(VLOOKUP(C5773,list!G:I,3,FALSE),"")</f>
        <v/>
      </c>
      <c r="O5773" s="26" t="str">
        <f t="shared" si="452"/>
        <v/>
      </c>
      <c r="P5773" s="28" t="str">
        <f t="shared" si="456"/>
        <v/>
      </c>
      <c r="Q5773" s="24" t="str">
        <f t="shared" si="453"/>
        <v/>
      </c>
      <c r="R5773" s="24" t="str">
        <f t="shared" si="454"/>
        <v/>
      </c>
      <c r="S5773" s="27" t="str">
        <f t="shared" si="455"/>
        <v/>
      </c>
    </row>
    <row r="5774" spans="2:19" x14ac:dyDescent="0.3">
      <c r="B5774" s="24" t="str">
        <f>_xlfn.IFNA(VLOOKUP(A5774,list!B:C,2,FALSE),"")</f>
        <v/>
      </c>
      <c r="D5774" s="24" t="str">
        <f>_xlfn.IFNA(VLOOKUP(C5774,list!$G$2:$I$10,2,FALSE),"")</f>
        <v/>
      </c>
      <c r="E5774" s="24" t="str">
        <f>_xlfn.IFNA(VLOOKUP(C5774,list!G:I,3,FALSE),"")</f>
        <v/>
      </c>
      <c r="O5774" s="26" t="str">
        <f t="shared" si="452"/>
        <v/>
      </c>
      <c r="P5774" s="28" t="str">
        <f t="shared" si="456"/>
        <v/>
      </c>
      <c r="Q5774" s="24" t="str">
        <f t="shared" si="453"/>
        <v/>
      </c>
      <c r="R5774" s="24" t="str">
        <f t="shared" si="454"/>
        <v/>
      </c>
      <c r="S5774" s="27" t="str">
        <f t="shared" si="455"/>
        <v/>
      </c>
    </row>
    <row r="5775" spans="2:19" x14ac:dyDescent="0.3">
      <c r="B5775" s="24" t="str">
        <f>_xlfn.IFNA(VLOOKUP(A5775,list!B:C,2,FALSE),"")</f>
        <v/>
      </c>
      <c r="D5775" s="24" t="str">
        <f>_xlfn.IFNA(VLOOKUP(C5775,list!$G$2:$I$10,2,FALSE),"")</f>
        <v/>
      </c>
      <c r="E5775" s="24" t="str">
        <f>_xlfn.IFNA(VLOOKUP(C5775,list!G:I,3,FALSE),"")</f>
        <v/>
      </c>
      <c r="O5775" s="26" t="str">
        <f t="shared" si="452"/>
        <v/>
      </c>
      <c r="P5775" s="28" t="str">
        <f t="shared" si="456"/>
        <v/>
      </c>
      <c r="Q5775" s="24" t="str">
        <f t="shared" si="453"/>
        <v/>
      </c>
      <c r="R5775" s="24" t="str">
        <f t="shared" si="454"/>
        <v/>
      </c>
      <c r="S5775" s="27" t="str">
        <f t="shared" si="455"/>
        <v/>
      </c>
    </row>
    <row r="5776" spans="2:19" x14ac:dyDescent="0.3">
      <c r="B5776" s="24" t="str">
        <f>_xlfn.IFNA(VLOOKUP(A5776,list!B:C,2,FALSE),"")</f>
        <v/>
      </c>
      <c r="D5776" s="24" t="str">
        <f>_xlfn.IFNA(VLOOKUP(C5776,list!$G$2:$I$10,2,FALSE),"")</f>
        <v/>
      </c>
      <c r="E5776" s="24" t="str">
        <f>_xlfn.IFNA(VLOOKUP(C5776,list!G:I,3,FALSE),"")</f>
        <v/>
      </c>
      <c r="O5776" s="26" t="str">
        <f t="shared" si="452"/>
        <v/>
      </c>
      <c r="P5776" s="28" t="str">
        <f t="shared" si="456"/>
        <v/>
      </c>
      <c r="Q5776" s="24" t="str">
        <f t="shared" si="453"/>
        <v/>
      </c>
      <c r="R5776" s="24" t="str">
        <f t="shared" si="454"/>
        <v/>
      </c>
      <c r="S5776" s="27" t="str">
        <f t="shared" si="455"/>
        <v/>
      </c>
    </row>
    <row r="5777" spans="2:19" x14ac:dyDescent="0.3">
      <c r="B5777" s="24" t="str">
        <f>_xlfn.IFNA(VLOOKUP(A5777,list!B:C,2,FALSE),"")</f>
        <v/>
      </c>
      <c r="D5777" s="24" t="str">
        <f>_xlfn.IFNA(VLOOKUP(C5777,list!$G$2:$I$10,2,FALSE),"")</f>
        <v/>
      </c>
      <c r="E5777" s="24" t="str">
        <f>_xlfn.IFNA(VLOOKUP(C5777,list!G:I,3,FALSE),"")</f>
        <v/>
      </c>
      <c r="O5777" s="26" t="str">
        <f t="shared" si="452"/>
        <v/>
      </c>
      <c r="P5777" s="28" t="str">
        <f t="shared" si="456"/>
        <v/>
      </c>
      <c r="Q5777" s="24" t="str">
        <f t="shared" si="453"/>
        <v/>
      </c>
      <c r="R5777" s="24" t="str">
        <f t="shared" si="454"/>
        <v/>
      </c>
      <c r="S5777" s="27" t="str">
        <f t="shared" si="455"/>
        <v/>
      </c>
    </row>
    <row r="5778" spans="2:19" x14ac:dyDescent="0.3">
      <c r="B5778" s="24" t="str">
        <f>_xlfn.IFNA(VLOOKUP(A5778,list!B:C,2,FALSE),"")</f>
        <v/>
      </c>
      <c r="D5778" s="24" t="str">
        <f>_xlfn.IFNA(VLOOKUP(C5778,list!$G$2:$I$10,2,FALSE),"")</f>
        <v/>
      </c>
      <c r="E5778" s="24" t="str">
        <f>_xlfn.IFNA(VLOOKUP(C5778,list!G:I,3,FALSE),"")</f>
        <v/>
      </c>
      <c r="O5778" s="26" t="str">
        <f t="shared" si="452"/>
        <v/>
      </c>
      <c r="P5778" s="28" t="str">
        <f t="shared" si="456"/>
        <v/>
      </c>
      <c r="Q5778" s="24" t="str">
        <f t="shared" si="453"/>
        <v/>
      </c>
      <c r="R5778" s="24" t="str">
        <f t="shared" si="454"/>
        <v/>
      </c>
      <c r="S5778" s="27" t="str">
        <f t="shared" si="455"/>
        <v/>
      </c>
    </row>
    <row r="5779" spans="2:19" x14ac:dyDescent="0.3">
      <c r="B5779" s="24" t="str">
        <f>_xlfn.IFNA(VLOOKUP(A5779,list!B:C,2,FALSE),"")</f>
        <v/>
      </c>
      <c r="D5779" s="24" t="str">
        <f>_xlfn.IFNA(VLOOKUP(C5779,list!$G$2:$I$10,2,FALSE),"")</f>
        <v/>
      </c>
      <c r="E5779" s="24" t="str">
        <f>_xlfn.IFNA(VLOOKUP(C5779,list!G:I,3,FALSE),"")</f>
        <v/>
      </c>
      <c r="O5779" s="26" t="str">
        <f t="shared" si="452"/>
        <v/>
      </c>
      <c r="P5779" s="28" t="str">
        <f t="shared" si="456"/>
        <v/>
      </c>
      <c r="Q5779" s="24" t="str">
        <f t="shared" si="453"/>
        <v/>
      </c>
      <c r="R5779" s="24" t="str">
        <f t="shared" si="454"/>
        <v/>
      </c>
      <c r="S5779" s="27" t="str">
        <f t="shared" si="455"/>
        <v/>
      </c>
    </row>
    <row r="5780" spans="2:19" x14ac:dyDescent="0.3">
      <c r="B5780" s="24" t="str">
        <f>_xlfn.IFNA(VLOOKUP(A5780,list!B:C,2,FALSE),"")</f>
        <v/>
      </c>
      <c r="D5780" s="24" t="str">
        <f>_xlfn.IFNA(VLOOKUP(C5780,list!$G$2:$I$10,2,FALSE),"")</f>
        <v/>
      </c>
      <c r="E5780" s="24" t="str">
        <f>_xlfn.IFNA(VLOOKUP(C5780,list!G:I,3,FALSE),"")</f>
        <v/>
      </c>
      <c r="O5780" s="26" t="str">
        <f t="shared" si="452"/>
        <v/>
      </c>
      <c r="P5780" s="28" t="str">
        <f t="shared" si="456"/>
        <v/>
      </c>
      <c r="Q5780" s="24" t="str">
        <f t="shared" si="453"/>
        <v/>
      </c>
      <c r="R5780" s="24" t="str">
        <f t="shared" si="454"/>
        <v/>
      </c>
      <c r="S5780" s="27" t="str">
        <f t="shared" si="455"/>
        <v/>
      </c>
    </row>
    <row r="5781" spans="2:19" x14ac:dyDescent="0.3">
      <c r="B5781" s="24" t="str">
        <f>_xlfn.IFNA(VLOOKUP(A5781,list!B:C,2,FALSE),"")</f>
        <v/>
      </c>
      <c r="D5781" s="24" t="str">
        <f>_xlfn.IFNA(VLOOKUP(C5781,list!$G$2:$I$10,2,FALSE),"")</f>
        <v/>
      </c>
      <c r="E5781" s="24" t="str">
        <f>_xlfn.IFNA(VLOOKUP(C5781,list!G:I,3,FALSE),"")</f>
        <v/>
      </c>
      <c r="O5781" s="26" t="str">
        <f t="shared" si="452"/>
        <v/>
      </c>
      <c r="P5781" s="28" t="str">
        <f t="shared" si="456"/>
        <v/>
      </c>
      <c r="Q5781" s="24" t="str">
        <f t="shared" si="453"/>
        <v/>
      </c>
      <c r="R5781" s="24" t="str">
        <f t="shared" si="454"/>
        <v/>
      </c>
      <c r="S5781" s="27" t="str">
        <f t="shared" si="455"/>
        <v/>
      </c>
    </row>
    <row r="5782" spans="2:19" x14ac:dyDescent="0.3">
      <c r="B5782" s="24" t="str">
        <f>_xlfn.IFNA(VLOOKUP(A5782,list!B:C,2,FALSE),"")</f>
        <v/>
      </c>
      <c r="D5782" s="24" t="str">
        <f>_xlfn.IFNA(VLOOKUP(C5782,list!$G$2:$I$10,2,FALSE),"")</f>
        <v/>
      </c>
      <c r="E5782" s="24" t="str">
        <f>_xlfn.IFNA(VLOOKUP(C5782,list!G:I,3,FALSE),"")</f>
        <v/>
      </c>
      <c r="O5782" s="26" t="str">
        <f t="shared" si="452"/>
        <v/>
      </c>
      <c r="P5782" s="28" t="str">
        <f t="shared" si="456"/>
        <v/>
      </c>
      <c r="Q5782" s="24" t="str">
        <f t="shared" si="453"/>
        <v/>
      </c>
      <c r="R5782" s="24" t="str">
        <f t="shared" si="454"/>
        <v/>
      </c>
      <c r="S5782" s="27" t="str">
        <f t="shared" si="455"/>
        <v/>
      </c>
    </row>
    <row r="5783" spans="2:19" x14ac:dyDescent="0.3">
      <c r="B5783" s="24" t="str">
        <f>_xlfn.IFNA(VLOOKUP(A5783,list!B:C,2,FALSE),"")</f>
        <v/>
      </c>
      <c r="D5783" s="24" t="str">
        <f>_xlfn.IFNA(VLOOKUP(C5783,list!$G$2:$I$10,2,FALSE),"")</f>
        <v/>
      </c>
      <c r="E5783" s="24" t="str">
        <f>_xlfn.IFNA(VLOOKUP(C5783,list!G:I,3,FALSE),"")</f>
        <v/>
      </c>
      <c r="O5783" s="26" t="str">
        <f t="shared" si="452"/>
        <v/>
      </c>
      <c r="P5783" s="28" t="str">
        <f t="shared" si="456"/>
        <v/>
      </c>
      <c r="Q5783" s="24" t="str">
        <f t="shared" si="453"/>
        <v/>
      </c>
      <c r="R5783" s="24" t="str">
        <f t="shared" si="454"/>
        <v/>
      </c>
      <c r="S5783" s="27" t="str">
        <f t="shared" si="455"/>
        <v/>
      </c>
    </row>
    <row r="5784" spans="2:19" x14ac:dyDescent="0.3">
      <c r="B5784" s="24" t="str">
        <f>_xlfn.IFNA(VLOOKUP(A5784,list!B:C,2,FALSE),"")</f>
        <v/>
      </c>
      <c r="D5784" s="24" t="str">
        <f>_xlfn.IFNA(VLOOKUP(C5784,list!$G$2:$I$10,2,FALSE),"")</f>
        <v/>
      </c>
      <c r="E5784" s="24" t="str">
        <f>_xlfn.IFNA(VLOOKUP(C5784,list!G:I,3,FALSE),"")</f>
        <v/>
      </c>
      <c r="O5784" s="26" t="str">
        <f t="shared" si="452"/>
        <v/>
      </c>
      <c r="P5784" s="28" t="str">
        <f t="shared" si="456"/>
        <v/>
      </c>
      <c r="Q5784" s="24" t="str">
        <f t="shared" si="453"/>
        <v/>
      </c>
      <c r="R5784" s="24" t="str">
        <f t="shared" si="454"/>
        <v/>
      </c>
      <c r="S5784" s="27" t="str">
        <f t="shared" si="455"/>
        <v/>
      </c>
    </row>
    <row r="5785" spans="2:19" x14ac:dyDescent="0.3">
      <c r="B5785" s="24" t="str">
        <f>_xlfn.IFNA(VLOOKUP(A5785,list!B:C,2,FALSE),"")</f>
        <v/>
      </c>
      <c r="D5785" s="24" t="str">
        <f>_xlfn.IFNA(VLOOKUP(C5785,list!$G$2:$I$10,2,FALSE),"")</f>
        <v/>
      </c>
      <c r="E5785" s="24" t="str">
        <f>_xlfn.IFNA(VLOOKUP(C5785,list!G:I,3,FALSE),"")</f>
        <v/>
      </c>
      <c r="O5785" s="26" t="str">
        <f t="shared" si="452"/>
        <v/>
      </c>
      <c r="P5785" s="28" t="str">
        <f t="shared" si="456"/>
        <v/>
      </c>
      <c r="Q5785" s="24" t="str">
        <f t="shared" si="453"/>
        <v/>
      </c>
      <c r="R5785" s="24" t="str">
        <f t="shared" si="454"/>
        <v/>
      </c>
      <c r="S5785" s="27" t="str">
        <f t="shared" si="455"/>
        <v/>
      </c>
    </row>
    <row r="5786" spans="2:19" x14ac:dyDescent="0.3">
      <c r="B5786" s="24" t="str">
        <f>_xlfn.IFNA(VLOOKUP(A5786,list!B:C,2,FALSE),"")</f>
        <v/>
      </c>
      <c r="D5786" s="24" t="str">
        <f>_xlfn.IFNA(VLOOKUP(C5786,list!$G$2:$I$10,2,FALSE),"")</f>
        <v/>
      </c>
      <c r="E5786" s="24" t="str">
        <f>_xlfn.IFNA(VLOOKUP(C5786,list!G:I,3,FALSE),"")</f>
        <v/>
      </c>
      <c r="O5786" s="26" t="str">
        <f t="shared" si="452"/>
        <v/>
      </c>
      <c r="P5786" s="28" t="str">
        <f t="shared" si="456"/>
        <v/>
      </c>
      <c r="Q5786" s="24" t="str">
        <f t="shared" si="453"/>
        <v/>
      </c>
      <c r="R5786" s="24" t="str">
        <f t="shared" si="454"/>
        <v/>
      </c>
      <c r="S5786" s="27" t="str">
        <f t="shared" si="455"/>
        <v/>
      </c>
    </row>
    <row r="5787" spans="2:19" x14ac:dyDescent="0.3">
      <c r="B5787" s="24" t="str">
        <f>_xlfn.IFNA(VLOOKUP(A5787,list!B:C,2,FALSE),"")</f>
        <v/>
      </c>
      <c r="D5787" s="24" t="str">
        <f>_xlfn.IFNA(VLOOKUP(C5787,list!$G$2:$I$10,2,FALSE),"")</f>
        <v/>
      </c>
      <c r="E5787" s="24" t="str">
        <f>_xlfn.IFNA(VLOOKUP(C5787,list!G:I,3,FALSE),"")</f>
        <v/>
      </c>
      <c r="O5787" s="26" t="str">
        <f t="shared" si="452"/>
        <v/>
      </c>
      <c r="P5787" s="28" t="str">
        <f t="shared" si="456"/>
        <v/>
      </c>
      <c r="Q5787" s="24" t="str">
        <f t="shared" si="453"/>
        <v/>
      </c>
      <c r="R5787" s="24" t="str">
        <f t="shared" si="454"/>
        <v/>
      </c>
      <c r="S5787" s="27" t="str">
        <f t="shared" si="455"/>
        <v/>
      </c>
    </row>
    <row r="5788" spans="2:19" x14ac:dyDescent="0.3">
      <c r="B5788" s="24" t="str">
        <f>_xlfn.IFNA(VLOOKUP(A5788,list!B:C,2,FALSE),"")</f>
        <v/>
      </c>
      <c r="D5788" s="24" t="str">
        <f>_xlfn.IFNA(VLOOKUP(C5788,list!$G$2:$I$10,2,FALSE),"")</f>
        <v/>
      </c>
      <c r="E5788" s="24" t="str">
        <f>_xlfn.IFNA(VLOOKUP(C5788,list!G:I,3,FALSE),"")</f>
        <v/>
      </c>
      <c r="O5788" s="26" t="str">
        <f t="shared" si="452"/>
        <v/>
      </c>
      <c r="P5788" s="28" t="str">
        <f t="shared" si="456"/>
        <v/>
      </c>
      <c r="Q5788" s="24" t="str">
        <f t="shared" si="453"/>
        <v/>
      </c>
      <c r="R5788" s="24" t="str">
        <f t="shared" si="454"/>
        <v/>
      </c>
      <c r="S5788" s="27" t="str">
        <f t="shared" si="455"/>
        <v/>
      </c>
    </row>
    <row r="5789" spans="2:19" x14ac:dyDescent="0.3">
      <c r="B5789" s="24" t="str">
        <f>_xlfn.IFNA(VLOOKUP(A5789,list!B:C,2,FALSE),"")</f>
        <v/>
      </c>
      <c r="D5789" s="24" t="str">
        <f>_xlfn.IFNA(VLOOKUP(C5789,list!$G$2:$I$10,2,FALSE),"")</f>
        <v/>
      </c>
      <c r="E5789" s="24" t="str">
        <f>_xlfn.IFNA(VLOOKUP(C5789,list!G:I,3,FALSE),"")</f>
        <v/>
      </c>
      <c r="O5789" s="26" t="str">
        <f t="shared" si="452"/>
        <v/>
      </c>
      <c r="P5789" s="28" t="str">
        <f t="shared" si="456"/>
        <v/>
      </c>
      <c r="Q5789" s="24" t="str">
        <f t="shared" si="453"/>
        <v/>
      </c>
      <c r="R5789" s="24" t="str">
        <f t="shared" si="454"/>
        <v/>
      </c>
      <c r="S5789" s="27" t="str">
        <f t="shared" si="455"/>
        <v/>
      </c>
    </row>
    <row r="5790" spans="2:19" x14ac:dyDescent="0.3">
      <c r="B5790" s="24" t="str">
        <f>_xlfn.IFNA(VLOOKUP(A5790,list!B:C,2,FALSE),"")</f>
        <v/>
      </c>
      <c r="D5790" s="24" t="str">
        <f>_xlfn.IFNA(VLOOKUP(C5790,list!$G$2:$I$10,2,FALSE),"")</f>
        <v/>
      </c>
      <c r="E5790" s="24" t="str">
        <f>_xlfn.IFNA(VLOOKUP(C5790,list!G:I,3,FALSE),"")</f>
        <v/>
      </c>
      <c r="O5790" s="26" t="str">
        <f t="shared" si="452"/>
        <v/>
      </c>
      <c r="P5790" s="28" t="str">
        <f t="shared" si="456"/>
        <v/>
      </c>
      <c r="Q5790" s="24" t="str">
        <f t="shared" si="453"/>
        <v/>
      </c>
      <c r="R5790" s="24" t="str">
        <f t="shared" si="454"/>
        <v/>
      </c>
      <c r="S5790" s="27" t="str">
        <f t="shared" si="455"/>
        <v/>
      </c>
    </row>
    <row r="5791" spans="2:19" x14ac:dyDescent="0.3">
      <c r="B5791" s="24" t="str">
        <f>_xlfn.IFNA(VLOOKUP(A5791,list!B:C,2,FALSE),"")</f>
        <v/>
      </c>
      <c r="D5791" s="24" t="str">
        <f>_xlfn.IFNA(VLOOKUP(C5791,list!$G$2:$I$10,2,FALSE),"")</f>
        <v/>
      </c>
      <c r="E5791" s="24" t="str">
        <f>_xlfn.IFNA(VLOOKUP(C5791,list!G:I,3,FALSE),"")</f>
        <v/>
      </c>
      <c r="O5791" s="26" t="str">
        <f t="shared" si="452"/>
        <v/>
      </c>
      <c r="P5791" s="28" t="str">
        <f t="shared" si="456"/>
        <v/>
      </c>
      <c r="Q5791" s="24" t="str">
        <f t="shared" si="453"/>
        <v/>
      </c>
      <c r="R5791" s="24" t="str">
        <f t="shared" si="454"/>
        <v/>
      </c>
      <c r="S5791" s="27" t="str">
        <f t="shared" si="455"/>
        <v/>
      </c>
    </row>
    <row r="5792" spans="2:19" x14ac:dyDescent="0.3">
      <c r="B5792" s="24" t="str">
        <f>_xlfn.IFNA(VLOOKUP(A5792,list!B:C,2,FALSE),"")</f>
        <v/>
      </c>
      <c r="D5792" s="24" t="str">
        <f>_xlfn.IFNA(VLOOKUP(C5792,list!$G$2:$I$10,2,FALSE),"")</f>
        <v/>
      </c>
      <c r="E5792" s="24" t="str">
        <f>_xlfn.IFNA(VLOOKUP(C5792,list!G:I,3,FALSE),"")</f>
        <v/>
      </c>
      <c r="O5792" s="26" t="str">
        <f t="shared" si="452"/>
        <v/>
      </c>
      <c r="P5792" s="28" t="str">
        <f t="shared" si="456"/>
        <v/>
      </c>
      <c r="Q5792" s="24" t="str">
        <f t="shared" si="453"/>
        <v/>
      </c>
      <c r="R5792" s="24" t="str">
        <f t="shared" si="454"/>
        <v/>
      </c>
      <c r="S5792" s="27" t="str">
        <f t="shared" si="455"/>
        <v/>
      </c>
    </row>
    <row r="5793" spans="2:19" x14ac:dyDescent="0.3">
      <c r="B5793" s="24" t="str">
        <f>_xlfn.IFNA(VLOOKUP(A5793,list!B:C,2,FALSE),"")</f>
        <v/>
      </c>
      <c r="D5793" s="24" t="str">
        <f>_xlfn.IFNA(VLOOKUP(C5793,list!$G$2:$I$10,2,FALSE),"")</f>
        <v/>
      </c>
      <c r="E5793" s="24" t="str">
        <f>_xlfn.IFNA(VLOOKUP(C5793,list!G:I,3,FALSE),"")</f>
        <v/>
      </c>
      <c r="O5793" s="26" t="str">
        <f t="shared" si="452"/>
        <v/>
      </c>
      <c r="P5793" s="28" t="str">
        <f t="shared" si="456"/>
        <v/>
      </c>
      <c r="Q5793" s="24" t="str">
        <f t="shared" si="453"/>
        <v/>
      </c>
      <c r="R5793" s="24" t="str">
        <f t="shared" si="454"/>
        <v/>
      </c>
      <c r="S5793" s="27" t="str">
        <f t="shared" si="455"/>
        <v/>
      </c>
    </row>
    <row r="5794" spans="2:19" x14ac:dyDescent="0.3">
      <c r="B5794" s="24" t="str">
        <f>_xlfn.IFNA(VLOOKUP(A5794,list!B:C,2,FALSE),"")</f>
        <v/>
      </c>
      <c r="D5794" s="24" t="str">
        <f>_xlfn.IFNA(VLOOKUP(C5794,list!$G$2:$I$10,2,FALSE),"")</f>
        <v/>
      </c>
      <c r="E5794" s="24" t="str">
        <f>_xlfn.IFNA(VLOOKUP(C5794,list!G:I,3,FALSE),"")</f>
        <v/>
      </c>
      <c r="O5794" s="26" t="str">
        <f t="shared" si="452"/>
        <v/>
      </c>
      <c r="P5794" s="28" t="str">
        <f t="shared" si="456"/>
        <v/>
      </c>
      <c r="Q5794" s="24" t="str">
        <f t="shared" si="453"/>
        <v/>
      </c>
      <c r="R5794" s="24" t="str">
        <f t="shared" si="454"/>
        <v/>
      </c>
      <c r="S5794" s="27" t="str">
        <f t="shared" si="455"/>
        <v/>
      </c>
    </row>
    <row r="5795" spans="2:19" x14ac:dyDescent="0.3">
      <c r="B5795" s="24" t="str">
        <f>_xlfn.IFNA(VLOOKUP(A5795,list!B:C,2,FALSE),"")</f>
        <v/>
      </c>
      <c r="D5795" s="24" t="str">
        <f>_xlfn.IFNA(VLOOKUP(C5795,list!$G$2:$I$10,2,FALSE),"")</f>
        <v/>
      </c>
      <c r="E5795" s="24" t="str">
        <f>_xlfn.IFNA(VLOOKUP(C5795,list!G:I,3,FALSE),"")</f>
        <v/>
      </c>
      <c r="O5795" s="26" t="str">
        <f t="shared" si="452"/>
        <v/>
      </c>
      <c r="P5795" s="28" t="str">
        <f t="shared" si="456"/>
        <v/>
      </c>
      <c r="Q5795" s="24" t="str">
        <f t="shared" si="453"/>
        <v/>
      </c>
      <c r="R5795" s="24" t="str">
        <f t="shared" si="454"/>
        <v/>
      </c>
      <c r="S5795" s="27" t="str">
        <f t="shared" si="455"/>
        <v/>
      </c>
    </row>
    <row r="5796" spans="2:19" x14ac:dyDescent="0.3">
      <c r="B5796" s="24" t="str">
        <f>_xlfn.IFNA(VLOOKUP(A5796,list!B:C,2,FALSE),"")</f>
        <v/>
      </c>
      <c r="D5796" s="24" t="str">
        <f>_xlfn.IFNA(VLOOKUP(C5796,list!$G$2:$I$10,2,FALSE),"")</f>
        <v/>
      </c>
      <c r="E5796" s="24" t="str">
        <f>_xlfn.IFNA(VLOOKUP(C5796,list!G:I,3,FALSE),"")</f>
        <v/>
      </c>
      <c r="O5796" s="26" t="str">
        <f t="shared" si="452"/>
        <v/>
      </c>
      <c r="P5796" s="28" t="str">
        <f t="shared" si="456"/>
        <v/>
      </c>
      <c r="Q5796" s="24" t="str">
        <f t="shared" si="453"/>
        <v/>
      </c>
      <c r="R5796" s="24" t="str">
        <f t="shared" si="454"/>
        <v/>
      </c>
      <c r="S5796" s="27" t="str">
        <f t="shared" si="455"/>
        <v/>
      </c>
    </row>
    <row r="5797" spans="2:19" x14ac:dyDescent="0.3">
      <c r="B5797" s="24" t="str">
        <f>_xlfn.IFNA(VLOOKUP(A5797,list!B:C,2,FALSE),"")</f>
        <v/>
      </c>
      <c r="D5797" s="24" t="str">
        <f>_xlfn.IFNA(VLOOKUP(C5797,list!$G$2:$I$10,2,FALSE),"")</f>
        <v/>
      </c>
      <c r="E5797" s="24" t="str">
        <f>_xlfn.IFNA(VLOOKUP(C5797,list!G:I,3,FALSE),"")</f>
        <v/>
      </c>
      <c r="O5797" s="26" t="str">
        <f t="shared" si="452"/>
        <v/>
      </c>
      <c r="P5797" s="28" t="str">
        <f t="shared" si="456"/>
        <v/>
      </c>
      <c r="Q5797" s="24" t="str">
        <f t="shared" si="453"/>
        <v/>
      </c>
      <c r="R5797" s="24" t="str">
        <f t="shared" si="454"/>
        <v/>
      </c>
      <c r="S5797" s="27" t="str">
        <f t="shared" si="455"/>
        <v/>
      </c>
    </row>
    <row r="5798" spans="2:19" x14ac:dyDescent="0.3">
      <c r="B5798" s="24" t="str">
        <f>_xlfn.IFNA(VLOOKUP(A5798,list!B:C,2,FALSE),"")</f>
        <v/>
      </c>
      <c r="D5798" s="24" t="str">
        <f>_xlfn.IFNA(VLOOKUP(C5798,list!$G$2:$I$10,2,FALSE),"")</f>
        <v/>
      </c>
      <c r="E5798" s="24" t="str">
        <f>_xlfn.IFNA(VLOOKUP(C5798,list!G:I,3,FALSE),"")</f>
        <v/>
      </c>
      <c r="O5798" s="26" t="str">
        <f t="shared" si="452"/>
        <v/>
      </c>
      <c r="P5798" s="28" t="str">
        <f t="shared" si="456"/>
        <v/>
      </c>
      <c r="Q5798" s="24" t="str">
        <f t="shared" si="453"/>
        <v/>
      </c>
      <c r="R5798" s="24" t="str">
        <f t="shared" si="454"/>
        <v/>
      </c>
      <c r="S5798" s="27" t="str">
        <f t="shared" si="455"/>
        <v/>
      </c>
    </row>
    <row r="5799" spans="2:19" x14ac:dyDescent="0.3">
      <c r="B5799" s="24" t="str">
        <f>_xlfn.IFNA(VLOOKUP(A5799,list!B:C,2,FALSE),"")</f>
        <v/>
      </c>
      <c r="D5799" s="24" t="str">
        <f>_xlfn.IFNA(VLOOKUP(C5799,list!$G$2:$I$10,2,FALSE),"")</f>
        <v/>
      </c>
      <c r="E5799" s="24" t="str">
        <f>_xlfn.IFNA(VLOOKUP(C5799,list!G:I,3,FALSE),"")</f>
        <v/>
      </c>
      <c r="O5799" s="26" t="str">
        <f t="shared" si="452"/>
        <v/>
      </c>
      <c r="P5799" s="28" t="str">
        <f t="shared" si="456"/>
        <v/>
      </c>
      <c r="Q5799" s="24" t="str">
        <f t="shared" si="453"/>
        <v/>
      </c>
      <c r="R5799" s="24" t="str">
        <f t="shared" si="454"/>
        <v/>
      </c>
      <c r="S5799" s="27" t="str">
        <f t="shared" si="455"/>
        <v/>
      </c>
    </row>
    <row r="5800" spans="2:19" x14ac:dyDescent="0.3">
      <c r="B5800" s="24" t="str">
        <f>_xlfn.IFNA(VLOOKUP(A5800,list!B:C,2,FALSE),"")</f>
        <v/>
      </c>
      <c r="D5800" s="24" t="str">
        <f>_xlfn.IFNA(VLOOKUP(C5800,list!$G$2:$I$10,2,FALSE),"")</f>
        <v/>
      </c>
      <c r="E5800" s="24" t="str">
        <f>_xlfn.IFNA(VLOOKUP(C5800,list!G:I,3,FALSE),"")</f>
        <v/>
      </c>
      <c r="O5800" s="26" t="str">
        <f t="shared" si="452"/>
        <v/>
      </c>
      <c r="P5800" s="28" t="str">
        <f t="shared" si="456"/>
        <v/>
      </c>
      <c r="Q5800" s="24" t="str">
        <f t="shared" si="453"/>
        <v/>
      </c>
      <c r="R5800" s="24" t="str">
        <f t="shared" si="454"/>
        <v/>
      </c>
      <c r="S5800" s="27" t="str">
        <f t="shared" si="455"/>
        <v/>
      </c>
    </row>
    <row r="5801" spans="2:19" x14ac:dyDescent="0.3">
      <c r="B5801" s="24" t="str">
        <f>_xlfn.IFNA(VLOOKUP(A5801,list!B:C,2,FALSE),"")</f>
        <v/>
      </c>
      <c r="D5801" s="24" t="str">
        <f>_xlfn.IFNA(VLOOKUP(C5801,list!$G$2:$I$10,2,FALSE),"")</f>
        <v/>
      </c>
      <c r="E5801" s="24" t="str">
        <f>_xlfn.IFNA(VLOOKUP(C5801,list!G:I,3,FALSE),"")</f>
        <v/>
      </c>
      <c r="O5801" s="26" t="str">
        <f t="shared" si="452"/>
        <v/>
      </c>
      <c r="P5801" s="28" t="str">
        <f t="shared" si="456"/>
        <v/>
      </c>
      <c r="Q5801" s="24" t="str">
        <f t="shared" si="453"/>
        <v/>
      </c>
      <c r="R5801" s="24" t="str">
        <f t="shared" si="454"/>
        <v/>
      </c>
      <c r="S5801" s="27" t="str">
        <f t="shared" si="455"/>
        <v/>
      </c>
    </row>
    <row r="5802" spans="2:19" x14ac:dyDescent="0.3">
      <c r="B5802" s="24" t="str">
        <f>_xlfn.IFNA(VLOOKUP(A5802,list!B:C,2,FALSE),"")</f>
        <v/>
      </c>
      <c r="D5802" s="24" t="str">
        <f>_xlfn.IFNA(VLOOKUP(C5802,list!$G$2:$I$10,2,FALSE),"")</f>
        <v/>
      </c>
      <c r="E5802" s="24" t="str">
        <f>_xlfn.IFNA(VLOOKUP(C5802,list!G:I,3,FALSE),"")</f>
        <v/>
      </c>
      <c r="O5802" s="26" t="str">
        <f t="shared" si="452"/>
        <v/>
      </c>
      <c r="P5802" s="28" t="str">
        <f t="shared" si="456"/>
        <v/>
      </c>
      <c r="Q5802" s="24" t="str">
        <f t="shared" si="453"/>
        <v/>
      </c>
      <c r="R5802" s="24" t="str">
        <f t="shared" si="454"/>
        <v/>
      </c>
      <c r="S5802" s="27" t="str">
        <f t="shared" si="455"/>
        <v/>
      </c>
    </row>
    <row r="5803" spans="2:19" x14ac:dyDescent="0.3">
      <c r="B5803" s="24" t="str">
        <f>_xlfn.IFNA(VLOOKUP(A5803,list!B:C,2,FALSE),"")</f>
        <v/>
      </c>
      <c r="D5803" s="24" t="str">
        <f>_xlfn.IFNA(VLOOKUP(C5803,list!$G$2:$I$10,2,FALSE),"")</f>
        <v/>
      </c>
      <c r="E5803" s="24" t="str">
        <f>_xlfn.IFNA(VLOOKUP(C5803,list!G:I,3,FALSE),"")</f>
        <v/>
      </c>
      <c r="O5803" s="26" t="str">
        <f t="shared" si="452"/>
        <v/>
      </c>
      <c r="P5803" s="28" t="str">
        <f t="shared" si="456"/>
        <v/>
      </c>
      <c r="Q5803" s="24" t="str">
        <f t="shared" si="453"/>
        <v/>
      </c>
      <c r="R5803" s="24" t="str">
        <f t="shared" si="454"/>
        <v/>
      </c>
      <c r="S5803" s="27" t="str">
        <f t="shared" si="455"/>
        <v/>
      </c>
    </row>
    <row r="5804" spans="2:19" x14ac:dyDescent="0.3">
      <c r="B5804" s="24" t="str">
        <f>_xlfn.IFNA(VLOOKUP(A5804,list!B:C,2,FALSE),"")</f>
        <v/>
      </c>
      <c r="D5804" s="24" t="str">
        <f>_xlfn.IFNA(VLOOKUP(C5804,list!$G$2:$I$10,2,FALSE),"")</f>
        <v/>
      </c>
      <c r="E5804" s="24" t="str">
        <f>_xlfn.IFNA(VLOOKUP(C5804,list!G:I,3,FALSE),"")</f>
        <v/>
      </c>
      <c r="O5804" s="26" t="str">
        <f t="shared" si="452"/>
        <v/>
      </c>
      <c r="P5804" s="28" t="str">
        <f t="shared" si="456"/>
        <v/>
      </c>
      <c r="Q5804" s="24" t="str">
        <f t="shared" si="453"/>
        <v/>
      </c>
      <c r="R5804" s="24" t="str">
        <f t="shared" si="454"/>
        <v/>
      </c>
      <c r="S5804" s="27" t="str">
        <f t="shared" si="455"/>
        <v/>
      </c>
    </row>
    <row r="5805" spans="2:19" x14ac:dyDescent="0.3">
      <c r="B5805" s="24" t="str">
        <f>_xlfn.IFNA(VLOOKUP(A5805,list!B:C,2,FALSE),"")</f>
        <v/>
      </c>
      <c r="D5805" s="24" t="str">
        <f>_xlfn.IFNA(VLOOKUP(C5805,list!$G$2:$I$10,2,FALSE),"")</f>
        <v/>
      </c>
      <c r="E5805" s="24" t="str">
        <f>_xlfn.IFNA(VLOOKUP(C5805,list!G:I,3,FALSE),"")</f>
        <v/>
      </c>
      <c r="O5805" s="26" t="str">
        <f t="shared" si="452"/>
        <v/>
      </c>
      <c r="P5805" s="28" t="str">
        <f t="shared" si="456"/>
        <v/>
      </c>
      <c r="Q5805" s="24" t="str">
        <f t="shared" si="453"/>
        <v/>
      </c>
      <c r="R5805" s="24" t="str">
        <f t="shared" si="454"/>
        <v/>
      </c>
      <c r="S5805" s="27" t="str">
        <f t="shared" si="455"/>
        <v/>
      </c>
    </row>
    <row r="5806" spans="2:19" x14ac:dyDescent="0.3">
      <c r="B5806" s="24" t="str">
        <f>_xlfn.IFNA(VLOOKUP(A5806,list!B:C,2,FALSE),"")</f>
        <v/>
      </c>
      <c r="D5806" s="24" t="str">
        <f>_xlfn.IFNA(VLOOKUP(C5806,list!$G$2:$I$10,2,FALSE),"")</f>
        <v/>
      </c>
      <c r="E5806" s="24" t="str">
        <f>_xlfn.IFNA(VLOOKUP(C5806,list!G:I,3,FALSE),"")</f>
        <v/>
      </c>
      <c r="O5806" s="26" t="str">
        <f t="shared" si="452"/>
        <v/>
      </c>
      <c r="P5806" s="28" t="str">
        <f t="shared" si="456"/>
        <v/>
      </c>
      <c r="Q5806" s="24" t="str">
        <f t="shared" si="453"/>
        <v/>
      </c>
      <c r="R5806" s="24" t="str">
        <f t="shared" si="454"/>
        <v/>
      </c>
      <c r="S5806" s="27" t="str">
        <f t="shared" si="455"/>
        <v/>
      </c>
    </row>
    <row r="5807" spans="2:19" x14ac:dyDescent="0.3">
      <c r="B5807" s="24" t="str">
        <f>_xlfn.IFNA(VLOOKUP(A5807,list!B:C,2,FALSE),"")</f>
        <v/>
      </c>
      <c r="D5807" s="24" t="str">
        <f>_xlfn.IFNA(VLOOKUP(C5807,list!$G$2:$I$10,2,FALSE),"")</f>
        <v/>
      </c>
      <c r="E5807" s="24" t="str">
        <f>_xlfn.IFNA(VLOOKUP(C5807,list!G:I,3,FALSE),"")</f>
        <v/>
      </c>
      <c r="O5807" s="26" t="str">
        <f t="shared" si="452"/>
        <v/>
      </c>
      <c r="P5807" s="28" t="str">
        <f t="shared" si="456"/>
        <v/>
      </c>
      <c r="Q5807" s="24" t="str">
        <f t="shared" si="453"/>
        <v/>
      </c>
      <c r="R5807" s="24" t="str">
        <f t="shared" si="454"/>
        <v/>
      </c>
      <c r="S5807" s="27" t="str">
        <f t="shared" si="455"/>
        <v/>
      </c>
    </row>
    <row r="5808" spans="2:19" x14ac:dyDescent="0.3">
      <c r="B5808" s="24" t="str">
        <f>_xlfn.IFNA(VLOOKUP(A5808,list!B:C,2,FALSE),"")</f>
        <v/>
      </c>
      <c r="D5808" s="24" t="str">
        <f>_xlfn.IFNA(VLOOKUP(C5808,list!$G$2:$I$10,2,FALSE),"")</f>
        <v/>
      </c>
      <c r="E5808" s="24" t="str">
        <f>_xlfn.IFNA(VLOOKUP(C5808,list!G:I,3,FALSE),"")</f>
        <v/>
      </c>
      <c r="O5808" s="26" t="str">
        <f t="shared" si="452"/>
        <v/>
      </c>
      <c r="P5808" s="28" t="str">
        <f t="shared" si="456"/>
        <v/>
      </c>
      <c r="Q5808" s="24" t="str">
        <f t="shared" si="453"/>
        <v/>
      </c>
      <c r="R5808" s="24" t="str">
        <f t="shared" si="454"/>
        <v/>
      </c>
      <c r="S5808" s="27" t="str">
        <f t="shared" si="455"/>
        <v/>
      </c>
    </row>
    <row r="5809" spans="2:19" x14ac:dyDescent="0.3">
      <c r="B5809" s="24" t="str">
        <f>_xlfn.IFNA(VLOOKUP(A5809,list!B:C,2,FALSE),"")</f>
        <v/>
      </c>
      <c r="D5809" s="24" t="str">
        <f>_xlfn.IFNA(VLOOKUP(C5809,list!$G$2:$I$10,2,FALSE),"")</f>
        <v/>
      </c>
      <c r="E5809" s="24" t="str">
        <f>_xlfn.IFNA(VLOOKUP(C5809,list!G:I,3,FALSE),"")</f>
        <v/>
      </c>
      <c r="O5809" s="26" t="str">
        <f t="shared" si="452"/>
        <v/>
      </c>
      <c r="P5809" s="28" t="str">
        <f t="shared" si="456"/>
        <v/>
      </c>
      <c r="Q5809" s="24" t="str">
        <f t="shared" si="453"/>
        <v/>
      </c>
      <c r="R5809" s="24" t="str">
        <f t="shared" si="454"/>
        <v/>
      </c>
      <c r="S5809" s="27" t="str">
        <f t="shared" si="455"/>
        <v/>
      </c>
    </row>
    <row r="5810" spans="2:19" x14ac:dyDescent="0.3">
      <c r="B5810" s="24" t="str">
        <f>_xlfn.IFNA(VLOOKUP(A5810,list!B:C,2,FALSE),"")</f>
        <v/>
      </c>
      <c r="D5810" s="24" t="str">
        <f>_xlfn.IFNA(VLOOKUP(C5810,list!$G$2:$I$10,2,FALSE),"")</f>
        <v/>
      </c>
      <c r="E5810" s="24" t="str">
        <f>_xlfn.IFNA(VLOOKUP(C5810,list!G:I,3,FALSE),"")</f>
        <v/>
      </c>
      <c r="O5810" s="26" t="str">
        <f t="shared" si="452"/>
        <v/>
      </c>
      <c r="P5810" s="28" t="str">
        <f t="shared" si="456"/>
        <v/>
      </c>
      <c r="Q5810" s="24" t="str">
        <f t="shared" si="453"/>
        <v/>
      </c>
      <c r="R5810" s="24" t="str">
        <f t="shared" si="454"/>
        <v/>
      </c>
      <c r="S5810" s="27" t="str">
        <f t="shared" si="455"/>
        <v/>
      </c>
    </row>
    <row r="5811" spans="2:19" x14ac:dyDescent="0.3">
      <c r="B5811" s="24" t="str">
        <f>_xlfn.IFNA(VLOOKUP(A5811,list!B:C,2,FALSE),"")</f>
        <v/>
      </c>
      <c r="D5811" s="24" t="str">
        <f>_xlfn.IFNA(VLOOKUP(C5811,list!$G$2:$I$10,2,FALSE),"")</f>
        <v/>
      </c>
      <c r="E5811" s="24" t="str">
        <f>_xlfn.IFNA(VLOOKUP(C5811,list!G:I,3,FALSE),"")</f>
        <v/>
      </c>
      <c r="O5811" s="26" t="str">
        <f t="shared" si="452"/>
        <v/>
      </c>
      <c r="P5811" s="28" t="str">
        <f t="shared" si="456"/>
        <v/>
      </c>
      <c r="Q5811" s="24" t="str">
        <f t="shared" si="453"/>
        <v/>
      </c>
      <c r="R5811" s="24" t="str">
        <f t="shared" si="454"/>
        <v/>
      </c>
      <c r="S5811" s="27" t="str">
        <f t="shared" si="455"/>
        <v/>
      </c>
    </row>
    <row r="5812" spans="2:19" x14ac:dyDescent="0.3">
      <c r="B5812" s="24" t="str">
        <f>_xlfn.IFNA(VLOOKUP(A5812,list!B:C,2,FALSE),"")</f>
        <v/>
      </c>
      <c r="D5812" s="24" t="str">
        <f>_xlfn.IFNA(VLOOKUP(C5812,list!$G$2:$I$10,2,FALSE),"")</f>
        <v/>
      </c>
      <c r="E5812" s="24" t="str">
        <f>_xlfn.IFNA(VLOOKUP(C5812,list!G:I,3,FALSE),"")</f>
        <v/>
      </c>
      <c r="O5812" s="26" t="str">
        <f t="shared" si="452"/>
        <v/>
      </c>
      <c r="P5812" s="28" t="str">
        <f t="shared" si="456"/>
        <v/>
      </c>
      <c r="Q5812" s="24" t="str">
        <f t="shared" si="453"/>
        <v/>
      </c>
      <c r="R5812" s="24" t="str">
        <f t="shared" si="454"/>
        <v/>
      </c>
      <c r="S5812" s="27" t="str">
        <f t="shared" si="455"/>
        <v/>
      </c>
    </row>
    <row r="5813" spans="2:19" x14ac:dyDescent="0.3">
      <c r="B5813" s="24" t="str">
        <f>_xlfn.IFNA(VLOOKUP(A5813,list!B:C,2,FALSE),"")</f>
        <v/>
      </c>
      <c r="D5813" s="24" t="str">
        <f>_xlfn.IFNA(VLOOKUP(C5813,list!$G$2:$I$10,2,FALSE),"")</f>
        <v/>
      </c>
      <c r="E5813" s="24" t="str">
        <f>_xlfn.IFNA(VLOOKUP(C5813,list!G:I,3,FALSE),"")</f>
        <v/>
      </c>
      <c r="O5813" s="26" t="str">
        <f t="shared" si="452"/>
        <v/>
      </c>
      <c r="P5813" s="28" t="str">
        <f t="shared" si="456"/>
        <v/>
      </c>
      <c r="Q5813" s="24" t="str">
        <f t="shared" si="453"/>
        <v/>
      </c>
      <c r="R5813" s="24" t="str">
        <f t="shared" si="454"/>
        <v/>
      </c>
      <c r="S5813" s="27" t="str">
        <f t="shared" si="455"/>
        <v/>
      </c>
    </row>
    <row r="5814" spans="2:19" x14ac:dyDescent="0.3">
      <c r="B5814" s="24" t="str">
        <f>_xlfn.IFNA(VLOOKUP(A5814,list!B:C,2,FALSE),"")</f>
        <v/>
      </c>
      <c r="D5814" s="24" t="str">
        <f>_xlfn.IFNA(VLOOKUP(C5814,list!$G$2:$I$10,2,FALSE),"")</f>
        <v/>
      </c>
      <c r="E5814" s="24" t="str">
        <f>_xlfn.IFNA(VLOOKUP(C5814,list!G:I,3,FALSE),"")</f>
        <v/>
      </c>
      <c r="O5814" s="26" t="str">
        <f t="shared" si="452"/>
        <v/>
      </c>
      <c r="P5814" s="28" t="str">
        <f t="shared" si="456"/>
        <v/>
      </c>
      <c r="Q5814" s="24" t="str">
        <f t="shared" si="453"/>
        <v/>
      </c>
      <c r="R5814" s="24" t="str">
        <f t="shared" si="454"/>
        <v/>
      </c>
      <c r="S5814" s="27" t="str">
        <f t="shared" si="455"/>
        <v/>
      </c>
    </row>
    <row r="5815" spans="2:19" x14ac:dyDescent="0.3">
      <c r="B5815" s="24" t="str">
        <f>_xlfn.IFNA(VLOOKUP(A5815,list!B:C,2,FALSE),"")</f>
        <v/>
      </c>
      <c r="D5815" s="24" t="str">
        <f>_xlfn.IFNA(VLOOKUP(C5815,list!$G$2:$I$10,2,FALSE),"")</f>
        <v/>
      </c>
      <c r="E5815" s="24" t="str">
        <f>_xlfn.IFNA(VLOOKUP(C5815,list!G:I,3,FALSE),"")</f>
        <v/>
      </c>
      <c r="O5815" s="26" t="str">
        <f t="shared" si="452"/>
        <v/>
      </c>
      <c r="P5815" s="28" t="str">
        <f t="shared" si="456"/>
        <v/>
      </c>
      <c r="Q5815" s="24" t="str">
        <f t="shared" si="453"/>
        <v/>
      </c>
      <c r="R5815" s="24" t="str">
        <f t="shared" si="454"/>
        <v/>
      </c>
      <c r="S5815" s="27" t="str">
        <f t="shared" si="455"/>
        <v/>
      </c>
    </row>
    <row r="5816" spans="2:19" x14ac:dyDescent="0.3">
      <c r="B5816" s="24" t="str">
        <f>_xlfn.IFNA(VLOOKUP(A5816,list!B:C,2,FALSE),"")</f>
        <v/>
      </c>
      <c r="D5816" s="24" t="str">
        <f>_xlfn.IFNA(VLOOKUP(C5816,list!$G$2:$I$10,2,FALSE),"")</f>
        <v/>
      </c>
      <c r="E5816" s="24" t="str">
        <f>_xlfn.IFNA(VLOOKUP(C5816,list!G:I,3,FALSE),"")</f>
        <v/>
      </c>
      <c r="O5816" s="26" t="str">
        <f t="shared" si="452"/>
        <v/>
      </c>
      <c r="P5816" s="28" t="str">
        <f t="shared" si="456"/>
        <v/>
      </c>
      <c r="Q5816" s="24" t="str">
        <f t="shared" si="453"/>
        <v/>
      </c>
      <c r="R5816" s="24" t="str">
        <f t="shared" si="454"/>
        <v/>
      </c>
      <c r="S5816" s="27" t="str">
        <f t="shared" si="455"/>
        <v/>
      </c>
    </row>
    <row r="5817" spans="2:19" x14ac:dyDescent="0.3">
      <c r="B5817" s="24" t="str">
        <f>_xlfn.IFNA(VLOOKUP(A5817,list!B:C,2,FALSE),"")</f>
        <v/>
      </c>
      <c r="D5817" s="24" t="str">
        <f>_xlfn.IFNA(VLOOKUP(C5817,list!$G$2:$I$10,2,FALSE),"")</f>
        <v/>
      </c>
      <c r="E5817" s="24" t="str">
        <f>_xlfn.IFNA(VLOOKUP(C5817,list!G:I,3,FALSE),"")</f>
        <v/>
      </c>
      <c r="O5817" s="26" t="str">
        <f t="shared" si="452"/>
        <v/>
      </c>
      <c r="P5817" s="28" t="str">
        <f t="shared" si="456"/>
        <v/>
      </c>
      <c r="Q5817" s="24" t="str">
        <f t="shared" si="453"/>
        <v/>
      </c>
      <c r="R5817" s="24" t="str">
        <f t="shared" si="454"/>
        <v/>
      </c>
      <c r="S5817" s="27" t="str">
        <f t="shared" si="455"/>
        <v/>
      </c>
    </row>
    <row r="5818" spans="2:19" x14ac:dyDescent="0.3">
      <c r="B5818" s="24" t="str">
        <f>_xlfn.IFNA(VLOOKUP(A5818,list!B:C,2,FALSE),"")</f>
        <v/>
      </c>
      <c r="D5818" s="24" t="str">
        <f>_xlfn.IFNA(VLOOKUP(C5818,list!$G$2:$I$10,2,FALSE),"")</f>
        <v/>
      </c>
      <c r="E5818" s="24" t="str">
        <f>_xlfn.IFNA(VLOOKUP(C5818,list!G:I,3,FALSE),"")</f>
        <v/>
      </c>
      <c r="O5818" s="26" t="str">
        <f t="shared" si="452"/>
        <v/>
      </c>
      <c r="P5818" s="28" t="str">
        <f t="shared" si="456"/>
        <v/>
      </c>
      <c r="Q5818" s="24" t="str">
        <f t="shared" si="453"/>
        <v/>
      </c>
      <c r="R5818" s="24" t="str">
        <f t="shared" si="454"/>
        <v/>
      </c>
      <c r="S5818" s="27" t="str">
        <f t="shared" si="455"/>
        <v/>
      </c>
    </row>
    <row r="5819" spans="2:19" x14ac:dyDescent="0.3">
      <c r="B5819" s="24" t="str">
        <f>_xlfn.IFNA(VLOOKUP(A5819,list!B:C,2,FALSE),"")</f>
        <v/>
      </c>
      <c r="D5819" s="24" t="str">
        <f>_xlfn.IFNA(VLOOKUP(C5819,list!$G$2:$I$10,2,FALSE),"")</f>
        <v/>
      </c>
      <c r="E5819" s="24" t="str">
        <f>_xlfn.IFNA(VLOOKUP(C5819,list!G:I,3,FALSE),"")</f>
        <v/>
      </c>
      <c r="O5819" s="26" t="str">
        <f t="shared" si="452"/>
        <v/>
      </c>
      <c r="P5819" s="28" t="str">
        <f t="shared" si="456"/>
        <v/>
      </c>
      <c r="Q5819" s="24" t="str">
        <f t="shared" si="453"/>
        <v/>
      </c>
      <c r="R5819" s="24" t="str">
        <f t="shared" si="454"/>
        <v/>
      </c>
      <c r="S5819" s="27" t="str">
        <f t="shared" si="455"/>
        <v/>
      </c>
    </row>
    <row r="5820" spans="2:19" x14ac:dyDescent="0.3">
      <c r="B5820" s="24" t="str">
        <f>_xlfn.IFNA(VLOOKUP(A5820,list!B:C,2,FALSE),"")</f>
        <v/>
      </c>
      <c r="D5820" s="24" t="str">
        <f>_xlfn.IFNA(VLOOKUP(C5820,list!$G$2:$I$10,2,FALSE),"")</f>
        <v/>
      </c>
      <c r="E5820" s="24" t="str">
        <f>_xlfn.IFNA(VLOOKUP(C5820,list!G:I,3,FALSE),"")</f>
        <v/>
      </c>
      <c r="O5820" s="26" t="str">
        <f t="shared" si="452"/>
        <v/>
      </c>
      <c r="P5820" s="28" t="str">
        <f t="shared" si="456"/>
        <v/>
      </c>
      <c r="Q5820" s="24" t="str">
        <f t="shared" si="453"/>
        <v/>
      </c>
      <c r="R5820" s="24" t="str">
        <f t="shared" si="454"/>
        <v/>
      </c>
      <c r="S5820" s="27" t="str">
        <f t="shared" si="455"/>
        <v/>
      </c>
    </row>
    <row r="5821" spans="2:19" x14ac:dyDescent="0.3">
      <c r="B5821" s="24" t="str">
        <f>_xlfn.IFNA(VLOOKUP(A5821,list!B:C,2,FALSE),"")</f>
        <v/>
      </c>
      <c r="D5821" s="24" t="str">
        <f>_xlfn.IFNA(VLOOKUP(C5821,list!$G$2:$I$10,2,FALSE),"")</f>
        <v/>
      </c>
      <c r="E5821" s="24" t="str">
        <f>_xlfn.IFNA(VLOOKUP(C5821,list!G:I,3,FALSE),"")</f>
        <v/>
      </c>
      <c r="O5821" s="26" t="str">
        <f t="shared" si="452"/>
        <v/>
      </c>
      <c r="P5821" s="28" t="str">
        <f t="shared" si="456"/>
        <v/>
      </c>
      <c r="Q5821" s="24" t="str">
        <f t="shared" si="453"/>
        <v/>
      </c>
      <c r="R5821" s="24" t="str">
        <f t="shared" si="454"/>
        <v/>
      </c>
      <c r="S5821" s="27" t="str">
        <f t="shared" si="455"/>
        <v/>
      </c>
    </row>
    <row r="5822" spans="2:19" x14ac:dyDescent="0.3">
      <c r="B5822" s="24" t="str">
        <f>_xlfn.IFNA(VLOOKUP(A5822,list!B:C,2,FALSE),"")</f>
        <v/>
      </c>
      <c r="D5822" s="24" t="str">
        <f>_xlfn.IFNA(VLOOKUP(C5822,list!$G$2:$I$10,2,FALSE),"")</f>
        <v/>
      </c>
      <c r="E5822" s="24" t="str">
        <f>_xlfn.IFNA(VLOOKUP(C5822,list!G:I,3,FALSE),"")</f>
        <v/>
      </c>
      <c r="O5822" s="26" t="str">
        <f t="shared" si="452"/>
        <v/>
      </c>
      <c r="P5822" s="28" t="str">
        <f t="shared" si="456"/>
        <v/>
      </c>
      <c r="Q5822" s="24" t="str">
        <f t="shared" si="453"/>
        <v/>
      </c>
      <c r="R5822" s="24" t="str">
        <f t="shared" si="454"/>
        <v/>
      </c>
      <c r="S5822" s="27" t="str">
        <f t="shared" si="455"/>
        <v/>
      </c>
    </row>
    <row r="5823" spans="2:19" x14ac:dyDescent="0.3">
      <c r="B5823" s="24" t="str">
        <f>_xlfn.IFNA(VLOOKUP(A5823,list!B:C,2,FALSE),"")</f>
        <v/>
      </c>
      <c r="D5823" s="24" t="str">
        <f>_xlfn.IFNA(VLOOKUP(C5823,list!$G$2:$I$10,2,FALSE),"")</f>
        <v/>
      </c>
      <c r="E5823" s="24" t="str">
        <f>_xlfn.IFNA(VLOOKUP(C5823,list!G:I,3,FALSE),"")</f>
        <v/>
      </c>
      <c r="O5823" s="26" t="str">
        <f t="shared" si="452"/>
        <v/>
      </c>
      <c r="P5823" s="28" t="str">
        <f t="shared" si="456"/>
        <v/>
      </c>
      <c r="Q5823" s="24" t="str">
        <f t="shared" si="453"/>
        <v/>
      </c>
      <c r="R5823" s="24" t="str">
        <f t="shared" si="454"/>
        <v/>
      </c>
      <c r="S5823" s="27" t="str">
        <f t="shared" si="455"/>
        <v/>
      </c>
    </row>
    <row r="5824" spans="2:19" x14ac:dyDescent="0.3">
      <c r="B5824" s="24" t="str">
        <f>_xlfn.IFNA(VLOOKUP(A5824,list!B:C,2,FALSE),"")</f>
        <v/>
      </c>
      <c r="D5824" s="24" t="str">
        <f>_xlfn.IFNA(VLOOKUP(C5824,list!$G$2:$I$10,2,FALSE),"")</f>
        <v/>
      </c>
      <c r="E5824" s="24" t="str">
        <f>_xlfn.IFNA(VLOOKUP(C5824,list!G:I,3,FALSE),"")</f>
        <v/>
      </c>
      <c r="O5824" s="26" t="str">
        <f t="shared" si="452"/>
        <v/>
      </c>
      <c r="P5824" s="28" t="str">
        <f t="shared" si="456"/>
        <v/>
      </c>
      <c r="Q5824" s="24" t="str">
        <f t="shared" si="453"/>
        <v/>
      </c>
      <c r="R5824" s="24" t="str">
        <f t="shared" si="454"/>
        <v/>
      </c>
      <c r="S5824" s="27" t="str">
        <f t="shared" si="455"/>
        <v/>
      </c>
    </row>
    <row r="5825" spans="2:19" x14ac:dyDescent="0.3">
      <c r="B5825" s="24" t="str">
        <f>_xlfn.IFNA(VLOOKUP(A5825,list!B:C,2,FALSE),"")</f>
        <v/>
      </c>
      <c r="D5825" s="24" t="str">
        <f>_xlfn.IFNA(VLOOKUP(C5825,list!$G$2:$I$10,2,FALSE),"")</f>
        <v/>
      </c>
      <c r="E5825" s="24" t="str">
        <f>_xlfn.IFNA(VLOOKUP(C5825,list!G:I,3,FALSE),"")</f>
        <v/>
      </c>
      <c r="O5825" s="26" t="str">
        <f t="shared" si="452"/>
        <v/>
      </c>
      <c r="P5825" s="28" t="str">
        <f t="shared" si="456"/>
        <v/>
      </c>
      <c r="Q5825" s="24" t="str">
        <f t="shared" si="453"/>
        <v/>
      </c>
      <c r="R5825" s="24" t="str">
        <f t="shared" si="454"/>
        <v/>
      </c>
      <c r="S5825" s="27" t="str">
        <f t="shared" si="455"/>
        <v/>
      </c>
    </row>
    <row r="5826" spans="2:19" x14ac:dyDescent="0.3">
      <c r="B5826" s="24" t="str">
        <f>_xlfn.IFNA(VLOOKUP(A5826,list!B:C,2,FALSE),"")</f>
        <v/>
      </c>
      <c r="D5826" s="24" t="str">
        <f>_xlfn.IFNA(VLOOKUP(C5826,list!$G$2:$I$10,2,FALSE),"")</f>
        <v/>
      </c>
      <c r="E5826" s="24" t="str">
        <f>_xlfn.IFNA(VLOOKUP(C5826,list!G:I,3,FALSE),"")</f>
        <v/>
      </c>
      <c r="O5826" s="26" t="str">
        <f t="shared" ref="O5826:O5889" si="457">IFERROR(IF(H5826="","",DATE(YEAR(H5826),MONTH(H5826),1)),"")</f>
        <v/>
      </c>
      <c r="P5826" s="28" t="str">
        <f t="shared" si="456"/>
        <v/>
      </c>
      <c r="Q5826" s="24" t="str">
        <f t="shared" ref="Q5826:Q5889" si="458">IFERROR(IF(J5826="","",MONTH(EOMONTH(J5826,(DAY(J5826)&gt;15)+0))),"")</f>
        <v/>
      </c>
      <c r="R5826" s="24" t="str">
        <f t="shared" ref="R5826:R5889" si="459">IFERROR(IF(J5826="","",IF(AND(MONTH(J5826)=12,Q5826=1),YEAR(J5826)+1,YEAR(J5826))),"")</f>
        <v/>
      </c>
      <c r="S5826" s="27" t="str">
        <f t="shared" ref="S5826:S5889" si="460">IF(OR(Q5826="",R5826=""),"",DATE(R5826,Q5826,1))</f>
        <v/>
      </c>
    </row>
    <row r="5827" spans="2:19" x14ac:dyDescent="0.3">
      <c r="B5827" s="24" t="str">
        <f>_xlfn.IFNA(VLOOKUP(A5827,list!B:C,2,FALSE),"")</f>
        <v/>
      </c>
      <c r="D5827" s="24" t="str">
        <f>_xlfn.IFNA(VLOOKUP(C5827,list!$G$2:$I$10,2,FALSE),"")</f>
        <v/>
      </c>
      <c r="E5827" s="24" t="str">
        <f>_xlfn.IFNA(VLOOKUP(C5827,list!G:I,3,FALSE),"")</f>
        <v/>
      </c>
      <c r="O5827" s="26" t="str">
        <f t="shared" si="457"/>
        <v/>
      </c>
      <c r="P5827" s="28" t="str">
        <f t="shared" ref="P5827:P5890" si="461">IFERROR(IF(J5827&gt;0,((J5827-H5827)/7),""),"")</f>
        <v/>
      </c>
      <c r="Q5827" s="24" t="str">
        <f t="shared" si="458"/>
        <v/>
      </c>
      <c r="R5827" s="24" t="str">
        <f t="shared" si="459"/>
        <v/>
      </c>
      <c r="S5827" s="27" t="str">
        <f t="shared" si="460"/>
        <v/>
      </c>
    </row>
    <row r="5828" spans="2:19" x14ac:dyDescent="0.3">
      <c r="B5828" s="24" t="str">
        <f>_xlfn.IFNA(VLOOKUP(A5828,list!B:C,2,FALSE),"")</f>
        <v/>
      </c>
      <c r="D5828" s="24" t="str">
        <f>_xlfn.IFNA(VLOOKUP(C5828,list!$G$2:$I$10,2,FALSE),"")</f>
        <v/>
      </c>
      <c r="E5828" s="24" t="str">
        <f>_xlfn.IFNA(VLOOKUP(C5828,list!G:I,3,FALSE),"")</f>
        <v/>
      </c>
      <c r="O5828" s="26" t="str">
        <f t="shared" si="457"/>
        <v/>
      </c>
      <c r="P5828" s="28" t="str">
        <f t="shared" si="461"/>
        <v/>
      </c>
      <c r="Q5828" s="24" t="str">
        <f t="shared" si="458"/>
        <v/>
      </c>
      <c r="R5828" s="24" t="str">
        <f t="shared" si="459"/>
        <v/>
      </c>
      <c r="S5828" s="27" t="str">
        <f t="shared" si="460"/>
        <v/>
      </c>
    </row>
    <row r="5829" spans="2:19" x14ac:dyDescent="0.3">
      <c r="B5829" s="24" t="str">
        <f>_xlfn.IFNA(VLOOKUP(A5829,list!B:C,2,FALSE),"")</f>
        <v/>
      </c>
      <c r="D5829" s="24" t="str">
        <f>_xlfn.IFNA(VLOOKUP(C5829,list!$G$2:$I$10,2,FALSE),"")</f>
        <v/>
      </c>
      <c r="E5829" s="24" t="str">
        <f>_xlfn.IFNA(VLOOKUP(C5829,list!G:I,3,FALSE),"")</f>
        <v/>
      </c>
      <c r="O5829" s="26" t="str">
        <f t="shared" si="457"/>
        <v/>
      </c>
      <c r="P5829" s="28" t="str">
        <f t="shared" si="461"/>
        <v/>
      </c>
      <c r="Q5829" s="24" t="str">
        <f t="shared" si="458"/>
        <v/>
      </c>
      <c r="R5829" s="24" t="str">
        <f t="shared" si="459"/>
        <v/>
      </c>
      <c r="S5829" s="27" t="str">
        <f t="shared" si="460"/>
        <v/>
      </c>
    </row>
    <row r="5830" spans="2:19" x14ac:dyDescent="0.3">
      <c r="B5830" s="24" t="str">
        <f>_xlfn.IFNA(VLOOKUP(A5830,list!B:C,2,FALSE),"")</f>
        <v/>
      </c>
      <c r="D5830" s="24" t="str">
        <f>_xlfn.IFNA(VLOOKUP(C5830,list!$G$2:$I$10,2,FALSE),"")</f>
        <v/>
      </c>
      <c r="E5830" s="24" t="str">
        <f>_xlfn.IFNA(VLOOKUP(C5830,list!G:I,3,FALSE),"")</f>
        <v/>
      </c>
      <c r="O5830" s="26" t="str">
        <f t="shared" si="457"/>
        <v/>
      </c>
      <c r="P5830" s="28" t="str">
        <f t="shared" si="461"/>
        <v/>
      </c>
      <c r="Q5830" s="24" t="str">
        <f t="shared" si="458"/>
        <v/>
      </c>
      <c r="R5830" s="24" t="str">
        <f t="shared" si="459"/>
        <v/>
      </c>
      <c r="S5830" s="27" t="str">
        <f t="shared" si="460"/>
        <v/>
      </c>
    </row>
    <row r="5831" spans="2:19" x14ac:dyDescent="0.3">
      <c r="B5831" s="24" t="str">
        <f>_xlfn.IFNA(VLOOKUP(A5831,list!B:C,2,FALSE),"")</f>
        <v/>
      </c>
      <c r="D5831" s="24" t="str">
        <f>_xlfn.IFNA(VLOOKUP(C5831,list!$G$2:$I$10,2,FALSE),"")</f>
        <v/>
      </c>
      <c r="E5831" s="24" t="str">
        <f>_xlfn.IFNA(VLOOKUP(C5831,list!G:I,3,FALSE),"")</f>
        <v/>
      </c>
      <c r="O5831" s="26" t="str">
        <f t="shared" si="457"/>
        <v/>
      </c>
      <c r="P5831" s="28" t="str">
        <f t="shared" si="461"/>
        <v/>
      </c>
      <c r="Q5831" s="24" t="str">
        <f t="shared" si="458"/>
        <v/>
      </c>
      <c r="R5831" s="24" t="str">
        <f t="shared" si="459"/>
        <v/>
      </c>
      <c r="S5831" s="27" t="str">
        <f t="shared" si="460"/>
        <v/>
      </c>
    </row>
    <row r="5832" spans="2:19" x14ac:dyDescent="0.3">
      <c r="B5832" s="24" t="str">
        <f>_xlfn.IFNA(VLOOKUP(A5832,list!B:C,2,FALSE),"")</f>
        <v/>
      </c>
      <c r="D5832" s="24" t="str">
        <f>_xlfn.IFNA(VLOOKUP(C5832,list!$G$2:$I$10,2,FALSE),"")</f>
        <v/>
      </c>
      <c r="E5832" s="24" t="str">
        <f>_xlfn.IFNA(VLOOKUP(C5832,list!G:I,3,FALSE),"")</f>
        <v/>
      </c>
      <c r="O5832" s="26" t="str">
        <f t="shared" si="457"/>
        <v/>
      </c>
      <c r="P5832" s="28" t="str">
        <f t="shared" si="461"/>
        <v/>
      </c>
      <c r="Q5832" s="24" t="str">
        <f t="shared" si="458"/>
        <v/>
      </c>
      <c r="R5832" s="24" t="str">
        <f t="shared" si="459"/>
        <v/>
      </c>
      <c r="S5832" s="27" t="str">
        <f t="shared" si="460"/>
        <v/>
      </c>
    </row>
    <row r="5833" spans="2:19" x14ac:dyDescent="0.3">
      <c r="B5833" s="24" t="str">
        <f>_xlfn.IFNA(VLOOKUP(A5833,list!B:C,2,FALSE),"")</f>
        <v/>
      </c>
      <c r="D5833" s="24" t="str">
        <f>_xlfn.IFNA(VLOOKUP(C5833,list!$G$2:$I$10,2,FALSE),"")</f>
        <v/>
      </c>
      <c r="E5833" s="24" t="str">
        <f>_xlfn.IFNA(VLOOKUP(C5833,list!G:I,3,FALSE),"")</f>
        <v/>
      </c>
      <c r="O5833" s="26" t="str">
        <f t="shared" si="457"/>
        <v/>
      </c>
      <c r="P5833" s="28" t="str">
        <f t="shared" si="461"/>
        <v/>
      </c>
      <c r="Q5833" s="24" t="str">
        <f t="shared" si="458"/>
        <v/>
      </c>
      <c r="R5833" s="24" t="str">
        <f t="shared" si="459"/>
        <v/>
      </c>
      <c r="S5833" s="27" t="str">
        <f t="shared" si="460"/>
        <v/>
      </c>
    </row>
    <row r="5834" spans="2:19" x14ac:dyDescent="0.3">
      <c r="B5834" s="24" t="str">
        <f>_xlfn.IFNA(VLOOKUP(A5834,list!B:C,2,FALSE),"")</f>
        <v/>
      </c>
      <c r="D5834" s="24" t="str">
        <f>_xlfn.IFNA(VLOOKUP(C5834,list!$G$2:$I$10,2,FALSE),"")</f>
        <v/>
      </c>
      <c r="E5834" s="24" t="str">
        <f>_xlfn.IFNA(VLOOKUP(C5834,list!G:I,3,FALSE),"")</f>
        <v/>
      </c>
      <c r="O5834" s="26" t="str">
        <f t="shared" si="457"/>
        <v/>
      </c>
      <c r="P5834" s="28" t="str">
        <f t="shared" si="461"/>
        <v/>
      </c>
      <c r="Q5834" s="24" t="str">
        <f t="shared" si="458"/>
        <v/>
      </c>
      <c r="R5834" s="24" t="str">
        <f t="shared" si="459"/>
        <v/>
      </c>
      <c r="S5834" s="27" t="str">
        <f t="shared" si="460"/>
        <v/>
      </c>
    </row>
    <row r="5835" spans="2:19" x14ac:dyDescent="0.3">
      <c r="B5835" s="24" t="str">
        <f>_xlfn.IFNA(VLOOKUP(A5835,list!B:C,2,FALSE),"")</f>
        <v/>
      </c>
      <c r="D5835" s="24" t="str">
        <f>_xlfn.IFNA(VLOOKUP(C5835,list!$G$2:$I$10,2,FALSE),"")</f>
        <v/>
      </c>
      <c r="E5835" s="24" t="str">
        <f>_xlfn.IFNA(VLOOKUP(C5835,list!G:I,3,FALSE),"")</f>
        <v/>
      </c>
      <c r="O5835" s="26" t="str">
        <f t="shared" si="457"/>
        <v/>
      </c>
      <c r="P5835" s="28" t="str">
        <f t="shared" si="461"/>
        <v/>
      </c>
      <c r="Q5835" s="24" t="str">
        <f t="shared" si="458"/>
        <v/>
      </c>
      <c r="R5835" s="24" t="str">
        <f t="shared" si="459"/>
        <v/>
      </c>
      <c r="S5835" s="27" t="str">
        <f t="shared" si="460"/>
        <v/>
      </c>
    </row>
    <row r="5836" spans="2:19" x14ac:dyDescent="0.3">
      <c r="B5836" s="24" t="str">
        <f>_xlfn.IFNA(VLOOKUP(A5836,list!B:C,2,FALSE),"")</f>
        <v/>
      </c>
      <c r="D5836" s="24" t="str">
        <f>_xlfn.IFNA(VLOOKUP(C5836,list!$G$2:$I$10,2,FALSE),"")</f>
        <v/>
      </c>
      <c r="E5836" s="24" t="str">
        <f>_xlfn.IFNA(VLOOKUP(C5836,list!G:I,3,FALSE),"")</f>
        <v/>
      </c>
      <c r="O5836" s="26" t="str">
        <f t="shared" si="457"/>
        <v/>
      </c>
      <c r="P5836" s="28" t="str">
        <f t="shared" si="461"/>
        <v/>
      </c>
      <c r="Q5836" s="24" t="str">
        <f t="shared" si="458"/>
        <v/>
      </c>
      <c r="R5836" s="24" t="str">
        <f t="shared" si="459"/>
        <v/>
      </c>
      <c r="S5836" s="27" t="str">
        <f t="shared" si="460"/>
        <v/>
      </c>
    </row>
    <row r="5837" spans="2:19" x14ac:dyDescent="0.3">
      <c r="B5837" s="24" t="str">
        <f>_xlfn.IFNA(VLOOKUP(A5837,list!B:C,2,FALSE),"")</f>
        <v/>
      </c>
      <c r="D5837" s="24" t="str">
        <f>_xlfn.IFNA(VLOOKUP(C5837,list!$G$2:$I$10,2,FALSE),"")</f>
        <v/>
      </c>
      <c r="E5837" s="24" t="str">
        <f>_xlfn.IFNA(VLOOKUP(C5837,list!G:I,3,FALSE),"")</f>
        <v/>
      </c>
      <c r="O5837" s="26" t="str">
        <f t="shared" si="457"/>
        <v/>
      </c>
      <c r="P5837" s="28" t="str">
        <f t="shared" si="461"/>
        <v/>
      </c>
      <c r="Q5837" s="24" t="str">
        <f t="shared" si="458"/>
        <v/>
      </c>
      <c r="R5837" s="24" t="str">
        <f t="shared" si="459"/>
        <v/>
      </c>
      <c r="S5837" s="27" t="str">
        <f t="shared" si="460"/>
        <v/>
      </c>
    </row>
    <row r="5838" spans="2:19" x14ac:dyDescent="0.3">
      <c r="B5838" s="24" t="str">
        <f>_xlfn.IFNA(VLOOKUP(A5838,list!B:C,2,FALSE),"")</f>
        <v/>
      </c>
      <c r="D5838" s="24" t="str">
        <f>_xlfn.IFNA(VLOOKUP(C5838,list!$G$2:$I$10,2,FALSE),"")</f>
        <v/>
      </c>
      <c r="E5838" s="24" t="str">
        <f>_xlfn.IFNA(VLOOKUP(C5838,list!G:I,3,FALSE),"")</f>
        <v/>
      </c>
      <c r="O5838" s="26" t="str">
        <f t="shared" si="457"/>
        <v/>
      </c>
      <c r="P5838" s="28" t="str">
        <f t="shared" si="461"/>
        <v/>
      </c>
      <c r="Q5838" s="24" t="str">
        <f t="shared" si="458"/>
        <v/>
      </c>
      <c r="R5838" s="24" t="str">
        <f t="shared" si="459"/>
        <v/>
      </c>
      <c r="S5838" s="27" t="str">
        <f t="shared" si="460"/>
        <v/>
      </c>
    </row>
    <row r="5839" spans="2:19" x14ac:dyDescent="0.3">
      <c r="B5839" s="24" t="str">
        <f>_xlfn.IFNA(VLOOKUP(A5839,list!B:C,2,FALSE),"")</f>
        <v/>
      </c>
      <c r="D5839" s="24" t="str">
        <f>_xlfn.IFNA(VLOOKUP(C5839,list!$G$2:$I$10,2,FALSE),"")</f>
        <v/>
      </c>
      <c r="E5839" s="24" t="str">
        <f>_xlfn.IFNA(VLOOKUP(C5839,list!G:I,3,FALSE),"")</f>
        <v/>
      </c>
      <c r="O5839" s="26" t="str">
        <f t="shared" si="457"/>
        <v/>
      </c>
      <c r="P5839" s="28" t="str">
        <f t="shared" si="461"/>
        <v/>
      </c>
      <c r="Q5839" s="24" t="str">
        <f t="shared" si="458"/>
        <v/>
      </c>
      <c r="R5839" s="24" t="str">
        <f t="shared" si="459"/>
        <v/>
      </c>
      <c r="S5839" s="27" t="str">
        <f t="shared" si="460"/>
        <v/>
      </c>
    </row>
    <row r="5840" spans="2:19" x14ac:dyDescent="0.3">
      <c r="B5840" s="24" t="str">
        <f>_xlfn.IFNA(VLOOKUP(A5840,list!B:C,2,FALSE),"")</f>
        <v/>
      </c>
      <c r="D5840" s="24" t="str">
        <f>_xlfn.IFNA(VLOOKUP(C5840,list!$G$2:$I$10,2,FALSE),"")</f>
        <v/>
      </c>
      <c r="E5840" s="24" t="str">
        <f>_xlfn.IFNA(VLOOKUP(C5840,list!G:I,3,FALSE),"")</f>
        <v/>
      </c>
      <c r="O5840" s="26" t="str">
        <f t="shared" si="457"/>
        <v/>
      </c>
      <c r="P5840" s="28" t="str">
        <f t="shared" si="461"/>
        <v/>
      </c>
      <c r="Q5840" s="24" t="str">
        <f t="shared" si="458"/>
        <v/>
      </c>
      <c r="R5840" s="24" t="str">
        <f t="shared" si="459"/>
        <v/>
      </c>
      <c r="S5840" s="27" t="str">
        <f t="shared" si="460"/>
        <v/>
      </c>
    </row>
    <row r="5841" spans="2:19" x14ac:dyDescent="0.3">
      <c r="B5841" s="24" t="str">
        <f>_xlfn.IFNA(VLOOKUP(A5841,list!B:C,2,FALSE),"")</f>
        <v/>
      </c>
      <c r="D5841" s="24" t="str">
        <f>_xlfn.IFNA(VLOOKUP(C5841,list!$G$2:$I$10,2,FALSE),"")</f>
        <v/>
      </c>
      <c r="E5841" s="24" t="str">
        <f>_xlfn.IFNA(VLOOKUP(C5841,list!G:I,3,FALSE),"")</f>
        <v/>
      </c>
      <c r="O5841" s="26" t="str">
        <f t="shared" si="457"/>
        <v/>
      </c>
      <c r="P5841" s="28" t="str">
        <f t="shared" si="461"/>
        <v/>
      </c>
      <c r="Q5841" s="24" t="str">
        <f t="shared" si="458"/>
        <v/>
      </c>
      <c r="R5841" s="24" t="str">
        <f t="shared" si="459"/>
        <v/>
      </c>
      <c r="S5841" s="27" t="str">
        <f t="shared" si="460"/>
        <v/>
      </c>
    </row>
    <row r="5842" spans="2:19" x14ac:dyDescent="0.3">
      <c r="B5842" s="24" t="str">
        <f>_xlfn.IFNA(VLOOKUP(A5842,list!B:C,2,FALSE),"")</f>
        <v/>
      </c>
      <c r="D5842" s="24" t="str">
        <f>_xlfn.IFNA(VLOOKUP(C5842,list!$G$2:$I$10,2,FALSE),"")</f>
        <v/>
      </c>
      <c r="E5842" s="24" t="str">
        <f>_xlfn.IFNA(VLOOKUP(C5842,list!G:I,3,FALSE),"")</f>
        <v/>
      </c>
      <c r="O5842" s="26" t="str">
        <f t="shared" si="457"/>
        <v/>
      </c>
      <c r="P5842" s="28" t="str">
        <f t="shared" si="461"/>
        <v/>
      </c>
      <c r="Q5842" s="24" t="str">
        <f t="shared" si="458"/>
        <v/>
      </c>
      <c r="R5842" s="24" t="str">
        <f t="shared" si="459"/>
        <v/>
      </c>
      <c r="S5842" s="27" t="str">
        <f t="shared" si="460"/>
        <v/>
      </c>
    </row>
    <row r="5843" spans="2:19" x14ac:dyDescent="0.3">
      <c r="B5843" s="24" t="str">
        <f>_xlfn.IFNA(VLOOKUP(A5843,list!B:C,2,FALSE),"")</f>
        <v/>
      </c>
      <c r="D5843" s="24" t="str">
        <f>_xlfn.IFNA(VLOOKUP(C5843,list!$G$2:$I$10,2,FALSE),"")</f>
        <v/>
      </c>
      <c r="E5843" s="24" t="str">
        <f>_xlfn.IFNA(VLOOKUP(C5843,list!G:I,3,FALSE),"")</f>
        <v/>
      </c>
      <c r="O5843" s="26" t="str">
        <f t="shared" si="457"/>
        <v/>
      </c>
      <c r="P5843" s="28" t="str">
        <f t="shared" si="461"/>
        <v/>
      </c>
      <c r="Q5843" s="24" t="str">
        <f t="shared" si="458"/>
        <v/>
      </c>
      <c r="R5843" s="24" t="str">
        <f t="shared" si="459"/>
        <v/>
      </c>
      <c r="S5843" s="27" t="str">
        <f t="shared" si="460"/>
        <v/>
      </c>
    </row>
    <row r="5844" spans="2:19" x14ac:dyDescent="0.3">
      <c r="B5844" s="24" t="str">
        <f>_xlfn.IFNA(VLOOKUP(A5844,list!B:C,2,FALSE),"")</f>
        <v/>
      </c>
      <c r="D5844" s="24" t="str">
        <f>_xlfn.IFNA(VLOOKUP(C5844,list!$G$2:$I$10,2,FALSE),"")</f>
        <v/>
      </c>
      <c r="E5844" s="24" t="str">
        <f>_xlfn.IFNA(VLOOKUP(C5844,list!G:I,3,FALSE),"")</f>
        <v/>
      </c>
      <c r="O5844" s="26" t="str">
        <f t="shared" si="457"/>
        <v/>
      </c>
      <c r="P5844" s="28" t="str">
        <f t="shared" si="461"/>
        <v/>
      </c>
      <c r="Q5844" s="24" t="str">
        <f t="shared" si="458"/>
        <v/>
      </c>
      <c r="R5844" s="24" t="str">
        <f t="shared" si="459"/>
        <v/>
      </c>
      <c r="S5844" s="27" t="str">
        <f t="shared" si="460"/>
        <v/>
      </c>
    </row>
    <row r="5845" spans="2:19" x14ac:dyDescent="0.3">
      <c r="B5845" s="24" t="str">
        <f>_xlfn.IFNA(VLOOKUP(A5845,list!B:C,2,FALSE),"")</f>
        <v/>
      </c>
      <c r="D5845" s="24" t="str">
        <f>_xlfn.IFNA(VLOOKUP(C5845,list!$G$2:$I$10,2,FALSE),"")</f>
        <v/>
      </c>
      <c r="E5845" s="24" t="str">
        <f>_xlfn.IFNA(VLOOKUP(C5845,list!G:I,3,FALSE),"")</f>
        <v/>
      </c>
      <c r="O5845" s="26" t="str">
        <f t="shared" si="457"/>
        <v/>
      </c>
      <c r="P5845" s="28" t="str">
        <f t="shared" si="461"/>
        <v/>
      </c>
      <c r="Q5845" s="24" t="str">
        <f t="shared" si="458"/>
        <v/>
      </c>
      <c r="R5845" s="24" t="str">
        <f t="shared" si="459"/>
        <v/>
      </c>
      <c r="S5845" s="27" t="str">
        <f t="shared" si="460"/>
        <v/>
      </c>
    </row>
    <row r="5846" spans="2:19" x14ac:dyDescent="0.3">
      <c r="B5846" s="24" t="str">
        <f>_xlfn.IFNA(VLOOKUP(A5846,list!B:C,2,FALSE),"")</f>
        <v/>
      </c>
      <c r="D5846" s="24" t="str">
        <f>_xlfn.IFNA(VLOOKUP(C5846,list!$G$2:$I$10,2,FALSE),"")</f>
        <v/>
      </c>
      <c r="E5846" s="24" t="str">
        <f>_xlfn.IFNA(VLOOKUP(C5846,list!G:I,3,FALSE),"")</f>
        <v/>
      </c>
      <c r="O5846" s="26" t="str">
        <f t="shared" si="457"/>
        <v/>
      </c>
      <c r="P5846" s="28" t="str">
        <f t="shared" si="461"/>
        <v/>
      </c>
      <c r="Q5846" s="24" t="str">
        <f t="shared" si="458"/>
        <v/>
      </c>
      <c r="R5846" s="24" t="str">
        <f t="shared" si="459"/>
        <v/>
      </c>
      <c r="S5846" s="27" t="str">
        <f t="shared" si="460"/>
        <v/>
      </c>
    </row>
    <row r="5847" spans="2:19" x14ac:dyDescent="0.3">
      <c r="B5847" s="24" t="str">
        <f>_xlfn.IFNA(VLOOKUP(A5847,list!B:C,2,FALSE),"")</f>
        <v/>
      </c>
      <c r="D5847" s="24" t="str">
        <f>_xlfn.IFNA(VLOOKUP(C5847,list!$G$2:$I$10,2,FALSE),"")</f>
        <v/>
      </c>
      <c r="E5847" s="24" t="str">
        <f>_xlfn.IFNA(VLOOKUP(C5847,list!G:I,3,FALSE),"")</f>
        <v/>
      </c>
      <c r="O5847" s="26" t="str">
        <f t="shared" si="457"/>
        <v/>
      </c>
      <c r="P5847" s="28" t="str">
        <f t="shared" si="461"/>
        <v/>
      </c>
      <c r="Q5847" s="24" t="str">
        <f t="shared" si="458"/>
        <v/>
      </c>
      <c r="R5847" s="24" t="str">
        <f t="shared" si="459"/>
        <v/>
      </c>
      <c r="S5847" s="27" t="str">
        <f t="shared" si="460"/>
        <v/>
      </c>
    </row>
    <row r="5848" spans="2:19" x14ac:dyDescent="0.3">
      <c r="B5848" s="24" t="str">
        <f>_xlfn.IFNA(VLOOKUP(A5848,list!B:C,2,FALSE),"")</f>
        <v/>
      </c>
      <c r="D5848" s="24" t="str">
        <f>_xlfn.IFNA(VLOOKUP(C5848,list!$G$2:$I$10,2,FALSE),"")</f>
        <v/>
      </c>
      <c r="E5848" s="24" t="str">
        <f>_xlfn.IFNA(VLOOKUP(C5848,list!G:I,3,FALSE),"")</f>
        <v/>
      </c>
      <c r="O5848" s="26" t="str">
        <f t="shared" si="457"/>
        <v/>
      </c>
      <c r="P5848" s="28" t="str">
        <f t="shared" si="461"/>
        <v/>
      </c>
      <c r="Q5848" s="24" t="str">
        <f t="shared" si="458"/>
        <v/>
      </c>
      <c r="R5848" s="24" t="str">
        <f t="shared" si="459"/>
        <v/>
      </c>
      <c r="S5848" s="27" t="str">
        <f t="shared" si="460"/>
        <v/>
      </c>
    </row>
    <row r="5849" spans="2:19" x14ac:dyDescent="0.3">
      <c r="B5849" s="24" t="str">
        <f>_xlfn.IFNA(VLOOKUP(A5849,list!B:C,2,FALSE),"")</f>
        <v/>
      </c>
      <c r="D5849" s="24" t="str">
        <f>_xlfn.IFNA(VLOOKUP(C5849,list!$G$2:$I$10,2,FALSE),"")</f>
        <v/>
      </c>
      <c r="E5849" s="24" t="str">
        <f>_xlfn.IFNA(VLOOKUP(C5849,list!G:I,3,FALSE),"")</f>
        <v/>
      </c>
      <c r="O5849" s="26" t="str">
        <f t="shared" si="457"/>
        <v/>
      </c>
      <c r="P5849" s="28" t="str">
        <f t="shared" si="461"/>
        <v/>
      </c>
      <c r="Q5849" s="24" t="str">
        <f t="shared" si="458"/>
        <v/>
      </c>
      <c r="R5849" s="24" t="str">
        <f t="shared" si="459"/>
        <v/>
      </c>
      <c r="S5849" s="27" t="str">
        <f t="shared" si="460"/>
        <v/>
      </c>
    </row>
    <row r="5850" spans="2:19" x14ac:dyDescent="0.3">
      <c r="B5850" s="24" t="str">
        <f>_xlfn.IFNA(VLOOKUP(A5850,list!B:C,2,FALSE),"")</f>
        <v/>
      </c>
      <c r="D5850" s="24" t="str">
        <f>_xlfn.IFNA(VLOOKUP(C5850,list!$G$2:$I$10,2,FALSE),"")</f>
        <v/>
      </c>
      <c r="E5850" s="24" t="str">
        <f>_xlfn.IFNA(VLOOKUP(C5850,list!G:I,3,FALSE),"")</f>
        <v/>
      </c>
      <c r="O5850" s="26" t="str">
        <f t="shared" si="457"/>
        <v/>
      </c>
      <c r="P5850" s="28" t="str">
        <f t="shared" si="461"/>
        <v/>
      </c>
      <c r="Q5850" s="24" t="str">
        <f t="shared" si="458"/>
        <v/>
      </c>
      <c r="R5850" s="24" t="str">
        <f t="shared" si="459"/>
        <v/>
      </c>
      <c r="S5850" s="27" t="str">
        <f t="shared" si="460"/>
        <v/>
      </c>
    </row>
    <row r="5851" spans="2:19" x14ac:dyDescent="0.3">
      <c r="B5851" s="24" t="str">
        <f>_xlfn.IFNA(VLOOKUP(A5851,list!B:C,2,FALSE),"")</f>
        <v/>
      </c>
      <c r="D5851" s="24" t="str">
        <f>_xlfn.IFNA(VLOOKUP(C5851,list!$G$2:$I$10,2,FALSE),"")</f>
        <v/>
      </c>
      <c r="E5851" s="24" t="str">
        <f>_xlfn.IFNA(VLOOKUP(C5851,list!G:I,3,FALSE),"")</f>
        <v/>
      </c>
      <c r="O5851" s="26" t="str">
        <f t="shared" si="457"/>
        <v/>
      </c>
      <c r="P5851" s="28" t="str">
        <f t="shared" si="461"/>
        <v/>
      </c>
      <c r="Q5851" s="24" t="str">
        <f t="shared" si="458"/>
        <v/>
      </c>
      <c r="R5851" s="24" t="str">
        <f t="shared" si="459"/>
        <v/>
      </c>
      <c r="S5851" s="27" t="str">
        <f t="shared" si="460"/>
        <v/>
      </c>
    </row>
    <row r="5852" spans="2:19" x14ac:dyDescent="0.3">
      <c r="B5852" s="24" t="str">
        <f>_xlfn.IFNA(VLOOKUP(A5852,list!B:C,2,FALSE),"")</f>
        <v/>
      </c>
      <c r="D5852" s="24" t="str">
        <f>_xlfn.IFNA(VLOOKUP(C5852,list!$G$2:$I$10,2,FALSE),"")</f>
        <v/>
      </c>
      <c r="E5852" s="24" t="str">
        <f>_xlfn.IFNA(VLOOKUP(C5852,list!G:I,3,FALSE),"")</f>
        <v/>
      </c>
      <c r="O5852" s="26" t="str">
        <f t="shared" si="457"/>
        <v/>
      </c>
      <c r="P5852" s="28" t="str">
        <f t="shared" si="461"/>
        <v/>
      </c>
      <c r="Q5852" s="24" t="str">
        <f t="shared" si="458"/>
        <v/>
      </c>
      <c r="R5852" s="24" t="str">
        <f t="shared" si="459"/>
        <v/>
      </c>
      <c r="S5852" s="27" t="str">
        <f t="shared" si="460"/>
        <v/>
      </c>
    </row>
    <row r="5853" spans="2:19" x14ac:dyDescent="0.3">
      <c r="B5853" s="24" t="str">
        <f>_xlfn.IFNA(VLOOKUP(A5853,list!B:C,2,FALSE),"")</f>
        <v/>
      </c>
      <c r="D5853" s="24" t="str">
        <f>_xlfn.IFNA(VLOOKUP(C5853,list!$G$2:$I$10,2,FALSE),"")</f>
        <v/>
      </c>
      <c r="E5853" s="24" t="str">
        <f>_xlfn.IFNA(VLOOKUP(C5853,list!G:I,3,FALSE),"")</f>
        <v/>
      </c>
      <c r="O5853" s="26" t="str">
        <f t="shared" si="457"/>
        <v/>
      </c>
      <c r="P5853" s="28" t="str">
        <f t="shared" si="461"/>
        <v/>
      </c>
      <c r="Q5853" s="24" t="str">
        <f t="shared" si="458"/>
        <v/>
      </c>
      <c r="R5853" s="24" t="str">
        <f t="shared" si="459"/>
        <v/>
      </c>
      <c r="S5853" s="27" t="str">
        <f t="shared" si="460"/>
        <v/>
      </c>
    </row>
    <row r="5854" spans="2:19" x14ac:dyDescent="0.3">
      <c r="B5854" s="24" t="str">
        <f>_xlfn.IFNA(VLOOKUP(A5854,list!B:C,2,FALSE),"")</f>
        <v/>
      </c>
      <c r="D5854" s="24" t="str">
        <f>_xlfn.IFNA(VLOOKUP(C5854,list!$G$2:$I$10,2,FALSE),"")</f>
        <v/>
      </c>
      <c r="E5854" s="24" t="str">
        <f>_xlfn.IFNA(VLOOKUP(C5854,list!G:I,3,FALSE),"")</f>
        <v/>
      </c>
      <c r="O5854" s="26" t="str">
        <f t="shared" si="457"/>
        <v/>
      </c>
      <c r="P5854" s="28" t="str">
        <f t="shared" si="461"/>
        <v/>
      </c>
      <c r="Q5854" s="24" t="str">
        <f t="shared" si="458"/>
        <v/>
      </c>
      <c r="R5854" s="24" t="str">
        <f t="shared" si="459"/>
        <v/>
      </c>
      <c r="S5854" s="27" t="str">
        <f t="shared" si="460"/>
        <v/>
      </c>
    </row>
    <row r="5855" spans="2:19" x14ac:dyDescent="0.3">
      <c r="B5855" s="24" t="str">
        <f>_xlfn.IFNA(VLOOKUP(A5855,list!B:C,2,FALSE),"")</f>
        <v/>
      </c>
      <c r="D5855" s="24" t="str">
        <f>_xlfn.IFNA(VLOOKUP(C5855,list!$G$2:$I$10,2,FALSE),"")</f>
        <v/>
      </c>
      <c r="E5855" s="24" t="str">
        <f>_xlfn.IFNA(VLOOKUP(C5855,list!G:I,3,FALSE),"")</f>
        <v/>
      </c>
      <c r="O5855" s="26" t="str">
        <f t="shared" si="457"/>
        <v/>
      </c>
      <c r="P5855" s="28" t="str">
        <f t="shared" si="461"/>
        <v/>
      </c>
      <c r="Q5855" s="24" t="str">
        <f t="shared" si="458"/>
        <v/>
      </c>
      <c r="R5855" s="24" t="str">
        <f t="shared" si="459"/>
        <v/>
      </c>
      <c r="S5855" s="27" t="str">
        <f t="shared" si="460"/>
        <v/>
      </c>
    </row>
    <row r="5856" spans="2:19" x14ac:dyDescent="0.3">
      <c r="B5856" s="24" t="str">
        <f>_xlfn.IFNA(VLOOKUP(A5856,list!B:C,2,FALSE),"")</f>
        <v/>
      </c>
      <c r="D5856" s="24" t="str">
        <f>_xlfn.IFNA(VLOOKUP(C5856,list!$G$2:$I$10,2,FALSE),"")</f>
        <v/>
      </c>
      <c r="E5856" s="24" t="str">
        <f>_xlfn.IFNA(VLOOKUP(C5856,list!G:I,3,FALSE),"")</f>
        <v/>
      </c>
      <c r="O5856" s="26" t="str">
        <f t="shared" si="457"/>
        <v/>
      </c>
      <c r="P5856" s="28" t="str">
        <f t="shared" si="461"/>
        <v/>
      </c>
      <c r="Q5856" s="24" t="str">
        <f t="shared" si="458"/>
        <v/>
      </c>
      <c r="R5856" s="24" t="str">
        <f t="shared" si="459"/>
        <v/>
      </c>
      <c r="S5856" s="27" t="str">
        <f t="shared" si="460"/>
        <v/>
      </c>
    </row>
    <row r="5857" spans="2:19" x14ac:dyDescent="0.3">
      <c r="B5857" s="24" t="str">
        <f>_xlfn.IFNA(VLOOKUP(A5857,list!B:C,2,FALSE),"")</f>
        <v/>
      </c>
      <c r="D5857" s="24" t="str">
        <f>_xlfn.IFNA(VLOOKUP(C5857,list!$G$2:$I$10,2,FALSE),"")</f>
        <v/>
      </c>
      <c r="E5857" s="24" t="str">
        <f>_xlfn.IFNA(VLOOKUP(C5857,list!G:I,3,FALSE),"")</f>
        <v/>
      </c>
      <c r="O5857" s="26" t="str">
        <f t="shared" si="457"/>
        <v/>
      </c>
      <c r="P5857" s="28" t="str">
        <f t="shared" si="461"/>
        <v/>
      </c>
      <c r="Q5857" s="24" t="str">
        <f t="shared" si="458"/>
        <v/>
      </c>
      <c r="R5857" s="24" t="str">
        <f t="shared" si="459"/>
        <v/>
      </c>
      <c r="S5857" s="27" t="str">
        <f t="shared" si="460"/>
        <v/>
      </c>
    </row>
    <row r="5858" spans="2:19" x14ac:dyDescent="0.3">
      <c r="B5858" s="24" t="str">
        <f>_xlfn.IFNA(VLOOKUP(A5858,list!B:C,2,FALSE),"")</f>
        <v/>
      </c>
      <c r="D5858" s="24" t="str">
        <f>_xlfn.IFNA(VLOOKUP(C5858,list!$G$2:$I$10,2,FALSE),"")</f>
        <v/>
      </c>
      <c r="E5858" s="24" t="str">
        <f>_xlfn.IFNA(VLOOKUP(C5858,list!G:I,3,FALSE),"")</f>
        <v/>
      </c>
      <c r="O5858" s="26" t="str">
        <f t="shared" si="457"/>
        <v/>
      </c>
      <c r="P5858" s="28" t="str">
        <f t="shared" si="461"/>
        <v/>
      </c>
      <c r="Q5858" s="24" t="str">
        <f t="shared" si="458"/>
        <v/>
      </c>
      <c r="R5858" s="24" t="str">
        <f t="shared" si="459"/>
        <v/>
      </c>
      <c r="S5858" s="27" t="str">
        <f t="shared" si="460"/>
        <v/>
      </c>
    </row>
    <row r="5859" spans="2:19" x14ac:dyDescent="0.3">
      <c r="B5859" s="24" t="str">
        <f>_xlfn.IFNA(VLOOKUP(A5859,list!B:C,2,FALSE),"")</f>
        <v/>
      </c>
      <c r="D5859" s="24" t="str">
        <f>_xlfn.IFNA(VLOOKUP(C5859,list!$G$2:$I$10,2,FALSE),"")</f>
        <v/>
      </c>
      <c r="E5859" s="24" t="str">
        <f>_xlfn.IFNA(VLOOKUP(C5859,list!G:I,3,FALSE),"")</f>
        <v/>
      </c>
      <c r="O5859" s="26" t="str">
        <f t="shared" si="457"/>
        <v/>
      </c>
      <c r="P5859" s="28" t="str">
        <f t="shared" si="461"/>
        <v/>
      </c>
      <c r="Q5859" s="24" t="str">
        <f t="shared" si="458"/>
        <v/>
      </c>
      <c r="R5859" s="24" t="str">
        <f t="shared" si="459"/>
        <v/>
      </c>
      <c r="S5859" s="27" t="str">
        <f t="shared" si="460"/>
        <v/>
      </c>
    </row>
    <row r="5860" spans="2:19" x14ac:dyDescent="0.3">
      <c r="B5860" s="24" t="str">
        <f>_xlfn.IFNA(VLOOKUP(A5860,list!B:C,2,FALSE),"")</f>
        <v/>
      </c>
      <c r="D5860" s="24" t="str">
        <f>_xlfn.IFNA(VLOOKUP(C5860,list!$G$2:$I$10,2,FALSE),"")</f>
        <v/>
      </c>
      <c r="E5860" s="24" t="str">
        <f>_xlfn.IFNA(VLOOKUP(C5860,list!G:I,3,FALSE),"")</f>
        <v/>
      </c>
      <c r="O5860" s="26" t="str">
        <f t="shared" si="457"/>
        <v/>
      </c>
      <c r="P5860" s="28" t="str">
        <f t="shared" si="461"/>
        <v/>
      </c>
      <c r="Q5860" s="24" t="str">
        <f t="shared" si="458"/>
        <v/>
      </c>
      <c r="R5860" s="24" t="str">
        <f t="shared" si="459"/>
        <v/>
      </c>
      <c r="S5860" s="27" t="str">
        <f t="shared" si="460"/>
        <v/>
      </c>
    </row>
    <row r="5861" spans="2:19" x14ac:dyDescent="0.3">
      <c r="B5861" s="24" t="str">
        <f>_xlfn.IFNA(VLOOKUP(A5861,list!B:C,2,FALSE),"")</f>
        <v/>
      </c>
      <c r="D5861" s="24" t="str">
        <f>_xlfn.IFNA(VLOOKUP(C5861,list!$G$2:$I$10,2,FALSE),"")</f>
        <v/>
      </c>
      <c r="E5861" s="24" t="str">
        <f>_xlfn.IFNA(VLOOKUP(C5861,list!G:I,3,FALSE),"")</f>
        <v/>
      </c>
      <c r="O5861" s="26" t="str">
        <f t="shared" si="457"/>
        <v/>
      </c>
      <c r="P5861" s="28" t="str">
        <f t="shared" si="461"/>
        <v/>
      </c>
      <c r="Q5861" s="24" t="str">
        <f t="shared" si="458"/>
        <v/>
      </c>
      <c r="R5861" s="24" t="str">
        <f t="shared" si="459"/>
        <v/>
      </c>
      <c r="S5861" s="27" t="str">
        <f t="shared" si="460"/>
        <v/>
      </c>
    </row>
    <row r="5862" spans="2:19" x14ac:dyDescent="0.3">
      <c r="B5862" s="24" t="str">
        <f>_xlfn.IFNA(VLOOKUP(A5862,list!B:C,2,FALSE),"")</f>
        <v/>
      </c>
      <c r="D5862" s="24" t="str">
        <f>_xlfn.IFNA(VLOOKUP(C5862,list!$G$2:$I$10,2,FALSE),"")</f>
        <v/>
      </c>
      <c r="E5862" s="24" t="str">
        <f>_xlfn.IFNA(VLOOKUP(C5862,list!G:I,3,FALSE),"")</f>
        <v/>
      </c>
      <c r="O5862" s="26" t="str">
        <f t="shared" si="457"/>
        <v/>
      </c>
      <c r="P5862" s="28" t="str">
        <f t="shared" si="461"/>
        <v/>
      </c>
      <c r="Q5862" s="24" t="str">
        <f t="shared" si="458"/>
        <v/>
      </c>
      <c r="R5862" s="24" t="str">
        <f t="shared" si="459"/>
        <v/>
      </c>
      <c r="S5862" s="27" t="str">
        <f t="shared" si="460"/>
        <v/>
      </c>
    </row>
    <row r="5863" spans="2:19" x14ac:dyDescent="0.3">
      <c r="B5863" s="24" t="str">
        <f>_xlfn.IFNA(VLOOKUP(A5863,list!B:C,2,FALSE),"")</f>
        <v/>
      </c>
      <c r="D5863" s="24" t="str">
        <f>_xlfn.IFNA(VLOOKUP(C5863,list!$G$2:$I$10,2,FALSE),"")</f>
        <v/>
      </c>
      <c r="E5863" s="24" t="str">
        <f>_xlfn.IFNA(VLOOKUP(C5863,list!G:I,3,FALSE),"")</f>
        <v/>
      </c>
      <c r="O5863" s="26" t="str">
        <f t="shared" si="457"/>
        <v/>
      </c>
      <c r="P5863" s="28" t="str">
        <f t="shared" si="461"/>
        <v/>
      </c>
      <c r="Q5863" s="24" t="str">
        <f t="shared" si="458"/>
        <v/>
      </c>
      <c r="R5863" s="24" t="str">
        <f t="shared" si="459"/>
        <v/>
      </c>
      <c r="S5863" s="27" t="str">
        <f t="shared" si="460"/>
        <v/>
      </c>
    </row>
    <row r="5864" spans="2:19" x14ac:dyDescent="0.3">
      <c r="B5864" s="24" t="str">
        <f>_xlfn.IFNA(VLOOKUP(A5864,list!B:C,2,FALSE),"")</f>
        <v/>
      </c>
      <c r="D5864" s="24" t="str">
        <f>_xlfn.IFNA(VLOOKUP(C5864,list!$G$2:$I$10,2,FALSE),"")</f>
        <v/>
      </c>
      <c r="E5864" s="24" t="str">
        <f>_xlfn.IFNA(VLOOKUP(C5864,list!G:I,3,FALSE),"")</f>
        <v/>
      </c>
      <c r="O5864" s="26" t="str">
        <f t="shared" si="457"/>
        <v/>
      </c>
      <c r="P5864" s="28" t="str">
        <f t="shared" si="461"/>
        <v/>
      </c>
      <c r="Q5864" s="24" t="str">
        <f t="shared" si="458"/>
        <v/>
      </c>
      <c r="R5864" s="24" t="str">
        <f t="shared" si="459"/>
        <v/>
      </c>
      <c r="S5864" s="27" t="str">
        <f t="shared" si="460"/>
        <v/>
      </c>
    </row>
    <row r="5865" spans="2:19" x14ac:dyDescent="0.3">
      <c r="B5865" s="24" t="str">
        <f>_xlfn.IFNA(VLOOKUP(A5865,list!B:C,2,FALSE),"")</f>
        <v/>
      </c>
      <c r="D5865" s="24" t="str">
        <f>_xlfn.IFNA(VLOOKUP(C5865,list!$G$2:$I$10,2,FALSE),"")</f>
        <v/>
      </c>
      <c r="E5865" s="24" t="str">
        <f>_xlfn.IFNA(VLOOKUP(C5865,list!G:I,3,FALSE),"")</f>
        <v/>
      </c>
      <c r="O5865" s="26" t="str">
        <f t="shared" si="457"/>
        <v/>
      </c>
      <c r="P5865" s="28" t="str">
        <f t="shared" si="461"/>
        <v/>
      </c>
      <c r="Q5865" s="24" t="str">
        <f t="shared" si="458"/>
        <v/>
      </c>
      <c r="R5865" s="24" t="str">
        <f t="shared" si="459"/>
        <v/>
      </c>
      <c r="S5865" s="27" t="str">
        <f t="shared" si="460"/>
        <v/>
      </c>
    </row>
    <row r="5866" spans="2:19" x14ac:dyDescent="0.3">
      <c r="B5866" s="24" t="str">
        <f>_xlfn.IFNA(VLOOKUP(A5866,list!B:C,2,FALSE),"")</f>
        <v/>
      </c>
      <c r="D5866" s="24" t="str">
        <f>_xlfn.IFNA(VLOOKUP(C5866,list!$G$2:$I$10,2,FALSE),"")</f>
        <v/>
      </c>
      <c r="E5866" s="24" t="str">
        <f>_xlfn.IFNA(VLOOKUP(C5866,list!G:I,3,FALSE),"")</f>
        <v/>
      </c>
      <c r="O5866" s="26" t="str">
        <f t="shared" si="457"/>
        <v/>
      </c>
      <c r="P5866" s="28" t="str">
        <f t="shared" si="461"/>
        <v/>
      </c>
      <c r="Q5866" s="24" t="str">
        <f t="shared" si="458"/>
        <v/>
      </c>
      <c r="R5866" s="24" t="str">
        <f t="shared" si="459"/>
        <v/>
      </c>
      <c r="S5866" s="27" t="str">
        <f t="shared" si="460"/>
        <v/>
      </c>
    </row>
    <row r="5867" spans="2:19" x14ac:dyDescent="0.3">
      <c r="B5867" s="24" t="str">
        <f>_xlfn.IFNA(VLOOKUP(A5867,list!B:C,2,FALSE),"")</f>
        <v/>
      </c>
      <c r="D5867" s="24" t="str">
        <f>_xlfn.IFNA(VLOOKUP(C5867,list!$G$2:$I$10,2,FALSE),"")</f>
        <v/>
      </c>
      <c r="E5867" s="24" t="str">
        <f>_xlfn.IFNA(VLOOKUP(C5867,list!G:I,3,FALSE),"")</f>
        <v/>
      </c>
      <c r="O5867" s="26" t="str">
        <f t="shared" si="457"/>
        <v/>
      </c>
      <c r="P5867" s="28" t="str">
        <f t="shared" si="461"/>
        <v/>
      </c>
      <c r="Q5867" s="24" t="str">
        <f t="shared" si="458"/>
        <v/>
      </c>
      <c r="R5867" s="24" t="str">
        <f t="shared" si="459"/>
        <v/>
      </c>
      <c r="S5867" s="27" t="str">
        <f t="shared" si="460"/>
        <v/>
      </c>
    </row>
    <row r="5868" spans="2:19" x14ac:dyDescent="0.3">
      <c r="B5868" s="24" t="str">
        <f>_xlfn.IFNA(VLOOKUP(A5868,list!B:C,2,FALSE),"")</f>
        <v/>
      </c>
      <c r="D5868" s="24" t="str">
        <f>_xlfn.IFNA(VLOOKUP(C5868,list!$G$2:$I$10,2,FALSE),"")</f>
        <v/>
      </c>
      <c r="E5868" s="24" t="str">
        <f>_xlfn.IFNA(VLOOKUP(C5868,list!G:I,3,FALSE),"")</f>
        <v/>
      </c>
      <c r="O5868" s="26" t="str">
        <f t="shared" si="457"/>
        <v/>
      </c>
      <c r="P5868" s="28" t="str">
        <f t="shared" si="461"/>
        <v/>
      </c>
      <c r="Q5868" s="24" t="str">
        <f t="shared" si="458"/>
        <v/>
      </c>
      <c r="R5868" s="24" t="str">
        <f t="shared" si="459"/>
        <v/>
      </c>
      <c r="S5868" s="27" t="str">
        <f t="shared" si="460"/>
        <v/>
      </c>
    </row>
    <row r="5869" spans="2:19" x14ac:dyDescent="0.3">
      <c r="B5869" s="24" t="str">
        <f>_xlfn.IFNA(VLOOKUP(A5869,list!B:C,2,FALSE),"")</f>
        <v/>
      </c>
      <c r="D5869" s="24" t="str">
        <f>_xlfn.IFNA(VLOOKUP(C5869,list!$G$2:$I$10,2,FALSE),"")</f>
        <v/>
      </c>
      <c r="E5869" s="24" t="str">
        <f>_xlfn.IFNA(VLOOKUP(C5869,list!G:I,3,FALSE),"")</f>
        <v/>
      </c>
      <c r="O5869" s="26" t="str">
        <f t="shared" si="457"/>
        <v/>
      </c>
      <c r="P5869" s="28" t="str">
        <f t="shared" si="461"/>
        <v/>
      </c>
      <c r="Q5869" s="24" t="str">
        <f t="shared" si="458"/>
        <v/>
      </c>
      <c r="R5869" s="24" t="str">
        <f t="shared" si="459"/>
        <v/>
      </c>
      <c r="S5869" s="27" t="str">
        <f t="shared" si="460"/>
        <v/>
      </c>
    </row>
    <row r="5870" spans="2:19" x14ac:dyDescent="0.3">
      <c r="B5870" s="24" t="str">
        <f>_xlfn.IFNA(VLOOKUP(A5870,list!B:C,2,FALSE),"")</f>
        <v/>
      </c>
      <c r="D5870" s="24" t="str">
        <f>_xlfn.IFNA(VLOOKUP(C5870,list!$G$2:$I$10,2,FALSE),"")</f>
        <v/>
      </c>
      <c r="E5870" s="24" t="str">
        <f>_xlfn.IFNA(VLOOKUP(C5870,list!G:I,3,FALSE),"")</f>
        <v/>
      </c>
      <c r="O5870" s="26" t="str">
        <f t="shared" si="457"/>
        <v/>
      </c>
      <c r="P5870" s="28" t="str">
        <f t="shared" si="461"/>
        <v/>
      </c>
      <c r="Q5870" s="24" t="str">
        <f t="shared" si="458"/>
        <v/>
      </c>
      <c r="R5870" s="24" t="str">
        <f t="shared" si="459"/>
        <v/>
      </c>
      <c r="S5870" s="27" t="str">
        <f t="shared" si="460"/>
        <v/>
      </c>
    </row>
    <row r="5871" spans="2:19" x14ac:dyDescent="0.3">
      <c r="B5871" s="24" t="str">
        <f>_xlfn.IFNA(VLOOKUP(A5871,list!B:C,2,FALSE),"")</f>
        <v/>
      </c>
      <c r="D5871" s="24" t="str">
        <f>_xlfn.IFNA(VLOOKUP(C5871,list!$G$2:$I$10,2,FALSE),"")</f>
        <v/>
      </c>
      <c r="E5871" s="24" t="str">
        <f>_xlfn.IFNA(VLOOKUP(C5871,list!G:I,3,FALSE),"")</f>
        <v/>
      </c>
      <c r="O5871" s="26" t="str">
        <f t="shared" si="457"/>
        <v/>
      </c>
      <c r="P5871" s="28" t="str">
        <f t="shared" si="461"/>
        <v/>
      </c>
      <c r="Q5871" s="24" t="str">
        <f t="shared" si="458"/>
        <v/>
      </c>
      <c r="R5871" s="24" t="str">
        <f t="shared" si="459"/>
        <v/>
      </c>
      <c r="S5871" s="27" t="str">
        <f t="shared" si="460"/>
        <v/>
      </c>
    </row>
    <row r="5872" spans="2:19" x14ac:dyDescent="0.3">
      <c r="B5872" s="24" t="str">
        <f>_xlfn.IFNA(VLOOKUP(A5872,list!B:C,2,FALSE),"")</f>
        <v/>
      </c>
      <c r="D5872" s="24" t="str">
        <f>_xlfn.IFNA(VLOOKUP(C5872,list!$G$2:$I$10,2,FALSE),"")</f>
        <v/>
      </c>
      <c r="E5872" s="24" t="str">
        <f>_xlfn.IFNA(VLOOKUP(C5872,list!G:I,3,FALSE),"")</f>
        <v/>
      </c>
      <c r="O5872" s="26" t="str">
        <f t="shared" si="457"/>
        <v/>
      </c>
      <c r="P5872" s="28" t="str">
        <f t="shared" si="461"/>
        <v/>
      </c>
      <c r="Q5872" s="24" t="str">
        <f t="shared" si="458"/>
        <v/>
      </c>
      <c r="R5872" s="24" t="str">
        <f t="shared" si="459"/>
        <v/>
      </c>
      <c r="S5872" s="27" t="str">
        <f t="shared" si="460"/>
        <v/>
      </c>
    </row>
    <row r="5873" spans="2:19" x14ac:dyDescent="0.3">
      <c r="B5873" s="24" t="str">
        <f>_xlfn.IFNA(VLOOKUP(A5873,list!B:C,2,FALSE),"")</f>
        <v/>
      </c>
      <c r="D5873" s="24" t="str">
        <f>_xlfn.IFNA(VLOOKUP(C5873,list!$G$2:$I$10,2,FALSE),"")</f>
        <v/>
      </c>
      <c r="E5873" s="24" t="str">
        <f>_xlfn.IFNA(VLOOKUP(C5873,list!G:I,3,FALSE),"")</f>
        <v/>
      </c>
      <c r="O5873" s="26" t="str">
        <f t="shared" si="457"/>
        <v/>
      </c>
      <c r="P5873" s="28" t="str">
        <f t="shared" si="461"/>
        <v/>
      </c>
      <c r="Q5873" s="24" t="str">
        <f t="shared" si="458"/>
        <v/>
      </c>
      <c r="R5873" s="24" t="str">
        <f t="shared" si="459"/>
        <v/>
      </c>
      <c r="S5873" s="27" t="str">
        <f t="shared" si="460"/>
        <v/>
      </c>
    </row>
    <row r="5874" spans="2:19" x14ac:dyDescent="0.3">
      <c r="B5874" s="24" t="str">
        <f>_xlfn.IFNA(VLOOKUP(A5874,list!B:C,2,FALSE),"")</f>
        <v/>
      </c>
      <c r="D5874" s="24" t="str">
        <f>_xlfn.IFNA(VLOOKUP(C5874,list!$G$2:$I$10,2,FALSE),"")</f>
        <v/>
      </c>
      <c r="E5874" s="24" t="str">
        <f>_xlfn.IFNA(VLOOKUP(C5874,list!G:I,3,FALSE),"")</f>
        <v/>
      </c>
      <c r="O5874" s="26" t="str">
        <f t="shared" si="457"/>
        <v/>
      </c>
      <c r="P5874" s="28" t="str">
        <f t="shared" si="461"/>
        <v/>
      </c>
      <c r="Q5874" s="24" t="str">
        <f t="shared" si="458"/>
        <v/>
      </c>
      <c r="R5874" s="24" t="str">
        <f t="shared" si="459"/>
        <v/>
      </c>
      <c r="S5874" s="27" t="str">
        <f t="shared" si="460"/>
        <v/>
      </c>
    </row>
    <row r="5875" spans="2:19" x14ac:dyDescent="0.3">
      <c r="B5875" s="24" t="str">
        <f>_xlfn.IFNA(VLOOKUP(A5875,list!B:C,2,FALSE),"")</f>
        <v/>
      </c>
      <c r="D5875" s="24" t="str">
        <f>_xlfn.IFNA(VLOOKUP(C5875,list!$G$2:$I$10,2,FALSE),"")</f>
        <v/>
      </c>
      <c r="E5875" s="24" t="str">
        <f>_xlfn.IFNA(VLOOKUP(C5875,list!G:I,3,FALSE),"")</f>
        <v/>
      </c>
      <c r="O5875" s="26" t="str">
        <f t="shared" si="457"/>
        <v/>
      </c>
      <c r="P5875" s="28" t="str">
        <f t="shared" si="461"/>
        <v/>
      </c>
      <c r="Q5875" s="24" t="str">
        <f t="shared" si="458"/>
        <v/>
      </c>
      <c r="R5875" s="24" t="str">
        <f t="shared" si="459"/>
        <v/>
      </c>
      <c r="S5875" s="27" t="str">
        <f t="shared" si="460"/>
        <v/>
      </c>
    </row>
    <row r="5876" spans="2:19" x14ac:dyDescent="0.3">
      <c r="B5876" s="24" t="str">
        <f>_xlfn.IFNA(VLOOKUP(A5876,list!B:C,2,FALSE),"")</f>
        <v/>
      </c>
      <c r="D5876" s="24" t="str">
        <f>_xlfn.IFNA(VLOOKUP(C5876,list!$G$2:$I$10,2,FALSE),"")</f>
        <v/>
      </c>
      <c r="E5876" s="24" t="str">
        <f>_xlfn.IFNA(VLOOKUP(C5876,list!G:I,3,FALSE),"")</f>
        <v/>
      </c>
      <c r="O5876" s="26" t="str">
        <f t="shared" si="457"/>
        <v/>
      </c>
      <c r="P5876" s="28" t="str">
        <f t="shared" si="461"/>
        <v/>
      </c>
      <c r="Q5876" s="24" t="str">
        <f t="shared" si="458"/>
        <v/>
      </c>
      <c r="R5876" s="24" t="str">
        <f t="shared" si="459"/>
        <v/>
      </c>
      <c r="S5876" s="27" t="str">
        <f t="shared" si="460"/>
        <v/>
      </c>
    </row>
    <row r="5877" spans="2:19" x14ac:dyDescent="0.3">
      <c r="B5877" s="24" t="str">
        <f>_xlfn.IFNA(VLOOKUP(A5877,list!B:C,2,FALSE),"")</f>
        <v/>
      </c>
      <c r="D5877" s="24" t="str">
        <f>_xlfn.IFNA(VLOOKUP(C5877,list!$G$2:$I$10,2,FALSE),"")</f>
        <v/>
      </c>
      <c r="E5877" s="24" t="str">
        <f>_xlfn.IFNA(VLOOKUP(C5877,list!G:I,3,FALSE),"")</f>
        <v/>
      </c>
      <c r="O5877" s="26" t="str">
        <f t="shared" si="457"/>
        <v/>
      </c>
      <c r="P5877" s="28" t="str">
        <f t="shared" si="461"/>
        <v/>
      </c>
      <c r="Q5877" s="24" t="str">
        <f t="shared" si="458"/>
        <v/>
      </c>
      <c r="R5877" s="24" t="str">
        <f t="shared" si="459"/>
        <v/>
      </c>
      <c r="S5877" s="27" t="str">
        <f t="shared" si="460"/>
        <v/>
      </c>
    </row>
    <row r="5878" spans="2:19" x14ac:dyDescent="0.3">
      <c r="B5878" s="24" t="str">
        <f>_xlfn.IFNA(VLOOKUP(A5878,list!B:C,2,FALSE),"")</f>
        <v/>
      </c>
      <c r="D5878" s="24" t="str">
        <f>_xlfn.IFNA(VLOOKUP(C5878,list!$G$2:$I$10,2,FALSE),"")</f>
        <v/>
      </c>
      <c r="E5878" s="24" t="str">
        <f>_xlfn.IFNA(VLOOKUP(C5878,list!G:I,3,FALSE),"")</f>
        <v/>
      </c>
      <c r="O5878" s="26" t="str">
        <f t="shared" si="457"/>
        <v/>
      </c>
      <c r="P5878" s="28" t="str">
        <f t="shared" si="461"/>
        <v/>
      </c>
      <c r="Q5878" s="24" t="str">
        <f t="shared" si="458"/>
        <v/>
      </c>
      <c r="R5878" s="24" t="str">
        <f t="shared" si="459"/>
        <v/>
      </c>
      <c r="S5878" s="27" t="str">
        <f t="shared" si="460"/>
        <v/>
      </c>
    </row>
    <row r="5879" spans="2:19" x14ac:dyDescent="0.3">
      <c r="B5879" s="24" t="str">
        <f>_xlfn.IFNA(VLOOKUP(A5879,list!B:C,2,FALSE),"")</f>
        <v/>
      </c>
      <c r="D5879" s="24" t="str">
        <f>_xlfn.IFNA(VLOOKUP(C5879,list!$G$2:$I$10,2,FALSE),"")</f>
        <v/>
      </c>
      <c r="E5879" s="24" t="str">
        <f>_xlfn.IFNA(VLOOKUP(C5879,list!G:I,3,FALSE),"")</f>
        <v/>
      </c>
      <c r="O5879" s="26" t="str">
        <f t="shared" si="457"/>
        <v/>
      </c>
      <c r="P5879" s="28" t="str">
        <f t="shared" si="461"/>
        <v/>
      </c>
      <c r="Q5879" s="24" t="str">
        <f t="shared" si="458"/>
        <v/>
      </c>
      <c r="R5879" s="24" t="str">
        <f t="shared" si="459"/>
        <v/>
      </c>
      <c r="S5879" s="27" t="str">
        <f t="shared" si="460"/>
        <v/>
      </c>
    </row>
    <row r="5880" spans="2:19" x14ac:dyDescent="0.3">
      <c r="B5880" s="24" t="str">
        <f>_xlfn.IFNA(VLOOKUP(A5880,list!B:C,2,FALSE),"")</f>
        <v/>
      </c>
      <c r="D5880" s="24" t="str">
        <f>_xlfn.IFNA(VLOOKUP(C5880,list!$G$2:$I$10,2,FALSE),"")</f>
        <v/>
      </c>
      <c r="E5880" s="24" t="str">
        <f>_xlfn.IFNA(VLOOKUP(C5880,list!G:I,3,FALSE),"")</f>
        <v/>
      </c>
      <c r="O5880" s="26" t="str">
        <f t="shared" si="457"/>
        <v/>
      </c>
      <c r="P5880" s="28" t="str">
        <f t="shared" si="461"/>
        <v/>
      </c>
      <c r="Q5880" s="24" t="str">
        <f t="shared" si="458"/>
        <v/>
      </c>
      <c r="R5880" s="24" t="str">
        <f t="shared" si="459"/>
        <v/>
      </c>
      <c r="S5880" s="27" t="str">
        <f t="shared" si="460"/>
        <v/>
      </c>
    </row>
    <row r="5881" spans="2:19" x14ac:dyDescent="0.3">
      <c r="B5881" s="24" t="str">
        <f>_xlfn.IFNA(VLOOKUP(A5881,list!B:C,2,FALSE),"")</f>
        <v/>
      </c>
      <c r="D5881" s="24" t="str">
        <f>_xlfn.IFNA(VLOOKUP(C5881,list!$G$2:$I$10,2,FALSE),"")</f>
        <v/>
      </c>
      <c r="E5881" s="24" t="str">
        <f>_xlfn.IFNA(VLOOKUP(C5881,list!G:I,3,FALSE),"")</f>
        <v/>
      </c>
      <c r="O5881" s="26" t="str">
        <f t="shared" si="457"/>
        <v/>
      </c>
      <c r="P5881" s="28" t="str">
        <f t="shared" si="461"/>
        <v/>
      </c>
      <c r="Q5881" s="24" t="str">
        <f t="shared" si="458"/>
        <v/>
      </c>
      <c r="R5881" s="24" t="str">
        <f t="shared" si="459"/>
        <v/>
      </c>
      <c r="S5881" s="27" t="str">
        <f t="shared" si="460"/>
        <v/>
      </c>
    </row>
    <row r="5882" spans="2:19" x14ac:dyDescent="0.3">
      <c r="B5882" s="24" t="str">
        <f>_xlfn.IFNA(VLOOKUP(A5882,list!B:C,2,FALSE),"")</f>
        <v/>
      </c>
      <c r="D5882" s="24" t="str">
        <f>_xlfn.IFNA(VLOOKUP(C5882,list!$G$2:$I$10,2,FALSE),"")</f>
        <v/>
      </c>
      <c r="E5882" s="24" t="str">
        <f>_xlfn.IFNA(VLOOKUP(C5882,list!G:I,3,FALSE),"")</f>
        <v/>
      </c>
      <c r="O5882" s="26" t="str">
        <f t="shared" si="457"/>
        <v/>
      </c>
      <c r="P5882" s="28" t="str">
        <f t="shared" si="461"/>
        <v/>
      </c>
      <c r="Q5882" s="24" t="str">
        <f t="shared" si="458"/>
        <v/>
      </c>
      <c r="R5882" s="24" t="str">
        <f t="shared" si="459"/>
        <v/>
      </c>
      <c r="S5882" s="27" t="str">
        <f t="shared" si="460"/>
        <v/>
      </c>
    </row>
    <row r="5883" spans="2:19" x14ac:dyDescent="0.3">
      <c r="B5883" s="24" t="str">
        <f>_xlfn.IFNA(VLOOKUP(A5883,list!B:C,2,FALSE),"")</f>
        <v/>
      </c>
      <c r="D5883" s="24" t="str">
        <f>_xlfn.IFNA(VLOOKUP(C5883,list!$G$2:$I$10,2,FALSE),"")</f>
        <v/>
      </c>
      <c r="E5883" s="24" t="str">
        <f>_xlfn.IFNA(VLOOKUP(C5883,list!G:I,3,FALSE),"")</f>
        <v/>
      </c>
      <c r="O5883" s="26" t="str">
        <f t="shared" si="457"/>
        <v/>
      </c>
      <c r="P5883" s="28" t="str">
        <f t="shared" si="461"/>
        <v/>
      </c>
      <c r="Q5883" s="24" t="str">
        <f t="shared" si="458"/>
        <v/>
      </c>
      <c r="R5883" s="24" t="str">
        <f t="shared" si="459"/>
        <v/>
      </c>
      <c r="S5883" s="27" t="str">
        <f t="shared" si="460"/>
        <v/>
      </c>
    </row>
    <row r="5884" spans="2:19" x14ac:dyDescent="0.3">
      <c r="B5884" s="24" t="str">
        <f>_xlfn.IFNA(VLOOKUP(A5884,list!B:C,2,FALSE),"")</f>
        <v/>
      </c>
      <c r="D5884" s="24" t="str">
        <f>_xlfn.IFNA(VLOOKUP(C5884,list!$G$2:$I$10,2,FALSE),"")</f>
        <v/>
      </c>
      <c r="E5884" s="24" t="str">
        <f>_xlfn.IFNA(VLOOKUP(C5884,list!G:I,3,FALSE),"")</f>
        <v/>
      </c>
      <c r="O5884" s="26" t="str">
        <f t="shared" si="457"/>
        <v/>
      </c>
      <c r="P5884" s="28" t="str">
        <f t="shared" si="461"/>
        <v/>
      </c>
      <c r="Q5884" s="24" t="str">
        <f t="shared" si="458"/>
        <v/>
      </c>
      <c r="R5884" s="24" t="str">
        <f t="shared" si="459"/>
        <v/>
      </c>
      <c r="S5884" s="27" t="str">
        <f t="shared" si="460"/>
        <v/>
      </c>
    </row>
    <row r="5885" spans="2:19" x14ac:dyDescent="0.3">
      <c r="B5885" s="24" t="str">
        <f>_xlfn.IFNA(VLOOKUP(A5885,list!B:C,2,FALSE),"")</f>
        <v/>
      </c>
      <c r="D5885" s="24" t="str">
        <f>_xlfn.IFNA(VLOOKUP(C5885,list!$G$2:$I$10,2,FALSE),"")</f>
        <v/>
      </c>
      <c r="E5885" s="24" t="str">
        <f>_xlfn.IFNA(VLOOKUP(C5885,list!G:I,3,FALSE),"")</f>
        <v/>
      </c>
      <c r="O5885" s="26" t="str">
        <f t="shared" si="457"/>
        <v/>
      </c>
      <c r="P5885" s="28" t="str">
        <f t="shared" si="461"/>
        <v/>
      </c>
      <c r="Q5885" s="24" t="str">
        <f t="shared" si="458"/>
        <v/>
      </c>
      <c r="R5885" s="24" t="str">
        <f t="shared" si="459"/>
        <v/>
      </c>
      <c r="S5885" s="27" t="str">
        <f t="shared" si="460"/>
        <v/>
      </c>
    </row>
    <row r="5886" spans="2:19" x14ac:dyDescent="0.3">
      <c r="B5886" s="24" t="str">
        <f>_xlfn.IFNA(VLOOKUP(A5886,list!B:C,2,FALSE),"")</f>
        <v/>
      </c>
      <c r="D5886" s="24" t="str">
        <f>_xlfn.IFNA(VLOOKUP(C5886,list!$G$2:$I$10,2,FALSE),"")</f>
        <v/>
      </c>
      <c r="E5886" s="24" t="str">
        <f>_xlfn.IFNA(VLOOKUP(C5886,list!G:I,3,FALSE),"")</f>
        <v/>
      </c>
      <c r="O5886" s="26" t="str">
        <f t="shared" si="457"/>
        <v/>
      </c>
      <c r="P5886" s="28" t="str">
        <f t="shared" si="461"/>
        <v/>
      </c>
      <c r="Q5886" s="24" t="str">
        <f t="shared" si="458"/>
        <v/>
      </c>
      <c r="R5886" s="24" t="str">
        <f t="shared" si="459"/>
        <v/>
      </c>
      <c r="S5886" s="27" t="str">
        <f t="shared" si="460"/>
        <v/>
      </c>
    </row>
    <row r="5887" spans="2:19" x14ac:dyDescent="0.3">
      <c r="B5887" s="24" t="str">
        <f>_xlfn.IFNA(VLOOKUP(A5887,list!B:C,2,FALSE),"")</f>
        <v/>
      </c>
      <c r="D5887" s="24" t="str">
        <f>_xlfn.IFNA(VLOOKUP(C5887,list!$G$2:$I$10,2,FALSE),"")</f>
        <v/>
      </c>
      <c r="E5887" s="24" t="str">
        <f>_xlfn.IFNA(VLOOKUP(C5887,list!G:I,3,FALSE),"")</f>
        <v/>
      </c>
      <c r="O5887" s="26" t="str">
        <f t="shared" si="457"/>
        <v/>
      </c>
      <c r="P5887" s="28" t="str">
        <f t="shared" si="461"/>
        <v/>
      </c>
      <c r="Q5887" s="24" t="str">
        <f t="shared" si="458"/>
        <v/>
      </c>
      <c r="R5887" s="24" t="str">
        <f t="shared" si="459"/>
        <v/>
      </c>
      <c r="S5887" s="27" t="str">
        <f t="shared" si="460"/>
        <v/>
      </c>
    </row>
    <row r="5888" spans="2:19" x14ac:dyDescent="0.3">
      <c r="B5888" s="24" t="str">
        <f>_xlfn.IFNA(VLOOKUP(A5888,list!B:C,2,FALSE),"")</f>
        <v/>
      </c>
      <c r="D5888" s="24" t="str">
        <f>_xlfn.IFNA(VLOOKUP(C5888,list!$G$2:$I$10,2,FALSE),"")</f>
        <v/>
      </c>
      <c r="E5888" s="24" t="str">
        <f>_xlfn.IFNA(VLOOKUP(C5888,list!G:I,3,FALSE),"")</f>
        <v/>
      </c>
      <c r="O5888" s="26" t="str">
        <f t="shared" si="457"/>
        <v/>
      </c>
      <c r="P5888" s="28" t="str">
        <f t="shared" si="461"/>
        <v/>
      </c>
      <c r="Q5888" s="24" t="str">
        <f t="shared" si="458"/>
        <v/>
      </c>
      <c r="R5888" s="24" t="str">
        <f t="shared" si="459"/>
        <v/>
      </c>
      <c r="S5888" s="27" t="str">
        <f t="shared" si="460"/>
        <v/>
      </c>
    </row>
    <row r="5889" spans="2:19" x14ac:dyDescent="0.3">
      <c r="B5889" s="24" t="str">
        <f>_xlfn.IFNA(VLOOKUP(A5889,list!B:C,2,FALSE),"")</f>
        <v/>
      </c>
      <c r="D5889" s="24" t="str">
        <f>_xlfn.IFNA(VLOOKUP(C5889,list!$G$2:$I$10,2,FALSE),"")</f>
        <v/>
      </c>
      <c r="E5889" s="24" t="str">
        <f>_xlfn.IFNA(VLOOKUP(C5889,list!G:I,3,FALSE),"")</f>
        <v/>
      </c>
      <c r="O5889" s="26" t="str">
        <f t="shared" si="457"/>
        <v/>
      </c>
      <c r="P5889" s="28" t="str">
        <f t="shared" si="461"/>
        <v/>
      </c>
      <c r="Q5889" s="24" t="str">
        <f t="shared" si="458"/>
        <v/>
      </c>
      <c r="R5889" s="24" t="str">
        <f t="shared" si="459"/>
        <v/>
      </c>
      <c r="S5889" s="27" t="str">
        <f t="shared" si="460"/>
        <v/>
      </c>
    </row>
    <row r="5890" spans="2:19" x14ac:dyDescent="0.3">
      <c r="B5890" s="24" t="str">
        <f>_xlfn.IFNA(VLOOKUP(A5890,list!B:C,2,FALSE),"")</f>
        <v/>
      </c>
      <c r="D5890" s="24" t="str">
        <f>_xlfn.IFNA(VLOOKUP(C5890,list!$G$2:$I$10,2,FALSE),"")</f>
        <v/>
      </c>
      <c r="E5890" s="24" t="str">
        <f>_xlfn.IFNA(VLOOKUP(C5890,list!G:I,3,FALSE),"")</f>
        <v/>
      </c>
      <c r="O5890" s="26" t="str">
        <f t="shared" ref="O5890:O5953" si="462">IFERROR(IF(H5890="","",DATE(YEAR(H5890),MONTH(H5890),1)),"")</f>
        <v/>
      </c>
      <c r="P5890" s="28" t="str">
        <f t="shared" si="461"/>
        <v/>
      </c>
      <c r="Q5890" s="24" t="str">
        <f t="shared" ref="Q5890:Q5953" si="463">IFERROR(IF(J5890="","",MONTH(EOMONTH(J5890,(DAY(J5890)&gt;15)+0))),"")</f>
        <v/>
      </c>
      <c r="R5890" s="24" t="str">
        <f t="shared" ref="R5890:R5953" si="464">IFERROR(IF(J5890="","",IF(AND(MONTH(J5890)=12,Q5890=1),YEAR(J5890)+1,YEAR(J5890))),"")</f>
        <v/>
      </c>
      <c r="S5890" s="27" t="str">
        <f t="shared" ref="S5890:S5953" si="465">IF(OR(Q5890="",R5890=""),"",DATE(R5890,Q5890,1))</f>
        <v/>
      </c>
    </row>
    <row r="5891" spans="2:19" x14ac:dyDescent="0.3">
      <c r="B5891" s="24" t="str">
        <f>_xlfn.IFNA(VLOOKUP(A5891,list!B:C,2,FALSE),"")</f>
        <v/>
      </c>
      <c r="D5891" s="24" t="str">
        <f>_xlfn.IFNA(VLOOKUP(C5891,list!$G$2:$I$10,2,FALSE),"")</f>
        <v/>
      </c>
      <c r="E5891" s="24" t="str">
        <f>_xlfn.IFNA(VLOOKUP(C5891,list!G:I,3,FALSE),"")</f>
        <v/>
      </c>
      <c r="O5891" s="26" t="str">
        <f t="shared" si="462"/>
        <v/>
      </c>
      <c r="P5891" s="28" t="str">
        <f t="shared" ref="P5891:P5954" si="466">IFERROR(IF(J5891&gt;0,((J5891-H5891)/7),""),"")</f>
        <v/>
      </c>
      <c r="Q5891" s="24" t="str">
        <f t="shared" si="463"/>
        <v/>
      </c>
      <c r="R5891" s="24" t="str">
        <f t="shared" si="464"/>
        <v/>
      </c>
      <c r="S5891" s="27" t="str">
        <f t="shared" si="465"/>
        <v/>
      </c>
    </row>
    <row r="5892" spans="2:19" x14ac:dyDescent="0.3">
      <c r="B5892" s="24" t="str">
        <f>_xlfn.IFNA(VLOOKUP(A5892,list!B:C,2,FALSE),"")</f>
        <v/>
      </c>
      <c r="D5892" s="24" t="str">
        <f>_xlfn.IFNA(VLOOKUP(C5892,list!$G$2:$I$10,2,FALSE),"")</f>
        <v/>
      </c>
      <c r="E5892" s="24" t="str">
        <f>_xlfn.IFNA(VLOOKUP(C5892,list!G:I,3,FALSE),"")</f>
        <v/>
      </c>
      <c r="O5892" s="26" t="str">
        <f t="shared" si="462"/>
        <v/>
      </c>
      <c r="P5892" s="28" t="str">
        <f t="shared" si="466"/>
        <v/>
      </c>
      <c r="Q5892" s="24" t="str">
        <f t="shared" si="463"/>
        <v/>
      </c>
      <c r="R5892" s="24" t="str">
        <f t="shared" si="464"/>
        <v/>
      </c>
      <c r="S5892" s="27" t="str">
        <f t="shared" si="465"/>
        <v/>
      </c>
    </row>
    <row r="5893" spans="2:19" x14ac:dyDescent="0.3">
      <c r="B5893" s="24" t="str">
        <f>_xlfn.IFNA(VLOOKUP(A5893,list!B:C,2,FALSE),"")</f>
        <v/>
      </c>
      <c r="D5893" s="24" t="str">
        <f>_xlfn.IFNA(VLOOKUP(C5893,list!$G$2:$I$10,2,FALSE),"")</f>
        <v/>
      </c>
      <c r="E5893" s="24" t="str">
        <f>_xlfn.IFNA(VLOOKUP(C5893,list!G:I,3,FALSE),"")</f>
        <v/>
      </c>
      <c r="O5893" s="26" t="str">
        <f t="shared" si="462"/>
        <v/>
      </c>
      <c r="P5893" s="28" t="str">
        <f t="shared" si="466"/>
        <v/>
      </c>
      <c r="Q5893" s="24" t="str">
        <f t="shared" si="463"/>
        <v/>
      </c>
      <c r="R5893" s="24" t="str">
        <f t="shared" si="464"/>
        <v/>
      </c>
      <c r="S5893" s="27" t="str">
        <f t="shared" si="465"/>
        <v/>
      </c>
    </row>
    <row r="5894" spans="2:19" x14ac:dyDescent="0.3">
      <c r="B5894" s="24" t="str">
        <f>_xlfn.IFNA(VLOOKUP(A5894,list!B:C,2,FALSE),"")</f>
        <v/>
      </c>
      <c r="D5894" s="24" t="str">
        <f>_xlfn.IFNA(VLOOKUP(C5894,list!$G$2:$I$10,2,FALSE),"")</f>
        <v/>
      </c>
      <c r="E5894" s="24" t="str">
        <f>_xlfn.IFNA(VLOOKUP(C5894,list!G:I,3,FALSE),"")</f>
        <v/>
      </c>
      <c r="O5894" s="26" t="str">
        <f t="shared" si="462"/>
        <v/>
      </c>
      <c r="P5894" s="28" t="str">
        <f t="shared" si="466"/>
        <v/>
      </c>
      <c r="Q5894" s="24" t="str">
        <f t="shared" si="463"/>
        <v/>
      </c>
      <c r="R5894" s="24" t="str">
        <f t="shared" si="464"/>
        <v/>
      </c>
      <c r="S5894" s="27" t="str">
        <f t="shared" si="465"/>
        <v/>
      </c>
    </row>
    <row r="5895" spans="2:19" x14ac:dyDescent="0.3">
      <c r="B5895" s="24" t="str">
        <f>_xlfn.IFNA(VLOOKUP(A5895,list!B:C,2,FALSE),"")</f>
        <v/>
      </c>
      <c r="D5895" s="24" t="str">
        <f>_xlfn.IFNA(VLOOKUP(C5895,list!$G$2:$I$10,2,FALSE),"")</f>
        <v/>
      </c>
      <c r="E5895" s="24" t="str">
        <f>_xlfn.IFNA(VLOOKUP(C5895,list!G:I,3,FALSE),"")</f>
        <v/>
      </c>
      <c r="O5895" s="26" t="str">
        <f t="shared" si="462"/>
        <v/>
      </c>
      <c r="P5895" s="28" t="str">
        <f t="shared" si="466"/>
        <v/>
      </c>
      <c r="Q5895" s="24" t="str">
        <f t="shared" si="463"/>
        <v/>
      </c>
      <c r="R5895" s="24" t="str">
        <f t="shared" si="464"/>
        <v/>
      </c>
      <c r="S5895" s="27" t="str">
        <f t="shared" si="465"/>
        <v/>
      </c>
    </row>
    <row r="5896" spans="2:19" x14ac:dyDescent="0.3">
      <c r="B5896" s="24" t="str">
        <f>_xlfn.IFNA(VLOOKUP(A5896,list!B:C,2,FALSE),"")</f>
        <v/>
      </c>
      <c r="D5896" s="24" t="str">
        <f>_xlfn.IFNA(VLOOKUP(C5896,list!$G$2:$I$10,2,FALSE),"")</f>
        <v/>
      </c>
      <c r="E5896" s="24" t="str">
        <f>_xlfn.IFNA(VLOOKUP(C5896,list!G:I,3,FALSE),"")</f>
        <v/>
      </c>
      <c r="O5896" s="26" t="str">
        <f t="shared" si="462"/>
        <v/>
      </c>
      <c r="P5896" s="28" t="str">
        <f t="shared" si="466"/>
        <v/>
      </c>
      <c r="Q5896" s="24" t="str">
        <f t="shared" si="463"/>
        <v/>
      </c>
      <c r="R5896" s="24" t="str">
        <f t="shared" si="464"/>
        <v/>
      </c>
      <c r="S5896" s="27" t="str">
        <f t="shared" si="465"/>
        <v/>
      </c>
    </row>
    <row r="5897" spans="2:19" x14ac:dyDescent="0.3">
      <c r="B5897" s="24" t="str">
        <f>_xlfn.IFNA(VLOOKUP(A5897,list!B:C,2,FALSE),"")</f>
        <v/>
      </c>
      <c r="D5897" s="24" t="str">
        <f>_xlfn.IFNA(VLOOKUP(C5897,list!$G$2:$I$10,2,FALSE),"")</f>
        <v/>
      </c>
      <c r="E5897" s="24" t="str">
        <f>_xlfn.IFNA(VLOOKUP(C5897,list!G:I,3,FALSE),"")</f>
        <v/>
      </c>
      <c r="O5897" s="26" t="str">
        <f t="shared" si="462"/>
        <v/>
      </c>
      <c r="P5897" s="28" t="str">
        <f t="shared" si="466"/>
        <v/>
      </c>
      <c r="Q5897" s="24" t="str">
        <f t="shared" si="463"/>
        <v/>
      </c>
      <c r="R5897" s="24" t="str">
        <f t="shared" si="464"/>
        <v/>
      </c>
      <c r="S5897" s="27" t="str">
        <f t="shared" si="465"/>
        <v/>
      </c>
    </row>
    <row r="5898" spans="2:19" x14ac:dyDescent="0.3">
      <c r="B5898" s="24" t="str">
        <f>_xlfn.IFNA(VLOOKUP(A5898,list!B:C,2,FALSE),"")</f>
        <v/>
      </c>
      <c r="D5898" s="24" t="str">
        <f>_xlfn.IFNA(VLOOKUP(C5898,list!$G$2:$I$10,2,FALSE),"")</f>
        <v/>
      </c>
      <c r="E5898" s="24" t="str">
        <f>_xlfn.IFNA(VLOOKUP(C5898,list!G:I,3,FALSE),"")</f>
        <v/>
      </c>
      <c r="O5898" s="26" t="str">
        <f t="shared" si="462"/>
        <v/>
      </c>
      <c r="P5898" s="28" t="str">
        <f t="shared" si="466"/>
        <v/>
      </c>
      <c r="Q5898" s="24" t="str">
        <f t="shared" si="463"/>
        <v/>
      </c>
      <c r="R5898" s="24" t="str">
        <f t="shared" si="464"/>
        <v/>
      </c>
      <c r="S5898" s="27" t="str">
        <f t="shared" si="465"/>
        <v/>
      </c>
    </row>
    <row r="5899" spans="2:19" x14ac:dyDescent="0.3">
      <c r="B5899" s="24" t="str">
        <f>_xlfn.IFNA(VLOOKUP(A5899,list!B:C,2,FALSE),"")</f>
        <v/>
      </c>
      <c r="D5899" s="24" t="str">
        <f>_xlfn.IFNA(VLOOKUP(C5899,list!$G$2:$I$10,2,FALSE),"")</f>
        <v/>
      </c>
      <c r="E5899" s="24" t="str">
        <f>_xlfn.IFNA(VLOOKUP(C5899,list!G:I,3,FALSE),"")</f>
        <v/>
      </c>
      <c r="O5899" s="26" t="str">
        <f t="shared" si="462"/>
        <v/>
      </c>
      <c r="P5899" s="28" t="str">
        <f t="shared" si="466"/>
        <v/>
      </c>
      <c r="Q5899" s="24" t="str">
        <f t="shared" si="463"/>
        <v/>
      </c>
      <c r="R5899" s="24" t="str">
        <f t="shared" si="464"/>
        <v/>
      </c>
      <c r="S5899" s="27" t="str">
        <f t="shared" si="465"/>
        <v/>
      </c>
    </row>
    <row r="5900" spans="2:19" x14ac:dyDescent="0.3">
      <c r="B5900" s="24" t="str">
        <f>_xlfn.IFNA(VLOOKUP(A5900,list!B:C,2,FALSE),"")</f>
        <v/>
      </c>
      <c r="D5900" s="24" t="str">
        <f>_xlfn.IFNA(VLOOKUP(C5900,list!$G$2:$I$10,2,FALSE),"")</f>
        <v/>
      </c>
      <c r="E5900" s="24" t="str">
        <f>_xlfn.IFNA(VLOOKUP(C5900,list!G:I,3,FALSE),"")</f>
        <v/>
      </c>
      <c r="O5900" s="26" t="str">
        <f t="shared" si="462"/>
        <v/>
      </c>
      <c r="P5900" s="28" t="str">
        <f t="shared" si="466"/>
        <v/>
      </c>
      <c r="Q5900" s="24" t="str">
        <f t="shared" si="463"/>
        <v/>
      </c>
      <c r="R5900" s="24" t="str">
        <f t="shared" si="464"/>
        <v/>
      </c>
      <c r="S5900" s="27" t="str">
        <f t="shared" si="465"/>
        <v/>
      </c>
    </row>
    <row r="5901" spans="2:19" x14ac:dyDescent="0.3">
      <c r="B5901" s="24" t="str">
        <f>_xlfn.IFNA(VLOOKUP(A5901,list!B:C,2,FALSE),"")</f>
        <v/>
      </c>
      <c r="D5901" s="24" t="str">
        <f>_xlfn.IFNA(VLOOKUP(C5901,list!$G$2:$I$10,2,FALSE),"")</f>
        <v/>
      </c>
      <c r="E5901" s="24" t="str">
        <f>_xlfn.IFNA(VLOOKUP(C5901,list!G:I,3,FALSE),"")</f>
        <v/>
      </c>
      <c r="O5901" s="26" t="str">
        <f t="shared" si="462"/>
        <v/>
      </c>
      <c r="P5901" s="28" t="str">
        <f t="shared" si="466"/>
        <v/>
      </c>
      <c r="Q5901" s="24" t="str">
        <f t="shared" si="463"/>
        <v/>
      </c>
      <c r="R5901" s="24" t="str">
        <f t="shared" si="464"/>
        <v/>
      </c>
      <c r="S5901" s="27" t="str">
        <f t="shared" si="465"/>
        <v/>
      </c>
    </row>
    <row r="5902" spans="2:19" x14ac:dyDescent="0.3">
      <c r="B5902" s="24" t="str">
        <f>_xlfn.IFNA(VLOOKUP(A5902,list!B:C,2,FALSE),"")</f>
        <v/>
      </c>
      <c r="D5902" s="24" t="str">
        <f>_xlfn.IFNA(VLOOKUP(C5902,list!$G$2:$I$10,2,FALSE),"")</f>
        <v/>
      </c>
      <c r="E5902" s="24" t="str">
        <f>_xlfn.IFNA(VLOOKUP(C5902,list!G:I,3,FALSE),"")</f>
        <v/>
      </c>
      <c r="O5902" s="26" t="str">
        <f t="shared" si="462"/>
        <v/>
      </c>
      <c r="P5902" s="28" t="str">
        <f t="shared" si="466"/>
        <v/>
      </c>
      <c r="Q5902" s="24" t="str">
        <f t="shared" si="463"/>
        <v/>
      </c>
      <c r="R5902" s="24" t="str">
        <f t="shared" si="464"/>
        <v/>
      </c>
      <c r="S5902" s="27" t="str">
        <f t="shared" si="465"/>
        <v/>
      </c>
    </row>
    <row r="5903" spans="2:19" x14ac:dyDescent="0.3">
      <c r="B5903" s="24" t="str">
        <f>_xlfn.IFNA(VLOOKUP(A5903,list!B:C,2,FALSE),"")</f>
        <v/>
      </c>
      <c r="D5903" s="24" t="str">
        <f>_xlfn.IFNA(VLOOKUP(C5903,list!$G$2:$I$10,2,FALSE),"")</f>
        <v/>
      </c>
      <c r="E5903" s="24" t="str">
        <f>_xlfn.IFNA(VLOOKUP(C5903,list!G:I,3,FALSE),"")</f>
        <v/>
      </c>
      <c r="O5903" s="26" t="str">
        <f t="shared" si="462"/>
        <v/>
      </c>
      <c r="P5903" s="28" t="str">
        <f t="shared" si="466"/>
        <v/>
      </c>
      <c r="Q5903" s="24" t="str">
        <f t="shared" si="463"/>
        <v/>
      </c>
      <c r="R5903" s="24" t="str">
        <f t="shared" si="464"/>
        <v/>
      </c>
      <c r="S5903" s="27" t="str">
        <f t="shared" si="465"/>
        <v/>
      </c>
    </row>
    <row r="5904" spans="2:19" x14ac:dyDescent="0.3">
      <c r="B5904" s="24" t="str">
        <f>_xlfn.IFNA(VLOOKUP(A5904,list!B:C,2,FALSE),"")</f>
        <v/>
      </c>
      <c r="D5904" s="24" t="str">
        <f>_xlfn.IFNA(VLOOKUP(C5904,list!$G$2:$I$10,2,FALSE),"")</f>
        <v/>
      </c>
      <c r="E5904" s="24" t="str">
        <f>_xlfn.IFNA(VLOOKUP(C5904,list!G:I,3,FALSE),"")</f>
        <v/>
      </c>
      <c r="O5904" s="26" t="str">
        <f t="shared" si="462"/>
        <v/>
      </c>
      <c r="P5904" s="28" t="str">
        <f t="shared" si="466"/>
        <v/>
      </c>
      <c r="Q5904" s="24" t="str">
        <f t="shared" si="463"/>
        <v/>
      </c>
      <c r="R5904" s="24" t="str">
        <f t="shared" si="464"/>
        <v/>
      </c>
      <c r="S5904" s="27" t="str">
        <f t="shared" si="465"/>
        <v/>
      </c>
    </row>
    <row r="5905" spans="2:19" x14ac:dyDescent="0.3">
      <c r="B5905" s="24" t="str">
        <f>_xlfn.IFNA(VLOOKUP(A5905,list!B:C,2,FALSE),"")</f>
        <v/>
      </c>
      <c r="D5905" s="24" t="str">
        <f>_xlfn.IFNA(VLOOKUP(C5905,list!$G$2:$I$10,2,FALSE),"")</f>
        <v/>
      </c>
      <c r="E5905" s="24" t="str">
        <f>_xlfn.IFNA(VLOOKUP(C5905,list!G:I,3,FALSE),"")</f>
        <v/>
      </c>
      <c r="O5905" s="26" t="str">
        <f t="shared" si="462"/>
        <v/>
      </c>
      <c r="P5905" s="28" t="str">
        <f t="shared" si="466"/>
        <v/>
      </c>
      <c r="Q5905" s="24" t="str">
        <f t="shared" si="463"/>
        <v/>
      </c>
      <c r="R5905" s="24" t="str">
        <f t="shared" si="464"/>
        <v/>
      </c>
      <c r="S5905" s="27" t="str">
        <f t="shared" si="465"/>
        <v/>
      </c>
    </row>
    <row r="5906" spans="2:19" x14ac:dyDescent="0.3">
      <c r="B5906" s="24" t="str">
        <f>_xlfn.IFNA(VLOOKUP(A5906,list!B:C,2,FALSE),"")</f>
        <v/>
      </c>
      <c r="D5906" s="24" t="str">
        <f>_xlfn.IFNA(VLOOKUP(C5906,list!$G$2:$I$10,2,FALSE),"")</f>
        <v/>
      </c>
      <c r="E5906" s="24" t="str">
        <f>_xlfn.IFNA(VLOOKUP(C5906,list!G:I,3,FALSE),"")</f>
        <v/>
      </c>
      <c r="O5906" s="26" t="str">
        <f t="shared" si="462"/>
        <v/>
      </c>
      <c r="P5906" s="28" t="str">
        <f t="shared" si="466"/>
        <v/>
      </c>
      <c r="Q5906" s="24" t="str">
        <f t="shared" si="463"/>
        <v/>
      </c>
      <c r="R5906" s="24" t="str">
        <f t="shared" si="464"/>
        <v/>
      </c>
      <c r="S5906" s="27" t="str">
        <f t="shared" si="465"/>
        <v/>
      </c>
    </row>
    <row r="5907" spans="2:19" x14ac:dyDescent="0.3">
      <c r="B5907" s="24" t="str">
        <f>_xlfn.IFNA(VLOOKUP(A5907,list!B:C,2,FALSE),"")</f>
        <v/>
      </c>
      <c r="D5907" s="24" t="str">
        <f>_xlfn.IFNA(VLOOKUP(C5907,list!$G$2:$I$10,2,FALSE),"")</f>
        <v/>
      </c>
      <c r="E5907" s="24" t="str">
        <f>_xlfn.IFNA(VLOOKUP(C5907,list!G:I,3,FALSE),"")</f>
        <v/>
      </c>
      <c r="O5907" s="26" t="str">
        <f t="shared" si="462"/>
        <v/>
      </c>
      <c r="P5907" s="28" t="str">
        <f t="shared" si="466"/>
        <v/>
      </c>
      <c r="Q5907" s="24" t="str">
        <f t="shared" si="463"/>
        <v/>
      </c>
      <c r="R5907" s="24" t="str">
        <f t="shared" si="464"/>
        <v/>
      </c>
      <c r="S5907" s="27" t="str">
        <f t="shared" si="465"/>
        <v/>
      </c>
    </row>
    <row r="5908" spans="2:19" x14ac:dyDescent="0.3">
      <c r="B5908" s="24" t="str">
        <f>_xlfn.IFNA(VLOOKUP(A5908,list!B:C,2,FALSE),"")</f>
        <v/>
      </c>
      <c r="D5908" s="24" t="str">
        <f>_xlfn.IFNA(VLOOKUP(C5908,list!$G$2:$I$10,2,FALSE),"")</f>
        <v/>
      </c>
      <c r="E5908" s="24" t="str">
        <f>_xlfn.IFNA(VLOOKUP(C5908,list!G:I,3,FALSE),"")</f>
        <v/>
      </c>
      <c r="O5908" s="26" t="str">
        <f t="shared" si="462"/>
        <v/>
      </c>
      <c r="P5908" s="28" t="str">
        <f t="shared" si="466"/>
        <v/>
      </c>
      <c r="Q5908" s="24" t="str">
        <f t="shared" si="463"/>
        <v/>
      </c>
      <c r="R5908" s="24" t="str">
        <f t="shared" si="464"/>
        <v/>
      </c>
      <c r="S5908" s="27" t="str">
        <f t="shared" si="465"/>
        <v/>
      </c>
    </row>
    <row r="5909" spans="2:19" x14ac:dyDescent="0.3">
      <c r="B5909" s="24" t="str">
        <f>_xlfn.IFNA(VLOOKUP(A5909,list!B:C,2,FALSE),"")</f>
        <v/>
      </c>
      <c r="D5909" s="24" t="str">
        <f>_xlfn.IFNA(VLOOKUP(C5909,list!$G$2:$I$10,2,FALSE),"")</f>
        <v/>
      </c>
      <c r="E5909" s="24" t="str">
        <f>_xlfn.IFNA(VLOOKUP(C5909,list!G:I,3,FALSE),"")</f>
        <v/>
      </c>
      <c r="O5909" s="26" t="str">
        <f t="shared" si="462"/>
        <v/>
      </c>
      <c r="P5909" s="28" t="str">
        <f t="shared" si="466"/>
        <v/>
      </c>
      <c r="Q5909" s="24" t="str">
        <f t="shared" si="463"/>
        <v/>
      </c>
      <c r="R5909" s="24" t="str">
        <f t="shared" si="464"/>
        <v/>
      </c>
      <c r="S5909" s="27" t="str">
        <f t="shared" si="465"/>
        <v/>
      </c>
    </row>
    <row r="5910" spans="2:19" x14ac:dyDescent="0.3">
      <c r="B5910" s="24" t="str">
        <f>_xlfn.IFNA(VLOOKUP(A5910,list!B:C,2,FALSE),"")</f>
        <v/>
      </c>
      <c r="D5910" s="24" t="str">
        <f>_xlfn.IFNA(VLOOKUP(C5910,list!$G$2:$I$10,2,FALSE),"")</f>
        <v/>
      </c>
      <c r="E5910" s="24" t="str">
        <f>_xlfn.IFNA(VLOOKUP(C5910,list!G:I,3,FALSE),"")</f>
        <v/>
      </c>
      <c r="O5910" s="26" t="str">
        <f t="shared" si="462"/>
        <v/>
      </c>
      <c r="P5910" s="28" t="str">
        <f t="shared" si="466"/>
        <v/>
      </c>
      <c r="Q5910" s="24" t="str">
        <f t="shared" si="463"/>
        <v/>
      </c>
      <c r="R5910" s="24" t="str">
        <f t="shared" si="464"/>
        <v/>
      </c>
      <c r="S5910" s="27" t="str">
        <f t="shared" si="465"/>
        <v/>
      </c>
    </row>
    <row r="5911" spans="2:19" x14ac:dyDescent="0.3">
      <c r="B5911" s="24" t="str">
        <f>_xlfn.IFNA(VLOOKUP(A5911,list!B:C,2,FALSE),"")</f>
        <v/>
      </c>
      <c r="D5911" s="24" t="str">
        <f>_xlfn.IFNA(VLOOKUP(C5911,list!$G$2:$I$10,2,FALSE),"")</f>
        <v/>
      </c>
      <c r="E5911" s="24" t="str">
        <f>_xlfn.IFNA(VLOOKUP(C5911,list!G:I,3,FALSE),"")</f>
        <v/>
      </c>
      <c r="O5911" s="26" t="str">
        <f t="shared" si="462"/>
        <v/>
      </c>
      <c r="P5911" s="28" t="str">
        <f t="shared" si="466"/>
        <v/>
      </c>
      <c r="Q5911" s="24" t="str">
        <f t="shared" si="463"/>
        <v/>
      </c>
      <c r="R5911" s="24" t="str">
        <f t="shared" si="464"/>
        <v/>
      </c>
      <c r="S5911" s="27" t="str">
        <f t="shared" si="465"/>
        <v/>
      </c>
    </row>
    <row r="5912" spans="2:19" x14ac:dyDescent="0.3">
      <c r="B5912" s="24" t="str">
        <f>_xlfn.IFNA(VLOOKUP(A5912,list!B:C,2,FALSE),"")</f>
        <v/>
      </c>
      <c r="D5912" s="24" t="str">
        <f>_xlfn.IFNA(VLOOKUP(C5912,list!$G$2:$I$10,2,FALSE),"")</f>
        <v/>
      </c>
      <c r="E5912" s="24" t="str">
        <f>_xlfn.IFNA(VLOOKUP(C5912,list!G:I,3,FALSE),"")</f>
        <v/>
      </c>
      <c r="O5912" s="26" t="str">
        <f t="shared" si="462"/>
        <v/>
      </c>
      <c r="P5912" s="28" t="str">
        <f t="shared" si="466"/>
        <v/>
      </c>
      <c r="Q5912" s="24" t="str">
        <f t="shared" si="463"/>
        <v/>
      </c>
      <c r="R5912" s="24" t="str">
        <f t="shared" si="464"/>
        <v/>
      </c>
      <c r="S5912" s="27" t="str">
        <f t="shared" si="465"/>
        <v/>
      </c>
    </row>
    <row r="5913" spans="2:19" x14ac:dyDescent="0.3">
      <c r="B5913" s="24" t="str">
        <f>_xlfn.IFNA(VLOOKUP(A5913,list!B:C,2,FALSE),"")</f>
        <v/>
      </c>
      <c r="D5913" s="24" t="str">
        <f>_xlfn.IFNA(VLOOKUP(C5913,list!$G$2:$I$10,2,FALSE),"")</f>
        <v/>
      </c>
      <c r="E5913" s="24" t="str">
        <f>_xlfn.IFNA(VLOOKUP(C5913,list!G:I,3,FALSE),"")</f>
        <v/>
      </c>
      <c r="O5913" s="26" t="str">
        <f t="shared" si="462"/>
        <v/>
      </c>
      <c r="P5913" s="28" t="str">
        <f t="shared" si="466"/>
        <v/>
      </c>
      <c r="Q5913" s="24" t="str">
        <f t="shared" si="463"/>
        <v/>
      </c>
      <c r="R5913" s="24" t="str">
        <f t="shared" si="464"/>
        <v/>
      </c>
      <c r="S5913" s="27" t="str">
        <f t="shared" si="465"/>
        <v/>
      </c>
    </row>
    <row r="5914" spans="2:19" x14ac:dyDescent="0.3">
      <c r="B5914" s="24" t="str">
        <f>_xlfn.IFNA(VLOOKUP(A5914,list!B:C,2,FALSE),"")</f>
        <v/>
      </c>
      <c r="D5914" s="24" t="str">
        <f>_xlfn.IFNA(VLOOKUP(C5914,list!$G$2:$I$10,2,FALSE),"")</f>
        <v/>
      </c>
      <c r="E5914" s="24" t="str">
        <f>_xlfn.IFNA(VLOOKUP(C5914,list!G:I,3,FALSE),"")</f>
        <v/>
      </c>
      <c r="O5914" s="26" t="str">
        <f t="shared" si="462"/>
        <v/>
      </c>
      <c r="P5914" s="28" t="str">
        <f t="shared" si="466"/>
        <v/>
      </c>
      <c r="Q5914" s="24" t="str">
        <f t="shared" si="463"/>
        <v/>
      </c>
      <c r="R5914" s="24" t="str">
        <f t="shared" si="464"/>
        <v/>
      </c>
      <c r="S5914" s="27" t="str">
        <f t="shared" si="465"/>
        <v/>
      </c>
    </row>
    <row r="5915" spans="2:19" x14ac:dyDescent="0.3">
      <c r="B5915" s="24" t="str">
        <f>_xlfn.IFNA(VLOOKUP(A5915,list!B:C,2,FALSE),"")</f>
        <v/>
      </c>
      <c r="D5915" s="24" t="str">
        <f>_xlfn.IFNA(VLOOKUP(C5915,list!$G$2:$I$10,2,FALSE),"")</f>
        <v/>
      </c>
      <c r="E5915" s="24" t="str">
        <f>_xlfn.IFNA(VLOOKUP(C5915,list!G:I,3,FALSE),"")</f>
        <v/>
      </c>
      <c r="O5915" s="26" t="str">
        <f t="shared" si="462"/>
        <v/>
      </c>
      <c r="P5915" s="28" t="str">
        <f t="shared" si="466"/>
        <v/>
      </c>
      <c r="Q5915" s="24" t="str">
        <f t="shared" si="463"/>
        <v/>
      </c>
      <c r="R5915" s="24" t="str">
        <f t="shared" si="464"/>
        <v/>
      </c>
      <c r="S5915" s="27" t="str">
        <f t="shared" si="465"/>
        <v/>
      </c>
    </row>
    <row r="5916" spans="2:19" x14ac:dyDescent="0.3">
      <c r="B5916" s="24" t="str">
        <f>_xlfn.IFNA(VLOOKUP(A5916,list!B:C,2,FALSE),"")</f>
        <v/>
      </c>
      <c r="D5916" s="24" t="str">
        <f>_xlfn.IFNA(VLOOKUP(C5916,list!$G$2:$I$10,2,FALSE),"")</f>
        <v/>
      </c>
      <c r="E5916" s="24" t="str">
        <f>_xlfn.IFNA(VLOOKUP(C5916,list!G:I,3,FALSE),"")</f>
        <v/>
      </c>
      <c r="O5916" s="26" t="str">
        <f t="shared" si="462"/>
        <v/>
      </c>
      <c r="P5916" s="28" t="str">
        <f t="shared" si="466"/>
        <v/>
      </c>
      <c r="Q5916" s="24" t="str">
        <f t="shared" si="463"/>
        <v/>
      </c>
      <c r="R5916" s="24" t="str">
        <f t="shared" si="464"/>
        <v/>
      </c>
      <c r="S5916" s="27" t="str">
        <f t="shared" si="465"/>
        <v/>
      </c>
    </row>
    <row r="5917" spans="2:19" x14ac:dyDescent="0.3">
      <c r="B5917" s="24" t="str">
        <f>_xlfn.IFNA(VLOOKUP(A5917,list!B:C,2,FALSE),"")</f>
        <v/>
      </c>
      <c r="D5917" s="24" t="str">
        <f>_xlfn.IFNA(VLOOKUP(C5917,list!$G$2:$I$10,2,FALSE),"")</f>
        <v/>
      </c>
      <c r="E5917" s="24" t="str">
        <f>_xlfn.IFNA(VLOOKUP(C5917,list!G:I,3,FALSE),"")</f>
        <v/>
      </c>
      <c r="O5917" s="26" t="str">
        <f t="shared" si="462"/>
        <v/>
      </c>
      <c r="P5917" s="28" t="str">
        <f t="shared" si="466"/>
        <v/>
      </c>
      <c r="Q5917" s="24" t="str">
        <f t="shared" si="463"/>
        <v/>
      </c>
      <c r="R5917" s="24" t="str">
        <f t="shared" si="464"/>
        <v/>
      </c>
      <c r="S5917" s="27" t="str">
        <f t="shared" si="465"/>
        <v/>
      </c>
    </row>
    <row r="5918" spans="2:19" x14ac:dyDescent="0.3">
      <c r="B5918" s="24" t="str">
        <f>_xlfn.IFNA(VLOOKUP(A5918,list!B:C,2,FALSE),"")</f>
        <v/>
      </c>
      <c r="D5918" s="24" t="str">
        <f>_xlfn.IFNA(VLOOKUP(C5918,list!$G$2:$I$10,2,FALSE),"")</f>
        <v/>
      </c>
      <c r="E5918" s="24" t="str">
        <f>_xlfn.IFNA(VLOOKUP(C5918,list!G:I,3,FALSE),"")</f>
        <v/>
      </c>
      <c r="O5918" s="26" t="str">
        <f t="shared" si="462"/>
        <v/>
      </c>
      <c r="P5918" s="28" t="str">
        <f t="shared" si="466"/>
        <v/>
      </c>
      <c r="Q5918" s="24" t="str">
        <f t="shared" si="463"/>
        <v/>
      </c>
      <c r="R5918" s="24" t="str">
        <f t="shared" si="464"/>
        <v/>
      </c>
      <c r="S5918" s="27" t="str">
        <f t="shared" si="465"/>
        <v/>
      </c>
    </row>
    <row r="5919" spans="2:19" x14ac:dyDescent="0.3">
      <c r="B5919" s="24" t="str">
        <f>_xlfn.IFNA(VLOOKUP(A5919,list!B:C,2,FALSE),"")</f>
        <v/>
      </c>
      <c r="D5919" s="24" t="str">
        <f>_xlfn.IFNA(VLOOKUP(C5919,list!$G$2:$I$10,2,FALSE),"")</f>
        <v/>
      </c>
      <c r="E5919" s="24" t="str">
        <f>_xlfn.IFNA(VLOOKUP(C5919,list!G:I,3,FALSE),"")</f>
        <v/>
      </c>
      <c r="O5919" s="26" t="str">
        <f t="shared" si="462"/>
        <v/>
      </c>
      <c r="P5919" s="28" t="str">
        <f t="shared" si="466"/>
        <v/>
      </c>
      <c r="Q5919" s="24" t="str">
        <f t="shared" si="463"/>
        <v/>
      </c>
      <c r="R5919" s="24" t="str">
        <f t="shared" si="464"/>
        <v/>
      </c>
      <c r="S5919" s="27" t="str">
        <f t="shared" si="465"/>
        <v/>
      </c>
    </row>
    <row r="5920" spans="2:19" x14ac:dyDescent="0.3">
      <c r="B5920" s="24" t="str">
        <f>_xlfn.IFNA(VLOOKUP(A5920,list!B:C,2,FALSE),"")</f>
        <v/>
      </c>
      <c r="D5920" s="24" t="str">
        <f>_xlfn.IFNA(VLOOKUP(C5920,list!$G$2:$I$10,2,FALSE),"")</f>
        <v/>
      </c>
      <c r="E5920" s="24" t="str">
        <f>_xlfn.IFNA(VLOOKUP(C5920,list!G:I,3,FALSE),"")</f>
        <v/>
      </c>
      <c r="O5920" s="26" t="str">
        <f t="shared" si="462"/>
        <v/>
      </c>
      <c r="P5920" s="28" t="str">
        <f t="shared" si="466"/>
        <v/>
      </c>
      <c r="Q5920" s="24" t="str">
        <f t="shared" si="463"/>
        <v/>
      </c>
      <c r="R5920" s="24" t="str">
        <f t="shared" si="464"/>
        <v/>
      </c>
      <c r="S5920" s="27" t="str">
        <f t="shared" si="465"/>
        <v/>
      </c>
    </row>
    <row r="5921" spans="2:19" x14ac:dyDescent="0.3">
      <c r="B5921" s="24" t="str">
        <f>_xlfn.IFNA(VLOOKUP(A5921,list!B:C,2,FALSE),"")</f>
        <v/>
      </c>
      <c r="D5921" s="24" t="str">
        <f>_xlfn.IFNA(VLOOKUP(C5921,list!$G$2:$I$10,2,FALSE),"")</f>
        <v/>
      </c>
      <c r="E5921" s="24" t="str">
        <f>_xlfn.IFNA(VLOOKUP(C5921,list!G:I,3,FALSE),"")</f>
        <v/>
      </c>
      <c r="O5921" s="26" t="str">
        <f t="shared" si="462"/>
        <v/>
      </c>
      <c r="P5921" s="28" t="str">
        <f t="shared" si="466"/>
        <v/>
      </c>
      <c r="Q5921" s="24" t="str">
        <f t="shared" si="463"/>
        <v/>
      </c>
      <c r="R5921" s="24" t="str">
        <f t="shared" si="464"/>
        <v/>
      </c>
      <c r="S5921" s="27" t="str">
        <f t="shared" si="465"/>
        <v/>
      </c>
    </row>
    <row r="5922" spans="2:19" x14ac:dyDescent="0.3">
      <c r="B5922" s="24" t="str">
        <f>_xlfn.IFNA(VLOOKUP(A5922,list!B:C,2,FALSE),"")</f>
        <v/>
      </c>
      <c r="D5922" s="24" t="str">
        <f>_xlfn.IFNA(VLOOKUP(C5922,list!$G$2:$I$10,2,FALSE),"")</f>
        <v/>
      </c>
      <c r="E5922" s="24" t="str">
        <f>_xlfn.IFNA(VLOOKUP(C5922,list!G:I,3,FALSE),"")</f>
        <v/>
      </c>
      <c r="O5922" s="26" t="str">
        <f t="shared" si="462"/>
        <v/>
      </c>
      <c r="P5922" s="28" t="str">
        <f t="shared" si="466"/>
        <v/>
      </c>
      <c r="Q5922" s="24" t="str">
        <f t="shared" si="463"/>
        <v/>
      </c>
      <c r="R5922" s="24" t="str">
        <f t="shared" si="464"/>
        <v/>
      </c>
      <c r="S5922" s="27" t="str">
        <f t="shared" si="465"/>
        <v/>
      </c>
    </row>
    <row r="5923" spans="2:19" x14ac:dyDescent="0.3">
      <c r="B5923" s="24" t="str">
        <f>_xlfn.IFNA(VLOOKUP(A5923,list!B:C,2,FALSE),"")</f>
        <v/>
      </c>
      <c r="D5923" s="24" t="str">
        <f>_xlfn.IFNA(VLOOKUP(C5923,list!$G$2:$I$10,2,FALSE),"")</f>
        <v/>
      </c>
      <c r="E5923" s="24" t="str">
        <f>_xlfn.IFNA(VLOOKUP(C5923,list!G:I,3,FALSE),"")</f>
        <v/>
      </c>
      <c r="O5923" s="26" t="str">
        <f t="shared" si="462"/>
        <v/>
      </c>
      <c r="P5923" s="28" t="str">
        <f t="shared" si="466"/>
        <v/>
      </c>
      <c r="Q5923" s="24" t="str">
        <f t="shared" si="463"/>
        <v/>
      </c>
      <c r="R5923" s="24" t="str">
        <f t="shared" si="464"/>
        <v/>
      </c>
      <c r="S5923" s="27" t="str">
        <f t="shared" si="465"/>
        <v/>
      </c>
    </row>
    <row r="5924" spans="2:19" x14ac:dyDescent="0.3">
      <c r="B5924" s="24" t="str">
        <f>_xlfn.IFNA(VLOOKUP(A5924,list!B:C,2,FALSE),"")</f>
        <v/>
      </c>
      <c r="D5924" s="24" t="str">
        <f>_xlfn.IFNA(VLOOKUP(C5924,list!$G$2:$I$10,2,FALSE),"")</f>
        <v/>
      </c>
      <c r="E5924" s="24" t="str">
        <f>_xlfn.IFNA(VLOOKUP(C5924,list!G:I,3,FALSE),"")</f>
        <v/>
      </c>
      <c r="O5924" s="26" t="str">
        <f t="shared" si="462"/>
        <v/>
      </c>
      <c r="P5924" s="28" t="str">
        <f t="shared" si="466"/>
        <v/>
      </c>
      <c r="Q5924" s="24" t="str">
        <f t="shared" si="463"/>
        <v/>
      </c>
      <c r="R5924" s="24" t="str">
        <f t="shared" si="464"/>
        <v/>
      </c>
      <c r="S5924" s="27" t="str">
        <f t="shared" si="465"/>
        <v/>
      </c>
    </row>
    <row r="5925" spans="2:19" x14ac:dyDescent="0.3">
      <c r="B5925" s="24" t="str">
        <f>_xlfn.IFNA(VLOOKUP(A5925,list!B:C,2,FALSE),"")</f>
        <v/>
      </c>
      <c r="D5925" s="24" t="str">
        <f>_xlfn.IFNA(VLOOKUP(C5925,list!$G$2:$I$10,2,FALSE),"")</f>
        <v/>
      </c>
      <c r="E5925" s="24" t="str">
        <f>_xlfn.IFNA(VLOOKUP(C5925,list!G:I,3,FALSE),"")</f>
        <v/>
      </c>
      <c r="O5925" s="26" t="str">
        <f t="shared" si="462"/>
        <v/>
      </c>
      <c r="P5925" s="28" t="str">
        <f t="shared" si="466"/>
        <v/>
      </c>
      <c r="Q5925" s="24" t="str">
        <f t="shared" si="463"/>
        <v/>
      </c>
      <c r="R5925" s="24" t="str">
        <f t="shared" si="464"/>
        <v/>
      </c>
      <c r="S5925" s="27" t="str">
        <f t="shared" si="465"/>
        <v/>
      </c>
    </row>
    <row r="5926" spans="2:19" x14ac:dyDescent="0.3">
      <c r="B5926" s="24" t="str">
        <f>_xlfn.IFNA(VLOOKUP(A5926,list!B:C,2,FALSE),"")</f>
        <v/>
      </c>
      <c r="D5926" s="24" t="str">
        <f>_xlfn.IFNA(VLOOKUP(C5926,list!$G$2:$I$10,2,FALSE),"")</f>
        <v/>
      </c>
      <c r="E5926" s="24" t="str">
        <f>_xlfn.IFNA(VLOOKUP(C5926,list!G:I,3,FALSE),"")</f>
        <v/>
      </c>
      <c r="O5926" s="26" t="str">
        <f t="shared" si="462"/>
        <v/>
      </c>
      <c r="P5926" s="28" t="str">
        <f t="shared" si="466"/>
        <v/>
      </c>
      <c r="Q5926" s="24" t="str">
        <f t="shared" si="463"/>
        <v/>
      </c>
      <c r="R5926" s="24" t="str">
        <f t="shared" si="464"/>
        <v/>
      </c>
      <c r="S5926" s="27" t="str">
        <f t="shared" si="465"/>
        <v/>
      </c>
    </row>
    <row r="5927" spans="2:19" x14ac:dyDescent="0.3">
      <c r="B5927" s="24" t="str">
        <f>_xlfn.IFNA(VLOOKUP(A5927,list!B:C,2,FALSE),"")</f>
        <v/>
      </c>
      <c r="D5927" s="24" t="str">
        <f>_xlfn.IFNA(VLOOKUP(C5927,list!$G$2:$I$10,2,FALSE),"")</f>
        <v/>
      </c>
      <c r="E5927" s="24" t="str">
        <f>_xlfn.IFNA(VLOOKUP(C5927,list!G:I,3,FALSE),"")</f>
        <v/>
      </c>
      <c r="O5927" s="26" t="str">
        <f t="shared" si="462"/>
        <v/>
      </c>
      <c r="P5927" s="28" t="str">
        <f t="shared" si="466"/>
        <v/>
      </c>
      <c r="Q5927" s="24" t="str">
        <f t="shared" si="463"/>
        <v/>
      </c>
      <c r="R5927" s="24" t="str">
        <f t="shared" si="464"/>
        <v/>
      </c>
      <c r="S5927" s="27" t="str">
        <f t="shared" si="465"/>
        <v/>
      </c>
    </row>
    <row r="5928" spans="2:19" x14ac:dyDescent="0.3">
      <c r="B5928" s="24" t="str">
        <f>_xlfn.IFNA(VLOOKUP(A5928,list!B:C,2,FALSE),"")</f>
        <v/>
      </c>
      <c r="D5928" s="24" t="str">
        <f>_xlfn.IFNA(VLOOKUP(C5928,list!$G$2:$I$10,2,FALSE),"")</f>
        <v/>
      </c>
      <c r="E5928" s="24" t="str">
        <f>_xlfn.IFNA(VLOOKUP(C5928,list!G:I,3,FALSE),"")</f>
        <v/>
      </c>
      <c r="O5928" s="26" t="str">
        <f t="shared" si="462"/>
        <v/>
      </c>
      <c r="P5928" s="28" t="str">
        <f t="shared" si="466"/>
        <v/>
      </c>
      <c r="Q5928" s="24" t="str">
        <f t="shared" si="463"/>
        <v/>
      </c>
      <c r="R5928" s="24" t="str">
        <f t="shared" si="464"/>
        <v/>
      </c>
      <c r="S5928" s="27" t="str">
        <f t="shared" si="465"/>
        <v/>
      </c>
    </row>
    <row r="5929" spans="2:19" x14ac:dyDescent="0.3">
      <c r="B5929" s="24" t="str">
        <f>_xlfn.IFNA(VLOOKUP(A5929,list!B:C,2,FALSE),"")</f>
        <v/>
      </c>
      <c r="D5929" s="24" t="str">
        <f>_xlfn.IFNA(VLOOKUP(C5929,list!$G$2:$I$10,2,FALSE),"")</f>
        <v/>
      </c>
      <c r="E5929" s="24" t="str">
        <f>_xlfn.IFNA(VLOOKUP(C5929,list!G:I,3,FALSE),"")</f>
        <v/>
      </c>
      <c r="O5929" s="26" t="str">
        <f t="shared" si="462"/>
        <v/>
      </c>
      <c r="P5929" s="28" t="str">
        <f t="shared" si="466"/>
        <v/>
      </c>
      <c r="Q5929" s="24" t="str">
        <f t="shared" si="463"/>
        <v/>
      </c>
      <c r="R5929" s="24" t="str">
        <f t="shared" si="464"/>
        <v/>
      </c>
      <c r="S5929" s="27" t="str">
        <f t="shared" si="465"/>
        <v/>
      </c>
    </row>
    <row r="5930" spans="2:19" x14ac:dyDescent="0.3">
      <c r="B5930" s="24" t="str">
        <f>_xlfn.IFNA(VLOOKUP(A5930,list!B:C,2,FALSE),"")</f>
        <v/>
      </c>
      <c r="D5930" s="24" t="str">
        <f>_xlfn.IFNA(VLOOKUP(C5930,list!$G$2:$I$10,2,FALSE),"")</f>
        <v/>
      </c>
      <c r="E5930" s="24" t="str">
        <f>_xlfn.IFNA(VLOOKUP(C5930,list!G:I,3,FALSE),"")</f>
        <v/>
      </c>
      <c r="O5930" s="26" t="str">
        <f t="shared" si="462"/>
        <v/>
      </c>
      <c r="P5930" s="28" t="str">
        <f t="shared" si="466"/>
        <v/>
      </c>
      <c r="Q5930" s="24" t="str">
        <f t="shared" si="463"/>
        <v/>
      </c>
      <c r="R5930" s="24" t="str">
        <f t="shared" si="464"/>
        <v/>
      </c>
      <c r="S5930" s="27" t="str">
        <f t="shared" si="465"/>
        <v/>
      </c>
    </row>
    <row r="5931" spans="2:19" x14ac:dyDescent="0.3">
      <c r="B5931" s="24" t="str">
        <f>_xlfn.IFNA(VLOOKUP(A5931,list!B:C,2,FALSE),"")</f>
        <v/>
      </c>
      <c r="D5931" s="24" t="str">
        <f>_xlfn.IFNA(VLOOKUP(C5931,list!$G$2:$I$10,2,FALSE),"")</f>
        <v/>
      </c>
      <c r="E5931" s="24" t="str">
        <f>_xlfn.IFNA(VLOOKUP(C5931,list!G:I,3,FALSE),"")</f>
        <v/>
      </c>
      <c r="O5931" s="26" t="str">
        <f t="shared" si="462"/>
        <v/>
      </c>
      <c r="P5931" s="28" t="str">
        <f t="shared" si="466"/>
        <v/>
      </c>
      <c r="Q5931" s="24" t="str">
        <f t="shared" si="463"/>
        <v/>
      </c>
      <c r="R5931" s="24" t="str">
        <f t="shared" si="464"/>
        <v/>
      </c>
      <c r="S5931" s="27" t="str">
        <f t="shared" si="465"/>
        <v/>
      </c>
    </row>
    <row r="5932" spans="2:19" x14ac:dyDescent="0.3">
      <c r="B5932" s="24" t="str">
        <f>_xlfn.IFNA(VLOOKUP(A5932,list!B:C,2,FALSE),"")</f>
        <v/>
      </c>
      <c r="D5932" s="24" t="str">
        <f>_xlfn.IFNA(VLOOKUP(C5932,list!$G$2:$I$10,2,FALSE),"")</f>
        <v/>
      </c>
      <c r="E5932" s="24" t="str">
        <f>_xlfn.IFNA(VLOOKUP(C5932,list!G:I,3,FALSE),"")</f>
        <v/>
      </c>
      <c r="O5932" s="26" t="str">
        <f t="shared" si="462"/>
        <v/>
      </c>
      <c r="P5932" s="28" t="str">
        <f t="shared" si="466"/>
        <v/>
      </c>
      <c r="Q5932" s="24" t="str">
        <f t="shared" si="463"/>
        <v/>
      </c>
      <c r="R5932" s="24" t="str">
        <f t="shared" si="464"/>
        <v/>
      </c>
      <c r="S5932" s="27" t="str">
        <f t="shared" si="465"/>
        <v/>
      </c>
    </row>
    <row r="5933" spans="2:19" x14ac:dyDescent="0.3">
      <c r="B5933" s="24" t="str">
        <f>_xlfn.IFNA(VLOOKUP(A5933,list!B:C,2,FALSE),"")</f>
        <v/>
      </c>
      <c r="D5933" s="24" t="str">
        <f>_xlfn.IFNA(VLOOKUP(C5933,list!$G$2:$I$10,2,FALSE),"")</f>
        <v/>
      </c>
      <c r="E5933" s="24" t="str">
        <f>_xlfn.IFNA(VLOOKUP(C5933,list!G:I,3,FALSE),"")</f>
        <v/>
      </c>
      <c r="O5933" s="26" t="str">
        <f t="shared" si="462"/>
        <v/>
      </c>
      <c r="P5933" s="28" t="str">
        <f t="shared" si="466"/>
        <v/>
      </c>
      <c r="Q5933" s="24" t="str">
        <f t="shared" si="463"/>
        <v/>
      </c>
      <c r="R5933" s="24" t="str">
        <f t="shared" si="464"/>
        <v/>
      </c>
      <c r="S5933" s="27" t="str">
        <f t="shared" si="465"/>
        <v/>
      </c>
    </row>
    <row r="5934" spans="2:19" x14ac:dyDescent="0.3">
      <c r="B5934" s="24" t="str">
        <f>_xlfn.IFNA(VLOOKUP(A5934,list!B:C,2,FALSE),"")</f>
        <v/>
      </c>
      <c r="D5934" s="24" t="str">
        <f>_xlfn.IFNA(VLOOKUP(C5934,list!$G$2:$I$10,2,FALSE),"")</f>
        <v/>
      </c>
      <c r="E5934" s="24" t="str">
        <f>_xlfn.IFNA(VLOOKUP(C5934,list!G:I,3,FALSE),"")</f>
        <v/>
      </c>
      <c r="O5934" s="26" t="str">
        <f t="shared" si="462"/>
        <v/>
      </c>
      <c r="P5934" s="28" t="str">
        <f t="shared" si="466"/>
        <v/>
      </c>
      <c r="Q5934" s="24" t="str">
        <f t="shared" si="463"/>
        <v/>
      </c>
      <c r="R5934" s="24" t="str">
        <f t="shared" si="464"/>
        <v/>
      </c>
      <c r="S5934" s="27" t="str">
        <f t="shared" si="465"/>
        <v/>
      </c>
    </row>
    <row r="5935" spans="2:19" x14ac:dyDescent="0.3">
      <c r="B5935" s="24" t="str">
        <f>_xlfn.IFNA(VLOOKUP(A5935,list!B:C,2,FALSE),"")</f>
        <v/>
      </c>
      <c r="D5935" s="24" t="str">
        <f>_xlfn.IFNA(VLOOKUP(C5935,list!$G$2:$I$10,2,FALSE),"")</f>
        <v/>
      </c>
      <c r="E5935" s="24" t="str">
        <f>_xlfn.IFNA(VLOOKUP(C5935,list!G:I,3,FALSE),"")</f>
        <v/>
      </c>
      <c r="O5935" s="26" t="str">
        <f t="shared" si="462"/>
        <v/>
      </c>
      <c r="P5935" s="28" t="str">
        <f t="shared" si="466"/>
        <v/>
      </c>
      <c r="Q5935" s="24" t="str">
        <f t="shared" si="463"/>
        <v/>
      </c>
      <c r="R5935" s="24" t="str">
        <f t="shared" si="464"/>
        <v/>
      </c>
      <c r="S5935" s="27" t="str">
        <f t="shared" si="465"/>
        <v/>
      </c>
    </row>
    <row r="5936" spans="2:19" x14ac:dyDescent="0.3">
      <c r="B5936" s="24" t="str">
        <f>_xlfn.IFNA(VLOOKUP(A5936,list!B:C,2,FALSE),"")</f>
        <v/>
      </c>
      <c r="D5936" s="24" t="str">
        <f>_xlfn.IFNA(VLOOKUP(C5936,list!$G$2:$I$10,2,FALSE),"")</f>
        <v/>
      </c>
      <c r="E5936" s="24" t="str">
        <f>_xlfn.IFNA(VLOOKUP(C5936,list!G:I,3,FALSE),"")</f>
        <v/>
      </c>
      <c r="O5936" s="26" t="str">
        <f t="shared" si="462"/>
        <v/>
      </c>
      <c r="P5936" s="28" t="str">
        <f t="shared" si="466"/>
        <v/>
      </c>
      <c r="Q5936" s="24" t="str">
        <f t="shared" si="463"/>
        <v/>
      </c>
      <c r="R5936" s="24" t="str">
        <f t="shared" si="464"/>
        <v/>
      </c>
      <c r="S5936" s="27" t="str">
        <f t="shared" si="465"/>
        <v/>
      </c>
    </row>
    <row r="5937" spans="2:19" x14ac:dyDescent="0.3">
      <c r="B5937" s="24" t="str">
        <f>_xlfn.IFNA(VLOOKUP(A5937,list!B:C,2,FALSE),"")</f>
        <v/>
      </c>
      <c r="D5937" s="24" t="str">
        <f>_xlfn.IFNA(VLOOKUP(C5937,list!$G$2:$I$10,2,FALSE),"")</f>
        <v/>
      </c>
      <c r="E5937" s="24" t="str">
        <f>_xlfn.IFNA(VLOOKUP(C5937,list!G:I,3,FALSE),"")</f>
        <v/>
      </c>
      <c r="O5937" s="26" t="str">
        <f t="shared" si="462"/>
        <v/>
      </c>
      <c r="P5937" s="28" t="str">
        <f t="shared" si="466"/>
        <v/>
      </c>
      <c r="Q5937" s="24" t="str">
        <f t="shared" si="463"/>
        <v/>
      </c>
      <c r="R5937" s="24" t="str">
        <f t="shared" si="464"/>
        <v/>
      </c>
      <c r="S5937" s="27" t="str">
        <f t="shared" si="465"/>
        <v/>
      </c>
    </row>
    <row r="5938" spans="2:19" x14ac:dyDescent="0.3">
      <c r="B5938" s="24" t="str">
        <f>_xlfn.IFNA(VLOOKUP(A5938,list!B:C,2,FALSE),"")</f>
        <v/>
      </c>
      <c r="D5938" s="24" t="str">
        <f>_xlfn.IFNA(VLOOKUP(C5938,list!$G$2:$I$10,2,FALSE),"")</f>
        <v/>
      </c>
      <c r="E5938" s="24" t="str">
        <f>_xlfn.IFNA(VLOOKUP(C5938,list!G:I,3,FALSE),"")</f>
        <v/>
      </c>
      <c r="O5938" s="26" t="str">
        <f t="shared" si="462"/>
        <v/>
      </c>
      <c r="P5938" s="28" t="str">
        <f t="shared" si="466"/>
        <v/>
      </c>
      <c r="Q5938" s="24" t="str">
        <f t="shared" si="463"/>
        <v/>
      </c>
      <c r="R5938" s="24" t="str">
        <f t="shared" si="464"/>
        <v/>
      </c>
      <c r="S5938" s="27" t="str">
        <f t="shared" si="465"/>
        <v/>
      </c>
    </row>
    <row r="5939" spans="2:19" x14ac:dyDescent="0.3">
      <c r="B5939" s="24" t="str">
        <f>_xlfn.IFNA(VLOOKUP(A5939,list!B:C,2,FALSE),"")</f>
        <v/>
      </c>
      <c r="D5939" s="24" t="str">
        <f>_xlfn.IFNA(VLOOKUP(C5939,list!$G$2:$I$10,2,FALSE),"")</f>
        <v/>
      </c>
      <c r="E5939" s="24" t="str">
        <f>_xlfn.IFNA(VLOOKUP(C5939,list!G:I,3,FALSE),"")</f>
        <v/>
      </c>
      <c r="O5939" s="26" t="str">
        <f t="shared" si="462"/>
        <v/>
      </c>
      <c r="P5939" s="28" t="str">
        <f t="shared" si="466"/>
        <v/>
      </c>
      <c r="Q5939" s="24" t="str">
        <f t="shared" si="463"/>
        <v/>
      </c>
      <c r="R5939" s="24" t="str">
        <f t="shared" si="464"/>
        <v/>
      </c>
      <c r="S5939" s="27" t="str">
        <f t="shared" si="465"/>
        <v/>
      </c>
    </row>
    <row r="5940" spans="2:19" x14ac:dyDescent="0.3">
      <c r="B5940" s="24" t="str">
        <f>_xlfn.IFNA(VLOOKUP(A5940,list!B:C,2,FALSE),"")</f>
        <v/>
      </c>
      <c r="D5940" s="24" t="str">
        <f>_xlfn.IFNA(VLOOKUP(C5940,list!$G$2:$I$10,2,FALSE),"")</f>
        <v/>
      </c>
      <c r="E5940" s="24" t="str">
        <f>_xlfn.IFNA(VLOOKUP(C5940,list!G:I,3,FALSE),"")</f>
        <v/>
      </c>
      <c r="O5940" s="26" t="str">
        <f t="shared" si="462"/>
        <v/>
      </c>
      <c r="P5940" s="28" t="str">
        <f t="shared" si="466"/>
        <v/>
      </c>
      <c r="Q5940" s="24" t="str">
        <f t="shared" si="463"/>
        <v/>
      </c>
      <c r="R5940" s="24" t="str">
        <f t="shared" si="464"/>
        <v/>
      </c>
      <c r="S5940" s="27" t="str">
        <f t="shared" si="465"/>
        <v/>
      </c>
    </row>
    <row r="5941" spans="2:19" x14ac:dyDescent="0.3">
      <c r="B5941" s="24" t="str">
        <f>_xlfn.IFNA(VLOOKUP(A5941,list!B:C,2,FALSE),"")</f>
        <v/>
      </c>
      <c r="D5941" s="24" t="str">
        <f>_xlfn.IFNA(VLOOKUP(C5941,list!$G$2:$I$10,2,FALSE),"")</f>
        <v/>
      </c>
      <c r="E5941" s="24" t="str">
        <f>_xlfn.IFNA(VLOOKUP(C5941,list!G:I,3,FALSE),"")</f>
        <v/>
      </c>
      <c r="O5941" s="26" t="str">
        <f t="shared" si="462"/>
        <v/>
      </c>
      <c r="P5941" s="28" t="str">
        <f t="shared" si="466"/>
        <v/>
      </c>
      <c r="Q5941" s="24" t="str">
        <f t="shared" si="463"/>
        <v/>
      </c>
      <c r="R5941" s="24" t="str">
        <f t="shared" si="464"/>
        <v/>
      </c>
      <c r="S5941" s="27" t="str">
        <f t="shared" si="465"/>
        <v/>
      </c>
    </row>
    <row r="5942" spans="2:19" x14ac:dyDescent="0.3">
      <c r="B5942" s="24" t="str">
        <f>_xlfn.IFNA(VLOOKUP(A5942,list!B:C,2,FALSE),"")</f>
        <v/>
      </c>
      <c r="D5942" s="24" t="str">
        <f>_xlfn.IFNA(VLOOKUP(C5942,list!$G$2:$I$10,2,FALSE),"")</f>
        <v/>
      </c>
      <c r="E5942" s="24" t="str">
        <f>_xlfn.IFNA(VLOOKUP(C5942,list!G:I,3,FALSE),"")</f>
        <v/>
      </c>
      <c r="O5942" s="26" t="str">
        <f t="shared" si="462"/>
        <v/>
      </c>
      <c r="P5942" s="28" t="str">
        <f t="shared" si="466"/>
        <v/>
      </c>
      <c r="Q5942" s="24" t="str">
        <f t="shared" si="463"/>
        <v/>
      </c>
      <c r="R5942" s="24" t="str">
        <f t="shared" si="464"/>
        <v/>
      </c>
      <c r="S5942" s="27" t="str">
        <f t="shared" si="465"/>
        <v/>
      </c>
    </row>
    <row r="5943" spans="2:19" x14ac:dyDescent="0.3">
      <c r="B5943" s="24" t="str">
        <f>_xlfn.IFNA(VLOOKUP(A5943,list!B:C,2,FALSE),"")</f>
        <v/>
      </c>
      <c r="D5943" s="24" t="str">
        <f>_xlfn.IFNA(VLOOKUP(C5943,list!$G$2:$I$10,2,FALSE),"")</f>
        <v/>
      </c>
      <c r="E5943" s="24" t="str">
        <f>_xlfn.IFNA(VLOOKUP(C5943,list!G:I,3,FALSE),"")</f>
        <v/>
      </c>
      <c r="O5943" s="26" t="str">
        <f t="shared" si="462"/>
        <v/>
      </c>
      <c r="P5943" s="28" t="str">
        <f t="shared" si="466"/>
        <v/>
      </c>
      <c r="Q5943" s="24" t="str">
        <f t="shared" si="463"/>
        <v/>
      </c>
      <c r="R5943" s="24" t="str">
        <f t="shared" si="464"/>
        <v/>
      </c>
      <c r="S5943" s="27" t="str">
        <f t="shared" si="465"/>
        <v/>
      </c>
    </row>
    <row r="5944" spans="2:19" x14ac:dyDescent="0.3">
      <c r="B5944" s="24" t="str">
        <f>_xlfn.IFNA(VLOOKUP(A5944,list!B:C,2,FALSE),"")</f>
        <v/>
      </c>
      <c r="D5944" s="24" t="str">
        <f>_xlfn.IFNA(VLOOKUP(C5944,list!$G$2:$I$10,2,FALSE),"")</f>
        <v/>
      </c>
      <c r="E5944" s="24" t="str">
        <f>_xlfn.IFNA(VLOOKUP(C5944,list!G:I,3,FALSE),"")</f>
        <v/>
      </c>
      <c r="O5944" s="26" t="str">
        <f t="shared" si="462"/>
        <v/>
      </c>
      <c r="P5944" s="28" t="str">
        <f t="shared" si="466"/>
        <v/>
      </c>
      <c r="Q5944" s="24" t="str">
        <f t="shared" si="463"/>
        <v/>
      </c>
      <c r="R5944" s="24" t="str">
        <f t="shared" si="464"/>
        <v/>
      </c>
      <c r="S5944" s="27" t="str">
        <f t="shared" si="465"/>
        <v/>
      </c>
    </row>
    <row r="5945" spans="2:19" x14ac:dyDescent="0.3">
      <c r="B5945" s="24" t="str">
        <f>_xlfn.IFNA(VLOOKUP(A5945,list!B:C,2,FALSE),"")</f>
        <v/>
      </c>
      <c r="D5945" s="24" t="str">
        <f>_xlfn.IFNA(VLOOKUP(C5945,list!$G$2:$I$10,2,FALSE),"")</f>
        <v/>
      </c>
      <c r="E5945" s="24" t="str">
        <f>_xlfn.IFNA(VLOOKUP(C5945,list!G:I,3,FALSE),"")</f>
        <v/>
      </c>
      <c r="O5945" s="26" t="str">
        <f t="shared" si="462"/>
        <v/>
      </c>
      <c r="P5945" s="28" t="str">
        <f t="shared" si="466"/>
        <v/>
      </c>
      <c r="Q5945" s="24" t="str">
        <f t="shared" si="463"/>
        <v/>
      </c>
      <c r="R5945" s="24" t="str">
        <f t="shared" si="464"/>
        <v/>
      </c>
      <c r="S5945" s="27" t="str">
        <f t="shared" si="465"/>
        <v/>
      </c>
    </row>
    <row r="5946" spans="2:19" x14ac:dyDescent="0.3">
      <c r="B5946" s="24" t="str">
        <f>_xlfn.IFNA(VLOOKUP(A5946,list!B:C,2,FALSE),"")</f>
        <v/>
      </c>
      <c r="D5946" s="24" t="str">
        <f>_xlfn.IFNA(VLOOKUP(C5946,list!$G$2:$I$10,2,FALSE),"")</f>
        <v/>
      </c>
      <c r="E5946" s="24" t="str">
        <f>_xlfn.IFNA(VLOOKUP(C5946,list!G:I,3,FALSE),"")</f>
        <v/>
      </c>
      <c r="O5946" s="26" t="str">
        <f t="shared" si="462"/>
        <v/>
      </c>
      <c r="P5946" s="28" t="str">
        <f t="shared" si="466"/>
        <v/>
      </c>
      <c r="Q5946" s="24" t="str">
        <f t="shared" si="463"/>
        <v/>
      </c>
      <c r="R5946" s="24" t="str">
        <f t="shared" si="464"/>
        <v/>
      </c>
      <c r="S5946" s="27" t="str">
        <f t="shared" si="465"/>
        <v/>
      </c>
    </row>
    <row r="5947" spans="2:19" x14ac:dyDescent="0.3">
      <c r="B5947" s="24" t="str">
        <f>_xlfn.IFNA(VLOOKUP(A5947,list!B:C,2,FALSE),"")</f>
        <v/>
      </c>
      <c r="D5947" s="24" t="str">
        <f>_xlfn.IFNA(VLOOKUP(C5947,list!$G$2:$I$10,2,FALSE),"")</f>
        <v/>
      </c>
      <c r="E5947" s="24" t="str">
        <f>_xlfn.IFNA(VLOOKUP(C5947,list!G:I,3,FALSE),"")</f>
        <v/>
      </c>
      <c r="O5947" s="26" t="str">
        <f t="shared" si="462"/>
        <v/>
      </c>
      <c r="P5947" s="28" t="str">
        <f t="shared" si="466"/>
        <v/>
      </c>
      <c r="Q5947" s="24" t="str">
        <f t="shared" si="463"/>
        <v/>
      </c>
      <c r="R5947" s="24" t="str">
        <f t="shared" si="464"/>
        <v/>
      </c>
      <c r="S5947" s="27" t="str">
        <f t="shared" si="465"/>
        <v/>
      </c>
    </row>
    <row r="5948" spans="2:19" x14ac:dyDescent="0.3">
      <c r="B5948" s="24" t="str">
        <f>_xlfn.IFNA(VLOOKUP(A5948,list!B:C,2,FALSE),"")</f>
        <v/>
      </c>
      <c r="D5948" s="24" t="str">
        <f>_xlfn.IFNA(VLOOKUP(C5948,list!$G$2:$I$10,2,FALSE),"")</f>
        <v/>
      </c>
      <c r="E5948" s="24" t="str">
        <f>_xlfn.IFNA(VLOOKUP(C5948,list!G:I,3,FALSE),"")</f>
        <v/>
      </c>
      <c r="O5948" s="26" t="str">
        <f t="shared" si="462"/>
        <v/>
      </c>
      <c r="P5948" s="28" t="str">
        <f t="shared" si="466"/>
        <v/>
      </c>
      <c r="Q5948" s="24" t="str">
        <f t="shared" si="463"/>
        <v/>
      </c>
      <c r="R5948" s="24" t="str">
        <f t="shared" si="464"/>
        <v/>
      </c>
      <c r="S5948" s="27" t="str">
        <f t="shared" si="465"/>
        <v/>
      </c>
    </row>
    <row r="5949" spans="2:19" x14ac:dyDescent="0.3">
      <c r="B5949" s="24" t="str">
        <f>_xlfn.IFNA(VLOOKUP(A5949,list!B:C,2,FALSE),"")</f>
        <v/>
      </c>
      <c r="D5949" s="24" t="str">
        <f>_xlfn.IFNA(VLOOKUP(C5949,list!$G$2:$I$10,2,FALSE),"")</f>
        <v/>
      </c>
      <c r="E5949" s="24" t="str">
        <f>_xlfn.IFNA(VLOOKUP(C5949,list!G:I,3,FALSE),"")</f>
        <v/>
      </c>
      <c r="O5949" s="26" t="str">
        <f t="shared" si="462"/>
        <v/>
      </c>
      <c r="P5949" s="28" t="str">
        <f t="shared" si="466"/>
        <v/>
      </c>
      <c r="Q5949" s="24" t="str">
        <f t="shared" si="463"/>
        <v/>
      </c>
      <c r="R5949" s="24" t="str">
        <f t="shared" si="464"/>
        <v/>
      </c>
      <c r="S5949" s="27" t="str">
        <f t="shared" si="465"/>
        <v/>
      </c>
    </row>
    <row r="5950" spans="2:19" x14ac:dyDescent="0.3">
      <c r="B5950" s="24" t="str">
        <f>_xlfn.IFNA(VLOOKUP(A5950,list!B:C,2,FALSE),"")</f>
        <v/>
      </c>
      <c r="D5950" s="24" t="str">
        <f>_xlfn.IFNA(VLOOKUP(C5950,list!$G$2:$I$10,2,FALSE),"")</f>
        <v/>
      </c>
      <c r="E5950" s="24" t="str">
        <f>_xlfn.IFNA(VLOOKUP(C5950,list!G:I,3,FALSE),"")</f>
        <v/>
      </c>
      <c r="O5950" s="26" t="str">
        <f t="shared" si="462"/>
        <v/>
      </c>
      <c r="P5950" s="28" t="str">
        <f t="shared" si="466"/>
        <v/>
      </c>
      <c r="Q5950" s="24" t="str">
        <f t="shared" si="463"/>
        <v/>
      </c>
      <c r="R5950" s="24" t="str">
        <f t="shared" si="464"/>
        <v/>
      </c>
      <c r="S5950" s="27" t="str">
        <f t="shared" si="465"/>
        <v/>
      </c>
    </row>
    <row r="5951" spans="2:19" x14ac:dyDescent="0.3">
      <c r="B5951" s="24" t="str">
        <f>_xlfn.IFNA(VLOOKUP(A5951,list!B:C,2,FALSE),"")</f>
        <v/>
      </c>
      <c r="D5951" s="24" t="str">
        <f>_xlfn.IFNA(VLOOKUP(C5951,list!$G$2:$I$10,2,FALSE),"")</f>
        <v/>
      </c>
      <c r="E5951" s="24" t="str">
        <f>_xlfn.IFNA(VLOOKUP(C5951,list!G:I,3,FALSE),"")</f>
        <v/>
      </c>
      <c r="O5951" s="26" t="str">
        <f t="shared" si="462"/>
        <v/>
      </c>
      <c r="P5951" s="28" t="str">
        <f t="shared" si="466"/>
        <v/>
      </c>
      <c r="Q5951" s="24" t="str">
        <f t="shared" si="463"/>
        <v/>
      </c>
      <c r="R5951" s="24" t="str">
        <f t="shared" si="464"/>
        <v/>
      </c>
      <c r="S5951" s="27" t="str">
        <f t="shared" si="465"/>
        <v/>
      </c>
    </row>
    <row r="5952" spans="2:19" x14ac:dyDescent="0.3">
      <c r="B5952" s="24" t="str">
        <f>_xlfn.IFNA(VLOOKUP(A5952,list!B:C,2,FALSE),"")</f>
        <v/>
      </c>
      <c r="D5952" s="24" t="str">
        <f>_xlfn.IFNA(VLOOKUP(C5952,list!$G$2:$I$10,2,FALSE),"")</f>
        <v/>
      </c>
      <c r="E5952" s="24" t="str">
        <f>_xlfn.IFNA(VLOOKUP(C5952,list!G:I,3,FALSE),"")</f>
        <v/>
      </c>
      <c r="O5952" s="26" t="str">
        <f t="shared" si="462"/>
        <v/>
      </c>
      <c r="P5952" s="28" t="str">
        <f t="shared" si="466"/>
        <v/>
      </c>
      <c r="Q5952" s="24" t="str">
        <f t="shared" si="463"/>
        <v/>
      </c>
      <c r="R5952" s="24" t="str">
        <f t="shared" si="464"/>
        <v/>
      </c>
      <c r="S5952" s="27" t="str">
        <f t="shared" si="465"/>
        <v/>
      </c>
    </row>
    <row r="5953" spans="2:19" x14ac:dyDescent="0.3">
      <c r="B5953" s="24" t="str">
        <f>_xlfn.IFNA(VLOOKUP(A5953,list!B:C,2,FALSE),"")</f>
        <v/>
      </c>
      <c r="D5953" s="24" t="str">
        <f>_xlfn.IFNA(VLOOKUP(C5953,list!$G$2:$I$10,2,FALSE),"")</f>
        <v/>
      </c>
      <c r="E5953" s="24" t="str">
        <f>_xlfn.IFNA(VLOOKUP(C5953,list!G:I,3,FALSE),"")</f>
        <v/>
      </c>
      <c r="O5953" s="26" t="str">
        <f t="shared" si="462"/>
        <v/>
      </c>
      <c r="P5953" s="28" t="str">
        <f t="shared" si="466"/>
        <v/>
      </c>
      <c r="Q5953" s="24" t="str">
        <f t="shared" si="463"/>
        <v/>
      </c>
      <c r="R5953" s="24" t="str">
        <f t="shared" si="464"/>
        <v/>
      </c>
      <c r="S5953" s="27" t="str">
        <f t="shared" si="465"/>
        <v/>
      </c>
    </row>
    <row r="5954" spans="2:19" x14ac:dyDescent="0.3">
      <c r="B5954" s="24" t="str">
        <f>_xlfn.IFNA(VLOOKUP(A5954,list!B:C,2,FALSE),"")</f>
        <v/>
      </c>
      <c r="D5954" s="24" t="str">
        <f>_xlfn.IFNA(VLOOKUP(C5954,list!$G$2:$I$10,2,FALSE),"")</f>
        <v/>
      </c>
      <c r="E5954" s="24" t="str">
        <f>_xlfn.IFNA(VLOOKUP(C5954,list!G:I,3,FALSE),"")</f>
        <v/>
      </c>
      <c r="O5954" s="26" t="str">
        <f t="shared" ref="O5954:O6017" si="467">IFERROR(IF(H5954="","",DATE(YEAR(H5954),MONTH(H5954),1)),"")</f>
        <v/>
      </c>
      <c r="P5954" s="28" t="str">
        <f t="shared" si="466"/>
        <v/>
      </c>
      <c r="Q5954" s="24" t="str">
        <f t="shared" ref="Q5954:Q6017" si="468">IFERROR(IF(J5954="","",MONTH(EOMONTH(J5954,(DAY(J5954)&gt;15)+0))),"")</f>
        <v/>
      </c>
      <c r="R5954" s="24" t="str">
        <f t="shared" ref="R5954:R6017" si="469">IFERROR(IF(J5954="","",IF(AND(MONTH(J5954)=12,Q5954=1),YEAR(J5954)+1,YEAR(J5954))),"")</f>
        <v/>
      </c>
      <c r="S5954" s="27" t="str">
        <f t="shared" ref="S5954:S6017" si="470">IF(OR(Q5954="",R5954=""),"",DATE(R5954,Q5954,1))</f>
        <v/>
      </c>
    </row>
    <row r="5955" spans="2:19" x14ac:dyDescent="0.3">
      <c r="B5955" s="24" t="str">
        <f>_xlfn.IFNA(VLOOKUP(A5955,list!B:C,2,FALSE),"")</f>
        <v/>
      </c>
      <c r="D5955" s="24" t="str">
        <f>_xlfn.IFNA(VLOOKUP(C5955,list!$G$2:$I$10,2,FALSE),"")</f>
        <v/>
      </c>
      <c r="E5955" s="24" t="str">
        <f>_xlfn.IFNA(VLOOKUP(C5955,list!G:I,3,FALSE),"")</f>
        <v/>
      </c>
      <c r="O5955" s="26" t="str">
        <f t="shared" si="467"/>
        <v/>
      </c>
      <c r="P5955" s="28" t="str">
        <f t="shared" ref="P5955:P6018" si="471">IFERROR(IF(J5955&gt;0,((J5955-H5955)/7),""),"")</f>
        <v/>
      </c>
      <c r="Q5955" s="24" t="str">
        <f t="shared" si="468"/>
        <v/>
      </c>
      <c r="R5955" s="24" t="str">
        <f t="shared" si="469"/>
        <v/>
      </c>
      <c r="S5955" s="27" t="str">
        <f t="shared" si="470"/>
        <v/>
      </c>
    </row>
    <row r="5956" spans="2:19" x14ac:dyDescent="0.3">
      <c r="B5956" s="24" t="str">
        <f>_xlfn.IFNA(VLOOKUP(A5956,list!B:C,2,FALSE),"")</f>
        <v/>
      </c>
      <c r="D5956" s="24" t="str">
        <f>_xlfn.IFNA(VLOOKUP(C5956,list!$G$2:$I$10,2,FALSE),"")</f>
        <v/>
      </c>
      <c r="E5956" s="24" t="str">
        <f>_xlfn.IFNA(VLOOKUP(C5956,list!G:I,3,FALSE),"")</f>
        <v/>
      </c>
      <c r="O5956" s="26" t="str">
        <f t="shared" si="467"/>
        <v/>
      </c>
      <c r="P5956" s="28" t="str">
        <f t="shared" si="471"/>
        <v/>
      </c>
      <c r="Q5956" s="24" t="str">
        <f t="shared" si="468"/>
        <v/>
      </c>
      <c r="R5956" s="24" t="str">
        <f t="shared" si="469"/>
        <v/>
      </c>
      <c r="S5956" s="27" t="str">
        <f t="shared" si="470"/>
        <v/>
      </c>
    </row>
    <row r="5957" spans="2:19" x14ac:dyDescent="0.3">
      <c r="B5957" s="24" t="str">
        <f>_xlfn.IFNA(VLOOKUP(A5957,list!B:C,2,FALSE),"")</f>
        <v/>
      </c>
      <c r="D5957" s="24" t="str">
        <f>_xlfn.IFNA(VLOOKUP(C5957,list!$G$2:$I$10,2,FALSE),"")</f>
        <v/>
      </c>
      <c r="E5957" s="24" t="str">
        <f>_xlfn.IFNA(VLOOKUP(C5957,list!G:I,3,FALSE),"")</f>
        <v/>
      </c>
      <c r="O5957" s="26" t="str">
        <f t="shared" si="467"/>
        <v/>
      </c>
      <c r="P5957" s="28" t="str">
        <f t="shared" si="471"/>
        <v/>
      </c>
      <c r="Q5957" s="24" t="str">
        <f t="shared" si="468"/>
        <v/>
      </c>
      <c r="R5957" s="24" t="str">
        <f t="shared" si="469"/>
        <v/>
      </c>
      <c r="S5957" s="27" t="str">
        <f t="shared" si="470"/>
        <v/>
      </c>
    </row>
    <row r="5958" spans="2:19" x14ac:dyDescent="0.3">
      <c r="B5958" s="24" t="str">
        <f>_xlfn.IFNA(VLOOKUP(A5958,list!B:C,2,FALSE),"")</f>
        <v/>
      </c>
      <c r="D5958" s="24" t="str">
        <f>_xlfn.IFNA(VLOOKUP(C5958,list!$G$2:$I$10,2,FALSE),"")</f>
        <v/>
      </c>
      <c r="E5958" s="24" t="str">
        <f>_xlfn.IFNA(VLOOKUP(C5958,list!G:I,3,FALSE),"")</f>
        <v/>
      </c>
      <c r="O5958" s="26" t="str">
        <f t="shared" si="467"/>
        <v/>
      </c>
      <c r="P5958" s="28" t="str">
        <f t="shared" si="471"/>
        <v/>
      </c>
      <c r="Q5958" s="24" t="str">
        <f t="shared" si="468"/>
        <v/>
      </c>
      <c r="R5958" s="24" t="str">
        <f t="shared" si="469"/>
        <v/>
      </c>
      <c r="S5958" s="27" t="str">
        <f t="shared" si="470"/>
        <v/>
      </c>
    </row>
    <row r="5959" spans="2:19" x14ac:dyDescent="0.3">
      <c r="B5959" s="24" t="str">
        <f>_xlfn.IFNA(VLOOKUP(A5959,list!B:C,2,FALSE),"")</f>
        <v/>
      </c>
      <c r="D5959" s="24" t="str">
        <f>_xlfn.IFNA(VLOOKUP(C5959,list!$G$2:$I$10,2,FALSE),"")</f>
        <v/>
      </c>
      <c r="E5959" s="24" t="str">
        <f>_xlfn.IFNA(VLOOKUP(C5959,list!G:I,3,FALSE),"")</f>
        <v/>
      </c>
      <c r="O5959" s="26" t="str">
        <f t="shared" si="467"/>
        <v/>
      </c>
      <c r="P5959" s="28" t="str">
        <f t="shared" si="471"/>
        <v/>
      </c>
      <c r="Q5959" s="24" t="str">
        <f t="shared" si="468"/>
        <v/>
      </c>
      <c r="R5959" s="24" t="str">
        <f t="shared" si="469"/>
        <v/>
      </c>
      <c r="S5959" s="27" t="str">
        <f t="shared" si="470"/>
        <v/>
      </c>
    </row>
    <row r="5960" spans="2:19" x14ac:dyDescent="0.3">
      <c r="B5960" s="24" t="str">
        <f>_xlfn.IFNA(VLOOKUP(A5960,list!B:C,2,FALSE),"")</f>
        <v/>
      </c>
      <c r="D5960" s="24" t="str">
        <f>_xlfn.IFNA(VLOOKUP(C5960,list!$G$2:$I$10,2,FALSE),"")</f>
        <v/>
      </c>
      <c r="E5960" s="24" t="str">
        <f>_xlfn.IFNA(VLOOKUP(C5960,list!G:I,3,FALSE),"")</f>
        <v/>
      </c>
      <c r="O5960" s="26" t="str">
        <f t="shared" si="467"/>
        <v/>
      </c>
      <c r="P5960" s="28" t="str">
        <f t="shared" si="471"/>
        <v/>
      </c>
      <c r="Q5960" s="24" t="str">
        <f t="shared" si="468"/>
        <v/>
      </c>
      <c r="R5960" s="24" t="str">
        <f t="shared" si="469"/>
        <v/>
      </c>
      <c r="S5960" s="27" t="str">
        <f t="shared" si="470"/>
        <v/>
      </c>
    </row>
    <row r="5961" spans="2:19" x14ac:dyDescent="0.3">
      <c r="B5961" s="24" t="str">
        <f>_xlfn.IFNA(VLOOKUP(A5961,list!B:C,2,FALSE),"")</f>
        <v/>
      </c>
      <c r="D5961" s="24" t="str">
        <f>_xlfn.IFNA(VLOOKUP(C5961,list!$G$2:$I$10,2,FALSE),"")</f>
        <v/>
      </c>
      <c r="E5961" s="24" t="str">
        <f>_xlfn.IFNA(VLOOKUP(C5961,list!G:I,3,FALSE),"")</f>
        <v/>
      </c>
      <c r="O5961" s="26" t="str">
        <f t="shared" si="467"/>
        <v/>
      </c>
      <c r="P5961" s="28" t="str">
        <f t="shared" si="471"/>
        <v/>
      </c>
      <c r="Q5961" s="24" t="str">
        <f t="shared" si="468"/>
        <v/>
      </c>
      <c r="R5961" s="24" t="str">
        <f t="shared" si="469"/>
        <v/>
      </c>
      <c r="S5961" s="27" t="str">
        <f t="shared" si="470"/>
        <v/>
      </c>
    </row>
    <row r="5962" spans="2:19" x14ac:dyDescent="0.3">
      <c r="B5962" s="24" t="str">
        <f>_xlfn.IFNA(VLOOKUP(A5962,list!B:C,2,FALSE),"")</f>
        <v/>
      </c>
      <c r="D5962" s="24" t="str">
        <f>_xlfn.IFNA(VLOOKUP(C5962,list!$G$2:$I$10,2,FALSE),"")</f>
        <v/>
      </c>
      <c r="E5962" s="24" t="str">
        <f>_xlfn.IFNA(VLOOKUP(C5962,list!G:I,3,FALSE),"")</f>
        <v/>
      </c>
      <c r="O5962" s="26" t="str">
        <f t="shared" si="467"/>
        <v/>
      </c>
      <c r="P5962" s="28" t="str">
        <f t="shared" si="471"/>
        <v/>
      </c>
      <c r="Q5962" s="24" t="str">
        <f t="shared" si="468"/>
        <v/>
      </c>
      <c r="R5962" s="24" t="str">
        <f t="shared" si="469"/>
        <v/>
      </c>
      <c r="S5962" s="27" t="str">
        <f t="shared" si="470"/>
        <v/>
      </c>
    </row>
    <row r="5963" spans="2:19" x14ac:dyDescent="0.3">
      <c r="B5963" s="24" t="str">
        <f>_xlfn.IFNA(VLOOKUP(A5963,list!B:C,2,FALSE),"")</f>
        <v/>
      </c>
      <c r="D5963" s="24" t="str">
        <f>_xlfn.IFNA(VLOOKUP(C5963,list!$G$2:$I$10,2,FALSE),"")</f>
        <v/>
      </c>
      <c r="E5963" s="24" t="str">
        <f>_xlfn.IFNA(VLOOKUP(C5963,list!G:I,3,FALSE),"")</f>
        <v/>
      </c>
      <c r="O5963" s="26" t="str">
        <f t="shared" si="467"/>
        <v/>
      </c>
      <c r="P5963" s="28" t="str">
        <f t="shared" si="471"/>
        <v/>
      </c>
      <c r="Q5963" s="24" t="str">
        <f t="shared" si="468"/>
        <v/>
      </c>
      <c r="R5963" s="24" t="str">
        <f t="shared" si="469"/>
        <v/>
      </c>
      <c r="S5963" s="27" t="str">
        <f t="shared" si="470"/>
        <v/>
      </c>
    </row>
    <row r="5964" spans="2:19" x14ac:dyDescent="0.3">
      <c r="B5964" s="24" t="str">
        <f>_xlfn.IFNA(VLOOKUP(A5964,list!B:C,2,FALSE),"")</f>
        <v/>
      </c>
      <c r="D5964" s="24" t="str">
        <f>_xlfn.IFNA(VLOOKUP(C5964,list!$G$2:$I$10,2,FALSE),"")</f>
        <v/>
      </c>
      <c r="E5964" s="24" t="str">
        <f>_xlfn.IFNA(VLOOKUP(C5964,list!G:I,3,FALSE),"")</f>
        <v/>
      </c>
      <c r="O5964" s="26" t="str">
        <f t="shared" si="467"/>
        <v/>
      </c>
      <c r="P5964" s="28" t="str">
        <f t="shared" si="471"/>
        <v/>
      </c>
      <c r="Q5964" s="24" t="str">
        <f t="shared" si="468"/>
        <v/>
      </c>
      <c r="R5964" s="24" t="str">
        <f t="shared" si="469"/>
        <v/>
      </c>
      <c r="S5964" s="27" t="str">
        <f t="shared" si="470"/>
        <v/>
      </c>
    </row>
    <row r="5965" spans="2:19" x14ac:dyDescent="0.3">
      <c r="B5965" s="24" t="str">
        <f>_xlfn.IFNA(VLOOKUP(A5965,list!B:C,2,FALSE),"")</f>
        <v/>
      </c>
      <c r="D5965" s="24" t="str">
        <f>_xlfn.IFNA(VLOOKUP(C5965,list!$G$2:$I$10,2,FALSE),"")</f>
        <v/>
      </c>
      <c r="E5965" s="24" t="str">
        <f>_xlfn.IFNA(VLOOKUP(C5965,list!G:I,3,FALSE),"")</f>
        <v/>
      </c>
      <c r="O5965" s="26" t="str">
        <f t="shared" si="467"/>
        <v/>
      </c>
      <c r="P5965" s="28" t="str">
        <f t="shared" si="471"/>
        <v/>
      </c>
      <c r="Q5965" s="24" t="str">
        <f t="shared" si="468"/>
        <v/>
      </c>
      <c r="R5965" s="24" t="str">
        <f t="shared" si="469"/>
        <v/>
      </c>
      <c r="S5965" s="27" t="str">
        <f t="shared" si="470"/>
        <v/>
      </c>
    </row>
    <row r="5966" spans="2:19" x14ac:dyDescent="0.3">
      <c r="B5966" s="24" t="str">
        <f>_xlfn.IFNA(VLOOKUP(A5966,list!B:C,2,FALSE),"")</f>
        <v/>
      </c>
      <c r="D5966" s="24" t="str">
        <f>_xlfn.IFNA(VLOOKUP(C5966,list!$G$2:$I$10,2,FALSE),"")</f>
        <v/>
      </c>
      <c r="E5966" s="24" t="str">
        <f>_xlfn.IFNA(VLOOKUP(C5966,list!G:I,3,FALSE),"")</f>
        <v/>
      </c>
      <c r="O5966" s="26" t="str">
        <f t="shared" si="467"/>
        <v/>
      </c>
      <c r="P5966" s="28" t="str">
        <f t="shared" si="471"/>
        <v/>
      </c>
      <c r="Q5966" s="24" t="str">
        <f t="shared" si="468"/>
        <v/>
      </c>
      <c r="R5966" s="24" t="str">
        <f t="shared" si="469"/>
        <v/>
      </c>
      <c r="S5966" s="27" t="str">
        <f t="shared" si="470"/>
        <v/>
      </c>
    </row>
    <row r="5967" spans="2:19" x14ac:dyDescent="0.3">
      <c r="B5967" s="24" t="str">
        <f>_xlfn.IFNA(VLOOKUP(A5967,list!B:C,2,FALSE),"")</f>
        <v/>
      </c>
      <c r="D5967" s="24" t="str">
        <f>_xlfn.IFNA(VLOOKUP(C5967,list!$G$2:$I$10,2,FALSE),"")</f>
        <v/>
      </c>
      <c r="E5967" s="24" t="str">
        <f>_xlfn.IFNA(VLOOKUP(C5967,list!G:I,3,FALSE),"")</f>
        <v/>
      </c>
      <c r="O5967" s="26" t="str">
        <f t="shared" si="467"/>
        <v/>
      </c>
      <c r="P5967" s="28" t="str">
        <f t="shared" si="471"/>
        <v/>
      </c>
      <c r="Q5967" s="24" t="str">
        <f t="shared" si="468"/>
        <v/>
      </c>
      <c r="R5967" s="24" t="str">
        <f t="shared" si="469"/>
        <v/>
      </c>
      <c r="S5967" s="27" t="str">
        <f t="shared" si="470"/>
        <v/>
      </c>
    </row>
    <row r="5968" spans="2:19" x14ac:dyDescent="0.3">
      <c r="B5968" s="24" t="str">
        <f>_xlfn.IFNA(VLOOKUP(A5968,list!B:C,2,FALSE),"")</f>
        <v/>
      </c>
      <c r="D5968" s="24" t="str">
        <f>_xlfn.IFNA(VLOOKUP(C5968,list!$G$2:$I$10,2,FALSE),"")</f>
        <v/>
      </c>
      <c r="E5968" s="24" t="str">
        <f>_xlfn.IFNA(VLOOKUP(C5968,list!G:I,3,FALSE),"")</f>
        <v/>
      </c>
      <c r="O5968" s="26" t="str">
        <f t="shared" si="467"/>
        <v/>
      </c>
      <c r="P5968" s="28" t="str">
        <f t="shared" si="471"/>
        <v/>
      </c>
      <c r="Q5968" s="24" t="str">
        <f t="shared" si="468"/>
        <v/>
      </c>
      <c r="R5968" s="24" t="str">
        <f t="shared" si="469"/>
        <v/>
      </c>
      <c r="S5968" s="27" t="str">
        <f t="shared" si="470"/>
        <v/>
      </c>
    </row>
    <row r="5969" spans="2:19" x14ac:dyDescent="0.3">
      <c r="B5969" s="24" t="str">
        <f>_xlfn.IFNA(VLOOKUP(A5969,list!B:C,2,FALSE),"")</f>
        <v/>
      </c>
      <c r="D5969" s="24" t="str">
        <f>_xlfn.IFNA(VLOOKUP(C5969,list!$G$2:$I$10,2,FALSE),"")</f>
        <v/>
      </c>
      <c r="E5969" s="24" t="str">
        <f>_xlfn.IFNA(VLOOKUP(C5969,list!G:I,3,FALSE),"")</f>
        <v/>
      </c>
      <c r="O5969" s="26" t="str">
        <f t="shared" si="467"/>
        <v/>
      </c>
      <c r="P5969" s="28" t="str">
        <f t="shared" si="471"/>
        <v/>
      </c>
      <c r="Q5969" s="24" t="str">
        <f t="shared" si="468"/>
        <v/>
      </c>
      <c r="R5969" s="24" t="str">
        <f t="shared" si="469"/>
        <v/>
      </c>
      <c r="S5969" s="27" t="str">
        <f t="shared" si="470"/>
        <v/>
      </c>
    </row>
    <row r="5970" spans="2:19" x14ac:dyDescent="0.3">
      <c r="B5970" s="24" t="str">
        <f>_xlfn.IFNA(VLOOKUP(A5970,list!B:C,2,FALSE),"")</f>
        <v/>
      </c>
      <c r="D5970" s="24" t="str">
        <f>_xlfn.IFNA(VLOOKUP(C5970,list!$G$2:$I$10,2,FALSE),"")</f>
        <v/>
      </c>
      <c r="E5970" s="24" t="str">
        <f>_xlfn.IFNA(VLOOKUP(C5970,list!G:I,3,FALSE),"")</f>
        <v/>
      </c>
      <c r="O5970" s="26" t="str">
        <f t="shared" si="467"/>
        <v/>
      </c>
      <c r="P5970" s="28" t="str">
        <f t="shared" si="471"/>
        <v/>
      </c>
      <c r="Q5970" s="24" t="str">
        <f t="shared" si="468"/>
        <v/>
      </c>
      <c r="R5970" s="24" t="str">
        <f t="shared" si="469"/>
        <v/>
      </c>
      <c r="S5970" s="27" t="str">
        <f t="shared" si="470"/>
        <v/>
      </c>
    </row>
    <row r="5971" spans="2:19" x14ac:dyDescent="0.3">
      <c r="B5971" s="24" t="str">
        <f>_xlfn.IFNA(VLOOKUP(A5971,list!B:C,2,FALSE),"")</f>
        <v/>
      </c>
      <c r="D5971" s="24" t="str">
        <f>_xlfn.IFNA(VLOOKUP(C5971,list!$G$2:$I$10,2,FALSE),"")</f>
        <v/>
      </c>
      <c r="E5971" s="24" t="str">
        <f>_xlfn.IFNA(VLOOKUP(C5971,list!G:I,3,FALSE),"")</f>
        <v/>
      </c>
      <c r="O5971" s="26" t="str">
        <f t="shared" si="467"/>
        <v/>
      </c>
      <c r="P5971" s="28" t="str">
        <f t="shared" si="471"/>
        <v/>
      </c>
      <c r="Q5971" s="24" t="str">
        <f t="shared" si="468"/>
        <v/>
      </c>
      <c r="R5971" s="24" t="str">
        <f t="shared" si="469"/>
        <v/>
      </c>
      <c r="S5971" s="27" t="str">
        <f t="shared" si="470"/>
        <v/>
      </c>
    </row>
    <row r="5972" spans="2:19" x14ac:dyDescent="0.3">
      <c r="B5972" s="24" t="str">
        <f>_xlfn.IFNA(VLOOKUP(A5972,list!B:C,2,FALSE),"")</f>
        <v/>
      </c>
      <c r="D5972" s="24" t="str">
        <f>_xlfn.IFNA(VLOOKUP(C5972,list!$G$2:$I$10,2,FALSE),"")</f>
        <v/>
      </c>
      <c r="E5972" s="24" t="str">
        <f>_xlfn.IFNA(VLOOKUP(C5972,list!G:I,3,FALSE),"")</f>
        <v/>
      </c>
      <c r="O5972" s="26" t="str">
        <f t="shared" si="467"/>
        <v/>
      </c>
      <c r="P5972" s="28" t="str">
        <f t="shared" si="471"/>
        <v/>
      </c>
      <c r="Q5972" s="24" t="str">
        <f t="shared" si="468"/>
        <v/>
      </c>
      <c r="R5972" s="24" t="str">
        <f t="shared" si="469"/>
        <v/>
      </c>
      <c r="S5972" s="27" t="str">
        <f t="shared" si="470"/>
        <v/>
      </c>
    </row>
    <row r="5973" spans="2:19" x14ac:dyDescent="0.3">
      <c r="B5973" s="24" t="str">
        <f>_xlfn.IFNA(VLOOKUP(A5973,list!B:C,2,FALSE),"")</f>
        <v/>
      </c>
      <c r="D5973" s="24" t="str">
        <f>_xlfn.IFNA(VLOOKUP(C5973,list!$G$2:$I$10,2,FALSE),"")</f>
        <v/>
      </c>
      <c r="E5973" s="24" t="str">
        <f>_xlfn.IFNA(VLOOKUP(C5973,list!G:I,3,FALSE),"")</f>
        <v/>
      </c>
      <c r="O5973" s="26" t="str">
        <f t="shared" si="467"/>
        <v/>
      </c>
      <c r="P5973" s="28" t="str">
        <f t="shared" si="471"/>
        <v/>
      </c>
      <c r="Q5973" s="24" t="str">
        <f t="shared" si="468"/>
        <v/>
      </c>
      <c r="R5973" s="24" t="str">
        <f t="shared" si="469"/>
        <v/>
      </c>
      <c r="S5973" s="27" t="str">
        <f t="shared" si="470"/>
        <v/>
      </c>
    </row>
    <row r="5974" spans="2:19" x14ac:dyDescent="0.3">
      <c r="B5974" s="24" t="str">
        <f>_xlfn.IFNA(VLOOKUP(A5974,list!B:C,2,FALSE),"")</f>
        <v/>
      </c>
      <c r="D5974" s="24" t="str">
        <f>_xlfn.IFNA(VLOOKUP(C5974,list!$G$2:$I$10,2,FALSE),"")</f>
        <v/>
      </c>
      <c r="E5974" s="24" t="str">
        <f>_xlfn.IFNA(VLOOKUP(C5974,list!G:I,3,FALSE),"")</f>
        <v/>
      </c>
      <c r="O5974" s="26" t="str">
        <f t="shared" si="467"/>
        <v/>
      </c>
      <c r="P5974" s="28" t="str">
        <f t="shared" si="471"/>
        <v/>
      </c>
      <c r="Q5974" s="24" t="str">
        <f t="shared" si="468"/>
        <v/>
      </c>
      <c r="R5974" s="24" t="str">
        <f t="shared" si="469"/>
        <v/>
      </c>
      <c r="S5974" s="27" t="str">
        <f t="shared" si="470"/>
        <v/>
      </c>
    </row>
    <row r="5975" spans="2:19" x14ac:dyDescent="0.3">
      <c r="B5975" s="24" t="str">
        <f>_xlfn.IFNA(VLOOKUP(A5975,list!B:C,2,FALSE),"")</f>
        <v/>
      </c>
      <c r="D5975" s="24" t="str">
        <f>_xlfn.IFNA(VLOOKUP(C5975,list!$G$2:$I$10,2,FALSE),"")</f>
        <v/>
      </c>
      <c r="E5975" s="24" t="str">
        <f>_xlfn.IFNA(VLOOKUP(C5975,list!G:I,3,FALSE),"")</f>
        <v/>
      </c>
      <c r="O5975" s="26" t="str">
        <f t="shared" si="467"/>
        <v/>
      </c>
      <c r="P5975" s="28" t="str">
        <f t="shared" si="471"/>
        <v/>
      </c>
      <c r="Q5975" s="24" t="str">
        <f t="shared" si="468"/>
        <v/>
      </c>
      <c r="R5975" s="24" t="str">
        <f t="shared" si="469"/>
        <v/>
      </c>
      <c r="S5975" s="27" t="str">
        <f t="shared" si="470"/>
        <v/>
      </c>
    </row>
    <row r="5976" spans="2:19" x14ac:dyDescent="0.3">
      <c r="B5976" s="24" t="str">
        <f>_xlfn.IFNA(VLOOKUP(A5976,list!B:C,2,FALSE),"")</f>
        <v/>
      </c>
      <c r="D5976" s="24" t="str">
        <f>_xlfn.IFNA(VLOOKUP(C5976,list!$G$2:$I$10,2,FALSE),"")</f>
        <v/>
      </c>
      <c r="E5976" s="24" t="str">
        <f>_xlfn.IFNA(VLOOKUP(C5976,list!G:I,3,FALSE),"")</f>
        <v/>
      </c>
      <c r="O5976" s="26" t="str">
        <f t="shared" si="467"/>
        <v/>
      </c>
      <c r="P5976" s="28" t="str">
        <f t="shared" si="471"/>
        <v/>
      </c>
      <c r="Q5976" s="24" t="str">
        <f t="shared" si="468"/>
        <v/>
      </c>
      <c r="R5976" s="24" t="str">
        <f t="shared" si="469"/>
        <v/>
      </c>
      <c r="S5976" s="27" t="str">
        <f t="shared" si="470"/>
        <v/>
      </c>
    </row>
    <row r="5977" spans="2:19" x14ac:dyDescent="0.3">
      <c r="B5977" s="24" t="str">
        <f>_xlfn.IFNA(VLOOKUP(A5977,list!B:C,2,FALSE),"")</f>
        <v/>
      </c>
      <c r="D5977" s="24" t="str">
        <f>_xlfn.IFNA(VLOOKUP(C5977,list!$G$2:$I$10,2,FALSE),"")</f>
        <v/>
      </c>
      <c r="E5977" s="24" t="str">
        <f>_xlfn.IFNA(VLOOKUP(C5977,list!G:I,3,FALSE),"")</f>
        <v/>
      </c>
      <c r="O5977" s="26" t="str">
        <f t="shared" si="467"/>
        <v/>
      </c>
      <c r="P5977" s="28" t="str">
        <f t="shared" si="471"/>
        <v/>
      </c>
      <c r="Q5977" s="24" t="str">
        <f t="shared" si="468"/>
        <v/>
      </c>
      <c r="R5977" s="24" t="str">
        <f t="shared" si="469"/>
        <v/>
      </c>
      <c r="S5977" s="27" t="str">
        <f t="shared" si="470"/>
        <v/>
      </c>
    </row>
    <row r="5978" spans="2:19" x14ac:dyDescent="0.3">
      <c r="B5978" s="24" t="str">
        <f>_xlfn.IFNA(VLOOKUP(A5978,list!B:C,2,FALSE),"")</f>
        <v/>
      </c>
      <c r="D5978" s="24" t="str">
        <f>_xlfn.IFNA(VLOOKUP(C5978,list!$G$2:$I$10,2,FALSE),"")</f>
        <v/>
      </c>
      <c r="E5978" s="24" t="str">
        <f>_xlfn.IFNA(VLOOKUP(C5978,list!G:I,3,FALSE),"")</f>
        <v/>
      </c>
      <c r="O5978" s="26" t="str">
        <f t="shared" si="467"/>
        <v/>
      </c>
      <c r="P5978" s="28" t="str">
        <f t="shared" si="471"/>
        <v/>
      </c>
      <c r="Q5978" s="24" t="str">
        <f t="shared" si="468"/>
        <v/>
      </c>
      <c r="R5978" s="24" t="str">
        <f t="shared" si="469"/>
        <v/>
      </c>
      <c r="S5978" s="27" t="str">
        <f t="shared" si="470"/>
        <v/>
      </c>
    </row>
    <row r="5979" spans="2:19" x14ac:dyDescent="0.3">
      <c r="B5979" s="24" t="str">
        <f>_xlfn.IFNA(VLOOKUP(A5979,list!B:C,2,FALSE),"")</f>
        <v/>
      </c>
      <c r="D5979" s="24" t="str">
        <f>_xlfn.IFNA(VLOOKUP(C5979,list!$G$2:$I$10,2,FALSE),"")</f>
        <v/>
      </c>
      <c r="E5979" s="24" t="str">
        <f>_xlfn.IFNA(VLOOKUP(C5979,list!G:I,3,FALSE),"")</f>
        <v/>
      </c>
      <c r="O5979" s="26" t="str">
        <f t="shared" si="467"/>
        <v/>
      </c>
      <c r="P5979" s="28" t="str">
        <f t="shared" si="471"/>
        <v/>
      </c>
      <c r="Q5979" s="24" t="str">
        <f t="shared" si="468"/>
        <v/>
      </c>
      <c r="R5979" s="24" t="str">
        <f t="shared" si="469"/>
        <v/>
      </c>
      <c r="S5979" s="27" t="str">
        <f t="shared" si="470"/>
        <v/>
      </c>
    </row>
    <row r="5980" spans="2:19" x14ac:dyDescent="0.3">
      <c r="B5980" s="24" t="str">
        <f>_xlfn.IFNA(VLOOKUP(A5980,list!B:C,2,FALSE),"")</f>
        <v/>
      </c>
      <c r="D5980" s="24" t="str">
        <f>_xlfn.IFNA(VLOOKUP(C5980,list!$G$2:$I$10,2,FALSE),"")</f>
        <v/>
      </c>
      <c r="E5980" s="24" t="str">
        <f>_xlfn.IFNA(VLOOKUP(C5980,list!G:I,3,FALSE),"")</f>
        <v/>
      </c>
      <c r="O5980" s="26" t="str">
        <f t="shared" si="467"/>
        <v/>
      </c>
      <c r="P5980" s="28" t="str">
        <f t="shared" si="471"/>
        <v/>
      </c>
      <c r="Q5980" s="24" t="str">
        <f t="shared" si="468"/>
        <v/>
      </c>
      <c r="R5980" s="24" t="str">
        <f t="shared" si="469"/>
        <v/>
      </c>
      <c r="S5980" s="27" t="str">
        <f t="shared" si="470"/>
        <v/>
      </c>
    </row>
    <row r="5981" spans="2:19" x14ac:dyDescent="0.3">
      <c r="B5981" s="24" t="str">
        <f>_xlfn.IFNA(VLOOKUP(A5981,list!B:C,2,FALSE),"")</f>
        <v/>
      </c>
      <c r="D5981" s="24" t="str">
        <f>_xlfn.IFNA(VLOOKUP(C5981,list!$G$2:$I$10,2,FALSE),"")</f>
        <v/>
      </c>
      <c r="E5981" s="24" t="str">
        <f>_xlfn.IFNA(VLOOKUP(C5981,list!G:I,3,FALSE),"")</f>
        <v/>
      </c>
      <c r="O5981" s="26" t="str">
        <f t="shared" si="467"/>
        <v/>
      </c>
      <c r="P5981" s="28" t="str">
        <f t="shared" si="471"/>
        <v/>
      </c>
      <c r="Q5981" s="24" t="str">
        <f t="shared" si="468"/>
        <v/>
      </c>
      <c r="R5981" s="24" t="str">
        <f t="shared" si="469"/>
        <v/>
      </c>
      <c r="S5981" s="27" t="str">
        <f t="shared" si="470"/>
        <v/>
      </c>
    </row>
    <row r="5982" spans="2:19" x14ac:dyDescent="0.3">
      <c r="B5982" s="24" t="str">
        <f>_xlfn.IFNA(VLOOKUP(A5982,list!B:C,2,FALSE),"")</f>
        <v/>
      </c>
      <c r="D5982" s="24" t="str">
        <f>_xlfn.IFNA(VLOOKUP(C5982,list!$G$2:$I$10,2,FALSE),"")</f>
        <v/>
      </c>
      <c r="E5982" s="24" t="str">
        <f>_xlfn.IFNA(VLOOKUP(C5982,list!G:I,3,FALSE),"")</f>
        <v/>
      </c>
      <c r="O5982" s="26" t="str">
        <f t="shared" si="467"/>
        <v/>
      </c>
      <c r="P5982" s="28" t="str">
        <f t="shared" si="471"/>
        <v/>
      </c>
      <c r="Q5982" s="24" t="str">
        <f t="shared" si="468"/>
        <v/>
      </c>
      <c r="R5982" s="24" t="str">
        <f t="shared" si="469"/>
        <v/>
      </c>
      <c r="S5982" s="27" t="str">
        <f t="shared" si="470"/>
        <v/>
      </c>
    </row>
    <row r="5983" spans="2:19" x14ac:dyDescent="0.3">
      <c r="B5983" s="24" t="str">
        <f>_xlfn.IFNA(VLOOKUP(A5983,list!B:C,2,FALSE),"")</f>
        <v/>
      </c>
      <c r="D5983" s="24" t="str">
        <f>_xlfn.IFNA(VLOOKUP(C5983,list!$G$2:$I$10,2,FALSE),"")</f>
        <v/>
      </c>
      <c r="E5983" s="24" t="str">
        <f>_xlfn.IFNA(VLOOKUP(C5983,list!G:I,3,FALSE),"")</f>
        <v/>
      </c>
      <c r="O5983" s="26" t="str">
        <f t="shared" si="467"/>
        <v/>
      </c>
      <c r="P5983" s="28" t="str">
        <f t="shared" si="471"/>
        <v/>
      </c>
      <c r="Q5983" s="24" t="str">
        <f t="shared" si="468"/>
        <v/>
      </c>
      <c r="R5983" s="24" t="str">
        <f t="shared" si="469"/>
        <v/>
      </c>
      <c r="S5983" s="27" t="str">
        <f t="shared" si="470"/>
        <v/>
      </c>
    </row>
    <row r="5984" spans="2:19" x14ac:dyDescent="0.3">
      <c r="B5984" s="24" t="str">
        <f>_xlfn.IFNA(VLOOKUP(A5984,list!B:C,2,FALSE),"")</f>
        <v/>
      </c>
      <c r="D5984" s="24" t="str">
        <f>_xlfn.IFNA(VLOOKUP(C5984,list!$G$2:$I$10,2,FALSE),"")</f>
        <v/>
      </c>
      <c r="E5984" s="24" t="str">
        <f>_xlfn.IFNA(VLOOKUP(C5984,list!G:I,3,FALSE),"")</f>
        <v/>
      </c>
      <c r="O5984" s="26" t="str">
        <f t="shared" si="467"/>
        <v/>
      </c>
      <c r="P5984" s="28" t="str">
        <f t="shared" si="471"/>
        <v/>
      </c>
      <c r="Q5984" s="24" t="str">
        <f t="shared" si="468"/>
        <v/>
      </c>
      <c r="R5984" s="24" t="str">
        <f t="shared" si="469"/>
        <v/>
      </c>
      <c r="S5984" s="27" t="str">
        <f t="shared" si="470"/>
        <v/>
      </c>
    </row>
    <row r="5985" spans="2:19" x14ac:dyDescent="0.3">
      <c r="B5985" s="24" t="str">
        <f>_xlfn.IFNA(VLOOKUP(A5985,list!B:C,2,FALSE),"")</f>
        <v/>
      </c>
      <c r="D5985" s="24" t="str">
        <f>_xlfn.IFNA(VLOOKUP(C5985,list!$G$2:$I$10,2,FALSE),"")</f>
        <v/>
      </c>
      <c r="E5985" s="24" t="str">
        <f>_xlfn.IFNA(VLOOKUP(C5985,list!G:I,3,FALSE),"")</f>
        <v/>
      </c>
      <c r="O5985" s="26" t="str">
        <f t="shared" si="467"/>
        <v/>
      </c>
      <c r="P5985" s="28" t="str">
        <f t="shared" si="471"/>
        <v/>
      </c>
      <c r="Q5985" s="24" t="str">
        <f t="shared" si="468"/>
        <v/>
      </c>
      <c r="R5985" s="24" t="str">
        <f t="shared" si="469"/>
        <v/>
      </c>
      <c r="S5985" s="27" t="str">
        <f t="shared" si="470"/>
        <v/>
      </c>
    </row>
    <row r="5986" spans="2:19" x14ac:dyDescent="0.3">
      <c r="B5986" s="24" t="str">
        <f>_xlfn.IFNA(VLOOKUP(A5986,list!B:C,2,FALSE),"")</f>
        <v/>
      </c>
      <c r="D5986" s="24" t="str">
        <f>_xlfn.IFNA(VLOOKUP(C5986,list!$G$2:$I$10,2,FALSE),"")</f>
        <v/>
      </c>
      <c r="E5986" s="24" t="str">
        <f>_xlfn.IFNA(VLOOKUP(C5986,list!G:I,3,FALSE),"")</f>
        <v/>
      </c>
      <c r="O5986" s="26" t="str">
        <f t="shared" si="467"/>
        <v/>
      </c>
      <c r="P5986" s="28" t="str">
        <f t="shared" si="471"/>
        <v/>
      </c>
      <c r="Q5986" s="24" t="str">
        <f t="shared" si="468"/>
        <v/>
      </c>
      <c r="R5986" s="24" t="str">
        <f t="shared" si="469"/>
        <v/>
      </c>
      <c r="S5986" s="27" t="str">
        <f t="shared" si="470"/>
        <v/>
      </c>
    </row>
    <row r="5987" spans="2:19" x14ac:dyDescent="0.3">
      <c r="B5987" s="24" t="str">
        <f>_xlfn.IFNA(VLOOKUP(A5987,list!B:C,2,FALSE),"")</f>
        <v/>
      </c>
      <c r="D5987" s="24" t="str">
        <f>_xlfn.IFNA(VLOOKUP(C5987,list!$G$2:$I$10,2,FALSE),"")</f>
        <v/>
      </c>
      <c r="E5987" s="24" t="str">
        <f>_xlfn.IFNA(VLOOKUP(C5987,list!G:I,3,FALSE),"")</f>
        <v/>
      </c>
      <c r="O5987" s="26" t="str">
        <f t="shared" si="467"/>
        <v/>
      </c>
      <c r="P5987" s="28" t="str">
        <f t="shared" si="471"/>
        <v/>
      </c>
      <c r="Q5987" s="24" t="str">
        <f t="shared" si="468"/>
        <v/>
      </c>
      <c r="R5987" s="24" t="str">
        <f t="shared" si="469"/>
        <v/>
      </c>
      <c r="S5987" s="27" t="str">
        <f t="shared" si="470"/>
        <v/>
      </c>
    </row>
    <row r="5988" spans="2:19" x14ac:dyDescent="0.3">
      <c r="B5988" s="24" t="str">
        <f>_xlfn.IFNA(VLOOKUP(A5988,list!B:C,2,FALSE),"")</f>
        <v/>
      </c>
      <c r="D5988" s="24" t="str">
        <f>_xlfn.IFNA(VLOOKUP(C5988,list!$G$2:$I$10,2,FALSE),"")</f>
        <v/>
      </c>
      <c r="E5988" s="24" t="str">
        <f>_xlfn.IFNA(VLOOKUP(C5988,list!G:I,3,FALSE),"")</f>
        <v/>
      </c>
      <c r="O5988" s="26" t="str">
        <f t="shared" si="467"/>
        <v/>
      </c>
      <c r="P5988" s="28" t="str">
        <f t="shared" si="471"/>
        <v/>
      </c>
      <c r="Q5988" s="24" t="str">
        <f t="shared" si="468"/>
        <v/>
      </c>
      <c r="R5988" s="24" t="str">
        <f t="shared" si="469"/>
        <v/>
      </c>
      <c r="S5988" s="27" t="str">
        <f t="shared" si="470"/>
        <v/>
      </c>
    </row>
    <row r="5989" spans="2:19" x14ac:dyDescent="0.3">
      <c r="B5989" s="24" t="str">
        <f>_xlfn.IFNA(VLOOKUP(A5989,list!B:C,2,FALSE),"")</f>
        <v/>
      </c>
      <c r="D5989" s="24" t="str">
        <f>_xlfn.IFNA(VLOOKUP(C5989,list!$G$2:$I$10,2,FALSE),"")</f>
        <v/>
      </c>
      <c r="E5989" s="24" t="str">
        <f>_xlfn.IFNA(VLOOKUP(C5989,list!G:I,3,FALSE),"")</f>
        <v/>
      </c>
      <c r="O5989" s="26" t="str">
        <f t="shared" si="467"/>
        <v/>
      </c>
      <c r="P5989" s="28" t="str">
        <f t="shared" si="471"/>
        <v/>
      </c>
      <c r="Q5989" s="24" t="str">
        <f t="shared" si="468"/>
        <v/>
      </c>
      <c r="R5989" s="24" t="str">
        <f t="shared" si="469"/>
        <v/>
      </c>
      <c r="S5989" s="27" t="str">
        <f t="shared" si="470"/>
        <v/>
      </c>
    </row>
    <row r="5990" spans="2:19" x14ac:dyDescent="0.3">
      <c r="B5990" s="24" t="str">
        <f>_xlfn.IFNA(VLOOKUP(A5990,list!B:C,2,FALSE),"")</f>
        <v/>
      </c>
      <c r="D5990" s="24" t="str">
        <f>_xlfn.IFNA(VLOOKUP(C5990,list!$G$2:$I$10,2,FALSE),"")</f>
        <v/>
      </c>
      <c r="E5990" s="24" t="str">
        <f>_xlfn.IFNA(VLOOKUP(C5990,list!G:I,3,FALSE),"")</f>
        <v/>
      </c>
      <c r="O5990" s="26" t="str">
        <f t="shared" si="467"/>
        <v/>
      </c>
      <c r="P5990" s="28" t="str">
        <f t="shared" si="471"/>
        <v/>
      </c>
      <c r="Q5990" s="24" t="str">
        <f t="shared" si="468"/>
        <v/>
      </c>
      <c r="R5990" s="24" t="str">
        <f t="shared" si="469"/>
        <v/>
      </c>
      <c r="S5990" s="27" t="str">
        <f t="shared" si="470"/>
        <v/>
      </c>
    </row>
    <row r="5991" spans="2:19" x14ac:dyDescent="0.3">
      <c r="B5991" s="24" t="str">
        <f>_xlfn.IFNA(VLOOKUP(A5991,list!B:C,2,FALSE),"")</f>
        <v/>
      </c>
      <c r="D5991" s="24" t="str">
        <f>_xlfn.IFNA(VLOOKUP(C5991,list!$G$2:$I$10,2,FALSE),"")</f>
        <v/>
      </c>
      <c r="E5991" s="24" t="str">
        <f>_xlfn.IFNA(VLOOKUP(C5991,list!G:I,3,FALSE),"")</f>
        <v/>
      </c>
      <c r="O5991" s="26" t="str">
        <f t="shared" si="467"/>
        <v/>
      </c>
      <c r="P5991" s="28" t="str">
        <f t="shared" si="471"/>
        <v/>
      </c>
      <c r="Q5991" s="24" t="str">
        <f t="shared" si="468"/>
        <v/>
      </c>
      <c r="R5991" s="24" t="str">
        <f t="shared" si="469"/>
        <v/>
      </c>
      <c r="S5991" s="27" t="str">
        <f t="shared" si="470"/>
        <v/>
      </c>
    </row>
    <row r="5992" spans="2:19" x14ac:dyDescent="0.3">
      <c r="B5992" s="24" t="str">
        <f>_xlfn.IFNA(VLOOKUP(A5992,list!B:C,2,FALSE),"")</f>
        <v/>
      </c>
      <c r="D5992" s="24" t="str">
        <f>_xlfn.IFNA(VLOOKUP(C5992,list!$G$2:$I$10,2,FALSE),"")</f>
        <v/>
      </c>
      <c r="E5992" s="24" t="str">
        <f>_xlfn.IFNA(VLOOKUP(C5992,list!G:I,3,FALSE),"")</f>
        <v/>
      </c>
      <c r="O5992" s="26" t="str">
        <f t="shared" si="467"/>
        <v/>
      </c>
      <c r="P5992" s="28" t="str">
        <f t="shared" si="471"/>
        <v/>
      </c>
      <c r="Q5992" s="24" t="str">
        <f t="shared" si="468"/>
        <v/>
      </c>
      <c r="R5992" s="24" t="str">
        <f t="shared" si="469"/>
        <v/>
      </c>
      <c r="S5992" s="27" t="str">
        <f t="shared" si="470"/>
        <v/>
      </c>
    </row>
    <row r="5993" spans="2:19" x14ac:dyDescent="0.3">
      <c r="B5993" s="24" t="str">
        <f>_xlfn.IFNA(VLOOKUP(A5993,list!B:C,2,FALSE),"")</f>
        <v/>
      </c>
      <c r="D5993" s="24" t="str">
        <f>_xlfn.IFNA(VLOOKUP(C5993,list!$G$2:$I$10,2,FALSE),"")</f>
        <v/>
      </c>
      <c r="E5993" s="24" t="str">
        <f>_xlfn.IFNA(VLOOKUP(C5993,list!G:I,3,FALSE),"")</f>
        <v/>
      </c>
      <c r="O5993" s="26" t="str">
        <f t="shared" si="467"/>
        <v/>
      </c>
      <c r="P5993" s="28" t="str">
        <f t="shared" si="471"/>
        <v/>
      </c>
      <c r="Q5993" s="24" t="str">
        <f t="shared" si="468"/>
        <v/>
      </c>
      <c r="R5993" s="24" t="str">
        <f t="shared" si="469"/>
        <v/>
      </c>
      <c r="S5993" s="27" t="str">
        <f t="shared" si="470"/>
        <v/>
      </c>
    </row>
    <row r="5994" spans="2:19" x14ac:dyDescent="0.3">
      <c r="B5994" s="24" t="str">
        <f>_xlfn.IFNA(VLOOKUP(A5994,list!B:C,2,FALSE),"")</f>
        <v/>
      </c>
      <c r="D5994" s="24" t="str">
        <f>_xlfn.IFNA(VLOOKUP(C5994,list!$G$2:$I$10,2,FALSE),"")</f>
        <v/>
      </c>
      <c r="E5994" s="24" t="str">
        <f>_xlfn.IFNA(VLOOKUP(C5994,list!G:I,3,FALSE),"")</f>
        <v/>
      </c>
      <c r="O5994" s="26" t="str">
        <f t="shared" si="467"/>
        <v/>
      </c>
      <c r="P5994" s="28" t="str">
        <f t="shared" si="471"/>
        <v/>
      </c>
      <c r="Q5994" s="24" t="str">
        <f t="shared" si="468"/>
        <v/>
      </c>
      <c r="R5994" s="24" t="str">
        <f t="shared" si="469"/>
        <v/>
      </c>
      <c r="S5994" s="27" t="str">
        <f t="shared" si="470"/>
        <v/>
      </c>
    </row>
    <row r="5995" spans="2:19" x14ac:dyDescent="0.3">
      <c r="B5995" s="24" t="str">
        <f>_xlfn.IFNA(VLOOKUP(A5995,list!B:C,2,FALSE),"")</f>
        <v/>
      </c>
      <c r="D5995" s="24" t="str">
        <f>_xlfn.IFNA(VLOOKUP(C5995,list!$G$2:$I$10,2,FALSE),"")</f>
        <v/>
      </c>
      <c r="E5995" s="24" t="str">
        <f>_xlfn.IFNA(VLOOKUP(C5995,list!G:I,3,FALSE),"")</f>
        <v/>
      </c>
      <c r="O5995" s="26" t="str">
        <f t="shared" si="467"/>
        <v/>
      </c>
      <c r="P5995" s="28" t="str">
        <f t="shared" si="471"/>
        <v/>
      </c>
      <c r="Q5995" s="24" t="str">
        <f t="shared" si="468"/>
        <v/>
      </c>
      <c r="R5995" s="24" t="str">
        <f t="shared" si="469"/>
        <v/>
      </c>
      <c r="S5995" s="27" t="str">
        <f t="shared" si="470"/>
        <v/>
      </c>
    </row>
    <row r="5996" spans="2:19" x14ac:dyDescent="0.3">
      <c r="B5996" s="24" t="str">
        <f>_xlfn.IFNA(VLOOKUP(A5996,list!B:C,2,FALSE),"")</f>
        <v/>
      </c>
      <c r="D5996" s="24" t="str">
        <f>_xlfn.IFNA(VLOOKUP(C5996,list!$G$2:$I$10,2,FALSE),"")</f>
        <v/>
      </c>
      <c r="E5996" s="24" t="str">
        <f>_xlfn.IFNA(VLOOKUP(C5996,list!G:I,3,FALSE),"")</f>
        <v/>
      </c>
      <c r="O5996" s="26" t="str">
        <f t="shared" si="467"/>
        <v/>
      </c>
      <c r="P5996" s="28" t="str">
        <f t="shared" si="471"/>
        <v/>
      </c>
      <c r="Q5996" s="24" t="str">
        <f t="shared" si="468"/>
        <v/>
      </c>
      <c r="R5996" s="24" t="str">
        <f t="shared" si="469"/>
        <v/>
      </c>
      <c r="S5996" s="27" t="str">
        <f t="shared" si="470"/>
        <v/>
      </c>
    </row>
    <row r="5997" spans="2:19" x14ac:dyDescent="0.3">
      <c r="B5997" s="24" t="str">
        <f>_xlfn.IFNA(VLOOKUP(A5997,list!B:C,2,FALSE),"")</f>
        <v/>
      </c>
      <c r="D5997" s="24" t="str">
        <f>_xlfn.IFNA(VLOOKUP(C5997,list!$G$2:$I$10,2,FALSE),"")</f>
        <v/>
      </c>
      <c r="E5997" s="24" t="str">
        <f>_xlfn.IFNA(VLOOKUP(C5997,list!G:I,3,FALSE),"")</f>
        <v/>
      </c>
      <c r="O5997" s="26" t="str">
        <f t="shared" si="467"/>
        <v/>
      </c>
      <c r="P5997" s="28" t="str">
        <f t="shared" si="471"/>
        <v/>
      </c>
      <c r="Q5997" s="24" t="str">
        <f t="shared" si="468"/>
        <v/>
      </c>
      <c r="R5997" s="24" t="str">
        <f t="shared" si="469"/>
        <v/>
      </c>
      <c r="S5997" s="27" t="str">
        <f t="shared" si="470"/>
        <v/>
      </c>
    </row>
    <row r="5998" spans="2:19" x14ac:dyDescent="0.3">
      <c r="B5998" s="24" t="str">
        <f>_xlfn.IFNA(VLOOKUP(A5998,list!B:C,2,FALSE),"")</f>
        <v/>
      </c>
      <c r="D5998" s="24" t="str">
        <f>_xlfn.IFNA(VLOOKUP(C5998,list!$G$2:$I$10,2,FALSE),"")</f>
        <v/>
      </c>
      <c r="E5998" s="24" t="str">
        <f>_xlfn.IFNA(VLOOKUP(C5998,list!G:I,3,FALSE),"")</f>
        <v/>
      </c>
      <c r="O5998" s="26" t="str">
        <f t="shared" si="467"/>
        <v/>
      </c>
      <c r="P5998" s="28" t="str">
        <f t="shared" si="471"/>
        <v/>
      </c>
      <c r="Q5998" s="24" t="str">
        <f t="shared" si="468"/>
        <v/>
      </c>
      <c r="R5998" s="24" t="str">
        <f t="shared" si="469"/>
        <v/>
      </c>
      <c r="S5998" s="27" t="str">
        <f t="shared" si="470"/>
        <v/>
      </c>
    </row>
    <row r="5999" spans="2:19" x14ac:dyDescent="0.3">
      <c r="B5999" s="24" t="str">
        <f>_xlfn.IFNA(VLOOKUP(A5999,list!B:C,2,FALSE),"")</f>
        <v/>
      </c>
      <c r="D5999" s="24" t="str">
        <f>_xlfn.IFNA(VLOOKUP(C5999,list!$G$2:$I$10,2,FALSE),"")</f>
        <v/>
      </c>
      <c r="E5999" s="24" t="str">
        <f>_xlfn.IFNA(VLOOKUP(C5999,list!G:I,3,FALSE),"")</f>
        <v/>
      </c>
      <c r="O5999" s="26" t="str">
        <f t="shared" si="467"/>
        <v/>
      </c>
      <c r="P5999" s="28" t="str">
        <f t="shared" si="471"/>
        <v/>
      </c>
      <c r="Q5999" s="24" t="str">
        <f t="shared" si="468"/>
        <v/>
      </c>
      <c r="R5999" s="24" t="str">
        <f t="shared" si="469"/>
        <v/>
      </c>
      <c r="S5999" s="27" t="str">
        <f t="shared" si="470"/>
        <v/>
      </c>
    </row>
    <row r="6000" spans="2:19" x14ac:dyDescent="0.3">
      <c r="B6000" s="24" t="str">
        <f>_xlfn.IFNA(VLOOKUP(A6000,list!B:C,2,FALSE),"")</f>
        <v/>
      </c>
      <c r="D6000" s="24" t="str">
        <f>_xlfn.IFNA(VLOOKUP(C6000,list!$G$2:$I$10,2,FALSE),"")</f>
        <v/>
      </c>
      <c r="E6000" s="24" t="str">
        <f>_xlfn.IFNA(VLOOKUP(C6000,list!G:I,3,FALSE),"")</f>
        <v/>
      </c>
      <c r="O6000" s="26" t="str">
        <f t="shared" si="467"/>
        <v/>
      </c>
      <c r="P6000" s="28" t="str">
        <f t="shared" si="471"/>
        <v/>
      </c>
      <c r="Q6000" s="24" t="str">
        <f t="shared" si="468"/>
        <v/>
      </c>
      <c r="R6000" s="24" t="str">
        <f t="shared" si="469"/>
        <v/>
      </c>
      <c r="S6000" s="27" t="str">
        <f t="shared" si="470"/>
        <v/>
      </c>
    </row>
    <row r="6001" spans="2:19" x14ac:dyDescent="0.3">
      <c r="B6001" s="24" t="str">
        <f>_xlfn.IFNA(VLOOKUP(A6001,list!B:C,2,FALSE),"")</f>
        <v/>
      </c>
      <c r="D6001" s="24" t="str">
        <f>_xlfn.IFNA(VLOOKUP(C6001,list!$G$2:$I$10,2,FALSE),"")</f>
        <v/>
      </c>
      <c r="E6001" s="24" t="str">
        <f>_xlfn.IFNA(VLOOKUP(C6001,list!G:I,3,FALSE),"")</f>
        <v/>
      </c>
      <c r="O6001" s="26" t="str">
        <f t="shared" si="467"/>
        <v/>
      </c>
      <c r="P6001" s="28" t="str">
        <f t="shared" si="471"/>
        <v/>
      </c>
      <c r="Q6001" s="24" t="str">
        <f t="shared" si="468"/>
        <v/>
      </c>
      <c r="R6001" s="24" t="str">
        <f t="shared" si="469"/>
        <v/>
      </c>
      <c r="S6001" s="27" t="str">
        <f t="shared" si="470"/>
        <v/>
      </c>
    </row>
    <row r="6002" spans="2:19" x14ac:dyDescent="0.3">
      <c r="B6002" s="24" t="str">
        <f>_xlfn.IFNA(VLOOKUP(A6002,list!B:C,2,FALSE),"")</f>
        <v/>
      </c>
      <c r="D6002" s="24" t="str">
        <f>_xlfn.IFNA(VLOOKUP(C6002,list!$G$2:$I$10,2,FALSE),"")</f>
        <v/>
      </c>
      <c r="E6002" s="24" t="str">
        <f>_xlfn.IFNA(VLOOKUP(C6002,list!G:I,3,FALSE),"")</f>
        <v/>
      </c>
      <c r="O6002" s="26" t="str">
        <f t="shared" si="467"/>
        <v/>
      </c>
      <c r="P6002" s="28" t="str">
        <f t="shared" si="471"/>
        <v/>
      </c>
      <c r="Q6002" s="24" t="str">
        <f t="shared" si="468"/>
        <v/>
      </c>
      <c r="R6002" s="24" t="str">
        <f t="shared" si="469"/>
        <v/>
      </c>
      <c r="S6002" s="27" t="str">
        <f t="shared" si="470"/>
        <v/>
      </c>
    </row>
    <row r="6003" spans="2:19" x14ac:dyDescent="0.3">
      <c r="B6003" s="24" t="str">
        <f>_xlfn.IFNA(VLOOKUP(A6003,list!B:C,2,FALSE),"")</f>
        <v/>
      </c>
      <c r="D6003" s="24" t="str">
        <f>_xlfn.IFNA(VLOOKUP(C6003,list!$G$2:$I$10,2,FALSE),"")</f>
        <v/>
      </c>
      <c r="E6003" s="24" t="str">
        <f>_xlfn.IFNA(VLOOKUP(C6003,list!G:I,3,FALSE),"")</f>
        <v/>
      </c>
      <c r="O6003" s="26" t="str">
        <f t="shared" si="467"/>
        <v/>
      </c>
      <c r="P6003" s="28" t="str">
        <f t="shared" si="471"/>
        <v/>
      </c>
      <c r="Q6003" s="24" t="str">
        <f t="shared" si="468"/>
        <v/>
      </c>
      <c r="R6003" s="24" t="str">
        <f t="shared" si="469"/>
        <v/>
      </c>
      <c r="S6003" s="27" t="str">
        <f t="shared" si="470"/>
        <v/>
      </c>
    </row>
    <row r="6004" spans="2:19" x14ac:dyDescent="0.3">
      <c r="B6004" s="24" t="str">
        <f>_xlfn.IFNA(VLOOKUP(A6004,list!B:C,2,FALSE),"")</f>
        <v/>
      </c>
      <c r="D6004" s="24" t="str">
        <f>_xlfn.IFNA(VLOOKUP(C6004,list!$G$2:$I$10,2,FALSE),"")</f>
        <v/>
      </c>
      <c r="E6004" s="24" t="str">
        <f>_xlfn.IFNA(VLOOKUP(C6004,list!G:I,3,FALSE),"")</f>
        <v/>
      </c>
      <c r="O6004" s="26" t="str">
        <f t="shared" si="467"/>
        <v/>
      </c>
      <c r="P6004" s="28" t="str">
        <f t="shared" si="471"/>
        <v/>
      </c>
      <c r="Q6004" s="24" t="str">
        <f t="shared" si="468"/>
        <v/>
      </c>
      <c r="R6004" s="24" t="str">
        <f t="shared" si="469"/>
        <v/>
      </c>
      <c r="S6004" s="27" t="str">
        <f t="shared" si="470"/>
        <v/>
      </c>
    </row>
    <row r="6005" spans="2:19" x14ac:dyDescent="0.3">
      <c r="B6005" s="24" t="str">
        <f>_xlfn.IFNA(VLOOKUP(A6005,list!B:C,2,FALSE),"")</f>
        <v/>
      </c>
      <c r="D6005" s="24" t="str">
        <f>_xlfn.IFNA(VLOOKUP(C6005,list!$G$2:$I$10,2,FALSE),"")</f>
        <v/>
      </c>
      <c r="E6005" s="24" t="str">
        <f>_xlfn.IFNA(VLOOKUP(C6005,list!G:I,3,FALSE),"")</f>
        <v/>
      </c>
      <c r="O6005" s="26" t="str">
        <f t="shared" si="467"/>
        <v/>
      </c>
      <c r="P6005" s="28" t="str">
        <f t="shared" si="471"/>
        <v/>
      </c>
      <c r="Q6005" s="24" t="str">
        <f t="shared" si="468"/>
        <v/>
      </c>
      <c r="R6005" s="24" t="str">
        <f t="shared" si="469"/>
        <v/>
      </c>
      <c r="S6005" s="27" t="str">
        <f t="shared" si="470"/>
        <v/>
      </c>
    </row>
    <row r="6006" spans="2:19" x14ac:dyDescent="0.3">
      <c r="B6006" s="24" t="str">
        <f>_xlfn.IFNA(VLOOKUP(A6006,list!B:C,2,FALSE),"")</f>
        <v/>
      </c>
      <c r="D6006" s="24" t="str">
        <f>_xlfn.IFNA(VLOOKUP(C6006,list!$G$2:$I$10,2,FALSE),"")</f>
        <v/>
      </c>
      <c r="E6006" s="24" t="str">
        <f>_xlfn.IFNA(VLOOKUP(C6006,list!G:I,3,FALSE),"")</f>
        <v/>
      </c>
      <c r="O6006" s="26" t="str">
        <f t="shared" si="467"/>
        <v/>
      </c>
      <c r="P6006" s="28" t="str">
        <f t="shared" si="471"/>
        <v/>
      </c>
      <c r="Q6006" s="24" t="str">
        <f t="shared" si="468"/>
        <v/>
      </c>
      <c r="R6006" s="24" t="str">
        <f t="shared" si="469"/>
        <v/>
      </c>
      <c r="S6006" s="27" t="str">
        <f t="shared" si="470"/>
        <v/>
      </c>
    </row>
    <row r="6007" spans="2:19" x14ac:dyDescent="0.3">
      <c r="B6007" s="24" t="str">
        <f>_xlfn.IFNA(VLOOKUP(A6007,list!B:C,2,FALSE),"")</f>
        <v/>
      </c>
      <c r="D6007" s="24" t="str">
        <f>_xlfn.IFNA(VLOOKUP(C6007,list!$G$2:$I$10,2,FALSE),"")</f>
        <v/>
      </c>
      <c r="E6007" s="24" t="str">
        <f>_xlfn.IFNA(VLOOKUP(C6007,list!G:I,3,FALSE),"")</f>
        <v/>
      </c>
      <c r="O6007" s="26" t="str">
        <f t="shared" si="467"/>
        <v/>
      </c>
      <c r="P6007" s="28" t="str">
        <f t="shared" si="471"/>
        <v/>
      </c>
      <c r="Q6007" s="24" t="str">
        <f t="shared" si="468"/>
        <v/>
      </c>
      <c r="R6007" s="24" t="str">
        <f t="shared" si="469"/>
        <v/>
      </c>
      <c r="S6007" s="27" t="str">
        <f t="shared" si="470"/>
        <v/>
      </c>
    </row>
    <row r="6008" spans="2:19" x14ac:dyDescent="0.3">
      <c r="B6008" s="24" t="str">
        <f>_xlfn.IFNA(VLOOKUP(A6008,list!B:C,2,FALSE),"")</f>
        <v/>
      </c>
      <c r="D6008" s="24" t="str">
        <f>_xlfn.IFNA(VLOOKUP(C6008,list!$G$2:$I$10,2,FALSE),"")</f>
        <v/>
      </c>
      <c r="E6008" s="24" t="str">
        <f>_xlfn.IFNA(VLOOKUP(C6008,list!G:I,3,FALSE),"")</f>
        <v/>
      </c>
      <c r="O6008" s="26" t="str">
        <f t="shared" si="467"/>
        <v/>
      </c>
      <c r="P6008" s="28" t="str">
        <f t="shared" si="471"/>
        <v/>
      </c>
      <c r="Q6008" s="24" t="str">
        <f t="shared" si="468"/>
        <v/>
      </c>
      <c r="R6008" s="24" t="str">
        <f t="shared" si="469"/>
        <v/>
      </c>
      <c r="S6008" s="27" t="str">
        <f t="shared" si="470"/>
        <v/>
      </c>
    </row>
    <row r="6009" spans="2:19" x14ac:dyDescent="0.3">
      <c r="B6009" s="24" t="str">
        <f>_xlfn.IFNA(VLOOKUP(A6009,list!B:C,2,FALSE),"")</f>
        <v/>
      </c>
      <c r="D6009" s="24" t="str">
        <f>_xlfn.IFNA(VLOOKUP(C6009,list!$G$2:$I$10,2,FALSE),"")</f>
        <v/>
      </c>
      <c r="E6009" s="24" t="str">
        <f>_xlfn.IFNA(VLOOKUP(C6009,list!G:I,3,FALSE),"")</f>
        <v/>
      </c>
      <c r="O6009" s="26" t="str">
        <f t="shared" si="467"/>
        <v/>
      </c>
      <c r="P6009" s="28" t="str">
        <f t="shared" si="471"/>
        <v/>
      </c>
      <c r="Q6009" s="24" t="str">
        <f t="shared" si="468"/>
        <v/>
      </c>
      <c r="R6009" s="24" t="str">
        <f t="shared" si="469"/>
        <v/>
      </c>
      <c r="S6009" s="27" t="str">
        <f t="shared" si="470"/>
        <v/>
      </c>
    </row>
    <row r="6010" spans="2:19" x14ac:dyDescent="0.3">
      <c r="B6010" s="24" t="str">
        <f>_xlfn.IFNA(VLOOKUP(A6010,list!B:C,2,FALSE),"")</f>
        <v/>
      </c>
      <c r="D6010" s="24" t="str">
        <f>_xlfn.IFNA(VLOOKUP(C6010,list!$G$2:$I$10,2,FALSE),"")</f>
        <v/>
      </c>
      <c r="E6010" s="24" t="str">
        <f>_xlfn.IFNA(VLOOKUP(C6010,list!G:I,3,FALSE),"")</f>
        <v/>
      </c>
      <c r="O6010" s="26" t="str">
        <f t="shared" si="467"/>
        <v/>
      </c>
      <c r="P6010" s="28" t="str">
        <f t="shared" si="471"/>
        <v/>
      </c>
      <c r="Q6010" s="24" t="str">
        <f t="shared" si="468"/>
        <v/>
      </c>
      <c r="R6010" s="24" t="str">
        <f t="shared" si="469"/>
        <v/>
      </c>
      <c r="S6010" s="27" t="str">
        <f t="shared" si="470"/>
        <v/>
      </c>
    </row>
    <row r="6011" spans="2:19" x14ac:dyDescent="0.3">
      <c r="B6011" s="24" t="str">
        <f>_xlfn.IFNA(VLOOKUP(A6011,list!B:C,2,FALSE),"")</f>
        <v/>
      </c>
      <c r="D6011" s="24" t="str">
        <f>_xlfn.IFNA(VLOOKUP(C6011,list!$G$2:$I$10,2,FALSE),"")</f>
        <v/>
      </c>
      <c r="E6011" s="24" t="str">
        <f>_xlfn.IFNA(VLOOKUP(C6011,list!G:I,3,FALSE),"")</f>
        <v/>
      </c>
      <c r="O6011" s="26" t="str">
        <f t="shared" si="467"/>
        <v/>
      </c>
      <c r="P6011" s="28" t="str">
        <f t="shared" si="471"/>
        <v/>
      </c>
      <c r="Q6011" s="24" t="str">
        <f t="shared" si="468"/>
        <v/>
      </c>
      <c r="R6011" s="24" t="str">
        <f t="shared" si="469"/>
        <v/>
      </c>
      <c r="S6011" s="27" t="str">
        <f t="shared" si="470"/>
        <v/>
      </c>
    </row>
    <row r="6012" spans="2:19" x14ac:dyDescent="0.3">
      <c r="B6012" s="24" t="str">
        <f>_xlfn.IFNA(VLOOKUP(A6012,list!B:C,2,FALSE),"")</f>
        <v/>
      </c>
      <c r="D6012" s="24" t="str">
        <f>_xlfn.IFNA(VLOOKUP(C6012,list!$G$2:$I$10,2,FALSE),"")</f>
        <v/>
      </c>
      <c r="E6012" s="24" t="str">
        <f>_xlfn.IFNA(VLOOKUP(C6012,list!G:I,3,FALSE),"")</f>
        <v/>
      </c>
      <c r="O6012" s="26" t="str">
        <f t="shared" si="467"/>
        <v/>
      </c>
      <c r="P6012" s="28" t="str">
        <f t="shared" si="471"/>
        <v/>
      </c>
      <c r="Q6012" s="24" t="str">
        <f t="shared" si="468"/>
        <v/>
      </c>
      <c r="R6012" s="24" t="str">
        <f t="shared" si="469"/>
        <v/>
      </c>
      <c r="S6012" s="27" t="str">
        <f t="shared" si="470"/>
        <v/>
      </c>
    </row>
    <row r="6013" spans="2:19" x14ac:dyDescent="0.3">
      <c r="B6013" s="24" t="str">
        <f>_xlfn.IFNA(VLOOKUP(A6013,list!B:C,2,FALSE),"")</f>
        <v/>
      </c>
      <c r="D6013" s="24" t="str">
        <f>_xlfn.IFNA(VLOOKUP(C6013,list!$G$2:$I$10,2,FALSE),"")</f>
        <v/>
      </c>
      <c r="E6013" s="24" t="str">
        <f>_xlfn.IFNA(VLOOKUP(C6013,list!G:I,3,FALSE),"")</f>
        <v/>
      </c>
      <c r="O6013" s="26" t="str">
        <f t="shared" si="467"/>
        <v/>
      </c>
      <c r="P6013" s="28" t="str">
        <f t="shared" si="471"/>
        <v/>
      </c>
      <c r="Q6013" s="24" t="str">
        <f t="shared" si="468"/>
        <v/>
      </c>
      <c r="R6013" s="24" t="str">
        <f t="shared" si="469"/>
        <v/>
      </c>
      <c r="S6013" s="27" t="str">
        <f t="shared" si="470"/>
        <v/>
      </c>
    </row>
    <row r="6014" spans="2:19" x14ac:dyDescent="0.3">
      <c r="B6014" s="24" t="str">
        <f>_xlfn.IFNA(VLOOKUP(A6014,list!B:C,2,FALSE),"")</f>
        <v/>
      </c>
      <c r="D6014" s="24" t="str">
        <f>_xlfn.IFNA(VLOOKUP(C6014,list!$G$2:$I$10,2,FALSE),"")</f>
        <v/>
      </c>
      <c r="E6014" s="24" t="str">
        <f>_xlfn.IFNA(VLOOKUP(C6014,list!G:I,3,FALSE),"")</f>
        <v/>
      </c>
      <c r="O6014" s="26" t="str">
        <f t="shared" si="467"/>
        <v/>
      </c>
      <c r="P6014" s="28" t="str">
        <f t="shared" si="471"/>
        <v/>
      </c>
      <c r="Q6014" s="24" t="str">
        <f t="shared" si="468"/>
        <v/>
      </c>
      <c r="R6014" s="24" t="str">
        <f t="shared" si="469"/>
        <v/>
      </c>
      <c r="S6014" s="27" t="str">
        <f t="shared" si="470"/>
        <v/>
      </c>
    </row>
    <row r="6015" spans="2:19" x14ac:dyDescent="0.3">
      <c r="B6015" s="24" t="str">
        <f>_xlfn.IFNA(VLOOKUP(A6015,list!B:C,2,FALSE),"")</f>
        <v/>
      </c>
      <c r="D6015" s="24" t="str">
        <f>_xlfn.IFNA(VLOOKUP(C6015,list!$G$2:$I$10,2,FALSE),"")</f>
        <v/>
      </c>
      <c r="E6015" s="24" t="str">
        <f>_xlfn.IFNA(VLOOKUP(C6015,list!G:I,3,FALSE),"")</f>
        <v/>
      </c>
      <c r="O6015" s="26" t="str">
        <f t="shared" si="467"/>
        <v/>
      </c>
      <c r="P6015" s="28" t="str">
        <f t="shared" si="471"/>
        <v/>
      </c>
      <c r="Q6015" s="24" t="str">
        <f t="shared" si="468"/>
        <v/>
      </c>
      <c r="R6015" s="24" t="str">
        <f t="shared" si="469"/>
        <v/>
      </c>
      <c r="S6015" s="27" t="str">
        <f t="shared" si="470"/>
        <v/>
      </c>
    </row>
    <row r="6016" spans="2:19" x14ac:dyDescent="0.3">
      <c r="B6016" s="24" t="str">
        <f>_xlfn.IFNA(VLOOKUP(A6016,list!B:C,2,FALSE),"")</f>
        <v/>
      </c>
      <c r="D6016" s="24" t="str">
        <f>_xlfn.IFNA(VLOOKUP(C6016,list!$G$2:$I$10,2,FALSE),"")</f>
        <v/>
      </c>
      <c r="E6016" s="24" t="str">
        <f>_xlfn.IFNA(VLOOKUP(C6016,list!G:I,3,FALSE),"")</f>
        <v/>
      </c>
      <c r="O6016" s="26" t="str">
        <f t="shared" si="467"/>
        <v/>
      </c>
      <c r="P6016" s="28" t="str">
        <f t="shared" si="471"/>
        <v/>
      </c>
      <c r="Q6016" s="24" t="str">
        <f t="shared" si="468"/>
        <v/>
      </c>
      <c r="R6016" s="24" t="str">
        <f t="shared" si="469"/>
        <v/>
      </c>
      <c r="S6016" s="27" t="str">
        <f t="shared" si="470"/>
        <v/>
      </c>
    </row>
    <row r="6017" spans="2:19" x14ac:dyDescent="0.3">
      <c r="B6017" s="24" t="str">
        <f>_xlfn.IFNA(VLOOKUP(A6017,list!B:C,2,FALSE),"")</f>
        <v/>
      </c>
      <c r="D6017" s="24" t="str">
        <f>_xlfn.IFNA(VLOOKUP(C6017,list!$G$2:$I$10,2,FALSE),"")</f>
        <v/>
      </c>
      <c r="E6017" s="24" t="str">
        <f>_xlfn.IFNA(VLOOKUP(C6017,list!G:I,3,FALSE),"")</f>
        <v/>
      </c>
      <c r="O6017" s="26" t="str">
        <f t="shared" si="467"/>
        <v/>
      </c>
      <c r="P6017" s="28" t="str">
        <f t="shared" si="471"/>
        <v/>
      </c>
      <c r="Q6017" s="24" t="str">
        <f t="shared" si="468"/>
        <v/>
      </c>
      <c r="R6017" s="24" t="str">
        <f t="shared" si="469"/>
        <v/>
      </c>
      <c r="S6017" s="27" t="str">
        <f t="shared" si="470"/>
        <v/>
      </c>
    </row>
    <row r="6018" spans="2:19" x14ac:dyDescent="0.3">
      <c r="B6018" s="24" t="str">
        <f>_xlfn.IFNA(VLOOKUP(A6018,list!B:C,2,FALSE),"")</f>
        <v/>
      </c>
      <c r="D6018" s="24" t="str">
        <f>_xlfn.IFNA(VLOOKUP(C6018,list!$G$2:$I$10,2,FALSE),"")</f>
        <v/>
      </c>
      <c r="E6018" s="24" t="str">
        <f>_xlfn.IFNA(VLOOKUP(C6018,list!G:I,3,FALSE),"")</f>
        <v/>
      </c>
      <c r="O6018" s="26" t="str">
        <f t="shared" ref="O6018:O6081" si="472">IFERROR(IF(H6018="","",DATE(YEAR(H6018),MONTH(H6018),1)),"")</f>
        <v/>
      </c>
      <c r="P6018" s="28" t="str">
        <f t="shared" si="471"/>
        <v/>
      </c>
      <c r="Q6018" s="24" t="str">
        <f t="shared" ref="Q6018:Q6081" si="473">IFERROR(IF(J6018="","",MONTH(EOMONTH(J6018,(DAY(J6018)&gt;15)+0))),"")</f>
        <v/>
      </c>
      <c r="R6018" s="24" t="str">
        <f t="shared" ref="R6018:R6081" si="474">IFERROR(IF(J6018="","",IF(AND(MONTH(J6018)=12,Q6018=1),YEAR(J6018)+1,YEAR(J6018))),"")</f>
        <v/>
      </c>
      <c r="S6018" s="27" t="str">
        <f t="shared" ref="S6018:S6081" si="475">IF(OR(Q6018="",R6018=""),"",DATE(R6018,Q6018,1))</f>
        <v/>
      </c>
    </row>
    <row r="6019" spans="2:19" x14ac:dyDescent="0.3">
      <c r="B6019" s="24" t="str">
        <f>_xlfn.IFNA(VLOOKUP(A6019,list!B:C,2,FALSE),"")</f>
        <v/>
      </c>
      <c r="D6019" s="24" t="str">
        <f>_xlfn.IFNA(VLOOKUP(C6019,list!$G$2:$I$10,2,FALSE),"")</f>
        <v/>
      </c>
      <c r="E6019" s="24" t="str">
        <f>_xlfn.IFNA(VLOOKUP(C6019,list!G:I,3,FALSE),"")</f>
        <v/>
      </c>
      <c r="O6019" s="26" t="str">
        <f t="shared" si="472"/>
        <v/>
      </c>
      <c r="P6019" s="28" t="str">
        <f t="shared" ref="P6019:P6082" si="476">IFERROR(IF(J6019&gt;0,((J6019-H6019)/7),""),"")</f>
        <v/>
      </c>
      <c r="Q6019" s="24" t="str">
        <f t="shared" si="473"/>
        <v/>
      </c>
      <c r="R6019" s="24" t="str">
        <f t="shared" si="474"/>
        <v/>
      </c>
      <c r="S6019" s="27" t="str">
        <f t="shared" si="475"/>
        <v/>
      </c>
    </row>
    <row r="6020" spans="2:19" x14ac:dyDescent="0.3">
      <c r="B6020" s="24" t="str">
        <f>_xlfn.IFNA(VLOOKUP(A6020,list!B:C,2,FALSE),"")</f>
        <v/>
      </c>
      <c r="D6020" s="24" t="str">
        <f>_xlfn.IFNA(VLOOKUP(C6020,list!$G$2:$I$10,2,FALSE),"")</f>
        <v/>
      </c>
      <c r="E6020" s="24" t="str">
        <f>_xlfn.IFNA(VLOOKUP(C6020,list!G:I,3,FALSE),"")</f>
        <v/>
      </c>
      <c r="O6020" s="26" t="str">
        <f t="shared" si="472"/>
        <v/>
      </c>
      <c r="P6020" s="28" t="str">
        <f t="shared" si="476"/>
        <v/>
      </c>
      <c r="Q6020" s="24" t="str">
        <f t="shared" si="473"/>
        <v/>
      </c>
      <c r="R6020" s="24" t="str">
        <f t="shared" si="474"/>
        <v/>
      </c>
      <c r="S6020" s="27" t="str">
        <f t="shared" si="475"/>
        <v/>
      </c>
    </row>
    <row r="6021" spans="2:19" x14ac:dyDescent="0.3">
      <c r="B6021" s="24" t="str">
        <f>_xlfn.IFNA(VLOOKUP(A6021,list!B:C,2,FALSE),"")</f>
        <v/>
      </c>
      <c r="D6021" s="24" t="str">
        <f>_xlfn.IFNA(VLOOKUP(C6021,list!$G$2:$I$10,2,FALSE),"")</f>
        <v/>
      </c>
      <c r="E6021" s="24" t="str">
        <f>_xlfn.IFNA(VLOOKUP(C6021,list!G:I,3,FALSE),"")</f>
        <v/>
      </c>
      <c r="O6021" s="26" t="str">
        <f t="shared" si="472"/>
        <v/>
      </c>
      <c r="P6021" s="28" t="str">
        <f t="shared" si="476"/>
        <v/>
      </c>
      <c r="Q6021" s="24" t="str">
        <f t="shared" si="473"/>
        <v/>
      </c>
      <c r="R6021" s="24" t="str">
        <f t="shared" si="474"/>
        <v/>
      </c>
      <c r="S6021" s="27" t="str">
        <f t="shared" si="475"/>
        <v/>
      </c>
    </row>
    <row r="6022" spans="2:19" x14ac:dyDescent="0.3">
      <c r="B6022" s="24" t="str">
        <f>_xlfn.IFNA(VLOOKUP(A6022,list!B:C,2,FALSE),"")</f>
        <v/>
      </c>
      <c r="D6022" s="24" t="str">
        <f>_xlfn.IFNA(VLOOKUP(C6022,list!$G$2:$I$10,2,FALSE),"")</f>
        <v/>
      </c>
      <c r="E6022" s="24" t="str">
        <f>_xlfn.IFNA(VLOOKUP(C6022,list!G:I,3,FALSE),"")</f>
        <v/>
      </c>
      <c r="O6022" s="26" t="str">
        <f t="shared" si="472"/>
        <v/>
      </c>
      <c r="P6022" s="28" t="str">
        <f t="shared" si="476"/>
        <v/>
      </c>
      <c r="Q6022" s="24" t="str">
        <f t="shared" si="473"/>
        <v/>
      </c>
      <c r="R6022" s="24" t="str">
        <f t="shared" si="474"/>
        <v/>
      </c>
      <c r="S6022" s="27" t="str">
        <f t="shared" si="475"/>
        <v/>
      </c>
    </row>
    <row r="6023" spans="2:19" x14ac:dyDescent="0.3">
      <c r="B6023" s="24" t="str">
        <f>_xlfn.IFNA(VLOOKUP(A6023,list!B:C,2,FALSE),"")</f>
        <v/>
      </c>
      <c r="D6023" s="24" t="str">
        <f>_xlfn.IFNA(VLOOKUP(C6023,list!$G$2:$I$10,2,FALSE),"")</f>
        <v/>
      </c>
      <c r="E6023" s="24" t="str">
        <f>_xlfn.IFNA(VLOOKUP(C6023,list!G:I,3,FALSE),"")</f>
        <v/>
      </c>
      <c r="O6023" s="26" t="str">
        <f t="shared" si="472"/>
        <v/>
      </c>
      <c r="P6023" s="28" t="str">
        <f t="shared" si="476"/>
        <v/>
      </c>
      <c r="Q6023" s="24" t="str">
        <f t="shared" si="473"/>
        <v/>
      </c>
      <c r="R6023" s="24" t="str">
        <f t="shared" si="474"/>
        <v/>
      </c>
      <c r="S6023" s="27" t="str">
        <f t="shared" si="475"/>
        <v/>
      </c>
    </row>
    <row r="6024" spans="2:19" x14ac:dyDescent="0.3">
      <c r="B6024" s="24" t="str">
        <f>_xlfn.IFNA(VLOOKUP(A6024,list!B:C,2,FALSE),"")</f>
        <v/>
      </c>
      <c r="D6024" s="24" t="str">
        <f>_xlfn.IFNA(VLOOKUP(C6024,list!$G$2:$I$10,2,FALSE),"")</f>
        <v/>
      </c>
      <c r="E6024" s="24" t="str">
        <f>_xlfn.IFNA(VLOOKUP(C6024,list!G:I,3,FALSE),"")</f>
        <v/>
      </c>
      <c r="O6024" s="26" t="str">
        <f t="shared" si="472"/>
        <v/>
      </c>
      <c r="P6024" s="28" t="str">
        <f t="shared" si="476"/>
        <v/>
      </c>
      <c r="Q6024" s="24" t="str">
        <f t="shared" si="473"/>
        <v/>
      </c>
      <c r="R6024" s="24" t="str">
        <f t="shared" si="474"/>
        <v/>
      </c>
      <c r="S6024" s="27" t="str">
        <f t="shared" si="475"/>
        <v/>
      </c>
    </row>
    <row r="6025" spans="2:19" x14ac:dyDescent="0.3">
      <c r="B6025" s="24" t="str">
        <f>_xlfn.IFNA(VLOOKUP(A6025,list!B:C,2,FALSE),"")</f>
        <v/>
      </c>
      <c r="D6025" s="24" t="str">
        <f>_xlfn.IFNA(VLOOKUP(C6025,list!$G$2:$I$10,2,FALSE),"")</f>
        <v/>
      </c>
      <c r="E6025" s="24" t="str">
        <f>_xlfn.IFNA(VLOOKUP(C6025,list!G:I,3,FALSE),"")</f>
        <v/>
      </c>
      <c r="O6025" s="26" t="str">
        <f t="shared" si="472"/>
        <v/>
      </c>
      <c r="P6025" s="28" t="str">
        <f t="shared" si="476"/>
        <v/>
      </c>
      <c r="Q6025" s="24" t="str">
        <f t="shared" si="473"/>
        <v/>
      </c>
      <c r="R6025" s="24" t="str">
        <f t="shared" si="474"/>
        <v/>
      </c>
      <c r="S6025" s="27" t="str">
        <f t="shared" si="475"/>
        <v/>
      </c>
    </row>
    <row r="6026" spans="2:19" x14ac:dyDescent="0.3">
      <c r="B6026" s="24" t="str">
        <f>_xlfn.IFNA(VLOOKUP(A6026,list!B:C,2,FALSE),"")</f>
        <v/>
      </c>
      <c r="D6026" s="24" t="str">
        <f>_xlfn.IFNA(VLOOKUP(C6026,list!$G$2:$I$10,2,FALSE),"")</f>
        <v/>
      </c>
      <c r="E6026" s="24" t="str">
        <f>_xlfn.IFNA(VLOOKUP(C6026,list!G:I,3,FALSE),"")</f>
        <v/>
      </c>
      <c r="O6026" s="26" t="str">
        <f t="shared" si="472"/>
        <v/>
      </c>
      <c r="P6026" s="28" t="str">
        <f t="shared" si="476"/>
        <v/>
      </c>
      <c r="Q6026" s="24" t="str">
        <f t="shared" si="473"/>
        <v/>
      </c>
      <c r="R6026" s="24" t="str">
        <f t="shared" si="474"/>
        <v/>
      </c>
      <c r="S6026" s="27" t="str">
        <f t="shared" si="475"/>
        <v/>
      </c>
    </row>
    <row r="6027" spans="2:19" x14ac:dyDescent="0.3">
      <c r="B6027" s="24" t="str">
        <f>_xlfn.IFNA(VLOOKUP(A6027,list!B:C,2,FALSE),"")</f>
        <v/>
      </c>
      <c r="D6027" s="24" t="str">
        <f>_xlfn.IFNA(VLOOKUP(C6027,list!$G$2:$I$10,2,FALSE),"")</f>
        <v/>
      </c>
      <c r="E6027" s="24" t="str">
        <f>_xlfn.IFNA(VLOOKUP(C6027,list!G:I,3,FALSE),"")</f>
        <v/>
      </c>
      <c r="O6027" s="26" t="str">
        <f t="shared" si="472"/>
        <v/>
      </c>
      <c r="P6027" s="28" t="str">
        <f t="shared" si="476"/>
        <v/>
      </c>
      <c r="Q6027" s="24" t="str">
        <f t="shared" si="473"/>
        <v/>
      </c>
      <c r="R6027" s="24" t="str">
        <f t="shared" si="474"/>
        <v/>
      </c>
      <c r="S6027" s="27" t="str">
        <f t="shared" si="475"/>
        <v/>
      </c>
    </row>
    <row r="6028" spans="2:19" x14ac:dyDescent="0.3">
      <c r="B6028" s="24" t="str">
        <f>_xlfn.IFNA(VLOOKUP(A6028,list!B:C,2,FALSE),"")</f>
        <v/>
      </c>
      <c r="D6028" s="24" t="str">
        <f>_xlfn.IFNA(VLOOKUP(C6028,list!$G$2:$I$10,2,FALSE),"")</f>
        <v/>
      </c>
      <c r="E6028" s="24" t="str">
        <f>_xlfn.IFNA(VLOOKUP(C6028,list!G:I,3,FALSE),"")</f>
        <v/>
      </c>
      <c r="O6028" s="26" t="str">
        <f t="shared" si="472"/>
        <v/>
      </c>
      <c r="P6028" s="28" t="str">
        <f t="shared" si="476"/>
        <v/>
      </c>
      <c r="Q6028" s="24" t="str">
        <f t="shared" si="473"/>
        <v/>
      </c>
      <c r="R6028" s="24" t="str">
        <f t="shared" si="474"/>
        <v/>
      </c>
      <c r="S6028" s="27" t="str">
        <f t="shared" si="475"/>
        <v/>
      </c>
    </row>
    <row r="6029" spans="2:19" x14ac:dyDescent="0.3">
      <c r="B6029" s="24" t="str">
        <f>_xlfn.IFNA(VLOOKUP(A6029,list!B:C,2,FALSE),"")</f>
        <v/>
      </c>
      <c r="D6029" s="24" t="str">
        <f>_xlfn.IFNA(VLOOKUP(C6029,list!$G$2:$I$10,2,FALSE),"")</f>
        <v/>
      </c>
      <c r="E6029" s="24" t="str">
        <f>_xlfn.IFNA(VLOOKUP(C6029,list!G:I,3,FALSE),"")</f>
        <v/>
      </c>
      <c r="O6029" s="26" t="str">
        <f t="shared" si="472"/>
        <v/>
      </c>
      <c r="P6029" s="28" t="str">
        <f t="shared" si="476"/>
        <v/>
      </c>
      <c r="Q6029" s="24" t="str">
        <f t="shared" si="473"/>
        <v/>
      </c>
      <c r="R6029" s="24" t="str">
        <f t="shared" si="474"/>
        <v/>
      </c>
      <c r="S6029" s="27" t="str">
        <f t="shared" si="475"/>
        <v/>
      </c>
    </row>
    <row r="6030" spans="2:19" x14ac:dyDescent="0.3">
      <c r="B6030" s="24" t="str">
        <f>_xlfn.IFNA(VLOOKUP(A6030,list!B:C,2,FALSE),"")</f>
        <v/>
      </c>
      <c r="D6030" s="24" t="str">
        <f>_xlfn.IFNA(VLOOKUP(C6030,list!$G$2:$I$10,2,FALSE),"")</f>
        <v/>
      </c>
      <c r="E6030" s="24" t="str">
        <f>_xlfn.IFNA(VLOOKUP(C6030,list!G:I,3,FALSE),"")</f>
        <v/>
      </c>
      <c r="O6030" s="26" t="str">
        <f t="shared" si="472"/>
        <v/>
      </c>
      <c r="P6030" s="28" t="str">
        <f t="shared" si="476"/>
        <v/>
      </c>
      <c r="Q6030" s="24" t="str">
        <f t="shared" si="473"/>
        <v/>
      </c>
      <c r="R6030" s="24" t="str">
        <f t="shared" si="474"/>
        <v/>
      </c>
      <c r="S6030" s="27" t="str">
        <f t="shared" si="475"/>
        <v/>
      </c>
    </row>
    <row r="6031" spans="2:19" x14ac:dyDescent="0.3">
      <c r="B6031" s="24" t="str">
        <f>_xlfn.IFNA(VLOOKUP(A6031,list!B:C,2,FALSE),"")</f>
        <v/>
      </c>
      <c r="D6031" s="24" t="str">
        <f>_xlfn.IFNA(VLOOKUP(C6031,list!$G$2:$I$10,2,FALSE),"")</f>
        <v/>
      </c>
      <c r="E6031" s="24" t="str">
        <f>_xlfn.IFNA(VLOOKUP(C6031,list!G:I,3,FALSE),"")</f>
        <v/>
      </c>
      <c r="O6031" s="26" t="str">
        <f t="shared" si="472"/>
        <v/>
      </c>
      <c r="P6031" s="28" t="str">
        <f t="shared" si="476"/>
        <v/>
      </c>
      <c r="Q6031" s="24" t="str">
        <f t="shared" si="473"/>
        <v/>
      </c>
      <c r="R6031" s="24" t="str">
        <f t="shared" si="474"/>
        <v/>
      </c>
      <c r="S6031" s="27" t="str">
        <f t="shared" si="475"/>
        <v/>
      </c>
    </row>
    <row r="6032" spans="2:19" x14ac:dyDescent="0.3">
      <c r="B6032" s="24" t="str">
        <f>_xlfn.IFNA(VLOOKUP(A6032,list!B:C,2,FALSE),"")</f>
        <v/>
      </c>
      <c r="D6032" s="24" t="str">
        <f>_xlfn.IFNA(VLOOKUP(C6032,list!$G$2:$I$10,2,FALSE),"")</f>
        <v/>
      </c>
      <c r="E6032" s="24" t="str">
        <f>_xlfn.IFNA(VLOOKUP(C6032,list!G:I,3,FALSE),"")</f>
        <v/>
      </c>
      <c r="O6032" s="26" t="str">
        <f t="shared" si="472"/>
        <v/>
      </c>
      <c r="P6032" s="28" t="str">
        <f t="shared" si="476"/>
        <v/>
      </c>
      <c r="Q6032" s="24" t="str">
        <f t="shared" si="473"/>
        <v/>
      </c>
      <c r="R6032" s="24" t="str">
        <f t="shared" si="474"/>
        <v/>
      </c>
      <c r="S6032" s="27" t="str">
        <f t="shared" si="475"/>
        <v/>
      </c>
    </row>
    <row r="6033" spans="2:19" x14ac:dyDescent="0.3">
      <c r="B6033" s="24" t="str">
        <f>_xlfn.IFNA(VLOOKUP(A6033,list!B:C,2,FALSE),"")</f>
        <v/>
      </c>
      <c r="D6033" s="24" t="str">
        <f>_xlfn.IFNA(VLOOKUP(C6033,list!$G$2:$I$10,2,FALSE),"")</f>
        <v/>
      </c>
      <c r="E6033" s="24" t="str">
        <f>_xlfn.IFNA(VLOOKUP(C6033,list!G:I,3,FALSE),"")</f>
        <v/>
      </c>
      <c r="O6033" s="26" t="str">
        <f t="shared" si="472"/>
        <v/>
      </c>
      <c r="P6033" s="28" t="str">
        <f t="shared" si="476"/>
        <v/>
      </c>
      <c r="Q6033" s="24" t="str">
        <f t="shared" si="473"/>
        <v/>
      </c>
      <c r="R6033" s="24" t="str">
        <f t="shared" si="474"/>
        <v/>
      </c>
      <c r="S6033" s="27" t="str">
        <f t="shared" si="475"/>
        <v/>
      </c>
    </row>
    <row r="6034" spans="2:19" x14ac:dyDescent="0.3">
      <c r="B6034" s="24" t="str">
        <f>_xlfn.IFNA(VLOOKUP(A6034,list!B:C,2,FALSE),"")</f>
        <v/>
      </c>
      <c r="D6034" s="24" t="str">
        <f>_xlfn.IFNA(VLOOKUP(C6034,list!$G$2:$I$10,2,FALSE),"")</f>
        <v/>
      </c>
      <c r="E6034" s="24" t="str">
        <f>_xlfn.IFNA(VLOOKUP(C6034,list!G:I,3,FALSE),"")</f>
        <v/>
      </c>
      <c r="O6034" s="26" t="str">
        <f t="shared" si="472"/>
        <v/>
      </c>
      <c r="P6034" s="28" t="str">
        <f t="shared" si="476"/>
        <v/>
      </c>
      <c r="Q6034" s="24" t="str">
        <f t="shared" si="473"/>
        <v/>
      </c>
      <c r="R6034" s="24" t="str">
        <f t="shared" si="474"/>
        <v/>
      </c>
      <c r="S6034" s="27" t="str">
        <f t="shared" si="475"/>
        <v/>
      </c>
    </row>
    <row r="6035" spans="2:19" x14ac:dyDescent="0.3">
      <c r="B6035" s="24" t="str">
        <f>_xlfn.IFNA(VLOOKUP(A6035,list!B:C,2,FALSE),"")</f>
        <v/>
      </c>
      <c r="D6035" s="24" t="str">
        <f>_xlfn.IFNA(VLOOKUP(C6035,list!$G$2:$I$10,2,FALSE),"")</f>
        <v/>
      </c>
      <c r="E6035" s="24" t="str">
        <f>_xlfn.IFNA(VLOOKUP(C6035,list!G:I,3,FALSE),"")</f>
        <v/>
      </c>
      <c r="O6035" s="26" t="str">
        <f t="shared" si="472"/>
        <v/>
      </c>
      <c r="P6035" s="28" t="str">
        <f t="shared" si="476"/>
        <v/>
      </c>
      <c r="Q6035" s="24" t="str">
        <f t="shared" si="473"/>
        <v/>
      </c>
      <c r="R6035" s="24" t="str">
        <f t="shared" si="474"/>
        <v/>
      </c>
      <c r="S6035" s="27" t="str">
        <f t="shared" si="475"/>
        <v/>
      </c>
    </row>
    <row r="6036" spans="2:19" x14ac:dyDescent="0.3">
      <c r="B6036" s="24" t="str">
        <f>_xlfn.IFNA(VLOOKUP(A6036,list!B:C,2,FALSE),"")</f>
        <v/>
      </c>
      <c r="D6036" s="24" t="str">
        <f>_xlfn.IFNA(VLOOKUP(C6036,list!$G$2:$I$10,2,FALSE),"")</f>
        <v/>
      </c>
      <c r="E6036" s="24" t="str">
        <f>_xlfn.IFNA(VLOOKUP(C6036,list!G:I,3,FALSE),"")</f>
        <v/>
      </c>
      <c r="O6036" s="26" t="str">
        <f t="shared" si="472"/>
        <v/>
      </c>
      <c r="P6036" s="28" t="str">
        <f t="shared" si="476"/>
        <v/>
      </c>
      <c r="Q6036" s="24" t="str">
        <f t="shared" si="473"/>
        <v/>
      </c>
      <c r="R6036" s="24" t="str">
        <f t="shared" si="474"/>
        <v/>
      </c>
      <c r="S6036" s="27" t="str">
        <f t="shared" si="475"/>
        <v/>
      </c>
    </row>
    <row r="6037" spans="2:19" x14ac:dyDescent="0.3">
      <c r="B6037" s="24" t="str">
        <f>_xlfn.IFNA(VLOOKUP(A6037,list!B:C,2,FALSE),"")</f>
        <v/>
      </c>
      <c r="D6037" s="24" t="str">
        <f>_xlfn.IFNA(VLOOKUP(C6037,list!$G$2:$I$10,2,FALSE),"")</f>
        <v/>
      </c>
      <c r="E6037" s="24" t="str">
        <f>_xlfn.IFNA(VLOOKUP(C6037,list!G:I,3,FALSE),"")</f>
        <v/>
      </c>
      <c r="O6037" s="26" t="str">
        <f t="shared" si="472"/>
        <v/>
      </c>
      <c r="P6037" s="28" t="str">
        <f t="shared" si="476"/>
        <v/>
      </c>
      <c r="Q6037" s="24" t="str">
        <f t="shared" si="473"/>
        <v/>
      </c>
      <c r="R6037" s="24" t="str">
        <f t="shared" si="474"/>
        <v/>
      </c>
      <c r="S6037" s="27" t="str">
        <f t="shared" si="475"/>
        <v/>
      </c>
    </row>
    <row r="6038" spans="2:19" x14ac:dyDescent="0.3">
      <c r="B6038" s="24" t="str">
        <f>_xlfn.IFNA(VLOOKUP(A6038,list!B:C,2,FALSE),"")</f>
        <v/>
      </c>
      <c r="D6038" s="24" t="str">
        <f>_xlfn.IFNA(VLOOKUP(C6038,list!$G$2:$I$10,2,FALSE),"")</f>
        <v/>
      </c>
      <c r="E6038" s="24" t="str">
        <f>_xlfn.IFNA(VLOOKUP(C6038,list!G:I,3,FALSE),"")</f>
        <v/>
      </c>
      <c r="O6038" s="26" t="str">
        <f t="shared" si="472"/>
        <v/>
      </c>
      <c r="P6038" s="28" t="str">
        <f t="shared" si="476"/>
        <v/>
      </c>
      <c r="Q6038" s="24" t="str">
        <f t="shared" si="473"/>
        <v/>
      </c>
      <c r="R6038" s="24" t="str">
        <f t="shared" si="474"/>
        <v/>
      </c>
      <c r="S6038" s="27" t="str">
        <f t="shared" si="475"/>
        <v/>
      </c>
    </row>
    <row r="6039" spans="2:19" x14ac:dyDescent="0.3">
      <c r="B6039" s="24" t="str">
        <f>_xlfn.IFNA(VLOOKUP(A6039,list!B:C,2,FALSE),"")</f>
        <v/>
      </c>
      <c r="D6039" s="24" t="str">
        <f>_xlfn.IFNA(VLOOKUP(C6039,list!$G$2:$I$10,2,FALSE),"")</f>
        <v/>
      </c>
      <c r="E6039" s="24" t="str">
        <f>_xlfn.IFNA(VLOOKUP(C6039,list!G:I,3,FALSE),"")</f>
        <v/>
      </c>
      <c r="O6039" s="26" t="str">
        <f t="shared" si="472"/>
        <v/>
      </c>
      <c r="P6039" s="28" t="str">
        <f t="shared" si="476"/>
        <v/>
      </c>
      <c r="Q6039" s="24" t="str">
        <f t="shared" si="473"/>
        <v/>
      </c>
      <c r="R6039" s="24" t="str">
        <f t="shared" si="474"/>
        <v/>
      </c>
      <c r="S6039" s="27" t="str">
        <f t="shared" si="475"/>
        <v/>
      </c>
    </row>
    <row r="6040" spans="2:19" x14ac:dyDescent="0.3">
      <c r="B6040" s="24" t="str">
        <f>_xlfn.IFNA(VLOOKUP(A6040,list!B:C,2,FALSE),"")</f>
        <v/>
      </c>
      <c r="D6040" s="24" t="str">
        <f>_xlfn.IFNA(VLOOKUP(C6040,list!$G$2:$I$10,2,FALSE),"")</f>
        <v/>
      </c>
      <c r="E6040" s="24" t="str">
        <f>_xlfn.IFNA(VLOOKUP(C6040,list!G:I,3,FALSE),"")</f>
        <v/>
      </c>
      <c r="O6040" s="26" t="str">
        <f t="shared" si="472"/>
        <v/>
      </c>
      <c r="P6040" s="28" t="str">
        <f t="shared" si="476"/>
        <v/>
      </c>
      <c r="Q6040" s="24" t="str">
        <f t="shared" si="473"/>
        <v/>
      </c>
      <c r="R6040" s="24" t="str">
        <f t="shared" si="474"/>
        <v/>
      </c>
      <c r="S6040" s="27" t="str">
        <f t="shared" si="475"/>
        <v/>
      </c>
    </row>
    <row r="6041" spans="2:19" x14ac:dyDescent="0.3">
      <c r="B6041" s="24" t="str">
        <f>_xlfn.IFNA(VLOOKUP(A6041,list!B:C,2,FALSE),"")</f>
        <v/>
      </c>
      <c r="D6041" s="24" t="str">
        <f>_xlfn.IFNA(VLOOKUP(C6041,list!$G$2:$I$10,2,FALSE),"")</f>
        <v/>
      </c>
      <c r="E6041" s="24" t="str">
        <f>_xlfn.IFNA(VLOOKUP(C6041,list!G:I,3,FALSE),"")</f>
        <v/>
      </c>
      <c r="O6041" s="26" t="str">
        <f t="shared" si="472"/>
        <v/>
      </c>
      <c r="P6041" s="28" t="str">
        <f t="shared" si="476"/>
        <v/>
      </c>
      <c r="Q6041" s="24" t="str">
        <f t="shared" si="473"/>
        <v/>
      </c>
      <c r="R6041" s="24" t="str">
        <f t="shared" si="474"/>
        <v/>
      </c>
      <c r="S6041" s="27" t="str">
        <f t="shared" si="475"/>
        <v/>
      </c>
    </row>
    <row r="6042" spans="2:19" x14ac:dyDescent="0.3">
      <c r="B6042" s="24" t="str">
        <f>_xlfn.IFNA(VLOOKUP(A6042,list!B:C,2,FALSE),"")</f>
        <v/>
      </c>
      <c r="D6042" s="24" t="str">
        <f>_xlfn.IFNA(VLOOKUP(C6042,list!$G$2:$I$10,2,FALSE),"")</f>
        <v/>
      </c>
      <c r="E6042" s="24" t="str">
        <f>_xlfn.IFNA(VLOOKUP(C6042,list!G:I,3,FALSE),"")</f>
        <v/>
      </c>
      <c r="O6042" s="26" t="str">
        <f t="shared" si="472"/>
        <v/>
      </c>
      <c r="P6042" s="28" t="str">
        <f t="shared" si="476"/>
        <v/>
      </c>
      <c r="Q6042" s="24" t="str">
        <f t="shared" si="473"/>
        <v/>
      </c>
      <c r="R6042" s="24" t="str">
        <f t="shared" si="474"/>
        <v/>
      </c>
      <c r="S6042" s="27" t="str">
        <f t="shared" si="475"/>
        <v/>
      </c>
    </row>
    <row r="6043" spans="2:19" x14ac:dyDescent="0.3">
      <c r="B6043" s="24" t="str">
        <f>_xlfn.IFNA(VLOOKUP(A6043,list!B:C,2,FALSE),"")</f>
        <v/>
      </c>
      <c r="D6043" s="24" t="str">
        <f>_xlfn.IFNA(VLOOKUP(C6043,list!$G$2:$I$10,2,FALSE),"")</f>
        <v/>
      </c>
      <c r="E6043" s="24" t="str">
        <f>_xlfn.IFNA(VLOOKUP(C6043,list!G:I,3,FALSE),"")</f>
        <v/>
      </c>
      <c r="O6043" s="26" t="str">
        <f t="shared" si="472"/>
        <v/>
      </c>
      <c r="P6043" s="28" t="str">
        <f t="shared" si="476"/>
        <v/>
      </c>
      <c r="Q6043" s="24" t="str">
        <f t="shared" si="473"/>
        <v/>
      </c>
      <c r="R6043" s="24" t="str">
        <f t="shared" si="474"/>
        <v/>
      </c>
      <c r="S6043" s="27" t="str">
        <f t="shared" si="475"/>
        <v/>
      </c>
    </row>
    <row r="6044" spans="2:19" x14ac:dyDescent="0.3">
      <c r="B6044" s="24" t="str">
        <f>_xlfn.IFNA(VLOOKUP(A6044,list!B:C,2,FALSE),"")</f>
        <v/>
      </c>
      <c r="D6044" s="24" t="str">
        <f>_xlfn.IFNA(VLOOKUP(C6044,list!$G$2:$I$10,2,FALSE),"")</f>
        <v/>
      </c>
      <c r="E6044" s="24" t="str">
        <f>_xlfn.IFNA(VLOOKUP(C6044,list!G:I,3,FALSE),"")</f>
        <v/>
      </c>
      <c r="O6044" s="26" t="str">
        <f t="shared" si="472"/>
        <v/>
      </c>
      <c r="P6044" s="28" t="str">
        <f t="shared" si="476"/>
        <v/>
      </c>
      <c r="Q6044" s="24" t="str">
        <f t="shared" si="473"/>
        <v/>
      </c>
      <c r="R6044" s="24" t="str">
        <f t="shared" si="474"/>
        <v/>
      </c>
      <c r="S6044" s="27" t="str">
        <f t="shared" si="475"/>
        <v/>
      </c>
    </row>
    <row r="6045" spans="2:19" x14ac:dyDescent="0.3">
      <c r="B6045" s="24" t="str">
        <f>_xlfn.IFNA(VLOOKUP(A6045,list!B:C,2,FALSE),"")</f>
        <v/>
      </c>
      <c r="D6045" s="24" t="str">
        <f>_xlfn.IFNA(VLOOKUP(C6045,list!$G$2:$I$10,2,FALSE),"")</f>
        <v/>
      </c>
      <c r="E6045" s="24" t="str">
        <f>_xlfn.IFNA(VLOOKUP(C6045,list!G:I,3,FALSE),"")</f>
        <v/>
      </c>
      <c r="O6045" s="26" t="str">
        <f t="shared" si="472"/>
        <v/>
      </c>
      <c r="P6045" s="28" t="str">
        <f t="shared" si="476"/>
        <v/>
      </c>
      <c r="Q6045" s="24" t="str">
        <f t="shared" si="473"/>
        <v/>
      </c>
      <c r="R6045" s="24" t="str">
        <f t="shared" si="474"/>
        <v/>
      </c>
      <c r="S6045" s="27" t="str">
        <f t="shared" si="475"/>
        <v/>
      </c>
    </row>
    <row r="6046" spans="2:19" x14ac:dyDescent="0.3">
      <c r="B6046" s="24" t="str">
        <f>_xlfn.IFNA(VLOOKUP(A6046,list!B:C,2,FALSE),"")</f>
        <v/>
      </c>
      <c r="D6046" s="24" t="str">
        <f>_xlfn.IFNA(VLOOKUP(C6046,list!$G$2:$I$10,2,FALSE),"")</f>
        <v/>
      </c>
      <c r="E6046" s="24" t="str">
        <f>_xlfn.IFNA(VLOOKUP(C6046,list!G:I,3,FALSE),"")</f>
        <v/>
      </c>
      <c r="O6046" s="26" t="str">
        <f t="shared" si="472"/>
        <v/>
      </c>
      <c r="P6046" s="28" t="str">
        <f t="shared" si="476"/>
        <v/>
      </c>
      <c r="Q6046" s="24" t="str">
        <f t="shared" si="473"/>
        <v/>
      </c>
      <c r="R6046" s="24" t="str">
        <f t="shared" si="474"/>
        <v/>
      </c>
      <c r="S6046" s="27" t="str">
        <f t="shared" si="475"/>
        <v/>
      </c>
    </row>
    <row r="6047" spans="2:19" x14ac:dyDescent="0.3">
      <c r="B6047" s="24" t="str">
        <f>_xlfn.IFNA(VLOOKUP(A6047,list!B:C,2,FALSE),"")</f>
        <v/>
      </c>
      <c r="D6047" s="24" t="str">
        <f>_xlfn.IFNA(VLOOKUP(C6047,list!$G$2:$I$10,2,FALSE),"")</f>
        <v/>
      </c>
      <c r="E6047" s="24" t="str">
        <f>_xlfn.IFNA(VLOOKUP(C6047,list!G:I,3,FALSE),"")</f>
        <v/>
      </c>
      <c r="O6047" s="26" t="str">
        <f t="shared" si="472"/>
        <v/>
      </c>
      <c r="P6047" s="28" t="str">
        <f t="shared" si="476"/>
        <v/>
      </c>
      <c r="Q6047" s="24" t="str">
        <f t="shared" si="473"/>
        <v/>
      </c>
      <c r="R6047" s="24" t="str">
        <f t="shared" si="474"/>
        <v/>
      </c>
      <c r="S6047" s="27" t="str">
        <f t="shared" si="475"/>
        <v/>
      </c>
    </row>
    <row r="6048" spans="2:19" x14ac:dyDescent="0.3">
      <c r="B6048" s="24" t="str">
        <f>_xlfn.IFNA(VLOOKUP(A6048,list!B:C,2,FALSE),"")</f>
        <v/>
      </c>
      <c r="D6048" s="24" t="str">
        <f>_xlfn.IFNA(VLOOKUP(C6048,list!$G$2:$I$10,2,FALSE),"")</f>
        <v/>
      </c>
      <c r="E6048" s="24" t="str">
        <f>_xlfn.IFNA(VLOOKUP(C6048,list!G:I,3,FALSE),"")</f>
        <v/>
      </c>
      <c r="O6048" s="26" t="str">
        <f t="shared" si="472"/>
        <v/>
      </c>
      <c r="P6048" s="28" t="str">
        <f t="shared" si="476"/>
        <v/>
      </c>
      <c r="Q6048" s="24" t="str">
        <f t="shared" si="473"/>
        <v/>
      </c>
      <c r="R6048" s="24" t="str">
        <f t="shared" si="474"/>
        <v/>
      </c>
      <c r="S6048" s="27" t="str">
        <f t="shared" si="475"/>
        <v/>
      </c>
    </row>
    <row r="6049" spans="2:19" x14ac:dyDescent="0.3">
      <c r="B6049" s="24" t="str">
        <f>_xlfn.IFNA(VLOOKUP(A6049,list!B:C,2,FALSE),"")</f>
        <v/>
      </c>
      <c r="D6049" s="24" t="str">
        <f>_xlfn.IFNA(VLOOKUP(C6049,list!$G$2:$I$10,2,FALSE),"")</f>
        <v/>
      </c>
      <c r="E6049" s="24" t="str">
        <f>_xlfn.IFNA(VLOOKUP(C6049,list!G:I,3,FALSE),"")</f>
        <v/>
      </c>
      <c r="O6049" s="26" t="str">
        <f t="shared" si="472"/>
        <v/>
      </c>
      <c r="P6049" s="28" t="str">
        <f t="shared" si="476"/>
        <v/>
      </c>
      <c r="Q6049" s="24" t="str">
        <f t="shared" si="473"/>
        <v/>
      </c>
      <c r="R6049" s="24" t="str">
        <f t="shared" si="474"/>
        <v/>
      </c>
      <c r="S6049" s="27" t="str">
        <f t="shared" si="475"/>
        <v/>
      </c>
    </row>
    <row r="6050" spans="2:19" x14ac:dyDescent="0.3">
      <c r="B6050" s="24" t="str">
        <f>_xlfn.IFNA(VLOOKUP(A6050,list!B:C,2,FALSE),"")</f>
        <v/>
      </c>
      <c r="D6050" s="24" t="str">
        <f>_xlfn.IFNA(VLOOKUP(C6050,list!$G$2:$I$10,2,FALSE),"")</f>
        <v/>
      </c>
      <c r="E6050" s="24" t="str">
        <f>_xlfn.IFNA(VLOOKUP(C6050,list!G:I,3,FALSE),"")</f>
        <v/>
      </c>
      <c r="O6050" s="26" t="str">
        <f t="shared" si="472"/>
        <v/>
      </c>
      <c r="P6050" s="28" t="str">
        <f t="shared" si="476"/>
        <v/>
      </c>
      <c r="Q6050" s="24" t="str">
        <f t="shared" si="473"/>
        <v/>
      </c>
      <c r="R6050" s="24" t="str">
        <f t="shared" si="474"/>
        <v/>
      </c>
      <c r="S6050" s="27" t="str">
        <f t="shared" si="475"/>
        <v/>
      </c>
    </row>
    <row r="6051" spans="2:19" x14ac:dyDescent="0.3">
      <c r="B6051" s="24" t="str">
        <f>_xlfn.IFNA(VLOOKUP(A6051,list!B:C,2,FALSE),"")</f>
        <v/>
      </c>
      <c r="D6051" s="24" t="str">
        <f>_xlfn.IFNA(VLOOKUP(C6051,list!$G$2:$I$10,2,FALSE),"")</f>
        <v/>
      </c>
      <c r="E6051" s="24" t="str">
        <f>_xlfn.IFNA(VLOOKUP(C6051,list!G:I,3,FALSE),"")</f>
        <v/>
      </c>
      <c r="O6051" s="26" t="str">
        <f t="shared" si="472"/>
        <v/>
      </c>
      <c r="P6051" s="28" t="str">
        <f t="shared" si="476"/>
        <v/>
      </c>
      <c r="Q6051" s="24" t="str">
        <f t="shared" si="473"/>
        <v/>
      </c>
      <c r="R6051" s="24" t="str">
        <f t="shared" si="474"/>
        <v/>
      </c>
      <c r="S6051" s="27" t="str">
        <f t="shared" si="475"/>
        <v/>
      </c>
    </row>
    <row r="6052" spans="2:19" x14ac:dyDescent="0.3">
      <c r="B6052" s="24" t="str">
        <f>_xlfn.IFNA(VLOOKUP(A6052,list!B:C,2,FALSE),"")</f>
        <v/>
      </c>
      <c r="D6052" s="24" t="str">
        <f>_xlfn.IFNA(VLOOKUP(C6052,list!$G$2:$I$10,2,FALSE),"")</f>
        <v/>
      </c>
      <c r="E6052" s="24" t="str">
        <f>_xlfn.IFNA(VLOOKUP(C6052,list!G:I,3,FALSE),"")</f>
        <v/>
      </c>
      <c r="O6052" s="26" t="str">
        <f t="shared" si="472"/>
        <v/>
      </c>
      <c r="P6052" s="28" t="str">
        <f t="shared" si="476"/>
        <v/>
      </c>
      <c r="Q6052" s="24" t="str">
        <f t="shared" si="473"/>
        <v/>
      </c>
      <c r="R6052" s="24" t="str">
        <f t="shared" si="474"/>
        <v/>
      </c>
      <c r="S6052" s="27" t="str">
        <f t="shared" si="475"/>
        <v/>
      </c>
    </row>
    <row r="6053" spans="2:19" x14ac:dyDescent="0.3">
      <c r="B6053" s="24" t="str">
        <f>_xlfn.IFNA(VLOOKUP(A6053,list!B:C,2,FALSE),"")</f>
        <v/>
      </c>
      <c r="D6053" s="24" t="str">
        <f>_xlfn.IFNA(VLOOKUP(C6053,list!$G$2:$I$10,2,FALSE),"")</f>
        <v/>
      </c>
      <c r="E6053" s="24" t="str">
        <f>_xlfn.IFNA(VLOOKUP(C6053,list!G:I,3,FALSE),"")</f>
        <v/>
      </c>
      <c r="O6053" s="26" t="str">
        <f t="shared" si="472"/>
        <v/>
      </c>
      <c r="P6053" s="28" t="str">
        <f t="shared" si="476"/>
        <v/>
      </c>
      <c r="Q6053" s="24" t="str">
        <f t="shared" si="473"/>
        <v/>
      </c>
      <c r="R6053" s="24" t="str">
        <f t="shared" si="474"/>
        <v/>
      </c>
      <c r="S6053" s="27" t="str">
        <f t="shared" si="475"/>
        <v/>
      </c>
    </row>
    <row r="6054" spans="2:19" x14ac:dyDescent="0.3">
      <c r="B6054" s="24" t="str">
        <f>_xlfn.IFNA(VLOOKUP(A6054,list!B:C,2,FALSE),"")</f>
        <v/>
      </c>
      <c r="D6054" s="24" t="str">
        <f>_xlfn.IFNA(VLOOKUP(C6054,list!$G$2:$I$10,2,FALSE),"")</f>
        <v/>
      </c>
      <c r="E6054" s="24" t="str">
        <f>_xlfn.IFNA(VLOOKUP(C6054,list!G:I,3,FALSE),"")</f>
        <v/>
      </c>
      <c r="O6054" s="26" t="str">
        <f t="shared" si="472"/>
        <v/>
      </c>
      <c r="P6054" s="28" t="str">
        <f t="shared" si="476"/>
        <v/>
      </c>
      <c r="Q6054" s="24" t="str">
        <f t="shared" si="473"/>
        <v/>
      </c>
      <c r="R6054" s="24" t="str">
        <f t="shared" si="474"/>
        <v/>
      </c>
      <c r="S6054" s="27" t="str">
        <f t="shared" si="475"/>
        <v/>
      </c>
    </row>
    <row r="6055" spans="2:19" x14ac:dyDescent="0.3">
      <c r="B6055" s="24" t="str">
        <f>_xlfn.IFNA(VLOOKUP(A6055,list!B:C,2,FALSE),"")</f>
        <v/>
      </c>
      <c r="D6055" s="24" t="str">
        <f>_xlfn.IFNA(VLOOKUP(C6055,list!$G$2:$I$10,2,FALSE),"")</f>
        <v/>
      </c>
      <c r="E6055" s="24" t="str">
        <f>_xlfn.IFNA(VLOOKUP(C6055,list!G:I,3,FALSE),"")</f>
        <v/>
      </c>
      <c r="O6055" s="26" t="str">
        <f t="shared" si="472"/>
        <v/>
      </c>
      <c r="P6055" s="28" t="str">
        <f t="shared" si="476"/>
        <v/>
      </c>
      <c r="Q6055" s="24" t="str">
        <f t="shared" si="473"/>
        <v/>
      </c>
      <c r="R6055" s="24" t="str">
        <f t="shared" si="474"/>
        <v/>
      </c>
      <c r="S6055" s="27" t="str">
        <f t="shared" si="475"/>
        <v/>
      </c>
    </row>
    <row r="6056" spans="2:19" x14ac:dyDescent="0.3">
      <c r="B6056" s="24" t="str">
        <f>_xlfn.IFNA(VLOOKUP(A6056,list!B:C,2,FALSE),"")</f>
        <v/>
      </c>
      <c r="D6056" s="24" t="str">
        <f>_xlfn.IFNA(VLOOKUP(C6056,list!$G$2:$I$10,2,FALSE),"")</f>
        <v/>
      </c>
      <c r="E6056" s="24" t="str">
        <f>_xlfn.IFNA(VLOOKUP(C6056,list!G:I,3,FALSE),"")</f>
        <v/>
      </c>
      <c r="O6056" s="26" t="str">
        <f t="shared" si="472"/>
        <v/>
      </c>
      <c r="P6056" s="28" t="str">
        <f t="shared" si="476"/>
        <v/>
      </c>
      <c r="Q6056" s="24" t="str">
        <f t="shared" si="473"/>
        <v/>
      </c>
      <c r="R6056" s="24" t="str">
        <f t="shared" si="474"/>
        <v/>
      </c>
      <c r="S6056" s="27" t="str">
        <f t="shared" si="475"/>
        <v/>
      </c>
    </row>
    <row r="6057" spans="2:19" x14ac:dyDescent="0.3">
      <c r="B6057" s="24" t="str">
        <f>_xlfn.IFNA(VLOOKUP(A6057,list!B:C,2,FALSE),"")</f>
        <v/>
      </c>
      <c r="D6057" s="24" t="str">
        <f>_xlfn.IFNA(VLOOKUP(C6057,list!$G$2:$I$10,2,FALSE),"")</f>
        <v/>
      </c>
      <c r="E6057" s="24" t="str">
        <f>_xlfn.IFNA(VLOOKUP(C6057,list!G:I,3,FALSE),"")</f>
        <v/>
      </c>
      <c r="O6057" s="26" t="str">
        <f t="shared" si="472"/>
        <v/>
      </c>
      <c r="P6057" s="28" t="str">
        <f t="shared" si="476"/>
        <v/>
      </c>
      <c r="Q6057" s="24" t="str">
        <f t="shared" si="473"/>
        <v/>
      </c>
      <c r="R6057" s="24" t="str">
        <f t="shared" si="474"/>
        <v/>
      </c>
      <c r="S6057" s="27" t="str">
        <f t="shared" si="475"/>
        <v/>
      </c>
    </row>
    <row r="6058" spans="2:19" x14ac:dyDescent="0.3">
      <c r="B6058" s="24" t="str">
        <f>_xlfn.IFNA(VLOOKUP(A6058,list!B:C,2,FALSE),"")</f>
        <v/>
      </c>
      <c r="D6058" s="24" t="str">
        <f>_xlfn.IFNA(VLOOKUP(C6058,list!$G$2:$I$10,2,FALSE),"")</f>
        <v/>
      </c>
      <c r="E6058" s="24" t="str">
        <f>_xlfn.IFNA(VLOOKUP(C6058,list!G:I,3,FALSE),"")</f>
        <v/>
      </c>
      <c r="O6058" s="26" t="str">
        <f t="shared" si="472"/>
        <v/>
      </c>
      <c r="P6058" s="28" t="str">
        <f t="shared" si="476"/>
        <v/>
      </c>
      <c r="Q6058" s="24" t="str">
        <f t="shared" si="473"/>
        <v/>
      </c>
      <c r="R6058" s="24" t="str">
        <f t="shared" si="474"/>
        <v/>
      </c>
      <c r="S6058" s="27" t="str">
        <f t="shared" si="475"/>
        <v/>
      </c>
    </row>
    <row r="6059" spans="2:19" x14ac:dyDescent="0.3">
      <c r="B6059" s="24" t="str">
        <f>_xlfn.IFNA(VLOOKUP(A6059,list!B:C,2,FALSE),"")</f>
        <v/>
      </c>
      <c r="D6059" s="24" t="str">
        <f>_xlfn.IFNA(VLOOKUP(C6059,list!$G$2:$I$10,2,FALSE),"")</f>
        <v/>
      </c>
      <c r="E6059" s="24" t="str">
        <f>_xlfn.IFNA(VLOOKUP(C6059,list!G:I,3,FALSE),"")</f>
        <v/>
      </c>
      <c r="O6059" s="26" t="str">
        <f t="shared" si="472"/>
        <v/>
      </c>
      <c r="P6059" s="28" t="str">
        <f t="shared" si="476"/>
        <v/>
      </c>
      <c r="Q6059" s="24" t="str">
        <f t="shared" si="473"/>
        <v/>
      </c>
      <c r="R6059" s="24" t="str">
        <f t="shared" si="474"/>
        <v/>
      </c>
      <c r="S6059" s="27" t="str">
        <f t="shared" si="475"/>
        <v/>
      </c>
    </row>
    <row r="6060" spans="2:19" x14ac:dyDescent="0.3">
      <c r="B6060" s="24" t="str">
        <f>_xlfn.IFNA(VLOOKUP(A6060,list!B:C,2,FALSE),"")</f>
        <v/>
      </c>
      <c r="D6060" s="24" t="str">
        <f>_xlfn.IFNA(VLOOKUP(C6060,list!$G$2:$I$10,2,FALSE),"")</f>
        <v/>
      </c>
      <c r="E6060" s="24" t="str">
        <f>_xlfn.IFNA(VLOOKUP(C6060,list!G:I,3,FALSE),"")</f>
        <v/>
      </c>
      <c r="O6060" s="26" t="str">
        <f t="shared" si="472"/>
        <v/>
      </c>
      <c r="P6060" s="28" t="str">
        <f t="shared" si="476"/>
        <v/>
      </c>
      <c r="Q6060" s="24" t="str">
        <f t="shared" si="473"/>
        <v/>
      </c>
      <c r="R6060" s="24" t="str">
        <f t="shared" si="474"/>
        <v/>
      </c>
      <c r="S6060" s="27" t="str">
        <f t="shared" si="475"/>
        <v/>
      </c>
    </row>
    <row r="6061" spans="2:19" x14ac:dyDescent="0.3">
      <c r="B6061" s="24" t="str">
        <f>_xlfn.IFNA(VLOOKUP(A6061,list!B:C,2,FALSE),"")</f>
        <v/>
      </c>
      <c r="D6061" s="24" t="str">
        <f>_xlfn.IFNA(VLOOKUP(C6061,list!$G$2:$I$10,2,FALSE),"")</f>
        <v/>
      </c>
      <c r="E6061" s="24" t="str">
        <f>_xlfn.IFNA(VLOOKUP(C6061,list!G:I,3,FALSE),"")</f>
        <v/>
      </c>
      <c r="O6061" s="26" t="str">
        <f t="shared" si="472"/>
        <v/>
      </c>
      <c r="P6061" s="28" t="str">
        <f t="shared" si="476"/>
        <v/>
      </c>
      <c r="Q6061" s="24" t="str">
        <f t="shared" si="473"/>
        <v/>
      </c>
      <c r="R6061" s="24" t="str">
        <f t="shared" si="474"/>
        <v/>
      </c>
      <c r="S6061" s="27" t="str">
        <f t="shared" si="475"/>
        <v/>
      </c>
    </row>
    <row r="6062" spans="2:19" x14ac:dyDescent="0.3">
      <c r="B6062" s="24" t="str">
        <f>_xlfn.IFNA(VLOOKUP(A6062,list!B:C,2,FALSE),"")</f>
        <v/>
      </c>
      <c r="D6062" s="24" t="str">
        <f>_xlfn.IFNA(VLOOKUP(C6062,list!$G$2:$I$10,2,FALSE),"")</f>
        <v/>
      </c>
      <c r="E6062" s="24" t="str">
        <f>_xlfn.IFNA(VLOOKUP(C6062,list!G:I,3,FALSE),"")</f>
        <v/>
      </c>
      <c r="O6062" s="26" t="str">
        <f t="shared" si="472"/>
        <v/>
      </c>
      <c r="P6062" s="28" t="str">
        <f t="shared" si="476"/>
        <v/>
      </c>
      <c r="Q6062" s="24" t="str">
        <f t="shared" si="473"/>
        <v/>
      </c>
      <c r="R6062" s="24" t="str">
        <f t="shared" si="474"/>
        <v/>
      </c>
      <c r="S6062" s="27" t="str">
        <f t="shared" si="475"/>
        <v/>
      </c>
    </row>
    <row r="6063" spans="2:19" x14ac:dyDescent="0.3">
      <c r="B6063" s="24" t="str">
        <f>_xlfn.IFNA(VLOOKUP(A6063,list!B:C,2,FALSE),"")</f>
        <v/>
      </c>
      <c r="D6063" s="24" t="str">
        <f>_xlfn.IFNA(VLOOKUP(C6063,list!$G$2:$I$10,2,FALSE),"")</f>
        <v/>
      </c>
      <c r="E6063" s="24" t="str">
        <f>_xlfn.IFNA(VLOOKUP(C6063,list!G:I,3,FALSE),"")</f>
        <v/>
      </c>
      <c r="O6063" s="26" t="str">
        <f t="shared" si="472"/>
        <v/>
      </c>
      <c r="P6063" s="28" t="str">
        <f t="shared" si="476"/>
        <v/>
      </c>
      <c r="Q6063" s="24" t="str">
        <f t="shared" si="473"/>
        <v/>
      </c>
      <c r="R6063" s="24" t="str">
        <f t="shared" si="474"/>
        <v/>
      </c>
      <c r="S6063" s="27" t="str">
        <f t="shared" si="475"/>
        <v/>
      </c>
    </row>
    <row r="6064" spans="2:19" x14ac:dyDescent="0.3">
      <c r="B6064" s="24" t="str">
        <f>_xlfn.IFNA(VLOOKUP(A6064,list!B:C,2,FALSE),"")</f>
        <v/>
      </c>
      <c r="D6064" s="24" t="str">
        <f>_xlfn.IFNA(VLOOKUP(C6064,list!$G$2:$I$10,2,FALSE),"")</f>
        <v/>
      </c>
      <c r="E6064" s="24" t="str">
        <f>_xlfn.IFNA(VLOOKUP(C6064,list!G:I,3,FALSE),"")</f>
        <v/>
      </c>
      <c r="O6064" s="26" t="str">
        <f t="shared" si="472"/>
        <v/>
      </c>
      <c r="P6064" s="28" t="str">
        <f t="shared" si="476"/>
        <v/>
      </c>
      <c r="Q6064" s="24" t="str">
        <f t="shared" si="473"/>
        <v/>
      </c>
      <c r="R6064" s="24" t="str">
        <f t="shared" si="474"/>
        <v/>
      </c>
      <c r="S6064" s="27" t="str">
        <f t="shared" si="475"/>
        <v/>
      </c>
    </row>
    <row r="6065" spans="2:19" x14ac:dyDescent="0.3">
      <c r="B6065" s="24" t="str">
        <f>_xlfn.IFNA(VLOOKUP(A6065,list!B:C,2,FALSE),"")</f>
        <v/>
      </c>
      <c r="D6065" s="24" t="str">
        <f>_xlfn.IFNA(VLOOKUP(C6065,list!$G$2:$I$10,2,FALSE),"")</f>
        <v/>
      </c>
      <c r="E6065" s="24" t="str">
        <f>_xlfn.IFNA(VLOOKUP(C6065,list!G:I,3,FALSE),"")</f>
        <v/>
      </c>
      <c r="O6065" s="26" t="str">
        <f t="shared" si="472"/>
        <v/>
      </c>
      <c r="P6065" s="28" t="str">
        <f t="shared" si="476"/>
        <v/>
      </c>
      <c r="Q6065" s="24" t="str">
        <f t="shared" si="473"/>
        <v/>
      </c>
      <c r="R6065" s="24" t="str">
        <f t="shared" si="474"/>
        <v/>
      </c>
      <c r="S6065" s="27" t="str">
        <f t="shared" si="475"/>
        <v/>
      </c>
    </row>
    <row r="6066" spans="2:19" x14ac:dyDescent="0.3">
      <c r="B6066" s="24" t="str">
        <f>_xlfn.IFNA(VLOOKUP(A6066,list!B:C,2,FALSE),"")</f>
        <v/>
      </c>
      <c r="D6066" s="24" t="str">
        <f>_xlfn.IFNA(VLOOKUP(C6066,list!$G$2:$I$10,2,FALSE),"")</f>
        <v/>
      </c>
      <c r="E6066" s="24" t="str">
        <f>_xlfn.IFNA(VLOOKUP(C6066,list!G:I,3,FALSE),"")</f>
        <v/>
      </c>
      <c r="O6066" s="26" t="str">
        <f t="shared" si="472"/>
        <v/>
      </c>
      <c r="P6066" s="28" t="str">
        <f t="shared" si="476"/>
        <v/>
      </c>
      <c r="Q6066" s="24" t="str">
        <f t="shared" si="473"/>
        <v/>
      </c>
      <c r="R6066" s="24" t="str">
        <f t="shared" si="474"/>
        <v/>
      </c>
      <c r="S6066" s="27" t="str">
        <f t="shared" si="475"/>
        <v/>
      </c>
    </row>
    <row r="6067" spans="2:19" x14ac:dyDescent="0.3">
      <c r="B6067" s="24" t="str">
        <f>_xlfn.IFNA(VLOOKUP(A6067,list!B:C,2,FALSE),"")</f>
        <v/>
      </c>
      <c r="D6067" s="24" t="str">
        <f>_xlfn.IFNA(VLOOKUP(C6067,list!$G$2:$I$10,2,FALSE),"")</f>
        <v/>
      </c>
      <c r="E6067" s="24" t="str">
        <f>_xlfn.IFNA(VLOOKUP(C6067,list!G:I,3,FALSE),"")</f>
        <v/>
      </c>
      <c r="O6067" s="26" t="str">
        <f t="shared" si="472"/>
        <v/>
      </c>
      <c r="P6067" s="28" t="str">
        <f t="shared" si="476"/>
        <v/>
      </c>
      <c r="Q6067" s="24" t="str">
        <f t="shared" si="473"/>
        <v/>
      </c>
      <c r="R6067" s="24" t="str">
        <f t="shared" si="474"/>
        <v/>
      </c>
      <c r="S6067" s="27" t="str">
        <f t="shared" si="475"/>
        <v/>
      </c>
    </row>
    <row r="6068" spans="2:19" x14ac:dyDescent="0.3">
      <c r="B6068" s="24" t="str">
        <f>_xlfn.IFNA(VLOOKUP(A6068,list!B:C,2,FALSE),"")</f>
        <v/>
      </c>
      <c r="D6068" s="24" t="str">
        <f>_xlfn.IFNA(VLOOKUP(C6068,list!$G$2:$I$10,2,FALSE),"")</f>
        <v/>
      </c>
      <c r="E6068" s="24" t="str">
        <f>_xlfn.IFNA(VLOOKUP(C6068,list!G:I,3,FALSE),"")</f>
        <v/>
      </c>
      <c r="O6068" s="26" t="str">
        <f t="shared" si="472"/>
        <v/>
      </c>
      <c r="P6068" s="28" t="str">
        <f t="shared" si="476"/>
        <v/>
      </c>
      <c r="Q6068" s="24" t="str">
        <f t="shared" si="473"/>
        <v/>
      </c>
      <c r="R6068" s="24" t="str">
        <f t="shared" si="474"/>
        <v/>
      </c>
      <c r="S6068" s="27" t="str">
        <f t="shared" si="475"/>
        <v/>
      </c>
    </row>
    <row r="6069" spans="2:19" x14ac:dyDescent="0.3">
      <c r="B6069" s="24" t="str">
        <f>_xlfn.IFNA(VLOOKUP(A6069,list!B:C,2,FALSE),"")</f>
        <v/>
      </c>
      <c r="D6069" s="24" t="str">
        <f>_xlfn.IFNA(VLOOKUP(C6069,list!$G$2:$I$10,2,FALSE),"")</f>
        <v/>
      </c>
      <c r="E6069" s="24" t="str">
        <f>_xlfn.IFNA(VLOOKUP(C6069,list!G:I,3,FALSE),"")</f>
        <v/>
      </c>
      <c r="O6069" s="26" t="str">
        <f t="shared" si="472"/>
        <v/>
      </c>
      <c r="P6069" s="28" t="str">
        <f t="shared" si="476"/>
        <v/>
      </c>
      <c r="Q6069" s="24" t="str">
        <f t="shared" si="473"/>
        <v/>
      </c>
      <c r="R6069" s="24" t="str">
        <f t="shared" si="474"/>
        <v/>
      </c>
      <c r="S6069" s="27" t="str">
        <f t="shared" si="475"/>
        <v/>
      </c>
    </row>
    <row r="6070" spans="2:19" x14ac:dyDescent="0.3">
      <c r="B6070" s="24" t="str">
        <f>_xlfn.IFNA(VLOOKUP(A6070,list!B:C,2,FALSE),"")</f>
        <v/>
      </c>
      <c r="D6070" s="24" t="str">
        <f>_xlfn.IFNA(VLOOKUP(C6070,list!$G$2:$I$10,2,FALSE),"")</f>
        <v/>
      </c>
      <c r="E6070" s="24" t="str">
        <f>_xlfn.IFNA(VLOOKUP(C6070,list!G:I,3,FALSE),"")</f>
        <v/>
      </c>
      <c r="O6070" s="26" t="str">
        <f t="shared" si="472"/>
        <v/>
      </c>
      <c r="P6070" s="28" t="str">
        <f t="shared" si="476"/>
        <v/>
      </c>
      <c r="Q6070" s="24" t="str">
        <f t="shared" si="473"/>
        <v/>
      </c>
      <c r="R6070" s="24" t="str">
        <f t="shared" si="474"/>
        <v/>
      </c>
      <c r="S6070" s="27" t="str">
        <f t="shared" si="475"/>
        <v/>
      </c>
    </row>
    <row r="6071" spans="2:19" x14ac:dyDescent="0.3">
      <c r="B6071" s="24" t="str">
        <f>_xlfn.IFNA(VLOOKUP(A6071,list!B:C,2,FALSE),"")</f>
        <v/>
      </c>
      <c r="D6071" s="24" t="str">
        <f>_xlfn.IFNA(VLOOKUP(C6071,list!$G$2:$I$10,2,FALSE),"")</f>
        <v/>
      </c>
      <c r="E6071" s="24" t="str">
        <f>_xlfn.IFNA(VLOOKUP(C6071,list!G:I,3,FALSE),"")</f>
        <v/>
      </c>
      <c r="O6071" s="26" t="str">
        <f t="shared" si="472"/>
        <v/>
      </c>
      <c r="P6071" s="28" t="str">
        <f t="shared" si="476"/>
        <v/>
      </c>
      <c r="Q6071" s="24" t="str">
        <f t="shared" si="473"/>
        <v/>
      </c>
      <c r="R6071" s="24" t="str">
        <f t="shared" si="474"/>
        <v/>
      </c>
      <c r="S6071" s="27" t="str">
        <f t="shared" si="475"/>
        <v/>
      </c>
    </row>
    <row r="6072" spans="2:19" x14ac:dyDescent="0.3">
      <c r="B6072" s="24" t="str">
        <f>_xlfn.IFNA(VLOOKUP(A6072,list!B:C,2,FALSE),"")</f>
        <v/>
      </c>
      <c r="D6072" s="24" t="str">
        <f>_xlfn.IFNA(VLOOKUP(C6072,list!$G$2:$I$10,2,FALSE),"")</f>
        <v/>
      </c>
      <c r="E6072" s="24" t="str">
        <f>_xlfn.IFNA(VLOOKUP(C6072,list!G:I,3,FALSE),"")</f>
        <v/>
      </c>
      <c r="O6072" s="26" t="str">
        <f t="shared" si="472"/>
        <v/>
      </c>
      <c r="P6072" s="28" t="str">
        <f t="shared" si="476"/>
        <v/>
      </c>
      <c r="Q6072" s="24" t="str">
        <f t="shared" si="473"/>
        <v/>
      </c>
      <c r="R6072" s="24" t="str">
        <f t="shared" si="474"/>
        <v/>
      </c>
      <c r="S6072" s="27" t="str">
        <f t="shared" si="475"/>
        <v/>
      </c>
    </row>
    <row r="6073" spans="2:19" x14ac:dyDescent="0.3">
      <c r="B6073" s="24" t="str">
        <f>_xlfn.IFNA(VLOOKUP(A6073,list!B:C,2,FALSE),"")</f>
        <v/>
      </c>
      <c r="D6073" s="24" t="str">
        <f>_xlfn.IFNA(VLOOKUP(C6073,list!$G$2:$I$10,2,FALSE),"")</f>
        <v/>
      </c>
      <c r="E6073" s="24" t="str">
        <f>_xlfn.IFNA(VLOOKUP(C6073,list!G:I,3,FALSE),"")</f>
        <v/>
      </c>
      <c r="O6073" s="26" t="str">
        <f t="shared" si="472"/>
        <v/>
      </c>
      <c r="P6073" s="28" t="str">
        <f t="shared" si="476"/>
        <v/>
      </c>
      <c r="Q6073" s="24" t="str">
        <f t="shared" si="473"/>
        <v/>
      </c>
      <c r="R6073" s="24" t="str">
        <f t="shared" si="474"/>
        <v/>
      </c>
      <c r="S6073" s="27" t="str">
        <f t="shared" si="475"/>
        <v/>
      </c>
    </row>
    <row r="6074" spans="2:19" x14ac:dyDescent="0.3">
      <c r="B6074" s="24" t="str">
        <f>_xlfn.IFNA(VLOOKUP(A6074,list!B:C,2,FALSE),"")</f>
        <v/>
      </c>
      <c r="D6074" s="24" t="str">
        <f>_xlfn.IFNA(VLOOKUP(C6074,list!$G$2:$I$10,2,FALSE),"")</f>
        <v/>
      </c>
      <c r="E6074" s="24" t="str">
        <f>_xlfn.IFNA(VLOOKUP(C6074,list!G:I,3,FALSE),"")</f>
        <v/>
      </c>
      <c r="O6074" s="26" t="str">
        <f t="shared" si="472"/>
        <v/>
      </c>
      <c r="P6074" s="28" t="str">
        <f t="shared" si="476"/>
        <v/>
      </c>
      <c r="Q6074" s="24" t="str">
        <f t="shared" si="473"/>
        <v/>
      </c>
      <c r="R6074" s="24" t="str">
        <f t="shared" si="474"/>
        <v/>
      </c>
      <c r="S6074" s="27" t="str">
        <f t="shared" si="475"/>
        <v/>
      </c>
    </row>
    <row r="6075" spans="2:19" x14ac:dyDescent="0.3">
      <c r="B6075" s="24" t="str">
        <f>_xlfn.IFNA(VLOOKUP(A6075,list!B:C,2,FALSE),"")</f>
        <v/>
      </c>
      <c r="D6075" s="24" t="str">
        <f>_xlfn.IFNA(VLOOKUP(C6075,list!$G$2:$I$10,2,FALSE),"")</f>
        <v/>
      </c>
      <c r="E6075" s="24" t="str">
        <f>_xlfn.IFNA(VLOOKUP(C6075,list!G:I,3,FALSE),"")</f>
        <v/>
      </c>
      <c r="O6075" s="26" t="str">
        <f t="shared" si="472"/>
        <v/>
      </c>
      <c r="P6075" s="28" t="str">
        <f t="shared" si="476"/>
        <v/>
      </c>
      <c r="Q6075" s="24" t="str">
        <f t="shared" si="473"/>
        <v/>
      </c>
      <c r="R6075" s="24" t="str">
        <f t="shared" si="474"/>
        <v/>
      </c>
      <c r="S6075" s="27" t="str">
        <f t="shared" si="475"/>
        <v/>
      </c>
    </row>
    <row r="6076" spans="2:19" x14ac:dyDescent="0.3">
      <c r="B6076" s="24" t="str">
        <f>_xlfn.IFNA(VLOOKUP(A6076,list!B:C,2,FALSE),"")</f>
        <v/>
      </c>
      <c r="D6076" s="24" t="str">
        <f>_xlfn.IFNA(VLOOKUP(C6076,list!$G$2:$I$10,2,FALSE),"")</f>
        <v/>
      </c>
      <c r="E6076" s="24" t="str">
        <f>_xlfn.IFNA(VLOOKUP(C6076,list!G:I,3,FALSE),"")</f>
        <v/>
      </c>
      <c r="O6076" s="26" t="str">
        <f t="shared" si="472"/>
        <v/>
      </c>
      <c r="P6076" s="28" t="str">
        <f t="shared" si="476"/>
        <v/>
      </c>
      <c r="Q6076" s="24" t="str">
        <f t="shared" si="473"/>
        <v/>
      </c>
      <c r="R6076" s="24" t="str">
        <f t="shared" si="474"/>
        <v/>
      </c>
      <c r="S6076" s="27" t="str">
        <f t="shared" si="475"/>
        <v/>
      </c>
    </row>
    <row r="6077" spans="2:19" x14ac:dyDescent="0.3">
      <c r="B6077" s="24" t="str">
        <f>_xlfn.IFNA(VLOOKUP(A6077,list!B:C,2,FALSE),"")</f>
        <v/>
      </c>
      <c r="D6077" s="24" t="str">
        <f>_xlfn.IFNA(VLOOKUP(C6077,list!$G$2:$I$10,2,FALSE),"")</f>
        <v/>
      </c>
      <c r="E6077" s="24" t="str">
        <f>_xlfn.IFNA(VLOOKUP(C6077,list!G:I,3,FALSE),"")</f>
        <v/>
      </c>
      <c r="O6077" s="26" t="str">
        <f t="shared" si="472"/>
        <v/>
      </c>
      <c r="P6077" s="28" t="str">
        <f t="shared" si="476"/>
        <v/>
      </c>
      <c r="Q6077" s="24" t="str">
        <f t="shared" si="473"/>
        <v/>
      </c>
      <c r="R6077" s="24" t="str">
        <f t="shared" si="474"/>
        <v/>
      </c>
      <c r="S6077" s="27" t="str">
        <f t="shared" si="475"/>
        <v/>
      </c>
    </row>
    <row r="6078" spans="2:19" x14ac:dyDescent="0.3">
      <c r="B6078" s="24" t="str">
        <f>_xlfn.IFNA(VLOOKUP(A6078,list!B:C,2,FALSE),"")</f>
        <v/>
      </c>
      <c r="D6078" s="24" t="str">
        <f>_xlfn.IFNA(VLOOKUP(C6078,list!$G$2:$I$10,2,FALSE),"")</f>
        <v/>
      </c>
      <c r="E6078" s="24" t="str">
        <f>_xlfn.IFNA(VLOOKUP(C6078,list!G:I,3,FALSE),"")</f>
        <v/>
      </c>
      <c r="O6078" s="26" t="str">
        <f t="shared" si="472"/>
        <v/>
      </c>
      <c r="P6078" s="28" t="str">
        <f t="shared" si="476"/>
        <v/>
      </c>
      <c r="Q6078" s="24" t="str">
        <f t="shared" si="473"/>
        <v/>
      </c>
      <c r="R6078" s="24" t="str">
        <f t="shared" si="474"/>
        <v/>
      </c>
      <c r="S6078" s="27" t="str">
        <f t="shared" si="475"/>
        <v/>
      </c>
    </row>
    <row r="6079" spans="2:19" x14ac:dyDescent="0.3">
      <c r="B6079" s="24" t="str">
        <f>_xlfn.IFNA(VLOOKUP(A6079,list!B:C,2,FALSE),"")</f>
        <v/>
      </c>
      <c r="D6079" s="24" t="str">
        <f>_xlfn.IFNA(VLOOKUP(C6079,list!$G$2:$I$10,2,FALSE),"")</f>
        <v/>
      </c>
      <c r="E6079" s="24" t="str">
        <f>_xlfn.IFNA(VLOOKUP(C6079,list!G:I,3,FALSE),"")</f>
        <v/>
      </c>
      <c r="O6079" s="26" t="str">
        <f t="shared" si="472"/>
        <v/>
      </c>
      <c r="P6079" s="28" t="str">
        <f t="shared" si="476"/>
        <v/>
      </c>
      <c r="Q6079" s="24" t="str">
        <f t="shared" si="473"/>
        <v/>
      </c>
      <c r="R6079" s="24" t="str">
        <f t="shared" si="474"/>
        <v/>
      </c>
      <c r="S6079" s="27" t="str">
        <f t="shared" si="475"/>
        <v/>
      </c>
    </row>
    <row r="6080" spans="2:19" x14ac:dyDescent="0.3">
      <c r="B6080" s="24" t="str">
        <f>_xlfn.IFNA(VLOOKUP(A6080,list!B:C,2,FALSE),"")</f>
        <v/>
      </c>
      <c r="D6080" s="24" t="str">
        <f>_xlfn.IFNA(VLOOKUP(C6080,list!$G$2:$I$10,2,FALSE),"")</f>
        <v/>
      </c>
      <c r="E6080" s="24" t="str">
        <f>_xlfn.IFNA(VLOOKUP(C6080,list!G:I,3,FALSE),"")</f>
        <v/>
      </c>
      <c r="O6080" s="26" t="str">
        <f t="shared" si="472"/>
        <v/>
      </c>
      <c r="P6080" s="28" t="str">
        <f t="shared" si="476"/>
        <v/>
      </c>
      <c r="Q6080" s="24" t="str">
        <f t="shared" si="473"/>
        <v/>
      </c>
      <c r="R6080" s="24" t="str">
        <f t="shared" si="474"/>
        <v/>
      </c>
      <c r="S6080" s="27" t="str">
        <f t="shared" si="475"/>
        <v/>
      </c>
    </row>
    <row r="6081" spans="2:19" x14ac:dyDescent="0.3">
      <c r="B6081" s="24" t="str">
        <f>_xlfn.IFNA(VLOOKUP(A6081,list!B:C,2,FALSE),"")</f>
        <v/>
      </c>
      <c r="D6081" s="24" t="str">
        <f>_xlfn.IFNA(VLOOKUP(C6081,list!$G$2:$I$10,2,FALSE),"")</f>
        <v/>
      </c>
      <c r="E6081" s="24" t="str">
        <f>_xlfn.IFNA(VLOOKUP(C6081,list!G:I,3,FALSE),"")</f>
        <v/>
      </c>
      <c r="O6081" s="26" t="str">
        <f t="shared" si="472"/>
        <v/>
      </c>
      <c r="P6081" s="28" t="str">
        <f t="shared" si="476"/>
        <v/>
      </c>
      <c r="Q6081" s="24" t="str">
        <f t="shared" si="473"/>
        <v/>
      </c>
      <c r="R6081" s="24" t="str">
        <f t="shared" si="474"/>
        <v/>
      </c>
      <c r="S6081" s="27" t="str">
        <f t="shared" si="475"/>
        <v/>
      </c>
    </row>
    <row r="6082" spans="2:19" x14ac:dyDescent="0.3">
      <c r="B6082" s="24" t="str">
        <f>_xlfn.IFNA(VLOOKUP(A6082,list!B:C,2,FALSE),"")</f>
        <v/>
      </c>
      <c r="D6082" s="24" t="str">
        <f>_xlfn.IFNA(VLOOKUP(C6082,list!$G$2:$I$10,2,FALSE),"")</f>
        <v/>
      </c>
      <c r="E6082" s="24" t="str">
        <f>_xlfn.IFNA(VLOOKUP(C6082,list!G:I,3,FALSE),"")</f>
        <v/>
      </c>
      <c r="O6082" s="26" t="str">
        <f t="shared" ref="O6082:O6145" si="477">IFERROR(IF(H6082="","",DATE(YEAR(H6082),MONTH(H6082),1)),"")</f>
        <v/>
      </c>
      <c r="P6082" s="28" t="str">
        <f t="shared" si="476"/>
        <v/>
      </c>
      <c r="Q6082" s="24" t="str">
        <f t="shared" ref="Q6082:Q6145" si="478">IFERROR(IF(J6082="","",MONTH(EOMONTH(J6082,(DAY(J6082)&gt;15)+0))),"")</f>
        <v/>
      </c>
      <c r="R6082" s="24" t="str">
        <f t="shared" ref="R6082:R6145" si="479">IFERROR(IF(J6082="","",IF(AND(MONTH(J6082)=12,Q6082=1),YEAR(J6082)+1,YEAR(J6082))),"")</f>
        <v/>
      </c>
      <c r="S6082" s="27" t="str">
        <f t="shared" ref="S6082:S6145" si="480">IF(OR(Q6082="",R6082=""),"",DATE(R6082,Q6082,1))</f>
        <v/>
      </c>
    </row>
    <row r="6083" spans="2:19" x14ac:dyDescent="0.3">
      <c r="B6083" s="24" t="str">
        <f>_xlfn.IFNA(VLOOKUP(A6083,list!B:C,2,FALSE),"")</f>
        <v/>
      </c>
      <c r="D6083" s="24" t="str">
        <f>_xlfn.IFNA(VLOOKUP(C6083,list!$G$2:$I$10,2,FALSE),"")</f>
        <v/>
      </c>
      <c r="E6083" s="24" t="str">
        <f>_xlfn.IFNA(VLOOKUP(C6083,list!G:I,3,FALSE),"")</f>
        <v/>
      </c>
      <c r="O6083" s="26" t="str">
        <f t="shared" si="477"/>
        <v/>
      </c>
      <c r="P6083" s="28" t="str">
        <f t="shared" ref="P6083:P6146" si="481">IFERROR(IF(J6083&gt;0,((J6083-H6083)/7),""),"")</f>
        <v/>
      </c>
      <c r="Q6083" s="24" t="str">
        <f t="shared" si="478"/>
        <v/>
      </c>
      <c r="R6083" s="24" t="str">
        <f t="shared" si="479"/>
        <v/>
      </c>
      <c r="S6083" s="27" t="str">
        <f t="shared" si="480"/>
        <v/>
      </c>
    </row>
    <row r="6084" spans="2:19" x14ac:dyDescent="0.3">
      <c r="B6084" s="24" t="str">
        <f>_xlfn.IFNA(VLOOKUP(A6084,list!B:C,2,FALSE),"")</f>
        <v/>
      </c>
      <c r="D6084" s="24" t="str">
        <f>_xlfn.IFNA(VLOOKUP(C6084,list!$G$2:$I$10,2,FALSE),"")</f>
        <v/>
      </c>
      <c r="E6084" s="24" t="str">
        <f>_xlfn.IFNA(VLOOKUP(C6084,list!G:I,3,FALSE),"")</f>
        <v/>
      </c>
      <c r="O6084" s="26" t="str">
        <f t="shared" si="477"/>
        <v/>
      </c>
      <c r="P6084" s="28" t="str">
        <f t="shared" si="481"/>
        <v/>
      </c>
      <c r="Q6084" s="24" t="str">
        <f t="shared" si="478"/>
        <v/>
      </c>
      <c r="R6084" s="24" t="str">
        <f t="shared" si="479"/>
        <v/>
      </c>
      <c r="S6084" s="27" t="str">
        <f t="shared" si="480"/>
        <v/>
      </c>
    </row>
    <row r="6085" spans="2:19" x14ac:dyDescent="0.3">
      <c r="B6085" s="24" t="str">
        <f>_xlfn.IFNA(VLOOKUP(A6085,list!B:C,2,FALSE),"")</f>
        <v/>
      </c>
      <c r="D6085" s="24" t="str">
        <f>_xlfn.IFNA(VLOOKUP(C6085,list!$G$2:$I$10,2,FALSE),"")</f>
        <v/>
      </c>
      <c r="E6085" s="24" t="str">
        <f>_xlfn.IFNA(VLOOKUP(C6085,list!G:I,3,FALSE),"")</f>
        <v/>
      </c>
      <c r="O6085" s="26" t="str">
        <f t="shared" si="477"/>
        <v/>
      </c>
      <c r="P6085" s="28" t="str">
        <f t="shared" si="481"/>
        <v/>
      </c>
      <c r="Q6085" s="24" t="str">
        <f t="shared" si="478"/>
        <v/>
      </c>
      <c r="R6085" s="24" t="str">
        <f t="shared" si="479"/>
        <v/>
      </c>
      <c r="S6085" s="27" t="str">
        <f t="shared" si="480"/>
        <v/>
      </c>
    </row>
    <row r="6086" spans="2:19" x14ac:dyDescent="0.3">
      <c r="B6086" s="24" t="str">
        <f>_xlfn.IFNA(VLOOKUP(A6086,list!B:C,2,FALSE),"")</f>
        <v/>
      </c>
      <c r="D6086" s="24" t="str">
        <f>_xlfn.IFNA(VLOOKUP(C6086,list!$G$2:$I$10,2,FALSE),"")</f>
        <v/>
      </c>
      <c r="E6086" s="24" t="str">
        <f>_xlfn.IFNA(VLOOKUP(C6086,list!G:I,3,FALSE),"")</f>
        <v/>
      </c>
      <c r="O6086" s="26" t="str">
        <f t="shared" si="477"/>
        <v/>
      </c>
      <c r="P6086" s="28" t="str">
        <f t="shared" si="481"/>
        <v/>
      </c>
      <c r="Q6086" s="24" t="str">
        <f t="shared" si="478"/>
        <v/>
      </c>
      <c r="R6086" s="24" t="str">
        <f t="shared" si="479"/>
        <v/>
      </c>
      <c r="S6086" s="27" t="str">
        <f t="shared" si="480"/>
        <v/>
      </c>
    </row>
    <row r="6087" spans="2:19" x14ac:dyDescent="0.3">
      <c r="B6087" s="24" t="str">
        <f>_xlfn.IFNA(VLOOKUP(A6087,list!B:C,2,FALSE),"")</f>
        <v/>
      </c>
      <c r="D6087" s="24" t="str">
        <f>_xlfn.IFNA(VLOOKUP(C6087,list!$G$2:$I$10,2,FALSE),"")</f>
        <v/>
      </c>
      <c r="E6087" s="24" t="str">
        <f>_xlfn.IFNA(VLOOKUP(C6087,list!G:I,3,FALSE),"")</f>
        <v/>
      </c>
      <c r="O6087" s="26" t="str">
        <f t="shared" si="477"/>
        <v/>
      </c>
      <c r="P6087" s="28" t="str">
        <f t="shared" si="481"/>
        <v/>
      </c>
      <c r="Q6087" s="24" t="str">
        <f t="shared" si="478"/>
        <v/>
      </c>
      <c r="R6087" s="24" t="str">
        <f t="shared" si="479"/>
        <v/>
      </c>
      <c r="S6087" s="27" t="str">
        <f t="shared" si="480"/>
        <v/>
      </c>
    </row>
    <row r="6088" spans="2:19" x14ac:dyDescent="0.3">
      <c r="B6088" s="24" t="str">
        <f>_xlfn.IFNA(VLOOKUP(A6088,list!B:C,2,FALSE),"")</f>
        <v/>
      </c>
      <c r="D6088" s="24" t="str">
        <f>_xlfn.IFNA(VLOOKUP(C6088,list!$G$2:$I$10,2,FALSE),"")</f>
        <v/>
      </c>
      <c r="E6088" s="24" t="str">
        <f>_xlfn.IFNA(VLOOKUP(C6088,list!G:I,3,FALSE),"")</f>
        <v/>
      </c>
      <c r="O6088" s="26" t="str">
        <f t="shared" si="477"/>
        <v/>
      </c>
      <c r="P6088" s="28" t="str">
        <f t="shared" si="481"/>
        <v/>
      </c>
      <c r="Q6088" s="24" t="str">
        <f t="shared" si="478"/>
        <v/>
      </c>
      <c r="R6088" s="24" t="str">
        <f t="shared" si="479"/>
        <v/>
      </c>
      <c r="S6088" s="27" t="str">
        <f t="shared" si="480"/>
        <v/>
      </c>
    </row>
    <row r="6089" spans="2:19" x14ac:dyDescent="0.3">
      <c r="B6089" s="24" t="str">
        <f>_xlfn.IFNA(VLOOKUP(A6089,list!B:C,2,FALSE),"")</f>
        <v/>
      </c>
      <c r="D6089" s="24" t="str">
        <f>_xlfn.IFNA(VLOOKUP(C6089,list!$G$2:$I$10,2,FALSE),"")</f>
        <v/>
      </c>
      <c r="E6089" s="24" t="str">
        <f>_xlfn.IFNA(VLOOKUP(C6089,list!G:I,3,FALSE),"")</f>
        <v/>
      </c>
      <c r="O6089" s="26" t="str">
        <f t="shared" si="477"/>
        <v/>
      </c>
      <c r="P6089" s="28" t="str">
        <f t="shared" si="481"/>
        <v/>
      </c>
      <c r="Q6089" s="24" t="str">
        <f t="shared" si="478"/>
        <v/>
      </c>
      <c r="R6089" s="24" t="str">
        <f t="shared" si="479"/>
        <v/>
      </c>
      <c r="S6089" s="27" t="str">
        <f t="shared" si="480"/>
        <v/>
      </c>
    </row>
    <row r="6090" spans="2:19" x14ac:dyDescent="0.3">
      <c r="B6090" s="24" t="str">
        <f>_xlfn.IFNA(VLOOKUP(A6090,list!B:C,2,FALSE),"")</f>
        <v/>
      </c>
      <c r="D6090" s="24" t="str">
        <f>_xlfn.IFNA(VLOOKUP(C6090,list!$G$2:$I$10,2,FALSE),"")</f>
        <v/>
      </c>
      <c r="E6090" s="24" t="str">
        <f>_xlfn.IFNA(VLOOKUP(C6090,list!G:I,3,FALSE),"")</f>
        <v/>
      </c>
      <c r="O6090" s="26" t="str">
        <f t="shared" si="477"/>
        <v/>
      </c>
      <c r="P6090" s="28" t="str">
        <f t="shared" si="481"/>
        <v/>
      </c>
      <c r="Q6090" s="24" t="str">
        <f t="shared" si="478"/>
        <v/>
      </c>
      <c r="R6090" s="24" t="str">
        <f t="shared" si="479"/>
        <v/>
      </c>
      <c r="S6090" s="27" t="str">
        <f t="shared" si="480"/>
        <v/>
      </c>
    </row>
    <row r="6091" spans="2:19" x14ac:dyDescent="0.3">
      <c r="B6091" s="24" t="str">
        <f>_xlfn.IFNA(VLOOKUP(A6091,list!B:C,2,FALSE),"")</f>
        <v/>
      </c>
      <c r="D6091" s="24" t="str">
        <f>_xlfn.IFNA(VLOOKUP(C6091,list!$G$2:$I$10,2,FALSE),"")</f>
        <v/>
      </c>
      <c r="E6091" s="24" t="str">
        <f>_xlfn.IFNA(VLOOKUP(C6091,list!G:I,3,FALSE),"")</f>
        <v/>
      </c>
      <c r="O6091" s="26" t="str">
        <f t="shared" si="477"/>
        <v/>
      </c>
      <c r="P6091" s="28" t="str">
        <f t="shared" si="481"/>
        <v/>
      </c>
      <c r="Q6091" s="24" t="str">
        <f t="shared" si="478"/>
        <v/>
      </c>
      <c r="R6091" s="24" t="str">
        <f t="shared" si="479"/>
        <v/>
      </c>
      <c r="S6091" s="27" t="str">
        <f t="shared" si="480"/>
        <v/>
      </c>
    </row>
    <row r="6092" spans="2:19" x14ac:dyDescent="0.3">
      <c r="B6092" s="24" t="str">
        <f>_xlfn.IFNA(VLOOKUP(A6092,list!B:C,2,FALSE),"")</f>
        <v/>
      </c>
      <c r="D6092" s="24" t="str">
        <f>_xlfn.IFNA(VLOOKUP(C6092,list!$G$2:$I$10,2,FALSE),"")</f>
        <v/>
      </c>
      <c r="E6092" s="24" t="str">
        <f>_xlfn.IFNA(VLOOKUP(C6092,list!G:I,3,FALSE),"")</f>
        <v/>
      </c>
      <c r="O6092" s="26" t="str">
        <f t="shared" si="477"/>
        <v/>
      </c>
      <c r="P6092" s="28" t="str">
        <f t="shared" si="481"/>
        <v/>
      </c>
      <c r="Q6092" s="24" t="str">
        <f t="shared" si="478"/>
        <v/>
      </c>
      <c r="R6092" s="24" t="str">
        <f t="shared" si="479"/>
        <v/>
      </c>
      <c r="S6092" s="27" t="str">
        <f t="shared" si="480"/>
        <v/>
      </c>
    </row>
    <row r="6093" spans="2:19" x14ac:dyDescent="0.3">
      <c r="B6093" s="24" t="str">
        <f>_xlfn.IFNA(VLOOKUP(A6093,list!B:C,2,FALSE),"")</f>
        <v/>
      </c>
      <c r="D6093" s="24" t="str">
        <f>_xlfn.IFNA(VLOOKUP(C6093,list!$G$2:$I$10,2,FALSE),"")</f>
        <v/>
      </c>
      <c r="E6093" s="24" t="str">
        <f>_xlfn.IFNA(VLOOKUP(C6093,list!G:I,3,FALSE),"")</f>
        <v/>
      </c>
      <c r="O6093" s="26" t="str">
        <f t="shared" si="477"/>
        <v/>
      </c>
      <c r="P6093" s="28" t="str">
        <f t="shared" si="481"/>
        <v/>
      </c>
      <c r="Q6093" s="24" t="str">
        <f t="shared" si="478"/>
        <v/>
      </c>
      <c r="R6093" s="24" t="str">
        <f t="shared" si="479"/>
        <v/>
      </c>
      <c r="S6093" s="27" t="str">
        <f t="shared" si="480"/>
        <v/>
      </c>
    </row>
    <row r="6094" spans="2:19" x14ac:dyDescent="0.3">
      <c r="B6094" s="24" t="str">
        <f>_xlfn.IFNA(VLOOKUP(A6094,list!B:C,2,FALSE),"")</f>
        <v/>
      </c>
      <c r="D6094" s="24" t="str">
        <f>_xlfn.IFNA(VLOOKUP(C6094,list!$G$2:$I$10,2,FALSE),"")</f>
        <v/>
      </c>
      <c r="E6094" s="24" t="str">
        <f>_xlfn.IFNA(VLOOKUP(C6094,list!G:I,3,FALSE),"")</f>
        <v/>
      </c>
      <c r="O6094" s="26" t="str">
        <f t="shared" si="477"/>
        <v/>
      </c>
      <c r="P6094" s="28" t="str">
        <f t="shared" si="481"/>
        <v/>
      </c>
      <c r="Q6094" s="24" t="str">
        <f t="shared" si="478"/>
        <v/>
      </c>
      <c r="R6094" s="24" t="str">
        <f t="shared" si="479"/>
        <v/>
      </c>
      <c r="S6094" s="27" t="str">
        <f t="shared" si="480"/>
        <v/>
      </c>
    </row>
    <row r="6095" spans="2:19" x14ac:dyDescent="0.3">
      <c r="B6095" s="24" t="str">
        <f>_xlfn.IFNA(VLOOKUP(A6095,list!B:C,2,FALSE),"")</f>
        <v/>
      </c>
      <c r="D6095" s="24" t="str">
        <f>_xlfn.IFNA(VLOOKUP(C6095,list!$G$2:$I$10,2,FALSE),"")</f>
        <v/>
      </c>
      <c r="E6095" s="24" t="str">
        <f>_xlfn.IFNA(VLOOKUP(C6095,list!G:I,3,FALSE),"")</f>
        <v/>
      </c>
      <c r="O6095" s="26" t="str">
        <f t="shared" si="477"/>
        <v/>
      </c>
      <c r="P6095" s="28" t="str">
        <f t="shared" si="481"/>
        <v/>
      </c>
      <c r="Q6095" s="24" t="str">
        <f t="shared" si="478"/>
        <v/>
      </c>
      <c r="R6095" s="24" t="str">
        <f t="shared" si="479"/>
        <v/>
      </c>
      <c r="S6095" s="27" t="str">
        <f t="shared" si="480"/>
        <v/>
      </c>
    </row>
    <row r="6096" spans="2:19" x14ac:dyDescent="0.3">
      <c r="B6096" s="24" t="str">
        <f>_xlfn.IFNA(VLOOKUP(A6096,list!B:C,2,FALSE),"")</f>
        <v/>
      </c>
      <c r="D6096" s="24" t="str">
        <f>_xlfn.IFNA(VLOOKUP(C6096,list!$G$2:$I$10,2,FALSE),"")</f>
        <v/>
      </c>
      <c r="E6096" s="24" t="str">
        <f>_xlfn.IFNA(VLOOKUP(C6096,list!G:I,3,FALSE),"")</f>
        <v/>
      </c>
      <c r="O6096" s="26" t="str">
        <f t="shared" si="477"/>
        <v/>
      </c>
      <c r="P6096" s="28" t="str">
        <f t="shared" si="481"/>
        <v/>
      </c>
      <c r="Q6096" s="24" t="str">
        <f t="shared" si="478"/>
        <v/>
      </c>
      <c r="R6096" s="24" t="str">
        <f t="shared" si="479"/>
        <v/>
      </c>
      <c r="S6096" s="27" t="str">
        <f t="shared" si="480"/>
        <v/>
      </c>
    </row>
    <row r="6097" spans="2:19" x14ac:dyDescent="0.3">
      <c r="B6097" s="24" t="str">
        <f>_xlfn.IFNA(VLOOKUP(A6097,list!B:C,2,FALSE),"")</f>
        <v/>
      </c>
      <c r="D6097" s="24" t="str">
        <f>_xlfn.IFNA(VLOOKUP(C6097,list!$G$2:$I$10,2,FALSE),"")</f>
        <v/>
      </c>
      <c r="E6097" s="24" t="str">
        <f>_xlfn.IFNA(VLOOKUP(C6097,list!G:I,3,FALSE),"")</f>
        <v/>
      </c>
      <c r="O6097" s="26" t="str">
        <f t="shared" si="477"/>
        <v/>
      </c>
      <c r="P6097" s="28" t="str">
        <f t="shared" si="481"/>
        <v/>
      </c>
      <c r="Q6097" s="24" t="str">
        <f t="shared" si="478"/>
        <v/>
      </c>
      <c r="R6097" s="24" t="str">
        <f t="shared" si="479"/>
        <v/>
      </c>
      <c r="S6097" s="27" t="str">
        <f t="shared" si="480"/>
        <v/>
      </c>
    </row>
    <row r="6098" spans="2:19" x14ac:dyDescent="0.3">
      <c r="B6098" s="24" t="str">
        <f>_xlfn.IFNA(VLOOKUP(A6098,list!B:C,2,FALSE),"")</f>
        <v/>
      </c>
      <c r="D6098" s="24" t="str">
        <f>_xlfn.IFNA(VLOOKUP(C6098,list!$G$2:$I$10,2,FALSE),"")</f>
        <v/>
      </c>
      <c r="E6098" s="24" t="str">
        <f>_xlfn.IFNA(VLOOKUP(C6098,list!G:I,3,FALSE),"")</f>
        <v/>
      </c>
      <c r="O6098" s="26" t="str">
        <f t="shared" si="477"/>
        <v/>
      </c>
      <c r="P6098" s="28" t="str">
        <f t="shared" si="481"/>
        <v/>
      </c>
      <c r="Q6098" s="24" t="str">
        <f t="shared" si="478"/>
        <v/>
      </c>
      <c r="R6098" s="24" t="str">
        <f t="shared" si="479"/>
        <v/>
      </c>
      <c r="S6098" s="27" t="str">
        <f t="shared" si="480"/>
        <v/>
      </c>
    </row>
    <row r="6099" spans="2:19" x14ac:dyDescent="0.3">
      <c r="B6099" s="24" t="str">
        <f>_xlfn.IFNA(VLOOKUP(A6099,list!B:C,2,FALSE),"")</f>
        <v/>
      </c>
      <c r="D6099" s="24" t="str">
        <f>_xlfn.IFNA(VLOOKUP(C6099,list!$G$2:$I$10,2,FALSE),"")</f>
        <v/>
      </c>
      <c r="E6099" s="24" t="str">
        <f>_xlfn.IFNA(VLOOKUP(C6099,list!G:I,3,FALSE),"")</f>
        <v/>
      </c>
      <c r="O6099" s="26" t="str">
        <f t="shared" si="477"/>
        <v/>
      </c>
      <c r="P6099" s="28" t="str">
        <f t="shared" si="481"/>
        <v/>
      </c>
      <c r="Q6099" s="24" t="str">
        <f t="shared" si="478"/>
        <v/>
      </c>
      <c r="R6099" s="24" t="str">
        <f t="shared" si="479"/>
        <v/>
      </c>
      <c r="S6099" s="27" t="str">
        <f t="shared" si="480"/>
        <v/>
      </c>
    </row>
    <row r="6100" spans="2:19" x14ac:dyDescent="0.3">
      <c r="B6100" s="24" t="str">
        <f>_xlfn.IFNA(VLOOKUP(A6100,list!B:C,2,FALSE),"")</f>
        <v/>
      </c>
      <c r="D6100" s="24" t="str">
        <f>_xlfn.IFNA(VLOOKUP(C6100,list!$G$2:$I$10,2,FALSE),"")</f>
        <v/>
      </c>
      <c r="E6100" s="24" t="str">
        <f>_xlfn.IFNA(VLOOKUP(C6100,list!G:I,3,FALSE),"")</f>
        <v/>
      </c>
      <c r="O6100" s="26" t="str">
        <f t="shared" si="477"/>
        <v/>
      </c>
      <c r="P6100" s="28" t="str">
        <f t="shared" si="481"/>
        <v/>
      </c>
      <c r="Q6100" s="24" t="str">
        <f t="shared" si="478"/>
        <v/>
      </c>
      <c r="R6100" s="24" t="str">
        <f t="shared" si="479"/>
        <v/>
      </c>
      <c r="S6100" s="27" t="str">
        <f t="shared" si="480"/>
        <v/>
      </c>
    </row>
    <row r="6101" spans="2:19" x14ac:dyDescent="0.3">
      <c r="B6101" s="24" t="str">
        <f>_xlfn.IFNA(VLOOKUP(A6101,list!B:C,2,FALSE),"")</f>
        <v/>
      </c>
      <c r="D6101" s="24" t="str">
        <f>_xlfn.IFNA(VLOOKUP(C6101,list!$G$2:$I$10,2,FALSE),"")</f>
        <v/>
      </c>
      <c r="E6101" s="24" t="str">
        <f>_xlfn.IFNA(VLOOKUP(C6101,list!G:I,3,FALSE),"")</f>
        <v/>
      </c>
      <c r="O6101" s="26" t="str">
        <f t="shared" si="477"/>
        <v/>
      </c>
      <c r="P6101" s="28" t="str">
        <f t="shared" si="481"/>
        <v/>
      </c>
      <c r="Q6101" s="24" t="str">
        <f t="shared" si="478"/>
        <v/>
      </c>
      <c r="R6101" s="24" t="str">
        <f t="shared" si="479"/>
        <v/>
      </c>
      <c r="S6101" s="27" t="str">
        <f t="shared" si="480"/>
        <v/>
      </c>
    </row>
    <row r="6102" spans="2:19" x14ac:dyDescent="0.3">
      <c r="B6102" s="24" t="str">
        <f>_xlfn.IFNA(VLOOKUP(A6102,list!B:C,2,FALSE),"")</f>
        <v/>
      </c>
      <c r="D6102" s="24" t="str">
        <f>_xlfn.IFNA(VLOOKUP(C6102,list!$G$2:$I$10,2,FALSE),"")</f>
        <v/>
      </c>
      <c r="E6102" s="24" t="str">
        <f>_xlfn.IFNA(VLOOKUP(C6102,list!G:I,3,FALSE),"")</f>
        <v/>
      </c>
      <c r="O6102" s="26" t="str">
        <f t="shared" si="477"/>
        <v/>
      </c>
      <c r="P6102" s="28" t="str">
        <f t="shared" si="481"/>
        <v/>
      </c>
      <c r="Q6102" s="24" t="str">
        <f t="shared" si="478"/>
        <v/>
      </c>
      <c r="R6102" s="24" t="str">
        <f t="shared" si="479"/>
        <v/>
      </c>
      <c r="S6102" s="27" t="str">
        <f t="shared" si="480"/>
        <v/>
      </c>
    </row>
    <row r="6103" spans="2:19" x14ac:dyDescent="0.3">
      <c r="B6103" s="24" t="str">
        <f>_xlfn.IFNA(VLOOKUP(A6103,list!B:C,2,FALSE),"")</f>
        <v/>
      </c>
      <c r="D6103" s="24" t="str">
        <f>_xlfn.IFNA(VLOOKUP(C6103,list!$G$2:$I$10,2,FALSE),"")</f>
        <v/>
      </c>
      <c r="E6103" s="24" t="str">
        <f>_xlfn.IFNA(VLOOKUP(C6103,list!G:I,3,FALSE),"")</f>
        <v/>
      </c>
      <c r="O6103" s="26" t="str">
        <f t="shared" si="477"/>
        <v/>
      </c>
      <c r="P6103" s="28" t="str">
        <f t="shared" si="481"/>
        <v/>
      </c>
      <c r="Q6103" s="24" t="str">
        <f t="shared" si="478"/>
        <v/>
      </c>
      <c r="R6103" s="24" t="str">
        <f t="shared" si="479"/>
        <v/>
      </c>
      <c r="S6103" s="27" t="str">
        <f t="shared" si="480"/>
        <v/>
      </c>
    </row>
    <row r="6104" spans="2:19" x14ac:dyDescent="0.3">
      <c r="B6104" s="24" t="str">
        <f>_xlfn.IFNA(VLOOKUP(A6104,list!B:C,2,FALSE),"")</f>
        <v/>
      </c>
      <c r="D6104" s="24" t="str">
        <f>_xlfn.IFNA(VLOOKUP(C6104,list!$G$2:$I$10,2,FALSE),"")</f>
        <v/>
      </c>
      <c r="E6104" s="24" t="str">
        <f>_xlfn.IFNA(VLOOKUP(C6104,list!G:I,3,FALSE),"")</f>
        <v/>
      </c>
      <c r="O6104" s="26" t="str">
        <f t="shared" si="477"/>
        <v/>
      </c>
      <c r="P6104" s="28" t="str">
        <f t="shared" si="481"/>
        <v/>
      </c>
      <c r="Q6104" s="24" t="str">
        <f t="shared" si="478"/>
        <v/>
      </c>
      <c r="R6104" s="24" t="str">
        <f t="shared" si="479"/>
        <v/>
      </c>
      <c r="S6104" s="27" t="str">
        <f t="shared" si="480"/>
        <v/>
      </c>
    </row>
    <row r="6105" spans="2:19" x14ac:dyDescent="0.3">
      <c r="B6105" s="24" t="str">
        <f>_xlfn.IFNA(VLOOKUP(A6105,list!B:C,2,FALSE),"")</f>
        <v/>
      </c>
      <c r="D6105" s="24" t="str">
        <f>_xlfn.IFNA(VLOOKUP(C6105,list!$G$2:$I$10,2,FALSE),"")</f>
        <v/>
      </c>
      <c r="E6105" s="24" t="str">
        <f>_xlfn.IFNA(VLOOKUP(C6105,list!G:I,3,FALSE),"")</f>
        <v/>
      </c>
      <c r="O6105" s="26" t="str">
        <f t="shared" si="477"/>
        <v/>
      </c>
      <c r="P6105" s="28" t="str">
        <f t="shared" si="481"/>
        <v/>
      </c>
      <c r="Q6105" s="24" t="str">
        <f t="shared" si="478"/>
        <v/>
      </c>
      <c r="R6105" s="24" t="str">
        <f t="shared" si="479"/>
        <v/>
      </c>
      <c r="S6105" s="27" t="str">
        <f t="shared" si="480"/>
        <v/>
      </c>
    </row>
    <row r="6106" spans="2:19" x14ac:dyDescent="0.3">
      <c r="B6106" s="24" t="str">
        <f>_xlfn.IFNA(VLOOKUP(A6106,list!B:C,2,FALSE),"")</f>
        <v/>
      </c>
      <c r="D6106" s="24" t="str">
        <f>_xlfn.IFNA(VLOOKUP(C6106,list!$G$2:$I$10,2,FALSE),"")</f>
        <v/>
      </c>
      <c r="E6106" s="24" t="str">
        <f>_xlfn.IFNA(VLOOKUP(C6106,list!G:I,3,FALSE),"")</f>
        <v/>
      </c>
      <c r="O6106" s="26" t="str">
        <f t="shared" si="477"/>
        <v/>
      </c>
      <c r="P6106" s="28" t="str">
        <f t="shared" si="481"/>
        <v/>
      </c>
      <c r="Q6106" s="24" t="str">
        <f t="shared" si="478"/>
        <v/>
      </c>
      <c r="R6106" s="24" t="str">
        <f t="shared" si="479"/>
        <v/>
      </c>
      <c r="S6106" s="27" t="str">
        <f t="shared" si="480"/>
        <v/>
      </c>
    </row>
    <row r="6107" spans="2:19" x14ac:dyDescent="0.3">
      <c r="B6107" s="24" t="str">
        <f>_xlfn.IFNA(VLOOKUP(A6107,list!B:C,2,FALSE),"")</f>
        <v/>
      </c>
      <c r="D6107" s="24" t="str">
        <f>_xlfn.IFNA(VLOOKUP(C6107,list!$G$2:$I$10,2,FALSE),"")</f>
        <v/>
      </c>
      <c r="E6107" s="24" t="str">
        <f>_xlfn.IFNA(VLOOKUP(C6107,list!G:I,3,FALSE),"")</f>
        <v/>
      </c>
      <c r="O6107" s="26" t="str">
        <f t="shared" si="477"/>
        <v/>
      </c>
      <c r="P6107" s="28" t="str">
        <f t="shared" si="481"/>
        <v/>
      </c>
      <c r="Q6107" s="24" t="str">
        <f t="shared" si="478"/>
        <v/>
      </c>
      <c r="R6107" s="24" t="str">
        <f t="shared" si="479"/>
        <v/>
      </c>
      <c r="S6107" s="27" t="str">
        <f t="shared" si="480"/>
        <v/>
      </c>
    </row>
    <row r="6108" spans="2:19" x14ac:dyDescent="0.3">
      <c r="B6108" s="24" t="str">
        <f>_xlfn.IFNA(VLOOKUP(A6108,list!B:C,2,FALSE),"")</f>
        <v/>
      </c>
      <c r="D6108" s="24" t="str">
        <f>_xlfn.IFNA(VLOOKUP(C6108,list!$G$2:$I$10,2,FALSE),"")</f>
        <v/>
      </c>
      <c r="E6108" s="24" t="str">
        <f>_xlfn.IFNA(VLOOKUP(C6108,list!G:I,3,FALSE),"")</f>
        <v/>
      </c>
      <c r="O6108" s="26" t="str">
        <f t="shared" si="477"/>
        <v/>
      </c>
      <c r="P6108" s="28" t="str">
        <f t="shared" si="481"/>
        <v/>
      </c>
      <c r="Q6108" s="24" t="str">
        <f t="shared" si="478"/>
        <v/>
      </c>
      <c r="R6108" s="24" t="str">
        <f t="shared" si="479"/>
        <v/>
      </c>
      <c r="S6108" s="27" t="str">
        <f t="shared" si="480"/>
        <v/>
      </c>
    </row>
    <row r="6109" spans="2:19" x14ac:dyDescent="0.3">
      <c r="B6109" s="24" t="str">
        <f>_xlfn.IFNA(VLOOKUP(A6109,list!B:C,2,FALSE),"")</f>
        <v/>
      </c>
      <c r="D6109" s="24" t="str">
        <f>_xlfn.IFNA(VLOOKUP(C6109,list!$G$2:$I$10,2,FALSE),"")</f>
        <v/>
      </c>
      <c r="E6109" s="24" t="str">
        <f>_xlfn.IFNA(VLOOKUP(C6109,list!G:I,3,FALSE),"")</f>
        <v/>
      </c>
      <c r="O6109" s="26" t="str">
        <f t="shared" si="477"/>
        <v/>
      </c>
      <c r="P6109" s="28" t="str">
        <f t="shared" si="481"/>
        <v/>
      </c>
      <c r="Q6109" s="24" t="str">
        <f t="shared" si="478"/>
        <v/>
      </c>
      <c r="R6109" s="24" t="str">
        <f t="shared" si="479"/>
        <v/>
      </c>
      <c r="S6109" s="27" t="str">
        <f t="shared" si="480"/>
        <v/>
      </c>
    </row>
    <row r="6110" spans="2:19" x14ac:dyDescent="0.3">
      <c r="B6110" s="24" t="str">
        <f>_xlfn.IFNA(VLOOKUP(A6110,list!B:C,2,FALSE),"")</f>
        <v/>
      </c>
      <c r="D6110" s="24" t="str">
        <f>_xlfn.IFNA(VLOOKUP(C6110,list!$G$2:$I$10,2,FALSE),"")</f>
        <v/>
      </c>
      <c r="E6110" s="24" t="str">
        <f>_xlfn.IFNA(VLOOKUP(C6110,list!G:I,3,FALSE),"")</f>
        <v/>
      </c>
      <c r="O6110" s="26" t="str">
        <f t="shared" si="477"/>
        <v/>
      </c>
      <c r="P6110" s="28" t="str">
        <f t="shared" si="481"/>
        <v/>
      </c>
      <c r="Q6110" s="24" t="str">
        <f t="shared" si="478"/>
        <v/>
      </c>
      <c r="R6110" s="24" t="str">
        <f t="shared" si="479"/>
        <v/>
      </c>
      <c r="S6110" s="27" t="str">
        <f t="shared" si="480"/>
        <v/>
      </c>
    </row>
    <row r="6111" spans="2:19" x14ac:dyDescent="0.3">
      <c r="B6111" s="24" t="str">
        <f>_xlfn.IFNA(VLOOKUP(A6111,list!B:C,2,FALSE),"")</f>
        <v/>
      </c>
      <c r="D6111" s="24" t="str">
        <f>_xlfn.IFNA(VLOOKUP(C6111,list!$G$2:$I$10,2,FALSE),"")</f>
        <v/>
      </c>
      <c r="E6111" s="24" t="str">
        <f>_xlfn.IFNA(VLOOKUP(C6111,list!G:I,3,FALSE),"")</f>
        <v/>
      </c>
      <c r="O6111" s="26" t="str">
        <f t="shared" si="477"/>
        <v/>
      </c>
      <c r="P6111" s="28" t="str">
        <f t="shared" si="481"/>
        <v/>
      </c>
      <c r="Q6111" s="24" t="str">
        <f t="shared" si="478"/>
        <v/>
      </c>
      <c r="R6111" s="24" t="str">
        <f t="shared" si="479"/>
        <v/>
      </c>
      <c r="S6111" s="27" t="str">
        <f t="shared" si="480"/>
        <v/>
      </c>
    </row>
    <row r="6112" spans="2:19" x14ac:dyDescent="0.3">
      <c r="B6112" s="24" t="str">
        <f>_xlfn.IFNA(VLOOKUP(A6112,list!B:C,2,FALSE),"")</f>
        <v/>
      </c>
      <c r="D6112" s="24" t="str">
        <f>_xlfn.IFNA(VLOOKUP(C6112,list!$G$2:$I$10,2,FALSE),"")</f>
        <v/>
      </c>
      <c r="E6112" s="24" t="str">
        <f>_xlfn.IFNA(VLOOKUP(C6112,list!G:I,3,FALSE),"")</f>
        <v/>
      </c>
      <c r="O6112" s="26" t="str">
        <f t="shared" si="477"/>
        <v/>
      </c>
      <c r="P6112" s="28" t="str">
        <f t="shared" si="481"/>
        <v/>
      </c>
      <c r="Q6112" s="24" t="str">
        <f t="shared" si="478"/>
        <v/>
      </c>
      <c r="R6112" s="24" t="str">
        <f t="shared" si="479"/>
        <v/>
      </c>
      <c r="S6112" s="27" t="str">
        <f t="shared" si="480"/>
        <v/>
      </c>
    </row>
    <row r="6113" spans="2:19" x14ac:dyDescent="0.3">
      <c r="B6113" s="24" t="str">
        <f>_xlfn.IFNA(VLOOKUP(A6113,list!B:C,2,FALSE),"")</f>
        <v/>
      </c>
      <c r="D6113" s="24" t="str">
        <f>_xlfn.IFNA(VLOOKUP(C6113,list!$G$2:$I$10,2,FALSE),"")</f>
        <v/>
      </c>
      <c r="E6113" s="24" t="str">
        <f>_xlfn.IFNA(VLOOKUP(C6113,list!G:I,3,FALSE),"")</f>
        <v/>
      </c>
      <c r="O6113" s="26" t="str">
        <f t="shared" si="477"/>
        <v/>
      </c>
      <c r="P6113" s="28" t="str">
        <f t="shared" si="481"/>
        <v/>
      </c>
      <c r="Q6113" s="24" t="str">
        <f t="shared" si="478"/>
        <v/>
      </c>
      <c r="R6113" s="24" t="str">
        <f t="shared" si="479"/>
        <v/>
      </c>
      <c r="S6113" s="27" t="str">
        <f t="shared" si="480"/>
        <v/>
      </c>
    </row>
    <row r="6114" spans="2:19" x14ac:dyDescent="0.3">
      <c r="B6114" s="24" t="str">
        <f>_xlfn.IFNA(VLOOKUP(A6114,list!B:C,2,FALSE),"")</f>
        <v/>
      </c>
      <c r="D6114" s="24" t="str">
        <f>_xlfn.IFNA(VLOOKUP(C6114,list!$G$2:$I$10,2,FALSE),"")</f>
        <v/>
      </c>
      <c r="E6114" s="24" t="str">
        <f>_xlfn.IFNA(VLOOKUP(C6114,list!G:I,3,FALSE),"")</f>
        <v/>
      </c>
      <c r="O6114" s="26" t="str">
        <f t="shared" si="477"/>
        <v/>
      </c>
      <c r="P6114" s="28" t="str">
        <f t="shared" si="481"/>
        <v/>
      </c>
      <c r="Q6114" s="24" t="str">
        <f t="shared" si="478"/>
        <v/>
      </c>
      <c r="R6114" s="24" t="str">
        <f t="shared" si="479"/>
        <v/>
      </c>
      <c r="S6114" s="27" t="str">
        <f t="shared" si="480"/>
        <v/>
      </c>
    </row>
    <row r="6115" spans="2:19" x14ac:dyDescent="0.3">
      <c r="B6115" s="24" t="str">
        <f>_xlfn.IFNA(VLOOKUP(A6115,list!B:C,2,FALSE),"")</f>
        <v/>
      </c>
      <c r="D6115" s="24" t="str">
        <f>_xlfn.IFNA(VLOOKUP(C6115,list!$G$2:$I$10,2,FALSE),"")</f>
        <v/>
      </c>
      <c r="E6115" s="24" t="str">
        <f>_xlfn.IFNA(VLOOKUP(C6115,list!G:I,3,FALSE),"")</f>
        <v/>
      </c>
      <c r="O6115" s="26" t="str">
        <f t="shared" si="477"/>
        <v/>
      </c>
      <c r="P6115" s="28" t="str">
        <f t="shared" si="481"/>
        <v/>
      </c>
      <c r="Q6115" s="24" t="str">
        <f t="shared" si="478"/>
        <v/>
      </c>
      <c r="R6115" s="24" t="str">
        <f t="shared" si="479"/>
        <v/>
      </c>
      <c r="S6115" s="27" t="str">
        <f t="shared" si="480"/>
        <v/>
      </c>
    </row>
    <row r="6116" spans="2:19" x14ac:dyDescent="0.3">
      <c r="B6116" s="24" t="str">
        <f>_xlfn.IFNA(VLOOKUP(A6116,list!B:C,2,FALSE),"")</f>
        <v/>
      </c>
      <c r="D6116" s="24" t="str">
        <f>_xlfn.IFNA(VLOOKUP(C6116,list!$G$2:$I$10,2,FALSE),"")</f>
        <v/>
      </c>
      <c r="E6116" s="24" t="str">
        <f>_xlfn.IFNA(VLOOKUP(C6116,list!G:I,3,FALSE),"")</f>
        <v/>
      </c>
      <c r="O6116" s="26" t="str">
        <f t="shared" si="477"/>
        <v/>
      </c>
      <c r="P6116" s="28" t="str">
        <f t="shared" si="481"/>
        <v/>
      </c>
      <c r="Q6116" s="24" t="str">
        <f t="shared" si="478"/>
        <v/>
      </c>
      <c r="R6116" s="24" t="str">
        <f t="shared" si="479"/>
        <v/>
      </c>
      <c r="S6116" s="27" t="str">
        <f t="shared" si="480"/>
        <v/>
      </c>
    </row>
    <row r="6117" spans="2:19" x14ac:dyDescent="0.3">
      <c r="B6117" s="24" t="str">
        <f>_xlfn.IFNA(VLOOKUP(A6117,list!B:C,2,FALSE),"")</f>
        <v/>
      </c>
      <c r="D6117" s="24" t="str">
        <f>_xlfn.IFNA(VLOOKUP(C6117,list!$G$2:$I$10,2,FALSE),"")</f>
        <v/>
      </c>
      <c r="E6117" s="24" t="str">
        <f>_xlfn.IFNA(VLOOKUP(C6117,list!G:I,3,FALSE),"")</f>
        <v/>
      </c>
      <c r="O6117" s="26" t="str">
        <f t="shared" si="477"/>
        <v/>
      </c>
      <c r="P6117" s="28" t="str">
        <f t="shared" si="481"/>
        <v/>
      </c>
      <c r="Q6117" s="24" t="str">
        <f t="shared" si="478"/>
        <v/>
      </c>
      <c r="R6117" s="24" t="str">
        <f t="shared" si="479"/>
        <v/>
      </c>
      <c r="S6117" s="27" t="str">
        <f t="shared" si="480"/>
        <v/>
      </c>
    </row>
    <row r="6118" spans="2:19" x14ac:dyDescent="0.3">
      <c r="B6118" s="24" t="str">
        <f>_xlfn.IFNA(VLOOKUP(A6118,list!B:C,2,FALSE),"")</f>
        <v/>
      </c>
      <c r="D6118" s="24" t="str">
        <f>_xlfn.IFNA(VLOOKUP(C6118,list!$G$2:$I$10,2,FALSE),"")</f>
        <v/>
      </c>
      <c r="E6118" s="24" t="str">
        <f>_xlfn.IFNA(VLOOKUP(C6118,list!G:I,3,FALSE),"")</f>
        <v/>
      </c>
      <c r="O6118" s="26" t="str">
        <f t="shared" si="477"/>
        <v/>
      </c>
      <c r="P6118" s="28" t="str">
        <f t="shared" si="481"/>
        <v/>
      </c>
      <c r="Q6118" s="24" t="str">
        <f t="shared" si="478"/>
        <v/>
      </c>
      <c r="R6118" s="24" t="str">
        <f t="shared" si="479"/>
        <v/>
      </c>
      <c r="S6118" s="27" t="str">
        <f t="shared" si="480"/>
        <v/>
      </c>
    </row>
    <row r="6119" spans="2:19" x14ac:dyDescent="0.3">
      <c r="B6119" s="24" t="str">
        <f>_xlfn.IFNA(VLOOKUP(A6119,list!B:C,2,FALSE),"")</f>
        <v/>
      </c>
      <c r="D6119" s="24" t="str">
        <f>_xlfn.IFNA(VLOOKUP(C6119,list!$G$2:$I$10,2,FALSE),"")</f>
        <v/>
      </c>
      <c r="E6119" s="24" t="str">
        <f>_xlfn.IFNA(VLOOKUP(C6119,list!G:I,3,FALSE),"")</f>
        <v/>
      </c>
      <c r="O6119" s="26" t="str">
        <f t="shared" si="477"/>
        <v/>
      </c>
      <c r="P6119" s="28" t="str">
        <f t="shared" si="481"/>
        <v/>
      </c>
      <c r="Q6119" s="24" t="str">
        <f t="shared" si="478"/>
        <v/>
      </c>
      <c r="R6119" s="24" t="str">
        <f t="shared" si="479"/>
        <v/>
      </c>
      <c r="S6119" s="27" t="str">
        <f t="shared" si="480"/>
        <v/>
      </c>
    </row>
    <row r="6120" spans="2:19" x14ac:dyDescent="0.3">
      <c r="B6120" s="24" t="str">
        <f>_xlfn.IFNA(VLOOKUP(A6120,list!B:C,2,FALSE),"")</f>
        <v/>
      </c>
      <c r="D6120" s="24" t="str">
        <f>_xlfn.IFNA(VLOOKUP(C6120,list!$G$2:$I$10,2,FALSE),"")</f>
        <v/>
      </c>
      <c r="E6120" s="24" t="str">
        <f>_xlfn.IFNA(VLOOKUP(C6120,list!G:I,3,FALSE),"")</f>
        <v/>
      </c>
      <c r="O6120" s="26" t="str">
        <f t="shared" si="477"/>
        <v/>
      </c>
      <c r="P6120" s="28" t="str">
        <f t="shared" si="481"/>
        <v/>
      </c>
      <c r="Q6120" s="24" t="str">
        <f t="shared" si="478"/>
        <v/>
      </c>
      <c r="R6120" s="24" t="str">
        <f t="shared" si="479"/>
        <v/>
      </c>
      <c r="S6120" s="27" t="str">
        <f t="shared" si="480"/>
        <v/>
      </c>
    </row>
    <row r="6121" spans="2:19" x14ac:dyDescent="0.3">
      <c r="B6121" s="24" t="str">
        <f>_xlfn.IFNA(VLOOKUP(A6121,list!B:C,2,FALSE),"")</f>
        <v/>
      </c>
      <c r="D6121" s="24" t="str">
        <f>_xlfn.IFNA(VLOOKUP(C6121,list!$G$2:$I$10,2,FALSE),"")</f>
        <v/>
      </c>
      <c r="E6121" s="24" t="str">
        <f>_xlfn.IFNA(VLOOKUP(C6121,list!G:I,3,FALSE),"")</f>
        <v/>
      </c>
      <c r="O6121" s="26" t="str">
        <f t="shared" si="477"/>
        <v/>
      </c>
      <c r="P6121" s="28" t="str">
        <f t="shared" si="481"/>
        <v/>
      </c>
      <c r="Q6121" s="24" t="str">
        <f t="shared" si="478"/>
        <v/>
      </c>
      <c r="R6121" s="24" t="str">
        <f t="shared" si="479"/>
        <v/>
      </c>
      <c r="S6121" s="27" t="str">
        <f t="shared" si="480"/>
        <v/>
      </c>
    </row>
    <row r="6122" spans="2:19" x14ac:dyDescent="0.3">
      <c r="B6122" s="24" t="str">
        <f>_xlfn.IFNA(VLOOKUP(A6122,list!B:C,2,FALSE),"")</f>
        <v/>
      </c>
      <c r="D6122" s="24" t="str">
        <f>_xlfn.IFNA(VLOOKUP(C6122,list!$G$2:$I$10,2,FALSE),"")</f>
        <v/>
      </c>
      <c r="E6122" s="24" t="str">
        <f>_xlfn.IFNA(VLOOKUP(C6122,list!G:I,3,FALSE),"")</f>
        <v/>
      </c>
      <c r="O6122" s="26" t="str">
        <f t="shared" si="477"/>
        <v/>
      </c>
      <c r="P6122" s="28" t="str">
        <f t="shared" si="481"/>
        <v/>
      </c>
      <c r="Q6122" s="24" t="str">
        <f t="shared" si="478"/>
        <v/>
      </c>
      <c r="R6122" s="24" t="str">
        <f t="shared" si="479"/>
        <v/>
      </c>
      <c r="S6122" s="27" t="str">
        <f t="shared" si="480"/>
        <v/>
      </c>
    </row>
    <row r="6123" spans="2:19" x14ac:dyDescent="0.3">
      <c r="B6123" s="24" t="str">
        <f>_xlfn.IFNA(VLOOKUP(A6123,list!B:C,2,FALSE),"")</f>
        <v/>
      </c>
      <c r="D6123" s="24" t="str">
        <f>_xlfn.IFNA(VLOOKUP(C6123,list!$G$2:$I$10,2,FALSE),"")</f>
        <v/>
      </c>
      <c r="E6123" s="24" t="str">
        <f>_xlfn.IFNA(VLOOKUP(C6123,list!G:I,3,FALSE),"")</f>
        <v/>
      </c>
      <c r="O6123" s="26" t="str">
        <f t="shared" si="477"/>
        <v/>
      </c>
      <c r="P6123" s="28" t="str">
        <f t="shared" si="481"/>
        <v/>
      </c>
      <c r="Q6123" s="24" t="str">
        <f t="shared" si="478"/>
        <v/>
      </c>
      <c r="R6123" s="24" t="str">
        <f t="shared" si="479"/>
        <v/>
      </c>
      <c r="S6123" s="27" t="str">
        <f t="shared" si="480"/>
        <v/>
      </c>
    </row>
    <row r="6124" spans="2:19" x14ac:dyDescent="0.3">
      <c r="B6124" s="24" t="str">
        <f>_xlfn.IFNA(VLOOKUP(A6124,list!B:C,2,FALSE),"")</f>
        <v/>
      </c>
      <c r="D6124" s="24" t="str">
        <f>_xlfn.IFNA(VLOOKUP(C6124,list!$G$2:$I$10,2,FALSE),"")</f>
        <v/>
      </c>
      <c r="E6124" s="24" t="str">
        <f>_xlfn.IFNA(VLOOKUP(C6124,list!G:I,3,FALSE),"")</f>
        <v/>
      </c>
      <c r="O6124" s="26" t="str">
        <f t="shared" si="477"/>
        <v/>
      </c>
      <c r="P6124" s="28" t="str">
        <f t="shared" si="481"/>
        <v/>
      </c>
      <c r="Q6124" s="24" t="str">
        <f t="shared" si="478"/>
        <v/>
      </c>
      <c r="R6124" s="24" t="str">
        <f t="shared" si="479"/>
        <v/>
      </c>
      <c r="S6124" s="27" t="str">
        <f t="shared" si="480"/>
        <v/>
      </c>
    </row>
    <row r="6125" spans="2:19" x14ac:dyDescent="0.3">
      <c r="B6125" s="24" t="str">
        <f>_xlfn.IFNA(VLOOKUP(A6125,list!B:C,2,FALSE),"")</f>
        <v/>
      </c>
      <c r="D6125" s="24" t="str">
        <f>_xlfn.IFNA(VLOOKUP(C6125,list!$G$2:$I$10,2,FALSE),"")</f>
        <v/>
      </c>
      <c r="E6125" s="24" t="str">
        <f>_xlfn.IFNA(VLOOKUP(C6125,list!G:I,3,FALSE),"")</f>
        <v/>
      </c>
      <c r="O6125" s="26" t="str">
        <f t="shared" si="477"/>
        <v/>
      </c>
      <c r="P6125" s="28" t="str">
        <f t="shared" si="481"/>
        <v/>
      </c>
      <c r="Q6125" s="24" t="str">
        <f t="shared" si="478"/>
        <v/>
      </c>
      <c r="R6125" s="24" t="str">
        <f t="shared" si="479"/>
        <v/>
      </c>
      <c r="S6125" s="27" t="str">
        <f t="shared" si="480"/>
        <v/>
      </c>
    </row>
    <row r="6126" spans="2:19" x14ac:dyDescent="0.3">
      <c r="B6126" s="24" t="str">
        <f>_xlfn.IFNA(VLOOKUP(A6126,list!B:C,2,FALSE),"")</f>
        <v/>
      </c>
      <c r="D6126" s="24" t="str">
        <f>_xlfn.IFNA(VLOOKUP(C6126,list!$G$2:$I$10,2,FALSE),"")</f>
        <v/>
      </c>
      <c r="E6126" s="24" t="str">
        <f>_xlfn.IFNA(VLOOKUP(C6126,list!G:I,3,FALSE),"")</f>
        <v/>
      </c>
      <c r="O6126" s="26" t="str">
        <f t="shared" si="477"/>
        <v/>
      </c>
      <c r="P6126" s="28" t="str">
        <f t="shared" si="481"/>
        <v/>
      </c>
      <c r="Q6126" s="24" t="str">
        <f t="shared" si="478"/>
        <v/>
      </c>
      <c r="R6126" s="24" t="str">
        <f t="shared" si="479"/>
        <v/>
      </c>
      <c r="S6126" s="27" t="str">
        <f t="shared" si="480"/>
        <v/>
      </c>
    </row>
    <row r="6127" spans="2:19" x14ac:dyDescent="0.3">
      <c r="B6127" s="24" t="str">
        <f>_xlfn.IFNA(VLOOKUP(A6127,list!B:C,2,FALSE),"")</f>
        <v/>
      </c>
      <c r="D6127" s="24" t="str">
        <f>_xlfn.IFNA(VLOOKUP(C6127,list!$G$2:$I$10,2,FALSE),"")</f>
        <v/>
      </c>
      <c r="E6127" s="24" t="str">
        <f>_xlfn.IFNA(VLOOKUP(C6127,list!G:I,3,FALSE),"")</f>
        <v/>
      </c>
      <c r="O6127" s="26" t="str">
        <f t="shared" si="477"/>
        <v/>
      </c>
      <c r="P6127" s="28" t="str">
        <f t="shared" si="481"/>
        <v/>
      </c>
      <c r="Q6127" s="24" t="str">
        <f t="shared" si="478"/>
        <v/>
      </c>
      <c r="R6127" s="24" t="str">
        <f t="shared" si="479"/>
        <v/>
      </c>
      <c r="S6127" s="27" t="str">
        <f t="shared" si="480"/>
        <v/>
      </c>
    </row>
    <row r="6128" spans="2:19" x14ac:dyDescent="0.3">
      <c r="B6128" s="24" t="str">
        <f>_xlfn.IFNA(VLOOKUP(A6128,list!B:C,2,FALSE),"")</f>
        <v/>
      </c>
      <c r="D6128" s="24" t="str">
        <f>_xlfn.IFNA(VLOOKUP(C6128,list!$G$2:$I$10,2,FALSE),"")</f>
        <v/>
      </c>
      <c r="E6128" s="24" t="str">
        <f>_xlfn.IFNA(VLOOKUP(C6128,list!G:I,3,FALSE),"")</f>
        <v/>
      </c>
      <c r="O6128" s="26" t="str">
        <f t="shared" si="477"/>
        <v/>
      </c>
      <c r="P6128" s="28" t="str">
        <f t="shared" si="481"/>
        <v/>
      </c>
      <c r="Q6128" s="24" t="str">
        <f t="shared" si="478"/>
        <v/>
      </c>
      <c r="R6128" s="24" t="str">
        <f t="shared" si="479"/>
        <v/>
      </c>
      <c r="S6128" s="27" t="str">
        <f t="shared" si="480"/>
        <v/>
      </c>
    </row>
    <row r="6129" spans="2:19" x14ac:dyDescent="0.3">
      <c r="B6129" s="24" t="str">
        <f>_xlfn.IFNA(VLOOKUP(A6129,list!B:C,2,FALSE),"")</f>
        <v/>
      </c>
      <c r="D6129" s="24" t="str">
        <f>_xlfn.IFNA(VLOOKUP(C6129,list!$G$2:$I$10,2,FALSE),"")</f>
        <v/>
      </c>
      <c r="E6129" s="24" t="str">
        <f>_xlfn.IFNA(VLOOKUP(C6129,list!G:I,3,FALSE),"")</f>
        <v/>
      </c>
      <c r="O6129" s="26" t="str">
        <f t="shared" si="477"/>
        <v/>
      </c>
      <c r="P6129" s="28" t="str">
        <f t="shared" si="481"/>
        <v/>
      </c>
      <c r="Q6129" s="24" t="str">
        <f t="shared" si="478"/>
        <v/>
      </c>
      <c r="R6129" s="24" t="str">
        <f t="shared" si="479"/>
        <v/>
      </c>
      <c r="S6129" s="27" t="str">
        <f t="shared" si="480"/>
        <v/>
      </c>
    </row>
    <row r="6130" spans="2:19" x14ac:dyDescent="0.3">
      <c r="B6130" s="24" t="str">
        <f>_xlfn.IFNA(VLOOKUP(A6130,list!B:C,2,FALSE),"")</f>
        <v/>
      </c>
      <c r="D6130" s="24" t="str">
        <f>_xlfn.IFNA(VLOOKUP(C6130,list!$G$2:$I$10,2,FALSE),"")</f>
        <v/>
      </c>
      <c r="E6130" s="24" t="str">
        <f>_xlfn.IFNA(VLOOKUP(C6130,list!G:I,3,FALSE),"")</f>
        <v/>
      </c>
      <c r="O6130" s="26" t="str">
        <f t="shared" si="477"/>
        <v/>
      </c>
      <c r="P6130" s="28" t="str">
        <f t="shared" si="481"/>
        <v/>
      </c>
      <c r="Q6130" s="24" t="str">
        <f t="shared" si="478"/>
        <v/>
      </c>
      <c r="R6130" s="24" t="str">
        <f t="shared" si="479"/>
        <v/>
      </c>
      <c r="S6130" s="27" t="str">
        <f t="shared" si="480"/>
        <v/>
      </c>
    </row>
    <row r="6131" spans="2:19" x14ac:dyDescent="0.3">
      <c r="B6131" s="24" t="str">
        <f>_xlfn.IFNA(VLOOKUP(A6131,list!B:C,2,FALSE),"")</f>
        <v/>
      </c>
      <c r="D6131" s="24" t="str">
        <f>_xlfn.IFNA(VLOOKUP(C6131,list!$G$2:$I$10,2,FALSE),"")</f>
        <v/>
      </c>
      <c r="E6131" s="24" t="str">
        <f>_xlfn.IFNA(VLOOKUP(C6131,list!G:I,3,FALSE),"")</f>
        <v/>
      </c>
      <c r="O6131" s="26" t="str">
        <f t="shared" si="477"/>
        <v/>
      </c>
      <c r="P6131" s="28" t="str">
        <f t="shared" si="481"/>
        <v/>
      </c>
      <c r="Q6131" s="24" t="str">
        <f t="shared" si="478"/>
        <v/>
      </c>
      <c r="R6131" s="24" t="str">
        <f t="shared" si="479"/>
        <v/>
      </c>
      <c r="S6131" s="27" t="str">
        <f t="shared" si="480"/>
        <v/>
      </c>
    </row>
    <row r="6132" spans="2:19" x14ac:dyDescent="0.3">
      <c r="B6132" s="24" t="str">
        <f>_xlfn.IFNA(VLOOKUP(A6132,list!B:C,2,FALSE),"")</f>
        <v/>
      </c>
      <c r="D6132" s="24" t="str">
        <f>_xlfn.IFNA(VLOOKUP(C6132,list!$G$2:$I$10,2,FALSE),"")</f>
        <v/>
      </c>
      <c r="E6132" s="24" t="str">
        <f>_xlfn.IFNA(VLOOKUP(C6132,list!G:I,3,FALSE),"")</f>
        <v/>
      </c>
      <c r="O6132" s="26" t="str">
        <f t="shared" si="477"/>
        <v/>
      </c>
      <c r="P6132" s="28" t="str">
        <f t="shared" si="481"/>
        <v/>
      </c>
      <c r="Q6132" s="24" t="str">
        <f t="shared" si="478"/>
        <v/>
      </c>
      <c r="R6132" s="24" t="str">
        <f t="shared" si="479"/>
        <v/>
      </c>
      <c r="S6132" s="27" t="str">
        <f t="shared" si="480"/>
        <v/>
      </c>
    </row>
    <row r="6133" spans="2:19" x14ac:dyDescent="0.3">
      <c r="B6133" s="24" t="str">
        <f>_xlfn.IFNA(VLOOKUP(A6133,list!B:C,2,FALSE),"")</f>
        <v/>
      </c>
      <c r="D6133" s="24" t="str">
        <f>_xlfn.IFNA(VLOOKUP(C6133,list!$G$2:$I$10,2,FALSE),"")</f>
        <v/>
      </c>
      <c r="E6133" s="24" t="str">
        <f>_xlfn.IFNA(VLOOKUP(C6133,list!G:I,3,FALSE),"")</f>
        <v/>
      </c>
      <c r="O6133" s="26" t="str">
        <f t="shared" si="477"/>
        <v/>
      </c>
      <c r="P6133" s="28" t="str">
        <f t="shared" si="481"/>
        <v/>
      </c>
      <c r="Q6133" s="24" t="str">
        <f t="shared" si="478"/>
        <v/>
      </c>
      <c r="R6133" s="24" t="str">
        <f t="shared" si="479"/>
        <v/>
      </c>
      <c r="S6133" s="27" t="str">
        <f t="shared" si="480"/>
        <v/>
      </c>
    </row>
    <row r="6134" spans="2:19" x14ac:dyDescent="0.3">
      <c r="B6134" s="24" t="str">
        <f>_xlfn.IFNA(VLOOKUP(A6134,list!B:C,2,FALSE),"")</f>
        <v/>
      </c>
      <c r="D6134" s="24" t="str">
        <f>_xlfn.IFNA(VLOOKUP(C6134,list!$G$2:$I$10,2,FALSE),"")</f>
        <v/>
      </c>
      <c r="E6134" s="24" t="str">
        <f>_xlfn.IFNA(VLOOKUP(C6134,list!G:I,3,FALSE),"")</f>
        <v/>
      </c>
      <c r="O6134" s="26" t="str">
        <f t="shared" si="477"/>
        <v/>
      </c>
      <c r="P6134" s="28" t="str">
        <f t="shared" si="481"/>
        <v/>
      </c>
      <c r="Q6134" s="24" t="str">
        <f t="shared" si="478"/>
        <v/>
      </c>
      <c r="R6134" s="24" t="str">
        <f t="shared" si="479"/>
        <v/>
      </c>
      <c r="S6134" s="27" t="str">
        <f t="shared" si="480"/>
        <v/>
      </c>
    </row>
    <row r="6135" spans="2:19" x14ac:dyDescent="0.3">
      <c r="B6135" s="24" t="str">
        <f>_xlfn.IFNA(VLOOKUP(A6135,list!B:C,2,FALSE),"")</f>
        <v/>
      </c>
      <c r="D6135" s="24" t="str">
        <f>_xlfn.IFNA(VLOOKUP(C6135,list!$G$2:$I$10,2,FALSE),"")</f>
        <v/>
      </c>
      <c r="E6135" s="24" t="str">
        <f>_xlfn.IFNA(VLOOKUP(C6135,list!G:I,3,FALSE),"")</f>
        <v/>
      </c>
      <c r="O6135" s="26" t="str">
        <f t="shared" si="477"/>
        <v/>
      </c>
      <c r="P6135" s="28" t="str">
        <f t="shared" si="481"/>
        <v/>
      </c>
      <c r="Q6135" s="24" t="str">
        <f t="shared" si="478"/>
        <v/>
      </c>
      <c r="R6135" s="24" t="str">
        <f t="shared" si="479"/>
        <v/>
      </c>
      <c r="S6135" s="27" t="str">
        <f t="shared" si="480"/>
        <v/>
      </c>
    </row>
    <row r="6136" spans="2:19" x14ac:dyDescent="0.3">
      <c r="B6136" s="24" t="str">
        <f>_xlfn.IFNA(VLOOKUP(A6136,list!B:C,2,FALSE),"")</f>
        <v/>
      </c>
      <c r="D6136" s="24" t="str">
        <f>_xlfn.IFNA(VLOOKUP(C6136,list!$G$2:$I$10,2,FALSE),"")</f>
        <v/>
      </c>
      <c r="E6136" s="24" t="str">
        <f>_xlfn.IFNA(VLOOKUP(C6136,list!G:I,3,FALSE),"")</f>
        <v/>
      </c>
      <c r="O6136" s="26" t="str">
        <f t="shared" si="477"/>
        <v/>
      </c>
      <c r="P6136" s="28" t="str">
        <f t="shared" si="481"/>
        <v/>
      </c>
      <c r="Q6136" s="24" t="str">
        <f t="shared" si="478"/>
        <v/>
      </c>
      <c r="R6136" s="24" t="str">
        <f t="shared" si="479"/>
        <v/>
      </c>
      <c r="S6136" s="27" t="str">
        <f t="shared" si="480"/>
        <v/>
      </c>
    </row>
    <row r="6137" spans="2:19" x14ac:dyDescent="0.3">
      <c r="B6137" s="24" t="str">
        <f>_xlfn.IFNA(VLOOKUP(A6137,list!B:C,2,FALSE),"")</f>
        <v/>
      </c>
      <c r="D6137" s="24" t="str">
        <f>_xlfn.IFNA(VLOOKUP(C6137,list!$G$2:$I$10,2,FALSE),"")</f>
        <v/>
      </c>
      <c r="E6137" s="24" t="str">
        <f>_xlfn.IFNA(VLOOKUP(C6137,list!G:I,3,FALSE),"")</f>
        <v/>
      </c>
      <c r="O6137" s="26" t="str">
        <f t="shared" si="477"/>
        <v/>
      </c>
      <c r="P6137" s="28" t="str">
        <f t="shared" si="481"/>
        <v/>
      </c>
      <c r="Q6137" s="24" t="str">
        <f t="shared" si="478"/>
        <v/>
      </c>
      <c r="R6137" s="24" t="str">
        <f t="shared" si="479"/>
        <v/>
      </c>
      <c r="S6137" s="27" t="str">
        <f t="shared" si="480"/>
        <v/>
      </c>
    </row>
    <row r="6138" spans="2:19" x14ac:dyDescent="0.3">
      <c r="B6138" s="24" t="str">
        <f>_xlfn.IFNA(VLOOKUP(A6138,list!B:C,2,FALSE),"")</f>
        <v/>
      </c>
      <c r="D6138" s="24" t="str">
        <f>_xlfn.IFNA(VLOOKUP(C6138,list!$G$2:$I$10,2,FALSE),"")</f>
        <v/>
      </c>
      <c r="E6138" s="24" t="str">
        <f>_xlfn.IFNA(VLOOKUP(C6138,list!G:I,3,FALSE),"")</f>
        <v/>
      </c>
      <c r="O6138" s="26" t="str">
        <f t="shared" si="477"/>
        <v/>
      </c>
      <c r="P6138" s="28" t="str">
        <f t="shared" si="481"/>
        <v/>
      </c>
      <c r="Q6138" s="24" t="str">
        <f t="shared" si="478"/>
        <v/>
      </c>
      <c r="R6138" s="24" t="str">
        <f t="shared" si="479"/>
        <v/>
      </c>
      <c r="S6138" s="27" t="str">
        <f t="shared" si="480"/>
        <v/>
      </c>
    </row>
    <row r="6139" spans="2:19" x14ac:dyDescent="0.3">
      <c r="B6139" s="24" t="str">
        <f>_xlfn.IFNA(VLOOKUP(A6139,list!B:C,2,FALSE),"")</f>
        <v/>
      </c>
      <c r="D6139" s="24" t="str">
        <f>_xlfn.IFNA(VLOOKUP(C6139,list!$G$2:$I$10,2,FALSE),"")</f>
        <v/>
      </c>
      <c r="E6139" s="24" t="str">
        <f>_xlfn.IFNA(VLOOKUP(C6139,list!G:I,3,FALSE),"")</f>
        <v/>
      </c>
      <c r="O6139" s="26" t="str">
        <f t="shared" si="477"/>
        <v/>
      </c>
      <c r="P6139" s="28" t="str">
        <f t="shared" si="481"/>
        <v/>
      </c>
      <c r="Q6139" s="24" t="str">
        <f t="shared" si="478"/>
        <v/>
      </c>
      <c r="R6139" s="24" t="str">
        <f t="shared" si="479"/>
        <v/>
      </c>
      <c r="S6139" s="27" t="str">
        <f t="shared" si="480"/>
        <v/>
      </c>
    </row>
    <row r="6140" spans="2:19" x14ac:dyDescent="0.3">
      <c r="B6140" s="24" t="str">
        <f>_xlfn.IFNA(VLOOKUP(A6140,list!B:C,2,FALSE),"")</f>
        <v/>
      </c>
      <c r="D6140" s="24" t="str">
        <f>_xlfn.IFNA(VLOOKUP(C6140,list!$G$2:$I$10,2,FALSE),"")</f>
        <v/>
      </c>
      <c r="E6140" s="24" t="str">
        <f>_xlfn.IFNA(VLOOKUP(C6140,list!G:I,3,FALSE),"")</f>
        <v/>
      </c>
      <c r="O6140" s="26" t="str">
        <f t="shared" si="477"/>
        <v/>
      </c>
      <c r="P6140" s="28" t="str">
        <f t="shared" si="481"/>
        <v/>
      </c>
      <c r="Q6140" s="24" t="str">
        <f t="shared" si="478"/>
        <v/>
      </c>
      <c r="R6140" s="24" t="str">
        <f t="shared" si="479"/>
        <v/>
      </c>
      <c r="S6140" s="27" t="str">
        <f t="shared" si="480"/>
        <v/>
      </c>
    </row>
    <row r="6141" spans="2:19" x14ac:dyDescent="0.3">
      <c r="B6141" s="24" t="str">
        <f>_xlfn.IFNA(VLOOKUP(A6141,list!B:C,2,FALSE),"")</f>
        <v/>
      </c>
      <c r="D6141" s="24" t="str">
        <f>_xlfn.IFNA(VLOOKUP(C6141,list!$G$2:$I$10,2,FALSE),"")</f>
        <v/>
      </c>
      <c r="E6141" s="24" t="str">
        <f>_xlfn.IFNA(VLOOKUP(C6141,list!G:I,3,FALSE),"")</f>
        <v/>
      </c>
      <c r="O6141" s="26" t="str">
        <f t="shared" si="477"/>
        <v/>
      </c>
      <c r="P6141" s="28" t="str">
        <f t="shared" si="481"/>
        <v/>
      </c>
      <c r="Q6141" s="24" t="str">
        <f t="shared" si="478"/>
        <v/>
      </c>
      <c r="R6141" s="24" t="str">
        <f t="shared" si="479"/>
        <v/>
      </c>
      <c r="S6141" s="27" t="str">
        <f t="shared" si="480"/>
        <v/>
      </c>
    </row>
    <row r="6142" spans="2:19" x14ac:dyDescent="0.3">
      <c r="B6142" s="24" t="str">
        <f>_xlfn.IFNA(VLOOKUP(A6142,list!B:C,2,FALSE),"")</f>
        <v/>
      </c>
      <c r="D6142" s="24" t="str">
        <f>_xlfn.IFNA(VLOOKUP(C6142,list!$G$2:$I$10,2,FALSE),"")</f>
        <v/>
      </c>
      <c r="E6142" s="24" t="str">
        <f>_xlfn.IFNA(VLOOKUP(C6142,list!G:I,3,FALSE),"")</f>
        <v/>
      </c>
      <c r="O6142" s="26" t="str">
        <f t="shared" si="477"/>
        <v/>
      </c>
      <c r="P6142" s="28" t="str">
        <f t="shared" si="481"/>
        <v/>
      </c>
      <c r="Q6142" s="24" t="str">
        <f t="shared" si="478"/>
        <v/>
      </c>
      <c r="R6142" s="24" t="str">
        <f t="shared" si="479"/>
        <v/>
      </c>
      <c r="S6142" s="27" t="str">
        <f t="shared" si="480"/>
        <v/>
      </c>
    </row>
    <row r="6143" spans="2:19" x14ac:dyDescent="0.3">
      <c r="B6143" s="24" t="str">
        <f>_xlfn.IFNA(VLOOKUP(A6143,list!B:C,2,FALSE),"")</f>
        <v/>
      </c>
      <c r="D6143" s="24" t="str">
        <f>_xlfn.IFNA(VLOOKUP(C6143,list!$G$2:$I$10,2,FALSE),"")</f>
        <v/>
      </c>
      <c r="E6143" s="24" t="str">
        <f>_xlfn.IFNA(VLOOKUP(C6143,list!G:I,3,FALSE),"")</f>
        <v/>
      </c>
      <c r="O6143" s="26" t="str">
        <f t="shared" si="477"/>
        <v/>
      </c>
      <c r="P6143" s="28" t="str">
        <f t="shared" si="481"/>
        <v/>
      </c>
      <c r="Q6143" s="24" t="str">
        <f t="shared" si="478"/>
        <v/>
      </c>
      <c r="R6143" s="24" t="str">
        <f t="shared" si="479"/>
        <v/>
      </c>
      <c r="S6143" s="27" t="str">
        <f t="shared" si="480"/>
        <v/>
      </c>
    </row>
    <row r="6144" spans="2:19" x14ac:dyDescent="0.3">
      <c r="B6144" s="24" t="str">
        <f>_xlfn.IFNA(VLOOKUP(A6144,list!B:C,2,FALSE),"")</f>
        <v/>
      </c>
      <c r="D6144" s="24" t="str">
        <f>_xlfn.IFNA(VLOOKUP(C6144,list!$G$2:$I$10,2,FALSE),"")</f>
        <v/>
      </c>
      <c r="E6144" s="24" t="str">
        <f>_xlfn.IFNA(VLOOKUP(C6144,list!G:I,3,FALSE),"")</f>
        <v/>
      </c>
      <c r="O6144" s="26" t="str">
        <f t="shared" si="477"/>
        <v/>
      </c>
      <c r="P6144" s="28" t="str">
        <f t="shared" si="481"/>
        <v/>
      </c>
      <c r="Q6144" s="24" t="str">
        <f t="shared" si="478"/>
        <v/>
      </c>
      <c r="R6144" s="24" t="str">
        <f t="shared" si="479"/>
        <v/>
      </c>
      <c r="S6144" s="27" t="str">
        <f t="shared" si="480"/>
        <v/>
      </c>
    </row>
    <row r="6145" spans="2:19" x14ac:dyDescent="0.3">
      <c r="B6145" s="24" t="str">
        <f>_xlfn.IFNA(VLOOKUP(A6145,list!B:C,2,FALSE),"")</f>
        <v/>
      </c>
      <c r="D6145" s="24" t="str">
        <f>_xlfn.IFNA(VLOOKUP(C6145,list!$G$2:$I$10,2,FALSE),"")</f>
        <v/>
      </c>
      <c r="E6145" s="24" t="str">
        <f>_xlfn.IFNA(VLOOKUP(C6145,list!G:I,3,FALSE),"")</f>
        <v/>
      </c>
      <c r="O6145" s="26" t="str">
        <f t="shared" si="477"/>
        <v/>
      </c>
      <c r="P6145" s="28" t="str">
        <f t="shared" si="481"/>
        <v/>
      </c>
      <c r="Q6145" s="24" t="str">
        <f t="shared" si="478"/>
        <v/>
      </c>
      <c r="R6145" s="24" t="str">
        <f t="shared" si="479"/>
        <v/>
      </c>
      <c r="S6145" s="27" t="str">
        <f t="shared" si="480"/>
        <v/>
      </c>
    </row>
    <row r="6146" spans="2:19" x14ac:dyDescent="0.3">
      <c r="B6146" s="24" t="str">
        <f>_xlfn.IFNA(VLOOKUP(A6146,list!B:C,2,FALSE),"")</f>
        <v/>
      </c>
      <c r="D6146" s="24" t="str">
        <f>_xlfn.IFNA(VLOOKUP(C6146,list!$G$2:$I$10,2,FALSE),"")</f>
        <v/>
      </c>
      <c r="E6146" s="24" t="str">
        <f>_xlfn.IFNA(VLOOKUP(C6146,list!G:I,3,FALSE),"")</f>
        <v/>
      </c>
      <c r="O6146" s="26" t="str">
        <f t="shared" ref="O6146:O6209" si="482">IFERROR(IF(H6146="","",DATE(YEAR(H6146),MONTH(H6146),1)),"")</f>
        <v/>
      </c>
      <c r="P6146" s="28" t="str">
        <f t="shared" si="481"/>
        <v/>
      </c>
      <c r="Q6146" s="24" t="str">
        <f t="shared" ref="Q6146:Q6209" si="483">IFERROR(IF(J6146="","",MONTH(EOMONTH(J6146,(DAY(J6146)&gt;15)+0))),"")</f>
        <v/>
      </c>
      <c r="R6146" s="24" t="str">
        <f t="shared" ref="R6146:R6209" si="484">IFERROR(IF(J6146="","",IF(AND(MONTH(J6146)=12,Q6146=1),YEAR(J6146)+1,YEAR(J6146))),"")</f>
        <v/>
      </c>
      <c r="S6146" s="27" t="str">
        <f t="shared" ref="S6146:S6209" si="485">IF(OR(Q6146="",R6146=""),"",DATE(R6146,Q6146,1))</f>
        <v/>
      </c>
    </row>
    <row r="6147" spans="2:19" x14ac:dyDescent="0.3">
      <c r="B6147" s="24" t="str">
        <f>_xlfn.IFNA(VLOOKUP(A6147,list!B:C,2,FALSE),"")</f>
        <v/>
      </c>
      <c r="D6147" s="24" t="str">
        <f>_xlfn.IFNA(VLOOKUP(C6147,list!$G$2:$I$10,2,FALSE),"")</f>
        <v/>
      </c>
      <c r="E6147" s="24" t="str">
        <f>_xlfn.IFNA(VLOOKUP(C6147,list!G:I,3,FALSE),"")</f>
        <v/>
      </c>
      <c r="O6147" s="26" t="str">
        <f t="shared" si="482"/>
        <v/>
      </c>
      <c r="P6147" s="28" t="str">
        <f t="shared" ref="P6147:P6210" si="486">IFERROR(IF(J6147&gt;0,((J6147-H6147)/7),""),"")</f>
        <v/>
      </c>
      <c r="Q6147" s="24" t="str">
        <f t="shared" si="483"/>
        <v/>
      </c>
      <c r="R6147" s="24" t="str">
        <f t="shared" si="484"/>
        <v/>
      </c>
      <c r="S6147" s="27" t="str">
        <f t="shared" si="485"/>
        <v/>
      </c>
    </row>
    <row r="6148" spans="2:19" x14ac:dyDescent="0.3">
      <c r="B6148" s="24" t="str">
        <f>_xlfn.IFNA(VLOOKUP(A6148,list!B:C,2,FALSE),"")</f>
        <v/>
      </c>
      <c r="D6148" s="24" t="str">
        <f>_xlfn.IFNA(VLOOKUP(C6148,list!$G$2:$I$10,2,FALSE),"")</f>
        <v/>
      </c>
      <c r="E6148" s="24" t="str">
        <f>_xlfn.IFNA(VLOOKUP(C6148,list!G:I,3,FALSE),"")</f>
        <v/>
      </c>
      <c r="O6148" s="26" t="str">
        <f t="shared" si="482"/>
        <v/>
      </c>
      <c r="P6148" s="28" t="str">
        <f t="shared" si="486"/>
        <v/>
      </c>
      <c r="Q6148" s="24" t="str">
        <f t="shared" si="483"/>
        <v/>
      </c>
      <c r="R6148" s="24" t="str">
        <f t="shared" si="484"/>
        <v/>
      </c>
      <c r="S6148" s="27" t="str">
        <f t="shared" si="485"/>
        <v/>
      </c>
    </row>
    <row r="6149" spans="2:19" x14ac:dyDescent="0.3">
      <c r="B6149" s="24" t="str">
        <f>_xlfn.IFNA(VLOOKUP(A6149,list!B:C,2,FALSE),"")</f>
        <v/>
      </c>
      <c r="D6149" s="24" t="str">
        <f>_xlfn.IFNA(VLOOKUP(C6149,list!$G$2:$I$10,2,FALSE),"")</f>
        <v/>
      </c>
      <c r="E6149" s="24" t="str">
        <f>_xlfn.IFNA(VLOOKUP(C6149,list!G:I,3,FALSE),"")</f>
        <v/>
      </c>
      <c r="O6149" s="26" t="str">
        <f t="shared" si="482"/>
        <v/>
      </c>
      <c r="P6149" s="28" t="str">
        <f t="shared" si="486"/>
        <v/>
      </c>
      <c r="Q6149" s="24" t="str">
        <f t="shared" si="483"/>
        <v/>
      </c>
      <c r="R6149" s="24" t="str">
        <f t="shared" si="484"/>
        <v/>
      </c>
      <c r="S6149" s="27" t="str">
        <f t="shared" si="485"/>
        <v/>
      </c>
    </row>
    <row r="6150" spans="2:19" x14ac:dyDescent="0.3">
      <c r="B6150" s="24" t="str">
        <f>_xlfn.IFNA(VLOOKUP(A6150,list!B:C,2,FALSE),"")</f>
        <v/>
      </c>
      <c r="D6150" s="24" t="str">
        <f>_xlfn.IFNA(VLOOKUP(C6150,list!$G$2:$I$10,2,FALSE),"")</f>
        <v/>
      </c>
      <c r="E6150" s="24" t="str">
        <f>_xlfn.IFNA(VLOOKUP(C6150,list!G:I,3,FALSE),"")</f>
        <v/>
      </c>
      <c r="O6150" s="26" t="str">
        <f t="shared" si="482"/>
        <v/>
      </c>
      <c r="P6150" s="28" t="str">
        <f t="shared" si="486"/>
        <v/>
      </c>
      <c r="Q6150" s="24" t="str">
        <f t="shared" si="483"/>
        <v/>
      </c>
      <c r="R6150" s="24" t="str">
        <f t="shared" si="484"/>
        <v/>
      </c>
      <c r="S6150" s="27" t="str">
        <f t="shared" si="485"/>
        <v/>
      </c>
    </row>
    <row r="6151" spans="2:19" x14ac:dyDescent="0.3">
      <c r="B6151" s="24" t="str">
        <f>_xlfn.IFNA(VLOOKUP(A6151,list!B:C,2,FALSE),"")</f>
        <v/>
      </c>
      <c r="D6151" s="24" t="str">
        <f>_xlfn.IFNA(VLOOKUP(C6151,list!$G$2:$I$10,2,FALSE),"")</f>
        <v/>
      </c>
      <c r="E6151" s="24" t="str">
        <f>_xlfn.IFNA(VLOOKUP(C6151,list!G:I,3,FALSE),"")</f>
        <v/>
      </c>
      <c r="O6151" s="26" t="str">
        <f t="shared" si="482"/>
        <v/>
      </c>
      <c r="P6151" s="28" t="str">
        <f t="shared" si="486"/>
        <v/>
      </c>
      <c r="Q6151" s="24" t="str">
        <f t="shared" si="483"/>
        <v/>
      </c>
      <c r="R6151" s="24" t="str">
        <f t="shared" si="484"/>
        <v/>
      </c>
      <c r="S6151" s="27" t="str">
        <f t="shared" si="485"/>
        <v/>
      </c>
    </row>
    <row r="6152" spans="2:19" x14ac:dyDescent="0.3">
      <c r="B6152" s="24" t="str">
        <f>_xlfn.IFNA(VLOOKUP(A6152,list!B:C,2,FALSE),"")</f>
        <v/>
      </c>
      <c r="D6152" s="24" t="str">
        <f>_xlfn.IFNA(VLOOKUP(C6152,list!$G$2:$I$10,2,FALSE),"")</f>
        <v/>
      </c>
      <c r="E6152" s="24" t="str">
        <f>_xlfn.IFNA(VLOOKUP(C6152,list!G:I,3,FALSE),"")</f>
        <v/>
      </c>
      <c r="O6152" s="26" t="str">
        <f t="shared" si="482"/>
        <v/>
      </c>
      <c r="P6152" s="28" t="str">
        <f t="shared" si="486"/>
        <v/>
      </c>
      <c r="Q6152" s="24" t="str">
        <f t="shared" si="483"/>
        <v/>
      </c>
      <c r="R6152" s="24" t="str">
        <f t="shared" si="484"/>
        <v/>
      </c>
      <c r="S6152" s="27" t="str">
        <f t="shared" si="485"/>
        <v/>
      </c>
    </row>
    <row r="6153" spans="2:19" x14ac:dyDescent="0.3">
      <c r="B6153" s="24" t="str">
        <f>_xlfn.IFNA(VLOOKUP(A6153,list!B:C,2,FALSE),"")</f>
        <v/>
      </c>
      <c r="D6153" s="24" t="str">
        <f>_xlfn.IFNA(VLOOKUP(C6153,list!$G$2:$I$10,2,FALSE),"")</f>
        <v/>
      </c>
      <c r="E6153" s="24" t="str">
        <f>_xlfn.IFNA(VLOOKUP(C6153,list!G:I,3,FALSE),"")</f>
        <v/>
      </c>
      <c r="O6153" s="26" t="str">
        <f t="shared" si="482"/>
        <v/>
      </c>
      <c r="P6153" s="28" t="str">
        <f t="shared" si="486"/>
        <v/>
      </c>
      <c r="Q6153" s="24" t="str">
        <f t="shared" si="483"/>
        <v/>
      </c>
      <c r="R6153" s="24" t="str">
        <f t="shared" si="484"/>
        <v/>
      </c>
      <c r="S6153" s="27" t="str">
        <f t="shared" si="485"/>
        <v/>
      </c>
    </row>
    <row r="6154" spans="2:19" x14ac:dyDescent="0.3">
      <c r="B6154" s="24" t="str">
        <f>_xlfn.IFNA(VLOOKUP(A6154,list!B:C,2,FALSE),"")</f>
        <v/>
      </c>
      <c r="D6154" s="24" t="str">
        <f>_xlfn.IFNA(VLOOKUP(C6154,list!$G$2:$I$10,2,FALSE),"")</f>
        <v/>
      </c>
      <c r="E6154" s="24" t="str">
        <f>_xlfn.IFNA(VLOOKUP(C6154,list!G:I,3,FALSE),"")</f>
        <v/>
      </c>
      <c r="O6154" s="26" t="str">
        <f t="shared" si="482"/>
        <v/>
      </c>
      <c r="P6154" s="28" t="str">
        <f t="shared" si="486"/>
        <v/>
      </c>
      <c r="Q6154" s="24" t="str">
        <f t="shared" si="483"/>
        <v/>
      </c>
      <c r="R6154" s="24" t="str">
        <f t="shared" si="484"/>
        <v/>
      </c>
      <c r="S6154" s="27" t="str">
        <f t="shared" si="485"/>
        <v/>
      </c>
    </row>
    <row r="6155" spans="2:19" x14ac:dyDescent="0.3">
      <c r="B6155" s="24" t="str">
        <f>_xlfn.IFNA(VLOOKUP(A6155,list!B:C,2,FALSE),"")</f>
        <v/>
      </c>
      <c r="D6155" s="24" t="str">
        <f>_xlfn.IFNA(VLOOKUP(C6155,list!$G$2:$I$10,2,FALSE),"")</f>
        <v/>
      </c>
      <c r="E6155" s="24" t="str">
        <f>_xlfn.IFNA(VLOOKUP(C6155,list!G:I,3,FALSE),"")</f>
        <v/>
      </c>
      <c r="O6155" s="26" t="str">
        <f t="shared" si="482"/>
        <v/>
      </c>
      <c r="P6155" s="28" t="str">
        <f t="shared" si="486"/>
        <v/>
      </c>
      <c r="Q6155" s="24" t="str">
        <f t="shared" si="483"/>
        <v/>
      </c>
      <c r="R6155" s="24" t="str">
        <f t="shared" si="484"/>
        <v/>
      </c>
      <c r="S6155" s="27" t="str">
        <f t="shared" si="485"/>
        <v/>
      </c>
    </row>
    <row r="6156" spans="2:19" x14ac:dyDescent="0.3">
      <c r="B6156" s="24" t="str">
        <f>_xlfn.IFNA(VLOOKUP(A6156,list!B:C,2,FALSE),"")</f>
        <v/>
      </c>
      <c r="D6156" s="24" t="str">
        <f>_xlfn.IFNA(VLOOKUP(C6156,list!$G$2:$I$10,2,FALSE),"")</f>
        <v/>
      </c>
      <c r="E6156" s="24" t="str">
        <f>_xlfn.IFNA(VLOOKUP(C6156,list!G:I,3,FALSE),"")</f>
        <v/>
      </c>
      <c r="O6156" s="26" t="str">
        <f t="shared" si="482"/>
        <v/>
      </c>
      <c r="P6156" s="28" t="str">
        <f t="shared" si="486"/>
        <v/>
      </c>
      <c r="Q6156" s="24" t="str">
        <f t="shared" si="483"/>
        <v/>
      </c>
      <c r="R6156" s="24" t="str">
        <f t="shared" si="484"/>
        <v/>
      </c>
      <c r="S6156" s="27" t="str">
        <f t="shared" si="485"/>
        <v/>
      </c>
    </row>
    <row r="6157" spans="2:19" x14ac:dyDescent="0.3">
      <c r="B6157" s="24" t="str">
        <f>_xlfn.IFNA(VLOOKUP(A6157,list!B:C,2,FALSE),"")</f>
        <v/>
      </c>
      <c r="D6157" s="24" t="str">
        <f>_xlfn.IFNA(VLOOKUP(C6157,list!$G$2:$I$10,2,FALSE),"")</f>
        <v/>
      </c>
      <c r="E6157" s="24" t="str">
        <f>_xlfn.IFNA(VLOOKUP(C6157,list!G:I,3,FALSE),"")</f>
        <v/>
      </c>
      <c r="O6157" s="26" t="str">
        <f t="shared" si="482"/>
        <v/>
      </c>
      <c r="P6157" s="28" t="str">
        <f t="shared" si="486"/>
        <v/>
      </c>
      <c r="Q6157" s="24" t="str">
        <f t="shared" si="483"/>
        <v/>
      </c>
      <c r="R6157" s="24" t="str">
        <f t="shared" si="484"/>
        <v/>
      </c>
      <c r="S6157" s="27" t="str">
        <f t="shared" si="485"/>
        <v/>
      </c>
    </row>
    <row r="6158" spans="2:19" x14ac:dyDescent="0.3">
      <c r="B6158" s="24" t="str">
        <f>_xlfn.IFNA(VLOOKUP(A6158,list!B:C,2,FALSE),"")</f>
        <v/>
      </c>
      <c r="D6158" s="24" t="str">
        <f>_xlfn.IFNA(VLOOKUP(C6158,list!$G$2:$I$10,2,FALSE),"")</f>
        <v/>
      </c>
      <c r="E6158" s="24" t="str">
        <f>_xlfn.IFNA(VLOOKUP(C6158,list!G:I,3,FALSE),"")</f>
        <v/>
      </c>
      <c r="O6158" s="26" t="str">
        <f t="shared" si="482"/>
        <v/>
      </c>
      <c r="P6158" s="28" t="str">
        <f t="shared" si="486"/>
        <v/>
      </c>
      <c r="Q6158" s="24" t="str">
        <f t="shared" si="483"/>
        <v/>
      </c>
      <c r="R6158" s="24" t="str">
        <f t="shared" si="484"/>
        <v/>
      </c>
      <c r="S6158" s="27" t="str">
        <f t="shared" si="485"/>
        <v/>
      </c>
    </row>
    <row r="6159" spans="2:19" x14ac:dyDescent="0.3">
      <c r="B6159" s="24" t="str">
        <f>_xlfn.IFNA(VLOOKUP(A6159,list!B:C,2,FALSE),"")</f>
        <v/>
      </c>
      <c r="D6159" s="24" t="str">
        <f>_xlfn.IFNA(VLOOKUP(C6159,list!$G$2:$I$10,2,FALSE),"")</f>
        <v/>
      </c>
      <c r="E6159" s="24" t="str">
        <f>_xlfn.IFNA(VLOOKUP(C6159,list!G:I,3,FALSE),"")</f>
        <v/>
      </c>
      <c r="O6159" s="26" t="str">
        <f t="shared" si="482"/>
        <v/>
      </c>
      <c r="P6159" s="28" t="str">
        <f t="shared" si="486"/>
        <v/>
      </c>
      <c r="Q6159" s="24" t="str">
        <f t="shared" si="483"/>
        <v/>
      </c>
      <c r="R6159" s="24" t="str">
        <f t="shared" si="484"/>
        <v/>
      </c>
      <c r="S6159" s="27" t="str">
        <f t="shared" si="485"/>
        <v/>
      </c>
    </row>
    <row r="6160" spans="2:19" x14ac:dyDescent="0.3">
      <c r="B6160" s="24" t="str">
        <f>_xlfn.IFNA(VLOOKUP(A6160,list!B:C,2,FALSE),"")</f>
        <v/>
      </c>
      <c r="D6160" s="24" t="str">
        <f>_xlfn.IFNA(VLOOKUP(C6160,list!$G$2:$I$10,2,FALSE),"")</f>
        <v/>
      </c>
      <c r="E6160" s="24" t="str">
        <f>_xlfn.IFNA(VLOOKUP(C6160,list!G:I,3,FALSE),"")</f>
        <v/>
      </c>
      <c r="O6160" s="26" t="str">
        <f t="shared" si="482"/>
        <v/>
      </c>
      <c r="P6160" s="28" t="str">
        <f t="shared" si="486"/>
        <v/>
      </c>
      <c r="Q6160" s="24" t="str">
        <f t="shared" si="483"/>
        <v/>
      </c>
      <c r="R6160" s="24" t="str">
        <f t="shared" si="484"/>
        <v/>
      </c>
      <c r="S6160" s="27" t="str">
        <f t="shared" si="485"/>
        <v/>
      </c>
    </row>
    <row r="6161" spans="2:19" x14ac:dyDescent="0.3">
      <c r="B6161" s="24" t="str">
        <f>_xlfn.IFNA(VLOOKUP(A6161,list!B:C,2,FALSE),"")</f>
        <v/>
      </c>
      <c r="D6161" s="24" t="str">
        <f>_xlfn.IFNA(VLOOKUP(C6161,list!$G$2:$I$10,2,FALSE),"")</f>
        <v/>
      </c>
      <c r="E6161" s="24" t="str">
        <f>_xlfn.IFNA(VLOOKUP(C6161,list!G:I,3,FALSE),"")</f>
        <v/>
      </c>
      <c r="O6161" s="26" t="str">
        <f t="shared" si="482"/>
        <v/>
      </c>
      <c r="P6161" s="28" t="str">
        <f t="shared" si="486"/>
        <v/>
      </c>
      <c r="Q6161" s="24" t="str">
        <f t="shared" si="483"/>
        <v/>
      </c>
      <c r="R6161" s="24" t="str">
        <f t="shared" si="484"/>
        <v/>
      </c>
      <c r="S6161" s="27" t="str">
        <f t="shared" si="485"/>
        <v/>
      </c>
    </row>
    <row r="6162" spans="2:19" x14ac:dyDescent="0.3">
      <c r="B6162" s="24" t="str">
        <f>_xlfn.IFNA(VLOOKUP(A6162,list!B:C,2,FALSE),"")</f>
        <v/>
      </c>
      <c r="D6162" s="24" t="str">
        <f>_xlfn.IFNA(VLOOKUP(C6162,list!$G$2:$I$10,2,FALSE),"")</f>
        <v/>
      </c>
      <c r="E6162" s="24" t="str">
        <f>_xlfn.IFNA(VLOOKUP(C6162,list!G:I,3,FALSE),"")</f>
        <v/>
      </c>
      <c r="O6162" s="26" t="str">
        <f t="shared" si="482"/>
        <v/>
      </c>
      <c r="P6162" s="28" t="str">
        <f t="shared" si="486"/>
        <v/>
      </c>
      <c r="Q6162" s="24" t="str">
        <f t="shared" si="483"/>
        <v/>
      </c>
      <c r="R6162" s="24" t="str">
        <f t="shared" si="484"/>
        <v/>
      </c>
      <c r="S6162" s="27" t="str">
        <f t="shared" si="485"/>
        <v/>
      </c>
    </row>
    <row r="6163" spans="2:19" x14ac:dyDescent="0.3">
      <c r="B6163" s="24" t="str">
        <f>_xlfn.IFNA(VLOOKUP(A6163,list!B:C,2,FALSE),"")</f>
        <v/>
      </c>
      <c r="D6163" s="24" t="str">
        <f>_xlfn.IFNA(VLOOKUP(C6163,list!$G$2:$I$10,2,FALSE),"")</f>
        <v/>
      </c>
      <c r="E6163" s="24" t="str">
        <f>_xlfn.IFNA(VLOOKUP(C6163,list!G:I,3,FALSE),"")</f>
        <v/>
      </c>
      <c r="O6163" s="26" t="str">
        <f t="shared" si="482"/>
        <v/>
      </c>
      <c r="P6163" s="28" t="str">
        <f t="shared" si="486"/>
        <v/>
      </c>
      <c r="Q6163" s="24" t="str">
        <f t="shared" si="483"/>
        <v/>
      </c>
      <c r="R6163" s="24" t="str">
        <f t="shared" si="484"/>
        <v/>
      </c>
      <c r="S6163" s="27" t="str">
        <f t="shared" si="485"/>
        <v/>
      </c>
    </row>
    <row r="6164" spans="2:19" x14ac:dyDescent="0.3">
      <c r="B6164" s="24" t="str">
        <f>_xlfn.IFNA(VLOOKUP(A6164,list!B:C,2,FALSE),"")</f>
        <v/>
      </c>
      <c r="D6164" s="24" t="str">
        <f>_xlfn.IFNA(VLOOKUP(C6164,list!$G$2:$I$10,2,FALSE),"")</f>
        <v/>
      </c>
      <c r="E6164" s="24" t="str">
        <f>_xlfn.IFNA(VLOOKUP(C6164,list!G:I,3,FALSE),"")</f>
        <v/>
      </c>
      <c r="O6164" s="26" t="str">
        <f t="shared" si="482"/>
        <v/>
      </c>
      <c r="P6164" s="28" t="str">
        <f t="shared" si="486"/>
        <v/>
      </c>
      <c r="Q6164" s="24" t="str">
        <f t="shared" si="483"/>
        <v/>
      </c>
      <c r="R6164" s="24" t="str">
        <f t="shared" si="484"/>
        <v/>
      </c>
      <c r="S6164" s="27" t="str">
        <f t="shared" si="485"/>
        <v/>
      </c>
    </row>
    <row r="6165" spans="2:19" x14ac:dyDescent="0.3">
      <c r="B6165" s="24" t="str">
        <f>_xlfn.IFNA(VLOOKUP(A6165,list!B:C,2,FALSE),"")</f>
        <v/>
      </c>
      <c r="D6165" s="24" t="str">
        <f>_xlfn.IFNA(VLOOKUP(C6165,list!$G$2:$I$10,2,FALSE),"")</f>
        <v/>
      </c>
      <c r="E6165" s="24" t="str">
        <f>_xlfn.IFNA(VLOOKUP(C6165,list!G:I,3,FALSE),"")</f>
        <v/>
      </c>
      <c r="O6165" s="26" t="str">
        <f t="shared" si="482"/>
        <v/>
      </c>
      <c r="P6165" s="28" t="str">
        <f t="shared" si="486"/>
        <v/>
      </c>
      <c r="Q6165" s="24" t="str">
        <f t="shared" si="483"/>
        <v/>
      </c>
      <c r="R6165" s="24" t="str">
        <f t="shared" si="484"/>
        <v/>
      </c>
      <c r="S6165" s="27" t="str">
        <f t="shared" si="485"/>
        <v/>
      </c>
    </row>
    <row r="6166" spans="2:19" x14ac:dyDescent="0.3">
      <c r="B6166" s="24" t="str">
        <f>_xlfn.IFNA(VLOOKUP(A6166,list!B:C,2,FALSE),"")</f>
        <v/>
      </c>
      <c r="D6166" s="24" t="str">
        <f>_xlfn.IFNA(VLOOKUP(C6166,list!$G$2:$I$10,2,FALSE),"")</f>
        <v/>
      </c>
      <c r="E6166" s="24" t="str">
        <f>_xlfn.IFNA(VLOOKUP(C6166,list!G:I,3,FALSE),"")</f>
        <v/>
      </c>
      <c r="O6166" s="26" t="str">
        <f t="shared" si="482"/>
        <v/>
      </c>
      <c r="P6166" s="28" t="str">
        <f t="shared" si="486"/>
        <v/>
      </c>
      <c r="Q6166" s="24" t="str">
        <f t="shared" si="483"/>
        <v/>
      </c>
      <c r="R6166" s="24" t="str">
        <f t="shared" si="484"/>
        <v/>
      </c>
      <c r="S6166" s="27" t="str">
        <f t="shared" si="485"/>
        <v/>
      </c>
    </row>
    <row r="6167" spans="2:19" x14ac:dyDescent="0.3">
      <c r="B6167" s="24" t="str">
        <f>_xlfn.IFNA(VLOOKUP(A6167,list!B:C,2,FALSE),"")</f>
        <v/>
      </c>
      <c r="D6167" s="24" t="str">
        <f>_xlfn.IFNA(VLOOKUP(C6167,list!$G$2:$I$10,2,FALSE),"")</f>
        <v/>
      </c>
      <c r="E6167" s="24" t="str">
        <f>_xlfn.IFNA(VLOOKUP(C6167,list!G:I,3,FALSE),"")</f>
        <v/>
      </c>
      <c r="O6167" s="26" t="str">
        <f t="shared" si="482"/>
        <v/>
      </c>
      <c r="P6167" s="28" t="str">
        <f t="shared" si="486"/>
        <v/>
      </c>
      <c r="Q6167" s="24" t="str">
        <f t="shared" si="483"/>
        <v/>
      </c>
      <c r="R6167" s="24" t="str">
        <f t="shared" si="484"/>
        <v/>
      </c>
      <c r="S6167" s="27" t="str">
        <f t="shared" si="485"/>
        <v/>
      </c>
    </row>
    <row r="6168" spans="2:19" x14ac:dyDescent="0.3">
      <c r="B6168" s="24" t="str">
        <f>_xlfn.IFNA(VLOOKUP(A6168,list!B:C,2,FALSE),"")</f>
        <v/>
      </c>
      <c r="D6168" s="24" t="str">
        <f>_xlfn.IFNA(VLOOKUP(C6168,list!$G$2:$I$10,2,FALSE),"")</f>
        <v/>
      </c>
      <c r="E6168" s="24" t="str">
        <f>_xlfn.IFNA(VLOOKUP(C6168,list!G:I,3,FALSE),"")</f>
        <v/>
      </c>
      <c r="O6168" s="26" t="str">
        <f t="shared" si="482"/>
        <v/>
      </c>
      <c r="P6168" s="28" t="str">
        <f t="shared" si="486"/>
        <v/>
      </c>
      <c r="Q6168" s="24" t="str">
        <f t="shared" si="483"/>
        <v/>
      </c>
      <c r="R6168" s="24" t="str">
        <f t="shared" si="484"/>
        <v/>
      </c>
      <c r="S6168" s="27" t="str">
        <f t="shared" si="485"/>
        <v/>
      </c>
    </row>
    <row r="6169" spans="2:19" x14ac:dyDescent="0.3">
      <c r="B6169" s="24" t="str">
        <f>_xlfn.IFNA(VLOOKUP(A6169,list!B:C,2,FALSE),"")</f>
        <v/>
      </c>
      <c r="D6169" s="24" t="str">
        <f>_xlfn.IFNA(VLOOKUP(C6169,list!$G$2:$I$10,2,FALSE),"")</f>
        <v/>
      </c>
      <c r="E6169" s="24" t="str">
        <f>_xlfn.IFNA(VLOOKUP(C6169,list!G:I,3,FALSE),"")</f>
        <v/>
      </c>
      <c r="O6169" s="26" t="str">
        <f t="shared" si="482"/>
        <v/>
      </c>
      <c r="P6169" s="28" t="str">
        <f t="shared" si="486"/>
        <v/>
      </c>
      <c r="Q6169" s="24" t="str">
        <f t="shared" si="483"/>
        <v/>
      </c>
      <c r="R6169" s="24" t="str">
        <f t="shared" si="484"/>
        <v/>
      </c>
      <c r="S6169" s="27" t="str">
        <f t="shared" si="485"/>
        <v/>
      </c>
    </row>
    <row r="6170" spans="2:19" x14ac:dyDescent="0.3">
      <c r="B6170" s="24" t="str">
        <f>_xlfn.IFNA(VLOOKUP(A6170,list!B:C,2,FALSE),"")</f>
        <v/>
      </c>
      <c r="D6170" s="24" t="str">
        <f>_xlfn.IFNA(VLOOKUP(C6170,list!$G$2:$I$10,2,FALSE),"")</f>
        <v/>
      </c>
      <c r="E6170" s="24" t="str">
        <f>_xlfn.IFNA(VLOOKUP(C6170,list!G:I,3,FALSE),"")</f>
        <v/>
      </c>
      <c r="O6170" s="26" t="str">
        <f t="shared" si="482"/>
        <v/>
      </c>
      <c r="P6170" s="28" t="str">
        <f t="shared" si="486"/>
        <v/>
      </c>
      <c r="Q6170" s="24" t="str">
        <f t="shared" si="483"/>
        <v/>
      </c>
      <c r="R6170" s="24" t="str">
        <f t="shared" si="484"/>
        <v/>
      </c>
      <c r="S6170" s="27" t="str">
        <f t="shared" si="485"/>
        <v/>
      </c>
    </row>
    <row r="6171" spans="2:19" x14ac:dyDescent="0.3">
      <c r="B6171" s="24" t="str">
        <f>_xlfn.IFNA(VLOOKUP(A6171,list!B:C,2,FALSE),"")</f>
        <v/>
      </c>
      <c r="D6171" s="24" t="str">
        <f>_xlfn.IFNA(VLOOKUP(C6171,list!$G$2:$I$10,2,FALSE),"")</f>
        <v/>
      </c>
      <c r="E6171" s="24" t="str">
        <f>_xlfn.IFNA(VLOOKUP(C6171,list!G:I,3,FALSE),"")</f>
        <v/>
      </c>
      <c r="O6171" s="26" t="str">
        <f t="shared" si="482"/>
        <v/>
      </c>
      <c r="P6171" s="28" t="str">
        <f t="shared" si="486"/>
        <v/>
      </c>
      <c r="Q6171" s="24" t="str">
        <f t="shared" si="483"/>
        <v/>
      </c>
      <c r="R6171" s="24" t="str">
        <f t="shared" si="484"/>
        <v/>
      </c>
      <c r="S6171" s="27" t="str">
        <f t="shared" si="485"/>
        <v/>
      </c>
    </row>
    <row r="6172" spans="2:19" x14ac:dyDescent="0.3">
      <c r="B6172" s="24" t="str">
        <f>_xlfn.IFNA(VLOOKUP(A6172,list!B:C,2,FALSE),"")</f>
        <v/>
      </c>
      <c r="D6172" s="24" t="str">
        <f>_xlfn.IFNA(VLOOKUP(C6172,list!$G$2:$I$10,2,FALSE),"")</f>
        <v/>
      </c>
      <c r="E6172" s="24" t="str">
        <f>_xlfn.IFNA(VLOOKUP(C6172,list!G:I,3,FALSE),"")</f>
        <v/>
      </c>
      <c r="O6172" s="26" t="str">
        <f t="shared" si="482"/>
        <v/>
      </c>
      <c r="P6172" s="28" t="str">
        <f t="shared" si="486"/>
        <v/>
      </c>
      <c r="Q6172" s="24" t="str">
        <f t="shared" si="483"/>
        <v/>
      </c>
      <c r="R6172" s="24" t="str">
        <f t="shared" si="484"/>
        <v/>
      </c>
      <c r="S6172" s="27" t="str">
        <f t="shared" si="485"/>
        <v/>
      </c>
    </row>
    <row r="6173" spans="2:19" x14ac:dyDescent="0.3">
      <c r="B6173" s="24" t="str">
        <f>_xlfn.IFNA(VLOOKUP(A6173,list!B:C,2,FALSE),"")</f>
        <v/>
      </c>
      <c r="D6173" s="24" t="str">
        <f>_xlfn.IFNA(VLOOKUP(C6173,list!$G$2:$I$10,2,FALSE),"")</f>
        <v/>
      </c>
      <c r="E6173" s="24" t="str">
        <f>_xlfn.IFNA(VLOOKUP(C6173,list!G:I,3,FALSE),"")</f>
        <v/>
      </c>
      <c r="O6173" s="26" t="str">
        <f t="shared" si="482"/>
        <v/>
      </c>
      <c r="P6173" s="28" t="str">
        <f t="shared" si="486"/>
        <v/>
      </c>
      <c r="Q6173" s="24" t="str">
        <f t="shared" si="483"/>
        <v/>
      </c>
      <c r="R6173" s="24" t="str">
        <f t="shared" si="484"/>
        <v/>
      </c>
      <c r="S6173" s="27" t="str">
        <f t="shared" si="485"/>
        <v/>
      </c>
    </row>
    <row r="6174" spans="2:19" x14ac:dyDescent="0.3">
      <c r="B6174" s="24" t="str">
        <f>_xlfn.IFNA(VLOOKUP(A6174,list!B:C,2,FALSE),"")</f>
        <v/>
      </c>
      <c r="D6174" s="24" t="str">
        <f>_xlfn.IFNA(VLOOKUP(C6174,list!$G$2:$I$10,2,FALSE),"")</f>
        <v/>
      </c>
      <c r="E6174" s="24" t="str">
        <f>_xlfn.IFNA(VLOOKUP(C6174,list!G:I,3,FALSE),"")</f>
        <v/>
      </c>
      <c r="O6174" s="26" t="str">
        <f t="shared" si="482"/>
        <v/>
      </c>
      <c r="P6174" s="28" t="str">
        <f t="shared" si="486"/>
        <v/>
      </c>
      <c r="Q6174" s="24" t="str">
        <f t="shared" si="483"/>
        <v/>
      </c>
      <c r="R6174" s="24" t="str">
        <f t="shared" si="484"/>
        <v/>
      </c>
      <c r="S6174" s="27" t="str">
        <f t="shared" si="485"/>
        <v/>
      </c>
    </row>
    <row r="6175" spans="2:19" x14ac:dyDescent="0.3">
      <c r="B6175" s="24" t="str">
        <f>_xlfn.IFNA(VLOOKUP(A6175,list!B:C,2,FALSE),"")</f>
        <v/>
      </c>
      <c r="D6175" s="24" t="str">
        <f>_xlfn.IFNA(VLOOKUP(C6175,list!$G$2:$I$10,2,FALSE),"")</f>
        <v/>
      </c>
      <c r="E6175" s="24" t="str">
        <f>_xlfn.IFNA(VLOOKUP(C6175,list!G:I,3,FALSE),"")</f>
        <v/>
      </c>
      <c r="O6175" s="26" t="str">
        <f t="shared" si="482"/>
        <v/>
      </c>
      <c r="P6175" s="28" t="str">
        <f t="shared" si="486"/>
        <v/>
      </c>
      <c r="Q6175" s="24" t="str">
        <f t="shared" si="483"/>
        <v/>
      </c>
      <c r="R6175" s="24" t="str">
        <f t="shared" si="484"/>
        <v/>
      </c>
      <c r="S6175" s="27" t="str">
        <f t="shared" si="485"/>
        <v/>
      </c>
    </row>
    <row r="6176" spans="2:19" x14ac:dyDescent="0.3">
      <c r="B6176" s="24" t="str">
        <f>_xlfn.IFNA(VLOOKUP(A6176,list!B:C,2,FALSE),"")</f>
        <v/>
      </c>
      <c r="D6176" s="24" t="str">
        <f>_xlfn.IFNA(VLOOKUP(C6176,list!$G$2:$I$10,2,FALSE),"")</f>
        <v/>
      </c>
      <c r="E6176" s="24" t="str">
        <f>_xlfn.IFNA(VLOOKUP(C6176,list!G:I,3,FALSE),"")</f>
        <v/>
      </c>
      <c r="O6176" s="26" t="str">
        <f t="shared" si="482"/>
        <v/>
      </c>
      <c r="P6176" s="28" t="str">
        <f t="shared" si="486"/>
        <v/>
      </c>
      <c r="Q6176" s="24" t="str">
        <f t="shared" si="483"/>
        <v/>
      </c>
      <c r="R6176" s="24" t="str">
        <f t="shared" si="484"/>
        <v/>
      </c>
      <c r="S6176" s="27" t="str">
        <f t="shared" si="485"/>
        <v/>
      </c>
    </row>
    <row r="6177" spans="2:19" x14ac:dyDescent="0.3">
      <c r="B6177" s="24" t="str">
        <f>_xlfn.IFNA(VLOOKUP(A6177,list!B:C,2,FALSE),"")</f>
        <v/>
      </c>
      <c r="D6177" s="24" t="str">
        <f>_xlfn.IFNA(VLOOKUP(C6177,list!$G$2:$I$10,2,FALSE),"")</f>
        <v/>
      </c>
      <c r="E6177" s="24" t="str">
        <f>_xlfn.IFNA(VLOOKUP(C6177,list!G:I,3,FALSE),"")</f>
        <v/>
      </c>
      <c r="O6177" s="26" t="str">
        <f t="shared" si="482"/>
        <v/>
      </c>
      <c r="P6177" s="28" t="str">
        <f t="shared" si="486"/>
        <v/>
      </c>
      <c r="Q6177" s="24" t="str">
        <f t="shared" si="483"/>
        <v/>
      </c>
      <c r="R6177" s="24" t="str">
        <f t="shared" si="484"/>
        <v/>
      </c>
      <c r="S6177" s="27" t="str">
        <f t="shared" si="485"/>
        <v/>
      </c>
    </row>
    <row r="6178" spans="2:19" x14ac:dyDescent="0.3">
      <c r="B6178" s="24" t="str">
        <f>_xlfn.IFNA(VLOOKUP(A6178,list!B:C,2,FALSE),"")</f>
        <v/>
      </c>
      <c r="D6178" s="24" t="str">
        <f>_xlfn.IFNA(VLOOKUP(C6178,list!$G$2:$I$10,2,FALSE),"")</f>
        <v/>
      </c>
      <c r="E6178" s="24" t="str">
        <f>_xlfn.IFNA(VLOOKUP(C6178,list!G:I,3,FALSE),"")</f>
        <v/>
      </c>
      <c r="O6178" s="26" t="str">
        <f t="shared" si="482"/>
        <v/>
      </c>
      <c r="P6178" s="28" t="str">
        <f t="shared" si="486"/>
        <v/>
      </c>
      <c r="Q6178" s="24" t="str">
        <f t="shared" si="483"/>
        <v/>
      </c>
      <c r="R6178" s="24" t="str">
        <f t="shared" si="484"/>
        <v/>
      </c>
      <c r="S6178" s="27" t="str">
        <f t="shared" si="485"/>
        <v/>
      </c>
    </row>
    <row r="6179" spans="2:19" x14ac:dyDescent="0.3">
      <c r="B6179" s="24" t="str">
        <f>_xlfn.IFNA(VLOOKUP(A6179,list!B:C,2,FALSE),"")</f>
        <v/>
      </c>
      <c r="D6179" s="24" t="str">
        <f>_xlfn.IFNA(VLOOKUP(C6179,list!$G$2:$I$10,2,FALSE),"")</f>
        <v/>
      </c>
      <c r="E6179" s="24" t="str">
        <f>_xlfn.IFNA(VLOOKUP(C6179,list!G:I,3,FALSE),"")</f>
        <v/>
      </c>
      <c r="O6179" s="26" t="str">
        <f t="shared" si="482"/>
        <v/>
      </c>
      <c r="P6179" s="28" t="str">
        <f t="shared" si="486"/>
        <v/>
      </c>
      <c r="Q6179" s="24" t="str">
        <f t="shared" si="483"/>
        <v/>
      </c>
      <c r="R6179" s="24" t="str">
        <f t="shared" si="484"/>
        <v/>
      </c>
      <c r="S6179" s="27" t="str">
        <f t="shared" si="485"/>
        <v/>
      </c>
    </row>
    <row r="6180" spans="2:19" x14ac:dyDescent="0.3">
      <c r="B6180" s="24" t="str">
        <f>_xlfn.IFNA(VLOOKUP(A6180,list!B:C,2,FALSE),"")</f>
        <v/>
      </c>
      <c r="D6180" s="24" t="str">
        <f>_xlfn.IFNA(VLOOKUP(C6180,list!$G$2:$I$10,2,FALSE),"")</f>
        <v/>
      </c>
      <c r="E6180" s="24" t="str">
        <f>_xlfn.IFNA(VLOOKUP(C6180,list!G:I,3,FALSE),"")</f>
        <v/>
      </c>
      <c r="O6180" s="26" t="str">
        <f t="shared" si="482"/>
        <v/>
      </c>
      <c r="P6180" s="28" t="str">
        <f t="shared" si="486"/>
        <v/>
      </c>
      <c r="Q6180" s="24" t="str">
        <f t="shared" si="483"/>
        <v/>
      </c>
      <c r="R6180" s="24" t="str">
        <f t="shared" si="484"/>
        <v/>
      </c>
      <c r="S6180" s="27" t="str">
        <f t="shared" si="485"/>
        <v/>
      </c>
    </row>
    <row r="6181" spans="2:19" x14ac:dyDescent="0.3">
      <c r="B6181" s="24" t="str">
        <f>_xlfn.IFNA(VLOOKUP(A6181,list!B:C,2,FALSE),"")</f>
        <v/>
      </c>
      <c r="D6181" s="24" t="str">
        <f>_xlfn.IFNA(VLOOKUP(C6181,list!$G$2:$I$10,2,FALSE),"")</f>
        <v/>
      </c>
      <c r="E6181" s="24" t="str">
        <f>_xlfn.IFNA(VLOOKUP(C6181,list!G:I,3,FALSE),"")</f>
        <v/>
      </c>
      <c r="O6181" s="26" t="str">
        <f t="shared" si="482"/>
        <v/>
      </c>
      <c r="P6181" s="28" t="str">
        <f t="shared" si="486"/>
        <v/>
      </c>
      <c r="Q6181" s="24" t="str">
        <f t="shared" si="483"/>
        <v/>
      </c>
      <c r="R6181" s="24" t="str">
        <f t="shared" si="484"/>
        <v/>
      </c>
      <c r="S6181" s="27" t="str">
        <f t="shared" si="485"/>
        <v/>
      </c>
    </row>
    <row r="6182" spans="2:19" x14ac:dyDescent="0.3">
      <c r="B6182" s="24" t="str">
        <f>_xlfn.IFNA(VLOOKUP(A6182,list!B:C,2,FALSE),"")</f>
        <v/>
      </c>
      <c r="D6182" s="24" t="str">
        <f>_xlfn.IFNA(VLOOKUP(C6182,list!$G$2:$I$10,2,FALSE),"")</f>
        <v/>
      </c>
      <c r="E6182" s="24" t="str">
        <f>_xlfn.IFNA(VLOOKUP(C6182,list!G:I,3,FALSE),"")</f>
        <v/>
      </c>
      <c r="O6182" s="26" t="str">
        <f t="shared" si="482"/>
        <v/>
      </c>
      <c r="P6182" s="28" t="str">
        <f t="shared" si="486"/>
        <v/>
      </c>
      <c r="Q6182" s="24" t="str">
        <f t="shared" si="483"/>
        <v/>
      </c>
      <c r="R6182" s="24" t="str">
        <f t="shared" si="484"/>
        <v/>
      </c>
      <c r="S6182" s="27" t="str">
        <f t="shared" si="485"/>
        <v/>
      </c>
    </row>
    <row r="6183" spans="2:19" x14ac:dyDescent="0.3">
      <c r="B6183" s="24" t="str">
        <f>_xlfn.IFNA(VLOOKUP(A6183,list!B:C,2,FALSE),"")</f>
        <v/>
      </c>
      <c r="D6183" s="24" t="str">
        <f>_xlfn.IFNA(VLOOKUP(C6183,list!$G$2:$I$10,2,FALSE),"")</f>
        <v/>
      </c>
      <c r="E6183" s="24" t="str">
        <f>_xlfn.IFNA(VLOOKUP(C6183,list!G:I,3,FALSE),"")</f>
        <v/>
      </c>
      <c r="O6183" s="26" t="str">
        <f t="shared" si="482"/>
        <v/>
      </c>
      <c r="P6183" s="28" t="str">
        <f t="shared" si="486"/>
        <v/>
      </c>
      <c r="Q6183" s="24" t="str">
        <f t="shared" si="483"/>
        <v/>
      </c>
      <c r="R6183" s="24" t="str">
        <f t="shared" si="484"/>
        <v/>
      </c>
      <c r="S6183" s="27" t="str">
        <f t="shared" si="485"/>
        <v/>
      </c>
    </row>
    <row r="6184" spans="2:19" x14ac:dyDescent="0.3">
      <c r="B6184" s="24" t="str">
        <f>_xlfn.IFNA(VLOOKUP(A6184,list!B:C,2,FALSE),"")</f>
        <v/>
      </c>
      <c r="D6184" s="24" t="str">
        <f>_xlfn.IFNA(VLOOKUP(C6184,list!$G$2:$I$10,2,FALSE),"")</f>
        <v/>
      </c>
      <c r="E6184" s="24" t="str">
        <f>_xlfn.IFNA(VLOOKUP(C6184,list!G:I,3,FALSE),"")</f>
        <v/>
      </c>
      <c r="O6184" s="26" t="str">
        <f t="shared" si="482"/>
        <v/>
      </c>
      <c r="P6184" s="28" t="str">
        <f t="shared" si="486"/>
        <v/>
      </c>
      <c r="Q6184" s="24" t="str">
        <f t="shared" si="483"/>
        <v/>
      </c>
      <c r="R6184" s="24" t="str">
        <f t="shared" si="484"/>
        <v/>
      </c>
      <c r="S6184" s="27" t="str">
        <f t="shared" si="485"/>
        <v/>
      </c>
    </row>
    <row r="6185" spans="2:19" x14ac:dyDescent="0.3">
      <c r="B6185" s="24" t="str">
        <f>_xlfn.IFNA(VLOOKUP(A6185,list!B:C,2,FALSE),"")</f>
        <v/>
      </c>
      <c r="D6185" s="24" t="str">
        <f>_xlfn.IFNA(VLOOKUP(C6185,list!$G$2:$I$10,2,FALSE),"")</f>
        <v/>
      </c>
      <c r="E6185" s="24" t="str">
        <f>_xlfn.IFNA(VLOOKUP(C6185,list!G:I,3,FALSE),"")</f>
        <v/>
      </c>
      <c r="O6185" s="26" t="str">
        <f t="shared" si="482"/>
        <v/>
      </c>
      <c r="P6185" s="28" t="str">
        <f t="shared" si="486"/>
        <v/>
      </c>
      <c r="Q6185" s="24" t="str">
        <f t="shared" si="483"/>
        <v/>
      </c>
      <c r="R6185" s="24" t="str">
        <f t="shared" si="484"/>
        <v/>
      </c>
      <c r="S6185" s="27" t="str">
        <f t="shared" si="485"/>
        <v/>
      </c>
    </row>
    <row r="6186" spans="2:19" x14ac:dyDescent="0.3">
      <c r="B6186" s="24" t="str">
        <f>_xlfn.IFNA(VLOOKUP(A6186,list!B:C,2,FALSE),"")</f>
        <v/>
      </c>
      <c r="D6186" s="24" t="str">
        <f>_xlfn.IFNA(VLOOKUP(C6186,list!$G$2:$I$10,2,FALSE),"")</f>
        <v/>
      </c>
      <c r="E6186" s="24" t="str">
        <f>_xlfn.IFNA(VLOOKUP(C6186,list!G:I,3,FALSE),"")</f>
        <v/>
      </c>
      <c r="O6186" s="26" t="str">
        <f t="shared" si="482"/>
        <v/>
      </c>
      <c r="P6186" s="28" t="str">
        <f t="shared" si="486"/>
        <v/>
      </c>
      <c r="Q6186" s="24" t="str">
        <f t="shared" si="483"/>
        <v/>
      </c>
      <c r="R6186" s="24" t="str">
        <f t="shared" si="484"/>
        <v/>
      </c>
      <c r="S6186" s="27" t="str">
        <f t="shared" si="485"/>
        <v/>
      </c>
    </row>
    <row r="6187" spans="2:19" x14ac:dyDescent="0.3">
      <c r="B6187" s="24" t="str">
        <f>_xlfn.IFNA(VLOOKUP(A6187,list!B:C,2,FALSE),"")</f>
        <v/>
      </c>
      <c r="D6187" s="24" t="str">
        <f>_xlfn.IFNA(VLOOKUP(C6187,list!$G$2:$I$10,2,FALSE),"")</f>
        <v/>
      </c>
      <c r="E6187" s="24" t="str">
        <f>_xlfn.IFNA(VLOOKUP(C6187,list!G:I,3,FALSE),"")</f>
        <v/>
      </c>
      <c r="O6187" s="26" t="str">
        <f t="shared" si="482"/>
        <v/>
      </c>
      <c r="P6187" s="28" t="str">
        <f t="shared" si="486"/>
        <v/>
      </c>
      <c r="Q6187" s="24" t="str">
        <f t="shared" si="483"/>
        <v/>
      </c>
      <c r="R6187" s="24" t="str">
        <f t="shared" si="484"/>
        <v/>
      </c>
      <c r="S6187" s="27" t="str">
        <f t="shared" si="485"/>
        <v/>
      </c>
    </row>
    <row r="6188" spans="2:19" x14ac:dyDescent="0.3">
      <c r="B6188" s="24" t="str">
        <f>_xlfn.IFNA(VLOOKUP(A6188,list!B:C,2,FALSE),"")</f>
        <v/>
      </c>
      <c r="D6188" s="24" t="str">
        <f>_xlfn.IFNA(VLOOKUP(C6188,list!$G$2:$I$10,2,FALSE),"")</f>
        <v/>
      </c>
      <c r="E6188" s="24" t="str">
        <f>_xlfn.IFNA(VLOOKUP(C6188,list!G:I,3,FALSE),"")</f>
        <v/>
      </c>
      <c r="O6188" s="26" t="str">
        <f t="shared" si="482"/>
        <v/>
      </c>
      <c r="P6188" s="28" t="str">
        <f t="shared" si="486"/>
        <v/>
      </c>
      <c r="Q6188" s="24" t="str">
        <f t="shared" si="483"/>
        <v/>
      </c>
      <c r="R6188" s="24" t="str">
        <f t="shared" si="484"/>
        <v/>
      </c>
      <c r="S6188" s="27" t="str">
        <f t="shared" si="485"/>
        <v/>
      </c>
    </row>
    <row r="6189" spans="2:19" x14ac:dyDescent="0.3">
      <c r="B6189" s="24" t="str">
        <f>_xlfn.IFNA(VLOOKUP(A6189,list!B:C,2,FALSE),"")</f>
        <v/>
      </c>
      <c r="D6189" s="24" t="str">
        <f>_xlfn.IFNA(VLOOKUP(C6189,list!$G$2:$I$10,2,FALSE),"")</f>
        <v/>
      </c>
      <c r="E6189" s="24" t="str">
        <f>_xlfn.IFNA(VLOOKUP(C6189,list!G:I,3,FALSE),"")</f>
        <v/>
      </c>
      <c r="O6189" s="26" t="str">
        <f t="shared" si="482"/>
        <v/>
      </c>
      <c r="P6189" s="28" t="str">
        <f t="shared" si="486"/>
        <v/>
      </c>
      <c r="Q6189" s="24" t="str">
        <f t="shared" si="483"/>
        <v/>
      </c>
      <c r="R6189" s="24" t="str">
        <f t="shared" si="484"/>
        <v/>
      </c>
      <c r="S6189" s="27" t="str">
        <f t="shared" si="485"/>
        <v/>
      </c>
    </row>
    <row r="6190" spans="2:19" x14ac:dyDescent="0.3">
      <c r="B6190" s="24" t="str">
        <f>_xlfn.IFNA(VLOOKUP(A6190,list!B:C,2,FALSE),"")</f>
        <v/>
      </c>
      <c r="D6190" s="24" t="str">
        <f>_xlfn.IFNA(VLOOKUP(C6190,list!$G$2:$I$10,2,FALSE),"")</f>
        <v/>
      </c>
      <c r="E6190" s="24" t="str">
        <f>_xlfn.IFNA(VLOOKUP(C6190,list!G:I,3,FALSE),"")</f>
        <v/>
      </c>
      <c r="O6190" s="26" t="str">
        <f t="shared" si="482"/>
        <v/>
      </c>
      <c r="P6190" s="28" t="str">
        <f t="shared" si="486"/>
        <v/>
      </c>
      <c r="Q6190" s="24" t="str">
        <f t="shared" si="483"/>
        <v/>
      </c>
      <c r="R6190" s="24" t="str">
        <f t="shared" si="484"/>
        <v/>
      </c>
      <c r="S6190" s="27" t="str">
        <f t="shared" si="485"/>
        <v/>
      </c>
    </row>
    <row r="6191" spans="2:19" x14ac:dyDescent="0.3">
      <c r="B6191" s="24" t="str">
        <f>_xlfn.IFNA(VLOOKUP(A6191,list!B:C,2,FALSE),"")</f>
        <v/>
      </c>
      <c r="D6191" s="24" t="str">
        <f>_xlfn.IFNA(VLOOKUP(C6191,list!$G$2:$I$10,2,FALSE),"")</f>
        <v/>
      </c>
      <c r="E6191" s="24" t="str">
        <f>_xlfn.IFNA(VLOOKUP(C6191,list!G:I,3,FALSE),"")</f>
        <v/>
      </c>
      <c r="O6191" s="26" t="str">
        <f t="shared" si="482"/>
        <v/>
      </c>
      <c r="P6191" s="28" t="str">
        <f t="shared" si="486"/>
        <v/>
      </c>
      <c r="Q6191" s="24" t="str">
        <f t="shared" si="483"/>
        <v/>
      </c>
      <c r="R6191" s="24" t="str">
        <f t="shared" si="484"/>
        <v/>
      </c>
      <c r="S6191" s="27" t="str">
        <f t="shared" si="485"/>
        <v/>
      </c>
    </row>
    <row r="6192" spans="2:19" x14ac:dyDescent="0.3">
      <c r="B6192" s="24" t="str">
        <f>_xlfn.IFNA(VLOOKUP(A6192,list!B:C,2,FALSE),"")</f>
        <v/>
      </c>
      <c r="D6192" s="24" t="str">
        <f>_xlfn.IFNA(VLOOKUP(C6192,list!$G$2:$I$10,2,FALSE),"")</f>
        <v/>
      </c>
      <c r="E6192" s="24" t="str">
        <f>_xlfn.IFNA(VLOOKUP(C6192,list!G:I,3,FALSE),"")</f>
        <v/>
      </c>
      <c r="O6192" s="26" t="str">
        <f t="shared" si="482"/>
        <v/>
      </c>
      <c r="P6192" s="28" t="str">
        <f t="shared" si="486"/>
        <v/>
      </c>
      <c r="Q6192" s="24" t="str">
        <f t="shared" si="483"/>
        <v/>
      </c>
      <c r="R6192" s="24" t="str">
        <f t="shared" si="484"/>
        <v/>
      </c>
      <c r="S6192" s="27" t="str">
        <f t="shared" si="485"/>
        <v/>
      </c>
    </row>
    <row r="6193" spans="2:19" x14ac:dyDescent="0.3">
      <c r="B6193" s="24" t="str">
        <f>_xlfn.IFNA(VLOOKUP(A6193,list!B:C,2,FALSE),"")</f>
        <v/>
      </c>
      <c r="D6193" s="24" t="str">
        <f>_xlfn.IFNA(VLOOKUP(C6193,list!$G$2:$I$10,2,FALSE),"")</f>
        <v/>
      </c>
      <c r="E6193" s="24" t="str">
        <f>_xlfn.IFNA(VLOOKUP(C6193,list!G:I,3,FALSE),"")</f>
        <v/>
      </c>
      <c r="O6193" s="26" t="str">
        <f t="shared" si="482"/>
        <v/>
      </c>
      <c r="P6193" s="28" t="str">
        <f t="shared" si="486"/>
        <v/>
      </c>
      <c r="Q6193" s="24" t="str">
        <f t="shared" si="483"/>
        <v/>
      </c>
      <c r="R6193" s="24" t="str">
        <f t="shared" si="484"/>
        <v/>
      </c>
      <c r="S6193" s="27" t="str">
        <f t="shared" si="485"/>
        <v/>
      </c>
    </row>
    <row r="6194" spans="2:19" x14ac:dyDescent="0.3">
      <c r="B6194" s="24" t="str">
        <f>_xlfn.IFNA(VLOOKUP(A6194,list!B:C,2,FALSE),"")</f>
        <v/>
      </c>
      <c r="D6194" s="24" t="str">
        <f>_xlfn.IFNA(VLOOKUP(C6194,list!$G$2:$I$10,2,FALSE),"")</f>
        <v/>
      </c>
      <c r="E6194" s="24" t="str">
        <f>_xlfn.IFNA(VLOOKUP(C6194,list!G:I,3,FALSE),"")</f>
        <v/>
      </c>
      <c r="O6194" s="26" t="str">
        <f t="shared" si="482"/>
        <v/>
      </c>
      <c r="P6194" s="28" t="str">
        <f t="shared" si="486"/>
        <v/>
      </c>
      <c r="Q6194" s="24" t="str">
        <f t="shared" si="483"/>
        <v/>
      </c>
      <c r="R6194" s="24" t="str">
        <f t="shared" si="484"/>
        <v/>
      </c>
      <c r="S6194" s="27" t="str">
        <f t="shared" si="485"/>
        <v/>
      </c>
    </row>
    <row r="6195" spans="2:19" x14ac:dyDescent="0.3">
      <c r="B6195" s="24" t="str">
        <f>_xlfn.IFNA(VLOOKUP(A6195,list!B:C,2,FALSE),"")</f>
        <v/>
      </c>
      <c r="D6195" s="24" t="str">
        <f>_xlfn.IFNA(VLOOKUP(C6195,list!$G$2:$I$10,2,FALSE),"")</f>
        <v/>
      </c>
      <c r="E6195" s="24" t="str">
        <f>_xlfn.IFNA(VLOOKUP(C6195,list!G:I,3,FALSE),"")</f>
        <v/>
      </c>
      <c r="O6195" s="26" t="str">
        <f t="shared" si="482"/>
        <v/>
      </c>
      <c r="P6195" s="28" t="str">
        <f t="shared" si="486"/>
        <v/>
      </c>
      <c r="Q6195" s="24" t="str">
        <f t="shared" si="483"/>
        <v/>
      </c>
      <c r="R6195" s="24" t="str">
        <f t="shared" si="484"/>
        <v/>
      </c>
      <c r="S6195" s="27" t="str">
        <f t="shared" si="485"/>
        <v/>
      </c>
    </row>
    <row r="6196" spans="2:19" x14ac:dyDescent="0.3">
      <c r="B6196" s="24" t="str">
        <f>_xlfn.IFNA(VLOOKUP(A6196,list!B:C,2,FALSE),"")</f>
        <v/>
      </c>
      <c r="D6196" s="24" t="str">
        <f>_xlfn.IFNA(VLOOKUP(C6196,list!$G$2:$I$10,2,FALSE),"")</f>
        <v/>
      </c>
      <c r="E6196" s="24" t="str">
        <f>_xlfn.IFNA(VLOOKUP(C6196,list!G:I,3,FALSE),"")</f>
        <v/>
      </c>
      <c r="O6196" s="26" t="str">
        <f t="shared" si="482"/>
        <v/>
      </c>
      <c r="P6196" s="28" t="str">
        <f t="shared" si="486"/>
        <v/>
      </c>
      <c r="Q6196" s="24" t="str">
        <f t="shared" si="483"/>
        <v/>
      </c>
      <c r="R6196" s="24" t="str">
        <f t="shared" si="484"/>
        <v/>
      </c>
      <c r="S6196" s="27" t="str">
        <f t="shared" si="485"/>
        <v/>
      </c>
    </row>
    <row r="6197" spans="2:19" x14ac:dyDescent="0.3">
      <c r="B6197" s="24" t="str">
        <f>_xlfn.IFNA(VLOOKUP(A6197,list!B:C,2,FALSE),"")</f>
        <v/>
      </c>
      <c r="D6197" s="24" t="str">
        <f>_xlfn.IFNA(VLOOKUP(C6197,list!$G$2:$I$10,2,FALSE),"")</f>
        <v/>
      </c>
      <c r="E6197" s="24" t="str">
        <f>_xlfn.IFNA(VLOOKUP(C6197,list!G:I,3,FALSE),"")</f>
        <v/>
      </c>
      <c r="O6197" s="26" t="str">
        <f t="shared" si="482"/>
        <v/>
      </c>
      <c r="P6197" s="28" t="str">
        <f t="shared" si="486"/>
        <v/>
      </c>
      <c r="Q6197" s="24" t="str">
        <f t="shared" si="483"/>
        <v/>
      </c>
      <c r="R6197" s="24" t="str">
        <f t="shared" si="484"/>
        <v/>
      </c>
      <c r="S6197" s="27" t="str">
        <f t="shared" si="485"/>
        <v/>
      </c>
    </row>
    <row r="6198" spans="2:19" x14ac:dyDescent="0.3">
      <c r="B6198" s="24" t="str">
        <f>_xlfn.IFNA(VLOOKUP(A6198,list!B:C,2,FALSE),"")</f>
        <v/>
      </c>
      <c r="D6198" s="24" t="str">
        <f>_xlfn.IFNA(VLOOKUP(C6198,list!$G$2:$I$10,2,FALSE),"")</f>
        <v/>
      </c>
      <c r="E6198" s="24" t="str">
        <f>_xlfn.IFNA(VLOOKUP(C6198,list!G:I,3,FALSE),"")</f>
        <v/>
      </c>
      <c r="O6198" s="26" t="str">
        <f t="shared" si="482"/>
        <v/>
      </c>
      <c r="P6198" s="28" t="str">
        <f t="shared" si="486"/>
        <v/>
      </c>
      <c r="Q6198" s="24" t="str">
        <f t="shared" si="483"/>
        <v/>
      </c>
      <c r="R6198" s="24" t="str">
        <f t="shared" si="484"/>
        <v/>
      </c>
      <c r="S6198" s="27" t="str">
        <f t="shared" si="485"/>
        <v/>
      </c>
    </row>
    <row r="6199" spans="2:19" x14ac:dyDescent="0.3">
      <c r="B6199" s="24" t="str">
        <f>_xlfn.IFNA(VLOOKUP(A6199,list!B:C,2,FALSE),"")</f>
        <v/>
      </c>
      <c r="D6199" s="24" t="str">
        <f>_xlfn.IFNA(VLOOKUP(C6199,list!$G$2:$I$10,2,FALSE),"")</f>
        <v/>
      </c>
      <c r="E6199" s="24" t="str">
        <f>_xlfn.IFNA(VLOOKUP(C6199,list!G:I,3,FALSE),"")</f>
        <v/>
      </c>
      <c r="O6199" s="26" t="str">
        <f t="shared" si="482"/>
        <v/>
      </c>
      <c r="P6199" s="28" t="str">
        <f t="shared" si="486"/>
        <v/>
      </c>
      <c r="Q6199" s="24" t="str">
        <f t="shared" si="483"/>
        <v/>
      </c>
      <c r="R6199" s="24" t="str">
        <f t="shared" si="484"/>
        <v/>
      </c>
      <c r="S6199" s="27" t="str">
        <f t="shared" si="485"/>
        <v/>
      </c>
    </row>
    <row r="6200" spans="2:19" x14ac:dyDescent="0.3">
      <c r="B6200" s="24" t="str">
        <f>_xlfn.IFNA(VLOOKUP(A6200,list!B:C,2,FALSE),"")</f>
        <v/>
      </c>
      <c r="D6200" s="24" t="str">
        <f>_xlfn.IFNA(VLOOKUP(C6200,list!$G$2:$I$10,2,FALSE),"")</f>
        <v/>
      </c>
      <c r="E6200" s="24" t="str">
        <f>_xlfn.IFNA(VLOOKUP(C6200,list!G:I,3,FALSE),"")</f>
        <v/>
      </c>
      <c r="O6200" s="26" t="str">
        <f t="shared" si="482"/>
        <v/>
      </c>
      <c r="P6200" s="28" t="str">
        <f t="shared" si="486"/>
        <v/>
      </c>
      <c r="Q6200" s="24" t="str">
        <f t="shared" si="483"/>
        <v/>
      </c>
      <c r="R6200" s="24" t="str">
        <f t="shared" si="484"/>
        <v/>
      </c>
      <c r="S6200" s="27" t="str">
        <f t="shared" si="485"/>
        <v/>
      </c>
    </row>
    <row r="6201" spans="2:19" x14ac:dyDescent="0.3">
      <c r="B6201" s="24" t="str">
        <f>_xlfn.IFNA(VLOOKUP(A6201,list!B:C,2,FALSE),"")</f>
        <v/>
      </c>
      <c r="D6201" s="24" t="str">
        <f>_xlfn.IFNA(VLOOKUP(C6201,list!$G$2:$I$10,2,FALSE),"")</f>
        <v/>
      </c>
      <c r="E6201" s="24" t="str">
        <f>_xlfn.IFNA(VLOOKUP(C6201,list!G:I,3,FALSE),"")</f>
        <v/>
      </c>
      <c r="O6201" s="26" t="str">
        <f t="shared" si="482"/>
        <v/>
      </c>
      <c r="P6201" s="28" t="str">
        <f t="shared" si="486"/>
        <v/>
      </c>
      <c r="Q6201" s="24" t="str">
        <f t="shared" si="483"/>
        <v/>
      </c>
      <c r="R6201" s="24" t="str">
        <f t="shared" si="484"/>
        <v/>
      </c>
      <c r="S6201" s="27" t="str">
        <f t="shared" si="485"/>
        <v/>
      </c>
    </row>
    <row r="6202" spans="2:19" x14ac:dyDescent="0.3">
      <c r="B6202" s="24" t="str">
        <f>_xlfn.IFNA(VLOOKUP(A6202,list!B:C,2,FALSE),"")</f>
        <v/>
      </c>
      <c r="D6202" s="24" t="str">
        <f>_xlfn.IFNA(VLOOKUP(C6202,list!$G$2:$I$10,2,FALSE),"")</f>
        <v/>
      </c>
      <c r="E6202" s="24" t="str">
        <f>_xlfn.IFNA(VLOOKUP(C6202,list!G:I,3,FALSE),"")</f>
        <v/>
      </c>
      <c r="O6202" s="26" t="str">
        <f t="shared" si="482"/>
        <v/>
      </c>
      <c r="P6202" s="28" t="str">
        <f t="shared" si="486"/>
        <v/>
      </c>
      <c r="Q6202" s="24" t="str">
        <f t="shared" si="483"/>
        <v/>
      </c>
      <c r="R6202" s="24" t="str">
        <f t="shared" si="484"/>
        <v/>
      </c>
      <c r="S6202" s="27" t="str">
        <f t="shared" si="485"/>
        <v/>
      </c>
    </row>
    <row r="6203" spans="2:19" x14ac:dyDescent="0.3">
      <c r="B6203" s="24" t="str">
        <f>_xlfn.IFNA(VLOOKUP(A6203,list!B:C,2,FALSE),"")</f>
        <v/>
      </c>
      <c r="D6203" s="24" t="str">
        <f>_xlfn.IFNA(VLOOKUP(C6203,list!$G$2:$I$10,2,FALSE),"")</f>
        <v/>
      </c>
      <c r="E6203" s="24" t="str">
        <f>_xlfn.IFNA(VLOOKUP(C6203,list!G:I,3,FALSE),"")</f>
        <v/>
      </c>
      <c r="O6203" s="26" t="str">
        <f t="shared" si="482"/>
        <v/>
      </c>
      <c r="P6203" s="28" t="str">
        <f t="shared" si="486"/>
        <v/>
      </c>
      <c r="Q6203" s="24" t="str">
        <f t="shared" si="483"/>
        <v/>
      </c>
      <c r="R6203" s="24" t="str">
        <f t="shared" si="484"/>
        <v/>
      </c>
      <c r="S6203" s="27" t="str">
        <f t="shared" si="485"/>
        <v/>
      </c>
    </row>
    <row r="6204" spans="2:19" x14ac:dyDescent="0.3">
      <c r="B6204" s="24" t="str">
        <f>_xlfn.IFNA(VLOOKUP(A6204,list!B:C,2,FALSE),"")</f>
        <v/>
      </c>
      <c r="D6204" s="24" t="str">
        <f>_xlfn.IFNA(VLOOKUP(C6204,list!$G$2:$I$10,2,FALSE),"")</f>
        <v/>
      </c>
      <c r="E6204" s="24" t="str">
        <f>_xlfn.IFNA(VLOOKUP(C6204,list!G:I,3,FALSE),"")</f>
        <v/>
      </c>
      <c r="O6204" s="26" t="str">
        <f t="shared" si="482"/>
        <v/>
      </c>
      <c r="P6204" s="28" t="str">
        <f t="shared" si="486"/>
        <v/>
      </c>
      <c r="Q6204" s="24" t="str">
        <f t="shared" si="483"/>
        <v/>
      </c>
      <c r="R6204" s="24" t="str">
        <f t="shared" si="484"/>
        <v/>
      </c>
      <c r="S6204" s="27" t="str">
        <f t="shared" si="485"/>
        <v/>
      </c>
    </row>
    <row r="6205" spans="2:19" x14ac:dyDescent="0.3">
      <c r="B6205" s="24" t="str">
        <f>_xlfn.IFNA(VLOOKUP(A6205,list!B:C,2,FALSE),"")</f>
        <v/>
      </c>
      <c r="D6205" s="24" t="str">
        <f>_xlfn.IFNA(VLOOKUP(C6205,list!$G$2:$I$10,2,FALSE),"")</f>
        <v/>
      </c>
      <c r="E6205" s="24" t="str">
        <f>_xlfn.IFNA(VLOOKUP(C6205,list!G:I,3,FALSE),"")</f>
        <v/>
      </c>
      <c r="O6205" s="26" t="str">
        <f t="shared" si="482"/>
        <v/>
      </c>
      <c r="P6205" s="28" t="str">
        <f t="shared" si="486"/>
        <v/>
      </c>
      <c r="Q6205" s="24" t="str">
        <f t="shared" si="483"/>
        <v/>
      </c>
      <c r="R6205" s="24" t="str">
        <f t="shared" si="484"/>
        <v/>
      </c>
      <c r="S6205" s="27" t="str">
        <f t="shared" si="485"/>
        <v/>
      </c>
    </row>
    <row r="6206" spans="2:19" x14ac:dyDescent="0.3">
      <c r="B6206" s="24" t="str">
        <f>_xlfn.IFNA(VLOOKUP(A6206,list!B:C,2,FALSE),"")</f>
        <v/>
      </c>
      <c r="D6206" s="24" t="str">
        <f>_xlfn.IFNA(VLOOKUP(C6206,list!$G$2:$I$10,2,FALSE),"")</f>
        <v/>
      </c>
      <c r="E6206" s="24" t="str">
        <f>_xlfn.IFNA(VLOOKUP(C6206,list!G:I,3,FALSE),"")</f>
        <v/>
      </c>
      <c r="O6206" s="26" t="str">
        <f t="shared" si="482"/>
        <v/>
      </c>
      <c r="P6206" s="28" t="str">
        <f t="shared" si="486"/>
        <v/>
      </c>
      <c r="Q6206" s="24" t="str">
        <f t="shared" si="483"/>
        <v/>
      </c>
      <c r="R6206" s="24" t="str">
        <f t="shared" si="484"/>
        <v/>
      </c>
      <c r="S6206" s="27" t="str">
        <f t="shared" si="485"/>
        <v/>
      </c>
    </row>
    <row r="6207" spans="2:19" x14ac:dyDescent="0.3">
      <c r="B6207" s="24" t="str">
        <f>_xlfn.IFNA(VLOOKUP(A6207,list!B:C,2,FALSE),"")</f>
        <v/>
      </c>
      <c r="D6207" s="24" t="str">
        <f>_xlfn.IFNA(VLOOKUP(C6207,list!$G$2:$I$10,2,FALSE),"")</f>
        <v/>
      </c>
      <c r="E6207" s="24" t="str">
        <f>_xlfn.IFNA(VLOOKUP(C6207,list!G:I,3,FALSE),"")</f>
        <v/>
      </c>
      <c r="O6207" s="26" t="str">
        <f t="shared" si="482"/>
        <v/>
      </c>
      <c r="P6207" s="28" t="str">
        <f t="shared" si="486"/>
        <v/>
      </c>
      <c r="Q6207" s="24" t="str">
        <f t="shared" si="483"/>
        <v/>
      </c>
      <c r="R6207" s="24" t="str">
        <f t="shared" si="484"/>
        <v/>
      </c>
      <c r="S6207" s="27" t="str">
        <f t="shared" si="485"/>
        <v/>
      </c>
    </row>
    <row r="6208" spans="2:19" x14ac:dyDescent="0.3">
      <c r="B6208" s="24" t="str">
        <f>_xlfn.IFNA(VLOOKUP(A6208,list!B:C,2,FALSE),"")</f>
        <v/>
      </c>
      <c r="D6208" s="24" t="str">
        <f>_xlfn.IFNA(VLOOKUP(C6208,list!$G$2:$I$10,2,FALSE),"")</f>
        <v/>
      </c>
      <c r="E6208" s="24" t="str">
        <f>_xlfn.IFNA(VLOOKUP(C6208,list!G:I,3,FALSE),"")</f>
        <v/>
      </c>
      <c r="O6208" s="26" t="str">
        <f t="shared" si="482"/>
        <v/>
      </c>
      <c r="P6208" s="28" t="str">
        <f t="shared" si="486"/>
        <v/>
      </c>
      <c r="Q6208" s="24" t="str">
        <f t="shared" si="483"/>
        <v/>
      </c>
      <c r="R6208" s="24" t="str">
        <f t="shared" si="484"/>
        <v/>
      </c>
      <c r="S6208" s="27" t="str">
        <f t="shared" si="485"/>
        <v/>
      </c>
    </row>
    <row r="6209" spans="2:19" x14ac:dyDescent="0.3">
      <c r="B6209" s="24" t="str">
        <f>_xlfn.IFNA(VLOOKUP(A6209,list!B:C,2,FALSE),"")</f>
        <v/>
      </c>
      <c r="D6209" s="24" t="str">
        <f>_xlfn.IFNA(VLOOKUP(C6209,list!$G$2:$I$10,2,FALSE),"")</f>
        <v/>
      </c>
      <c r="E6209" s="24" t="str">
        <f>_xlfn.IFNA(VLOOKUP(C6209,list!G:I,3,FALSE),"")</f>
        <v/>
      </c>
      <c r="O6209" s="26" t="str">
        <f t="shared" si="482"/>
        <v/>
      </c>
      <c r="P6209" s="28" t="str">
        <f t="shared" si="486"/>
        <v/>
      </c>
      <c r="Q6209" s="24" t="str">
        <f t="shared" si="483"/>
        <v/>
      </c>
      <c r="R6209" s="24" t="str">
        <f t="shared" si="484"/>
        <v/>
      </c>
      <c r="S6209" s="27" t="str">
        <f t="shared" si="485"/>
        <v/>
      </c>
    </row>
    <row r="6210" spans="2:19" x14ac:dyDescent="0.3">
      <c r="B6210" s="24" t="str">
        <f>_xlfn.IFNA(VLOOKUP(A6210,list!B:C,2,FALSE),"")</f>
        <v/>
      </c>
      <c r="D6210" s="24" t="str">
        <f>_xlfn.IFNA(VLOOKUP(C6210,list!$G$2:$I$10,2,FALSE),"")</f>
        <v/>
      </c>
      <c r="E6210" s="24" t="str">
        <f>_xlfn.IFNA(VLOOKUP(C6210,list!G:I,3,FALSE),"")</f>
        <v/>
      </c>
      <c r="O6210" s="26" t="str">
        <f t="shared" ref="O6210:O6273" si="487">IFERROR(IF(H6210="","",DATE(YEAR(H6210),MONTH(H6210),1)),"")</f>
        <v/>
      </c>
      <c r="P6210" s="28" t="str">
        <f t="shared" si="486"/>
        <v/>
      </c>
      <c r="Q6210" s="24" t="str">
        <f t="shared" ref="Q6210:Q6273" si="488">IFERROR(IF(J6210="","",MONTH(EOMONTH(J6210,(DAY(J6210)&gt;15)+0))),"")</f>
        <v/>
      </c>
      <c r="R6210" s="24" t="str">
        <f t="shared" ref="R6210:R6273" si="489">IFERROR(IF(J6210="","",IF(AND(MONTH(J6210)=12,Q6210=1),YEAR(J6210)+1,YEAR(J6210))),"")</f>
        <v/>
      </c>
      <c r="S6210" s="27" t="str">
        <f t="shared" ref="S6210:S6273" si="490">IF(OR(Q6210="",R6210=""),"",DATE(R6210,Q6210,1))</f>
        <v/>
      </c>
    </row>
    <row r="6211" spans="2:19" x14ac:dyDescent="0.3">
      <c r="B6211" s="24" t="str">
        <f>_xlfn.IFNA(VLOOKUP(A6211,list!B:C,2,FALSE),"")</f>
        <v/>
      </c>
      <c r="D6211" s="24" t="str">
        <f>_xlfn.IFNA(VLOOKUP(C6211,list!$G$2:$I$10,2,FALSE),"")</f>
        <v/>
      </c>
      <c r="E6211" s="24" t="str">
        <f>_xlfn.IFNA(VLOOKUP(C6211,list!G:I,3,FALSE),"")</f>
        <v/>
      </c>
      <c r="O6211" s="26" t="str">
        <f t="shared" si="487"/>
        <v/>
      </c>
      <c r="P6211" s="28" t="str">
        <f t="shared" ref="P6211:P6274" si="491">IFERROR(IF(J6211&gt;0,((J6211-H6211)/7),""),"")</f>
        <v/>
      </c>
      <c r="Q6211" s="24" t="str">
        <f t="shared" si="488"/>
        <v/>
      </c>
      <c r="R6211" s="24" t="str">
        <f t="shared" si="489"/>
        <v/>
      </c>
      <c r="S6211" s="27" t="str">
        <f t="shared" si="490"/>
        <v/>
      </c>
    </row>
    <row r="6212" spans="2:19" x14ac:dyDescent="0.3">
      <c r="B6212" s="24" t="str">
        <f>_xlfn.IFNA(VLOOKUP(A6212,list!B:C,2,FALSE),"")</f>
        <v/>
      </c>
      <c r="D6212" s="24" t="str">
        <f>_xlfn.IFNA(VLOOKUP(C6212,list!$G$2:$I$10,2,FALSE),"")</f>
        <v/>
      </c>
      <c r="E6212" s="24" t="str">
        <f>_xlfn.IFNA(VLOOKUP(C6212,list!G:I,3,FALSE),"")</f>
        <v/>
      </c>
      <c r="O6212" s="26" t="str">
        <f t="shared" si="487"/>
        <v/>
      </c>
      <c r="P6212" s="28" t="str">
        <f t="shared" si="491"/>
        <v/>
      </c>
      <c r="Q6212" s="24" t="str">
        <f t="shared" si="488"/>
        <v/>
      </c>
      <c r="R6212" s="24" t="str">
        <f t="shared" si="489"/>
        <v/>
      </c>
      <c r="S6212" s="27" t="str">
        <f t="shared" si="490"/>
        <v/>
      </c>
    </row>
    <row r="6213" spans="2:19" x14ac:dyDescent="0.3">
      <c r="B6213" s="24" t="str">
        <f>_xlfn.IFNA(VLOOKUP(A6213,list!B:C,2,FALSE),"")</f>
        <v/>
      </c>
      <c r="D6213" s="24" t="str">
        <f>_xlfn.IFNA(VLOOKUP(C6213,list!$G$2:$I$10,2,FALSE),"")</f>
        <v/>
      </c>
      <c r="E6213" s="24" t="str">
        <f>_xlfn.IFNA(VLOOKUP(C6213,list!G:I,3,FALSE),"")</f>
        <v/>
      </c>
      <c r="O6213" s="26" t="str">
        <f t="shared" si="487"/>
        <v/>
      </c>
      <c r="P6213" s="28" t="str">
        <f t="shared" si="491"/>
        <v/>
      </c>
      <c r="Q6213" s="24" t="str">
        <f t="shared" si="488"/>
        <v/>
      </c>
      <c r="R6213" s="24" t="str">
        <f t="shared" si="489"/>
        <v/>
      </c>
      <c r="S6213" s="27" t="str">
        <f t="shared" si="490"/>
        <v/>
      </c>
    </row>
    <row r="6214" spans="2:19" x14ac:dyDescent="0.3">
      <c r="B6214" s="24" t="str">
        <f>_xlfn.IFNA(VLOOKUP(A6214,list!B:C,2,FALSE),"")</f>
        <v/>
      </c>
      <c r="D6214" s="24" t="str">
        <f>_xlfn.IFNA(VLOOKUP(C6214,list!$G$2:$I$10,2,FALSE),"")</f>
        <v/>
      </c>
      <c r="E6214" s="24" t="str">
        <f>_xlfn.IFNA(VLOOKUP(C6214,list!G:I,3,FALSE),"")</f>
        <v/>
      </c>
      <c r="O6214" s="26" t="str">
        <f t="shared" si="487"/>
        <v/>
      </c>
      <c r="P6214" s="28" t="str">
        <f t="shared" si="491"/>
        <v/>
      </c>
      <c r="Q6214" s="24" t="str">
        <f t="shared" si="488"/>
        <v/>
      </c>
      <c r="R6214" s="24" t="str">
        <f t="shared" si="489"/>
        <v/>
      </c>
      <c r="S6214" s="27" t="str">
        <f t="shared" si="490"/>
        <v/>
      </c>
    </row>
    <row r="6215" spans="2:19" x14ac:dyDescent="0.3">
      <c r="B6215" s="24" t="str">
        <f>_xlfn.IFNA(VLOOKUP(A6215,list!B:C,2,FALSE),"")</f>
        <v/>
      </c>
      <c r="D6215" s="24" t="str">
        <f>_xlfn.IFNA(VLOOKUP(C6215,list!$G$2:$I$10,2,FALSE),"")</f>
        <v/>
      </c>
      <c r="E6215" s="24" t="str">
        <f>_xlfn.IFNA(VLOOKUP(C6215,list!G:I,3,FALSE),"")</f>
        <v/>
      </c>
      <c r="O6215" s="26" t="str">
        <f t="shared" si="487"/>
        <v/>
      </c>
      <c r="P6215" s="28" t="str">
        <f t="shared" si="491"/>
        <v/>
      </c>
      <c r="Q6215" s="24" t="str">
        <f t="shared" si="488"/>
        <v/>
      </c>
      <c r="R6215" s="24" t="str">
        <f t="shared" si="489"/>
        <v/>
      </c>
      <c r="S6215" s="27" t="str">
        <f t="shared" si="490"/>
        <v/>
      </c>
    </row>
    <row r="6216" spans="2:19" x14ac:dyDescent="0.3">
      <c r="B6216" s="24" t="str">
        <f>_xlfn.IFNA(VLOOKUP(A6216,list!B:C,2,FALSE),"")</f>
        <v/>
      </c>
      <c r="D6216" s="24" t="str">
        <f>_xlfn.IFNA(VLOOKUP(C6216,list!$G$2:$I$10,2,FALSE),"")</f>
        <v/>
      </c>
      <c r="E6216" s="24" t="str">
        <f>_xlfn.IFNA(VLOOKUP(C6216,list!G:I,3,FALSE),"")</f>
        <v/>
      </c>
      <c r="O6216" s="26" t="str">
        <f t="shared" si="487"/>
        <v/>
      </c>
      <c r="P6216" s="28" t="str">
        <f t="shared" si="491"/>
        <v/>
      </c>
      <c r="Q6216" s="24" t="str">
        <f t="shared" si="488"/>
        <v/>
      </c>
      <c r="R6216" s="24" t="str">
        <f t="shared" si="489"/>
        <v/>
      </c>
      <c r="S6216" s="27" t="str">
        <f t="shared" si="490"/>
        <v/>
      </c>
    </row>
    <row r="6217" spans="2:19" x14ac:dyDescent="0.3">
      <c r="B6217" s="24" t="str">
        <f>_xlfn.IFNA(VLOOKUP(A6217,list!B:C,2,FALSE),"")</f>
        <v/>
      </c>
      <c r="D6217" s="24" t="str">
        <f>_xlfn.IFNA(VLOOKUP(C6217,list!$G$2:$I$10,2,FALSE),"")</f>
        <v/>
      </c>
      <c r="E6217" s="24" t="str">
        <f>_xlfn.IFNA(VLOOKUP(C6217,list!G:I,3,FALSE),"")</f>
        <v/>
      </c>
      <c r="O6217" s="26" t="str">
        <f t="shared" si="487"/>
        <v/>
      </c>
      <c r="P6217" s="28" t="str">
        <f t="shared" si="491"/>
        <v/>
      </c>
      <c r="Q6217" s="24" t="str">
        <f t="shared" si="488"/>
        <v/>
      </c>
      <c r="R6217" s="24" t="str">
        <f t="shared" si="489"/>
        <v/>
      </c>
      <c r="S6217" s="27" t="str">
        <f t="shared" si="490"/>
        <v/>
      </c>
    </row>
    <row r="6218" spans="2:19" x14ac:dyDescent="0.3">
      <c r="B6218" s="24" t="str">
        <f>_xlfn.IFNA(VLOOKUP(A6218,list!B:C,2,FALSE),"")</f>
        <v/>
      </c>
      <c r="D6218" s="24" t="str">
        <f>_xlfn.IFNA(VLOOKUP(C6218,list!$G$2:$I$10,2,FALSE),"")</f>
        <v/>
      </c>
      <c r="E6218" s="24" t="str">
        <f>_xlfn.IFNA(VLOOKUP(C6218,list!G:I,3,FALSE),"")</f>
        <v/>
      </c>
      <c r="O6218" s="26" t="str">
        <f t="shared" si="487"/>
        <v/>
      </c>
      <c r="P6218" s="28" t="str">
        <f t="shared" si="491"/>
        <v/>
      </c>
      <c r="Q6218" s="24" t="str">
        <f t="shared" si="488"/>
        <v/>
      </c>
      <c r="R6218" s="24" t="str">
        <f t="shared" si="489"/>
        <v/>
      </c>
      <c r="S6218" s="27" t="str">
        <f t="shared" si="490"/>
        <v/>
      </c>
    </row>
    <row r="6219" spans="2:19" x14ac:dyDescent="0.3">
      <c r="B6219" s="24" t="str">
        <f>_xlfn.IFNA(VLOOKUP(A6219,list!B:C,2,FALSE),"")</f>
        <v/>
      </c>
      <c r="D6219" s="24" t="str">
        <f>_xlfn.IFNA(VLOOKUP(C6219,list!$G$2:$I$10,2,FALSE),"")</f>
        <v/>
      </c>
      <c r="E6219" s="24" t="str">
        <f>_xlfn.IFNA(VLOOKUP(C6219,list!G:I,3,FALSE),"")</f>
        <v/>
      </c>
      <c r="O6219" s="26" t="str">
        <f t="shared" si="487"/>
        <v/>
      </c>
      <c r="P6219" s="28" t="str">
        <f t="shared" si="491"/>
        <v/>
      </c>
      <c r="Q6219" s="24" t="str">
        <f t="shared" si="488"/>
        <v/>
      </c>
      <c r="R6219" s="24" t="str">
        <f t="shared" si="489"/>
        <v/>
      </c>
      <c r="S6219" s="27" t="str">
        <f t="shared" si="490"/>
        <v/>
      </c>
    </row>
    <row r="6220" spans="2:19" x14ac:dyDescent="0.3">
      <c r="B6220" s="24" t="str">
        <f>_xlfn.IFNA(VLOOKUP(A6220,list!B:C,2,FALSE),"")</f>
        <v/>
      </c>
      <c r="D6220" s="24" t="str">
        <f>_xlfn.IFNA(VLOOKUP(C6220,list!$G$2:$I$10,2,FALSE),"")</f>
        <v/>
      </c>
      <c r="E6220" s="24" t="str">
        <f>_xlfn.IFNA(VLOOKUP(C6220,list!G:I,3,FALSE),"")</f>
        <v/>
      </c>
      <c r="O6220" s="26" t="str">
        <f t="shared" si="487"/>
        <v/>
      </c>
      <c r="P6220" s="28" t="str">
        <f t="shared" si="491"/>
        <v/>
      </c>
      <c r="Q6220" s="24" t="str">
        <f t="shared" si="488"/>
        <v/>
      </c>
      <c r="R6220" s="24" t="str">
        <f t="shared" si="489"/>
        <v/>
      </c>
      <c r="S6220" s="27" t="str">
        <f t="shared" si="490"/>
        <v/>
      </c>
    </row>
    <row r="6221" spans="2:19" x14ac:dyDescent="0.3">
      <c r="B6221" s="24" t="str">
        <f>_xlfn.IFNA(VLOOKUP(A6221,list!B:C,2,FALSE),"")</f>
        <v/>
      </c>
      <c r="D6221" s="24" t="str">
        <f>_xlfn.IFNA(VLOOKUP(C6221,list!$G$2:$I$10,2,FALSE),"")</f>
        <v/>
      </c>
      <c r="E6221" s="24" t="str">
        <f>_xlfn.IFNA(VLOOKUP(C6221,list!G:I,3,FALSE),"")</f>
        <v/>
      </c>
      <c r="O6221" s="26" t="str">
        <f t="shared" si="487"/>
        <v/>
      </c>
      <c r="P6221" s="28" t="str">
        <f t="shared" si="491"/>
        <v/>
      </c>
      <c r="Q6221" s="24" t="str">
        <f t="shared" si="488"/>
        <v/>
      </c>
      <c r="R6221" s="24" t="str">
        <f t="shared" si="489"/>
        <v/>
      </c>
      <c r="S6221" s="27" t="str">
        <f t="shared" si="490"/>
        <v/>
      </c>
    </row>
    <row r="6222" spans="2:19" x14ac:dyDescent="0.3">
      <c r="B6222" s="24" t="str">
        <f>_xlfn.IFNA(VLOOKUP(A6222,list!B:C,2,FALSE),"")</f>
        <v/>
      </c>
      <c r="D6222" s="24" t="str">
        <f>_xlfn.IFNA(VLOOKUP(C6222,list!$G$2:$I$10,2,FALSE),"")</f>
        <v/>
      </c>
      <c r="E6222" s="24" t="str">
        <f>_xlfn.IFNA(VLOOKUP(C6222,list!G:I,3,FALSE),"")</f>
        <v/>
      </c>
      <c r="O6222" s="26" t="str">
        <f t="shared" si="487"/>
        <v/>
      </c>
      <c r="P6222" s="28" t="str">
        <f t="shared" si="491"/>
        <v/>
      </c>
      <c r="Q6222" s="24" t="str">
        <f t="shared" si="488"/>
        <v/>
      </c>
      <c r="R6222" s="24" t="str">
        <f t="shared" si="489"/>
        <v/>
      </c>
      <c r="S6222" s="27" t="str">
        <f t="shared" si="490"/>
        <v/>
      </c>
    </row>
    <row r="6223" spans="2:19" x14ac:dyDescent="0.3">
      <c r="B6223" s="24" t="str">
        <f>_xlfn.IFNA(VLOOKUP(A6223,list!B:C,2,FALSE),"")</f>
        <v/>
      </c>
      <c r="D6223" s="24" t="str">
        <f>_xlfn.IFNA(VLOOKUP(C6223,list!$G$2:$I$10,2,FALSE),"")</f>
        <v/>
      </c>
      <c r="E6223" s="24" t="str">
        <f>_xlfn.IFNA(VLOOKUP(C6223,list!G:I,3,FALSE),"")</f>
        <v/>
      </c>
      <c r="O6223" s="26" t="str">
        <f t="shared" si="487"/>
        <v/>
      </c>
      <c r="P6223" s="28" t="str">
        <f t="shared" si="491"/>
        <v/>
      </c>
      <c r="Q6223" s="24" t="str">
        <f t="shared" si="488"/>
        <v/>
      </c>
      <c r="R6223" s="24" t="str">
        <f t="shared" si="489"/>
        <v/>
      </c>
      <c r="S6223" s="27" t="str">
        <f t="shared" si="490"/>
        <v/>
      </c>
    </row>
    <row r="6224" spans="2:19" x14ac:dyDescent="0.3">
      <c r="B6224" s="24" t="str">
        <f>_xlfn.IFNA(VLOOKUP(A6224,list!B:C,2,FALSE),"")</f>
        <v/>
      </c>
      <c r="D6224" s="24" t="str">
        <f>_xlfn.IFNA(VLOOKUP(C6224,list!$G$2:$I$10,2,FALSE),"")</f>
        <v/>
      </c>
      <c r="E6224" s="24" t="str">
        <f>_xlfn.IFNA(VLOOKUP(C6224,list!G:I,3,FALSE),"")</f>
        <v/>
      </c>
      <c r="O6224" s="26" t="str">
        <f t="shared" si="487"/>
        <v/>
      </c>
      <c r="P6224" s="28" t="str">
        <f t="shared" si="491"/>
        <v/>
      </c>
      <c r="Q6224" s="24" t="str">
        <f t="shared" si="488"/>
        <v/>
      </c>
      <c r="R6224" s="24" t="str">
        <f t="shared" si="489"/>
        <v/>
      </c>
      <c r="S6224" s="27" t="str">
        <f t="shared" si="490"/>
        <v/>
      </c>
    </row>
    <row r="6225" spans="2:19" x14ac:dyDescent="0.3">
      <c r="B6225" s="24" t="str">
        <f>_xlfn.IFNA(VLOOKUP(A6225,list!B:C,2,FALSE),"")</f>
        <v/>
      </c>
      <c r="D6225" s="24" t="str">
        <f>_xlfn.IFNA(VLOOKUP(C6225,list!$G$2:$I$10,2,FALSE),"")</f>
        <v/>
      </c>
      <c r="E6225" s="24" t="str">
        <f>_xlfn.IFNA(VLOOKUP(C6225,list!G:I,3,FALSE),"")</f>
        <v/>
      </c>
      <c r="O6225" s="26" t="str">
        <f t="shared" si="487"/>
        <v/>
      </c>
      <c r="P6225" s="28" t="str">
        <f t="shared" si="491"/>
        <v/>
      </c>
      <c r="Q6225" s="24" t="str">
        <f t="shared" si="488"/>
        <v/>
      </c>
      <c r="R6225" s="24" t="str">
        <f t="shared" si="489"/>
        <v/>
      </c>
      <c r="S6225" s="27" t="str">
        <f t="shared" si="490"/>
        <v/>
      </c>
    </row>
    <row r="6226" spans="2:19" x14ac:dyDescent="0.3">
      <c r="B6226" s="24" t="str">
        <f>_xlfn.IFNA(VLOOKUP(A6226,list!B:C,2,FALSE),"")</f>
        <v/>
      </c>
      <c r="D6226" s="24" t="str">
        <f>_xlfn.IFNA(VLOOKUP(C6226,list!$G$2:$I$10,2,FALSE),"")</f>
        <v/>
      </c>
      <c r="E6226" s="24" t="str">
        <f>_xlfn.IFNA(VLOOKUP(C6226,list!G:I,3,FALSE),"")</f>
        <v/>
      </c>
      <c r="O6226" s="26" t="str">
        <f t="shared" si="487"/>
        <v/>
      </c>
      <c r="P6226" s="28" t="str">
        <f t="shared" si="491"/>
        <v/>
      </c>
      <c r="Q6226" s="24" t="str">
        <f t="shared" si="488"/>
        <v/>
      </c>
      <c r="R6226" s="24" t="str">
        <f t="shared" si="489"/>
        <v/>
      </c>
      <c r="S6226" s="27" t="str">
        <f t="shared" si="490"/>
        <v/>
      </c>
    </row>
    <row r="6227" spans="2:19" x14ac:dyDescent="0.3">
      <c r="B6227" s="24" t="str">
        <f>_xlfn.IFNA(VLOOKUP(A6227,list!B:C,2,FALSE),"")</f>
        <v/>
      </c>
      <c r="D6227" s="24" t="str">
        <f>_xlfn.IFNA(VLOOKUP(C6227,list!$G$2:$I$10,2,FALSE),"")</f>
        <v/>
      </c>
      <c r="E6227" s="24" t="str">
        <f>_xlfn.IFNA(VLOOKUP(C6227,list!G:I,3,FALSE),"")</f>
        <v/>
      </c>
      <c r="O6227" s="26" t="str">
        <f t="shared" si="487"/>
        <v/>
      </c>
      <c r="P6227" s="28" t="str">
        <f t="shared" si="491"/>
        <v/>
      </c>
      <c r="Q6227" s="24" t="str">
        <f t="shared" si="488"/>
        <v/>
      </c>
      <c r="R6227" s="24" t="str">
        <f t="shared" si="489"/>
        <v/>
      </c>
      <c r="S6227" s="27" t="str">
        <f t="shared" si="490"/>
        <v/>
      </c>
    </row>
    <row r="6228" spans="2:19" x14ac:dyDescent="0.3">
      <c r="B6228" s="24" t="str">
        <f>_xlfn.IFNA(VLOOKUP(A6228,list!B:C,2,FALSE),"")</f>
        <v/>
      </c>
      <c r="D6228" s="24" t="str">
        <f>_xlfn.IFNA(VLOOKUP(C6228,list!$G$2:$I$10,2,FALSE),"")</f>
        <v/>
      </c>
      <c r="E6228" s="24" t="str">
        <f>_xlfn.IFNA(VLOOKUP(C6228,list!G:I,3,FALSE),"")</f>
        <v/>
      </c>
      <c r="O6228" s="26" t="str">
        <f t="shared" si="487"/>
        <v/>
      </c>
      <c r="P6228" s="28" t="str">
        <f t="shared" si="491"/>
        <v/>
      </c>
      <c r="Q6228" s="24" t="str">
        <f t="shared" si="488"/>
        <v/>
      </c>
      <c r="R6228" s="24" t="str">
        <f t="shared" si="489"/>
        <v/>
      </c>
      <c r="S6228" s="27" t="str">
        <f t="shared" si="490"/>
        <v/>
      </c>
    </row>
    <row r="6229" spans="2:19" x14ac:dyDescent="0.3">
      <c r="B6229" s="24" t="str">
        <f>_xlfn.IFNA(VLOOKUP(A6229,list!B:C,2,FALSE),"")</f>
        <v/>
      </c>
      <c r="D6229" s="24" t="str">
        <f>_xlfn.IFNA(VLOOKUP(C6229,list!$G$2:$I$10,2,FALSE),"")</f>
        <v/>
      </c>
      <c r="E6229" s="24" t="str">
        <f>_xlfn.IFNA(VLOOKUP(C6229,list!G:I,3,FALSE),"")</f>
        <v/>
      </c>
      <c r="O6229" s="26" t="str">
        <f t="shared" si="487"/>
        <v/>
      </c>
      <c r="P6229" s="28" t="str">
        <f t="shared" si="491"/>
        <v/>
      </c>
      <c r="Q6229" s="24" t="str">
        <f t="shared" si="488"/>
        <v/>
      </c>
      <c r="R6229" s="24" t="str">
        <f t="shared" si="489"/>
        <v/>
      </c>
      <c r="S6229" s="27" t="str">
        <f t="shared" si="490"/>
        <v/>
      </c>
    </row>
    <row r="6230" spans="2:19" x14ac:dyDescent="0.3">
      <c r="B6230" s="24" t="str">
        <f>_xlfn.IFNA(VLOOKUP(A6230,list!B:C,2,FALSE),"")</f>
        <v/>
      </c>
      <c r="D6230" s="24" t="str">
        <f>_xlfn.IFNA(VLOOKUP(C6230,list!$G$2:$I$10,2,FALSE),"")</f>
        <v/>
      </c>
      <c r="E6230" s="24" t="str">
        <f>_xlfn.IFNA(VLOOKUP(C6230,list!G:I,3,FALSE),"")</f>
        <v/>
      </c>
      <c r="O6230" s="26" t="str">
        <f t="shared" si="487"/>
        <v/>
      </c>
      <c r="P6230" s="28" t="str">
        <f t="shared" si="491"/>
        <v/>
      </c>
      <c r="Q6230" s="24" t="str">
        <f t="shared" si="488"/>
        <v/>
      </c>
      <c r="R6230" s="24" t="str">
        <f t="shared" si="489"/>
        <v/>
      </c>
      <c r="S6230" s="27" t="str">
        <f t="shared" si="490"/>
        <v/>
      </c>
    </row>
    <row r="6231" spans="2:19" x14ac:dyDescent="0.3">
      <c r="B6231" s="24" t="str">
        <f>_xlfn.IFNA(VLOOKUP(A6231,list!B:C,2,FALSE),"")</f>
        <v/>
      </c>
      <c r="D6231" s="24" t="str">
        <f>_xlfn.IFNA(VLOOKUP(C6231,list!$G$2:$I$10,2,FALSE),"")</f>
        <v/>
      </c>
      <c r="E6231" s="24" t="str">
        <f>_xlfn.IFNA(VLOOKUP(C6231,list!G:I,3,FALSE),"")</f>
        <v/>
      </c>
      <c r="O6231" s="26" t="str">
        <f t="shared" si="487"/>
        <v/>
      </c>
      <c r="P6231" s="28" t="str">
        <f t="shared" si="491"/>
        <v/>
      </c>
      <c r="Q6231" s="24" t="str">
        <f t="shared" si="488"/>
        <v/>
      </c>
      <c r="R6231" s="24" t="str">
        <f t="shared" si="489"/>
        <v/>
      </c>
      <c r="S6231" s="27" t="str">
        <f t="shared" si="490"/>
        <v/>
      </c>
    </row>
    <row r="6232" spans="2:19" x14ac:dyDescent="0.3">
      <c r="B6232" s="24" t="str">
        <f>_xlfn.IFNA(VLOOKUP(A6232,list!B:C,2,FALSE),"")</f>
        <v/>
      </c>
      <c r="D6232" s="24" t="str">
        <f>_xlfn.IFNA(VLOOKUP(C6232,list!$G$2:$I$10,2,FALSE),"")</f>
        <v/>
      </c>
      <c r="E6232" s="24" t="str">
        <f>_xlfn.IFNA(VLOOKUP(C6232,list!G:I,3,FALSE),"")</f>
        <v/>
      </c>
      <c r="O6232" s="26" t="str">
        <f t="shared" si="487"/>
        <v/>
      </c>
      <c r="P6232" s="28" t="str">
        <f t="shared" si="491"/>
        <v/>
      </c>
      <c r="Q6232" s="24" t="str">
        <f t="shared" si="488"/>
        <v/>
      </c>
      <c r="R6232" s="24" t="str">
        <f t="shared" si="489"/>
        <v/>
      </c>
      <c r="S6232" s="27" t="str">
        <f t="shared" si="490"/>
        <v/>
      </c>
    </row>
    <row r="6233" spans="2:19" x14ac:dyDescent="0.3">
      <c r="B6233" s="24" t="str">
        <f>_xlfn.IFNA(VLOOKUP(A6233,list!B:C,2,FALSE),"")</f>
        <v/>
      </c>
      <c r="D6233" s="24" t="str">
        <f>_xlfn.IFNA(VLOOKUP(C6233,list!$G$2:$I$10,2,FALSE),"")</f>
        <v/>
      </c>
      <c r="E6233" s="24" t="str">
        <f>_xlfn.IFNA(VLOOKUP(C6233,list!G:I,3,FALSE),"")</f>
        <v/>
      </c>
      <c r="O6233" s="26" t="str">
        <f t="shared" si="487"/>
        <v/>
      </c>
      <c r="P6233" s="28" t="str">
        <f t="shared" si="491"/>
        <v/>
      </c>
      <c r="Q6233" s="24" t="str">
        <f t="shared" si="488"/>
        <v/>
      </c>
      <c r="R6233" s="24" t="str">
        <f t="shared" si="489"/>
        <v/>
      </c>
      <c r="S6233" s="27" t="str">
        <f t="shared" si="490"/>
        <v/>
      </c>
    </row>
    <row r="6234" spans="2:19" x14ac:dyDescent="0.3">
      <c r="B6234" s="24" t="str">
        <f>_xlfn.IFNA(VLOOKUP(A6234,list!B:C,2,FALSE),"")</f>
        <v/>
      </c>
      <c r="D6234" s="24" t="str">
        <f>_xlfn.IFNA(VLOOKUP(C6234,list!$G$2:$I$10,2,FALSE),"")</f>
        <v/>
      </c>
      <c r="E6234" s="24" t="str">
        <f>_xlfn.IFNA(VLOOKUP(C6234,list!G:I,3,FALSE),"")</f>
        <v/>
      </c>
      <c r="O6234" s="26" t="str">
        <f t="shared" si="487"/>
        <v/>
      </c>
      <c r="P6234" s="28" t="str">
        <f t="shared" si="491"/>
        <v/>
      </c>
      <c r="Q6234" s="24" t="str">
        <f t="shared" si="488"/>
        <v/>
      </c>
      <c r="R6234" s="24" t="str">
        <f t="shared" si="489"/>
        <v/>
      </c>
      <c r="S6234" s="27" t="str">
        <f t="shared" si="490"/>
        <v/>
      </c>
    </row>
    <row r="6235" spans="2:19" x14ac:dyDescent="0.3">
      <c r="B6235" s="24" t="str">
        <f>_xlfn.IFNA(VLOOKUP(A6235,list!B:C,2,FALSE),"")</f>
        <v/>
      </c>
      <c r="D6235" s="24" t="str">
        <f>_xlfn.IFNA(VLOOKUP(C6235,list!$G$2:$I$10,2,FALSE),"")</f>
        <v/>
      </c>
      <c r="E6235" s="24" t="str">
        <f>_xlfn.IFNA(VLOOKUP(C6235,list!G:I,3,FALSE),"")</f>
        <v/>
      </c>
      <c r="O6235" s="26" t="str">
        <f t="shared" si="487"/>
        <v/>
      </c>
      <c r="P6235" s="28" t="str">
        <f t="shared" si="491"/>
        <v/>
      </c>
      <c r="Q6235" s="24" t="str">
        <f t="shared" si="488"/>
        <v/>
      </c>
      <c r="R6235" s="24" t="str">
        <f t="shared" si="489"/>
        <v/>
      </c>
      <c r="S6235" s="27" t="str">
        <f t="shared" si="490"/>
        <v/>
      </c>
    </row>
    <row r="6236" spans="2:19" x14ac:dyDescent="0.3">
      <c r="B6236" s="24" t="str">
        <f>_xlfn.IFNA(VLOOKUP(A6236,list!B:C,2,FALSE),"")</f>
        <v/>
      </c>
      <c r="D6236" s="24" t="str">
        <f>_xlfn.IFNA(VLOOKUP(C6236,list!$G$2:$I$10,2,FALSE),"")</f>
        <v/>
      </c>
      <c r="E6236" s="24" t="str">
        <f>_xlfn.IFNA(VLOOKUP(C6236,list!G:I,3,FALSE),"")</f>
        <v/>
      </c>
      <c r="O6236" s="26" t="str">
        <f t="shared" si="487"/>
        <v/>
      </c>
      <c r="P6236" s="28" t="str">
        <f t="shared" si="491"/>
        <v/>
      </c>
      <c r="Q6236" s="24" t="str">
        <f t="shared" si="488"/>
        <v/>
      </c>
      <c r="R6236" s="24" t="str">
        <f t="shared" si="489"/>
        <v/>
      </c>
      <c r="S6236" s="27" t="str">
        <f t="shared" si="490"/>
        <v/>
      </c>
    </row>
    <row r="6237" spans="2:19" x14ac:dyDescent="0.3">
      <c r="B6237" s="24" t="str">
        <f>_xlfn.IFNA(VLOOKUP(A6237,list!B:C,2,FALSE),"")</f>
        <v/>
      </c>
      <c r="D6237" s="24" t="str">
        <f>_xlfn.IFNA(VLOOKUP(C6237,list!$G$2:$I$10,2,FALSE),"")</f>
        <v/>
      </c>
      <c r="E6237" s="24" t="str">
        <f>_xlfn.IFNA(VLOOKUP(C6237,list!G:I,3,FALSE),"")</f>
        <v/>
      </c>
      <c r="O6237" s="26" t="str">
        <f t="shared" si="487"/>
        <v/>
      </c>
      <c r="P6237" s="28" t="str">
        <f t="shared" si="491"/>
        <v/>
      </c>
      <c r="Q6237" s="24" t="str">
        <f t="shared" si="488"/>
        <v/>
      </c>
      <c r="R6237" s="24" t="str">
        <f t="shared" si="489"/>
        <v/>
      </c>
      <c r="S6237" s="27" t="str">
        <f t="shared" si="490"/>
        <v/>
      </c>
    </row>
    <row r="6238" spans="2:19" x14ac:dyDescent="0.3">
      <c r="B6238" s="24" t="str">
        <f>_xlfn.IFNA(VLOOKUP(A6238,list!B:C,2,FALSE),"")</f>
        <v/>
      </c>
      <c r="D6238" s="24" t="str">
        <f>_xlfn.IFNA(VLOOKUP(C6238,list!$G$2:$I$10,2,FALSE),"")</f>
        <v/>
      </c>
      <c r="E6238" s="24" t="str">
        <f>_xlfn.IFNA(VLOOKUP(C6238,list!G:I,3,FALSE),"")</f>
        <v/>
      </c>
      <c r="O6238" s="26" t="str">
        <f t="shared" si="487"/>
        <v/>
      </c>
      <c r="P6238" s="28" t="str">
        <f t="shared" si="491"/>
        <v/>
      </c>
      <c r="Q6238" s="24" t="str">
        <f t="shared" si="488"/>
        <v/>
      </c>
      <c r="R6238" s="24" t="str">
        <f t="shared" si="489"/>
        <v/>
      </c>
      <c r="S6238" s="27" t="str">
        <f t="shared" si="490"/>
        <v/>
      </c>
    </row>
    <row r="6239" spans="2:19" x14ac:dyDescent="0.3">
      <c r="B6239" s="24" t="str">
        <f>_xlfn.IFNA(VLOOKUP(A6239,list!B:C,2,FALSE),"")</f>
        <v/>
      </c>
      <c r="D6239" s="24" t="str">
        <f>_xlfn.IFNA(VLOOKUP(C6239,list!$G$2:$I$10,2,FALSE),"")</f>
        <v/>
      </c>
      <c r="E6239" s="24" t="str">
        <f>_xlfn.IFNA(VLOOKUP(C6239,list!G:I,3,FALSE),"")</f>
        <v/>
      </c>
      <c r="O6239" s="26" t="str">
        <f t="shared" si="487"/>
        <v/>
      </c>
      <c r="P6239" s="28" t="str">
        <f t="shared" si="491"/>
        <v/>
      </c>
      <c r="Q6239" s="24" t="str">
        <f t="shared" si="488"/>
        <v/>
      </c>
      <c r="R6239" s="24" t="str">
        <f t="shared" si="489"/>
        <v/>
      </c>
      <c r="S6239" s="27" t="str">
        <f t="shared" si="490"/>
        <v/>
      </c>
    </row>
    <row r="6240" spans="2:19" x14ac:dyDescent="0.3">
      <c r="B6240" s="24" t="str">
        <f>_xlfn.IFNA(VLOOKUP(A6240,list!B:C,2,FALSE),"")</f>
        <v/>
      </c>
      <c r="D6240" s="24" t="str">
        <f>_xlfn.IFNA(VLOOKUP(C6240,list!$G$2:$I$10,2,FALSE),"")</f>
        <v/>
      </c>
      <c r="E6240" s="24" t="str">
        <f>_xlfn.IFNA(VLOOKUP(C6240,list!G:I,3,FALSE),"")</f>
        <v/>
      </c>
      <c r="O6240" s="26" t="str">
        <f t="shared" si="487"/>
        <v/>
      </c>
      <c r="P6240" s="28" t="str">
        <f t="shared" si="491"/>
        <v/>
      </c>
      <c r="Q6240" s="24" t="str">
        <f t="shared" si="488"/>
        <v/>
      </c>
      <c r="R6240" s="24" t="str">
        <f t="shared" si="489"/>
        <v/>
      </c>
      <c r="S6240" s="27" t="str">
        <f t="shared" si="490"/>
        <v/>
      </c>
    </row>
    <row r="6241" spans="2:19" x14ac:dyDescent="0.3">
      <c r="B6241" s="24" t="str">
        <f>_xlfn.IFNA(VLOOKUP(A6241,list!B:C,2,FALSE),"")</f>
        <v/>
      </c>
      <c r="D6241" s="24" t="str">
        <f>_xlfn.IFNA(VLOOKUP(C6241,list!$G$2:$I$10,2,FALSE),"")</f>
        <v/>
      </c>
      <c r="E6241" s="24" t="str">
        <f>_xlfn.IFNA(VLOOKUP(C6241,list!G:I,3,FALSE),"")</f>
        <v/>
      </c>
      <c r="O6241" s="26" t="str">
        <f t="shared" si="487"/>
        <v/>
      </c>
      <c r="P6241" s="28" t="str">
        <f t="shared" si="491"/>
        <v/>
      </c>
      <c r="Q6241" s="24" t="str">
        <f t="shared" si="488"/>
        <v/>
      </c>
      <c r="R6241" s="24" t="str">
        <f t="shared" si="489"/>
        <v/>
      </c>
      <c r="S6241" s="27" t="str">
        <f t="shared" si="490"/>
        <v/>
      </c>
    </row>
    <row r="6242" spans="2:19" x14ac:dyDescent="0.3">
      <c r="B6242" s="24" t="str">
        <f>_xlfn.IFNA(VLOOKUP(A6242,list!B:C,2,FALSE),"")</f>
        <v/>
      </c>
      <c r="D6242" s="24" t="str">
        <f>_xlfn.IFNA(VLOOKUP(C6242,list!$G$2:$I$10,2,FALSE),"")</f>
        <v/>
      </c>
      <c r="E6242" s="24" t="str">
        <f>_xlfn.IFNA(VLOOKUP(C6242,list!G:I,3,FALSE),"")</f>
        <v/>
      </c>
      <c r="O6242" s="26" t="str">
        <f t="shared" si="487"/>
        <v/>
      </c>
      <c r="P6242" s="28" t="str">
        <f t="shared" si="491"/>
        <v/>
      </c>
      <c r="Q6242" s="24" t="str">
        <f t="shared" si="488"/>
        <v/>
      </c>
      <c r="R6242" s="24" t="str">
        <f t="shared" si="489"/>
        <v/>
      </c>
      <c r="S6242" s="27" t="str">
        <f t="shared" si="490"/>
        <v/>
      </c>
    </row>
    <row r="6243" spans="2:19" x14ac:dyDescent="0.3">
      <c r="B6243" s="24" t="str">
        <f>_xlfn.IFNA(VLOOKUP(A6243,list!B:C,2,FALSE),"")</f>
        <v/>
      </c>
      <c r="D6243" s="24" t="str">
        <f>_xlfn.IFNA(VLOOKUP(C6243,list!$G$2:$I$10,2,FALSE),"")</f>
        <v/>
      </c>
      <c r="E6243" s="24" t="str">
        <f>_xlfn.IFNA(VLOOKUP(C6243,list!G:I,3,FALSE),"")</f>
        <v/>
      </c>
      <c r="O6243" s="26" t="str">
        <f t="shared" si="487"/>
        <v/>
      </c>
      <c r="P6243" s="28" t="str">
        <f t="shared" si="491"/>
        <v/>
      </c>
      <c r="Q6243" s="24" t="str">
        <f t="shared" si="488"/>
        <v/>
      </c>
      <c r="R6243" s="24" t="str">
        <f t="shared" si="489"/>
        <v/>
      </c>
      <c r="S6243" s="27" t="str">
        <f t="shared" si="490"/>
        <v/>
      </c>
    </row>
    <row r="6244" spans="2:19" x14ac:dyDescent="0.3">
      <c r="B6244" s="24" t="str">
        <f>_xlfn.IFNA(VLOOKUP(A6244,list!B:C,2,FALSE),"")</f>
        <v/>
      </c>
      <c r="D6244" s="24" t="str">
        <f>_xlfn.IFNA(VLOOKUP(C6244,list!$G$2:$I$10,2,FALSE),"")</f>
        <v/>
      </c>
      <c r="E6244" s="24" t="str">
        <f>_xlfn.IFNA(VLOOKUP(C6244,list!G:I,3,FALSE),"")</f>
        <v/>
      </c>
      <c r="O6244" s="26" t="str">
        <f t="shared" si="487"/>
        <v/>
      </c>
      <c r="P6244" s="28" t="str">
        <f t="shared" si="491"/>
        <v/>
      </c>
      <c r="Q6244" s="24" t="str">
        <f t="shared" si="488"/>
        <v/>
      </c>
      <c r="R6244" s="24" t="str">
        <f t="shared" si="489"/>
        <v/>
      </c>
      <c r="S6244" s="27" t="str">
        <f t="shared" si="490"/>
        <v/>
      </c>
    </row>
    <row r="6245" spans="2:19" x14ac:dyDescent="0.3">
      <c r="B6245" s="24" t="str">
        <f>_xlfn.IFNA(VLOOKUP(A6245,list!B:C,2,FALSE),"")</f>
        <v/>
      </c>
      <c r="D6245" s="24" t="str">
        <f>_xlfn.IFNA(VLOOKUP(C6245,list!$G$2:$I$10,2,FALSE),"")</f>
        <v/>
      </c>
      <c r="E6245" s="24" t="str">
        <f>_xlfn.IFNA(VLOOKUP(C6245,list!G:I,3,FALSE),"")</f>
        <v/>
      </c>
      <c r="O6245" s="26" t="str">
        <f t="shared" si="487"/>
        <v/>
      </c>
      <c r="P6245" s="28" t="str">
        <f t="shared" si="491"/>
        <v/>
      </c>
      <c r="Q6245" s="24" t="str">
        <f t="shared" si="488"/>
        <v/>
      </c>
      <c r="R6245" s="24" t="str">
        <f t="shared" si="489"/>
        <v/>
      </c>
      <c r="S6245" s="27" t="str">
        <f t="shared" si="490"/>
        <v/>
      </c>
    </row>
    <row r="6246" spans="2:19" x14ac:dyDescent="0.3">
      <c r="B6246" s="24" t="str">
        <f>_xlfn.IFNA(VLOOKUP(A6246,list!B:C,2,FALSE),"")</f>
        <v/>
      </c>
      <c r="D6246" s="24" t="str">
        <f>_xlfn.IFNA(VLOOKUP(C6246,list!$G$2:$I$10,2,FALSE),"")</f>
        <v/>
      </c>
      <c r="E6246" s="24" t="str">
        <f>_xlfn.IFNA(VLOOKUP(C6246,list!G:I,3,FALSE),"")</f>
        <v/>
      </c>
      <c r="O6246" s="26" t="str">
        <f t="shared" si="487"/>
        <v/>
      </c>
      <c r="P6246" s="28" t="str">
        <f t="shared" si="491"/>
        <v/>
      </c>
      <c r="Q6246" s="24" t="str">
        <f t="shared" si="488"/>
        <v/>
      </c>
      <c r="R6246" s="24" t="str">
        <f t="shared" si="489"/>
        <v/>
      </c>
      <c r="S6246" s="27" t="str">
        <f t="shared" si="490"/>
        <v/>
      </c>
    </row>
    <row r="6247" spans="2:19" x14ac:dyDescent="0.3">
      <c r="B6247" s="24" t="str">
        <f>_xlfn.IFNA(VLOOKUP(A6247,list!B:C,2,FALSE),"")</f>
        <v/>
      </c>
      <c r="D6247" s="24" t="str">
        <f>_xlfn.IFNA(VLOOKUP(C6247,list!$G$2:$I$10,2,FALSE),"")</f>
        <v/>
      </c>
      <c r="E6247" s="24" t="str">
        <f>_xlfn.IFNA(VLOOKUP(C6247,list!G:I,3,FALSE),"")</f>
        <v/>
      </c>
      <c r="O6247" s="26" t="str">
        <f t="shared" si="487"/>
        <v/>
      </c>
      <c r="P6247" s="28" t="str">
        <f t="shared" si="491"/>
        <v/>
      </c>
      <c r="Q6247" s="24" t="str">
        <f t="shared" si="488"/>
        <v/>
      </c>
      <c r="R6247" s="24" t="str">
        <f t="shared" si="489"/>
        <v/>
      </c>
      <c r="S6247" s="27" t="str">
        <f t="shared" si="490"/>
        <v/>
      </c>
    </row>
    <row r="6248" spans="2:19" x14ac:dyDescent="0.3">
      <c r="B6248" s="24" t="str">
        <f>_xlfn.IFNA(VLOOKUP(A6248,list!B:C,2,FALSE),"")</f>
        <v/>
      </c>
      <c r="D6248" s="24" t="str">
        <f>_xlfn.IFNA(VLOOKUP(C6248,list!$G$2:$I$10,2,FALSE),"")</f>
        <v/>
      </c>
      <c r="E6248" s="24" t="str">
        <f>_xlfn.IFNA(VLOOKUP(C6248,list!G:I,3,FALSE),"")</f>
        <v/>
      </c>
      <c r="O6248" s="26" t="str">
        <f t="shared" si="487"/>
        <v/>
      </c>
      <c r="P6248" s="28" t="str">
        <f t="shared" si="491"/>
        <v/>
      </c>
      <c r="Q6248" s="24" t="str">
        <f t="shared" si="488"/>
        <v/>
      </c>
      <c r="R6248" s="24" t="str">
        <f t="shared" si="489"/>
        <v/>
      </c>
      <c r="S6248" s="27" t="str">
        <f t="shared" si="490"/>
        <v/>
      </c>
    </row>
    <row r="6249" spans="2:19" x14ac:dyDescent="0.3">
      <c r="B6249" s="24" t="str">
        <f>_xlfn.IFNA(VLOOKUP(A6249,list!B:C,2,FALSE),"")</f>
        <v/>
      </c>
      <c r="D6249" s="24" t="str">
        <f>_xlfn.IFNA(VLOOKUP(C6249,list!$G$2:$I$10,2,FALSE),"")</f>
        <v/>
      </c>
      <c r="E6249" s="24" t="str">
        <f>_xlfn.IFNA(VLOOKUP(C6249,list!G:I,3,FALSE),"")</f>
        <v/>
      </c>
      <c r="O6249" s="26" t="str">
        <f t="shared" si="487"/>
        <v/>
      </c>
      <c r="P6249" s="28" t="str">
        <f t="shared" si="491"/>
        <v/>
      </c>
      <c r="Q6249" s="24" t="str">
        <f t="shared" si="488"/>
        <v/>
      </c>
      <c r="R6249" s="24" t="str">
        <f t="shared" si="489"/>
        <v/>
      </c>
      <c r="S6249" s="27" t="str">
        <f t="shared" si="490"/>
        <v/>
      </c>
    </row>
    <row r="6250" spans="2:19" x14ac:dyDescent="0.3">
      <c r="B6250" s="24" t="str">
        <f>_xlfn.IFNA(VLOOKUP(A6250,list!B:C,2,FALSE),"")</f>
        <v/>
      </c>
      <c r="D6250" s="24" t="str">
        <f>_xlfn.IFNA(VLOOKUP(C6250,list!$G$2:$I$10,2,FALSE),"")</f>
        <v/>
      </c>
      <c r="E6250" s="24" t="str">
        <f>_xlfn.IFNA(VLOOKUP(C6250,list!G:I,3,FALSE),"")</f>
        <v/>
      </c>
      <c r="O6250" s="26" t="str">
        <f t="shared" si="487"/>
        <v/>
      </c>
      <c r="P6250" s="28" t="str">
        <f t="shared" si="491"/>
        <v/>
      </c>
      <c r="Q6250" s="24" t="str">
        <f t="shared" si="488"/>
        <v/>
      </c>
      <c r="R6250" s="24" t="str">
        <f t="shared" si="489"/>
        <v/>
      </c>
      <c r="S6250" s="27" t="str">
        <f t="shared" si="490"/>
        <v/>
      </c>
    </row>
    <row r="6251" spans="2:19" x14ac:dyDescent="0.3">
      <c r="B6251" s="24" t="str">
        <f>_xlfn.IFNA(VLOOKUP(A6251,list!B:C,2,FALSE),"")</f>
        <v/>
      </c>
      <c r="D6251" s="24" t="str">
        <f>_xlfn.IFNA(VLOOKUP(C6251,list!$G$2:$I$10,2,FALSE),"")</f>
        <v/>
      </c>
      <c r="E6251" s="24" t="str">
        <f>_xlfn.IFNA(VLOOKUP(C6251,list!G:I,3,FALSE),"")</f>
        <v/>
      </c>
      <c r="O6251" s="26" t="str">
        <f t="shared" si="487"/>
        <v/>
      </c>
      <c r="P6251" s="28" t="str">
        <f t="shared" si="491"/>
        <v/>
      </c>
      <c r="Q6251" s="24" t="str">
        <f t="shared" si="488"/>
        <v/>
      </c>
      <c r="R6251" s="24" t="str">
        <f t="shared" si="489"/>
        <v/>
      </c>
      <c r="S6251" s="27" t="str">
        <f t="shared" si="490"/>
        <v/>
      </c>
    </row>
    <row r="6252" spans="2:19" x14ac:dyDescent="0.3">
      <c r="B6252" s="24" t="str">
        <f>_xlfn.IFNA(VLOOKUP(A6252,list!B:C,2,FALSE),"")</f>
        <v/>
      </c>
      <c r="D6252" s="24" t="str">
        <f>_xlfn.IFNA(VLOOKUP(C6252,list!$G$2:$I$10,2,FALSE),"")</f>
        <v/>
      </c>
      <c r="E6252" s="24" t="str">
        <f>_xlfn.IFNA(VLOOKUP(C6252,list!G:I,3,FALSE),"")</f>
        <v/>
      </c>
      <c r="O6252" s="26" t="str">
        <f t="shared" si="487"/>
        <v/>
      </c>
      <c r="P6252" s="28" t="str">
        <f t="shared" si="491"/>
        <v/>
      </c>
      <c r="Q6252" s="24" t="str">
        <f t="shared" si="488"/>
        <v/>
      </c>
      <c r="R6252" s="24" t="str">
        <f t="shared" si="489"/>
        <v/>
      </c>
      <c r="S6252" s="27" t="str">
        <f t="shared" si="490"/>
        <v/>
      </c>
    </row>
    <row r="6253" spans="2:19" x14ac:dyDescent="0.3">
      <c r="B6253" s="24" t="str">
        <f>_xlfn.IFNA(VLOOKUP(A6253,list!B:C,2,FALSE),"")</f>
        <v/>
      </c>
      <c r="D6253" s="24" t="str">
        <f>_xlfn.IFNA(VLOOKUP(C6253,list!$G$2:$I$10,2,FALSE),"")</f>
        <v/>
      </c>
      <c r="E6253" s="24" t="str">
        <f>_xlfn.IFNA(VLOOKUP(C6253,list!G:I,3,FALSE),"")</f>
        <v/>
      </c>
      <c r="O6253" s="26" t="str">
        <f t="shared" si="487"/>
        <v/>
      </c>
      <c r="P6253" s="28" t="str">
        <f t="shared" si="491"/>
        <v/>
      </c>
      <c r="Q6253" s="24" t="str">
        <f t="shared" si="488"/>
        <v/>
      </c>
      <c r="R6253" s="24" t="str">
        <f t="shared" si="489"/>
        <v/>
      </c>
      <c r="S6253" s="27" t="str">
        <f t="shared" si="490"/>
        <v/>
      </c>
    </row>
    <row r="6254" spans="2:19" x14ac:dyDescent="0.3">
      <c r="B6254" s="24" t="str">
        <f>_xlfn.IFNA(VLOOKUP(A6254,list!B:C,2,FALSE),"")</f>
        <v/>
      </c>
      <c r="D6254" s="24" t="str">
        <f>_xlfn.IFNA(VLOOKUP(C6254,list!$G$2:$I$10,2,FALSE),"")</f>
        <v/>
      </c>
      <c r="E6254" s="24" t="str">
        <f>_xlfn.IFNA(VLOOKUP(C6254,list!G:I,3,FALSE),"")</f>
        <v/>
      </c>
      <c r="O6254" s="26" t="str">
        <f t="shared" si="487"/>
        <v/>
      </c>
      <c r="P6254" s="28" t="str">
        <f t="shared" si="491"/>
        <v/>
      </c>
      <c r="Q6254" s="24" t="str">
        <f t="shared" si="488"/>
        <v/>
      </c>
      <c r="R6254" s="24" t="str">
        <f t="shared" si="489"/>
        <v/>
      </c>
      <c r="S6254" s="27" t="str">
        <f t="shared" si="490"/>
        <v/>
      </c>
    </row>
    <row r="6255" spans="2:19" x14ac:dyDescent="0.3">
      <c r="B6255" s="24" t="str">
        <f>_xlfn.IFNA(VLOOKUP(A6255,list!B:C,2,FALSE),"")</f>
        <v/>
      </c>
      <c r="D6255" s="24" t="str">
        <f>_xlfn.IFNA(VLOOKUP(C6255,list!$G$2:$I$10,2,FALSE),"")</f>
        <v/>
      </c>
      <c r="E6255" s="24" t="str">
        <f>_xlfn.IFNA(VLOOKUP(C6255,list!G:I,3,FALSE),"")</f>
        <v/>
      </c>
      <c r="O6255" s="26" t="str">
        <f t="shared" si="487"/>
        <v/>
      </c>
      <c r="P6255" s="28" t="str">
        <f t="shared" si="491"/>
        <v/>
      </c>
      <c r="Q6255" s="24" t="str">
        <f t="shared" si="488"/>
        <v/>
      </c>
      <c r="R6255" s="24" t="str">
        <f t="shared" si="489"/>
        <v/>
      </c>
      <c r="S6255" s="27" t="str">
        <f t="shared" si="490"/>
        <v/>
      </c>
    </row>
    <row r="6256" spans="2:19" x14ac:dyDescent="0.3">
      <c r="B6256" s="24" t="str">
        <f>_xlfn.IFNA(VLOOKUP(A6256,list!B:C,2,FALSE),"")</f>
        <v/>
      </c>
      <c r="D6256" s="24" t="str">
        <f>_xlfn.IFNA(VLOOKUP(C6256,list!$G$2:$I$10,2,FALSE),"")</f>
        <v/>
      </c>
      <c r="E6256" s="24" t="str">
        <f>_xlfn.IFNA(VLOOKUP(C6256,list!G:I,3,FALSE),"")</f>
        <v/>
      </c>
      <c r="O6256" s="26" t="str">
        <f t="shared" si="487"/>
        <v/>
      </c>
      <c r="P6256" s="28" t="str">
        <f t="shared" si="491"/>
        <v/>
      </c>
      <c r="Q6256" s="24" t="str">
        <f t="shared" si="488"/>
        <v/>
      </c>
      <c r="R6256" s="24" t="str">
        <f t="shared" si="489"/>
        <v/>
      </c>
      <c r="S6256" s="27" t="str">
        <f t="shared" si="490"/>
        <v/>
      </c>
    </row>
    <row r="6257" spans="2:19" x14ac:dyDescent="0.3">
      <c r="B6257" s="24" t="str">
        <f>_xlfn.IFNA(VLOOKUP(A6257,list!B:C,2,FALSE),"")</f>
        <v/>
      </c>
      <c r="D6257" s="24" t="str">
        <f>_xlfn.IFNA(VLOOKUP(C6257,list!$G$2:$I$10,2,FALSE),"")</f>
        <v/>
      </c>
      <c r="E6257" s="24" t="str">
        <f>_xlfn.IFNA(VLOOKUP(C6257,list!G:I,3,FALSE),"")</f>
        <v/>
      </c>
      <c r="O6257" s="26" t="str">
        <f t="shared" si="487"/>
        <v/>
      </c>
      <c r="P6257" s="28" t="str">
        <f t="shared" si="491"/>
        <v/>
      </c>
      <c r="Q6257" s="24" t="str">
        <f t="shared" si="488"/>
        <v/>
      </c>
      <c r="R6257" s="24" t="str">
        <f t="shared" si="489"/>
        <v/>
      </c>
      <c r="S6257" s="27" t="str">
        <f t="shared" si="490"/>
        <v/>
      </c>
    </row>
    <row r="6258" spans="2:19" x14ac:dyDescent="0.3">
      <c r="B6258" s="24" t="str">
        <f>_xlfn.IFNA(VLOOKUP(A6258,list!B:C,2,FALSE),"")</f>
        <v/>
      </c>
      <c r="D6258" s="24" t="str">
        <f>_xlfn.IFNA(VLOOKUP(C6258,list!$G$2:$I$10,2,FALSE),"")</f>
        <v/>
      </c>
      <c r="E6258" s="24" t="str">
        <f>_xlfn.IFNA(VLOOKUP(C6258,list!G:I,3,FALSE),"")</f>
        <v/>
      </c>
      <c r="O6258" s="26" t="str">
        <f t="shared" si="487"/>
        <v/>
      </c>
      <c r="P6258" s="28" t="str">
        <f t="shared" si="491"/>
        <v/>
      </c>
      <c r="Q6258" s="24" t="str">
        <f t="shared" si="488"/>
        <v/>
      </c>
      <c r="R6258" s="24" t="str">
        <f t="shared" si="489"/>
        <v/>
      </c>
      <c r="S6258" s="27" t="str">
        <f t="shared" si="490"/>
        <v/>
      </c>
    </row>
    <row r="6259" spans="2:19" x14ac:dyDescent="0.3">
      <c r="B6259" s="24" t="str">
        <f>_xlfn.IFNA(VLOOKUP(A6259,list!B:C,2,FALSE),"")</f>
        <v/>
      </c>
      <c r="D6259" s="24" t="str">
        <f>_xlfn.IFNA(VLOOKUP(C6259,list!$G$2:$I$10,2,FALSE),"")</f>
        <v/>
      </c>
      <c r="E6259" s="24" t="str">
        <f>_xlfn.IFNA(VLOOKUP(C6259,list!G:I,3,FALSE),"")</f>
        <v/>
      </c>
      <c r="O6259" s="26" t="str">
        <f t="shared" si="487"/>
        <v/>
      </c>
      <c r="P6259" s="28" t="str">
        <f t="shared" si="491"/>
        <v/>
      </c>
      <c r="Q6259" s="24" t="str">
        <f t="shared" si="488"/>
        <v/>
      </c>
      <c r="R6259" s="24" t="str">
        <f t="shared" si="489"/>
        <v/>
      </c>
      <c r="S6259" s="27" t="str">
        <f t="shared" si="490"/>
        <v/>
      </c>
    </row>
    <row r="6260" spans="2:19" x14ac:dyDescent="0.3">
      <c r="B6260" s="24" t="str">
        <f>_xlfn.IFNA(VLOOKUP(A6260,list!B:C,2,FALSE),"")</f>
        <v/>
      </c>
      <c r="D6260" s="24" t="str">
        <f>_xlfn.IFNA(VLOOKUP(C6260,list!$G$2:$I$10,2,FALSE),"")</f>
        <v/>
      </c>
      <c r="E6260" s="24" t="str">
        <f>_xlfn.IFNA(VLOOKUP(C6260,list!G:I,3,FALSE),"")</f>
        <v/>
      </c>
      <c r="O6260" s="26" t="str">
        <f t="shared" si="487"/>
        <v/>
      </c>
      <c r="P6260" s="28" t="str">
        <f t="shared" si="491"/>
        <v/>
      </c>
      <c r="Q6260" s="24" t="str">
        <f t="shared" si="488"/>
        <v/>
      </c>
      <c r="R6260" s="24" t="str">
        <f t="shared" si="489"/>
        <v/>
      </c>
      <c r="S6260" s="27" t="str">
        <f t="shared" si="490"/>
        <v/>
      </c>
    </row>
    <row r="6261" spans="2:19" x14ac:dyDescent="0.3">
      <c r="B6261" s="24" t="str">
        <f>_xlfn.IFNA(VLOOKUP(A6261,list!B:C,2,FALSE),"")</f>
        <v/>
      </c>
      <c r="D6261" s="24" t="str">
        <f>_xlfn.IFNA(VLOOKUP(C6261,list!$G$2:$I$10,2,FALSE),"")</f>
        <v/>
      </c>
      <c r="E6261" s="24" t="str">
        <f>_xlfn.IFNA(VLOOKUP(C6261,list!G:I,3,FALSE),"")</f>
        <v/>
      </c>
      <c r="O6261" s="26" t="str">
        <f t="shared" si="487"/>
        <v/>
      </c>
      <c r="P6261" s="28" t="str">
        <f t="shared" si="491"/>
        <v/>
      </c>
      <c r="Q6261" s="24" t="str">
        <f t="shared" si="488"/>
        <v/>
      </c>
      <c r="R6261" s="24" t="str">
        <f t="shared" si="489"/>
        <v/>
      </c>
      <c r="S6261" s="27" t="str">
        <f t="shared" si="490"/>
        <v/>
      </c>
    </row>
    <row r="6262" spans="2:19" x14ac:dyDescent="0.3">
      <c r="B6262" s="24" t="str">
        <f>_xlfn.IFNA(VLOOKUP(A6262,list!B:C,2,FALSE),"")</f>
        <v/>
      </c>
      <c r="D6262" s="24" t="str">
        <f>_xlfn.IFNA(VLOOKUP(C6262,list!$G$2:$I$10,2,FALSE),"")</f>
        <v/>
      </c>
      <c r="E6262" s="24" t="str">
        <f>_xlfn.IFNA(VLOOKUP(C6262,list!G:I,3,FALSE),"")</f>
        <v/>
      </c>
      <c r="O6262" s="26" t="str">
        <f t="shared" si="487"/>
        <v/>
      </c>
      <c r="P6262" s="28" t="str">
        <f t="shared" si="491"/>
        <v/>
      </c>
      <c r="Q6262" s="24" t="str">
        <f t="shared" si="488"/>
        <v/>
      </c>
      <c r="R6262" s="24" t="str">
        <f t="shared" si="489"/>
        <v/>
      </c>
      <c r="S6262" s="27" t="str">
        <f t="shared" si="490"/>
        <v/>
      </c>
    </row>
    <row r="6263" spans="2:19" x14ac:dyDescent="0.3">
      <c r="B6263" s="24" t="str">
        <f>_xlfn.IFNA(VLOOKUP(A6263,list!B:C,2,FALSE),"")</f>
        <v/>
      </c>
      <c r="D6263" s="24" t="str">
        <f>_xlfn.IFNA(VLOOKUP(C6263,list!$G$2:$I$10,2,FALSE),"")</f>
        <v/>
      </c>
      <c r="E6263" s="24" t="str">
        <f>_xlfn.IFNA(VLOOKUP(C6263,list!G:I,3,FALSE),"")</f>
        <v/>
      </c>
      <c r="O6263" s="26" t="str">
        <f t="shared" si="487"/>
        <v/>
      </c>
      <c r="P6263" s="28" t="str">
        <f t="shared" si="491"/>
        <v/>
      </c>
      <c r="Q6263" s="24" t="str">
        <f t="shared" si="488"/>
        <v/>
      </c>
      <c r="R6263" s="24" t="str">
        <f t="shared" si="489"/>
        <v/>
      </c>
      <c r="S6263" s="27" t="str">
        <f t="shared" si="490"/>
        <v/>
      </c>
    </row>
    <row r="6264" spans="2:19" x14ac:dyDescent="0.3">
      <c r="B6264" s="24" t="str">
        <f>_xlfn.IFNA(VLOOKUP(A6264,list!B:C,2,FALSE),"")</f>
        <v/>
      </c>
      <c r="D6264" s="24" t="str">
        <f>_xlfn.IFNA(VLOOKUP(C6264,list!$G$2:$I$10,2,FALSE),"")</f>
        <v/>
      </c>
      <c r="E6264" s="24" t="str">
        <f>_xlfn.IFNA(VLOOKUP(C6264,list!G:I,3,FALSE),"")</f>
        <v/>
      </c>
      <c r="O6264" s="26" t="str">
        <f t="shared" si="487"/>
        <v/>
      </c>
      <c r="P6264" s="28" t="str">
        <f t="shared" si="491"/>
        <v/>
      </c>
      <c r="Q6264" s="24" t="str">
        <f t="shared" si="488"/>
        <v/>
      </c>
      <c r="R6264" s="24" t="str">
        <f t="shared" si="489"/>
        <v/>
      </c>
      <c r="S6264" s="27" t="str">
        <f t="shared" si="490"/>
        <v/>
      </c>
    </row>
    <row r="6265" spans="2:19" x14ac:dyDescent="0.3">
      <c r="B6265" s="24" t="str">
        <f>_xlfn.IFNA(VLOOKUP(A6265,list!B:C,2,FALSE),"")</f>
        <v/>
      </c>
      <c r="D6265" s="24" t="str">
        <f>_xlfn.IFNA(VLOOKUP(C6265,list!$G$2:$I$10,2,FALSE),"")</f>
        <v/>
      </c>
      <c r="E6265" s="24" t="str">
        <f>_xlfn.IFNA(VLOOKUP(C6265,list!G:I,3,FALSE),"")</f>
        <v/>
      </c>
      <c r="O6265" s="26" t="str">
        <f t="shared" si="487"/>
        <v/>
      </c>
      <c r="P6265" s="28" t="str">
        <f t="shared" si="491"/>
        <v/>
      </c>
      <c r="Q6265" s="24" t="str">
        <f t="shared" si="488"/>
        <v/>
      </c>
      <c r="R6265" s="24" t="str">
        <f t="shared" si="489"/>
        <v/>
      </c>
      <c r="S6265" s="27" t="str">
        <f t="shared" si="490"/>
        <v/>
      </c>
    </row>
    <row r="6266" spans="2:19" x14ac:dyDescent="0.3">
      <c r="B6266" s="24" t="str">
        <f>_xlfn.IFNA(VLOOKUP(A6266,list!B:C,2,FALSE),"")</f>
        <v/>
      </c>
      <c r="D6266" s="24" t="str">
        <f>_xlfn.IFNA(VLOOKUP(C6266,list!$G$2:$I$10,2,FALSE),"")</f>
        <v/>
      </c>
      <c r="E6266" s="24" t="str">
        <f>_xlfn.IFNA(VLOOKUP(C6266,list!G:I,3,FALSE),"")</f>
        <v/>
      </c>
      <c r="O6266" s="26" t="str">
        <f t="shared" si="487"/>
        <v/>
      </c>
      <c r="P6266" s="28" t="str">
        <f t="shared" si="491"/>
        <v/>
      </c>
      <c r="Q6266" s="24" t="str">
        <f t="shared" si="488"/>
        <v/>
      </c>
      <c r="R6266" s="24" t="str">
        <f t="shared" si="489"/>
        <v/>
      </c>
      <c r="S6266" s="27" t="str">
        <f t="shared" si="490"/>
        <v/>
      </c>
    </row>
    <row r="6267" spans="2:19" x14ac:dyDescent="0.3">
      <c r="B6267" s="24" t="str">
        <f>_xlfn.IFNA(VLOOKUP(A6267,list!B:C,2,FALSE),"")</f>
        <v/>
      </c>
      <c r="D6267" s="24" t="str">
        <f>_xlfn.IFNA(VLOOKUP(C6267,list!$G$2:$I$10,2,FALSE),"")</f>
        <v/>
      </c>
      <c r="E6267" s="24" t="str">
        <f>_xlfn.IFNA(VLOOKUP(C6267,list!G:I,3,FALSE),"")</f>
        <v/>
      </c>
      <c r="O6267" s="26" t="str">
        <f t="shared" si="487"/>
        <v/>
      </c>
      <c r="P6267" s="28" t="str">
        <f t="shared" si="491"/>
        <v/>
      </c>
      <c r="Q6267" s="24" t="str">
        <f t="shared" si="488"/>
        <v/>
      </c>
      <c r="R6267" s="24" t="str">
        <f t="shared" si="489"/>
        <v/>
      </c>
      <c r="S6267" s="27" t="str">
        <f t="shared" si="490"/>
        <v/>
      </c>
    </row>
    <row r="6268" spans="2:19" x14ac:dyDescent="0.3">
      <c r="B6268" s="24" t="str">
        <f>_xlfn.IFNA(VLOOKUP(A6268,list!B:C,2,FALSE),"")</f>
        <v/>
      </c>
      <c r="D6268" s="24" t="str">
        <f>_xlfn.IFNA(VLOOKUP(C6268,list!$G$2:$I$10,2,FALSE),"")</f>
        <v/>
      </c>
      <c r="E6268" s="24" t="str">
        <f>_xlfn.IFNA(VLOOKUP(C6268,list!G:I,3,FALSE),"")</f>
        <v/>
      </c>
      <c r="O6268" s="26" t="str">
        <f t="shared" si="487"/>
        <v/>
      </c>
      <c r="P6268" s="28" t="str">
        <f t="shared" si="491"/>
        <v/>
      </c>
      <c r="Q6268" s="24" t="str">
        <f t="shared" si="488"/>
        <v/>
      </c>
      <c r="R6268" s="24" t="str">
        <f t="shared" si="489"/>
        <v/>
      </c>
      <c r="S6268" s="27" t="str">
        <f t="shared" si="490"/>
        <v/>
      </c>
    </row>
    <row r="6269" spans="2:19" x14ac:dyDescent="0.3">
      <c r="B6269" s="24" t="str">
        <f>_xlfn.IFNA(VLOOKUP(A6269,list!B:C,2,FALSE),"")</f>
        <v/>
      </c>
      <c r="D6269" s="24" t="str">
        <f>_xlfn.IFNA(VLOOKUP(C6269,list!$G$2:$I$10,2,FALSE),"")</f>
        <v/>
      </c>
      <c r="E6269" s="24" t="str">
        <f>_xlfn.IFNA(VLOOKUP(C6269,list!G:I,3,FALSE),"")</f>
        <v/>
      </c>
      <c r="O6269" s="26" t="str">
        <f t="shared" si="487"/>
        <v/>
      </c>
      <c r="P6269" s="28" t="str">
        <f t="shared" si="491"/>
        <v/>
      </c>
      <c r="Q6269" s="24" t="str">
        <f t="shared" si="488"/>
        <v/>
      </c>
      <c r="R6269" s="24" t="str">
        <f t="shared" si="489"/>
        <v/>
      </c>
      <c r="S6269" s="27" t="str">
        <f t="shared" si="490"/>
        <v/>
      </c>
    </row>
    <row r="6270" spans="2:19" x14ac:dyDescent="0.3">
      <c r="B6270" s="24" t="str">
        <f>_xlfn.IFNA(VLOOKUP(A6270,list!B:C,2,FALSE),"")</f>
        <v/>
      </c>
      <c r="D6270" s="24" t="str">
        <f>_xlfn.IFNA(VLOOKUP(C6270,list!$G$2:$I$10,2,FALSE),"")</f>
        <v/>
      </c>
      <c r="E6270" s="24" t="str">
        <f>_xlfn.IFNA(VLOOKUP(C6270,list!G:I,3,FALSE),"")</f>
        <v/>
      </c>
      <c r="O6270" s="26" t="str">
        <f t="shared" si="487"/>
        <v/>
      </c>
      <c r="P6270" s="28" t="str">
        <f t="shared" si="491"/>
        <v/>
      </c>
      <c r="Q6270" s="24" t="str">
        <f t="shared" si="488"/>
        <v/>
      </c>
      <c r="R6270" s="24" t="str">
        <f t="shared" si="489"/>
        <v/>
      </c>
      <c r="S6270" s="27" t="str">
        <f t="shared" si="490"/>
        <v/>
      </c>
    </row>
    <row r="6271" spans="2:19" x14ac:dyDescent="0.3">
      <c r="B6271" s="24" t="str">
        <f>_xlfn.IFNA(VLOOKUP(A6271,list!B:C,2,FALSE),"")</f>
        <v/>
      </c>
      <c r="D6271" s="24" t="str">
        <f>_xlfn.IFNA(VLOOKUP(C6271,list!$G$2:$I$10,2,FALSE),"")</f>
        <v/>
      </c>
      <c r="E6271" s="24" t="str">
        <f>_xlfn.IFNA(VLOOKUP(C6271,list!G:I,3,FALSE),"")</f>
        <v/>
      </c>
      <c r="O6271" s="26" t="str">
        <f t="shared" si="487"/>
        <v/>
      </c>
      <c r="P6271" s="28" t="str">
        <f t="shared" si="491"/>
        <v/>
      </c>
      <c r="Q6271" s="24" t="str">
        <f t="shared" si="488"/>
        <v/>
      </c>
      <c r="R6271" s="24" t="str">
        <f t="shared" si="489"/>
        <v/>
      </c>
      <c r="S6271" s="27" t="str">
        <f t="shared" si="490"/>
        <v/>
      </c>
    </row>
    <row r="6272" spans="2:19" x14ac:dyDescent="0.3">
      <c r="B6272" s="24" t="str">
        <f>_xlfn.IFNA(VLOOKUP(A6272,list!B:C,2,FALSE),"")</f>
        <v/>
      </c>
      <c r="D6272" s="24" t="str">
        <f>_xlfn.IFNA(VLOOKUP(C6272,list!$G$2:$I$10,2,FALSE),"")</f>
        <v/>
      </c>
      <c r="E6272" s="24" t="str">
        <f>_xlfn.IFNA(VLOOKUP(C6272,list!G:I,3,FALSE),"")</f>
        <v/>
      </c>
      <c r="O6272" s="26" t="str">
        <f t="shared" si="487"/>
        <v/>
      </c>
      <c r="P6272" s="28" t="str">
        <f t="shared" si="491"/>
        <v/>
      </c>
      <c r="Q6272" s="24" t="str">
        <f t="shared" si="488"/>
        <v/>
      </c>
      <c r="R6272" s="24" t="str">
        <f t="shared" si="489"/>
        <v/>
      </c>
      <c r="S6272" s="27" t="str">
        <f t="shared" si="490"/>
        <v/>
      </c>
    </row>
    <row r="6273" spans="2:19" x14ac:dyDescent="0.3">
      <c r="B6273" s="24" t="str">
        <f>_xlfn.IFNA(VLOOKUP(A6273,list!B:C,2,FALSE),"")</f>
        <v/>
      </c>
      <c r="D6273" s="24" t="str">
        <f>_xlfn.IFNA(VLOOKUP(C6273,list!$G$2:$I$10,2,FALSE),"")</f>
        <v/>
      </c>
      <c r="E6273" s="24" t="str">
        <f>_xlfn.IFNA(VLOOKUP(C6273,list!G:I,3,FALSE),"")</f>
        <v/>
      </c>
      <c r="O6273" s="26" t="str">
        <f t="shared" si="487"/>
        <v/>
      </c>
      <c r="P6273" s="28" t="str">
        <f t="shared" si="491"/>
        <v/>
      </c>
      <c r="Q6273" s="24" t="str">
        <f t="shared" si="488"/>
        <v/>
      </c>
      <c r="R6273" s="24" t="str">
        <f t="shared" si="489"/>
        <v/>
      </c>
      <c r="S6273" s="27" t="str">
        <f t="shared" si="490"/>
        <v/>
      </c>
    </row>
    <row r="6274" spans="2:19" x14ac:dyDescent="0.3">
      <c r="B6274" s="24" t="str">
        <f>_xlfn.IFNA(VLOOKUP(A6274,list!B:C,2,FALSE),"")</f>
        <v/>
      </c>
      <c r="D6274" s="24" t="str">
        <f>_xlfn.IFNA(VLOOKUP(C6274,list!$G$2:$I$10,2,FALSE),"")</f>
        <v/>
      </c>
      <c r="E6274" s="24" t="str">
        <f>_xlfn.IFNA(VLOOKUP(C6274,list!G:I,3,FALSE),"")</f>
        <v/>
      </c>
      <c r="O6274" s="26" t="str">
        <f t="shared" ref="O6274:O6337" si="492">IFERROR(IF(H6274="","",DATE(YEAR(H6274),MONTH(H6274),1)),"")</f>
        <v/>
      </c>
      <c r="P6274" s="28" t="str">
        <f t="shared" si="491"/>
        <v/>
      </c>
      <c r="Q6274" s="24" t="str">
        <f t="shared" ref="Q6274:Q6337" si="493">IFERROR(IF(J6274="","",MONTH(EOMONTH(J6274,(DAY(J6274)&gt;15)+0))),"")</f>
        <v/>
      </c>
      <c r="R6274" s="24" t="str">
        <f t="shared" ref="R6274:R6337" si="494">IFERROR(IF(J6274="","",IF(AND(MONTH(J6274)=12,Q6274=1),YEAR(J6274)+1,YEAR(J6274))),"")</f>
        <v/>
      </c>
      <c r="S6274" s="27" t="str">
        <f t="shared" ref="S6274:S6337" si="495">IF(OR(Q6274="",R6274=""),"",DATE(R6274,Q6274,1))</f>
        <v/>
      </c>
    </row>
    <row r="6275" spans="2:19" x14ac:dyDescent="0.3">
      <c r="B6275" s="24" t="str">
        <f>_xlfn.IFNA(VLOOKUP(A6275,list!B:C,2,FALSE),"")</f>
        <v/>
      </c>
      <c r="D6275" s="24" t="str">
        <f>_xlfn.IFNA(VLOOKUP(C6275,list!$G$2:$I$10,2,FALSE),"")</f>
        <v/>
      </c>
      <c r="E6275" s="24" t="str">
        <f>_xlfn.IFNA(VLOOKUP(C6275,list!G:I,3,FALSE),"")</f>
        <v/>
      </c>
      <c r="O6275" s="26" t="str">
        <f t="shared" si="492"/>
        <v/>
      </c>
      <c r="P6275" s="28" t="str">
        <f t="shared" ref="P6275:P6338" si="496">IFERROR(IF(J6275&gt;0,((J6275-H6275)/7),""),"")</f>
        <v/>
      </c>
      <c r="Q6275" s="24" t="str">
        <f t="shared" si="493"/>
        <v/>
      </c>
      <c r="R6275" s="24" t="str">
        <f t="shared" si="494"/>
        <v/>
      </c>
      <c r="S6275" s="27" t="str">
        <f t="shared" si="495"/>
        <v/>
      </c>
    </row>
    <row r="6276" spans="2:19" x14ac:dyDescent="0.3">
      <c r="B6276" s="24" t="str">
        <f>_xlfn.IFNA(VLOOKUP(A6276,list!B:C,2,FALSE),"")</f>
        <v/>
      </c>
      <c r="D6276" s="24" t="str">
        <f>_xlfn.IFNA(VLOOKUP(C6276,list!$G$2:$I$10,2,FALSE),"")</f>
        <v/>
      </c>
      <c r="E6276" s="24" t="str">
        <f>_xlfn.IFNA(VLOOKUP(C6276,list!G:I,3,FALSE),"")</f>
        <v/>
      </c>
      <c r="O6276" s="26" t="str">
        <f t="shared" si="492"/>
        <v/>
      </c>
      <c r="P6276" s="28" t="str">
        <f t="shared" si="496"/>
        <v/>
      </c>
      <c r="Q6276" s="24" t="str">
        <f t="shared" si="493"/>
        <v/>
      </c>
      <c r="R6276" s="24" t="str">
        <f t="shared" si="494"/>
        <v/>
      </c>
      <c r="S6276" s="27" t="str">
        <f t="shared" si="495"/>
        <v/>
      </c>
    </row>
    <row r="6277" spans="2:19" x14ac:dyDescent="0.3">
      <c r="B6277" s="24" t="str">
        <f>_xlfn.IFNA(VLOOKUP(A6277,list!B:C,2,FALSE),"")</f>
        <v/>
      </c>
      <c r="D6277" s="24" t="str">
        <f>_xlfn.IFNA(VLOOKUP(C6277,list!$G$2:$I$10,2,FALSE),"")</f>
        <v/>
      </c>
      <c r="E6277" s="24" t="str">
        <f>_xlfn.IFNA(VLOOKUP(C6277,list!G:I,3,FALSE),"")</f>
        <v/>
      </c>
      <c r="O6277" s="26" t="str">
        <f t="shared" si="492"/>
        <v/>
      </c>
      <c r="P6277" s="28" t="str">
        <f t="shared" si="496"/>
        <v/>
      </c>
      <c r="Q6277" s="24" t="str">
        <f t="shared" si="493"/>
        <v/>
      </c>
      <c r="R6277" s="24" t="str">
        <f t="shared" si="494"/>
        <v/>
      </c>
      <c r="S6277" s="27" t="str">
        <f t="shared" si="495"/>
        <v/>
      </c>
    </row>
    <row r="6278" spans="2:19" x14ac:dyDescent="0.3">
      <c r="B6278" s="24" t="str">
        <f>_xlfn.IFNA(VLOOKUP(A6278,list!B:C,2,FALSE),"")</f>
        <v/>
      </c>
      <c r="D6278" s="24" t="str">
        <f>_xlfn.IFNA(VLOOKUP(C6278,list!$G$2:$I$10,2,FALSE),"")</f>
        <v/>
      </c>
      <c r="E6278" s="24" t="str">
        <f>_xlfn.IFNA(VLOOKUP(C6278,list!G:I,3,FALSE),"")</f>
        <v/>
      </c>
      <c r="O6278" s="26" t="str">
        <f t="shared" si="492"/>
        <v/>
      </c>
      <c r="P6278" s="28" t="str">
        <f t="shared" si="496"/>
        <v/>
      </c>
      <c r="Q6278" s="24" t="str">
        <f t="shared" si="493"/>
        <v/>
      </c>
      <c r="R6278" s="24" t="str">
        <f t="shared" si="494"/>
        <v/>
      </c>
      <c r="S6278" s="27" t="str">
        <f t="shared" si="495"/>
        <v/>
      </c>
    </row>
    <row r="6279" spans="2:19" x14ac:dyDescent="0.3">
      <c r="B6279" s="24" t="str">
        <f>_xlfn.IFNA(VLOOKUP(A6279,list!B:C,2,FALSE),"")</f>
        <v/>
      </c>
      <c r="D6279" s="24" t="str">
        <f>_xlfn.IFNA(VLOOKUP(C6279,list!$G$2:$I$10,2,FALSE),"")</f>
        <v/>
      </c>
      <c r="E6279" s="24" t="str">
        <f>_xlfn.IFNA(VLOOKUP(C6279,list!G:I,3,FALSE),"")</f>
        <v/>
      </c>
      <c r="O6279" s="26" t="str">
        <f t="shared" si="492"/>
        <v/>
      </c>
      <c r="P6279" s="28" t="str">
        <f t="shared" si="496"/>
        <v/>
      </c>
      <c r="Q6279" s="24" t="str">
        <f t="shared" si="493"/>
        <v/>
      </c>
      <c r="R6279" s="24" t="str">
        <f t="shared" si="494"/>
        <v/>
      </c>
      <c r="S6279" s="27" t="str">
        <f t="shared" si="495"/>
        <v/>
      </c>
    </row>
    <row r="6280" spans="2:19" x14ac:dyDescent="0.3">
      <c r="B6280" s="24" t="str">
        <f>_xlfn.IFNA(VLOOKUP(A6280,list!B:C,2,FALSE),"")</f>
        <v/>
      </c>
      <c r="D6280" s="24" t="str">
        <f>_xlfn.IFNA(VLOOKUP(C6280,list!$G$2:$I$10,2,FALSE),"")</f>
        <v/>
      </c>
      <c r="E6280" s="24" t="str">
        <f>_xlfn.IFNA(VLOOKUP(C6280,list!G:I,3,FALSE),"")</f>
        <v/>
      </c>
      <c r="O6280" s="26" t="str">
        <f t="shared" si="492"/>
        <v/>
      </c>
      <c r="P6280" s="28" t="str">
        <f t="shared" si="496"/>
        <v/>
      </c>
      <c r="Q6280" s="24" t="str">
        <f t="shared" si="493"/>
        <v/>
      </c>
      <c r="R6280" s="24" t="str">
        <f t="shared" si="494"/>
        <v/>
      </c>
      <c r="S6280" s="27" t="str">
        <f t="shared" si="495"/>
        <v/>
      </c>
    </row>
    <row r="6281" spans="2:19" x14ac:dyDescent="0.3">
      <c r="B6281" s="24" t="str">
        <f>_xlfn.IFNA(VLOOKUP(A6281,list!B:C,2,FALSE),"")</f>
        <v/>
      </c>
      <c r="D6281" s="24" t="str">
        <f>_xlfn.IFNA(VLOOKUP(C6281,list!$G$2:$I$10,2,FALSE),"")</f>
        <v/>
      </c>
      <c r="E6281" s="24" t="str">
        <f>_xlfn.IFNA(VLOOKUP(C6281,list!G:I,3,FALSE),"")</f>
        <v/>
      </c>
      <c r="O6281" s="26" t="str">
        <f t="shared" si="492"/>
        <v/>
      </c>
      <c r="P6281" s="28" t="str">
        <f t="shared" si="496"/>
        <v/>
      </c>
      <c r="Q6281" s="24" t="str">
        <f t="shared" si="493"/>
        <v/>
      </c>
      <c r="R6281" s="24" t="str">
        <f t="shared" si="494"/>
        <v/>
      </c>
      <c r="S6281" s="27" t="str">
        <f t="shared" si="495"/>
        <v/>
      </c>
    </row>
    <row r="6282" spans="2:19" x14ac:dyDescent="0.3">
      <c r="B6282" s="24" t="str">
        <f>_xlfn.IFNA(VLOOKUP(A6282,list!B:C,2,FALSE),"")</f>
        <v/>
      </c>
      <c r="D6282" s="24" t="str">
        <f>_xlfn.IFNA(VLOOKUP(C6282,list!$G$2:$I$10,2,FALSE),"")</f>
        <v/>
      </c>
      <c r="E6282" s="24" t="str">
        <f>_xlfn.IFNA(VLOOKUP(C6282,list!G:I,3,FALSE),"")</f>
        <v/>
      </c>
      <c r="O6282" s="26" t="str">
        <f t="shared" si="492"/>
        <v/>
      </c>
      <c r="P6282" s="28" t="str">
        <f t="shared" si="496"/>
        <v/>
      </c>
      <c r="Q6282" s="24" t="str">
        <f t="shared" si="493"/>
        <v/>
      </c>
      <c r="R6282" s="24" t="str">
        <f t="shared" si="494"/>
        <v/>
      </c>
      <c r="S6282" s="27" t="str">
        <f t="shared" si="495"/>
        <v/>
      </c>
    </row>
    <row r="6283" spans="2:19" x14ac:dyDescent="0.3">
      <c r="B6283" s="24" t="str">
        <f>_xlfn.IFNA(VLOOKUP(A6283,list!B:C,2,FALSE),"")</f>
        <v/>
      </c>
      <c r="D6283" s="24" t="str">
        <f>_xlfn.IFNA(VLOOKUP(C6283,list!$G$2:$I$10,2,FALSE),"")</f>
        <v/>
      </c>
      <c r="E6283" s="24" t="str">
        <f>_xlfn.IFNA(VLOOKUP(C6283,list!G:I,3,FALSE),"")</f>
        <v/>
      </c>
      <c r="O6283" s="26" t="str">
        <f t="shared" si="492"/>
        <v/>
      </c>
      <c r="P6283" s="28" t="str">
        <f t="shared" si="496"/>
        <v/>
      </c>
      <c r="Q6283" s="24" t="str">
        <f t="shared" si="493"/>
        <v/>
      </c>
      <c r="R6283" s="24" t="str">
        <f t="shared" si="494"/>
        <v/>
      </c>
      <c r="S6283" s="27" t="str">
        <f t="shared" si="495"/>
        <v/>
      </c>
    </row>
    <row r="6284" spans="2:19" x14ac:dyDescent="0.3">
      <c r="B6284" s="24" t="str">
        <f>_xlfn.IFNA(VLOOKUP(A6284,list!B:C,2,FALSE),"")</f>
        <v/>
      </c>
      <c r="D6284" s="24" t="str">
        <f>_xlfn.IFNA(VLOOKUP(C6284,list!$G$2:$I$10,2,FALSE),"")</f>
        <v/>
      </c>
      <c r="E6284" s="24" t="str">
        <f>_xlfn.IFNA(VLOOKUP(C6284,list!G:I,3,FALSE),"")</f>
        <v/>
      </c>
      <c r="O6284" s="26" t="str">
        <f t="shared" si="492"/>
        <v/>
      </c>
      <c r="P6284" s="28" t="str">
        <f t="shared" si="496"/>
        <v/>
      </c>
      <c r="Q6284" s="24" t="str">
        <f t="shared" si="493"/>
        <v/>
      </c>
      <c r="R6284" s="24" t="str">
        <f t="shared" si="494"/>
        <v/>
      </c>
      <c r="S6284" s="27" t="str">
        <f t="shared" si="495"/>
        <v/>
      </c>
    </row>
    <row r="6285" spans="2:19" x14ac:dyDescent="0.3">
      <c r="B6285" s="24" t="str">
        <f>_xlfn.IFNA(VLOOKUP(A6285,list!B:C,2,FALSE),"")</f>
        <v/>
      </c>
      <c r="D6285" s="24" t="str">
        <f>_xlfn.IFNA(VLOOKUP(C6285,list!$G$2:$I$10,2,FALSE),"")</f>
        <v/>
      </c>
      <c r="E6285" s="24" t="str">
        <f>_xlfn.IFNA(VLOOKUP(C6285,list!G:I,3,FALSE),"")</f>
        <v/>
      </c>
      <c r="O6285" s="26" t="str">
        <f t="shared" si="492"/>
        <v/>
      </c>
      <c r="P6285" s="28" t="str">
        <f t="shared" si="496"/>
        <v/>
      </c>
      <c r="Q6285" s="24" t="str">
        <f t="shared" si="493"/>
        <v/>
      </c>
      <c r="R6285" s="24" t="str">
        <f t="shared" si="494"/>
        <v/>
      </c>
      <c r="S6285" s="27" t="str">
        <f t="shared" si="495"/>
        <v/>
      </c>
    </row>
    <row r="6286" spans="2:19" x14ac:dyDescent="0.3">
      <c r="B6286" s="24" t="str">
        <f>_xlfn.IFNA(VLOOKUP(A6286,list!B:C,2,FALSE),"")</f>
        <v/>
      </c>
      <c r="D6286" s="24" t="str">
        <f>_xlfn.IFNA(VLOOKUP(C6286,list!$G$2:$I$10,2,FALSE),"")</f>
        <v/>
      </c>
      <c r="E6286" s="24" t="str">
        <f>_xlfn.IFNA(VLOOKUP(C6286,list!G:I,3,FALSE),"")</f>
        <v/>
      </c>
      <c r="O6286" s="26" t="str">
        <f t="shared" si="492"/>
        <v/>
      </c>
      <c r="P6286" s="28" t="str">
        <f t="shared" si="496"/>
        <v/>
      </c>
      <c r="Q6286" s="24" t="str">
        <f t="shared" si="493"/>
        <v/>
      </c>
      <c r="R6286" s="24" t="str">
        <f t="shared" si="494"/>
        <v/>
      </c>
      <c r="S6286" s="27" t="str">
        <f t="shared" si="495"/>
        <v/>
      </c>
    </row>
    <row r="6287" spans="2:19" x14ac:dyDescent="0.3">
      <c r="B6287" s="24" t="str">
        <f>_xlfn.IFNA(VLOOKUP(A6287,list!B:C,2,FALSE),"")</f>
        <v/>
      </c>
      <c r="D6287" s="24" t="str">
        <f>_xlfn.IFNA(VLOOKUP(C6287,list!$G$2:$I$10,2,FALSE),"")</f>
        <v/>
      </c>
      <c r="E6287" s="24" t="str">
        <f>_xlfn.IFNA(VLOOKUP(C6287,list!G:I,3,FALSE),"")</f>
        <v/>
      </c>
      <c r="O6287" s="26" t="str">
        <f t="shared" si="492"/>
        <v/>
      </c>
      <c r="P6287" s="28" t="str">
        <f t="shared" si="496"/>
        <v/>
      </c>
      <c r="Q6287" s="24" t="str">
        <f t="shared" si="493"/>
        <v/>
      </c>
      <c r="R6287" s="24" t="str">
        <f t="shared" si="494"/>
        <v/>
      </c>
      <c r="S6287" s="27" t="str">
        <f t="shared" si="495"/>
        <v/>
      </c>
    </row>
    <row r="6288" spans="2:19" x14ac:dyDescent="0.3">
      <c r="B6288" s="24" t="str">
        <f>_xlfn.IFNA(VLOOKUP(A6288,list!B:C,2,FALSE),"")</f>
        <v/>
      </c>
      <c r="D6288" s="24" t="str">
        <f>_xlfn.IFNA(VLOOKUP(C6288,list!$G$2:$I$10,2,FALSE),"")</f>
        <v/>
      </c>
      <c r="E6288" s="24" t="str">
        <f>_xlfn.IFNA(VLOOKUP(C6288,list!G:I,3,FALSE),"")</f>
        <v/>
      </c>
      <c r="O6288" s="26" t="str">
        <f t="shared" si="492"/>
        <v/>
      </c>
      <c r="P6288" s="28" t="str">
        <f t="shared" si="496"/>
        <v/>
      </c>
      <c r="Q6288" s="24" t="str">
        <f t="shared" si="493"/>
        <v/>
      </c>
      <c r="R6288" s="24" t="str">
        <f t="shared" si="494"/>
        <v/>
      </c>
      <c r="S6288" s="27" t="str">
        <f t="shared" si="495"/>
        <v/>
      </c>
    </row>
    <row r="6289" spans="2:19" x14ac:dyDescent="0.3">
      <c r="B6289" s="24" t="str">
        <f>_xlfn.IFNA(VLOOKUP(A6289,list!B:C,2,FALSE),"")</f>
        <v/>
      </c>
      <c r="D6289" s="24" t="str">
        <f>_xlfn.IFNA(VLOOKUP(C6289,list!$G$2:$I$10,2,FALSE),"")</f>
        <v/>
      </c>
      <c r="E6289" s="24" t="str">
        <f>_xlfn.IFNA(VLOOKUP(C6289,list!G:I,3,FALSE),"")</f>
        <v/>
      </c>
      <c r="O6289" s="26" t="str">
        <f t="shared" si="492"/>
        <v/>
      </c>
      <c r="P6289" s="28" t="str">
        <f t="shared" si="496"/>
        <v/>
      </c>
      <c r="Q6289" s="24" t="str">
        <f t="shared" si="493"/>
        <v/>
      </c>
      <c r="R6289" s="24" t="str">
        <f t="shared" si="494"/>
        <v/>
      </c>
      <c r="S6289" s="27" t="str">
        <f t="shared" si="495"/>
        <v/>
      </c>
    </row>
    <row r="6290" spans="2:19" x14ac:dyDescent="0.3">
      <c r="B6290" s="24" t="str">
        <f>_xlfn.IFNA(VLOOKUP(A6290,list!B:C,2,FALSE),"")</f>
        <v/>
      </c>
      <c r="D6290" s="24" t="str">
        <f>_xlfn.IFNA(VLOOKUP(C6290,list!$G$2:$I$10,2,FALSE),"")</f>
        <v/>
      </c>
      <c r="E6290" s="24" t="str">
        <f>_xlfn.IFNA(VLOOKUP(C6290,list!G:I,3,FALSE),"")</f>
        <v/>
      </c>
      <c r="O6290" s="26" t="str">
        <f t="shared" si="492"/>
        <v/>
      </c>
      <c r="P6290" s="28" t="str">
        <f t="shared" si="496"/>
        <v/>
      </c>
      <c r="Q6290" s="24" t="str">
        <f t="shared" si="493"/>
        <v/>
      </c>
      <c r="R6290" s="24" t="str">
        <f t="shared" si="494"/>
        <v/>
      </c>
      <c r="S6290" s="27" t="str">
        <f t="shared" si="495"/>
        <v/>
      </c>
    </row>
    <row r="6291" spans="2:19" x14ac:dyDescent="0.3">
      <c r="B6291" s="24" t="str">
        <f>_xlfn.IFNA(VLOOKUP(A6291,list!B:C,2,FALSE),"")</f>
        <v/>
      </c>
      <c r="D6291" s="24" t="str">
        <f>_xlfn.IFNA(VLOOKUP(C6291,list!$G$2:$I$10,2,FALSE),"")</f>
        <v/>
      </c>
      <c r="E6291" s="24" t="str">
        <f>_xlfn.IFNA(VLOOKUP(C6291,list!G:I,3,FALSE),"")</f>
        <v/>
      </c>
      <c r="O6291" s="26" t="str">
        <f t="shared" si="492"/>
        <v/>
      </c>
      <c r="P6291" s="28" t="str">
        <f t="shared" si="496"/>
        <v/>
      </c>
      <c r="Q6291" s="24" t="str">
        <f t="shared" si="493"/>
        <v/>
      </c>
      <c r="R6291" s="24" t="str">
        <f t="shared" si="494"/>
        <v/>
      </c>
      <c r="S6291" s="27" t="str">
        <f t="shared" si="495"/>
        <v/>
      </c>
    </row>
    <row r="6292" spans="2:19" x14ac:dyDescent="0.3">
      <c r="B6292" s="24" t="str">
        <f>_xlfn.IFNA(VLOOKUP(A6292,list!B:C,2,FALSE),"")</f>
        <v/>
      </c>
      <c r="D6292" s="24" t="str">
        <f>_xlfn.IFNA(VLOOKUP(C6292,list!$G$2:$I$10,2,FALSE),"")</f>
        <v/>
      </c>
      <c r="E6292" s="24" t="str">
        <f>_xlfn.IFNA(VLOOKUP(C6292,list!G:I,3,FALSE),"")</f>
        <v/>
      </c>
      <c r="O6292" s="26" t="str">
        <f t="shared" si="492"/>
        <v/>
      </c>
      <c r="P6292" s="28" t="str">
        <f t="shared" si="496"/>
        <v/>
      </c>
      <c r="Q6292" s="24" t="str">
        <f t="shared" si="493"/>
        <v/>
      </c>
      <c r="R6292" s="24" t="str">
        <f t="shared" si="494"/>
        <v/>
      </c>
      <c r="S6292" s="27" t="str">
        <f t="shared" si="495"/>
        <v/>
      </c>
    </row>
    <row r="6293" spans="2:19" x14ac:dyDescent="0.3">
      <c r="B6293" s="24" t="str">
        <f>_xlfn.IFNA(VLOOKUP(A6293,list!B:C,2,FALSE),"")</f>
        <v/>
      </c>
      <c r="D6293" s="24" t="str">
        <f>_xlfn.IFNA(VLOOKUP(C6293,list!$G$2:$I$10,2,FALSE),"")</f>
        <v/>
      </c>
      <c r="E6293" s="24" t="str">
        <f>_xlfn.IFNA(VLOOKUP(C6293,list!G:I,3,FALSE),"")</f>
        <v/>
      </c>
      <c r="O6293" s="26" t="str">
        <f t="shared" si="492"/>
        <v/>
      </c>
      <c r="P6293" s="28" t="str">
        <f t="shared" si="496"/>
        <v/>
      </c>
      <c r="Q6293" s="24" t="str">
        <f t="shared" si="493"/>
        <v/>
      </c>
      <c r="R6293" s="24" t="str">
        <f t="shared" si="494"/>
        <v/>
      </c>
      <c r="S6293" s="27" t="str">
        <f t="shared" si="495"/>
        <v/>
      </c>
    </row>
    <row r="6294" spans="2:19" x14ac:dyDescent="0.3">
      <c r="B6294" s="24" t="str">
        <f>_xlfn.IFNA(VLOOKUP(A6294,list!B:C,2,FALSE),"")</f>
        <v/>
      </c>
      <c r="D6294" s="24" t="str">
        <f>_xlfn.IFNA(VLOOKUP(C6294,list!$G$2:$I$10,2,FALSE),"")</f>
        <v/>
      </c>
      <c r="E6294" s="24" t="str">
        <f>_xlfn.IFNA(VLOOKUP(C6294,list!G:I,3,FALSE),"")</f>
        <v/>
      </c>
      <c r="O6294" s="26" t="str">
        <f t="shared" si="492"/>
        <v/>
      </c>
      <c r="P6294" s="28" t="str">
        <f t="shared" si="496"/>
        <v/>
      </c>
      <c r="Q6294" s="24" t="str">
        <f t="shared" si="493"/>
        <v/>
      </c>
      <c r="R6294" s="24" t="str">
        <f t="shared" si="494"/>
        <v/>
      </c>
      <c r="S6294" s="27" t="str">
        <f t="shared" si="495"/>
        <v/>
      </c>
    </row>
    <row r="6295" spans="2:19" x14ac:dyDescent="0.3">
      <c r="B6295" s="24" t="str">
        <f>_xlfn.IFNA(VLOOKUP(A6295,list!B:C,2,FALSE),"")</f>
        <v/>
      </c>
      <c r="D6295" s="24" t="str">
        <f>_xlfn.IFNA(VLOOKUP(C6295,list!$G$2:$I$10,2,FALSE),"")</f>
        <v/>
      </c>
      <c r="E6295" s="24" t="str">
        <f>_xlfn.IFNA(VLOOKUP(C6295,list!G:I,3,FALSE),"")</f>
        <v/>
      </c>
      <c r="O6295" s="26" t="str">
        <f t="shared" si="492"/>
        <v/>
      </c>
      <c r="P6295" s="28" t="str">
        <f t="shared" si="496"/>
        <v/>
      </c>
      <c r="Q6295" s="24" t="str">
        <f t="shared" si="493"/>
        <v/>
      </c>
      <c r="R6295" s="24" t="str">
        <f t="shared" si="494"/>
        <v/>
      </c>
      <c r="S6295" s="27" t="str">
        <f t="shared" si="495"/>
        <v/>
      </c>
    </row>
    <row r="6296" spans="2:19" x14ac:dyDescent="0.3">
      <c r="B6296" s="24" t="str">
        <f>_xlfn.IFNA(VLOOKUP(A6296,list!B:C,2,FALSE),"")</f>
        <v/>
      </c>
      <c r="D6296" s="24" t="str">
        <f>_xlfn.IFNA(VLOOKUP(C6296,list!$G$2:$I$10,2,FALSE),"")</f>
        <v/>
      </c>
      <c r="E6296" s="24" t="str">
        <f>_xlfn.IFNA(VLOOKUP(C6296,list!G:I,3,FALSE),"")</f>
        <v/>
      </c>
      <c r="O6296" s="26" t="str">
        <f t="shared" si="492"/>
        <v/>
      </c>
      <c r="P6296" s="28" t="str">
        <f t="shared" si="496"/>
        <v/>
      </c>
      <c r="Q6296" s="24" t="str">
        <f t="shared" si="493"/>
        <v/>
      </c>
      <c r="R6296" s="24" t="str">
        <f t="shared" si="494"/>
        <v/>
      </c>
      <c r="S6296" s="27" t="str">
        <f t="shared" si="495"/>
        <v/>
      </c>
    </row>
    <row r="6297" spans="2:19" x14ac:dyDescent="0.3">
      <c r="B6297" s="24" t="str">
        <f>_xlfn.IFNA(VLOOKUP(A6297,list!B:C,2,FALSE),"")</f>
        <v/>
      </c>
      <c r="D6297" s="24" t="str">
        <f>_xlfn.IFNA(VLOOKUP(C6297,list!$G$2:$I$10,2,FALSE),"")</f>
        <v/>
      </c>
      <c r="E6297" s="24" t="str">
        <f>_xlfn.IFNA(VLOOKUP(C6297,list!G:I,3,FALSE),"")</f>
        <v/>
      </c>
      <c r="O6297" s="26" t="str">
        <f t="shared" si="492"/>
        <v/>
      </c>
      <c r="P6297" s="28" t="str">
        <f t="shared" si="496"/>
        <v/>
      </c>
      <c r="Q6297" s="24" t="str">
        <f t="shared" si="493"/>
        <v/>
      </c>
      <c r="R6297" s="24" t="str">
        <f t="shared" si="494"/>
        <v/>
      </c>
      <c r="S6297" s="27" t="str">
        <f t="shared" si="495"/>
        <v/>
      </c>
    </row>
    <row r="6298" spans="2:19" x14ac:dyDescent="0.3">
      <c r="B6298" s="24" t="str">
        <f>_xlfn.IFNA(VLOOKUP(A6298,list!B:C,2,FALSE),"")</f>
        <v/>
      </c>
      <c r="D6298" s="24" t="str">
        <f>_xlfn.IFNA(VLOOKUP(C6298,list!$G$2:$I$10,2,FALSE),"")</f>
        <v/>
      </c>
      <c r="E6298" s="24" t="str">
        <f>_xlfn.IFNA(VLOOKUP(C6298,list!G:I,3,FALSE),"")</f>
        <v/>
      </c>
      <c r="O6298" s="26" t="str">
        <f t="shared" si="492"/>
        <v/>
      </c>
      <c r="P6298" s="28" t="str">
        <f t="shared" si="496"/>
        <v/>
      </c>
      <c r="Q6298" s="24" t="str">
        <f t="shared" si="493"/>
        <v/>
      </c>
      <c r="R6298" s="24" t="str">
        <f t="shared" si="494"/>
        <v/>
      </c>
      <c r="S6298" s="27" t="str">
        <f t="shared" si="495"/>
        <v/>
      </c>
    </row>
    <row r="6299" spans="2:19" x14ac:dyDescent="0.3">
      <c r="B6299" s="24" t="str">
        <f>_xlfn.IFNA(VLOOKUP(A6299,list!B:C,2,FALSE),"")</f>
        <v/>
      </c>
      <c r="D6299" s="24" t="str">
        <f>_xlfn.IFNA(VLOOKUP(C6299,list!$G$2:$I$10,2,FALSE),"")</f>
        <v/>
      </c>
      <c r="E6299" s="24" t="str">
        <f>_xlfn.IFNA(VLOOKUP(C6299,list!G:I,3,FALSE),"")</f>
        <v/>
      </c>
      <c r="O6299" s="26" t="str">
        <f t="shared" si="492"/>
        <v/>
      </c>
      <c r="P6299" s="28" t="str">
        <f t="shared" si="496"/>
        <v/>
      </c>
      <c r="Q6299" s="24" t="str">
        <f t="shared" si="493"/>
        <v/>
      </c>
      <c r="R6299" s="24" t="str">
        <f t="shared" si="494"/>
        <v/>
      </c>
      <c r="S6299" s="27" t="str">
        <f t="shared" si="495"/>
        <v/>
      </c>
    </row>
    <row r="6300" spans="2:19" x14ac:dyDescent="0.3">
      <c r="B6300" s="24" t="str">
        <f>_xlfn.IFNA(VLOOKUP(A6300,list!B:C,2,FALSE),"")</f>
        <v/>
      </c>
      <c r="D6300" s="24" t="str">
        <f>_xlfn.IFNA(VLOOKUP(C6300,list!$G$2:$I$10,2,FALSE),"")</f>
        <v/>
      </c>
      <c r="E6300" s="24" t="str">
        <f>_xlfn.IFNA(VLOOKUP(C6300,list!G:I,3,FALSE),"")</f>
        <v/>
      </c>
      <c r="O6300" s="26" t="str">
        <f t="shared" si="492"/>
        <v/>
      </c>
      <c r="P6300" s="28" t="str">
        <f t="shared" si="496"/>
        <v/>
      </c>
      <c r="Q6300" s="24" t="str">
        <f t="shared" si="493"/>
        <v/>
      </c>
      <c r="R6300" s="24" t="str">
        <f t="shared" si="494"/>
        <v/>
      </c>
      <c r="S6300" s="27" t="str">
        <f t="shared" si="495"/>
        <v/>
      </c>
    </row>
    <row r="6301" spans="2:19" x14ac:dyDescent="0.3">
      <c r="B6301" s="24" t="str">
        <f>_xlfn.IFNA(VLOOKUP(A6301,list!B:C,2,FALSE),"")</f>
        <v/>
      </c>
      <c r="D6301" s="24" t="str">
        <f>_xlfn.IFNA(VLOOKUP(C6301,list!$G$2:$I$10,2,FALSE),"")</f>
        <v/>
      </c>
      <c r="E6301" s="24" t="str">
        <f>_xlfn.IFNA(VLOOKUP(C6301,list!G:I,3,FALSE),"")</f>
        <v/>
      </c>
      <c r="O6301" s="26" t="str">
        <f t="shared" si="492"/>
        <v/>
      </c>
      <c r="P6301" s="28" t="str">
        <f t="shared" si="496"/>
        <v/>
      </c>
      <c r="Q6301" s="24" t="str">
        <f t="shared" si="493"/>
        <v/>
      </c>
      <c r="R6301" s="24" t="str">
        <f t="shared" si="494"/>
        <v/>
      </c>
      <c r="S6301" s="27" t="str">
        <f t="shared" si="495"/>
        <v/>
      </c>
    </row>
    <row r="6302" spans="2:19" x14ac:dyDescent="0.3">
      <c r="B6302" s="24" t="str">
        <f>_xlfn.IFNA(VLOOKUP(A6302,list!B:C,2,FALSE),"")</f>
        <v/>
      </c>
      <c r="D6302" s="24" t="str">
        <f>_xlfn.IFNA(VLOOKUP(C6302,list!$G$2:$I$10,2,FALSE),"")</f>
        <v/>
      </c>
      <c r="E6302" s="24" t="str">
        <f>_xlfn.IFNA(VLOOKUP(C6302,list!G:I,3,FALSE),"")</f>
        <v/>
      </c>
      <c r="O6302" s="26" t="str">
        <f t="shared" si="492"/>
        <v/>
      </c>
      <c r="P6302" s="28" t="str">
        <f t="shared" si="496"/>
        <v/>
      </c>
      <c r="Q6302" s="24" t="str">
        <f t="shared" si="493"/>
        <v/>
      </c>
      <c r="R6302" s="24" t="str">
        <f t="shared" si="494"/>
        <v/>
      </c>
      <c r="S6302" s="27" t="str">
        <f t="shared" si="495"/>
        <v/>
      </c>
    </row>
    <row r="6303" spans="2:19" x14ac:dyDescent="0.3">
      <c r="B6303" s="24" t="str">
        <f>_xlfn.IFNA(VLOOKUP(A6303,list!B:C,2,FALSE),"")</f>
        <v/>
      </c>
      <c r="D6303" s="24" t="str">
        <f>_xlfn.IFNA(VLOOKUP(C6303,list!$G$2:$I$10,2,FALSE),"")</f>
        <v/>
      </c>
      <c r="E6303" s="24" t="str">
        <f>_xlfn.IFNA(VLOOKUP(C6303,list!G:I,3,FALSE),"")</f>
        <v/>
      </c>
      <c r="O6303" s="26" t="str">
        <f t="shared" si="492"/>
        <v/>
      </c>
      <c r="P6303" s="28" t="str">
        <f t="shared" si="496"/>
        <v/>
      </c>
      <c r="Q6303" s="24" t="str">
        <f t="shared" si="493"/>
        <v/>
      </c>
      <c r="R6303" s="24" t="str">
        <f t="shared" si="494"/>
        <v/>
      </c>
      <c r="S6303" s="27" t="str">
        <f t="shared" si="495"/>
        <v/>
      </c>
    </row>
    <row r="6304" spans="2:19" x14ac:dyDescent="0.3">
      <c r="B6304" s="24" t="str">
        <f>_xlfn.IFNA(VLOOKUP(A6304,list!B:C,2,FALSE),"")</f>
        <v/>
      </c>
      <c r="D6304" s="24" t="str">
        <f>_xlfn.IFNA(VLOOKUP(C6304,list!$G$2:$I$10,2,FALSE),"")</f>
        <v/>
      </c>
      <c r="E6304" s="24" t="str">
        <f>_xlfn.IFNA(VLOOKUP(C6304,list!G:I,3,FALSE),"")</f>
        <v/>
      </c>
      <c r="O6304" s="26" t="str">
        <f t="shared" si="492"/>
        <v/>
      </c>
      <c r="P6304" s="28" t="str">
        <f t="shared" si="496"/>
        <v/>
      </c>
      <c r="Q6304" s="24" t="str">
        <f t="shared" si="493"/>
        <v/>
      </c>
      <c r="R6304" s="24" t="str">
        <f t="shared" si="494"/>
        <v/>
      </c>
      <c r="S6304" s="27" t="str">
        <f t="shared" si="495"/>
        <v/>
      </c>
    </row>
    <row r="6305" spans="2:19" x14ac:dyDescent="0.3">
      <c r="B6305" s="24" t="str">
        <f>_xlfn.IFNA(VLOOKUP(A6305,list!B:C,2,FALSE),"")</f>
        <v/>
      </c>
      <c r="D6305" s="24" t="str">
        <f>_xlfn.IFNA(VLOOKUP(C6305,list!$G$2:$I$10,2,FALSE),"")</f>
        <v/>
      </c>
      <c r="E6305" s="24" t="str">
        <f>_xlfn.IFNA(VLOOKUP(C6305,list!G:I,3,FALSE),"")</f>
        <v/>
      </c>
      <c r="O6305" s="26" t="str">
        <f t="shared" si="492"/>
        <v/>
      </c>
      <c r="P6305" s="28" t="str">
        <f t="shared" si="496"/>
        <v/>
      </c>
      <c r="Q6305" s="24" t="str">
        <f t="shared" si="493"/>
        <v/>
      </c>
      <c r="R6305" s="24" t="str">
        <f t="shared" si="494"/>
        <v/>
      </c>
      <c r="S6305" s="27" t="str">
        <f t="shared" si="495"/>
        <v/>
      </c>
    </row>
    <row r="6306" spans="2:19" x14ac:dyDescent="0.3">
      <c r="B6306" s="24" t="str">
        <f>_xlfn.IFNA(VLOOKUP(A6306,list!B:C,2,FALSE),"")</f>
        <v/>
      </c>
      <c r="D6306" s="24" t="str">
        <f>_xlfn.IFNA(VLOOKUP(C6306,list!$G$2:$I$10,2,FALSE),"")</f>
        <v/>
      </c>
      <c r="E6306" s="24" t="str">
        <f>_xlfn.IFNA(VLOOKUP(C6306,list!G:I,3,FALSE),"")</f>
        <v/>
      </c>
      <c r="O6306" s="26" t="str">
        <f t="shared" si="492"/>
        <v/>
      </c>
      <c r="P6306" s="28" t="str">
        <f t="shared" si="496"/>
        <v/>
      </c>
      <c r="Q6306" s="24" t="str">
        <f t="shared" si="493"/>
        <v/>
      </c>
      <c r="R6306" s="24" t="str">
        <f t="shared" si="494"/>
        <v/>
      </c>
      <c r="S6306" s="27" t="str">
        <f t="shared" si="495"/>
        <v/>
      </c>
    </row>
    <row r="6307" spans="2:19" x14ac:dyDescent="0.3">
      <c r="B6307" s="24" t="str">
        <f>_xlfn.IFNA(VLOOKUP(A6307,list!B:C,2,FALSE),"")</f>
        <v/>
      </c>
      <c r="D6307" s="24" t="str">
        <f>_xlfn.IFNA(VLOOKUP(C6307,list!$G$2:$I$10,2,FALSE),"")</f>
        <v/>
      </c>
      <c r="E6307" s="24" t="str">
        <f>_xlfn.IFNA(VLOOKUP(C6307,list!G:I,3,FALSE),"")</f>
        <v/>
      </c>
      <c r="O6307" s="26" t="str">
        <f t="shared" si="492"/>
        <v/>
      </c>
      <c r="P6307" s="28" t="str">
        <f t="shared" si="496"/>
        <v/>
      </c>
      <c r="Q6307" s="24" t="str">
        <f t="shared" si="493"/>
        <v/>
      </c>
      <c r="R6307" s="24" t="str">
        <f t="shared" si="494"/>
        <v/>
      </c>
      <c r="S6307" s="27" t="str">
        <f t="shared" si="495"/>
        <v/>
      </c>
    </row>
    <row r="6308" spans="2:19" x14ac:dyDescent="0.3">
      <c r="B6308" s="24" t="str">
        <f>_xlfn.IFNA(VLOOKUP(A6308,list!B:C,2,FALSE),"")</f>
        <v/>
      </c>
      <c r="D6308" s="24" t="str">
        <f>_xlfn.IFNA(VLOOKUP(C6308,list!$G$2:$I$10,2,FALSE),"")</f>
        <v/>
      </c>
      <c r="E6308" s="24" t="str">
        <f>_xlfn.IFNA(VLOOKUP(C6308,list!G:I,3,FALSE),"")</f>
        <v/>
      </c>
      <c r="O6308" s="26" t="str">
        <f t="shared" si="492"/>
        <v/>
      </c>
      <c r="P6308" s="28" t="str">
        <f t="shared" si="496"/>
        <v/>
      </c>
      <c r="Q6308" s="24" t="str">
        <f t="shared" si="493"/>
        <v/>
      </c>
      <c r="R6308" s="24" t="str">
        <f t="shared" si="494"/>
        <v/>
      </c>
      <c r="S6308" s="27" t="str">
        <f t="shared" si="495"/>
        <v/>
      </c>
    </row>
    <row r="6309" spans="2:19" x14ac:dyDescent="0.3">
      <c r="B6309" s="24" t="str">
        <f>_xlfn.IFNA(VLOOKUP(A6309,list!B:C,2,FALSE),"")</f>
        <v/>
      </c>
      <c r="D6309" s="24" t="str">
        <f>_xlfn.IFNA(VLOOKUP(C6309,list!$G$2:$I$10,2,FALSE),"")</f>
        <v/>
      </c>
      <c r="E6309" s="24" t="str">
        <f>_xlfn.IFNA(VLOOKUP(C6309,list!G:I,3,FALSE),"")</f>
        <v/>
      </c>
      <c r="O6309" s="26" t="str">
        <f t="shared" si="492"/>
        <v/>
      </c>
      <c r="P6309" s="28" t="str">
        <f t="shared" si="496"/>
        <v/>
      </c>
      <c r="Q6309" s="24" t="str">
        <f t="shared" si="493"/>
        <v/>
      </c>
      <c r="R6309" s="24" t="str">
        <f t="shared" si="494"/>
        <v/>
      </c>
      <c r="S6309" s="27" t="str">
        <f t="shared" si="495"/>
        <v/>
      </c>
    </row>
    <row r="6310" spans="2:19" x14ac:dyDescent="0.3">
      <c r="B6310" s="24" t="str">
        <f>_xlfn.IFNA(VLOOKUP(A6310,list!B:C,2,FALSE),"")</f>
        <v/>
      </c>
      <c r="D6310" s="24" t="str">
        <f>_xlfn.IFNA(VLOOKUP(C6310,list!$G$2:$I$10,2,FALSE),"")</f>
        <v/>
      </c>
      <c r="E6310" s="24" t="str">
        <f>_xlfn.IFNA(VLOOKUP(C6310,list!G:I,3,FALSE),"")</f>
        <v/>
      </c>
      <c r="O6310" s="26" t="str">
        <f t="shared" si="492"/>
        <v/>
      </c>
      <c r="P6310" s="28" t="str">
        <f t="shared" si="496"/>
        <v/>
      </c>
      <c r="Q6310" s="24" t="str">
        <f t="shared" si="493"/>
        <v/>
      </c>
      <c r="R6310" s="24" t="str">
        <f t="shared" si="494"/>
        <v/>
      </c>
      <c r="S6310" s="27" t="str">
        <f t="shared" si="495"/>
        <v/>
      </c>
    </row>
    <row r="6311" spans="2:19" x14ac:dyDescent="0.3">
      <c r="B6311" s="24" t="str">
        <f>_xlfn.IFNA(VLOOKUP(A6311,list!B:C,2,FALSE),"")</f>
        <v/>
      </c>
      <c r="D6311" s="24" t="str">
        <f>_xlfn.IFNA(VLOOKUP(C6311,list!$G$2:$I$10,2,FALSE),"")</f>
        <v/>
      </c>
      <c r="E6311" s="24" t="str">
        <f>_xlfn.IFNA(VLOOKUP(C6311,list!G:I,3,FALSE),"")</f>
        <v/>
      </c>
      <c r="O6311" s="26" t="str">
        <f t="shared" si="492"/>
        <v/>
      </c>
      <c r="P6311" s="28" t="str">
        <f t="shared" si="496"/>
        <v/>
      </c>
      <c r="Q6311" s="24" t="str">
        <f t="shared" si="493"/>
        <v/>
      </c>
      <c r="R6311" s="24" t="str">
        <f t="shared" si="494"/>
        <v/>
      </c>
      <c r="S6311" s="27" t="str">
        <f t="shared" si="495"/>
        <v/>
      </c>
    </row>
    <row r="6312" spans="2:19" x14ac:dyDescent="0.3">
      <c r="B6312" s="24" t="str">
        <f>_xlfn.IFNA(VLOOKUP(A6312,list!B:C,2,FALSE),"")</f>
        <v/>
      </c>
      <c r="D6312" s="24" t="str">
        <f>_xlfn.IFNA(VLOOKUP(C6312,list!$G$2:$I$10,2,FALSE),"")</f>
        <v/>
      </c>
      <c r="E6312" s="24" t="str">
        <f>_xlfn.IFNA(VLOOKUP(C6312,list!G:I,3,FALSE),"")</f>
        <v/>
      </c>
      <c r="O6312" s="26" t="str">
        <f t="shared" si="492"/>
        <v/>
      </c>
      <c r="P6312" s="28" t="str">
        <f t="shared" si="496"/>
        <v/>
      </c>
      <c r="Q6312" s="24" t="str">
        <f t="shared" si="493"/>
        <v/>
      </c>
      <c r="R6312" s="24" t="str">
        <f t="shared" si="494"/>
        <v/>
      </c>
      <c r="S6312" s="27" t="str">
        <f t="shared" si="495"/>
        <v/>
      </c>
    </row>
    <row r="6313" spans="2:19" x14ac:dyDescent="0.3">
      <c r="B6313" s="24" t="str">
        <f>_xlfn.IFNA(VLOOKUP(A6313,list!B:C,2,FALSE),"")</f>
        <v/>
      </c>
      <c r="D6313" s="24" t="str">
        <f>_xlfn.IFNA(VLOOKUP(C6313,list!$G$2:$I$10,2,FALSE),"")</f>
        <v/>
      </c>
      <c r="E6313" s="24" t="str">
        <f>_xlfn.IFNA(VLOOKUP(C6313,list!G:I,3,FALSE),"")</f>
        <v/>
      </c>
      <c r="O6313" s="26" t="str">
        <f t="shared" si="492"/>
        <v/>
      </c>
      <c r="P6313" s="28" t="str">
        <f t="shared" si="496"/>
        <v/>
      </c>
      <c r="Q6313" s="24" t="str">
        <f t="shared" si="493"/>
        <v/>
      </c>
      <c r="R6313" s="24" t="str">
        <f t="shared" si="494"/>
        <v/>
      </c>
      <c r="S6313" s="27" t="str">
        <f t="shared" si="495"/>
        <v/>
      </c>
    </row>
    <row r="6314" spans="2:19" x14ac:dyDescent="0.3">
      <c r="B6314" s="24" t="str">
        <f>_xlfn.IFNA(VLOOKUP(A6314,list!B:C,2,FALSE),"")</f>
        <v/>
      </c>
      <c r="D6314" s="24" t="str">
        <f>_xlfn.IFNA(VLOOKUP(C6314,list!$G$2:$I$10,2,FALSE),"")</f>
        <v/>
      </c>
      <c r="E6314" s="24" t="str">
        <f>_xlfn.IFNA(VLOOKUP(C6314,list!G:I,3,FALSE),"")</f>
        <v/>
      </c>
      <c r="O6314" s="26" t="str">
        <f t="shared" si="492"/>
        <v/>
      </c>
      <c r="P6314" s="28" t="str">
        <f t="shared" si="496"/>
        <v/>
      </c>
      <c r="Q6314" s="24" t="str">
        <f t="shared" si="493"/>
        <v/>
      </c>
      <c r="R6314" s="24" t="str">
        <f t="shared" si="494"/>
        <v/>
      </c>
      <c r="S6314" s="27" t="str">
        <f t="shared" si="495"/>
        <v/>
      </c>
    </row>
    <row r="6315" spans="2:19" x14ac:dyDescent="0.3">
      <c r="B6315" s="24" t="str">
        <f>_xlfn.IFNA(VLOOKUP(A6315,list!B:C,2,FALSE),"")</f>
        <v/>
      </c>
      <c r="D6315" s="24" t="str">
        <f>_xlfn.IFNA(VLOOKUP(C6315,list!$G$2:$I$10,2,FALSE),"")</f>
        <v/>
      </c>
      <c r="E6315" s="24" t="str">
        <f>_xlfn.IFNA(VLOOKUP(C6315,list!G:I,3,FALSE),"")</f>
        <v/>
      </c>
      <c r="O6315" s="26" t="str">
        <f t="shared" si="492"/>
        <v/>
      </c>
      <c r="P6315" s="28" t="str">
        <f t="shared" si="496"/>
        <v/>
      </c>
      <c r="Q6315" s="24" t="str">
        <f t="shared" si="493"/>
        <v/>
      </c>
      <c r="R6315" s="24" t="str">
        <f t="shared" si="494"/>
        <v/>
      </c>
      <c r="S6315" s="27" t="str">
        <f t="shared" si="495"/>
        <v/>
      </c>
    </row>
    <row r="6316" spans="2:19" x14ac:dyDescent="0.3">
      <c r="B6316" s="24" t="str">
        <f>_xlfn.IFNA(VLOOKUP(A6316,list!B:C,2,FALSE),"")</f>
        <v/>
      </c>
      <c r="D6316" s="24" t="str">
        <f>_xlfn.IFNA(VLOOKUP(C6316,list!$G$2:$I$10,2,FALSE),"")</f>
        <v/>
      </c>
      <c r="E6316" s="24" t="str">
        <f>_xlfn.IFNA(VLOOKUP(C6316,list!G:I,3,FALSE),"")</f>
        <v/>
      </c>
      <c r="O6316" s="26" t="str">
        <f t="shared" si="492"/>
        <v/>
      </c>
      <c r="P6316" s="28" t="str">
        <f t="shared" si="496"/>
        <v/>
      </c>
      <c r="Q6316" s="24" t="str">
        <f t="shared" si="493"/>
        <v/>
      </c>
      <c r="R6316" s="24" t="str">
        <f t="shared" si="494"/>
        <v/>
      </c>
      <c r="S6316" s="27" t="str">
        <f t="shared" si="495"/>
        <v/>
      </c>
    </row>
    <row r="6317" spans="2:19" x14ac:dyDescent="0.3">
      <c r="B6317" s="24" t="str">
        <f>_xlfn.IFNA(VLOOKUP(A6317,list!B:C,2,FALSE),"")</f>
        <v/>
      </c>
      <c r="D6317" s="24" t="str">
        <f>_xlfn.IFNA(VLOOKUP(C6317,list!$G$2:$I$10,2,FALSE),"")</f>
        <v/>
      </c>
      <c r="E6317" s="24" t="str">
        <f>_xlfn.IFNA(VLOOKUP(C6317,list!G:I,3,FALSE),"")</f>
        <v/>
      </c>
      <c r="O6317" s="26" t="str">
        <f t="shared" si="492"/>
        <v/>
      </c>
      <c r="P6317" s="28" t="str">
        <f t="shared" si="496"/>
        <v/>
      </c>
      <c r="Q6317" s="24" t="str">
        <f t="shared" si="493"/>
        <v/>
      </c>
      <c r="R6317" s="24" t="str">
        <f t="shared" si="494"/>
        <v/>
      </c>
      <c r="S6317" s="27" t="str">
        <f t="shared" si="495"/>
        <v/>
      </c>
    </row>
    <row r="6318" spans="2:19" x14ac:dyDescent="0.3">
      <c r="B6318" s="24" t="str">
        <f>_xlfn.IFNA(VLOOKUP(A6318,list!B:C,2,FALSE),"")</f>
        <v/>
      </c>
      <c r="D6318" s="24" t="str">
        <f>_xlfn.IFNA(VLOOKUP(C6318,list!$G$2:$I$10,2,FALSE),"")</f>
        <v/>
      </c>
      <c r="E6318" s="24" t="str">
        <f>_xlfn.IFNA(VLOOKUP(C6318,list!G:I,3,FALSE),"")</f>
        <v/>
      </c>
      <c r="O6318" s="26" t="str">
        <f t="shared" si="492"/>
        <v/>
      </c>
      <c r="P6318" s="28" t="str">
        <f t="shared" si="496"/>
        <v/>
      </c>
      <c r="Q6318" s="24" t="str">
        <f t="shared" si="493"/>
        <v/>
      </c>
      <c r="R6318" s="24" t="str">
        <f t="shared" si="494"/>
        <v/>
      </c>
      <c r="S6318" s="27" t="str">
        <f t="shared" si="495"/>
        <v/>
      </c>
    </row>
    <row r="6319" spans="2:19" x14ac:dyDescent="0.3">
      <c r="B6319" s="24" t="str">
        <f>_xlfn.IFNA(VLOOKUP(A6319,list!B:C,2,FALSE),"")</f>
        <v/>
      </c>
      <c r="D6319" s="24" t="str">
        <f>_xlfn.IFNA(VLOOKUP(C6319,list!$G$2:$I$10,2,FALSE),"")</f>
        <v/>
      </c>
      <c r="E6319" s="24" t="str">
        <f>_xlfn.IFNA(VLOOKUP(C6319,list!G:I,3,FALSE),"")</f>
        <v/>
      </c>
      <c r="O6319" s="26" t="str">
        <f t="shared" si="492"/>
        <v/>
      </c>
      <c r="P6319" s="28" t="str">
        <f t="shared" si="496"/>
        <v/>
      </c>
      <c r="Q6319" s="24" t="str">
        <f t="shared" si="493"/>
        <v/>
      </c>
      <c r="R6319" s="24" t="str">
        <f t="shared" si="494"/>
        <v/>
      </c>
      <c r="S6319" s="27" t="str">
        <f t="shared" si="495"/>
        <v/>
      </c>
    </row>
    <row r="6320" spans="2:19" x14ac:dyDescent="0.3">
      <c r="B6320" s="24" t="str">
        <f>_xlfn.IFNA(VLOOKUP(A6320,list!B:C,2,FALSE),"")</f>
        <v/>
      </c>
      <c r="D6320" s="24" t="str">
        <f>_xlfn.IFNA(VLOOKUP(C6320,list!$G$2:$I$10,2,FALSE),"")</f>
        <v/>
      </c>
      <c r="E6320" s="24" t="str">
        <f>_xlfn.IFNA(VLOOKUP(C6320,list!G:I,3,FALSE),"")</f>
        <v/>
      </c>
      <c r="O6320" s="26" t="str">
        <f t="shared" si="492"/>
        <v/>
      </c>
      <c r="P6320" s="28" t="str">
        <f t="shared" si="496"/>
        <v/>
      </c>
      <c r="Q6320" s="24" t="str">
        <f t="shared" si="493"/>
        <v/>
      </c>
      <c r="R6320" s="24" t="str">
        <f t="shared" si="494"/>
        <v/>
      </c>
      <c r="S6320" s="27" t="str">
        <f t="shared" si="495"/>
        <v/>
      </c>
    </row>
    <row r="6321" spans="2:19" x14ac:dyDescent="0.3">
      <c r="B6321" s="24" t="str">
        <f>_xlfn.IFNA(VLOOKUP(A6321,list!B:C,2,FALSE),"")</f>
        <v/>
      </c>
      <c r="D6321" s="24" t="str">
        <f>_xlfn.IFNA(VLOOKUP(C6321,list!$G$2:$I$10,2,FALSE),"")</f>
        <v/>
      </c>
      <c r="E6321" s="24" t="str">
        <f>_xlfn.IFNA(VLOOKUP(C6321,list!G:I,3,FALSE),"")</f>
        <v/>
      </c>
      <c r="O6321" s="26" t="str">
        <f t="shared" si="492"/>
        <v/>
      </c>
      <c r="P6321" s="28" t="str">
        <f t="shared" si="496"/>
        <v/>
      </c>
      <c r="Q6321" s="24" t="str">
        <f t="shared" si="493"/>
        <v/>
      </c>
      <c r="R6321" s="24" t="str">
        <f t="shared" si="494"/>
        <v/>
      </c>
      <c r="S6321" s="27" t="str">
        <f t="shared" si="495"/>
        <v/>
      </c>
    </row>
    <row r="6322" spans="2:19" x14ac:dyDescent="0.3">
      <c r="B6322" s="24" t="str">
        <f>_xlfn.IFNA(VLOOKUP(A6322,list!B:C,2,FALSE),"")</f>
        <v/>
      </c>
      <c r="D6322" s="24" t="str">
        <f>_xlfn.IFNA(VLOOKUP(C6322,list!$G$2:$I$10,2,FALSE),"")</f>
        <v/>
      </c>
      <c r="E6322" s="24" t="str">
        <f>_xlfn.IFNA(VLOOKUP(C6322,list!G:I,3,FALSE),"")</f>
        <v/>
      </c>
      <c r="O6322" s="26" t="str">
        <f t="shared" si="492"/>
        <v/>
      </c>
      <c r="P6322" s="28" t="str">
        <f t="shared" si="496"/>
        <v/>
      </c>
      <c r="Q6322" s="24" t="str">
        <f t="shared" si="493"/>
        <v/>
      </c>
      <c r="R6322" s="24" t="str">
        <f t="shared" si="494"/>
        <v/>
      </c>
      <c r="S6322" s="27" t="str">
        <f t="shared" si="495"/>
        <v/>
      </c>
    </row>
    <row r="6323" spans="2:19" x14ac:dyDescent="0.3">
      <c r="B6323" s="24" t="str">
        <f>_xlfn.IFNA(VLOOKUP(A6323,list!B:C,2,FALSE),"")</f>
        <v/>
      </c>
      <c r="D6323" s="24" t="str">
        <f>_xlfn.IFNA(VLOOKUP(C6323,list!$G$2:$I$10,2,FALSE),"")</f>
        <v/>
      </c>
      <c r="E6323" s="24" t="str">
        <f>_xlfn.IFNA(VLOOKUP(C6323,list!G:I,3,FALSE),"")</f>
        <v/>
      </c>
      <c r="O6323" s="26" t="str">
        <f t="shared" si="492"/>
        <v/>
      </c>
      <c r="P6323" s="28" t="str">
        <f t="shared" si="496"/>
        <v/>
      </c>
      <c r="Q6323" s="24" t="str">
        <f t="shared" si="493"/>
        <v/>
      </c>
      <c r="R6323" s="24" t="str">
        <f t="shared" si="494"/>
        <v/>
      </c>
      <c r="S6323" s="27" t="str">
        <f t="shared" si="495"/>
        <v/>
      </c>
    </row>
    <row r="6324" spans="2:19" x14ac:dyDescent="0.3">
      <c r="B6324" s="24" t="str">
        <f>_xlfn.IFNA(VLOOKUP(A6324,list!B:C,2,FALSE),"")</f>
        <v/>
      </c>
      <c r="D6324" s="24" t="str">
        <f>_xlfn.IFNA(VLOOKUP(C6324,list!$G$2:$I$10,2,FALSE),"")</f>
        <v/>
      </c>
      <c r="E6324" s="24" t="str">
        <f>_xlfn.IFNA(VLOOKUP(C6324,list!G:I,3,FALSE),"")</f>
        <v/>
      </c>
      <c r="O6324" s="26" t="str">
        <f t="shared" si="492"/>
        <v/>
      </c>
      <c r="P6324" s="28" t="str">
        <f t="shared" si="496"/>
        <v/>
      </c>
      <c r="Q6324" s="24" t="str">
        <f t="shared" si="493"/>
        <v/>
      </c>
      <c r="R6324" s="24" t="str">
        <f t="shared" si="494"/>
        <v/>
      </c>
      <c r="S6324" s="27" t="str">
        <f t="shared" si="495"/>
        <v/>
      </c>
    </row>
    <row r="6325" spans="2:19" x14ac:dyDescent="0.3">
      <c r="B6325" s="24" t="str">
        <f>_xlfn.IFNA(VLOOKUP(A6325,list!B:C,2,FALSE),"")</f>
        <v/>
      </c>
      <c r="D6325" s="24" t="str">
        <f>_xlfn.IFNA(VLOOKUP(C6325,list!$G$2:$I$10,2,FALSE),"")</f>
        <v/>
      </c>
      <c r="E6325" s="24" t="str">
        <f>_xlfn.IFNA(VLOOKUP(C6325,list!G:I,3,FALSE),"")</f>
        <v/>
      </c>
      <c r="O6325" s="26" t="str">
        <f t="shared" si="492"/>
        <v/>
      </c>
      <c r="P6325" s="28" t="str">
        <f t="shared" si="496"/>
        <v/>
      </c>
      <c r="Q6325" s="24" t="str">
        <f t="shared" si="493"/>
        <v/>
      </c>
      <c r="R6325" s="24" t="str">
        <f t="shared" si="494"/>
        <v/>
      </c>
      <c r="S6325" s="27" t="str">
        <f t="shared" si="495"/>
        <v/>
      </c>
    </row>
    <row r="6326" spans="2:19" x14ac:dyDescent="0.3">
      <c r="B6326" s="24" t="str">
        <f>_xlfn.IFNA(VLOOKUP(A6326,list!B:C,2,FALSE),"")</f>
        <v/>
      </c>
      <c r="D6326" s="24" t="str">
        <f>_xlfn.IFNA(VLOOKUP(C6326,list!$G$2:$I$10,2,FALSE),"")</f>
        <v/>
      </c>
      <c r="E6326" s="24" t="str">
        <f>_xlfn.IFNA(VLOOKUP(C6326,list!G:I,3,FALSE),"")</f>
        <v/>
      </c>
      <c r="O6326" s="26" t="str">
        <f t="shared" si="492"/>
        <v/>
      </c>
      <c r="P6326" s="28" t="str">
        <f t="shared" si="496"/>
        <v/>
      </c>
      <c r="Q6326" s="24" t="str">
        <f t="shared" si="493"/>
        <v/>
      </c>
      <c r="R6326" s="24" t="str">
        <f t="shared" si="494"/>
        <v/>
      </c>
      <c r="S6326" s="27" t="str">
        <f t="shared" si="495"/>
        <v/>
      </c>
    </row>
    <row r="6327" spans="2:19" x14ac:dyDescent="0.3">
      <c r="B6327" s="24" t="str">
        <f>_xlfn.IFNA(VLOOKUP(A6327,list!B:C,2,FALSE),"")</f>
        <v/>
      </c>
      <c r="D6327" s="24" t="str">
        <f>_xlfn.IFNA(VLOOKUP(C6327,list!$G$2:$I$10,2,FALSE),"")</f>
        <v/>
      </c>
      <c r="E6327" s="24" t="str">
        <f>_xlfn.IFNA(VLOOKUP(C6327,list!G:I,3,FALSE),"")</f>
        <v/>
      </c>
      <c r="O6327" s="26" t="str">
        <f t="shared" si="492"/>
        <v/>
      </c>
      <c r="P6327" s="28" t="str">
        <f t="shared" si="496"/>
        <v/>
      </c>
      <c r="Q6327" s="24" t="str">
        <f t="shared" si="493"/>
        <v/>
      </c>
      <c r="R6327" s="24" t="str">
        <f t="shared" si="494"/>
        <v/>
      </c>
      <c r="S6327" s="27" t="str">
        <f t="shared" si="495"/>
        <v/>
      </c>
    </row>
    <row r="6328" spans="2:19" x14ac:dyDescent="0.3">
      <c r="B6328" s="24" t="str">
        <f>_xlfn.IFNA(VLOOKUP(A6328,list!B:C,2,FALSE),"")</f>
        <v/>
      </c>
      <c r="D6328" s="24" t="str">
        <f>_xlfn.IFNA(VLOOKUP(C6328,list!$G$2:$I$10,2,FALSE),"")</f>
        <v/>
      </c>
      <c r="E6328" s="24" t="str">
        <f>_xlfn.IFNA(VLOOKUP(C6328,list!G:I,3,FALSE),"")</f>
        <v/>
      </c>
      <c r="O6328" s="26" t="str">
        <f t="shared" si="492"/>
        <v/>
      </c>
      <c r="P6328" s="28" t="str">
        <f t="shared" si="496"/>
        <v/>
      </c>
      <c r="Q6328" s="24" t="str">
        <f t="shared" si="493"/>
        <v/>
      </c>
      <c r="R6328" s="24" t="str">
        <f t="shared" si="494"/>
        <v/>
      </c>
      <c r="S6328" s="27" t="str">
        <f t="shared" si="495"/>
        <v/>
      </c>
    </row>
    <row r="6329" spans="2:19" x14ac:dyDescent="0.3">
      <c r="B6329" s="24" t="str">
        <f>_xlfn.IFNA(VLOOKUP(A6329,list!B:C,2,FALSE),"")</f>
        <v/>
      </c>
      <c r="D6329" s="24" t="str">
        <f>_xlfn.IFNA(VLOOKUP(C6329,list!$G$2:$I$10,2,FALSE),"")</f>
        <v/>
      </c>
      <c r="E6329" s="24" t="str">
        <f>_xlfn.IFNA(VLOOKUP(C6329,list!G:I,3,FALSE),"")</f>
        <v/>
      </c>
      <c r="O6329" s="26" t="str">
        <f t="shared" si="492"/>
        <v/>
      </c>
      <c r="P6329" s="28" t="str">
        <f t="shared" si="496"/>
        <v/>
      </c>
      <c r="Q6329" s="24" t="str">
        <f t="shared" si="493"/>
        <v/>
      </c>
      <c r="R6329" s="24" t="str">
        <f t="shared" si="494"/>
        <v/>
      </c>
      <c r="S6329" s="27" t="str">
        <f t="shared" si="495"/>
        <v/>
      </c>
    </row>
    <row r="6330" spans="2:19" x14ac:dyDescent="0.3">
      <c r="B6330" s="24" t="str">
        <f>_xlfn.IFNA(VLOOKUP(A6330,list!B:C,2,FALSE),"")</f>
        <v/>
      </c>
      <c r="D6330" s="24" t="str">
        <f>_xlfn.IFNA(VLOOKUP(C6330,list!$G$2:$I$10,2,FALSE),"")</f>
        <v/>
      </c>
      <c r="E6330" s="24" t="str">
        <f>_xlfn.IFNA(VLOOKUP(C6330,list!G:I,3,FALSE),"")</f>
        <v/>
      </c>
      <c r="O6330" s="26" t="str">
        <f t="shared" si="492"/>
        <v/>
      </c>
      <c r="P6330" s="28" t="str">
        <f t="shared" si="496"/>
        <v/>
      </c>
      <c r="Q6330" s="24" t="str">
        <f t="shared" si="493"/>
        <v/>
      </c>
      <c r="R6330" s="24" t="str">
        <f t="shared" si="494"/>
        <v/>
      </c>
      <c r="S6330" s="27" t="str">
        <f t="shared" si="495"/>
        <v/>
      </c>
    </row>
    <row r="6331" spans="2:19" x14ac:dyDescent="0.3">
      <c r="B6331" s="24" t="str">
        <f>_xlfn.IFNA(VLOOKUP(A6331,list!B:C,2,FALSE),"")</f>
        <v/>
      </c>
      <c r="D6331" s="24" t="str">
        <f>_xlfn.IFNA(VLOOKUP(C6331,list!$G$2:$I$10,2,FALSE),"")</f>
        <v/>
      </c>
      <c r="E6331" s="24" t="str">
        <f>_xlfn.IFNA(VLOOKUP(C6331,list!G:I,3,FALSE),"")</f>
        <v/>
      </c>
      <c r="O6331" s="26" t="str">
        <f t="shared" si="492"/>
        <v/>
      </c>
      <c r="P6331" s="28" t="str">
        <f t="shared" si="496"/>
        <v/>
      </c>
      <c r="Q6331" s="24" t="str">
        <f t="shared" si="493"/>
        <v/>
      </c>
      <c r="R6331" s="24" t="str">
        <f t="shared" si="494"/>
        <v/>
      </c>
      <c r="S6331" s="27" t="str">
        <f t="shared" si="495"/>
        <v/>
      </c>
    </row>
    <row r="6332" spans="2:19" x14ac:dyDescent="0.3">
      <c r="B6332" s="24" t="str">
        <f>_xlfn.IFNA(VLOOKUP(A6332,list!B:C,2,FALSE),"")</f>
        <v/>
      </c>
      <c r="D6332" s="24" t="str">
        <f>_xlfn.IFNA(VLOOKUP(C6332,list!$G$2:$I$10,2,FALSE),"")</f>
        <v/>
      </c>
      <c r="E6332" s="24" t="str">
        <f>_xlfn.IFNA(VLOOKUP(C6332,list!G:I,3,FALSE),"")</f>
        <v/>
      </c>
      <c r="O6332" s="26" t="str">
        <f t="shared" si="492"/>
        <v/>
      </c>
      <c r="P6332" s="28" t="str">
        <f t="shared" si="496"/>
        <v/>
      </c>
      <c r="Q6332" s="24" t="str">
        <f t="shared" si="493"/>
        <v/>
      </c>
      <c r="R6332" s="24" t="str">
        <f t="shared" si="494"/>
        <v/>
      </c>
      <c r="S6332" s="27" t="str">
        <f t="shared" si="495"/>
        <v/>
      </c>
    </row>
    <row r="6333" spans="2:19" x14ac:dyDescent="0.3">
      <c r="B6333" s="24" t="str">
        <f>_xlfn.IFNA(VLOOKUP(A6333,list!B:C,2,FALSE),"")</f>
        <v/>
      </c>
      <c r="D6333" s="24" t="str">
        <f>_xlfn.IFNA(VLOOKUP(C6333,list!$G$2:$I$10,2,FALSE),"")</f>
        <v/>
      </c>
      <c r="E6333" s="24" t="str">
        <f>_xlfn.IFNA(VLOOKUP(C6333,list!G:I,3,FALSE),"")</f>
        <v/>
      </c>
      <c r="O6333" s="26" t="str">
        <f t="shared" si="492"/>
        <v/>
      </c>
      <c r="P6333" s="28" t="str">
        <f t="shared" si="496"/>
        <v/>
      </c>
      <c r="Q6333" s="24" t="str">
        <f t="shared" si="493"/>
        <v/>
      </c>
      <c r="R6333" s="24" t="str">
        <f t="shared" si="494"/>
        <v/>
      </c>
      <c r="S6333" s="27" t="str">
        <f t="shared" si="495"/>
        <v/>
      </c>
    </row>
    <row r="6334" spans="2:19" x14ac:dyDescent="0.3">
      <c r="B6334" s="24" t="str">
        <f>_xlfn.IFNA(VLOOKUP(A6334,list!B:C,2,FALSE),"")</f>
        <v/>
      </c>
      <c r="D6334" s="24" t="str">
        <f>_xlfn.IFNA(VLOOKUP(C6334,list!$G$2:$I$10,2,FALSE),"")</f>
        <v/>
      </c>
      <c r="E6334" s="24" t="str">
        <f>_xlfn.IFNA(VLOOKUP(C6334,list!G:I,3,FALSE),"")</f>
        <v/>
      </c>
      <c r="O6334" s="26" t="str">
        <f t="shared" si="492"/>
        <v/>
      </c>
      <c r="P6334" s="28" t="str">
        <f t="shared" si="496"/>
        <v/>
      </c>
      <c r="Q6334" s="24" t="str">
        <f t="shared" si="493"/>
        <v/>
      </c>
      <c r="R6334" s="24" t="str">
        <f t="shared" si="494"/>
        <v/>
      </c>
      <c r="S6334" s="27" t="str">
        <f t="shared" si="495"/>
        <v/>
      </c>
    </row>
    <row r="6335" spans="2:19" x14ac:dyDescent="0.3">
      <c r="B6335" s="24" t="str">
        <f>_xlfn.IFNA(VLOOKUP(A6335,list!B:C,2,FALSE),"")</f>
        <v/>
      </c>
      <c r="D6335" s="24" t="str">
        <f>_xlfn.IFNA(VLOOKUP(C6335,list!$G$2:$I$10,2,FALSE),"")</f>
        <v/>
      </c>
      <c r="E6335" s="24" t="str">
        <f>_xlfn.IFNA(VLOOKUP(C6335,list!G:I,3,FALSE),"")</f>
        <v/>
      </c>
      <c r="O6335" s="26" t="str">
        <f t="shared" si="492"/>
        <v/>
      </c>
      <c r="P6335" s="28" t="str">
        <f t="shared" si="496"/>
        <v/>
      </c>
      <c r="Q6335" s="24" t="str">
        <f t="shared" si="493"/>
        <v/>
      </c>
      <c r="R6335" s="24" t="str">
        <f t="shared" si="494"/>
        <v/>
      </c>
      <c r="S6335" s="27" t="str">
        <f t="shared" si="495"/>
        <v/>
      </c>
    </row>
    <row r="6336" spans="2:19" x14ac:dyDescent="0.3">
      <c r="B6336" s="24" t="str">
        <f>_xlfn.IFNA(VLOOKUP(A6336,list!B:C,2,FALSE),"")</f>
        <v/>
      </c>
      <c r="D6336" s="24" t="str">
        <f>_xlfn.IFNA(VLOOKUP(C6336,list!$G$2:$I$10,2,FALSE),"")</f>
        <v/>
      </c>
      <c r="E6336" s="24" t="str">
        <f>_xlfn.IFNA(VLOOKUP(C6336,list!G:I,3,FALSE),"")</f>
        <v/>
      </c>
      <c r="O6336" s="26" t="str">
        <f t="shared" si="492"/>
        <v/>
      </c>
      <c r="P6336" s="28" t="str">
        <f t="shared" si="496"/>
        <v/>
      </c>
      <c r="Q6336" s="24" t="str">
        <f t="shared" si="493"/>
        <v/>
      </c>
      <c r="R6336" s="24" t="str">
        <f t="shared" si="494"/>
        <v/>
      </c>
      <c r="S6336" s="27" t="str">
        <f t="shared" si="495"/>
        <v/>
      </c>
    </row>
    <row r="6337" spans="2:19" x14ac:dyDescent="0.3">
      <c r="B6337" s="24" t="str">
        <f>_xlfn.IFNA(VLOOKUP(A6337,list!B:C,2,FALSE),"")</f>
        <v/>
      </c>
      <c r="D6337" s="24" t="str">
        <f>_xlfn.IFNA(VLOOKUP(C6337,list!$G$2:$I$10,2,FALSE),"")</f>
        <v/>
      </c>
      <c r="E6337" s="24" t="str">
        <f>_xlfn.IFNA(VLOOKUP(C6337,list!G:I,3,FALSE),"")</f>
        <v/>
      </c>
      <c r="O6337" s="26" t="str">
        <f t="shared" si="492"/>
        <v/>
      </c>
      <c r="P6337" s="28" t="str">
        <f t="shared" si="496"/>
        <v/>
      </c>
      <c r="Q6337" s="24" t="str">
        <f t="shared" si="493"/>
        <v/>
      </c>
      <c r="R6337" s="24" t="str">
        <f t="shared" si="494"/>
        <v/>
      </c>
      <c r="S6337" s="27" t="str">
        <f t="shared" si="495"/>
        <v/>
      </c>
    </row>
    <row r="6338" spans="2:19" x14ac:dyDescent="0.3">
      <c r="B6338" s="24" t="str">
        <f>_xlfn.IFNA(VLOOKUP(A6338,list!B:C,2,FALSE),"")</f>
        <v/>
      </c>
      <c r="D6338" s="24" t="str">
        <f>_xlfn.IFNA(VLOOKUP(C6338,list!$G$2:$I$10,2,FALSE),"")</f>
        <v/>
      </c>
      <c r="E6338" s="24" t="str">
        <f>_xlfn.IFNA(VLOOKUP(C6338,list!G:I,3,FALSE),"")</f>
        <v/>
      </c>
      <c r="O6338" s="26" t="str">
        <f t="shared" ref="O6338:O6401" si="497">IFERROR(IF(H6338="","",DATE(YEAR(H6338),MONTH(H6338),1)),"")</f>
        <v/>
      </c>
      <c r="P6338" s="28" t="str">
        <f t="shared" si="496"/>
        <v/>
      </c>
      <c r="Q6338" s="24" t="str">
        <f t="shared" ref="Q6338:Q6401" si="498">IFERROR(IF(J6338="","",MONTH(EOMONTH(J6338,(DAY(J6338)&gt;15)+0))),"")</f>
        <v/>
      </c>
      <c r="R6338" s="24" t="str">
        <f t="shared" ref="R6338:R6401" si="499">IFERROR(IF(J6338="","",IF(AND(MONTH(J6338)=12,Q6338=1),YEAR(J6338)+1,YEAR(J6338))),"")</f>
        <v/>
      </c>
      <c r="S6338" s="27" t="str">
        <f t="shared" ref="S6338:S6401" si="500">IF(OR(Q6338="",R6338=""),"",DATE(R6338,Q6338,1))</f>
        <v/>
      </c>
    </row>
    <row r="6339" spans="2:19" x14ac:dyDescent="0.3">
      <c r="B6339" s="24" t="str">
        <f>_xlfn.IFNA(VLOOKUP(A6339,list!B:C,2,FALSE),"")</f>
        <v/>
      </c>
      <c r="D6339" s="24" t="str">
        <f>_xlfn.IFNA(VLOOKUP(C6339,list!$G$2:$I$10,2,FALSE),"")</f>
        <v/>
      </c>
      <c r="E6339" s="24" t="str">
        <f>_xlfn.IFNA(VLOOKUP(C6339,list!G:I,3,FALSE),"")</f>
        <v/>
      </c>
      <c r="O6339" s="26" t="str">
        <f t="shared" si="497"/>
        <v/>
      </c>
      <c r="P6339" s="28" t="str">
        <f t="shared" ref="P6339:P6402" si="501">IFERROR(IF(J6339&gt;0,((J6339-H6339)/7),""),"")</f>
        <v/>
      </c>
      <c r="Q6339" s="24" t="str">
        <f t="shared" si="498"/>
        <v/>
      </c>
      <c r="R6339" s="24" t="str">
        <f t="shared" si="499"/>
        <v/>
      </c>
      <c r="S6339" s="27" t="str">
        <f t="shared" si="500"/>
        <v/>
      </c>
    </row>
    <row r="6340" spans="2:19" x14ac:dyDescent="0.3">
      <c r="B6340" s="24" t="str">
        <f>_xlfn.IFNA(VLOOKUP(A6340,list!B:C,2,FALSE),"")</f>
        <v/>
      </c>
      <c r="D6340" s="24" t="str">
        <f>_xlfn.IFNA(VLOOKUP(C6340,list!$G$2:$I$10,2,FALSE),"")</f>
        <v/>
      </c>
      <c r="E6340" s="24" t="str">
        <f>_xlfn.IFNA(VLOOKUP(C6340,list!G:I,3,FALSE),"")</f>
        <v/>
      </c>
      <c r="O6340" s="26" t="str">
        <f t="shared" si="497"/>
        <v/>
      </c>
      <c r="P6340" s="28" t="str">
        <f t="shared" si="501"/>
        <v/>
      </c>
      <c r="Q6340" s="24" t="str">
        <f t="shared" si="498"/>
        <v/>
      </c>
      <c r="R6340" s="24" t="str">
        <f t="shared" si="499"/>
        <v/>
      </c>
      <c r="S6340" s="27" t="str">
        <f t="shared" si="500"/>
        <v/>
      </c>
    </row>
    <row r="6341" spans="2:19" x14ac:dyDescent="0.3">
      <c r="B6341" s="24" t="str">
        <f>_xlfn.IFNA(VLOOKUP(A6341,list!B:C,2,FALSE),"")</f>
        <v/>
      </c>
      <c r="D6341" s="24" t="str">
        <f>_xlfn.IFNA(VLOOKUP(C6341,list!$G$2:$I$10,2,FALSE),"")</f>
        <v/>
      </c>
      <c r="E6341" s="24" t="str">
        <f>_xlfn.IFNA(VLOOKUP(C6341,list!G:I,3,FALSE),"")</f>
        <v/>
      </c>
      <c r="O6341" s="26" t="str">
        <f t="shared" si="497"/>
        <v/>
      </c>
      <c r="P6341" s="28" t="str">
        <f t="shared" si="501"/>
        <v/>
      </c>
      <c r="Q6341" s="24" t="str">
        <f t="shared" si="498"/>
        <v/>
      </c>
      <c r="R6341" s="24" t="str">
        <f t="shared" si="499"/>
        <v/>
      </c>
      <c r="S6341" s="27" t="str">
        <f t="shared" si="500"/>
        <v/>
      </c>
    </row>
    <row r="6342" spans="2:19" x14ac:dyDescent="0.3">
      <c r="B6342" s="24" t="str">
        <f>_xlfn.IFNA(VLOOKUP(A6342,list!B:C,2,FALSE),"")</f>
        <v/>
      </c>
      <c r="D6342" s="24" t="str">
        <f>_xlfn.IFNA(VLOOKUP(C6342,list!$G$2:$I$10,2,FALSE),"")</f>
        <v/>
      </c>
      <c r="E6342" s="24" t="str">
        <f>_xlfn.IFNA(VLOOKUP(C6342,list!G:I,3,FALSE),"")</f>
        <v/>
      </c>
      <c r="O6342" s="26" t="str">
        <f t="shared" si="497"/>
        <v/>
      </c>
      <c r="P6342" s="28" t="str">
        <f t="shared" si="501"/>
        <v/>
      </c>
      <c r="Q6342" s="24" t="str">
        <f t="shared" si="498"/>
        <v/>
      </c>
      <c r="R6342" s="24" t="str">
        <f t="shared" si="499"/>
        <v/>
      </c>
      <c r="S6342" s="27" t="str">
        <f t="shared" si="500"/>
        <v/>
      </c>
    </row>
    <row r="6343" spans="2:19" x14ac:dyDescent="0.3">
      <c r="B6343" s="24" t="str">
        <f>_xlfn.IFNA(VLOOKUP(A6343,list!B:C,2,FALSE),"")</f>
        <v/>
      </c>
      <c r="D6343" s="24" t="str">
        <f>_xlfn.IFNA(VLOOKUP(C6343,list!$G$2:$I$10,2,FALSE),"")</f>
        <v/>
      </c>
      <c r="E6343" s="24" t="str">
        <f>_xlfn.IFNA(VLOOKUP(C6343,list!G:I,3,FALSE),"")</f>
        <v/>
      </c>
      <c r="O6343" s="26" t="str">
        <f t="shared" si="497"/>
        <v/>
      </c>
      <c r="P6343" s="28" t="str">
        <f t="shared" si="501"/>
        <v/>
      </c>
      <c r="Q6343" s="24" t="str">
        <f t="shared" si="498"/>
        <v/>
      </c>
      <c r="R6343" s="24" t="str">
        <f t="shared" si="499"/>
        <v/>
      </c>
      <c r="S6343" s="27" t="str">
        <f t="shared" si="500"/>
        <v/>
      </c>
    </row>
    <row r="6344" spans="2:19" x14ac:dyDescent="0.3">
      <c r="B6344" s="24" t="str">
        <f>_xlfn.IFNA(VLOOKUP(A6344,list!B:C,2,FALSE),"")</f>
        <v/>
      </c>
      <c r="D6344" s="24" t="str">
        <f>_xlfn.IFNA(VLOOKUP(C6344,list!$G$2:$I$10,2,FALSE),"")</f>
        <v/>
      </c>
      <c r="E6344" s="24" t="str">
        <f>_xlfn.IFNA(VLOOKUP(C6344,list!G:I,3,FALSE),"")</f>
        <v/>
      </c>
      <c r="O6344" s="26" t="str">
        <f t="shared" si="497"/>
        <v/>
      </c>
      <c r="P6344" s="28" t="str">
        <f t="shared" si="501"/>
        <v/>
      </c>
      <c r="Q6344" s="24" t="str">
        <f t="shared" si="498"/>
        <v/>
      </c>
      <c r="R6344" s="24" t="str">
        <f t="shared" si="499"/>
        <v/>
      </c>
      <c r="S6344" s="27" t="str">
        <f t="shared" si="500"/>
        <v/>
      </c>
    </row>
    <row r="6345" spans="2:19" x14ac:dyDescent="0.3">
      <c r="B6345" s="24" t="str">
        <f>_xlfn.IFNA(VLOOKUP(A6345,list!B:C,2,FALSE),"")</f>
        <v/>
      </c>
      <c r="D6345" s="24" t="str">
        <f>_xlfn.IFNA(VLOOKUP(C6345,list!$G$2:$I$10,2,FALSE),"")</f>
        <v/>
      </c>
      <c r="E6345" s="24" t="str">
        <f>_xlfn.IFNA(VLOOKUP(C6345,list!G:I,3,FALSE),"")</f>
        <v/>
      </c>
      <c r="O6345" s="26" t="str">
        <f t="shared" si="497"/>
        <v/>
      </c>
      <c r="P6345" s="28" t="str">
        <f t="shared" si="501"/>
        <v/>
      </c>
      <c r="Q6345" s="24" t="str">
        <f t="shared" si="498"/>
        <v/>
      </c>
      <c r="R6345" s="24" t="str">
        <f t="shared" si="499"/>
        <v/>
      </c>
      <c r="S6345" s="27" t="str">
        <f t="shared" si="500"/>
        <v/>
      </c>
    </row>
    <row r="6346" spans="2:19" x14ac:dyDescent="0.3">
      <c r="B6346" s="24" t="str">
        <f>_xlfn.IFNA(VLOOKUP(A6346,list!B:C,2,FALSE),"")</f>
        <v/>
      </c>
      <c r="D6346" s="24" t="str">
        <f>_xlfn.IFNA(VLOOKUP(C6346,list!$G$2:$I$10,2,FALSE),"")</f>
        <v/>
      </c>
      <c r="E6346" s="24" t="str">
        <f>_xlfn.IFNA(VLOOKUP(C6346,list!G:I,3,FALSE),"")</f>
        <v/>
      </c>
      <c r="O6346" s="26" t="str">
        <f t="shared" si="497"/>
        <v/>
      </c>
      <c r="P6346" s="28" t="str">
        <f t="shared" si="501"/>
        <v/>
      </c>
      <c r="Q6346" s="24" t="str">
        <f t="shared" si="498"/>
        <v/>
      </c>
      <c r="R6346" s="24" t="str">
        <f t="shared" si="499"/>
        <v/>
      </c>
      <c r="S6346" s="27" t="str">
        <f t="shared" si="500"/>
        <v/>
      </c>
    </row>
    <row r="6347" spans="2:19" x14ac:dyDescent="0.3">
      <c r="B6347" s="24" t="str">
        <f>_xlfn.IFNA(VLOOKUP(A6347,list!B:C,2,FALSE),"")</f>
        <v/>
      </c>
      <c r="D6347" s="24" t="str">
        <f>_xlfn.IFNA(VLOOKUP(C6347,list!$G$2:$I$10,2,FALSE),"")</f>
        <v/>
      </c>
      <c r="E6347" s="24" t="str">
        <f>_xlfn.IFNA(VLOOKUP(C6347,list!G:I,3,FALSE),"")</f>
        <v/>
      </c>
      <c r="O6347" s="26" t="str">
        <f t="shared" si="497"/>
        <v/>
      </c>
      <c r="P6347" s="28" t="str">
        <f t="shared" si="501"/>
        <v/>
      </c>
      <c r="Q6347" s="24" t="str">
        <f t="shared" si="498"/>
        <v/>
      </c>
      <c r="R6347" s="24" t="str">
        <f t="shared" si="499"/>
        <v/>
      </c>
      <c r="S6347" s="27" t="str">
        <f t="shared" si="500"/>
        <v/>
      </c>
    </row>
    <row r="6348" spans="2:19" x14ac:dyDescent="0.3">
      <c r="B6348" s="24" t="str">
        <f>_xlfn.IFNA(VLOOKUP(A6348,list!B:C,2,FALSE),"")</f>
        <v/>
      </c>
      <c r="D6348" s="24" t="str">
        <f>_xlfn.IFNA(VLOOKUP(C6348,list!$G$2:$I$10,2,FALSE),"")</f>
        <v/>
      </c>
      <c r="E6348" s="24" t="str">
        <f>_xlfn.IFNA(VLOOKUP(C6348,list!G:I,3,FALSE),"")</f>
        <v/>
      </c>
      <c r="O6348" s="26" t="str">
        <f t="shared" si="497"/>
        <v/>
      </c>
      <c r="P6348" s="28" t="str">
        <f t="shared" si="501"/>
        <v/>
      </c>
      <c r="Q6348" s="24" t="str">
        <f t="shared" si="498"/>
        <v/>
      </c>
      <c r="R6348" s="24" t="str">
        <f t="shared" si="499"/>
        <v/>
      </c>
      <c r="S6348" s="27" t="str">
        <f t="shared" si="500"/>
        <v/>
      </c>
    </row>
    <row r="6349" spans="2:19" x14ac:dyDescent="0.3">
      <c r="B6349" s="24" t="str">
        <f>_xlfn.IFNA(VLOOKUP(A6349,list!B:C,2,FALSE),"")</f>
        <v/>
      </c>
      <c r="D6349" s="24" t="str">
        <f>_xlfn.IFNA(VLOOKUP(C6349,list!$G$2:$I$10,2,FALSE),"")</f>
        <v/>
      </c>
      <c r="E6349" s="24" t="str">
        <f>_xlfn.IFNA(VLOOKUP(C6349,list!G:I,3,FALSE),"")</f>
        <v/>
      </c>
      <c r="O6349" s="26" t="str">
        <f t="shared" si="497"/>
        <v/>
      </c>
      <c r="P6349" s="28" t="str">
        <f t="shared" si="501"/>
        <v/>
      </c>
      <c r="Q6349" s="24" t="str">
        <f t="shared" si="498"/>
        <v/>
      </c>
      <c r="R6349" s="24" t="str">
        <f t="shared" si="499"/>
        <v/>
      </c>
      <c r="S6349" s="27" t="str">
        <f t="shared" si="500"/>
        <v/>
      </c>
    </row>
    <row r="6350" spans="2:19" x14ac:dyDescent="0.3">
      <c r="B6350" s="24" t="str">
        <f>_xlfn.IFNA(VLOOKUP(A6350,list!B:C,2,FALSE),"")</f>
        <v/>
      </c>
      <c r="D6350" s="24" t="str">
        <f>_xlfn.IFNA(VLOOKUP(C6350,list!$G$2:$I$10,2,FALSE),"")</f>
        <v/>
      </c>
      <c r="E6350" s="24" t="str">
        <f>_xlfn.IFNA(VLOOKUP(C6350,list!G:I,3,FALSE),"")</f>
        <v/>
      </c>
      <c r="O6350" s="26" t="str">
        <f t="shared" si="497"/>
        <v/>
      </c>
      <c r="P6350" s="28" t="str">
        <f t="shared" si="501"/>
        <v/>
      </c>
      <c r="Q6350" s="24" t="str">
        <f t="shared" si="498"/>
        <v/>
      </c>
      <c r="R6350" s="24" t="str">
        <f t="shared" si="499"/>
        <v/>
      </c>
      <c r="S6350" s="27" t="str">
        <f t="shared" si="500"/>
        <v/>
      </c>
    </row>
    <row r="6351" spans="2:19" x14ac:dyDescent="0.3">
      <c r="B6351" s="24" t="str">
        <f>_xlfn.IFNA(VLOOKUP(A6351,list!B:C,2,FALSE),"")</f>
        <v/>
      </c>
      <c r="D6351" s="24" t="str">
        <f>_xlfn.IFNA(VLOOKUP(C6351,list!$G$2:$I$10,2,FALSE),"")</f>
        <v/>
      </c>
      <c r="E6351" s="24" t="str">
        <f>_xlfn.IFNA(VLOOKUP(C6351,list!G:I,3,FALSE),"")</f>
        <v/>
      </c>
      <c r="O6351" s="26" t="str">
        <f t="shared" si="497"/>
        <v/>
      </c>
      <c r="P6351" s="28" t="str">
        <f t="shared" si="501"/>
        <v/>
      </c>
      <c r="Q6351" s="24" t="str">
        <f t="shared" si="498"/>
        <v/>
      </c>
      <c r="R6351" s="24" t="str">
        <f t="shared" si="499"/>
        <v/>
      </c>
      <c r="S6351" s="27" t="str">
        <f t="shared" si="500"/>
        <v/>
      </c>
    </row>
    <row r="6352" spans="2:19" x14ac:dyDescent="0.3">
      <c r="B6352" s="24" t="str">
        <f>_xlfn.IFNA(VLOOKUP(A6352,list!B:C,2,FALSE),"")</f>
        <v/>
      </c>
      <c r="D6352" s="24" t="str">
        <f>_xlfn.IFNA(VLOOKUP(C6352,list!$G$2:$I$10,2,FALSE),"")</f>
        <v/>
      </c>
      <c r="E6352" s="24" t="str">
        <f>_xlfn.IFNA(VLOOKUP(C6352,list!G:I,3,FALSE),"")</f>
        <v/>
      </c>
      <c r="O6352" s="26" t="str">
        <f t="shared" si="497"/>
        <v/>
      </c>
      <c r="P6352" s="28" t="str">
        <f t="shared" si="501"/>
        <v/>
      </c>
      <c r="Q6352" s="24" t="str">
        <f t="shared" si="498"/>
        <v/>
      </c>
      <c r="R6352" s="24" t="str">
        <f t="shared" si="499"/>
        <v/>
      </c>
      <c r="S6352" s="27" t="str">
        <f t="shared" si="500"/>
        <v/>
      </c>
    </row>
    <row r="6353" spans="2:19" x14ac:dyDescent="0.3">
      <c r="B6353" s="24" t="str">
        <f>_xlfn.IFNA(VLOOKUP(A6353,list!B:C,2,FALSE),"")</f>
        <v/>
      </c>
      <c r="D6353" s="24" t="str">
        <f>_xlfn.IFNA(VLOOKUP(C6353,list!$G$2:$I$10,2,FALSE),"")</f>
        <v/>
      </c>
      <c r="E6353" s="24" t="str">
        <f>_xlfn.IFNA(VLOOKUP(C6353,list!G:I,3,FALSE),"")</f>
        <v/>
      </c>
      <c r="O6353" s="26" t="str">
        <f t="shared" si="497"/>
        <v/>
      </c>
      <c r="P6353" s="28" t="str">
        <f t="shared" si="501"/>
        <v/>
      </c>
      <c r="Q6353" s="24" t="str">
        <f t="shared" si="498"/>
        <v/>
      </c>
      <c r="R6353" s="24" t="str">
        <f t="shared" si="499"/>
        <v/>
      </c>
      <c r="S6353" s="27" t="str">
        <f t="shared" si="500"/>
        <v/>
      </c>
    </row>
    <row r="6354" spans="2:19" x14ac:dyDescent="0.3">
      <c r="B6354" s="24" t="str">
        <f>_xlfn.IFNA(VLOOKUP(A6354,list!B:C,2,FALSE),"")</f>
        <v/>
      </c>
      <c r="D6354" s="24" t="str">
        <f>_xlfn.IFNA(VLOOKUP(C6354,list!$G$2:$I$10,2,FALSE),"")</f>
        <v/>
      </c>
      <c r="E6354" s="24" t="str">
        <f>_xlfn.IFNA(VLOOKUP(C6354,list!G:I,3,FALSE),"")</f>
        <v/>
      </c>
      <c r="O6354" s="26" t="str">
        <f t="shared" si="497"/>
        <v/>
      </c>
      <c r="P6354" s="28" t="str">
        <f t="shared" si="501"/>
        <v/>
      </c>
      <c r="Q6354" s="24" t="str">
        <f t="shared" si="498"/>
        <v/>
      </c>
      <c r="R6354" s="24" t="str">
        <f t="shared" si="499"/>
        <v/>
      </c>
      <c r="S6354" s="27" t="str">
        <f t="shared" si="500"/>
        <v/>
      </c>
    </row>
    <row r="6355" spans="2:19" x14ac:dyDescent="0.3">
      <c r="B6355" s="24" t="str">
        <f>_xlfn.IFNA(VLOOKUP(A6355,list!B:C,2,FALSE),"")</f>
        <v/>
      </c>
      <c r="D6355" s="24" t="str">
        <f>_xlfn.IFNA(VLOOKUP(C6355,list!$G$2:$I$10,2,FALSE),"")</f>
        <v/>
      </c>
      <c r="E6355" s="24" t="str">
        <f>_xlfn.IFNA(VLOOKUP(C6355,list!G:I,3,FALSE),"")</f>
        <v/>
      </c>
      <c r="O6355" s="26" t="str">
        <f t="shared" si="497"/>
        <v/>
      </c>
      <c r="P6355" s="28" t="str">
        <f t="shared" si="501"/>
        <v/>
      </c>
      <c r="Q6355" s="24" t="str">
        <f t="shared" si="498"/>
        <v/>
      </c>
      <c r="R6355" s="24" t="str">
        <f t="shared" si="499"/>
        <v/>
      </c>
      <c r="S6355" s="27" t="str">
        <f t="shared" si="500"/>
        <v/>
      </c>
    </row>
    <row r="6356" spans="2:19" x14ac:dyDescent="0.3">
      <c r="B6356" s="24" t="str">
        <f>_xlfn.IFNA(VLOOKUP(A6356,list!B:C,2,FALSE),"")</f>
        <v/>
      </c>
      <c r="D6356" s="24" t="str">
        <f>_xlfn.IFNA(VLOOKUP(C6356,list!$G$2:$I$10,2,FALSE),"")</f>
        <v/>
      </c>
      <c r="E6356" s="24" t="str">
        <f>_xlfn.IFNA(VLOOKUP(C6356,list!G:I,3,FALSE),"")</f>
        <v/>
      </c>
      <c r="O6356" s="26" t="str">
        <f t="shared" si="497"/>
        <v/>
      </c>
      <c r="P6356" s="28" t="str">
        <f t="shared" si="501"/>
        <v/>
      </c>
      <c r="Q6356" s="24" t="str">
        <f t="shared" si="498"/>
        <v/>
      </c>
      <c r="R6356" s="24" t="str">
        <f t="shared" si="499"/>
        <v/>
      </c>
      <c r="S6356" s="27" t="str">
        <f t="shared" si="500"/>
        <v/>
      </c>
    </row>
    <row r="6357" spans="2:19" x14ac:dyDescent="0.3">
      <c r="B6357" s="24" t="str">
        <f>_xlfn.IFNA(VLOOKUP(A6357,list!B:C,2,FALSE),"")</f>
        <v/>
      </c>
      <c r="D6357" s="24" t="str">
        <f>_xlfn.IFNA(VLOOKUP(C6357,list!$G$2:$I$10,2,FALSE),"")</f>
        <v/>
      </c>
      <c r="E6357" s="24" t="str">
        <f>_xlfn.IFNA(VLOOKUP(C6357,list!G:I,3,FALSE),"")</f>
        <v/>
      </c>
      <c r="O6357" s="26" t="str">
        <f t="shared" si="497"/>
        <v/>
      </c>
      <c r="P6357" s="28" t="str">
        <f t="shared" si="501"/>
        <v/>
      </c>
      <c r="Q6357" s="24" t="str">
        <f t="shared" si="498"/>
        <v/>
      </c>
      <c r="R6357" s="24" t="str">
        <f t="shared" si="499"/>
        <v/>
      </c>
      <c r="S6357" s="27" t="str">
        <f t="shared" si="500"/>
        <v/>
      </c>
    </row>
    <row r="6358" spans="2:19" x14ac:dyDescent="0.3">
      <c r="B6358" s="24" t="str">
        <f>_xlfn.IFNA(VLOOKUP(A6358,list!B:C,2,FALSE),"")</f>
        <v/>
      </c>
      <c r="D6358" s="24" t="str">
        <f>_xlfn.IFNA(VLOOKUP(C6358,list!$G$2:$I$10,2,FALSE),"")</f>
        <v/>
      </c>
      <c r="E6358" s="24" t="str">
        <f>_xlfn.IFNA(VLOOKUP(C6358,list!G:I,3,FALSE),"")</f>
        <v/>
      </c>
      <c r="O6358" s="26" t="str">
        <f t="shared" si="497"/>
        <v/>
      </c>
      <c r="P6358" s="28" t="str">
        <f t="shared" si="501"/>
        <v/>
      </c>
      <c r="Q6358" s="24" t="str">
        <f t="shared" si="498"/>
        <v/>
      </c>
      <c r="R6358" s="24" t="str">
        <f t="shared" si="499"/>
        <v/>
      </c>
      <c r="S6358" s="27" t="str">
        <f t="shared" si="500"/>
        <v/>
      </c>
    </row>
    <row r="6359" spans="2:19" x14ac:dyDescent="0.3">
      <c r="B6359" s="24" t="str">
        <f>_xlfn.IFNA(VLOOKUP(A6359,list!B:C,2,FALSE),"")</f>
        <v/>
      </c>
      <c r="D6359" s="24" t="str">
        <f>_xlfn.IFNA(VLOOKUP(C6359,list!$G$2:$I$10,2,FALSE),"")</f>
        <v/>
      </c>
      <c r="E6359" s="24" t="str">
        <f>_xlfn.IFNA(VLOOKUP(C6359,list!G:I,3,FALSE),"")</f>
        <v/>
      </c>
      <c r="O6359" s="26" t="str">
        <f t="shared" si="497"/>
        <v/>
      </c>
      <c r="P6359" s="28" t="str">
        <f t="shared" si="501"/>
        <v/>
      </c>
      <c r="Q6359" s="24" t="str">
        <f t="shared" si="498"/>
        <v/>
      </c>
      <c r="R6359" s="24" t="str">
        <f t="shared" si="499"/>
        <v/>
      </c>
      <c r="S6359" s="27" t="str">
        <f t="shared" si="500"/>
        <v/>
      </c>
    </row>
    <row r="6360" spans="2:19" x14ac:dyDescent="0.3">
      <c r="B6360" s="24" t="str">
        <f>_xlfn.IFNA(VLOOKUP(A6360,list!B:C,2,FALSE),"")</f>
        <v/>
      </c>
      <c r="D6360" s="24" t="str">
        <f>_xlfn.IFNA(VLOOKUP(C6360,list!$G$2:$I$10,2,FALSE),"")</f>
        <v/>
      </c>
      <c r="E6360" s="24" t="str">
        <f>_xlfn.IFNA(VLOOKUP(C6360,list!G:I,3,FALSE),"")</f>
        <v/>
      </c>
      <c r="O6360" s="26" t="str">
        <f t="shared" si="497"/>
        <v/>
      </c>
      <c r="P6360" s="28" t="str">
        <f t="shared" si="501"/>
        <v/>
      </c>
      <c r="Q6360" s="24" t="str">
        <f t="shared" si="498"/>
        <v/>
      </c>
      <c r="R6360" s="24" t="str">
        <f t="shared" si="499"/>
        <v/>
      </c>
      <c r="S6360" s="27" t="str">
        <f t="shared" si="500"/>
        <v/>
      </c>
    </row>
    <row r="6361" spans="2:19" x14ac:dyDescent="0.3">
      <c r="B6361" s="24" t="str">
        <f>_xlfn.IFNA(VLOOKUP(A6361,list!B:C,2,FALSE),"")</f>
        <v/>
      </c>
      <c r="D6361" s="24" t="str">
        <f>_xlfn.IFNA(VLOOKUP(C6361,list!$G$2:$I$10,2,FALSE),"")</f>
        <v/>
      </c>
      <c r="E6361" s="24" t="str">
        <f>_xlfn.IFNA(VLOOKUP(C6361,list!G:I,3,FALSE),"")</f>
        <v/>
      </c>
      <c r="O6361" s="26" t="str">
        <f t="shared" si="497"/>
        <v/>
      </c>
      <c r="P6361" s="28" t="str">
        <f t="shared" si="501"/>
        <v/>
      </c>
      <c r="Q6361" s="24" t="str">
        <f t="shared" si="498"/>
        <v/>
      </c>
      <c r="R6361" s="24" t="str">
        <f t="shared" si="499"/>
        <v/>
      </c>
      <c r="S6361" s="27" t="str">
        <f t="shared" si="500"/>
        <v/>
      </c>
    </row>
    <row r="6362" spans="2:19" x14ac:dyDescent="0.3">
      <c r="B6362" s="24" t="str">
        <f>_xlfn.IFNA(VLOOKUP(A6362,list!B:C,2,FALSE),"")</f>
        <v/>
      </c>
      <c r="D6362" s="24" t="str">
        <f>_xlfn.IFNA(VLOOKUP(C6362,list!$G$2:$I$10,2,FALSE),"")</f>
        <v/>
      </c>
      <c r="E6362" s="24" t="str">
        <f>_xlfn.IFNA(VLOOKUP(C6362,list!G:I,3,FALSE),"")</f>
        <v/>
      </c>
      <c r="O6362" s="26" t="str">
        <f t="shared" si="497"/>
        <v/>
      </c>
      <c r="P6362" s="28" t="str">
        <f t="shared" si="501"/>
        <v/>
      </c>
      <c r="Q6362" s="24" t="str">
        <f t="shared" si="498"/>
        <v/>
      </c>
      <c r="R6362" s="24" t="str">
        <f t="shared" si="499"/>
        <v/>
      </c>
      <c r="S6362" s="27" t="str">
        <f t="shared" si="500"/>
        <v/>
      </c>
    </row>
    <row r="6363" spans="2:19" x14ac:dyDescent="0.3">
      <c r="B6363" s="24" t="str">
        <f>_xlfn.IFNA(VLOOKUP(A6363,list!B:C,2,FALSE),"")</f>
        <v/>
      </c>
      <c r="D6363" s="24" t="str">
        <f>_xlfn.IFNA(VLOOKUP(C6363,list!$G$2:$I$10,2,FALSE),"")</f>
        <v/>
      </c>
      <c r="E6363" s="24" t="str">
        <f>_xlfn.IFNA(VLOOKUP(C6363,list!G:I,3,FALSE),"")</f>
        <v/>
      </c>
      <c r="O6363" s="26" t="str">
        <f t="shared" si="497"/>
        <v/>
      </c>
      <c r="P6363" s="28" t="str">
        <f t="shared" si="501"/>
        <v/>
      </c>
      <c r="Q6363" s="24" t="str">
        <f t="shared" si="498"/>
        <v/>
      </c>
      <c r="R6363" s="24" t="str">
        <f t="shared" si="499"/>
        <v/>
      </c>
      <c r="S6363" s="27" t="str">
        <f t="shared" si="500"/>
        <v/>
      </c>
    </row>
    <row r="6364" spans="2:19" x14ac:dyDescent="0.3">
      <c r="B6364" s="24" t="str">
        <f>_xlfn.IFNA(VLOOKUP(A6364,list!B:C,2,FALSE),"")</f>
        <v/>
      </c>
      <c r="D6364" s="24" t="str">
        <f>_xlfn.IFNA(VLOOKUP(C6364,list!$G$2:$I$10,2,FALSE),"")</f>
        <v/>
      </c>
      <c r="E6364" s="24" t="str">
        <f>_xlfn.IFNA(VLOOKUP(C6364,list!G:I,3,FALSE),"")</f>
        <v/>
      </c>
      <c r="O6364" s="26" t="str">
        <f t="shared" si="497"/>
        <v/>
      </c>
      <c r="P6364" s="28" t="str">
        <f t="shared" si="501"/>
        <v/>
      </c>
      <c r="Q6364" s="24" t="str">
        <f t="shared" si="498"/>
        <v/>
      </c>
      <c r="R6364" s="24" t="str">
        <f t="shared" si="499"/>
        <v/>
      </c>
      <c r="S6364" s="27" t="str">
        <f t="shared" si="500"/>
        <v/>
      </c>
    </row>
    <row r="6365" spans="2:19" x14ac:dyDescent="0.3">
      <c r="B6365" s="24" t="str">
        <f>_xlfn.IFNA(VLOOKUP(A6365,list!B:C,2,FALSE),"")</f>
        <v/>
      </c>
      <c r="D6365" s="24" t="str">
        <f>_xlfn.IFNA(VLOOKUP(C6365,list!$G$2:$I$10,2,FALSE),"")</f>
        <v/>
      </c>
      <c r="E6365" s="24" t="str">
        <f>_xlfn.IFNA(VLOOKUP(C6365,list!G:I,3,FALSE),"")</f>
        <v/>
      </c>
      <c r="O6365" s="26" t="str">
        <f t="shared" si="497"/>
        <v/>
      </c>
      <c r="P6365" s="28" t="str">
        <f t="shared" si="501"/>
        <v/>
      </c>
      <c r="Q6365" s="24" t="str">
        <f t="shared" si="498"/>
        <v/>
      </c>
      <c r="R6365" s="24" t="str">
        <f t="shared" si="499"/>
        <v/>
      </c>
      <c r="S6365" s="27" t="str">
        <f t="shared" si="500"/>
        <v/>
      </c>
    </row>
    <row r="6366" spans="2:19" x14ac:dyDescent="0.3">
      <c r="B6366" s="24" t="str">
        <f>_xlfn.IFNA(VLOOKUP(A6366,list!B:C,2,FALSE),"")</f>
        <v/>
      </c>
      <c r="D6366" s="24" t="str">
        <f>_xlfn.IFNA(VLOOKUP(C6366,list!$G$2:$I$10,2,FALSE),"")</f>
        <v/>
      </c>
      <c r="E6366" s="24" t="str">
        <f>_xlfn.IFNA(VLOOKUP(C6366,list!G:I,3,FALSE),"")</f>
        <v/>
      </c>
      <c r="O6366" s="26" t="str">
        <f t="shared" si="497"/>
        <v/>
      </c>
      <c r="P6366" s="28" t="str">
        <f t="shared" si="501"/>
        <v/>
      </c>
      <c r="Q6366" s="24" t="str">
        <f t="shared" si="498"/>
        <v/>
      </c>
      <c r="R6366" s="24" t="str">
        <f t="shared" si="499"/>
        <v/>
      </c>
      <c r="S6366" s="27" t="str">
        <f t="shared" si="500"/>
        <v/>
      </c>
    </row>
    <row r="6367" spans="2:19" x14ac:dyDescent="0.3">
      <c r="B6367" s="24" t="str">
        <f>_xlfn.IFNA(VLOOKUP(A6367,list!B:C,2,FALSE),"")</f>
        <v/>
      </c>
      <c r="D6367" s="24" t="str">
        <f>_xlfn.IFNA(VLOOKUP(C6367,list!$G$2:$I$10,2,FALSE),"")</f>
        <v/>
      </c>
      <c r="E6367" s="24" t="str">
        <f>_xlfn.IFNA(VLOOKUP(C6367,list!G:I,3,FALSE),"")</f>
        <v/>
      </c>
      <c r="O6367" s="26" t="str">
        <f t="shared" si="497"/>
        <v/>
      </c>
      <c r="P6367" s="28" t="str">
        <f t="shared" si="501"/>
        <v/>
      </c>
      <c r="Q6367" s="24" t="str">
        <f t="shared" si="498"/>
        <v/>
      </c>
      <c r="R6367" s="24" t="str">
        <f t="shared" si="499"/>
        <v/>
      </c>
      <c r="S6367" s="27" t="str">
        <f t="shared" si="500"/>
        <v/>
      </c>
    </row>
    <row r="6368" spans="2:19" x14ac:dyDescent="0.3">
      <c r="B6368" s="24" t="str">
        <f>_xlfn.IFNA(VLOOKUP(A6368,list!B:C,2,FALSE),"")</f>
        <v/>
      </c>
      <c r="D6368" s="24" t="str">
        <f>_xlfn.IFNA(VLOOKUP(C6368,list!$G$2:$I$10,2,FALSE),"")</f>
        <v/>
      </c>
      <c r="E6368" s="24" t="str">
        <f>_xlfn.IFNA(VLOOKUP(C6368,list!G:I,3,FALSE),"")</f>
        <v/>
      </c>
      <c r="O6368" s="26" t="str">
        <f t="shared" si="497"/>
        <v/>
      </c>
      <c r="P6368" s="28" t="str">
        <f t="shared" si="501"/>
        <v/>
      </c>
      <c r="Q6368" s="24" t="str">
        <f t="shared" si="498"/>
        <v/>
      </c>
      <c r="R6368" s="24" t="str">
        <f t="shared" si="499"/>
        <v/>
      </c>
      <c r="S6368" s="27" t="str">
        <f t="shared" si="500"/>
        <v/>
      </c>
    </row>
    <row r="6369" spans="2:19" x14ac:dyDescent="0.3">
      <c r="B6369" s="24" t="str">
        <f>_xlfn.IFNA(VLOOKUP(A6369,list!B:C,2,FALSE),"")</f>
        <v/>
      </c>
      <c r="D6369" s="24" t="str">
        <f>_xlfn.IFNA(VLOOKUP(C6369,list!$G$2:$I$10,2,FALSE),"")</f>
        <v/>
      </c>
      <c r="E6369" s="24" t="str">
        <f>_xlfn.IFNA(VLOOKUP(C6369,list!G:I,3,FALSE),"")</f>
        <v/>
      </c>
      <c r="O6369" s="26" t="str">
        <f t="shared" si="497"/>
        <v/>
      </c>
      <c r="P6369" s="28" t="str">
        <f t="shared" si="501"/>
        <v/>
      </c>
      <c r="Q6369" s="24" t="str">
        <f t="shared" si="498"/>
        <v/>
      </c>
      <c r="R6369" s="24" t="str">
        <f t="shared" si="499"/>
        <v/>
      </c>
      <c r="S6369" s="27" t="str">
        <f t="shared" si="500"/>
        <v/>
      </c>
    </row>
    <row r="6370" spans="2:19" x14ac:dyDescent="0.3">
      <c r="B6370" s="24" t="str">
        <f>_xlfn.IFNA(VLOOKUP(A6370,list!B:C,2,FALSE),"")</f>
        <v/>
      </c>
      <c r="D6370" s="24" t="str">
        <f>_xlfn.IFNA(VLOOKUP(C6370,list!$G$2:$I$10,2,FALSE),"")</f>
        <v/>
      </c>
      <c r="E6370" s="24" t="str">
        <f>_xlfn.IFNA(VLOOKUP(C6370,list!G:I,3,FALSE),"")</f>
        <v/>
      </c>
      <c r="O6370" s="26" t="str">
        <f t="shared" si="497"/>
        <v/>
      </c>
      <c r="P6370" s="28" t="str">
        <f t="shared" si="501"/>
        <v/>
      </c>
      <c r="Q6370" s="24" t="str">
        <f t="shared" si="498"/>
        <v/>
      </c>
      <c r="R6370" s="24" t="str">
        <f t="shared" si="499"/>
        <v/>
      </c>
      <c r="S6370" s="27" t="str">
        <f t="shared" si="500"/>
        <v/>
      </c>
    </row>
    <row r="6371" spans="2:19" x14ac:dyDescent="0.3">
      <c r="B6371" s="24" t="str">
        <f>_xlfn.IFNA(VLOOKUP(A6371,list!B:C,2,FALSE),"")</f>
        <v/>
      </c>
      <c r="D6371" s="24" t="str">
        <f>_xlfn.IFNA(VLOOKUP(C6371,list!$G$2:$I$10,2,FALSE),"")</f>
        <v/>
      </c>
      <c r="E6371" s="24" t="str">
        <f>_xlfn.IFNA(VLOOKUP(C6371,list!G:I,3,FALSE),"")</f>
        <v/>
      </c>
      <c r="O6371" s="26" t="str">
        <f t="shared" si="497"/>
        <v/>
      </c>
      <c r="P6371" s="28" t="str">
        <f t="shared" si="501"/>
        <v/>
      </c>
      <c r="Q6371" s="24" t="str">
        <f t="shared" si="498"/>
        <v/>
      </c>
      <c r="R6371" s="24" t="str">
        <f t="shared" si="499"/>
        <v/>
      </c>
      <c r="S6371" s="27" t="str">
        <f t="shared" si="500"/>
        <v/>
      </c>
    </row>
    <row r="6372" spans="2:19" x14ac:dyDescent="0.3">
      <c r="B6372" s="24" t="str">
        <f>_xlfn.IFNA(VLOOKUP(A6372,list!B:C,2,FALSE),"")</f>
        <v/>
      </c>
      <c r="D6372" s="24" t="str">
        <f>_xlfn.IFNA(VLOOKUP(C6372,list!$G$2:$I$10,2,FALSE),"")</f>
        <v/>
      </c>
      <c r="E6372" s="24" t="str">
        <f>_xlfn.IFNA(VLOOKUP(C6372,list!G:I,3,FALSE),"")</f>
        <v/>
      </c>
      <c r="O6372" s="26" t="str">
        <f t="shared" si="497"/>
        <v/>
      </c>
      <c r="P6372" s="28" t="str">
        <f t="shared" si="501"/>
        <v/>
      </c>
      <c r="Q6372" s="24" t="str">
        <f t="shared" si="498"/>
        <v/>
      </c>
      <c r="R6372" s="24" t="str">
        <f t="shared" si="499"/>
        <v/>
      </c>
      <c r="S6372" s="27" t="str">
        <f t="shared" si="500"/>
        <v/>
      </c>
    </row>
    <row r="6373" spans="2:19" x14ac:dyDescent="0.3">
      <c r="B6373" s="24" t="str">
        <f>_xlfn.IFNA(VLOOKUP(A6373,list!B:C,2,FALSE),"")</f>
        <v/>
      </c>
      <c r="D6373" s="24" t="str">
        <f>_xlfn.IFNA(VLOOKUP(C6373,list!$G$2:$I$10,2,FALSE),"")</f>
        <v/>
      </c>
      <c r="E6373" s="24" t="str">
        <f>_xlfn.IFNA(VLOOKUP(C6373,list!G:I,3,FALSE),"")</f>
        <v/>
      </c>
      <c r="O6373" s="26" t="str">
        <f t="shared" si="497"/>
        <v/>
      </c>
      <c r="P6373" s="28" t="str">
        <f t="shared" si="501"/>
        <v/>
      </c>
      <c r="Q6373" s="24" t="str">
        <f t="shared" si="498"/>
        <v/>
      </c>
      <c r="R6373" s="24" t="str">
        <f t="shared" si="499"/>
        <v/>
      </c>
      <c r="S6373" s="27" t="str">
        <f t="shared" si="500"/>
        <v/>
      </c>
    </row>
    <row r="6374" spans="2:19" x14ac:dyDescent="0.3">
      <c r="B6374" s="24" t="str">
        <f>_xlfn.IFNA(VLOOKUP(A6374,list!B:C,2,FALSE),"")</f>
        <v/>
      </c>
      <c r="D6374" s="24" t="str">
        <f>_xlfn.IFNA(VLOOKUP(C6374,list!$G$2:$I$10,2,FALSE),"")</f>
        <v/>
      </c>
      <c r="E6374" s="24" t="str">
        <f>_xlfn.IFNA(VLOOKUP(C6374,list!G:I,3,FALSE),"")</f>
        <v/>
      </c>
      <c r="O6374" s="26" t="str">
        <f t="shared" si="497"/>
        <v/>
      </c>
      <c r="P6374" s="28" t="str">
        <f t="shared" si="501"/>
        <v/>
      </c>
      <c r="Q6374" s="24" t="str">
        <f t="shared" si="498"/>
        <v/>
      </c>
      <c r="R6374" s="24" t="str">
        <f t="shared" si="499"/>
        <v/>
      </c>
      <c r="S6374" s="27" t="str">
        <f t="shared" si="500"/>
        <v/>
      </c>
    </row>
    <row r="6375" spans="2:19" x14ac:dyDescent="0.3">
      <c r="B6375" s="24" t="str">
        <f>_xlfn.IFNA(VLOOKUP(A6375,list!B:C,2,FALSE),"")</f>
        <v/>
      </c>
      <c r="D6375" s="24" t="str">
        <f>_xlfn.IFNA(VLOOKUP(C6375,list!$G$2:$I$10,2,FALSE),"")</f>
        <v/>
      </c>
      <c r="E6375" s="24" t="str">
        <f>_xlfn.IFNA(VLOOKUP(C6375,list!G:I,3,FALSE),"")</f>
        <v/>
      </c>
      <c r="O6375" s="26" t="str">
        <f t="shared" si="497"/>
        <v/>
      </c>
      <c r="P6375" s="28" t="str">
        <f t="shared" si="501"/>
        <v/>
      </c>
      <c r="Q6375" s="24" t="str">
        <f t="shared" si="498"/>
        <v/>
      </c>
      <c r="R6375" s="24" t="str">
        <f t="shared" si="499"/>
        <v/>
      </c>
      <c r="S6375" s="27" t="str">
        <f t="shared" si="500"/>
        <v/>
      </c>
    </row>
    <row r="6376" spans="2:19" x14ac:dyDescent="0.3">
      <c r="B6376" s="24" t="str">
        <f>_xlfn.IFNA(VLOOKUP(A6376,list!B:C,2,FALSE),"")</f>
        <v/>
      </c>
      <c r="D6376" s="24" t="str">
        <f>_xlfn.IFNA(VLOOKUP(C6376,list!$G$2:$I$10,2,FALSE),"")</f>
        <v/>
      </c>
      <c r="E6376" s="24" t="str">
        <f>_xlfn.IFNA(VLOOKUP(C6376,list!G:I,3,FALSE),"")</f>
        <v/>
      </c>
      <c r="O6376" s="26" t="str">
        <f t="shared" si="497"/>
        <v/>
      </c>
      <c r="P6376" s="28" t="str">
        <f t="shared" si="501"/>
        <v/>
      </c>
      <c r="Q6376" s="24" t="str">
        <f t="shared" si="498"/>
        <v/>
      </c>
      <c r="R6376" s="24" t="str">
        <f t="shared" si="499"/>
        <v/>
      </c>
      <c r="S6376" s="27" t="str">
        <f t="shared" si="500"/>
        <v/>
      </c>
    </row>
    <row r="6377" spans="2:19" x14ac:dyDescent="0.3">
      <c r="B6377" s="24" t="str">
        <f>_xlfn.IFNA(VLOOKUP(A6377,list!B:C,2,FALSE),"")</f>
        <v/>
      </c>
      <c r="D6377" s="24" t="str">
        <f>_xlfn.IFNA(VLOOKUP(C6377,list!$G$2:$I$10,2,FALSE),"")</f>
        <v/>
      </c>
      <c r="E6377" s="24" t="str">
        <f>_xlfn.IFNA(VLOOKUP(C6377,list!G:I,3,FALSE),"")</f>
        <v/>
      </c>
      <c r="O6377" s="26" t="str">
        <f t="shared" si="497"/>
        <v/>
      </c>
      <c r="P6377" s="28" t="str">
        <f t="shared" si="501"/>
        <v/>
      </c>
      <c r="Q6377" s="24" t="str">
        <f t="shared" si="498"/>
        <v/>
      </c>
      <c r="R6377" s="24" t="str">
        <f t="shared" si="499"/>
        <v/>
      </c>
      <c r="S6377" s="27" t="str">
        <f t="shared" si="500"/>
        <v/>
      </c>
    </row>
    <row r="6378" spans="2:19" x14ac:dyDescent="0.3">
      <c r="B6378" s="24" t="str">
        <f>_xlfn.IFNA(VLOOKUP(A6378,list!B:C,2,FALSE),"")</f>
        <v/>
      </c>
      <c r="D6378" s="24" t="str">
        <f>_xlfn.IFNA(VLOOKUP(C6378,list!$G$2:$I$10,2,FALSE),"")</f>
        <v/>
      </c>
      <c r="E6378" s="24" t="str">
        <f>_xlfn.IFNA(VLOOKUP(C6378,list!G:I,3,FALSE),"")</f>
        <v/>
      </c>
      <c r="O6378" s="26" t="str">
        <f t="shared" si="497"/>
        <v/>
      </c>
      <c r="P6378" s="28" t="str">
        <f t="shared" si="501"/>
        <v/>
      </c>
      <c r="Q6378" s="24" t="str">
        <f t="shared" si="498"/>
        <v/>
      </c>
      <c r="R6378" s="24" t="str">
        <f t="shared" si="499"/>
        <v/>
      </c>
      <c r="S6378" s="27" t="str">
        <f t="shared" si="500"/>
        <v/>
      </c>
    </row>
    <row r="6379" spans="2:19" x14ac:dyDescent="0.3">
      <c r="B6379" s="24" t="str">
        <f>_xlfn.IFNA(VLOOKUP(A6379,list!B:C,2,FALSE),"")</f>
        <v/>
      </c>
      <c r="D6379" s="24" t="str">
        <f>_xlfn.IFNA(VLOOKUP(C6379,list!$G$2:$I$10,2,FALSE),"")</f>
        <v/>
      </c>
      <c r="E6379" s="24" t="str">
        <f>_xlfn.IFNA(VLOOKUP(C6379,list!G:I,3,FALSE),"")</f>
        <v/>
      </c>
      <c r="O6379" s="26" t="str">
        <f t="shared" si="497"/>
        <v/>
      </c>
      <c r="P6379" s="28" t="str">
        <f t="shared" si="501"/>
        <v/>
      </c>
      <c r="Q6379" s="24" t="str">
        <f t="shared" si="498"/>
        <v/>
      </c>
      <c r="R6379" s="24" t="str">
        <f t="shared" si="499"/>
        <v/>
      </c>
      <c r="S6379" s="27" t="str">
        <f t="shared" si="500"/>
        <v/>
      </c>
    </row>
    <row r="6380" spans="2:19" x14ac:dyDescent="0.3">
      <c r="B6380" s="24" t="str">
        <f>_xlfn.IFNA(VLOOKUP(A6380,list!B:C,2,FALSE),"")</f>
        <v/>
      </c>
      <c r="D6380" s="24" t="str">
        <f>_xlfn.IFNA(VLOOKUP(C6380,list!$G$2:$I$10,2,FALSE),"")</f>
        <v/>
      </c>
      <c r="E6380" s="24" t="str">
        <f>_xlfn.IFNA(VLOOKUP(C6380,list!G:I,3,FALSE),"")</f>
        <v/>
      </c>
      <c r="O6380" s="26" t="str">
        <f t="shared" si="497"/>
        <v/>
      </c>
      <c r="P6380" s="28" t="str">
        <f t="shared" si="501"/>
        <v/>
      </c>
      <c r="Q6380" s="24" t="str">
        <f t="shared" si="498"/>
        <v/>
      </c>
      <c r="R6380" s="24" t="str">
        <f t="shared" si="499"/>
        <v/>
      </c>
      <c r="S6380" s="27" t="str">
        <f t="shared" si="500"/>
        <v/>
      </c>
    </row>
    <row r="6381" spans="2:19" x14ac:dyDescent="0.3">
      <c r="B6381" s="24" t="str">
        <f>_xlfn.IFNA(VLOOKUP(A6381,list!B:C,2,FALSE),"")</f>
        <v/>
      </c>
      <c r="D6381" s="24" t="str">
        <f>_xlfn.IFNA(VLOOKUP(C6381,list!$G$2:$I$10,2,FALSE),"")</f>
        <v/>
      </c>
      <c r="E6381" s="24" t="str">
        <f>_xlfn.IFNA(VLOOKUP(C6381,list!G:I,3,FALSE),"")</f>
        <v/>
      </c>
      <c r="O6381" s="26" t="str">
        <f t="shared" si="497"/>
        <v/>
      </c>
      <c r="P6381" s="28" t="str">
        <f t="shared" si="501"/>
        <v/>
      </c>
      <c r="Q6381" s="24" t="str">
        <f t="shared" si="498"/>
        <v/>
      </c>
      <c r="R6381" s="24" t="str">
        <f t="shared" si="499"/>
        <v/>
      </c>
      <c r="S6381" s="27" t="str">
        <f t="shared" si="500"/>
        <v/>
      </c>
    </row>
    <row r="6382" spans="2:19" x14ac:dyDescent="0.3">
      <c r="B6382" s="24" t="str">
        <f>_xlfn.IFNA(VLOOKUP(A6382,list!B:C,2,FALSE),"")</f>
        <v/>
      </c>
      <c r="D6382" s="24" t="str">
        <f>_xlfn.IFNA(VLOOKUP(C6382,list!$G$2:$I$10,2,FALSE),"")</f>
        <v/>
      </c>
      <c r="E6382" s="24" t="str">
        <f>_xlfn.IFNA(VLOOKUP(C6382,list!G:I,3,FALSE),"")</f>
        <v/>
      </c>
      <c r="O6382" s="26" t="str">
        <f t="shared" si="497"/>
        <v/>
      </c>
      <c r="P6382" s="28" t="str">
        <f t="shared" si="501"/>
        <v/>
      </c>
      <c r="Q6382" s="24" t="str">
        <f t="shared" si="498"/>
        <v/>
      </c>
      <c r="R6382" s="24" t="str">
        <f t="shared" si="499"/>
        <v/>
      </c>
      <c r="S6382" s="27" t="str">
        <f t="shared" si="500"/>
        <v/>
      </c>
    </row>
    <row r="6383" spans="2:19" x14ac:dyDescent="0.3">
      <c r="B6383" s="24" t="str">
        <f>_xlfn.IFNA(VLOOKUP(A6383,list!B:C,2,FALSE),"")</f>
        <v/>
      </c>
      <c r="D6383" s="24" t="str">
        <f>_xlfn.IFNA(VLOOKUP(C6383,list!$G$2:$I$10,2,FALSE),"")</f>
        <v/>
      </c>
      <c r="E6383" s="24" t="str">
        <f>_xlfn.IFNA(VLOOKUP(C6383,list!G:I,3,FALSE),"")</f>
        <v/>
      </c>
      <c r="O6383" s="26" t="str">
        <f t="shared" si="497"/>
        <v/>
      </c>
      <c r="P6383" s="28" t="str">
        <f t="shared" si="501"/>
        <v/>
      </c>
      <c r="Q6383" s="24" t="str">
        <f t="shared" si="498"/>
        <v/>
      </c>
      <c r="R6383" s="24" t="str">
        <f t="shared" si="499"/>
        <v/>
      </c>
      <c r="S6383" s="27" t="str">
        <f t="shared" si="500"/>
        <v/>
      </c>
    </row>
    <row r="6384" spans="2:19" x14ac:dyDescent="0.3">
      <c r="B6384" s="24" t="str">
        <f>_xlfn.IFNA(VLOOKUP(A6384,list!B:C,2,FALSE),"")</f>
        <v/>
      </c>
      <c r="D6384" s="24" t="str">
        <f>_xlfn.IFNA(VLOOKUP(C6384,list!$G$2:$I$10,2,FALSE),"")</f>
        <v/>
      </c>
      <c r="E6384" s="24" t="str">
        <f>_xlfn.IFNA(VLOOKUP(C6384,list!G:I,3,FALSE),"")</f>
        <v/>
      </c>
      <c r="O6384" s="26" t="str">
        <f t="shared" si="497"/>
        <v/>
      </c>
      <c r="P6384" s="28" t="str">
        <f t="shared" si="501"/>
        <v/>
      </c>
      <c r="Q6384" s="24" t="str">
        <f t="shared" si="498"/>
        <v/>
      </c>
      <c r="R6384" s="24" t="str">
        <f t="shared" si="499"/>
        <v/>
      </c>
      <c r="S6384" s="27" t="str">
        <f t="shared" si="500"/>
        <v/>
      </c>
    </row>
    <row r="6385" spans="2:19" x14ac:dyDescent="0.3">
      <c r="B6385" s="24" t="str">
        <f>_xlfn.IFNA(VLOOKUP(A6385,list!B:C,2,FALSE),"")</f>
        <v/>
      </c>
      <c r="D6385" s="24" t="str">
        <f>_xlfn.IFNA(VLOOKUP(C6385,list!$G$2:$I$10,2,FALSE),"")</f>
        <v/>
      </c>
      <c r="E6385" s="24" t="str">
        <f>_xlfn.IFNA(VLOOKUP(C6385,list!G:I,3,FALSE),"")</f>
        <v/>
      </c>
      <c r="O6385" s="26" t="str">
        <f t="shared" si="497"/>
        <v/>
      </c>
      <c r="P6385" s="28" t="str">
        <f t="shared" si="501"/>
        <v/>
      </c>
      <c r="Q6385" s="24" t="str">
        <f t="shared" si="498"/>
        <v/>
      </c>
      <c r="R6385" s="24" t="str">
        <f t="shared" si="499"/>
        <v/>
      </c>
      <c r="S6385" s="27" t="str">
        <f t="shared" si="500"/>
        <v/>
      </c>
    </row>
    <row r="6386" spans="2:19" x14ac:dyDescent="0.3">
      <c r="B6386" s="24" t="str">
        <f>_xlfn.IFNA(VLOOKUP(A6386,list!B:C,2,FALSE),"")</f>
        <v/>
      </c>
      <c r="D6386" s="24" t="str">
        <f>_xlfn.IFNA(VLOOKUP(C6386,list!$G$2:$I$10,2,FALSE),"")</f>
        <v/>
      </c>
      <c r="E6386" s="24" t="str">
        <f>_xlfn.IFNA(VLOOKUP(C6386,list!G:I,3,FALSE),"")</f>
        <v/>
      </c>
      <c r="O6386" s="26" t="str">
        <f t="shared" si="497"/>
        <v/>
      </c>
      <c r="P6386" s="28" t="str">
        <f t="shared" si="501"/>
        <v/>
      </c>
      <c r="Q6386" s="24" t="str">
        <f t="shared" si="498"/>
        <v/>
      </c>
      <c r="R6386" s="24" t="str">
        <f t="shared" si="499"/>
        <v/>
      </c>
      <c r="S6386" s="27" t="str">
        <f t="shared" si="500"/>
        <v/>
      </c>
    </row>
    <row r="6387" spans="2:19" x14ac:dyDescent="0.3">
      <c r="B6387" s="24" t="str">
        <f>_xlfn.IFNA(VLOOKUP(A6387,list!B:C,2,FALSE),"")</f>
        <v/>
      </c>
      <c r="D6387" s="24" t="str">
        <f>_xlfn.IFNA(VLOOKUP(C6387,list!$G$2:$I$10,2,FALSE),"")</f>
        <v/>
      </c>
      <c r="E6387" s="24" t="str">
        <f>_xlfn.IFNA(VLOOKUP(C6387,list!G:I,3,FALSE),"")</f>
        <v/>
      </c>
      <c r="O6387" s="26" t="str">
        <f t="shared" si="497"/>
        <v/>
      </c>
      <c r="P6387" s="28" t="str">
        <f t="shared" si="501"/>
        <v/>
      </c>
      <c r="Q6387" s="24" t="str">
        <f t="shared" si="498"/>
        <v/>
      </c>
      <c r="R6387" s="24" t="str">
        <f t="shared" si="499"/>
        <v/>
      </c>
      <c r="S6387" s="27" t="str">
        <f t="shared" si="500"/>
        <v/>
      </c>
    </row>
    <row r="6388" spans="2:19" x14ac:dyDescent="0.3">
      <c r="B6388" s="24" t="str">
        <f>_xlfn.IFNA(VLOOKUP(A6388,list!B:C,2,FALSE),"")</f>
        <v/>
      </c>
      <c r="D6388" s="24" t="str">
        <f>_xlfn.IFNA(VLOOKUP(C6388,list!$G$2:$I$10,2,FALSE),"")</f>
        <v/>
      </c>
      <c r="E6388" s="24" t="str">
        <f>_xlfn.IFNA(VLOOKUP(C6388,list!G:I,3,FALSE),"")</f>
        <v/>
      </c>
      <c r="O6388" s="26" t="str">
        <f t="shared" si="497"/>
        <v/>
      </c>
      <c r="P6388" s="28" t="str">
        <f t="shared" si="501"/>
        <v/>
      </c>
      <c r="Q6388" s="24" t="str">
        <f t="shared" si="498"/>
        <v/>
      </c>
      <c r="R6388" s="24" t="str">
        <f t="shared" si="499"/>
        <v/>
      </c>
      <c r="S6388" s="27" t="str">
        <f t="shared" si="500"/>
        <v/>
      </c>
    </row>
    <row r="6389" spans="2:19" x14ac:dyDescent="0.3">
      <c r="B6389" s="24" t="str">
        <f>_xlfn.IFNA(VLOOKUP(A6389,list!B:C,2,FALSE),"")</f>
        <v/>
      </c>
      <c r="D6389" s="24" t="str">
        <f>_xlfn.IFNA(VLOOKUP(C6389,list!$G$2:$I$10,2,FALSE),"")</f>
        <v/>
      </c>
      <c r="E6389" s="24" t="str">
        <f>_xlfn.IFNA(VLOOKUP(C6389,list!G:I,3,FALSE),"")</f>
        <v/>
      </c>
      <c r="O6389" s="26" t="str">
        <f t="shared" si="497"/>
        <v/>
      </c>
      <c r="P6389" s="28" t="str">
        <f t="shared" si="501"/>
        <v/>
      </c>
      <c r="Q6389" s="24" t="str">
        <f t="shared" si="498"/>
        <v/>
      </c>
      <c r="R6389" s="24" t="str">
        <f t="shared" si="499"/>
        <v/>
      </c>
      <c r="S6389" s="27" t="str">
        <f t="shared" si="500"/>
        <v/>
      </c>
    </row>
    <row r="6390" spans="2:19" x14ac:dyDescent="0.3">
      <c r="B6390" s="24" t="str">
        <f>_xlfn.IFNA(VLOOKUP(A6390,list!B:C,2,FALSE),"")</f>
        <v/>
      </c>
      <c r="D6390" s="24" t="str">
        <f>_xlfn.IFNA(VLOOKUP(C6390,list!$G$2:$I$10,2,FALSE),"")</f>
        <v/>
      </c>
      <c r="E6390" s="24" t="str">
        <f>_xlfn.IFNA(VLOOKUP(C6390,list!G:I,3,FALSE),"")</f>
        <v/>
      </c>
      <c r="O6390" s="26" t="str">
        <f t="shared" si="497"/>
        <v/>
      </c>
      <c r="P6390" s="28" t="str">
        <f t="shared" si="501"/>
        <v/>
      </c>
      <c r="Q6390" s="24" t="str">
        <f t="shared" si="498"/>
        <v/>
      </c>
      <c r="R6390" s="24" t="str">
        <f t="shared" si="499"/>
        <v/>
      </c>
      <c r="S6390" s="27" t="str">
        <f t="shared" si="500"/>
        <v/>
      </c>
    </row>
    <row r="6391" spans="2:19" x14ac:dyDescent="0.3">
      <c r="B6391" s="24" t="str">
        <f>_xlfn.IFNA(VLOOKUP(A6391,list!B:C,2,FALSE),"")</f>
        <v/>
      </c>
      <c r="D6391" s="24" t="str">
        <f>_xlfn.IFNA(VLOOKUP(C6391,list!$G$2:$I$10,2,FALSE),"")</f>
        <v/>
      </c>
      <c r="E6391" s="24" t="str">
        <f>_xlfn.IFNA(VLOOKUP(C6391,list!G:I,3,FALSE),"")</f>
        <v/>
      </c>
      <c r="O6391" s="26" t="str">
        <f t="shared" si="497"/>
        <v/>
      </c>
      <c r="P6391" s="28" t="str">
        <f t="shared" si="501"/>
        <v/>
      </c>
      <c r="Q6391" s="24" t="str">
        <f t="shared" si="498"/>
        <v/>
      </c>
      <c r="R6391" s="24" t="str">
        <f t="shared" si="499"/>
        <v/>
      </c>
      <c r="S6391" s="27" t="str">
        <f t="shared" si="500"/>
        <v/>
      </c>
    </row>
    <row r="6392" spans="2:19" x14ac:dyDescent="0.3">
      <c r="B6392" s="24" t="str">
        <f>_xlfn.IFNA(VLOOKUP(A6392,list!B:C,2,FALSE),"")</f>
        <v/>
      </c>
      <c r="D6392" s="24" t="str">
        <f>_xlfn.IFNA(VLOOKUP(C6392,list!$G$2:$I$10,2,FALSE),"")</f>
        <v/>
      </c>
      <c r="E6392" s="24" t="str">
        <f>_xlfn.IFNA(VLOOKUP(C6392,list!G:I,3,FALSE),"")</f>
        <v/>
      </c>
      <c r="O6392" s="26" t="str">
        <f t="shared" si="497"/>
        <v/>
      </c>
      <c r="P6392" s="28" t="str">
        <f t="shared" si="501"/>
        <v/>
      </c>
      <c r="Q6392" s="24" t="str">
        <f t="shared" si="498"/>
        <v/>
      </c>
      <c r="R6392" s="24" t="str">
        <f t="shared" si="499"/>
        <v/>
      </c>
      <c r="S6392" s="27" t="str">
        <f t="shared" si="500"/>
        <v/>
      </c>
    </row>
    <row r="6393" spans="2:19" x14ac:dyDescent="0.3">
      <c r="B6393" s="24" t="str">
        <f>_xlfn.IFNA(VLOOKUP(A6393,list!B:C,2,FALSE),"")</f>
        <v/>
      </c>
      <c r="D6393" s="24" t="str">
        <f>_xlfn.IFNA(VLOOKUP(C6393,list!$G$2:$I$10,2,FALSE),"")</f>
        <v/>
      </c>
      <c r="E6393" s="24" t="str">
        <f>_xlfn.IFNA(VLOOKUP(C6393,list!G:I,3,FALSE),"")</f>
        <v/>
      </c>
      <c r="O6393" s="26" t="str">
        <f t="shared" si="497"/>
        <v/>
      </c>
      <c r="P6393" s="28" t="str">
        <f t="shared" si="501"/>
        <v/>
      </c>
      <c r="Q6393" s="24" t="str">
        <f t="shared" si="498"/>
        <v/>
      </c>
      <c r="R6393" s="24" t="str">
        <f t="shared" si="499"/>
        <v/>
      </c>
      <c r="S6393" s="27" t="str">
        <f t="shared" si="500"/>
        <v/>
      </c>
    </row>
    <row r="6394" spans="2:19" x14ac:dyDescent="0.3">
      <c r="B6394" s="24" t="str">
        <f>_xlfn.IFNA(VLOOKUP(A6394,list!B:C,2,FALSE),"")</f>
        <v/>
      </c>
      <c r="D6394" s="24" t="str">
        <f>_xlfn.IFNA(VLOOKUP(C6394,list!$G$2:$I$10,2,FALSE),"")</f>
        <v/>
      </c>
      <c r="E6394" s="24" t="str">
        <f>_xlfn.IFNA(VLOOKUP(C6394,list!G:I,3,FALSE),"")</f>
        <v/>
      </c>
      <c r="O6394" s="26" t="str">
        <f t="shared" si="497"/>
        <v/>
      </c>
      <c r="P6394" s="28" t="str">
        <f t="shared" si="501"/>
        <v/>
      </c>
      <c r="Q6394" s="24" t="str">
        <f t="shared" si="498"/>
        <v/>
      </c>
      <c r="R6394" s="24" t="str">
        <f t="shared" si="499"/>
        <v/>
      </c>
      <c r="S6394" s="27" t="str">
        <f t="shared" si="500"/>
        <v/>
      </c>
    </row>
    <row r="6395" spans="2:19" x14ac:dyDescent="0.3">
      <c r="B6395" s="24" t="str">
        <f>_xlfn.IFNA(VLOOKUP(A6395,list!B:C,2,FALSE),"")</f>
        <v/>
      </c>
      <c r="D6395" s="24" t="str">
        <f>_xlfn.IFNA(VLOOKUP(C6395,list!$G$2:$I$10,2,FALSE),"")</f>
        <v/>
      </c>
      <c r="E6395" s="24" t="str">
        <f>_xlfn.IFNA(VLOOKUP(C6395,list!G:I,3,FALSE),"")</f>
        <v/>
      </c>
      <c r="O6395" s="26" t="str">
        <f t="shared" si="497"/>
        <v/>
      </c>
      <c r="P6395" s="28" t="str">
        <f t="shared" si="501"/>
        <v/>
      </c>
      <c r="Q6395" s="24" t="str">
        <f t="shared" si="498"/>
        <v/>
      </c>
      <c r="R6395" s="24" t="str">
        <f t="shared" si="499"/>
        <v/>
      </c>
      <c r="S6395" s="27" t="str">
        <f t="shared" si="500"/>
        <v/>
      </c>
    </row>
    <row r="6396" spans="2:19" x14ac:dyDescent="0.3">
      <c r="B6396" s="24" t="str">
        <f>_xlfn.IFNA(VLOOKUP(A6396,list!B:C,2,FALSE),"")</f>
        <v/>
      </c>
      <c r="D6396" s="24" t="str">
        <f>_xlfn.IFNA(VLOOKUP(C6396,list!$G$2:$I$10,2,FALSE),"")</f>
        <v/>
      </c>
      <c r="E6396" s="24" t="str">
        <f>_xlfn.IFNA(VLOOKUP(C6396,list!G:I,3,FALSE),"")</f>
        <v/>
      </c>
      <c r="O6396" s="26" t="str">
        <f t="shared" si="497"/>
        <v/>
      </c>
      <c r="P6396" s="28" t="str">
        <f t="shared" si="501"/>
        <v/>
      </c>
      <c r="Q6396" s="24" t="str">
        <f t="shared" si="498"/>
        <v/>
      </c>
      <c r="R6396" s="24" t="str">
        <f t="shared" si="499"/>
        <v/>
      </c>
      <c r="S6396" s="27" t="str">
        <f t="shared" si="500"/>
        <v/>
      </c>
    </row>
    <row r="6397" spans="2:19" x14ac:dyDescent="0.3">
      <c r="B6397" s="24" t="str">
        <f>_xlfn.IFNA(VLOOKUP(A6397,list!B:C,2,FALSE),"")</f>
        <v/>
      </c>
      <c r="D6397" s="24" t="str">
        <f>_xlfn.IFNA(VLOOKUP(C6397,list!$G$2:$I$10,2,FALSE),"")</f>
        <v/>
      </c>
      <c r="E6397" s="24" t="str">
        <f>_xlfn.IFNA(VLOOKUP(C6397,list!G:I,3,FALSE),"")</f>
        <v/>
      </c>
      <c r="O6397" s="26" t="str">
        <f t="shared" si="497"/>
        <v/>
      </c>
      <c r="P6397" s="28" t="str">
        <f t="shared" si="501"/>
        <v/>
      </c>
      <c r="Q6397" s="24" t="str">
        <f t="shared" si="498"/>
        <v/>
      </c>
      <c r="R6397" s="24" t="str">
        <f t="shared" si="499"/>
        <v/>
      </c>
      <c r="S6397" s="27" t="str">
        <f t="shared" si="500"/>
        <v/>
      </c>
    </row>
    <row r="6398" spans="2:19" x14ac:dyDescent="0.3">
      <c r="B6398" s="24" t="str">
        <f>_xlfn.IFNA(VLOOKUP(A6398,list!B:C,2,FALSE),"")</f>
        <v/>
      </c>
      <c r="D6398" s="24" t="str">
        <f>_xlfn.IFNA(VLOOKUP(C6398,list!$G$2:$I$10,2,FALSE),"")</f>
        <v/>
      </c>
      <c r="E6398" s="24" t="str">
        <f>_xlfn.IFNA(VLOOKUP(C6398,list!G:I,3,FALSE),"")</f>
        <v/>
      </c>
      <c r="O6398" s="26" t="str">
        <f t="shared" si="497"/>
        <v/>
      </c>
      <c r="P6398" s="28" t="str">
        <f t="shared" si="501"/>
        <v/>
      </c>
      <c r="Q6398" s="24" t="str">
        <f t="shared" si="498"/>
        <v/>
      </c>
      <c r="R6398" s="24" t="str">
        <f t="shared" si="499"/>
        <v/>
      </c>
      <c r="S6398" s="27" t="str">
        <f t="shared" si="500"/>
        <v/>
      </c>
    </row>
    <row r="6399" spans="2:19" x14ac:dyDescent="0.3">
      <c r="B6399" s="24" t="str">
        <f>_xlfn.IFNA(VLOOKUP(A6399,list!B:C,2,FALSE),"")</f>
        <v/>
      </c>
      <c r="D6399" s="24" t="str">
        <f>_xlfn.IFNA(VLOOKUP(C6399,list!$G$2:$I$10,2,FALSE),"")</f>
        <v/>
      </c>
      <c r="E6399" s="24" t="str">
        <f>_xlfn.IFNA(VLOOKUP(C6399,list!G:I,3,FALSE),"")</f>
        <v/>
      </c>
      <c r="O6399" s="26" t="str">
        <f t="shared" si="497"/>
        <v/>
      </c>
      <c r="P6399" s="28" t="str">
        <f t="shared" si="501"/>
        <v/>
      </c>
      <c r="Q6399" s="24" t="str">
        <f t="shared" si="498"/>
        <v/>
      </c>
      <c r="R6399" s="24" t="str">
        <f t="shared" si="499"/>
        <v/>
      </c>
      <c r="S6399" s="27" t="str">
        <f t="shared" si="500"/>
        <v/>
      </c>
    </row>
    <row r="6400" spans="2:19" x14ac:dyDescent="0.3">
      <c r="B6400" s="24" t="str">
        <f>_xlfn.IFNA(VLOOKUP(A6400,list!B:C,2,FALSE),"")</f>
        <v/>
      </c>
      <c r="D6400" s="24" t="str">
        <f>_xlfn.IFNA(VLOOKUP(C6400,list!$G$2:$I$10,2,FALSE),"")</f>
        <v/>
      </c>
      <c r="E6400" s="24" t="str">
        <f>_xlfn.IFNA(VLOOKUP(C6400,list!G:I,3,FALSE),"")</f>
        <v/>
      </c>
      <c r="O6400" s="26" t="str">
        <f t="shared" si="497"/>
        <v/>
      </c>
      <c r="P6400" s="28" t="str">
        <f t="shared" si="501"/>
        <v/>
      </c>
      <c r="Q6400" s="24" t="str">
        <f t="shared" si="498"/>
        <v/>
      </c>
      <c r="R6400" s="24" t="str">
        <f t="shared" si="499"/>
        <v/>
      </c>
      <c r="S6400" s="27" t="str">
        <f t="shared" si="500"/>
        <v/>
      </c>
    </row>
    <row r="6401" spans="2:19" x14ac:dyDescent="0.3">
      <c r="B6401" s="24" t="str">
        <f>_xlfn.IFNA(VLOOKUP(A6401,list!B:C,2,FALSE),"")</f>
        <v/>
      </c>
      <c r="D6401" s="24" t="str">
        <f>_xlfn.IFNA(VLOOKUP(C6401,list!$G$2:$I$10,2,FALSE),"")</f>
        <v/>
      </c>
      <c r="E6401" s="24" t="str">
        <f>_xlfn.IFNA(VLOOKUP(C6401,list!G:I,3,FALSE),"")</f>
        <v/>
      </c>
      <c r="O6401" s="26" t="str">
        <f t="shared" si="497"/>
        <v/>
      </c>
      <c r="P6401" s="28" t="str">
        <f t="shared" si="501"/>
        <v/>
      </c>
      <c r="Q6401" s="24" t="str">
        <f t="shared" si="498"/>
        <v/>
      </c>
      <c r="R6401" s="24" t="str">
        <f t="shared" si="499"/>
        <v/>
      </c>
      <c r="S6401" s="27" t="str">
        <f t="shared" si="500"/>
        <v/>
      </c>
    </row>
    <row r="6402" spans="2:19" x14ac:dyDescent="0.3">
      <c r="B6402" s="24" t="str">
        <f>_xlfn.IFNA(VLOOKUP(A6402,list!B:C,2,FALSE),"")</f>
        <v/>
      </c>
      <c r="D6402" s="24" t="str">
        <f>_xlfn.IFNA(VLOOKUP(C6402,list!$G$2:$I$10,2,FALSE),"")</f>
        <v/>
      </c>
      <c r="E6402" s="24" t="str">
        <f>_xlfn.IFNA(VLOOKUP(C6402,list!G:I,3,FALSE),"")</f>
        <v/>
      </c>
      <c r="O6402" s="26" t="str">
        <f t="shared" ref="O6402:O6465" si="502">IFERROR(IF(H6402="","",DATE(YEAR(H6402),MONTH(H6402),1)),"")</f>
        <v/>
      </c>
      <c r="P6402" s="28" t="str">
        <f t="shared" si="501"/>
        <v/>
      </c>
      <c r="Q6402" s="24" t="str">
        <f t="shared" ref="Q6402:Q6465" si="503">IFERROR(IF(J6402="","",MONTH(EOMONTH(J6402,(DAY(J6402)&gt;15)+0))),"")</f>
        <v/>
      </c>
      <c r="R6402" s="24" t="str">
        <f t="shared" ref="R6402:R6465" si="504">IFERROR(IF(J6402="","",IF(AND(MONTH(J6402)=12,Q6402=1),YEAR(J6402)+1,YEAR(J6402))),"")</f>
        <v/>
      </c>
      <c r="S6402" s="27" t="str">
        <f t="shared" ref="S6402:S6465" si="505">IF(OR(Q6402="",R6402=""),"",DATE(R6402,Q6402,1))</f>
        <v/>
      </c>
    </row>
    <row r="6403" spans="2:19" x14ac:dyDescent="0.3">
      <c r="B6403" s="24" t="str">
        <f>_xlfn.IFNA(VLOOKUP(A6403,list!B:C,2,FALSE),"")</f>
        <v/>
      </c>
      <c r="D6403" s="24" t="str">
        <f>_xlfn.IFNA(VLOOKUP(C6403,list!$G$2:$I$10,2,FALSE),"")</f>
        <v/>
      </c>
      <c r="E6403" s="24" t="str">
        <f>_xlfn.IFNA(VLOOKUP(C6403,list!G:I,3,FALSE),"")</f>
        <v/>
      </c>
      <c r="O6403" s="26" t="str">
        <f t="shared" si="502"/>
        <v/>
      </c>
      <c r="P6403" s="28" t="str">
        <f t="shared" ref="P6403:P6466" si="506">IFERROR(IF(J6403&gt;0,((J6403-H6403)/7),""),"")</f>
        <v/>
      </c>
      <c r="Q6403" s="24" t="str">
        <f t="shared" si="503"/>
        <v/>
      </c>
      <c r="R6403" s="24" t="str">
        <f t="shared" si="504"/>
        <v/>
      </c>
      <c r="S6403" s="27" t="str">
        <f t="shared" si="505"/>
        <v/>
      </c>
    </row>
    <row r="6404" spans="2:19" x14ac:dyDescent="0.3">
      <c r="B6404" s="24" t="str">
        <f>_xlfn.IFNA(VLOOKUP(A6404,list!B:C,2,FALSE),"")</f>
        <v/>
      </c>
      <c r="D6404" s="24" t="str">
        <f>_xlfn.IFNA(VLOOKUP(C6404,list!$G$2:$I$10,2,FALSE),"")</f>
        <v/>
      </c>
      <c r="E6404" s="24" t="str">
        <f>_xlfn.IFNA(VLOOKUP(C6404,list!G:I,3,FALSE),"")</f>
        <v/>
      </c>
      <c r="O6404" s="26" t="str">
        <f t="shared" si="502"/>
        <v/>
      </c>
      <c r="P6404" s="28" t="str">
        <f t="shared" si="506"/>
        <v/>
      </c>
      <c r="Q6404" s="24" t="str">
        <f t="shared" si="503"/>
        <v/>
      </c>
      <c r="R6404" s="24" t="str">
        <f t="shared" si="504"/>
        <v/>
      </c>
      <c r="S6404" s="27" t="str">
        <f t="shared" si="505"/>
        <v/>
      </c>
    </row>
    <row r="6405" spans="2:19" x14ac:dyDescent="0.3">
      <c r="B6405" s="24" t="str">
        <f>_xlfn.IFNA(VLOOKUP(A6405,list!B:C,2,FALSE),"")</f>
        <v/>
      </c>
      <c r="D6405" s="24" t="str">
        <f>_xlfn.IFNA(VLOOKUP(C6405,list!$G$2:$I$10,2,FALSE),"")</f>
        <v/>
      </c>
      <c r="E6405" s="24" t="str">
        <f>_xlfn.IFNA(VLOOKUP(C6405,list!G:I,3,FALSE),"")</f>
        <v/>
      </c>
      <c r="O6405" s="26" t="str">
        <f t="shared" si="502"/>
        <v/>
      </c>
      <c r="P6405" s="28" t="str">
        <f t="shared" si="506"/>
        <v/>
      </c>
      <c r="Q6405" s="24" t="str">
        <f t="shared" si="503"/>
        <v/>
      </c>
      <c r="R6405" s="24" t="str">
        <f t="shared" si="504"/>
        <v/>
      </c>
      <c r="S6405" s="27" t="str">
        <f t="shared" si="505"/>
        <v/>
      </c>
    </row>
    <row r="6406" spans="2:19" x14ac:dyDescent="0.3">
      <c r="B6406" s="24" t="str">
        <f>_xlfn.IFNA(VLOOKUP(A6406,list!B:C,2,FALSE),"")</f>
        <v/>
      </c>
      <c r="D6406" s="24" t="str">
        <f>_xlfn.IFNA(VLOOKUP(C6406,list!$G$2:$I$10,2,FALSE),"")</f>
        <v/>
      </c>
      <c r="E6406" s="24" t="str">
        <f>_xlfn.IFNA(VLOOKUP(C6406,list!G:I,3,FALSE),"")</f>
        <v/>
      </c>
      <c r="O6406" s="26" t="str">
        <f t="shared" si="502"/>
        <v/>
      </c>
      <c r="P6406" s="28" t="str">
        <f t="shared" si="506"/>
        <v/>
      </c>
      <c r="Q6406" s="24" t="str">
        <f t="shared" si="503"/>
        <v/>
      </c>
      <c r="R6406" s="24" t="str">
        <f t="shared" si="504"/>
        <v/>
      </c>
      <c r="S6406" s="27" t="str">
        <f t="shared" si="505"/>
        <v/>
      </c>
    </row>
    <row r="6407" spans="2:19" x14ac:dyDescent="0.3">
      <c r="B6407" s="24" t="str">
        <f>_xlfn.IFNA(VLOOKUP(A6407,list!B:C,2,FALSE),"")</f>
        <v/>
      </c>
      <c r="D6407" s="24" t="str">
        <f>_xlfn.IFNA(VLOOKUP(C6407,list!$G$2:$I$10,2,FALSE),"")</f>
        <v/>
      </c>
      <c r="E6407" s="24" t="str">
        <f>_xlfn.IFNA(VLOOKUP(C6407,list!G:I,3,FALSE),"")</f>
        <v/>
      </c>
      <c r="O6407" s="26" t="str">
        <f t="shared" si="502"/>
        <v/>
      </c>
      <c r="P6407" s="28" t="str">
        <f t="shared" si="506"/>
        <v/>
      </c>
      <c r="Q6407" s="24" t="str">
        <f t="shared" si="503"/>
        <v/>
      </c>
      <c r="R6407" s="24" t="str">
        <f t="shared" si="504"/>
        <v/>
      </c>
      <c r="S6407" s="27" t="str">
        <f t="shared" si="505"/>
        <v/>
      </c>
    </row>
    <row r="6408" spans="2:19" x14ac:dyDescent="0.3">
      <c r="B6408" s="24" t="str">
        <f>_xlfn.IFNA(VLOOKUP(A6408,list!B:C,2,FALSE),"")</f>
        <v/>
      </c>
      <c r="D6408" s="24" t="str">
        <f>_xlfn.IFNA(VLOOKUP(C6408,list!$G$2:$I$10,2,FALSE),"")</f>
        <v/>
      </c>
      <c r="E6408" s="24" t="str">
        <f>_xlfn.IFNA(VLOOKUP(C6408,list!G:I,3,FALSE),"")</f>
        <v/>
      </c>
      <c r="O6408" s="26" t="str">
        <f t="shared" si="502"/>
        <v/>
      </c>
      <c r="P6408" s="28" t="str">
        <f t="shared" si="506"/>
        <v/>
      </c>
      <c r="Q6408" s="24" t="str">
        <f t="shared" si="503"/>
        <v/>
      </c>
      <c r="R6408" s="24" t="str">
        <f t="shared" si="504"/>
        <v/>
      </c>
      <c r="S6408" s="27" t="str">
        <f t="shared" si="505"/>
        <v/>
      </c>
    </row>
    <row r="6409" spans="2:19" x14ac:dyDescent="0.3">
      <c r="B6409" s="24" t="str">
        <f>_xlfn.IFNA(VLOOKUP(A6409,list!B:C,2,FALSE),"")</f>
        <v/>
      </c>
      <c r="D6409" s="24" t="str">
        <f>_xlfn.IFNA(VLOOKUP(C6409,list!$G$2:$I$10,2,FALSE),"")</f>
        <v/>
      </c>
      <c r="E6409" s="24" t="str">
        <f>_xlfn.IFNA(VLOOKUP(C6409,list!G:I,3,FALSE),"")</f>
        <v/>
      </c>
      <c r="O6409" s="26" t="str">
        <f t="shared" si="502"/>
        <v/>
      </c>
      <c r="P6409" s="28" t="str">
        <f t="shared" si="506"/>
        <v/>
      </c>
      <c r="Q6409" s="24" t="str">
        <f t="shared" si="503"/>
        <v/>
      </c>
      <c r="R6409" s="24" t="str">
        <f t="shared" si="504"/>
        <v/>
      </c>
      <c r="S6409" s="27" t="str">
        <f t="shared" si="505"/>
        <v/>
      </c>
    </row>
    <row r="6410" spans="2:19" x14ac:dyDescent="0.3">
      <c r="B6410" s="24" t="str">
        <f>_xlfn.IFNA(VLOOKUP(A6410,list!B:C,2,FALSE),"")</f>
        <v/>
      </c>
      <c r="D6410" s="24" t="str">
        <f>_xlfn.IFNA(VLOOKUP(C6410,list!$G$2:$I$10,2,FALSE),"")</f>
        <v/>
      </c>
      <c r="E6410" s="24" t="str">
        <f>_xlfn.IFNA(VLOOKUP(C6410,list!G:I,3,FALSE),"")</f>
        <v/>
      </c>
      <c r="O6410" s="26" t="str">
        <f t="shared" si="502"/>
        <v/>
      </c>
      <c r="P6410" s="28" t="str">
        <f t="shared" si="506"/>
        <v/>
      </c>
      <c r="Q6410" s="24" t="str">
        <f t="shared" si="503"/>
        <v/>
      </c>
      <c r="R6410" s="24" t="str">
        <f t="shared" si="504"/>
        <v/>
      </c>
      <c r="S6410" s="27" t="str">
        <f t="shared" si="505"/>
        <v/>
      </c>
    </row>
    <row r="6411" spans="2:19" x14ac:dyDescent="0.3">
      <c r="B6411" s="24" t="str">
        <f>_xlfn.IFNA(VLOOKUP(A6411,list!B:C,2,FALSE),"")</f>
        <v/>
      </c>
      <c r="D6411" s="24" t="str">
        <f>_xlfn.IFNA(VLOOKUP(C6411,list!$G$2:$I$10,2,FALSE),"")</f>
        <v/>
      </c>
      <c r="E6411" s="24" t="str">
        <f>_xlfn.IFNA(VLOOKUP(C6411,list!G:I,3,FALSE),"")</f>
        <v/>
      </c>
      <c r="O6411" s="26" t="str">
        <f t="shared" si="502"/>
        <v/>
      </c>
      <c r="P6411" s="28" t="str">
        <f t="shared" si="506"/>
        <v/>
      </c>
      <c r="Q6411" s="24" t="str">
        <f t="shared" si="503"/>
        <v/>
      </c>
      <c r="R6411" s="24" t="str">
        <f t="shared" si="504"/>
        <v/>
      </c>
      <c r="S6411" s="27" t="str">
        <f t="shared" si="505"/>
        <v/>
      </c>
    </row>
    <row r="6412" spans="2:19" x14ac:dyDescent="0.3">
      <c r="B6412" s="24" t="str">
        <f>_xlfn.IFNA(VLOOKUP(A6412,list!B:C,2,FALSE),"")</f>
        <v/>
      </c>
      <c r="D6412" s="24" t="str">
        <f>_xlfn.IFNA(VLOOKUP(C6412,list!$G$2:$I$10,2,FALSE),"")</f>
        <v/>
      </c>
      <c r="E6412" s="24" t="str">
        <f>_xlfn.IFNA(VLOOKUP(C6412,list!G:I,3,FALSE),"")</f>
        <v/>
      </c>
      <c r="O6412" s="26" t="str">
        <f t="shared" si="502"/>
        <v/>
      </c>
      <c r="P6412" s="28" t="str">
        <f t="shared" si="506"/>
        <v/>
      </c>
      <c r="Q6412" s="24" t="str">
        <f t="shared" si="503"/>
        <v/>
      </c>
      <c r="R6412" s="24" t="str">
        <f t="shared" si="504"/>
        <v/>
      </c>
      <c r="S6412" s="27" t="str">
        <f t="shared" si="505"/>
        <v/>
      </c>
    </row>
    <row r="6413" spans="2:19" x14ac:dyDescent="0.3">
      <c r="B6413" s="24" t="str">
        <f>_xlfn.IFNA(VLOOKUP(A6413,list!B:C,2,FALSE),"")</f>
        <v/>
      </c>
      <c r="D6413" s="24" t="str">
        <f>_xlfn.IFNA(VLOOKUP(C6413,list!$G$2:$I$10,2,FALSE),"")</f>
        <v/>
      </c>
      <c r="E6413" s="24" t="str">
        <f>_xlfn.IFNA(VLOOKUP(C6413,list!G:I,3,FALSE),"")</f>
        <v/>
      </c>
      <c r="O6413" s="26" t="str">
        <f t="shared" si="502"/>
        <v/>
      </c>
      <c r="P6413" s="28" t="str">
        <f t="shared" si="506"/>
        <v/>
      </c>
      <c r="Q6413" s="24" t="str">
        <f t="shared" si="503"/>
        <v/>
      </c>
      <c r="R6413" s="24" t="str">
        <f t="shared" si="504"/>
        <v/>
      </c>
      <c r="S6413" s="27" t="str">
        <f t="shared" si="505"/>
        <v/>
      </c>
    </row>
    <row r="6414" spans="2:19" x14ac:dyDescent="0.3">
      <c r="B6414" s="24" t="str">
        <f>_xlfn.IFNA(VLOOKUP(A6414,list!B:C,2,FALSE),"")</f>
        <v/>
      </c>
      <c r="D6414" s="24" t="str">
        <f>_xlfn.IFNA(VLOOKUP(C6414,list!$G$2:$I$10,2,FALSE),"")</f>
        <v/>
      </c>
      <c r="E6414" s="24" t="str">
        <f>_xlfn.IFNA(VLOOKUP(C6414,list!G:I,3,FALSE),"")</f>
        <v/>
      </c>
      <c r="O6414" s="26" t="str">
        <f t="shared" si="502"/>
        <v/>
      </c>
      <c r="P6414" s="28" t="str">
        <f t="shared" si="506"/>
        <v/>
      </c>
      <c r="Q6414" s="24" t="str">
        <f t="shared" si="503"/>
        <v/>
      </c>
      <c r="R6414" s="24" t="str">
        <f t="shared" si="504"/>
        <v/>
      </c>
      <c r="S6414" s="27" t="str">
        <f t="shared" si="505"/>
        <v/>
      </c>
    </row>
    <row r="6415" spans="2:19" x14ac:dyDescent="0.3">
      <c r="B6415" s="24" t="str">
        <f>_xlfn.IFNA(VLOOKUP(A6415,list!B:C,2,FALSE),"")</f>
        <v/>
      </c>
      <c r="D6415" s="24" t="str">
        <f>_xlfn.IFNA(VLOOKUP(C6415,list!$G$2:$I$10,2,FALSE),"")</f>
        <v/>
      </c>
      <c r="E6415" s="24" t="str">
        <f>_xlfn.IFNA(VLOOKUP(C6415,list!G:I,3,FALSE),"")</f>
        <v/>
      </c>
      <c r="O6415" s="26" t="str">
        <f t="shared" si="502"/>
        <v/>
      </c>
      <c r="P6415" s="28" t="str">
        <f t="shared" si="506"/>
        <v/>
      </c>
      <c r="Q6415" s="24" t="str">
        <f t="shared" si="503"/>
        <v/>
      </c>
      <c r="R6415" s="24" t="str">
        <f t="shared" si="504"/>
        <v/>
      </c>
      <c r="S6415" s="27" t="str">
        <f t="shared" si="505"/>
        <v/>
      </c>
    </row>
    <row r="6416" spans="2:19" x14ac:dyDescent="0.3">
      <c r="B6416" s="24" t="str">
        <f>_xlfn.IFNA(VLOOKUP(A6416,list!B:C,2,FALSE),"")</f>
        <v/>
      </c>
      <c r="D6416" s="24" t="str">
        <f>_xlfn.IFNA(VLOOKUP(C6416,list!$G$2:$I$10,2,FALSE),"")</f>
        <v/>
      </c>
      <c r="E6416" s="24" t="str">
        <f>_xlfn.IFNA(VLOOKUP(C6416,list!G:I,3,FALSE),"")</f>
        <v/>
      </c>
      <c r="O6416" s="26" t="str">
        <f t="shared" si="502"/>
        <v/>
      </c>
      <c r="P6416" s="28" t="str">
        <f t="shared" si="506"/>
        <v/>
      </c>
      <c r="Q6416" s="24" t="str">
        <f t="shared" si="503"/>
        <v/>
      </c>
      <c r="R6416" s="24" t="str">
        <f t="shared" si="504"/>
        <v/>
      </c>
      <c r="S6416" s="27" t="str">
        <f t="shared" si="505"/>
        <v/>
      </c>
    </row>
    <row r="6417" spans="2:19" x14ac:dyDescent="0.3">
      <c r="B6417" s="24" t="str">
        <f>_xlfn.IFNA(VLOOKUP(A6417,list!B:C,2,FALSE),"")</f>
        <v/>
      </c>
      <c r="D6417" s="24" t="str">
        <f>_xlfn.IFNA(VLOOKUP(C6417,list!$G$2:$I$10,2,FALSE),"")</f>
        <v/>
      </c>
      <c r="E6417" s="24" t="str">
        <f>_xlfn.IFNA(VLOOKUP(C6417,list!G:I,3,FALSE),"")</f>
        <v/>
      </c>
      <c r="O6417" s="26" t="str">
        <f t="shared" si="502"/>
        <v/>
      </c>
      <c r="P6417" s="28" t="str">
        <f t="shared" si="506"/>
        <v/>
      </c>
      <c r="Q6417" s="24" t="str">
        <f t="shared" si="503"/>
        <v/>
      </c>
      <c r="R6417" s="24" t="str">
        <f t="shared" si="504"/>
        <v/>
      </c>
      <c r="S6417" s="27" t="str">
        <f t="shared" si="505"/>
        <v/>
      </c>
    </row>
    <row r="6418" spans="2:19" x14ac:dyDescent="0.3">
      <c r="B6418" s="24" t="str">
        <f>_xlfn.IFNA(VLOOKUP(A6418,list!B:C,2,FALSE),"")</f>
        <v/>
      </c>
      <c r="D6418" s="24" t="str">
        <f>_xlfn.IFNA(VLOOKUP(C6418,list!$G$2:$I$10,2,FALSE),"")</f>
        <v/>
      </c>
      <c r="E6418" s="24" t="str">
        <f>_xlfn.IFNA(VLOOKUP(C6418,list!G:I,3,FALSE),"")</f>
        <v/>
      </c>
      <c r="O6418" s="26" t="str">
        <f t="shared" si="502"/>
        <v/>
      </c>
      <c r="P6418" s="28" t="str">
        <f t="shared" si="506"/>
        <v/>
      </c>
      <c r="Q6418" s="24" t="str">
        <f t="shared" si="503"/>
        <v/>
      </c>
      <c r="R6418" s="24" t="str">
        <f t="shared" si="504"/>
        <v/>
      </c>
      <c r="S6418" s="27" t="str">
        <f t="shared" si="505"/>
        <v/>
      </c>
    </row>
    <row r="6419" spans="2:19" x14ac:dyDescent="0.3">
      <c r="B6419" s="24" t="str">
        <f>_xlfn.IFNA(VLOOKUP(A6419,list!B:C,2,FALSE),"")</f>
        <v/>
      </c>
      <c r="D6419" s="24" t="str">
        <f>_xlfn.IFNA(VLOOKUP(C6419,list!$G$2:$I$10,2,FALSE),"")</f>
        <v/>
      </c>
      <c r="E6419" s="24" t="str">
        <f>_xlfn.IFNA(VLOOKUP(C6419,list!G:I,3,FALSE),"")</f>
        <v/>
      </c>
      <c r="O6419" s="26" t="str">
        <f t="shared" si="502"/>
        <v/>
      </c>
      <c r="P6419" s="28" t="str">
        <f t="shared" si="506"/>
        <v/>
      </c>
      <c r="Q6419" s="24" t="str">
        <f t="shared" si="503"/>
        <v/>
      </c>
      <c r="R6419" s="24" t="str">
        <f t="shared" si="504"/>
        <v/>
      </c>
      <c r="S6419" s="27" t="str">
        <f t="shared" si="505"/>
        <v/>
      </c>
    </row>
    <row r="6420" spans="2:19" x14ac:dyDescent="0.3">
      <c r="B6420" s="24" t="str">
        <f>_xlfn.IFNA(VLOOKUP(A6420,list!B:C,2,FALSE),"")</f>
        <v/>
      </c>
      <c r="D6420" s="24" t="str">
        <f>_xlfn.IFNA(VLOOKUP(C6420,list!$G$2:$I$10,2,FALSE),"")</f>
        <v/>
      </c>
      <c r="E6420" s="24" t="str">
        <f>_xlfn.IFNA(VLOOKUP(C6420,list!G:I,3,FALSE),"")</f>
        <v/>
      </c>
      <c r="O6420" s="26" t="str">
        <f t="shared" si="502"/>
        <v/>
      </c>
      <c r="P6420" s="28" t="str">
        <f t="shared" si="506"/>
        <v/>
      </c>
      <c r="Q6420" s="24" t="str">
        <f t="shared" si="503"/>
        <v/>
      </c>
      <c r="R6420" s="24" t="str">
        <f t="shared" si="504"/>
        <v/>
      </c>
      <c r="S6420" s="27" t="str">
        <f t="shared" si="505"/>
        <v/>
      </c>
    </row>
    <row r="6421" spans="2:19" x14ac:dyDescent="0.3">
      <c r="B6421" s="24" t="str">
        <f>_xlfn.IFNA(VLOOKUP(A6421,list!B:C,2,FALSE),"")</f>
        <v/>
      </c>
      <c r="D6421" s="24" t="str">
        <f>_xlfn.IFNA(VLOOKUP(C6421,list!$G$2:$I$10,2,FALSE),"")</f>
        <v/>
      </c>
      <c r="E6421" s="24" t="str">
        <f>_xlfn.IFNA(VLOOKUP(C6421,list!G:I,3,FALSE),"")</f>
        <v/>
      </c>
      <c r="O6421" s="26" t="str">
        <f t="shared" si="502"/>
        <v/>
      </c>
      <c r="P6421" s="28" t="str">
        <f t="shared" si="506"/>
        <v/>
      </c>
      <c r="Q6421" s="24" t="str">
        <f t="shared" si="503"/>
        <v/>
      </c>
      <c r="R6421" s="24" t="str">
        <f t="shared" si="504"/>
        <v/>
      </c>
      <c r="S6421" s="27" t="str">
        <f t="shared" si="505"/>
        <v/>
      </c>
    </row>
    <row r="6422" spans="2:19" x14ac:dyDescent="0.3">
      <c r="B6422" s="24" t="str">
        <f>_xlfn.IFNA(VLOOKUP(A6422,list!B:C,2,FALSE),"")</f>
        <v/>
      </c>
      <c r="D6422" s="24" t="str">
        <f>_xlfn.IFNA(VLOOKUP(C6422,list!$G$2:$I$10,2,FALSE),"")</f>
        <v/>
      </c>
      <c r="E6422" s="24" t="str">
        <f>_xlfn.IFNA(VLOOKUP(C6422,list!G:I,3,FALSE),"")</f>
        <v/>
      </c>
      <c r="O6422" s="26" t="str">
        <f t="shared" si="502"/>
        <v/>
      </c>
      <c r="P6422" s="28" t="str">
        <f t="shared" si="506"/>
        <v/>
      </c>
      <c r="Q6422" s="24" t="str">
        <f t="shared" si="503"/>
        <v/>
      </c>
      <c r="R6422" s="24" t="str">
        <f t="shared" si="504"/>
        <v/>
      </c>
      <c r="S6422" s="27" t="str">
        <f t="shared" si="505"/>
        <v/>
      </c>
    </row>
    <row r="6423" spans="2:19" x14ac:dyDescent="0.3">
      <c r="B6423" s="24" t="str">
        <f>_xlfn.IFNA(VLOOKUP(A6423,list!B:C,2,FALSE),"")</f>
        <v/>
      </c>
      <c r="D6423" s="24" t="str">
        <f>_xlfn.IFNA(VLOOKUP(C6423,list!$G$2:$I$10,2,FALSE),"")</f>
        <v/>
      </c>
      <c r="E6423" s="24" t="str">
        <f>_xlfn.IFNA(VLOOKUP(C6423,list!G:I,3,FALSE),"")</f>
        <v/>
      </c>
      <c r="O6423" s="26" t="str">
        <f t="shared" si="502"/>
        <v/>
      </c>
      <c r="P6423" s="28" t="str">
        <f t="shared" si="506"/>
        <v/>
      </c>
      <c r="Q6423" s="24" t="str">
        <f t="shared" si="503"/>
        <v/>
      </c>
      <c r="R6423" s="24" t="str">
        <f t="shared" si="504"/>
        <v/>
      </c>
      <c r="S6423" s="27" t="str">
        <f t="shared" si="505"/>
        <v/>
      </c>
    </row>
    <row r="6424" spans="2:19" x14ac:dyDescent="0.3">
      <c r="B6424" s="24" t="str">
        <f>_xlfn.IFNA(VLOOKUP(A6424,list!B:C,2,FALSE),"")</f>
        <v/>
      </c>
      <c r="D6424" s="24" t="str">
        <f>_xlfn.IFNA(VLOOKUP(C6424,list!$G$2:$I$10,2,FALSE),"")</f>
        <v/>
      </c>
      <c r="E6424" s="24" t="str">
        <f>_xlfn.IFNA(VLOOKUP(C6424,list!G:I,3,FALSE),"")</f>
        <v/>
      </c>
      <c r="O6424" s="26" t="str">
        <f t="shared" si="502"/>
        <v/>
      </c>
      <c r="P6424" s="28" t="str">
        <f t="shared" si="506"/>
        <v/>
      </c>
      <c r="Q6424" s="24" t="str">
        <f t="shared" si="503"/>
        <v/>
      </c>
      <c r="R6424" s="24" t="str">
        <f t="shared" si="504"/>
        <v/>
      </c>
      <c r="S6424" s="27" t="str">
        <f t="shared" si="505"/>
        <v/>
      </c>
    </row>
    <row r="6425" spans="2:19" x14ac:dyDescent="0.3">
      <c r="B6425" s="24" t="str">
        <f>_xlfn.IFNA(VLOOKUP(A6425,list!B:C,2,FALSE),"")</f>
        <v/>
      </c>
      <c r="D6425" s="24" t="str">
        <f>_xlfn.IFNA(VLOOKUP(C6425,list!$G$2:$I$10,2,FALSE),"")</f>
        <v/>
      </c>
      <c r="E6425" s="24" t="str">
        <f>_xlfn.IFNA(VLOOKUP(C6425,list!G:I,3,FALSE),"")</f>
        <v/>
      </c>
      <c r="O6425" s="26" t="str">
        <f t="shared" si="502"/>
        <v/>
      </c>
      <c r="P6425" s="28" t="str">
        <f t="shared" si="506"/>
        <v/>
      </c>
      <c r="Q6425" s="24" t="str">
        <f t="shared" si="503"/>
        <v/>
      </c>
      <c r="R6425" s="24" t="str">
        <f t="shared" si="504"/>
        <v/>
      </c>
      <c r="S6425" s="27" t="str">
        <f t="shared" si="505"/>
        <v/>
      </c>
    </row>
    <row r="6426" spans="2:19" x14ac:dyDescent="0.3">
      <c r="B6426" s="24" t="str">
        <f>_xlfn.IFNA(VLOOKUP(A6426,list!B:C,2,FALSE),"")</f>
        <v/>
      </c>
      <c r="D6426" s="24" t="str">
        <f>_xlfn.IFNA(VLOOKUP(C6426,list!$G$2:$I$10,2,FALSE),"")</f>
        <v/>
      </c>
      <c r="E6426" s="24" t="str">
        <f>_xlfn.IFNA(VLOOKUP(C6426,list!G:I,3,FALSE),"")</f>
        <v/>
      </c>
      <c r="O6426" s="26" t="str">
        <f t="shared" si="502"/>
        <v/>
      </c>
      <c r="P6426" s="28" t="str">
        <f t="shared" si="506"/>
        <v/>
      </c>
      <c r="Q6426" s="24" t="str">
        <f t="shared" si="503"/>
        <v/>
      </c>
      <c r="R6426" s="24" t="str">
        <f t="shared" si="504"/>
        <v/>
      </c>
      <c r="S6426" s="27" t="str">
        <f t="shared" si="505"/>
        <v/>
      </c>
    </row>
    <row r="6427" spans="2:19" x14ac:dyDescent="0.3">
      <c r="B6427" s="24" t="str">
        <f>_xlfn.IFNA(VLOOKUP(A6427,list!B:C,2,FALSE),"")</f>
        <v/>
      </c>
      <c r="D6427" s="24" t="str">
        <f>_xlfn.IFNA(VLOOKUP(C6427,list!$G$2:$I$10,2,FALSE),"")</f>
        <v/>
      </c>
      <c r="E6427" s="24" t="str">
        <f>_xlfn.IFNA(VLOOKUP(C6427,list!G:I,3,FALSE),"")</f>
        <v/>
      </c>
      <c r="O6427" s="26" t="str">
        <f t="shared" si="502"/>
        <v/>
      </c>
      <c r="P6427" s="28" t="str">
        <f t="shared" si="506"/>
        <v/>
      </c>
      <c r="Q6427" s="24" t="str">
        <f t="shared" si="503"/>
        <v/>
      </c>
      <c r="R6427" s="24" t="str">
        <f t="shared" si="504"/>
        <v/>
      </c>
      <c r="S6427" s="27" t="str">
        <f t="shared" si="505"/>
        <v/>
      </c>
    </row>
    <row r="6428" spans="2:19" x14ac:dyDescent="0.3">
      <c r="B6428" s="24" t="str">
        <f>_xlfn.IFNA(VLOOKUP(A6428,list!B:C,2,FALSE),"")</f>
        <v/>
      </c>
      <c r="D6428" s="24" t="str">
        <f>_xlfn.IFNA(VLOOKUP(C6428,list!$G$2:$I$10,2,FALSE),"")</f>
        <v/>
      </c>
      <c r="E6428" s="24" t="str">
        <f>_xlfn.IFNA(VLOOKUP(C6428,list!G:I,3,FALSE),"")</f>
        <v/>
      </c>
      <c r="O6428" s="26" t="str">
        <f t="shared" si="502"/>
        <v/>
      </c>
      <c r="P6428" s="28" t="str">
        <f t="shared" si="506"/>
        <v/>
      </c>
      <c r="Q6428" s="24" t="str">
        <f t="shared" si="503"/>
        <v/>
      </c>
      <c r="R6428" s="24" t="str">
        <f t="shared" si="504"/>
        <v/>
      </c>
      <c r="S6428" s="27" t="str">
        <f t="shared" si="505"/>
        <v/>
      </c>
    </row>
    <row r="6429" spans="2:19" x14ac:dyDescent="0.3">
      <c r="B6429" s="24" t="str">
        <f>_xlfn.IFNA(VLOOKUP(A6429,list!B:C,2,FALSE),"")</f>
        <v/>
      </c>
      <c r="D6429" s="24" t="str">
        <f>_xlfn.IFNA(VLOOKUP(C6429,list!$G$2:$I$10,2,FALSE),"")</f>
        <v/>
      </c>
      <c r="E6429" s="24" t="str">
        <f>_xlfn.IFNA(VLOOKUP(C6429,list!G:I,3,FALSE),"")</f>
        <v/>
      </c>
      <c r="O6429" s="26" t="str">
        <f t="shared" si="502"/>
        <v/>
      </c>
      <c r="P6429" s="28" t="str">
        <f t="shared" si="506"/>
        <v/>
      </c>
      <c r="Q6429" s="24" t="str">
        <f t="shared" si="503"/>
        <v/>
      </c>
      <c r="R6429" s="24" t="str">
        <f t="shared" si="504"/>
        <v/>
      </c>
      <c r="S6429" s="27" t="str">
        <f t="shared" si="505"/>
        <v/>
      </c>
    </row>
    <row r="6430" spans="2:19" x14ac:dyDescent="0.3">
      <c r="B6430" s="24" t="str">
        <f>_xlfn.IFNA(VLOOKUP(A6430,list!B:C,2,FALSE),"")</f>
        <v/>
      </c>
      <c r="D6430" s="24" t="str">
        <f>_xlfn.IFNA(VLOOKUP(C6430,list!$G$2:$I$10,2,FALSE),"")</f>
        <v/>
      </c>
      <c r="E6430" s="24" t="str">
        <f>_xlfn.IFNA(VLOOKUP(C6430,list!G:I,3,FALSE),"")</f>
        <v/>
      </c>
      <c r="O6430" s="26" t="str">
        <f t="shared" si="502"/>
        <v/>
      </c>
      <c r="P6430" s="28" t="str">
        <f t="shared" si="506"/>
        <v/>
      </c>
      <c r="Q6430" s="24" t="str">
        <f t="shared" si="503"/>
        <v/>
      </c>
      <c r="R6430" s="24" t="str">
        <f t="shared" si="504"/>
        <v/>
      </c>
      <c r="S6430" s="27" t="str">
        <f t="shared" si="505"/>
        <v/>
      </c>
    </row>
    <row r="6431" spans="2:19" x14ac:dyDescent="0.3">
      <c r="B6431" s="24" t="str">
        <f>_xlfn.IFNA(VLOOKUP(A6431,list!B:C,2,FALSE),"")</f>
        <v/>
      </c>
      <c r="D6431" s="24" t="str">
        <f>_xlfn.IFNA(VLOOKUP(C6431,list!$G$2:$I$10,2,FALSE),"")</f>
        <v/>
      </c>
      <c r="E6431" s="24" t="str">
        <f>_xlfn.IFNA(VLOOKUP(C6431,list!G:I,3,FALSE),"")</f>
        <v/>
      </c>
      <c r="O6431" s="26" t="str">
        <f t="shared" si="502"/>
        <v/>
      </c>
      <c r="P6431" s="28" t="str">
        <f t="shared" si="506"/>
        <v/>
      </c>
      <c r="Q6431" s="24" t="str">
        <f t="shared" si="503"/>
        <v/>
      </c>
      <c r="R6431" s="24" t="str">
        <f t="shared" si="504"/>
        <v/>
      </c>
      <c r="S6431" s="27" t="str">
        <f t="shared" si="505"/>
        <v/>
      </c>
    </row>
    <row r="6432" spans="2:19" x14ac:dyDescent="0.3">
      <c r="B6432" s="24" t="str">
        <f>_xlfn.IFNA(VLOOKUP(A6432,list!B:C,2,FALSE),"")</f>
        <v/>
      </c>
      <c r="D6432" s="24" t="str">
        <f>_xlfn.IFNA(VLOOKUP(C6432,list!$G$2:$I$10,2,FALSE),"")</f>
        <v/>
      </c>
      <c r="E6432" s="24" t="str">
        <f>_xlfn.IFNA(VLOOKUP(C6432,list!G:I,3,FALSE),"")</f>
        <v/>
      </c>
      <c r="O6432" s="26" t="str">
        <f t="shared" si="502"/>
        <v/>
      </c>
      <c r="P6432" s="28" t="str">
        <f t="shared" si="506"/>
        <v/>
      </c>
      <c r="Q6432" s="24" t="str">
        <f t="shared" si="503"/>
        <v/>
      </c>
      <c r="R6432" s="24" t="str">
        <f t="shared" si="504"/>
        <v/>
      </c>
      <c r="S6432" s="27" t="str">
        <f t="shared" si="505"/>
        <v/>
      </c>
    </row>
    <row r="6433" spans="2:19" x14ac:dyDescent="0.3">
      <c r="B6433" s="24" t="str">
        <f>_xlfn.IFNA(VLOOKUP(A6433,list!B:C,2,FALSE),"")</f>
        <v/>
      </c>
      <c r="D6433" s="24" t="str">
        <f>_xlfn.IFNA(VLOOKUP(C6433,list!$G$2:$I$10,2,FALSE),"")</f>
        <v/>
      </c>
      <c r="E6433" s="24" t="str">
        <f>_xlfn.IFNA(VLOOKUP(C6433,list!G:I,3,FALSE),"")</f>
        <v/>
      </c>
      <c r="O6433" s="26" t="str">
        <f t="shared" si="502"/>
        <v/>
      </c>
      <c r="P6433" s="28" t="str">
        <f t="shared" si="506"/>
        <v/>
      </c>
      <c r="Q6433" s="24" t="str">
        <f t="shared" si="503"/>
        <v/>
      </c>
      <c r="R6433" s="24" t="str">
        <f t="shared" si="504"/>
        <v/>
      </c>
      <c r="S6433" s="27" t="str">
        <f t="shared" si="505"/>
        <v/>
      </c>
    </row>
    <row r="6434" spans="2:19" x14ac:dyDescent="0.3">
      <c r="B6434" s="24" t="str">
        <f>_xlfn.IFNA(VLOOKUP(A6434,list!B:C,2,FALSE),"")</f>
        <v/>
      </c>
      <c r="D6434" s="24" t="str">
        <f>_xlfn.IFNA(VLOOKUP(C6434,list!$G$2:$I$10,2,FALSE),"")</f>
        <v/>
      </c>
      <c r="E6434" s="24" t="str">
        <f>_xlfn.IFNA(VLOOKUP(C6434,list!G:I,3,FALSE),"")</f>
        <v/>
      </c>
      <c r="O6434" s="26" t="str">
        <f t="shared" si="502"/>
        <v/>
      </c>
      <c r="P6434" s="28" t="str">
        <f t="shared" si="506"/>
        <v/>
      </c>
      <c r="Q6434" s="24" t="str">
        <f t="shared" si="503"/>
        <v/>
      </c>
      <c r="R6434" s="24" t="str">
        <f t="shared" si="504"/>
        <v/>
      </c>
      <c r="S6434" s="27" t="str">
        <f t="shared" si="505"/>
        <v/>
      </c>
    </row>
    <row r="6435" spans="2:19" x14ac:dyDescent="0.3">
      <c r="B6435" s="24" t="str">
        <f>_xlfn.IFNA(VLOOKUP(A6435,list!B:C,2,FALSE),"")</f>
        <v/>
      </c>
      <c r="D6435" s="24" t="str">
        <f>_xlfn.IFNA(VLOOKUP(C6435,list!$G$2:$I$10,2,FALSE),"")</f>
        <v/>
      </c>
      <c r="E6435" s="24" t="str">
        <f>_xlfn.IFNA(VLOOKUP(C6435,list!G:I,3,FALSE),"")</f>
        <v/>
      </c>
      <c r="O6435" s="26" t="str">
        <f t="shared" si="502"/>
        <v/>
      </c>
      <c r="P6435" s="28" t="str">
        <f t="shared" si="506"/>
        <v/>
      </c>
      <c r="Q6435" s="24" t="str">
        <f t="shared" si="503"/>
        <v/>
      </c>
      <c r="R6435" s="24" t="str">
        <f t="shared" si="504"/>
        <v/>
      </c>
      <c r="S6435" s="27" t="str">
        <f t="shared" si="505"/>
        <v/>
      </c>
    </row>
    <row r="6436" spans="2:19" x14ac:dyDescent="0.3">
      <c r="B6436" s="24" t="str">
        <f>_xlfn.IFNA(VLOOKUP(A6436,list!B:C,2,FALSE),"")</f>
        <v/>
      </c>
      <c r="D6436" s="24" t="str">
        <f>_xlfn.IFNA(VLOOKUP(C6436,list!$G$2:$I$10,2,FALSE),"")</f>
        <v/>
      </c>
      <c r="E6436" s="24" t="str">
        <f>_xlfn.IFNA(VLOOKUP(C6436,list!G:I,3,FALSE),"")</f>
        <v/>
      </c>
      <c r="O6436" s="26" t="str">
        <f t="shared" si="502"/>
        <v/>
      </c>
      <c r="P6436" s="28" t="str">
        <f t="shared" si="506"/>
        <v/>
      </c>
      <c r="Q6436" s="24" t="str">
        <f t="shared" si="503"/>
        <v/>
      </c>
      <c r="R6436" s="24" t="str">
        <f t="shared" si="504"/>
        <v/>
      </c>
      <c r="S6436" s="27" t="str">
        <f t="shared" si="505"/>
        <v/>
      </c>
    </row>
    <row r="6437" spans="2:19" x14ac:dyDescent="0.3">
      <c r="B6437" s="24" t="str">
        <f>_xlfn.IFNA(VLOOKUP(A6437,list!B:C,2,FALSE),"")</f>
        <v/>
      </c>
      <c r="D6437" s="24" t="str">
        <f>_xlfn.IFNA(VLOOKUP(C6437,list!$G$2:$I$10,2,FALSE),"")</f>
        <v/>
      </c>
      <c r="E6437" s="24" t="str">
        <f>_xlfn.IFNA(VLOOKUP(C6437,list!G:I,3,FALSE),"")</f>
        <v/>
      </c>
      <c r="O6437" s="26" t="str">
        <f t="shared" si="502"/>
        <v/>
      </c>
      <c r="P6437" s="28" t="str">
        <f t="shared" si="506"/>
        <v/>
      </c>
      <c r="Q6437" s="24" t="str">
        <f t="shared" si="503"/>
        <v/>
      </c>
      <c r="R6437" s="24" t="str">
        <f t="shared" si="504"/>
        <v/>
      </c>
      <c r="S6437" s="27" t="str">
        <f t="shared" si="505"/>
        <v/>
      </c>
    </row>
    <row r="6438" spans="2:19" x14ac:dyDescent="0.3">
      <c r="B6438" s="24" t="str">
        <f>_xlfn.IFNA(VLOOKUP(A6438,list!B:C,2,FALSE),"")</f>
        <v/>
      </c>
      <c r="D6438" s="24" t="str">
        <f>_xlfn.IFNA(VLOOKUP(C6438,list!$G$2:$I$10,2,FALSE),"")</f>
        <v/>
      </c>
      <c r="E6438" s="24" t="str">
        <f>_xlfn.IFNA(VLOOKUP(C6438,list!G:I,3,FALSE),"")</f>
        <v/>
      </c>
      <c r="O6438" s="26" t="str">
        <f t="shared" si="502"/>
        <v/>
      </c>
      <c r="P6438" s="28" t="str">
        <f t="shared" si="506"/>
        <v/>
      </c>
      <c r="Q6438" s="24" t="str">
        <f t="shared" si="503"/>
        <v/>
      </c>
      <c r="R6438" s="24" t="str">
        <f t="shared" si="504"/>
        <v/>
      </c>
      <c r="S6438" s="27" t="str">
        <f t="shared" si="505"/>
        <v/>
      </c>
    </row>
    <row r="6439" spans="2:19" x14ac:dyDescent="0.3">
      <c r="B6439" s="24" t="str">
        <f>_xlfn.IFNA(VLOOKUP(A6439,list!B:C,2,FALSE),"")</f>
        <v/>
      </c>
      <c r="D6439" s="24" t="str">
        <f>_xlfn.IFNA(VLOOKUP(C6439,list!$G$2:$I$10,2,FALSE),"")</f>
        <v/>
      </c>
      <c r="E6439" s="24" t="str">
        <f>_xlfn.IFNA(VLOOKUP(C6439,list!G:I,3,FALSE),"")</f>
        <v/>
      </c>
      <c r="O6439" s="26" t="str">
        <f t="shared" si="502"/>
        <v/>
      </c>
      <c r="P6439" s="28" t="str">
        <f t="shared" si="506"/>
        <v/>
      </c>
      <c r="Q6439" s="24" t="str">
        <f t="shared" si="503"/>
        <v/>
      </c>
      <c r="R6439" s="24" t="str">
        <f t="shared" si="504"/>
        <v/>
      </c>
      <c r="S6439" s="27" t="str">
        <f t="shared" si="505"/>
        <v/>
      </c>
    </row>
    <row r="6440" spans="2:19" x14ac:dyDescent="0.3">
      <c r="B6440" s="24" t="str">
        <f>_xlfn.IFNA(VLOOKUP(A6440,list!B:C,2,FALSE),"")</f>
        <v/>
      </c>
      <c r="D6440" s="24" t="str">
        <f>_xlfn.IFNA(VLOOKUP(C6440,list!$G$2:$I$10,2,FALSE),"")</f>
        <v/>
      </c>
      <c r="E6440" s="24" t="str">
        <f>_xlfn.IFNA(VLOOKUP(C6440,list!G:I,3,FALSE),"")</f>
        <v/>
      </c>
      <c r="O6440" s="26" t="str">
        <f t="shared" si="502"/>
        <v/>
      </c>
      <c r="P6440" s="28" t="str">
        <f t="shared" si="506"/>
        <v/>
      </c>
      <c r="Q6440" s="24" t="str">
        <f t="shared" si="503"/>
        <v/>
      </c>
      <c r="R6440" s="24" t="str">
        <f t="shared" si="504"/>
        <v/>
      </c>
      <c r="S6440" s="27" t="str">
        <f t="shared" si="505"/>
        <v/>
      </c>
    </row>
    <row r="6441" spans="2:19" x14ac:dyDescent="0.3">
      <c r="B6441" s="24" t="str">
        <f>_xlfn.IFNA(VLOOKUP(A6441,list!B:C,2,FALSE),"")</f>
        <v/>
      </c>
      <c r="D6441" s="24" t="str">
        <f>_xlfn.IFNA(VLOOKUP(C6441,list!$G$2:$I$10,2,FALSE),"")</f>
        <v/>
      </c>
      <c r="E6441" s="24" t="str">
        <f>_xlfn.IFNA(VLOOKUP(C6441,list!G:I,3,FALSE),"")</f>
        <v/>
      </c>
      <c r="O6441" s="26" t="str">
        <f t="shared" si="502"/>
        <v/>
      </c>
      <c r="P6441" s="28" t="str">
        <f t="shared" si="506"/>
        <v/>
      </c>
      <c r="Q6441" s="24" t="str">
        <f t="shared" si="503"/>
        <v/>
      </c>
      <c r="R6441" s="24" t="str">
        <f t="shared" si="504"/>
        <v/>
      </c>
      <c r="S6441" s="27" t="str">
        <f t="shared" si="505"/>
        <v/>
      </c>
    </row>
    <row r="6442" spans="2:19" x14ac:dyDescent="0.3">
      <c r="B6442" s="24" t="str">
        <f>_xlfn.IFNA(VLOOKUP(A6442,list!B:C,2,FALSE),"")</f>
        <v/>
      </c>
      <c r="D6442" s="24" t="str">
        <f>_xlfn.IFNA(VLOOKUP(C6442,list!$G$2:$I$10,2,FALSE),"")</f>
        <v/>
      </c>
      <c r="E6442" s="24" t="str">
        <f>_xlfn.IFNA(VLOOKUP(C6442,list!G:I,3,FALSE),"")</f>
        <v/>
      </c>
      <c r="O6442" s="26" t="str">
        <f t="shared" si="502"/>
        <v/>
      </c>
      <c r="P6442" s="28" t="str">
        <f t="shared" si="506"/>
        <v/>
      </c>
      <c r="Q6442" s="24" t="str">
        <f t="shared" si="503"/>
        <v/>
      </c>
      <c r="R6442" s="24" t="str">
        <f t="shared" si="504"/>
        <v/>
      </c>
      <c r="S6442" s="27" t="str">
        <f t="shared" si="505"/>
        <v/>
      </c>
    </row>
    <row r="6443" spans="2:19" x14ac:dyDescent="0.3">
      <c r="B6443" s="24" t="str">
        <f>_xlfn.IFNA(VLOOKUP(A6443,list!B:C,2,FALSE),"")</f>
        <v/>
      </c>
      <c r="D6443" s="24" t="str">
        <f>_xlfn.IFNA(VLOOKUP(C6443,list!$G$2:$I$10,2,FALSE),"")</f>
        <v/>
      </c>
      <c r="E6443" s="24" t="str">
        <f>_xlfn.IFNA(VLOOKUP(C6443,list!G:I,3,FALSE),"")</f>
        <v/>
      </c>
      <c r="O6443" s="26" t="str">
        <f t="shared" si="502"/>
        <v/>
      </c>
      <c r="P6443" s="28" t="str">
        <f t="shared" si="506"/>
        <v/>
      </c>
      <c r="Q6443" s="24" t="str">
        <f t="shared" si="503"/>
        <v/>
      </c>
      <c r="R6443" s="24" t="str">
        <f t="shared" si="504"/>
        <v/>
      </c>
      <c r="S6443" s="27" t="str">
        <f t="shared" si="505"/>
        <v/>
      </c>
    </row>
    <row r="6444" spans="2:19" x14ac:dyDescent="0.3">
      <c r="B6444" s="24" t="str">
        <f>_xlfn.IFNA(VLOOKUP(A6444,list!B:C,2,FALSE),"")</f>
        <v/>
      </c>
      <c r="D6444" s="24" t="str">
        <f>_xlfn.IFNA(VLOOKUP(C6444,list!$G$2:$I$10,2,FALSE),"")</f>
        <v/>
      </c>
      <c r="E6444" s="24" t="str">
        <f>_xlfn.IFNA(VLOOKUP(C6444,list!G:I,3,FALSE),"")</f>
        <v/>
      </c>
      <c r="O6444" s="26" t="str">
        <f t="shared" si="502"/>
        <v/>
      </c>
      <c r="P6444" s="28" t="str">
        <f t="shared" si="506"/>
        <v/>
      </c>
      <c r="Q6444" s="24" t="str">
        <f t="shared" si="503"/>
        <v/>
      </c>
      <c r="R6444" s="24" t="str">
        <f t="shared" si="504"/>
        <v/>
      </c>
      <c r="S6444" s="27" t="str">
        <f t="shared" si="505"/>
        <v/>
      </c>
    </row>
    <row r="6445" spans="2:19" x14ac:dyDescent="0.3">
      <c r="B6445" s="24" t="str">
        <f>_xlfn.IFNA(VLOOKUP(A6445,list!B:C,2,FALSE),"")</f>
        <v/>
      </c>
      <c r="D6445" s="24" t="str">
        <f>_xlfn.IFNA(VLOOKUP(C6445,list!$G$2:$I$10,2,FALSE),"")</f>
        <v/>
      </c>
      <c r="E6445" s="24" t="str">
        <f>_xlfn.IFNA(VLOOKUP(C6445,list!G:I,3,FALSE),"")</f>
        <v/>
      </c>
      <c r="O6445" s="26" t="str">
        <f t="shared" si="502"/>
        <v/>
      </c>
      <c r="P6445" s="28" t="str">
        <f t="shared" si="506"/>
        <v/>
      </c>
      <c r="Q6445" s="24" t="str">
        <f t="shared" si="503"/>
        <v/>
      </c>
      <c r="R6445" s="24" t="str">
        <f t="shared" si="504"/>
        <v/>
      </c>
      <c r="S6445" s="27" t="str">
        <f t="shared" si="505"/>
        <v/>
      </c>
    </row>
    <row r="6446" spans="2:19" x14ac:dyDescent="0.3">
      <c r="B6446" s="24" t="str">
        <f>_xlfn.IFNA(VLOOKUP(A6446,list!B:C,2,FALSE),"")</f>
        <v/>
      </c>
      <c r="D6446" s="24" t="str">
        <f>_xlfn.IFNA(VLOOKUP(C6446,list!$G$2:$I$10,2,FALSE),"")</f>
        <v/>
      </c>
      <c r="E6446" s="24" t="str">
        <f>_xlfn.IFNA(VLOOKUP(C6446,list!G:I,3,FALSE),"")</f>
        <v/>
      </c>
      <c r="O6446" s="26" t="str">
        <f t="shared" si="502"/>
        <v/>
      </c>
      <c r="P6446" s="28" t="str">
        <f t="shared" si="506"/>
        <v/>
      </c>
      <c r="Q6446" s="24" t="str">
        <f t="shared" si="503"/>
        <v/>
      </c>
      <c r="R6446" s="24" t="str">
        <f t="shared" si="504"/>
        <v/>
      </c>
      <c r="S6446" s="27" t="str">
        <f t="shared" si="505"/>
        <v/>
      </c>
    </row>
    <row r="6447" spans="2:19" x14ac:dyDescent="0.3">
      <c r="B6447" s="24" t="str">
        <f>_xlfn.IFNA(VLOOKUP(A6447,list!B:C,2,FALSE),"")</f>
        <v/>
      </c>
      <c r="D6447" s="24" t="str">
        <f>_xlfn.IFNA(VLOOKUP(C6447,list!$G$2:$I$10,2,FALSE),"")</f>
        <v/>
      </c>
      <c r="E6447" s="24" t="str">
        <f>_xlfn.IFNA(VLOOKUP(C6447,list!G:I,3,FALSE),"")</f>
        <v/>
      </c>
      <c r="O6447" s="26" t="str">
        <f t="shared" si="502"/>
        <v/>
      </c>
      <c r="P6447" s="28" t="str">
        <f t="shared" si="506"/>
        <v/>
      </c>
      <c r="Q6447" s="24" t="str">
        <f t="shared" si="503"/>
        <v/>
      </c>
      <c r="R6447" s="24" t="str">
        <f t="shared" si="504"/>
        <v/>
      </c>
      <c r="S6447" s="27" t="str">
        <f t="shared" si="505"/>
        <v/>
      </c>
    </row>
    <row r="6448" spans="2:19" x14ac:dyDescent="0.3">
      <c r="B6448" s="24" t="str">
        <f>_xlfn.IFNA(VLOOKUP(A6448,list!B:C,2,FALSE),"")</f>
        <v/>
      </c>
      <c r="D6448" s="24" t="str">
        <f>_xlfn.IFNA(VLOOKUP(C6448,list!$G$2:$I$10,2,FALSE),"")</f>
        <v/>
      </c>
      <c r="E6448" s="24" t="str">
        <f>_xlfn.IFNA(VLOOKUP(C6448,list!G:I,3,FALSE),"")</f>
        <v/>
      </c>
      <c r="O6448" s="26" t="str">
        <f t="shared" si="502"/>
        <v/>
      </c>
      <c r="P6448" s="28" t="str">
        <f t="shared" si="506"/>
        <v/>
      </c>
      <c r="Q6448" s="24" t="str">
        <f t="shared" si="503"/>
        <v/>
      </c>
      <c r="R6448" s="24" t="str">
        <f t="shared" si="504"/>
        <v/>
      </c>
      <c r="S6448" s="27" t="str">
        <f t="shared" si="505"/>
        <v/>
      </c>
    </row>
    <row r="6449" spans="2:19" x14ac:dyDescent="0.3">
      <c r="B6449" s="24" t="str">
        <f>_xlfn.IFNA(VLOOKUP(A6449,list!B:C,2,FALSE),"")</f>
        <v/>
      </c>
      <c r="D6449" s="24" t="str">
        <f>_xlfn.IFNA(VLOOKUP(C6449,list!$G$2:$I$10,2,FALSE),"")</f>
        <v/>
      </c>
      <c r="E6449" s="24" t="str">
        <f>_xlfn.IFNA(VLOOKUP(C6449,list!G:I,3,FALSE),"")</f>
        <v/>
      </c>
      <c r="O6449" s="26" t="str">
        <f t="shared" si="502"/>
        <v/>
      </c>
      <c r="P6449" s="28" t="str">
        <f t="shared" si="506"/>
        <v/>
      </c>
      <c r="Q6449" s="24" t="str">
        <f t="shared" si="503"/>
        <v/>
      </c>
      <c r="R6449" s="24" t="str">
        <f t="shared" si="504"/>
        <v/>
      </c>
      <c r="S6449" s="27" t="str">
        <f t="shared" si="505"/>
        <v/>
      </c>
    </row>
    <row r="6450" spans="2:19" x14ac:dyDescent="0.3">
      <c r="B6450" s="24" t="str">
        <f>_xlfn.IFNA(VLOOKUP(A6450,list!B:C,2,FALSE),"")</f>
        <v/>
      </c>
      <c r="D6450" s="24" t="str">
        <f>_xlfn.IFNA(VLOOKUP(C6450,list!$G$2:$I$10,2,FALSE),"")</f>
        <v/>
      </c>
      <c r="E6450" s="24" t="str">
        <f>_xlfn.IFNA(VLOOKUP(C6450,list!G:I,3,FALSE),"")</f>
        <v/>
      </c>
      <c r="O6450" s="26" t="str">
        <f t="shared" si="502"/>
        <v/>
      </c>
      <c r="P6450" s="28" t="str">
        <f t="shared" si="506"/>
        <v/>
      </c>
      <c r="Q6450" s="24" t="str">
        <f t="shared" si="503"/>
        <v/>
      </c>
      <c r="R6450" s="24" t="str">
        <f t="shared" si="504"/>
        <v/>
      </c>
      <c r="S6450" s="27" t="str">
        <f t="shared" si="505"/>
        <v/>
      </c>
    </row>
    <row r="6451" spans="2:19" x14ac:dyDescent="0.3">
      <c r="B6451" s="24" t="str">
        <f>_xlfn.IFNA(VLOOKUP(A6451,list!B:C,2,FALSE),"")</f>
        <v/>
      </c>
      <c r="D6451" s="24" t="str">
        <f>_xlfn.IFNA(VLOOKUP(C6451,list!$G$2:$I$10,2,FALSE),"")</f>
        <v/>
      </c>
      <c r="E6451" s="24" t="str">
        <f>_xlfn.IFNA(VLOOKUP(C6451,list!G:I,3,FALSE),"")</f>
        <v/>
      </c>
      <c r="O6451" s="26" t="str">
        <f t="shared" si="502"/>
        <v/>
      </c>
      <c r="P6451" s="28" t="str">
        <f t="shared" si="506"/>
        <v/>
      </c>
      <c r="Q6451" s="24" t="str">
        <f t="shared" si="503"/>
        <v/>
      </c>
      <c r="R6451" s="24" t="str">
        <f t="shared" si="504"/>
        <v/>
      </c>
      <c r="S6451" s="27" t="str">
        <f t="shared" si="505"/>
        <v/>
      </c>
    </row>
    <row r="6452" spans="2:19" x14ac:dyDescent="0.3">
      <c r="B6452" s="24" t="str">
        <f>_xlfn.IFNA(VLOOKUP(A6452,list!B:C,2,FALSE),"")</f>
        <v/>
      </c>
      <c r="D6452" s="24" t="str">
        <f>_xlfn.IFNA(VLOOKUP(C6452,list!$G$2:$I$10,2,FALSE),"")</f>
        <v/>
      </c>
      <c r="E6452" s="24" t="str">
        <f>_xlfn.IFNA(VLOOKUP(C6452,list!G:I,3,FALSE),"")</f>
        <v/>
      </c>
      <c r="O6452" s="26" t="str">
        <f t="shared" si="502"/>
        <v/>
      </c>
      <c r="P6452" s="28" t="str">
        <f t="shared" si="506"/>
        <v/>
      </c>
      <c r="Q6452" s="24" t="str">
        <f t="shared" si="503"/>
        <v/>
      </c>
      <c r="R6452" s="24" t="str">
        <f t="shared" si="504"/>
        <v/>
      </c>
      <c r="S6452" s="27" t="str">
        <f t="shared" si="505"/>
        <v/>
      </c>
    </row>
    <row r="6453" spans="2:19" x14ac:dyDescent="0.3">
      <c r="B6453" s="24" t="str">
        <f>_xlfn.IFNA(VLOOKUP(A6453,list!B:C,2,FALSE),"")</f>
        <v/>
      </c>
      <c r="D6453" s="24" t="str">
        <f>_xlfn.IFNA(VLOOKUP(C6453,list!$G$2:$I$10,2,FALSE),"")</f>
        <v/>
      </c>
      <c r="E6453" s="24" t="str">
        <f>_xlfn.IFNA(VLOOKUP(C6453,list!G:I,3,FALSE),"")</f>
        <v/>
      </c>
      <c r="O6453" s="26" t="str">
        <f t="shared" si="502"/>
        <v/>
      </c>
      <c r="P6453" s="28" t="str">
        <f t="shared" si="506"/>
        <v/>
      </c>
      <c r="Q6453" s="24" t="str">
        <f t="shared" si="503"/>
        <v/>
      </c>
      <c r="R6453" s="24" t="str">
        <f t="shared" si="504"/>
        <v/>
      </c>
      <c r="S6453" s="27" t="str">
        <f t="shared" si="505"/>
        <v/>
      </c>
    </row>
    <row r="6454" spans="2:19" x14ac:dyDescent="0.3">
      <c r="B6454" s="24" t="str">
        <f>_xlfn.IFNA(VLOOKUP(A6454,list!B:C,2,FALSE),"")</f>
        <v/>
      </c>
      <c r="D6454" s="24" t="str">
        <f>_xlfn.IFNA(VLOOKUP(C6454,list!$G$2:$I$10,2,FALSE),"")</f>
        <v/>
      </c>
      <c r="E6454" s="24" t="str">
        <f>_xlfn.IFNA(VLOOKUP(C6454,list!G:I,3,FALSE),"")</f>
        <v/>
      </c>
      <c r="O6454" s="26" t="str">
        <f t="shared" si="502"/>
        <v/>
      </c>
      <c r="P6454" s="28" t="str">
        <f t="shared" si="506"/>
        <v/>
      </c>
      <c r="Q6454" s="24" t="str">
        <f t="shared" si="503"/>
        <v/>
      </c>
      <c r="R6454" s="24" t="str">
        <f t="shared" si="504"/>
        <v/>
      </c>
      <c r="S6454" s="27" t="str">
        <f t="shared" si="505"/>
        <v/>
      </c>
    </row>
    <row r="6455" spans="2:19" x14ac:dyDescent="0.3">
      <c r="B6455" s="24" t="str">
        <f>_xlfn.IFNA(VLOOKUP(A6455,list!B:C,2,FALSE),"")</f>
        <v/>
      </c>
      <c r="D6455" s="24" t="str">
        <f>_xlfn.IFNA(VLOOKUP(C6455,list!$G$2:$I$10,2,FALSE),"")</f>
        <v/>
      </c>
      <c r="E6455" s="24" t="str">
        <f>_xlfn.IFNA(VLOOKUP(C6455,list!G:I,3,FALSE),"")</f>
        <v/>
      </c>
      <c r="O6455" s="26" t="str">
        <f t="shared" si="502"/>
        <v/>
      </c>
      <c r="P6455" s="28" t="str">
        <f t="shared" si="506"/>
        <v/>
      </c>
      <c r="Q6455" s="24" t="str">
        <f t="shared" si="503"/>
        <v/>
      </c>
      <c r="R6455" s="24" t="str">
        <f t="shared" si="504"/>
        <v/>
      </c>
      <c r="S6455" s="27" t="str">
        <f t="shared" si="505"/>
        <v/>
      </c>
    </row>
    <row r="6456" spans="2:19" x14ac:dyDescent="0.3">
      <c r="B6456" s="24" t="str">
        <f>_xlfn.IFNA(VLOOKUP(A6456,list!B:C,2,FALSE),"")</f>
        <v/>
      </c>
      <c r="D6456" s="24" t="str">
        <f>_xlfn.IFNA(VLOOKUP(C6456,list!$G$2:$I$10,2,FALSE),"")</f>
        <v/>
      </c>
      <c r="E6456" s="24" t="str">
        <f>_xlfn.IFNA(VLOOKUP(C6456,list!G:I,3,FALSE),"")</f>
        <v/>
      </c>
      <c r="O6456" s="26" t="str">
        <f t="shared" si="502"/>
        <v/>
      </c>
      <c r="P6456" s="28" t="str">
        <f t="shared" si="506"/>
        <v/>
      </c>
      <c r="Q6456" s="24" t="str">
        <f t="shared" si="503"/>
        <v/>
      </c>
      <c r="R6456" s="24" t="str">
        <f t="shared" si="504"/>
        <v/>
      </c>
      <c r="S6456" s="27" t="str">
        <f t="shared" si="505"/>
        <v/>
      </c>
    </row>
    <row r="6457" spans="2:19" x14ac:dyDescent="0.3">
      <c r="B6457" s="24" t="str">
        <f>_xlfn.IFNA(VLOOKUP(A6457,list!B:C,2,FALSE),"")</f>
        <v/>
      </c>
      <c r="D6457" s="24" t="str">
        <f>_xlfn.IFNA(VLOOKUP(C6457,list!$G$2:$I$10,2,FALSE),"")</f>
        <v/>
      </c>
      <c r="E6457" s="24" t="str">
        <f>_xlfn.IFNA(VLOOKUP(C6457,list!G:I,3,FALSE),"")</f>
        <v/>
      </c>
      <c r="O6457" s="26" t="str">
        <f t="shared" si="502"/>
        <v/>
      </c>
      <c r="P6457" s="28" t="str">
        <f t="shared" si="506"/>
        <v/>
      </c>
      <c r="Q6457" s="24" t="str">
        <f t="shared" si="503"/>
        <v/>
      </c>
      <c r="R6457" s="24" t="str">
        <f t="shared" si="504"/>
        <v/>
      </c>
      <c r="S6457" s="27" t="str">
        <f t="shared" si="505"/>
        <v/>
      </c>
    </row>
    <row r="6458" spans="2:19" x14ac:dyDescent="0.3">
      <c r="B6458" s="24" t="str">
        <f>_xlfn.IFNA(VLOOKUP(A6458,list!B:C,2,FALSE),"")</f>
        <v/>
      </c>
      <c r="D6458" s="24" t="str">
        <f>_xlfn.IFNA(VLOOKUP(C6458,list!$G$2:$I$10,2,FALSE),"")</f>
        <v/>
      </c>
      <c r="E6458" s="24" t="str">
        <f>_xlfn.IFNA(VLOOKUP(C6458,list!G:I,3,FALSE),"")</f>
        <v/>
      </c>
      <c r="O6458" s="26" t="str">
        <f t="shared" si="502"/>
        <v/>
      </c>
      <c r="P6458" s="28" t="str">
        <f t="shared" si="506"/>
        <v/>
      </c>
      <c r="Q6458" s="24" t="str">
        <f t="shared" si="503"/>
        <v/>
      </c>
      <c r="R6458" s="24" t="str">
        <f t="shared" si="504"/>
        <v/>
      </c>
      <c r="S6458" s="27" t="str">
        <f t="shared" si="505"/>
        <v/>
      </c>
    </row>
    <row r="6459" spans="2:19" x14ac:dyDescent="0.3">
      <c r="B6459" s="24" t="str">
        <f>_xlfn.IFNA(VLOOKUP(A6459,list!B:C,2,FALSE),"")</f>
        <v/>
      </c>
      <c r="D6459" s="24" t="str">
        <f>_xlfn.IFNA(VLOOKUP(C6459,list!$G$2:$I$10,2,FALSE),"")</f>
        <v/>
      </c>
      <c r="E6459" s="24" t="str">
        <f>_xlfn.IFNA(VLOOKUP(C6459,list!G:I,3,FALSE),"")</f>
        <v/>
      </c>
      <c r="O6459" s="26" t="str">
        <f t="shared" si="502"/>
        <v/>
      </c>
      <c r="P6459" s="28" t="str">
        <f t="shared" si="506"/>
        <v/>
      </c>
      <c r="Q6459" s="24" t="str">
        <f t="shared" si="503"/>
        <v/>
      </c>
      <c r="R6459" s="24" t="str">
        <f t="shared" si="504"/>
        <v/>
      </c>
      <c r="S6459" s="27" t="str">
        <f t="shared" si="505"/>
        <v/>
      </c>
    </row>
    <row r="6460" spans="2:19" x14ac:dyDescent="0.3">
      <c r="B6460" s="24" t="str">
        <f>_xlfn.IFNA(VLOOKUP(A6460,list!B:C,2,FALSE),"")</f>
        <v/>
      </c>
      <c r="D6460" s="24" t="str">
        <f>_xlfn.IFNA(VLOOKUP(C6460,list!$G$2:$I$10,2,FALSE),"")</f>
        <v/>
      </c>
      <c r="E6460" s="24" t="str">
        <f>_xlfn.IFNA(VLOOKUP(C6460,list!G:I,3,FALSE),"")</f>
        <v/>
      </c>
      <c r="O6460" s="26" t="str">
        <f t="shared" si="502"/>
        <v/>
      </c>
      <c r="P6460" s="28" t="str">
        <f t="shared" si="506"/>
        <v/>
      </c>
      <c r="Q6460" s="24" t="str">
        <f t="shared" si="503"/>
        <v/>
      </c>
      <c r="R6460" s="24" t="str">
        <f t="shared" si="504"/>
        <v/>
      </c>
      <c r="S6460" s="27" t="str">
        <f t="shared" si="505"/>
        <v/>
      </c>
    </row>
    <row r="6461" spans="2:19" x14ac:dyDescent="0.3">
      <c r="B6461" s="24" t="str">
        <f>_xlfn.IFNA(VLOOKUP(A6461,list!B:C,2,FALSE),"")</f>
        <v/>
      </c>
      <c r="D6461" s="24" t="str">
        <f>_xlfn.IFNA(VLOOKUP(C6461,list!$G$2:$I$10,2,FALSE),"")</f>
        <v/>
      </c>
      <c r="E6461" s="24" t="str">
        <f>_xlfn.IFNA(VLOOKUP(C6461,list!G:I,3,FALSE),"")</f>
        <v/>
      </c>
      <c r="O6461" s="26" t="str">
        <f t="shared" si="502"/>
        <v/>
      </c>
      <c r="P6461" s="28" t="str">
        <f t="shared" si="506"/>
        <v/>
      </c>
      <c r="Q6461" s="24" t="str">
        <f t="shared" si="503"/>
        <v/>
      </c>
      <c r="R6461" s="24" t="str">
        <f t="shared" si="504"/>
        <v/>
      </c>
      <c r="S6461" s="27" t="str">
        <f t="shared" si="505"/>
        <v/>
      </c>
    </row>
    <row r="6462" spans="2:19" x14ac:dyDescent="0.3">
      <c r="B6462" s="24" t="str">
        <f>_xlfn.IFNA(VLOOKUP(A6462,list!B:C,2,FALSE),"")</f>
        <v/>
      </c>
      <c r="D6462" s="24" t="str">
        <f>_xlfn.IFNA(VLOOKUP(C6462,list!$G$2:$I$10,2,FALSE),"")</f>
        <v/>
      </c>
      <c r="E6462" s="24" t="str">
        <f>_xlfn.IFNA(VLOOKUP(C6462,list!G:I,3,FALSE),"")</f>
        <v/>
      </c>
      <c r="O6462" s="26" t="str">
        <f t="shared" si="502"/>
        <v/>
      </c>
      <c r="P6462" s="28" t="str">
        <f t="shared" si="506"/>
        <v/>
      </c>
      <c r="Q6462" s="24" t="str">
        <f t="shared" si="503"/>
        <v/>
      </c>
      <c r="R6462" s="24" t="str">
        <f t="shared" si="504"/>
        <v/>
      </c>
      <c r="S6462" s="27" t="str">
        <f t="shared" si="505"/>
        <v/>
      </c>
    </row>
    <row r="6463" spans="2:19" x14ac:dyDescent="0.3">
      <c r="B6463" s="24" t="str">
        <f>_xlfn.IFNA(VLOOKUP(A6463,list!B:C,2,FALSE),"")</f>
        <v/>
      </c>
      <c r="D6463" s="24" t="str">
        <f>_xlfn.IFNA(VLOOKUP(C6463,list!$G$2:$I$10,2,FALSE),"")</f>
        <v/>
      </c>
      <c r="E6463" s="24" t="str">
        <f>_xlfn.IFNA(VLOOKUP(C6463,list!G:I,3,FALSE),"")</f>
        <v/>
      </c>
      <c r="O6463" s="26" t="str">
        <f t="shared" si="502"/>
        <v/>
      </c>
      <c r="P6463" s="28" t="str">
        <f t="shared" si="506"/>
        <v/>
      </c>
      <c r="Q6463" s="24" t="str">
        <f t="shared" si="503"/>
        <v/>
      </c>
      <c r="R6463" s="24" t="str">
        <f t="shared" si="504"/>
        <v/>
      </c>
      <c r="S6463" s="27" t="str">
        <f t="shared" si="505"/>
        <v/>
      </c>
    </row>
    <row r="6464" spans="2:19" x14ac:dyDescent="0.3">
      <c r="B6464" s="24" t="str">
        <f>_xlfn.IFNA(VLOOKUP(A6464,list!B:C,2,FALSE),"")</f>
        <v/>
      </c>
      <c r="D6464" s="24" t="str">
        <f>_xlfn.IFNA(VLOOKUP(C6464,list!$G$2:$I$10,2,FALSE),"")</f>
        <v/>
      </c>
      <c r="E6464" s="24" t="str">
        <f>_xlfn.IFNA(VLOOKUP(C6464,list!G:I,3,FALSE),"")</f>
        <v/>
      </c>
      <c r="O6464" s="26" t="str">
        <f t="shared" si="502"/>
        <v/>
      </c>
      <c r="P6464" s="28" t="str">
        <f t="shared" si="506"/>
        <v/>
      </c>
      <c r="Q6464" s="24" t="str">
        <f t="shared" si="503"/>
        <v/>
      </c>
      <c r="R6464" s="24" t="str">
        <f t="shared" si="504"/>
        <v/>
      </c>
      <c r="S6464" s="27" t="str">
        <f t="shared" si="505"/>
        <v/>
      </c>
    </row>
    <row r="6465" spans="2:19" x14ac:dyDescent="0.3">
      <c r="B6465" s="24" t="str">
        <f>_xlfn.IFNA(VLOOKUP(A6465,list!B:C,2,FALSE),"")</f>
        <v/>
      </c>
      <c r="D6465" s="24" t="str">
        <f>_xlfn.IFNA(VLOOKUP(C6465,list!$G$2:$I$10,2,FALSE),"")</f>
        <v/>
      </c>
      <c r="E6465" s="24" t="str">
        <f>_xlfn.IFNA(VLOOKUP(C6465,list!G:I,3,FALSE),"")</f>
        <v/>
      </c>
      <c r="O6465" s="26" t="str">
        <f t="shared" si="502"/>
        <v/>
      </c>
      <c r="P6465" s="28" t="str">
        <f t="shared" si="506"/>
        <v/>
      </c>
      <c r="Q6465" s="24" t="str">
        <f t="shared" si="503"/>
        <v/>
      </c>
      <c r="R6465" s="24" t="str">
        <f t="shared" si="504"/>
        <v/>
      </c>
      <c r="S6465" s="27" t="str">
        <f t="shared" si="505"/>
        <v/>
      </c>
    </row>
    <row r="6466" spans="2:19" x14ac:dyDescent="0.3">
      <c r="B6466" s="24" t="str">
        <f>_xlfn.IFNA(VLOOKUP(A6466,list!B:C,2,FALSE),"")</f>
        <v/>
      </c>
      <c r="D6466" s="24" t="str">
        <f>_xlfn.IFNA(VLOOKUP(C6466,list!$G$2:$I$10,2,FALSE),"")</f>
        <v/>
      </c>
      <c r="E6466" s="24" t="str">
        <f>_xlfn.IFNA(VLOOKUP(C6466,list!G:I,3,FALSE),"")</f>
        <v/>
      </c>
      <c r="O6466" s="26" t="str">
        <f t="shared" ref="O6466:O6529" si="507">IFERROR(IF(H6466="","",DATE(YEAR(H6466),MONTH(H6466),1)),"")</f>
        <v/>
      </c>
      <c r="P6466" s="28" t="str">
        <f t="shared" si="506"/>
        <v/>
      </c>
      <c r="Q6466" s="24" t="str">
        <f t="shared" ref="Q6466:Q6529" si="508">IFERROR(IF(J6466="","",MONTH(EOMONTH(J6466,(DAY(J6466)&gt;15)+0))),"")</f>
        <v/>
      </c>
      <c r="R6466" s="24" t="str">
        <f t="shared" ref="R6466:R6529" si="509">IFERROR(IF(J6466="","",IF(AND(MONTH(J6466)=12,Q6466=1),YEAR(J6466)+1,YEAR(J6466))),"")</f>
        <v/>
      </c>
      <c r="S6466" s="27" t="str">
        <f t="shared" ref="S6466:S6529" si="510">IF(OR(Q6466="",R6466=""),"",DATE(R6466,Q6466,1))</f>
        <v/>
      </c>
    </row>
    <row r="6467" spans="2:19" x14ac:dyDescent="0.3">
      <c r="B6467" s="24" t="str">
        <f>_xlfn.IFNA(VLOOKUP(A6467,list!B:C,2,FALSE),"")</f>
        <v/>
      </c>
      <c r="D6467" s="24" t="str">
        <f>_xlfn.IFNA(VLOOKUP(C6467,list!$G$2:$I$10,2,FALSE),"")</f>
        <v/>
      </c>
      <c r="E6467" s="24" t="str">
        <f>_xlfn.IFNA(VLOOKUP(C6467,list!G:I,3,FALSE),"")</f>
        <v/>
      </c>
      <c r="O6467" s="26" t="str">
        <f t="shared" si="507"/>
        <v/>
      </c>
      <c r="P6467" s="28" t="str">
        <f t="shared" ref="P6467:P6530" si="511">IFERROR(IF(J6467&gt;0,((J6467-H6467)/7),""),"")</f>
        <v/>
      </c>
      <c r="Q6467" s="24" t="str">
        <f t="shared" si="508"/>
        <v/>
      </c>
      <c r="R6467" s="24" t="str">
        <f t="shared" si="509"/>
        <v/>
      </c>
      <c r="S6467" s="27" t="str">
        <f t="shared" si="510"/>
        <v/>
      </c>
    </row>
    <row r="6468" spans="2:19" x14ac:dyDescent="0.3">
      <c r="B6468" s="24" t="str">
        <f>_xlfn.IFNA(VLOOKUP(A6468,list!B:C,2,FALSE),"")</f>
        <v/>
      </c>
      <c r="D6468" s="24" t="str">
        <f>_xlfn.IFNA(VLOOKUP(C6468,list!$G$2:$I$10,2,FALSE),"")</f>
        <v/>
      </c>
      <c r="E6468" s="24" t="str">
        <f>_xlfn.IFNA(VLOOKUP(C6468,list!G:I,3,FALSE),"")</f>
        <v/>
      </c>
      <c r="O6468" s="26" t="str">
        <f t="shared" si="507"/>
        <v/>
      </c>
      <c r="P6468" s="28" t="str">
        <f t="shared" si="511"/>
        <v/>
      </c>
      <c r="Q6468" s="24" t="str">
        <f t="shared" si="508"/>
        <v/>
      </c>
      <c r="R6468" s="24" t="str">
        <f t="shared" si="509"/>
        <v/>
      </c>
      <c r="S6468" s="27" t="str">
        <f t="shared" si="510"/>
        <v/>
      </c>
    </row>
    <row r="6469" spans="2:19" x14ac:dyDescent="0.3">
      <c r="B6469" s="24" t="str">
        <f>_xlfn.IFNA(VLOOKUP(A6469,list!B:C,2,FALSE),"")</f>
        <v/>
      </c>
      <c r="D6469" s="24" t="str">
        <f>_xlfn.IFNA(VLOOKUP(C6469,list!$G$2:$I$10,2,FALSE),"")</f>
        <v/>
      </c>
      <c r="E6469" s="24" t="str">
        <f>_xlfn.IFNA(VLOOKUP(C6469,list!G:I,3,FALSE),"")</f>
        <v/>
      </c>
      <c r="O6469" s="26" t="str">
        <f t="shared" si="507"/>
        <v/>
      </c>
      <c r="P6469" s="28" t="str">
        <f t="shared" si="511"/>
        <v/>
      </c>
      <c r="Q6469" s="24" t="str">
        <f t="shared" si="508"/>
        <v/>
      </c>
      <c r="R6469" s="24" t="str">
        <f t="shared" si="509"/>
        <v/>
      </c>
      <c r="S6469" s="27" t="str">
        <f t="shared" si="510"/>
        <v/>
      </c>
    </row>
    <row r="6470" spans="2:19" x14ac:dyDescent="0.3">
      <c r="B6470" s="24" t="str">
        <f>_xlfn.IFNA(VLOOKUP(A6470,list!B:C,2,FALSE),"")</f>
        <v/>
      </c>
      <c r="D6470" s="24" t="str">
        <f>_xlfn.IFNA(VLOOKUP(C6470,list!$G$2:$I$10,2,FALSE),"")</f>
        <v/>
      </c>
      <c r="E6470" s="24" t="str">
        <f>_xlfn.IFNA(VLOOKUP(C6470,list!G:I,3,FALSE),"")</f>
        <v/>
      </c>
      <c r="O6470" s="26" t="str">
        <f t="shared" si="507"/>
        <v/>
      </c>
      <c r="P6470" s="28" t="str">
        <f t="shared" si="511"/>
        <v/>
      </c>
      <c r="Q6470" s="24" t="str">
        <f t="shared" si="508"/>
        <v/>
      </c>
      <c r="R6470" s="24" t="str">
        <f t="shared" si="509"/>
        <v/>
      </c>
      <c r="S6470" s="27" t="str">
        <f t="shared" si="510"/>
        <v/>
      </c>
    </row>
    <row r="6471" spans="2:19" x14ac:dyDescent="0.3">
      <c r="B6471" s="24" t="str">
        <f>_xlfn.IFNA(VLOOKUP(A6471,list!B:C,2,FALSE),"")</f>
        <v/>
      </c>
      <c r="D6471" s="24" t="str">
        <f>_xlfn.IFNA(VLOOKUP(C6471,list!$G$2:$I$10,2,FALSE),"")</f>
        <v/>
      </c>
      <c r="E6471" s="24" t="str">
        <f>_xlfn.IFNA(VLOOKUP(C6471,list!G:I,3,FALSE),"")</f>
        <v/>
      </c>
      <c r="O6471" s="26" t="str">
        <f t="shared" si="507"/>
        <v/>
      </c>
      <c r="P6471" s="28" t="str">
        <f t="shared" si="511"/>
        <v/>
      </c>
      <c r="Q6471" s="24" t="str">
        <f t="shared" si="508"/>
        <v/>
      </c>
      <c r="R6471" s="24" t="str">
        <f t="shared" si="509"/>
        <v/>
      </c>
      <c r="S6471" s="27" t="str">
        <f t="shared" si="510"/>
        <v/>
      </c>
    </row>
    <row r="6472" spans="2:19" x14ac:dyDescent="0.3">
      <c r="B6472" s="24" t="str">
        <f>_xlfn.IFNA(VLOOKUP(A6472,list!B:C,2,FALSE),"")</f>
        <v/>
      </c>
      <c r="D6472" s="24" t="str">
        <f>_xlfn.IFNA(VLOOKUP(C6472,list!$G$2:$I$10,2,FALSE),"")</f>
        <v/>
      </c>
      <c r="E6472" s="24" t="str">
        <f>_xlfn.IFNA(VLOOKUP(C6472,list!G:I,3,FALSE),"")</f>
        <v/>
      </c>
      <c r="O6472" s="26" t="str">
        <f t="shared" si="507"/>
        <v/>
      </c>
      <c r="P6472" s="28" t="str">
        <f t="shared" si="511"/>
        <v/>
      </c>
      <c r="Q6472" s="24" t="str">
        <f t="shared" si="508"/>
        <v/>
      </c>
      <c r="R6472" s="24" t="str">
        <f t="shared" si="509"/>
        <v/>
      </c>
      <c r="S6472" s="27" t="str">
        <f t="shared" si="510"/>
        <v/>
      </c>
    </row>
    <row r="6473" spans="2:19" x14ac:dyDescent="0.3">
      <c r="B6473" s="24" t="str">
        <f>_xlfn.IFNA(VLOOKUP(A6473,list!B:C,2,FALSE),"")</f>
        <v/>
      </c>
      <c r="D6473" s="24" t="str">
        <f>_xlfn.IFNA(VLOOKUP(C6473,list!$G$2:$I$10,2,FALSE),"")</f>
        <v/>
      </c>
      <c r="E6473" s="24" t="str">
        <f>_xlfn.IFNA(VLOOKUP(C6473,list!G:I,3,FALSE),"")</f>
        <v/>
      </c>
      <c r="O6473" s="26" t="str">
        <f t="shared" si="507"/>
        <v/>
      </c>
      <c r="P6473" s="28" t="str">
        <f t="shared" si="511"/>
        <v/>
      </c>
      <c r="Q6473" s="24" t="str">
        <f t="shared" si="508"/>
        <v/>
      </c>
      <c r="R6473" s="24" t="str">
        <f t="shared" si="509"/>
        <v/>
      </c>
      <c r="S6473" s="27" t="str">
        <f t="shared" si="510"/>
        <v/>
      </c>
    </row>
    <row r="6474" spans="2:19" x14ac:dyDescent="0.3">
      <c r="B6474" s="24" t="str">
        <f>_xlfn.IFNA(VLOOKUP(A6474,list!B:C,2,FALSE),"")</f>
        <v/>
      </c>
      <c r="D6474" s="24" t="str">
        <f>_xlfn.IFNA(VLOOKUP(C6474,list!$G$2:$I$10,2,FALSE),"")</f>
        <v/>
      </c>
      <c r="E6474" s="24" t="str">
        <f>_xlfn.IFNA(VLOOKUP(C6474,list!G:I,3,FALSE),"")</f>
        <v/>
      </c>
      <c r="O6474" s="26" t="str">
        <f t="shared" si="507"/>
        <v/>
      </c>
      <c r="P6474" s="28" t="str">
        <f t="shared" si="511"/>
        <v/>
      </c>
      <c r="Q6474" s="24" t="str">
        <f t="shared" si="508"/>
        <v/>
      </c>
      <c r="R6474" s="24" t="str">
        <f t="shared" si="509"/>
        <v/>
      </c>
      <c r="S6474" s="27" t="str">
        <f t="shared" si="510"/>
        <v/>
      </c>
    </row>
    <row r="6475" spans="2:19" x14ac:dyDescent="0.3">
      <c r="B6475" s="24" t="str">
        <f>_xlfn.IFNA(VLOOKUP(A6475,list!B:C,2,FALSE),"")</f>
        <v/>
      </c>
      <c r="D6475" s="24" t="str">
        <f>_xlfn.IFNA(VLOOKUP(C6475,list!$G$2:$I$10,2,FALSE),"")</f>
        <v/>
      </c>
      <c r="E6475" s="24" t="str">
        <f>_xlfn.IFNA(VLOOKUP(C6475,list!G:I,3,FALSE),"")</f>
        <v/>
      </c>
      <c r="O6475" s="26" t="str">
        <f t="shared" si="507"/>
        <v/>
      </c>
      <c r="P6475" s="28" t="str">
        <f t="shared" si="511"/>
        <v/>
      </c>
      <c r="Q6475" s="24" t="str">
        <f t="shared" si="508"/>
        <v/>
      </c>
      <c r="R6475" s="24" t="str">
        <f t="shared" si="509"/>
        <v/>
      </c>
      <c r="S6475" s="27" t="str">
        <f t="shared" si="510"/>
        <v/>
      </c>
    </row>
    <row r="6476" spans="2:19" x14ac:dyDescent="0.3">
      <c r="B6476" s="24" t="str">
        <f>_xlfn.IFNA(VLOOKUP(A6476,list!B:C,2,FALSE),"")</f>
        <v/>
      </c>
      <c r="D6476" s="24" t="str">
        <f>_xlfn.IFNA(VLOOKUP(C6476,list!$G$2:$I$10,2,FALSE),"")</f>
        <v/>
      </c>
      <c r="E6476" s="24" t="str">
        <f>_xlfn.IFNA(VLOOKUP(C6476,list!G:I,3,FALSE),"")</f>
        <v/>
      </c>
      <c r="O6476" s="26" t="str">
        <f t="shared" si="507"/>
        <v/>
      </c>
      <c r="P6476" s="28" t="str">
        <f t="shared" si="511"/>
        <v/>
      </c>
      <c r="Q6476" s="24" t="str">
        <f t="shared" si="508"/>
        <v/>
      </c>
      <c r="R6476" s="24" t="str">
        <f t="shared" si="509"/>
        <v/>
      </c>
      <c r="S6476" s="27" t="str">
        <f t="shared" si="510"/>
        <v/>
      </c>
    </row>
    <row r="6477" spans="2:19" x14ac:dyDescent="0.3">
      <c r="B6477" s="24" t="str">
        <f>_xlfn.IFNA(VLOOKUP(A6477,list!B:C,2,FALSE),"")</f>
        <v/>
      </c>
      <c r="D6477" s="24" t="str">
        <f>_xlfn.IFNA(VLOOKUP(C6477,list!$G$2:$I$10,2,FALSE),"")</f>
        <v/>
      </c>
      <c r="E6477" s="24" t="str">
        <f>_xlfn.IFNA(VLOOKUP(C6477,list!G:I,3,FALSE),"")</f>
        <v/>
      </c>
      <c r="O6477" s="26" t="str">
        <f t="shared" si="507"/>
        <v/>
      </c>
      <c r="P6477" s="28" t="str">
        <f t="shared" si="511"/>
        <v/>
      </c>
      <c r="Q6477" s="24" t="str">
        <f t="shared" si="508"/>
        <v/>
      </c>
      <c r="R6477" s="24" t="str">
        <f t="shared" si="509"/>
        <v/>
      </c>
      <c r="S6477" s="27" t="str">
        <f t="shared" si="510"/>
        <v/>
      </c>
    </row>
    <row r="6478" spans="2:19" x14ac:dyDescent="0.3">
      <c r="B6478" s="24" t="str">
        <f>_xlfn.IFNA(VLOOKUP(A6478,list!B:C,2,FALSE),"")</f>
        <v/>
      </c>
      <c r="D6478" s="24" t="str">
        <f>_xlfn.IFNA(VLOOKUP(C6478,list!$G$2:$I$10,2,FALSE),"")</f>
        <v/>
      </c>
      <c r="E6478" s="24" t="str">
        <f>_xlfn.IFNA(VLOOKUP(C6478,list!G:I,3,FALSE),"")</f>
        <v/>
      </c>
      <c r="O6478" s="26" t="str">
        <f t="shared" si="507"/>
        <v/>
      </c>
      <c r="P6478" s="28" t="str">
        <f t="shared" si="511"/>
        <v/>
      </c>
      <c r="Q6478" s="24" t="str">
        <f t="shared" si="508"/>
        <v/>
      </c>
      <c r="R6478" s="24" t="str">
        <f t="shared" si="509"/>
        <v/>
      </c>
      <c r="S6478" s="27" t="str">
        <f t="shared" si="510"/>
        <v/>
      </c>
    </row>
    <row r="6479" spans="2:19" x14ac:dyDescent="0.3">
      <c r="B6479" s="24" t="str">
        <f>_xlfn.IFNA(VLOOKUP(A6479,list!B:C,2,FALSE),"")</f>
        <v/>
      </c>
      <c r="D6479" s="24" t="str">
        <f>_xlfn.IFNA(VLOOKUP(C6479,list!$G$2:$I$10,2,FALSE),"")</f>
        <v/>
      </c>
      <c r="E6479" s="24" t="str">
        <f>_xlfn.IFNA(VLOOKUP(C6479,list!G:I,3,FALSE),"")</f>
        <v/>
      </c>
      <c r="O6479" s="26" t="str">
        <f t="shared" si="507"/>
        <v/>
      </c>
      <c r="P6479" s="28" t="str">
        <f t="shared" si="511"/>
        <v/>
      </c>
      <c r="Q6479" s="24" t="str">
        <f t="shared" si="508"/>
        <v/>
      </c>
      <c r="R6479" s="24" t="str">
        <f t="shared" si="509"/>
        <v/>
      </c>
      <c r="S6479" s="27" t="str">
        <f t="shared" si="510"/>
        <v/>
      </c>
    </row>
    <row r="6480" spans="2:19" x14ac:dyDescent="0.3">
      <c r="B6480" s="24" t="str">
        <f>_xlfn.IFNA(VLOOKUP(A6480,list!B:C,2,FALSE),"")</f>
        <v/>
      </c>
      <c r="D6480" s="24" t="str">
        <f>_xlfn.IFNA(VLOOKUP(C6480,list!$G$2:$I$10,2,FALSE),"")</f>
        <v/>
      </c>
      <c r="E6480" s="24" t="str">
        <f>_xlfn.IFNA(VLOOKUP(C6480,list!G:I,3,FALSE),"")</f>
        <v/>
      </c>
      <c r="O6480" s="26" t="str">
        <f t="shared" si="507"/>
        <v/>
      </c>
      <c r="P6480" s="28" t="str">
        <f t="shared" si="511"/>
        <v/>
      </c>
      <c r="Q6480" s="24" t="str">
        <f t="shared" si="508"/>
        <v/>
      </c>
      <c r="R6480" s="24" t="str">
        <f t="shared" si="509"/>
        <v/>
      </c>
      <c r="S6480" s="27" t="str">
        <f t="shared" si="510"/>
        <v/>
      </c>
    </row>
    <row r="6481" spans="2:19" x14ac:dyDescent="0.3">
      <c r="B6481" s="24" t="str">
        <f>_xlfn.IFNA(VLOOKUP(A6481,list!B:C,2,FALSE),"")</f>
        <v/>
      </c>
      <c r="D6481" s="24" t="str">
        <f>_xlfn.IFNA(VLOOKUP(C6481,list!$G$2:$I$10,2,FALSE),"")</f>
        <v/>
      </c>
      <c r="E6481" s="24" t="str">
        <f>_xlfn.IFNA(VLOOKUP(C6481,list!G:I,3,FALSE),"")</f>
        <v/>
      </c>
      <c r="O6481" s="26" t="str">
        <f t="shared" si="507"/>
        <v/>
      </c>
      <c r="P6481" s="28" t="str">
        <f t="shared" si="511"/>
        <v/>
      </c>
      <c r="Q6481" s="24" t="str">
        <f t="shared" si="508"/>
        <v/>
      </c>
      <c r="R6481" s="24" t="str">
        <f t="shared" si="509"/>
        <v/>
      </c>
      <c r="S6481" s="27" t="str">
        <f t="shared" si="510"/>
        <v/>
      </c>
    </row>
    <row r="6482" spans="2:19" x14ac:dyDescent="0.3">
      <c r="B6482" s="24" t="str">
        <f>_xlfn.IFNA(VLOOKUP(A6482,list!B:C,2,FALSE),"")</f>
        <v/>
      </c>
      <c r="D6482" s="24" t="str">
        <f>_xlfn.IFNA(VLOOKUP(C6482,list!$G$2:$I$10,2,FALSE),"")</f>
        <v/>
      </c>
      <c r="E6482" s="24" t="str">
        <f>_xlfn.IFNA(VLOOKUP(C6482,list!G:I,3,FALSE),"")</f>
        <v/>
      </c>
      <c r="O6482" s="26" t="str">
        <f t="shared" si="507"/>
        <v/>
      </c>
      <c r="P6482" s="28" t="str">
        <f t="shared" si="511"/>
        <v/>
      </c>
      <c r="Q6482" s="24" t="str">
        <f t="shared" si="508"/>
        <v/>
      </c>
      <c r="R6482" s="24" t="str">
        <f t="shared" si="509"/>
        <v/>
      </c>
      <c r="S6482" s="27" t="str">
        <f t="shared" si="510"/>
        <v/>
      </c>
    </row>
    <row r="6483" spans="2:19" x14ac:dyDescent="0.3">
      <c r="B6483" s="24" t="str">
        <f>_xlfn.IFNA(VLOOKUP(A6483,list!B:C,2,FALSE),"")</f>
        <v/>
      </c>
      <c r="D6483" s="24" t="str">
        <f>_xlfn.IFNA(VLOOKUP(C6483,list!$G$2:$I$10,2,FALSE),"")</f>
        <v/>
      </c>
      <c r="E6483" s="24" t="str">
        <f>_xlfn.IFNA(VLOOKUP(C6483,list!G:I,3,FALSE),"")</f>
        <v/>
      </c>
      <c r="O6483" s="26" t="str">
        <f t="shared" si="507"/>
        <v/>
      </c>
      <c r="P6483" s="28" t="str">
        <f t="shared" si="511"/>
        <v/>
      </c>
      <c r="Q6483" s="24" t="str">
        <f t="shared" si="508"/>
        <v/>
      </c>
      <c r="R6483" s="24" t="str">
        <f t="shared" si="509"/>
        <v/>
      </c>
      <c r="S6483" s="27" t="str">
        <f t="shared" si="510"/>
        <v/>
      </c>
    </row>
    <row r="6484" spans="2:19" x14ac:dyDescent="0.3">
      <c r="B6484" s="24" t="str">
        <f>_xlfn.IFNA(VLOOKUP(A6484,list!B:C,2,FALSE),"")</f>
        <v/>
      </c>
      <c r="D6484" s="24" t="str">
        <f>_xlfn.IFNA(VLOOKUP(C6484,list!$G$2:$I$10,2,FALSE),"")</f>
        <v/>
      </c>
      <c r="E6484" s="24" t="str">
        <f>_xlfn.IFNA(VLOOKUP(C6484,list!G:I,3,FALSE),"")</f>
        <v/>
      </c>
      <c r="O6484" s="26" t="str">
        <f t="shared" si="507"/>
        <v/>
      </c>
      <c r="P6484" s="28" t="str">
        <f t="shared" si="511"/>
        <v/>
      </c>
      <c r="Q6484" s="24" t="str">
        <f t="shared" si="508"/>
        <v/>
      </c>
      <c r="R6484" s="24" t="str">
        <f t="shared" si="509"/>
        <v/>
      </c>
      <c r="S6484" s="27" t="str">
        <f t="shared" si="510"/>
        <v/>
      </c>
    </row>
    <row r="6485" spans="2:19" x14ac:dyDescent="0.3">
      <c r="B6485" s="24" t="str">
        <f>_xlfn.IFNA(VLOOKUP(A6485,list!B:C,2,FALSE),"")</f>
        <v/>
      </c>
      <c r="D6485" s="24" t="str">
        <f>_xlfn.IFNA(VLOOKUP(C6485,list!$G$2:$I$10,2,FALSE),"")</f>
        <v/>
      </c>
      <c r="E6485" s="24" t="str">
        <f>_xlfn.IFNA(VLOOKUP(C6485,list!G:I,3,FALSE),"")</f>
        <v/>
      </c>
      <c r="O6485" s="26" t="str">
        <f t="shared" si="507"/>
        <v/>
      </c>
      <c r="P6485" s="28" t="str">
        <f t="shared" si="511"/>
        <v/>
      </c>
      <c r="Q6485" s="24" t="str">
        <f t="shared" si="508"/>
        <v/>
      </c>
      <c r="R6485" s="24" t="str">
        <f t="shared" si="509"/>
        <v/>
      </c>
      <c r="S6485" s="27" t="str">
        <f t="shared" si="510"/>
        <v/>
      </c>
    </row>
    <row r="6486" spans="2:19" x14ac:dyDescent="0.3">
      <c r="B6486" s="24" t="str">
        <f>_xlfn.IFNA(VLOOKUP(A6486,list!B:C,2,FALSE),"")</f>
        <v/>
      </c>
      <c r="D6486" s="24" t="str">
        <f>_xlfn.IFNA(VLOOKUP(C6486,list!$G$2:$I$10,2,FALSE),"")</f>
        <v/>
      </c>
      <c r="E6486" s="24" t="str">
        <f>_xlfn.IFNA(VLOOKUP(C6486,list!G:I,3,FALSE),"")</f>
        <v/>
      </c>
      <c r="O6486" s="26" t="str">
        <f t="shared" si="507"/>
        <v/>
      </c>
      <c r="P6486" s="28" t="str">
        <f t="shared" si="511"/>
        <v/>
      </c>
      <c r="Q6486" s="24" t="str">
        <f t="shared" si="508"/>
        <v/>
      </c>
      <c r="R6486" s="24" t="str">
        <f t="shared" si="509"/>
        <v/>
      </c>
      <c r="S6486" s="27" t="str">
        <f t="shared" si="510"/>
        <v/>
      </c>
    </row>
    <row r="6487" spans="2:19" x14ac:dyDescent="0.3">
      <c r="B6487" s="24" t="str">
        <f>_xlfn.IFNA(VLOOKUP(A6487,list!B:C,2,FALSE),"")</f>
        <v/>
      </c>
      <c r="D6487" s="24" t="str">
        <f>_xlfn.IFNA(VLOOKUP(C6487,list!$G$2:$I$10,2,FALSE),"")</f>
        <v/>
      </c>
      <c r="E6487" s="24" t="str">
        <f>_xlfn.IFNA(VLOOKUP(C6487,list!G:I,3,FALSE),"")</f>
        <v/>
      </c>
      <c r="O6487" s="26" t="str">
        <f t="shared" si="507"/>
        <v/>
      </c>
      <c r="P6487" s="28" t="str">
        <f t="shared" si="511"/>
        <v/>
      </c>
      <c r="Q6487" s="24" t="str">
        <f t="shared" si="508"/>
        <v/>
      </c>
      <c r="R6487" s="24" t="str">
        <f t="shared" si="509"/>
        <v/>
      </c>
      <c r="S6487" s="27" t="str">
        <f t="shared" si="510"/>
        <v/>
      </c>
    </row>
    <row r="6488" spans="2:19" x14ac:dyDescent="0.3">
      <c r="B6488" s="24" t="str">
        <f>_xlfn.IFNA(VLOOKUP(A6488,list!B:C,2,FALSE),"")</f>
        <v/>
      </c>
      <c r="D6488" s="24" t="str">
        <f>_xlfn.IFNA(VLOOKUP(C6488,list!$G$2:$I$10,2,FALSE),"")</f>
        <v/>
      </c>
      <c r="E6488" s="24" t="str">
        <f>_xlfn.IFNA(VLOOKUP(C6488,list!G:I,3,FALSE),"")</f>
        <v/>
      </c>
      <c r="O6488" s="26" t="str">
        <f t="shared" si="507"/>
        <v/>
      </c>
      <c r="P6488" s="28" t="str">
        <f t="shared" si="511"/>
        <v/>
      </c>
      <c r="Q6488" s="24" t="str">
        <f t="shared" si="508"/>
        <v/>
      </c>
      <c r="R6488" s="24" t="str">
        <f t="shared" si="509"/>
        <v/>
      </c>
      <c r="S6488" s="27" t="str">
        <f t="shared" si="510"/>
        <v/>
      </c>
    </row>
    <row r="6489" spans="2:19" x14ac:dyDescent="0.3">
      <c r="B6489" s="24" t="str">
        <f>_xlfn.IFNA(VLOOKUP(A6489,list!B:C,2,FALSE),"")</f>
        <v/>
      </c>
      <c r="D6489" s="24" t="str">
        <f>_xlfn.IFNA(VLOOKUP(C6489,list!$G$2:$I$10,2,FALSE),"")</f>
        <v/>
      </c>
      <c r="E6489" s="24" t="str">
        <f>_xlfn.IFNA(VLOOKUP(C6489,list!G:I,3,FALSE),"")</f>
        <v/>
      </c>
      <c r="O6489" s="26" t="str">
        <f t="shared" si="507"/>
        <v/>
      </c>
      <c r="P6489" s="28" t="str">
        <f t="shared" si="511"/>
        <v/>
      </c>
      <c r="Q6489" s="24" t="str">
        <f t="shared" si="508"/>
        <v/>
      </c>
      <c r="R6489" s="24" t="str">
        <f t="shared" si="509"/>
        <v/>
      </c>
      <c r="S6489" s="27" t="str">
        <f t="shared" si="510"/>
        <v/>
      </c>
    </row>
    <row r="6490" spans="2:19" x14ac:dyDescent="0.3">
      <c r="B6490" s="24" t="str">
        <f>_xlfn.IFNA(VLOOKUP(A6490,list!B:C,2,FALSE),"")</f>
        <v/>
      </c>
      <c r="D6490" s="24" t="str">
        <f>_xlfn.IFNA(VLOOKUP(C6490,list!$G$2:$I$10,2,FALSE),"")</f>
        <v/>
      </c>
      <c r="E6490" s="24" t="str">
        <f>_xlfn.IFNA(VLOOKUP(C6490,list!G:I,3,FALSE),"")</f>
        <v/>
      </c>
      <c r="O6490" s="26" t="str">
        <f t="shared" si="507"/>
        <v/>
      </c>
      <c r="P6490" s="28" t="str">
        <f t="shared" si="511"/>
        <v/>
      </c>
      <c r="Q6490" s="24" t="str">
        <f t="shared" si="508"/>
        <v/>
      </c>
      <c r="R6490" s="24" t="str">
        <f t="shared" si="509"/>
        <v/>
      </c>
      <c r="S6490" s="27" t="str">
        <f t="shared" si="510"/>
        <v/>
      </c>
    </row>
    <row r="6491" spans="2:19" x14ac:dyDescent="0.3">
      <c r="B6491" s="24" t="str">
        <f>_xlfn.IFNA(VLOOKUP(A6491,list!B:C,2,FALSE),"")</f>
        <v/>
      </c>
      <c r="D6491" s="24" t="str">
        <f>_xlfn.IFNA(VLOOKUP(C6491,list!$G$2:$I$10,2,FALSE),"")</f>
        <v/>
      </c>
      <c r="E6491" s="24" t="str">
        <f>_xlfn.IFNA(VLOOKUP(C6491,list!G:I,3,FALSE),"")</f>
        <v/>
      </c>
      <c r="O6491" s="26" t="str">
        <f t="shared" si="507"/>
        <v/>
      </c>
      <c r="P6491" s="28" t="str">
        <f t="shared" si="511"/>
        <v/>
      </c>
      <c r="Q6491" s="24" t="str">
        <f t="shared" si="508"/>
        <v/>
      </c>
      <c r="R6491" s="24" t="str">
        <f t="shared" si="509"/>
        <v/>
      </c>
      <c r="S6491" s="27" t="str">
        <f t="shared" si="510"/>
        <v/>
      </c>
    </row>
    <row r="6492" spans="2:19" x14ac:dyDescent="0.3">
      <c r="B6492" s="24" t="str">
        <f>_xlfn.IFNA(VLOOKUP(A6492,list!B:C,2,FALSE),"")</f>
        <v/>
      </c>
      <c r="D6492" s="24" t="str">
        <f>_xlfn.IFNA(VLOOKUP(C6492,list!$G$2:$I$10,2,FALSE),"")</f>
        <v/>
      </c>
      <c r="E6492" s="24" t="str">
        <f>_xlfn.IFNA(VLOOKUP(C6492,list!G:I,3,FALSE),"")</f>
        <v/>
      </c>
      <c r="O6492" s="26" t="str">
        <f t="shared" si="507"/>
        <v/>
      </c>
      <c r="P6492" s="28" t="str">
        <f t="shared" si="511"/>
        <v/>
      </c>
      <c r="Q6492" s="24" t="str">
        <f t="shared" si="508"/>
        <v/>
      </c>
      <c r="R6492" s="24" t="str">
        <f t="shared" si="509"/>
        <v/>
      </c>
      <c r="S6492" s="27" t="str">
        <f t="shared" si="510"/>
        <v/>
      </c>
    </row>
    <row r="6493" spans="2:19" x14ac:dyDescent="0.3">
      <c r="B6493" s="24" t="str">
        <f>_xlfn.IFNA(VLOOKUP(A6493,list!B:C,2,FALSE),"")</f>
        <v/>
      </c>
      <c r="D6493" s="24" t="str">
        <f>_xlfn.IFNA(VLOOKUP(C6493,list!$G$2:$I$10,2,FALSE),"")</f>
        <v/>
      </c>
      <c r="E6493" s="24" t="str">
        <f>_xlfn.IFNA(VLOOKUP(C6493,list!G:I,3,FALSE),"")</f>
        <v/>
      </c>
      <c r="O6493" s="26" t="str">
        <f t="shared" si="507"/>
        <v/>
      </c>
      <c r="P6493" s="28" t="str">
        <f t="shared" si="511"/>
        <v/>
      </c>
      <c r="Q6493" s="24" t="str">
        <f t="shared" si="508"/>
        <v/>
      </c>
      <c r="R6493" s="24" t="str">
        <f t="shared" si="509"/>
        <v/>
      </c>
      <c r="S6493" s="27" t="str">
        <f t="shared" si="510"/>
        <v/>
      </c>
    </row>
    <row r="6494" spans="2:19" x14ac:dyDescent="0.3">
      <c r="B6494" s="24" t="str">
        <f>_xlfn.IFNA(VLOOKUP(A6494,list!B:C,2,FALSE),"")</f>
        <v/>
      </c>
      <c r="D6494" s="24" t="str">
        <f>_xlfn.IFNA(VLOOKUP(C6494,list!$G$2:$I$10,2,FALSE),"")</f>
        <v/>
      </c>
      <c r="E6494" s="24" t="str">
        <f>_xlfn.IFNA(VLOOKUP(C6494,list!G:I,3,FALSE),"")</f>
        <v/>
      </c>
      <c r="O6494" s="26" t="str">
        <f t="shared" si="507"/>
        <v/>
      </c>
      <c r="P6494" s="28" t="str">
        <f t="shared" si="511"/>
        <v/>
      </c>
      <c r="Q6494" s="24" t="str">
        <f t="shared" si="508"/>
        <v/>
      </c>
      <c r="R6494" s="24" t="str">
        <f t="shared" si="509"/>
        <v/>
      </c>
      <c r="S6494" s="27" t="str">
        <f t="shared" si="510"/>
        <v/>
      </c>
    </row>
    <row r="6495" spans="2:19" x14ac:dyDescent="0.3">
      <c r="B6495" s="24" t="str">
        <f>_xlfn.IFNA(VLOOKUP(A6495,list!B:C,2,FALSE),"")</f>
        <v/>
      </c>
      <c r="D6495" s="24" t="str">
        <f>_xlfn.IFNA(VLOOKUP(C6495,list!$G$2:$I$10,2,FALSE),"")</f>
        <v/>
      </c>
      <c r="E6495" s="24" t="str">
        <f>_xlfn.IFNA(VLOOKUP(C6495,list!G:I,3,FALSE),"")</f>
        <v/>
      </c>
      <c r="O6495" s="26" t="str">
        <f t="shared" si="507"/>
        <v/>
      </c>
      <c r="P6495" s="28" t="str">
        <f t="shared" si="511"/>
        <v/>
      </c>
      <c r="Q6495" s="24" t="str">
        <f t="shared" si="508"/>
        <v/>
      </c>
      <c r="R6495" s="24" t="str">
        <f t="shared" si="509"/>
        <v/>
      </c>
      <c r="S6495" s="27" t="str">
        <f t="shared" si="510"/>
        <v/>
      </c>
    </row>
    <row r="6496" spans="2:19" x14ac:dyDescent="0.3">
      <c r="B6496" s="24" t="str">
        <f>_xlfn.IFNA(VLOOKUP(A6496,list!B:C,2,FALSE),"")</f>
        <v/>
      </c>
      <c r="D6496" s="24" t="str">
        <f>_xlfn.IFNA(VLOOKUP(C6496,list!$G$2:$I$10,2,FALSE),"")</f>
        <v/>
      </c>
      <c r="E6496" s="24" t="str">
        <f>_xlfn.IFNA(VLOOKUP(C6496,list!G:I,3,FALSE),"")</f>
        <v/>
      </c>
      <c r="O6496" s="26" t="str">
        <f t="shared" si="507"/>
        <v/>
      </c>
      <c r="P6496" s="28" t="str">
        <f t="shared" si="511"/>
        <v/>
      </c>
      <c r="Q6496" s="24" t="str">
        <f t="shared" si="508"/>
        <v/>
      </c>
      <c r="R6496" s="24" t="str">
        <f t="shared" si="509"/>
        <v/>
      </c>
      <c r="S6496" s="27" t="str">
        <f t="shared" si="510"/>
        <v/>
      </c>
    </row>
    <row r="6497" spans="2:19" x14ac:dyDescent="0.3">
      <c r="B6497" s="24" t="str">
        <f>_xlfn.IFNA(VLOOKUP(A6497,list!B:C,2,FALSE),"")</f>
        <v/>
      </c>
      <c r="D6497" s="24" t="str">
        <f>_xlfn.IFNA(VLOOKUP(C6497,list!$G$2:$I$10,2,FALSE),"")</f>
        <v/>
      </c>
      <c r="E6497" s="24" t="str">
        <f>_xlfn.IFNA(VLOOKUP(C6497,list!G:I,3,FALSE),"")</f>
        <v/>
      </c>
      <c r="O6497" s="26" t="str">
        <f t="shared" si="507"/>
        <v/>
      </c>
      <c r="P6497" s="28" t="str">
        <f t="shared" si="511"/>
        <v/>
      </c>
      <c r="Q6497" s="24" t="str">
        <f t="shared" si="508"/>
        <v/>
      </c>
      <c r="R6497" s="24" t="str">
        <f t="shared" si="509"/>
        <v/>
      </c>
      <c r="S6497" s="27" t="str">
        <f t="shared" si="510"/>
        <v/>
      </c>
    </row>
    <row r="6498" spans="2:19" x14ac:dyDescent="0.3">
      <c r="B6498" s="24" t="str">
        <f>_xlfn.IFNA(VLOOKUP(A6498,list!B:C,2,FALSE),"")</f>
        <v/>
      </c>
      <c r="D6498" s="24" t="str">
        <f>_xlfn.IFNA(VLOOKUP(C6498,list!$G$2:$I$10,2,FALSE),"")</f>
        <v/>
      </c>
      <c r="E6498" s="24" t="str">
        <f>_xlfn.IFNA(VLOOKUP(C6498,list!G:I,3,FALSE),"")</f>
        <v/>
      </c>
      <c r="O6498" s="26" t="str">
        <f t="shared" si="507"/>
        <v/>
      </c>
      <c r="P6498" s="28" t="str">
        <f t="shared" si="511"/>
        <v/>
      </c>
      <c r="Q6498" s="24" t="str">
        <f t="shared" si="508"/>
        <v/>
      </c>
      <c r="R6498" s="24" t="str">
        <f t="shared" si="509"/>
        <v/>
      </c>
      <c r="S6498" s="27" t="str">
        <f t="shared" si="510"/>
        <v/>
      </c>
    </row>
    <row r="6499" spans="2:19" x14ac:dyDescent="0.3">
      <c r="B6499" s="24" t="str">
        <f>_xlfn.IFNA(VLOOKUP(A6499,list!B:C,2,FALSE),"")</f>
        <v/>
      </c>
      <c r="D6499" s="24" t="str">
        <f>_xlfn.IFNA(VLOOKUP(C6499,list!$G$2:$I$10,2,FALSE),"")</f>
        <v/>
      </c>
      <c r="E6499" s="24" t="str">
        <f>_xlfn.IFNA(VLOOKUP(C6499,list!G:I,3,FALSE),"")</f>
        <v/>
      </c>
      <c r="O6499" s="26" t="str">
        <f t="shared" si="507"/>
        <v/>
      </c>
      <c r="P6499" s="28" t="str">
        <f t="shared" si="511"/>
        <v/>
      </c>
      <c r="Q6499" s="24" t="str">
        <f t="shared" si="508"/>
        <v/>
      </c>
      <c r="R6499" s="24" t="str">
        <f t="shared" si="509"/>
        <v/>
      </c>
      <c r="S6499" s="27" t="str">
        <f t="shared" si="510"/>
        <v/>
      </c>
    </row>
    <row r="6500" spans="2:19" x14ac:dyDescent="0.3">
      <c r="B6500" s="24" t="str">
        <f>_xlfn.IFNA(VLOOKUP(A6500,list!B:C,2,FALSE),"")</f>
        <v/>
      </c>
      <c r="D6500" s="24" t="str">
        <f>_xlfn.IFNA(VLOOKUP(C6500,list!$G$2:$I$10,2,FALSE),"")</f>
        <v/>
      </c>
      <c r="E6500" s="24" t="str">
        <f>_xlfn.IFNA(VLOOKUP(C6500,list!G:I,3,FALSE),"")</f>
        <v/>
      </c>
      <c r="O6500" s="26" t="str">
        <f t="shared" si="507"/>
        <v/>
      </c>
      <c r="P6500" s="28" t="str">
        <f t="shared" si="511"/>
        <v/>
      </c>
      <c r="Q6500" s="24" t="str">
        <f t="shared" si="508"/>
        <v/>
      </c>
      <c r="R6500" s="24" t="str">
        <f t="shared" si="509"/>
        <v/>
      </c>
      <c r="S6500" s="27" t="str">
        <f t="shared" si="510"/>
        <v/>
      </c>
    </row>
    <row r="6501" spans="2:19" x14ac:dyDescent="0.3">
      <c r="B6501" s="24" t="str">
        <f>_xlfn.IFNA(VLOOKUP(A6501,list!B:C,2,FALSE),"")</f>
        <v/>
      </c>
      <c r="D6501" s="24" t="str">
        <f>_xlfn.IFNA(VLOOKUP(C6501,list!$G$2:$I$10,2,FALSE),"")</f>
        <v/>
      </c>
      <c r="E6501" s="24" t="str">
        <f>_xlfn.IFNA(VLOOKUP(C6501,list!G:I,3,FALSE),"")</f>
        <v/>
      </c>
      <c r="O6501" s="26" t="str">
        <f t="shared" si="507"/>
        <v/>
      </c>
      <c r="P6501" s="28" t="str">
        <f t="shared" si="511"/>
        <v/>
      </c>
      <c r="Q6501" s="24" t="str">
        <f t="shared" si="508"/>
        <v/>
      </c>
      <c r="R6501" s="24" t="str">
        <f t="shared" si="509"/>
        <v/>
      </c>
      <c r="S6501" s="27" t="str">
        <f t="shared" si="510"/>
        <v/>
      </c>
    </row>
    <row r="6502" spans="2:19" x14ac:dyDescent="0.3">
      <c r="B6502" s="24" t="str">
        <f>_xlfn.IFNA(VLOOKUP(A6502,list!B:C,2,FALSE),"")</f>
        <v/>
      </c>
      <c r="D6502" s="24" t="str">
        <f>_xlfn.IFNA(VLOOKUP(C6502,list!$G$2:$I$10,2,FALSE),"")</f>
        <v/>
      </c>
      <c r="E6502" s="24" t="str">
        <f>_xlfn.IFNA(VLOOKUP(C6502,list!G:I,3,FALSE),"")</f>
        <v/>
      </c>
      <c r="O6502" s="26" t="str">
        <f t="shared" si="507"/>
        <v/>
      </c>
      <c r="P6502" s="28" t="str">
        <f t="shared" si="511"/>
        <v/>
      </c>
      <c r="Q6502" s="24" t="str">
        <f t="shared" si="508"/>
        <v/>
      </c>
      <c r="R6502" s="24" t="str">
        <f t="shared" si="509"/>
        <v/>
      </c>
      <c r="S6502" s="27" t="str">
        <f t="shared" si="510"/>
        <v/>
      </c>
    </row>
    <row r="6503" spans="2:19" x14ac:dyDescent="0.3">
      <c r="B6503" s="24" t="str">
        <f>_xlfn.IFNA(VLOOKUP(A6503,list!B:C,2,FALSE),"")</f>
        <v/>
      </c>
      <c r="D6503" s="24" t="str">
        <f>_xlfn.IFNA(VLOOKUP(C6503,list!$G$2:$I$10,2,FALSE),"")</f>
        <v/>
      </c>
      <c r="E6503" s="24" t="str">
        <f>_xlfn.IFNA(VLOOKUP(C6503,list!G:I,3,FALSE),"")</f>
        <v/>
      </c>
      <c r="O6503" s="26" t="str">
        <f t="shared" si="507"/>
        <v/>
      </c>
      <c r="P6503" s="28" t="str">
        <f t="shared" si="511"/>
        <v/>
      </c>
      <c r="Q6503" s="24" t="str">
        <f t="shared" si="508"/>
        <v/>
      </c>
      <c r="R6503" s="24" t="str">
        <f t="shared" si="509"/>
        <v/>
      </c>
      <c r="S6503" s="27" t="str">
        <f t="shared" si="510"/>
        <v/>
      </c>
    </row>
    <row r="6504" spans="2:19" x14ac:dyDescent="0.3">
      <c r="B6504" s="24" t="str">
        <f>_xlfn.IFNA(VLOOKUP(A6504,list!B:C,2,FALSE),"")</f>
        <v/>
      </c>
      <c r="D6504" s="24" t="str">
        <f>_xlfn.IFNA(VLOOKUP(C6504,list!$G$2:$I$10,2,FALSE),"")</f>
        <v/>
      </c>
      <c r="E6504" s="24" t="str">
        <f>_xlfn.IFNA(VLOOKUP(C6504,list!G:I,3,FALSE),"")</f>
        <v/>
      </c>
      <c r="O6504" s="26" t="str">
        <f t="shared" si="507"/>
        <v/>
      </c>
      <c r="P6504" s="28" t="str">
        <f t="shared" si="511"/>
        <v/>
      </c>
      <c r="Q6504" s="24" t="str">
        <f t="shared" si="508"/>
        <v/>
      </c>
      <c r="R6504" s="24" t="str">
        <f t="shared" si="509"/>
        <v/>
      </c>
      <c r="S6504" s="27" t="str">
        <f t="shared" si="510"/>
        <v/>
      </c>
    </row>
    <row r="6505" spans="2:19" x14ac:dyDescent="0.3">
      <c r="B6505" s="24" t="str">
        <f>_xlfn.IFNA(VLOOKUP(A6505,list!B:C,2,FALSE),"")</f>
        <v/>
      </c>
      <c r="D6505" s="24" t="str">
        <f>_xlfn.IFNA(VLOOKUP(C6505,list!$G$2:$I$10,2,FALSE),"")</f>
        <v/>
      </c>
      <c r="E6505" s="24" t="str">
        <f>_xlfn.IFNA(VLOOKUP(C6505,list!G:I,3,FALSE),"")</f>
        <v/>
      </c>
      <c r="O6505" s="26" t="str">
        <f t="shared" si="507"/>
        <v/>
      </c>
      <c r="P6505" s="28" t="str">
        <f t="shared" si="511"/>
        <v/>
      </c>
      <c r="Q6505" s="24" t="str">
        <f t="shared" si="508"/>
        <v/>
      </c>
      <c r="R6505" s="24" t="str">
        <f t="shared" si="509"/>
        <v/>
      </c>
      <c r="S6505" s="27" t="str">
        <f t="shared" si="510"/>
        <v/>
      </c>
    </row>
    <row r="6506" spans="2:19" x14ac:dyDescent="0.3">
      <c r="B6506" s="24" t="str">
        <f>_xlfn.IFNA(VLOOKUP(A6506,list!B:C,2,FALSE),"")</f>
        <v/>
      </c>
      <c r="D6506" s="24" t="str">
        <f>_xlfn.IFNA(VLOOKUP(C6506,list!$G$2:$I$10,2,FALSE),"")</f>
        <v/>
      </c>
      <c r="E6506" s="24" t="str">
        <f>_xlfn.IFNA(VLOOKUP(C6506,list!G:I,3,FALSE),"")</f>
        <v/>
      </c>
      <c r="O6506" s="26" t="str">
        <f t="shared" si="507"/>
        <v/>
      </c>
      <c r="P6506" s="28" t="str">
        <f t="shared" si="511"/>
        <v/>
      </c>
      <c r="Q6506" s="24" t="str">
        <f t="shared" si="508"/>
        <v/>
      </c>
      <c r="R6506" s="24" t="str">
        <f t="shared" si="509"/>
        <v/>
      </c>
      <c r="S6506" s="27" t="str">
        <f t="shared" si="510"/>
        <v/>
      </c>
    </row>
    <row r="6507" spans="2:19" x14ac:dyDescent="0.3">
      <c r="B6507" s="24" t="str">
        <f>_xlfn.IFNA(VLOOKUP(A6507,list!B:C,2,FALSE),"")</f>
        <v/>
      </c>
      <c r="D6507" s="24" t="str">
        <f>_xlfn.IFNA(VLOOKUP(C6507,list!$G$2:$I$10,2,FALSE),"")</f>
        <v/>
      </c>
      <c r="E6507" s="24" t="str">
        <f>_xlfn.IFNA(VLOOKUP(C6507,list!G:I,3,FALSE),"")</f>
        <v/>
      </c>
      <c r="O6507" s="26" t="str">
        <f t="shared" si="507"/>
        <v/>
      </c>
      <c r="P6507" s="28" t="str">
        <f t="shared" si="511"/>
        <v/>
      </c>
      <c r="Q6507" s="24" t="str">
        <f t="shared" si="508"/>
        <v/>
      </c>
      <c r="R6507" s="24" t="str">
        <f t="shared" si="509"/>
        <v/>
      </c>
      <c r="S6507" s="27" t="str">
        <f t="shared" si="510"/>
        <v/>
      </c>
    </row>
    <row r="6508" spans="2:19" x14ac:dyDescent="0.3">
      <c r="B6508" s="24" t="str">
        <f>_xlfn.IFNA(VLOOKUP(A6508,list!B:C,2,FALSE),"")</f>
        <v/>
      </c>
      <c r="D6508" s="24" t="str">
        <f>_xlfn.IFNA(VLOOKUP(C6508,list!$G$2:$I$10,2,FALSE),"")</f>
        <v/>
      </c>
      <c r="E6508" s="24" t="str">
        <f>_xlfn.IFNA(VLOOKUP(C6508,list!G:I,3,FALSE),"")</f>
        <v/>
      </c>
      <c r="O6508" s="26" t="str">
        <f t="shared" si="507"/>
        <v/>
      </c>
      <c r="P6508" s="28" t="str">
        <f t="shared" si="511"/>
        <v/>
      </c>
      <c r="Q6508" s="24" t="str">
        <f t="shared" si="508"/>
        <v/>
      </c>
      <c r="R6508" s="24" t="str">
        <f t="shared" si="509"/>
        <v/>
      </c>
      <c r="S6508" s="27" t="str">
        <f t="shared" si="510"/>
        <v/>
      </c>
    </row>
    <row r="6509" spans="2:19" x14ac:dyDescent="0.3">
      <c r="B6509" s="24" t="str">
        <f>_xlfn.IFNA(VLOOKUP(A6509,list!B:C,2,FALSE),"")</f>
        <v/>
      </c>
      <c r="D6509" s="24" t="str">
        <f>_xlfn.IFNA(VLOOKUP(C6509,list!$G$2:$I$10,2,FALSE),"")</f>
        <v/>
      </c>
      <c r="E6509" s="24" t="str">
        <f>_xlfn.IFNA(VLOOKUP(C6509,list!G:I,3,FALSE),"")</f>
        <v/>
      </c>
      <c r="O6509" s="26" t="str">
        <f t="shared" si="507"/>
        <v/>
      </c>
      <c r="P6509" s="28" t="str">
        <f t="shared" si="511"/>
        <v/>
      </c>
      <c r="Q6509" s="24" t="str">
        <f t="shared" si="508"/>
        <v/>
      </c>
      <c r="R6509" s="24" t="str">
        <f t="shared" si="509"/>
        <v/>
      </c>
      <c r="S6509" s="27" t="str">
        <f t="shared" si="510"/>
        <v/>
      </c>
    </row>
    <row r="6510" spans="2:19" x14ac:dyDescent="0.3">
      <c r="B6510" s="24" t="str">
        <f>_xlfn.IFNA(VLOOKUP(A6510,list!B:C,2,FALSE),"")</f>
        <v/>
      </c>
      <c r="D6510" s="24" t="str">
        <f>_xlfn.IFNA(VLOOKUP(C6510,list!$G$2:$I$10,2,FALSE),"")</f>
        <v/>
      </c>
      <c r="E6510" s="24" t="str">
        <f>_xlfn.IFNA(VLOOKUP(C6510,list!G:I,3,FALSE),"")</f>
        <v/>
      </c>
      <c r="O6510" s="26" t="str">
        <f t="shared" si="507"/>
        <v/>
      </c>
      <c r="P6510" s="28" t="str">
        <f t="shared" si="511"/>
        <v/>
      </c>
      <c r="Q6510" s="24" t="str">
        <f t="shared" si="508"/>
        <v/>
      </c>
      <c r="R6510" s="24" t="str">
        <f t="shared" si="509"/>
        <v/>
      </c>
      <c r="S6510" s="27" t="str">
        <f t="shared" si="510"/>
        <v/>
      </c>
    </row>
    <row r="6511" spans="2:19" x14ac:dyDescent="0.3">
      <c r="B6511" s="24" t="str">
        <f>_xlfn.IFNA(VLOOKUP(A6511,list!B:C,2,FALSE),"")</f>
        <v/>
      </c>
      <c r="D6511" s="24" t="str">
        <f>_xlfn.IFNA(VLOOKUP(C6511,list!$G$2:$I$10,2,FALSE),"")</f>
        <v/>
      </c>
      <c r="E6511" s="24" t="str">
        <f>_xlfn.IFNA(VLOOKUP(C6511,list!G:I,3,FALSE),"")</f>
        <v/>
      </c>
      <c r="O6511" s="26" t="str">
        <f t="shared" si="507"/>
        <v/>
      </c>
      <c r="P6511" s="28" t="str">
        <f t="shared" si="511"/>
        <v/>
      </c>
      <c r="Q6511" s="24" t="str">
        <f t="shared" si="508"/>
        <v/>
      </c>
      <c r="R6511" s="24" t="str">
        <f t="shared" si="509"/>
        <v/>
      </c>
      <c r="S6511" s="27" t="str">
        <f t="shared" si="510"/>
        <v/>
      </c>
    </row>
    <row r="6512" spans="2:19" x14ac:dyDescent="0.3">
      <c r="B6512" s="24" t="str">
        <f>_xlfn.IFNA(VLOOKUP(A6512,list!B:C,2,FALSE),"")</f>
        <v/>
      </c>
      <c r="D6512" s="24" t="str">
        <f>_xlfn.IFNA(VLOOKUP(C6512,list!$G$2:$I$10,2,FALSE),"")</f>
        <v/>
      </c>
      <c r="E6512" s="24" t="str">
        <f>_xlfn.IFNA(VLOOKUP(C6512,list!G:I,3,FALSE),"")</f>
        <v/>
      </c>
      <c r="O6512" s="26" t="str">
        <f t="shared" si="507"/>
        <v/>
      </c>
      <c r="P6512" s="28" t="str">
        <f t="shared" si="511"/>
        <v/>
      </c>
      <c r="Q6512" s="24" t="str">
        <f t="shared" si="508"/>
        <v/>
      </c>
      <c r="R6512" s="24" t="str">
        <f t="shared" si="509"/>
        <v/>
      </c>
      <c r="S6512" s="27" t="str">
        <f t="shared" si="510"/>
        <v/>
      </c>
    </row>
    <row r="6513" spans="2:19" x14ac:dyDescent="0.3">
      <c r="B6513" s="24" t="str">
        <f>_xlfn.IFNA(VLOOKUP(A6513,list!B:C,2,FALSE),"")</f>
        <v/>
      </c>
      <c r="D6513" s="24" t="str">
        <f>_xlfn.IFNA(VLOOKUP(C6513,list!$G$2:$I$10,2,FALSE),"")</f>
        <v/>
      </c>
      <c r="E6513" s="24" t="str">
        <f>_xlfn.IFNA(VLOOKUP(C6513,list!G:I,3,FALSE),"")</f>
        <v/>
      </c>
      <c r="O6513" s="26" t="str">
        <f t="shared" si="507"/>
        <v/>
      </c>
      <c r="P6513" s="28" t="str">
        <f t="shared" si="511"/>
        <v/>
      </c>
      <c r="Q6513" s="24" t="str">
        <f t="shared" si="508"/>
        <v/>
      </c>
      <c r="R6513" s="24" t="str">
        <f t="shared" si="509"/>
        <v/>
      </c>
      <c r="S6513" s="27" t="str">
        <f t="shared" si="510"/>
        <v/>
      </c>
    </row>
    <row r="6514" spans="2:19" x14ac:dyDescent="0.3">
      <c r="B6514" s="24" t="str">
        <f>_xlfn.IFNA(VLOOKUP(A6514,list!B:C,2,FALSE),"")</f>
        <v/>
      </c>
      <c r="D6514" s="24" t="str">
        <f>_xlfn.IFNA(VLOOKUP(C6514,list!$G$2:$I$10,2,FALSE),"")</f>
        <v/>
      </c>
      <c r="E6514" s="24" t="str">
        <f>_xlfn.IFNA(VLOOKUP(C6514,list!G:I,3,FALSE),"")</f>
        <v/>
      </c>
      <c r="O6514" s="26" t="str">
        <f t="shared" si="507"/>
        <v/>
      </c>
      <c r="P6514" s="28" t="str">
        <f t="shared" si="511"/>
        <v/>
      </c>
      <c r="Q6514" s="24" t="str">
        <f t="shared" si="508"/>
        <v/>
      </c>
      <c r="R6514" s="24" t="str">
        <f t="shared" si="509"/>
        <v/>
      </c>
      <c r="S6514" s="27" t="str">
        <f t="shared" si="510"/>
        <v/>
      </c>
    </row>
    <row r="6515" spans="2:19" x14ac:dyDescent="0.3">
      <c r="B6515" s="24" t="str">
        <f>_xlfn.IFNA(VLOOKUP(A6515,list!B:C,2,FALSE),"")</f>
        <v/>
      </c>
      <c r="D6515" s="24" t="str">
        <f>_xlfn.IFNA(VLOOKUP(C6515,list!$G$2:$I$10,2,FALSE),"")</f>
        <v/>
      </c>
      <c r="E6515" s="24" t="str">
        <f>_xlfn.IFNA(VLOOKUP(C6515,list!G:I,3,FALSE),"")</f>
        <v/>
      </c>
      <c r="O6515" s="26" t="str">
        <f t="shared" si="507"/>
        <v/>
      </c>
      <c r="P6515" s="28" t="str">
        <f t="shared" si="511"/>
        <v/>
      </c>
      <c r="Q6515" s="24" t="str">
        <f t="shared" si="508"/>
        <v/>
      </c>
      <c r="R6515" s="24" t="str">
        <f t="shared" si="509"/>
        <v/>
      </c>
      <c r="S6515" s="27" t="str">
        <f t="shared" si="510"/>
        <v/>
      </c>
    </row>
    <row r="6516" spans="2:19" x14ac:dyDescent="0.3">
      <c r="B6516" s="24" t="str">
        <f>_xlfn.IFNA(VLOOKUP(A6516,list!B:C,2,FALSE),"")</f>
        <v/>
      </c>
      <c r="D6516" s="24" t="str">
        <f>_xlfn.IFNA(VLOOKUP(C6516,list!$G$2:$I$10,2,FALSE),"")</f>
        <v/>
      </c>
      <c r="E6516" s="24" t="str">
        <f>_xlfn.IFNA(VLOOKUP(C6516,list!G:I,3,FALSE),"")</f>
        <v/>
      </c>
      <c r="O6516" s="26" t="str">
        <f t="shared" si="507"/>
        <v/>
      </c>
      <c r="P6516" s="28" t="str">
        <f t="shared" si="511"/>
        <v/>
      </c>
      <c r="Q6516" s="24" t="str">
        <f t="shared" si="508"/>
        <v/>
      </c>
      <c r="R6516" s="24" t="str">
        <f t="shared" si="509"/>
        <v/>
      </c>
      <c r="S6516" s="27" t="str">
        <f t="shared" si="510"/>
        <v/>
      </c>
    </row>
    <row r="6517" spans="2:19" x14ac:dyDescent="0.3">
      <c r="B6517" s="24" t="str">
        <f>_xlfn.IFNA(VLOOKUP(A6517,list!B:C,2,FALSE),"")</f>
        <v/>
      </c>
      <c r="D6517" s="24" t="str">
        <f>_xlfn.IFNA(VLOOKUP(C6517,list!$G$2:$I$10,2,FALSE),"")</f>
        <v/>
      </c>
      <c r="E6517" s="24" t="str">
        <f>_xlfn.IFNA(VLOOKUP(C6517,list!G:I,3,FALSE),"")</f>
        <v/>
      </c>
      <c r="O6517" s="26" t="str">
        <f t="shared" si="507"/>
        <v/>
      </c>
      <c r="P6517" s="28" t="str">
        <f t="shared" si="511"/>
        <v/>
      </c>
      <c r="Q6517" s="24" t="str">
        <f t="shared" si="508"/>
        <v/>
      </c>
      <c r="R6517" s="24" t="str">
        <f t="shared" si="509"/>
        <v/>
      </c>
      <c r="S6517" s="27" t="str">
        <f t="shared" si="510"/>
        <v/>
      </c>
    </row>
    <row r="6518" spans="2:19" x14ac:dyDescent="0.3">
      <c r="B6518" s="24" t="str">
        <f>_xlfn.IFNA(VLOOKUP(A6518,list!B:C,2,FALSE),"")</f>
        <v/>
      </c>
      <c r="D6518" s="24" t="str">
        <f>_xlfn.IFNA(VLOOKUP(C6518,list!$G$2:$I$10,2,FALSE),"")</f>
        <v/>
      </c>
      <c r="E6518" s="24" t="str">
        <f>_xlfn.IFNA(VLOOKUP(C6518,list!G:I,3,FALSE),"")</f>
        <v/>
      </c>
      <c r="O6518" s="26" t="str">
        <f t="shared" si="507"/>
        <v/>
      </c>
      <c r="P6518" s="28" t="str">
        <f t="shared" si="511"/>
        <v/>
      </c>
      <c r="Q6518" s="24" t="str">
        <f t="shared" si="508"/>
        <v/>
      </c>
      <c r="R6518" s="24" t="str">
        <f t="shared" si="509"/>
        <v/>
      </c>
      <c r="S6518" s="27" t="str">
        <f t="shared" si="510"/>
        <v/>
      </c>
    </row>
    <row r="6519" spans="2:19" x14ac:dyDescent="0.3">
      <c r="B6519" s="24" t="str">
        <f>_xlfn.IFNA(VLOOKUP(A6519,list!B:C,2,FALSE),"")</f>
        <v/>
      </c>
      <c r="D6519" s="24" t="str">
        <f>_xlfn.IFNA(VLOOKUP(C6519,list!$G$2:$I$10,2,FALSE),"")</f>
        <v/>
      </c>
      <c r="E6519" s="24" t="str">
        <f>_xlfn.IFNA(VLOOKUP(C6519,list!G:I,3,FALSE),"")</f>
        <v/>
      </c>
      <c r="O6519" s="26" t="str">
        <f t="shared" si="507"/>
        <v/>
      </c>
      <c r="P6519" s="28" t="str">
        <f t="shared" si="511"/>
        <v/>
      </c>
      <c r="Q6519" s="24" t="str">
        <f t="shared" si="508"/>
        <v/>
      </c>
      <c r="R6519" s="24" t="str">
        <f t="shared" si="509"/>
        <v/>
      </c>
      <c r="S6519" s="27" t="str">
        <f t="shared" si="510"/>
        <v/>
      </c>
    </row>
    <row r="6520" spans="2:19" x14ac:dyDescent="0.3">
      <c r="B6520" s="24" t="str">
        <f>_xlfn.IFNA(VLOOKUP(A6520,list!B:C,2,FALSE),"")</f>
        <v/>
      </c>
      <c r="D6520" s="24" t="str">
        <f>_xlfn.IFNA(VLOOKUP(C6520,list!$G$2:$I$10,2,FALSE),"")</f>
        <v/>
      </c>
      <c r="E6520" s="24" t="str">
        <f>_xlfn.IFNA(VLOOKUP(C6520,list!G:I,3,FALSE),"")</f>
        <v/>
      </c>
      <c r="O6520" s="26" t="str">
        <f t="shared" si="507"/>
        <v/>
      </c>
      <c r="P6520" s="28" t="str">
        <f t="shared" si="511"/>
        <v/>
      </c>
      <c r="Q6520" s="24" t="str">
        <f t="shared" si="508"/>
        <v/>
      </c>
      <c r="R6520" s="24" t="str">
        <f t="shared" si="509"/>
        <v/>
      </c>
      <c r="S6520" s="27" t="str">
        <f t="shared" si="510"/>
        <v/>
      </c>
    </row>
    <row r="6521" spans="2:19" x14ac:dyDescent="0.3">
      <c r="B6521" s="24" t="str">
        <f>_xlfn.IFNA(VLOOKUP(A6521,list!B:C,2,FALSE),"")</f>
        <v/>
      </c>
      <c r="D6521" s="24" t="str">
        <f>_xlfn.IFNA(VLOOKUP(C6521,list!$G$2:$I$10,2,FALSE),"")</f>
        <v/>
      </c>
      <c r="E6521" s="24" t="str">
        <f>_xlfn.IFNA(VLOOKUP(C6521,list!G:I,3,FALSE),"")</f>
        <v/>
      </c>
      <c r="O6521" s="26" t="str">
        <f t="shared" si="507"/>
        <v/>
      </c>
      <c r="P6521" s="28" t="str">
        <f t="shared" si="511"/>
        <v/>
      </c>
      <c r="Q6521" s="24" t="str">
        <f t="shared" si="508"/>
        <v/>
      </c>
      <c r="R6521" s="24" t="str">
        <f t="shared" si="509"/>
        <v/>
      </c>
      <c r="S6521" s="27" t="str">
        <f t="shared" si="510"/>
        <v/>
      </c>
    </row>
    <row r="6522" spans="2:19" x14ac:dyDescent="0.3">
      <c r="B6522" s="24" t="str">
        <f>_xlfn.IFNA(VLOOKUP(A6522,list!B:C,2,FALSE),"")</f>
        <v/>
      </c>
      <c r="D6522" s="24" t="str">
        <f>_xlfn.IFNA(VLOOKUP(C6522,list!$G$2:$I$10,2,FALSE),"")</f>
        <v/>
      </c>
      <c r="E6522" s="24" t="str">
        <f>_xlfn.IFNA(VLOOKUP(C6522,list!G:I,3,FALSE),"")</f>
        <v/>
      </c>
      <c r="O6522" s="26" t="str">
        <f t="shared" si="507"/>
        <v/>
      </c>
      <c r="P6522" s="28" t="str">
        <f t="shared" si="511"/>
        <v/>
      </c>
      <c r="Q6522" s="24" t="str">
        <f t="shared" si="508"/>
        <v/>
      </c>
      <c r="R6522" s="24" t="str">
        <f t="shared" si="509"/>
        <v/>
      </c>
      <c r="S6522" s="27" t="str">
        <f t="shared" si="510"/>
        <v/>
      </c>
    </row>
    <row r="6523" spans="2:19" x14ac:dyDescent="0.3">
      <c r="B6523" s="24" t="str">
        <f>_xlfn.IFNA(VLOOKUP(A6523,list!B:C,2,FALSE),"")</f>
        <v/>
      </c>
      <c r="D6523" s="24" t="str">
        <f>_xlfn.IFNA(VLOOKUP(C6523,list!$G$2:$I$10,2,FALSE),"")</f>
        <v/>
      </c>
      <c r="E6523" s="24" t="str">
        <f>_xlfn.IFNA(VLOOKUP(C6523,list!G:I,3,FALSE),"")</f>
        <v/>
      </c>
      <c r="O6523" s="26" t="str">
        <f t="shared" si="507"/>
        <v/>
      </c>
      <c r="P6523" s="28" t="str">
        <f t="shared" si="511"/>
        <v/>
      </c>
      <c r="Q6523" s="24" t="str">
        <f t="shared" si="508"/>
        <v/>
      </c>
      <c r="R6523" s="24" t="str">
        <f t="shared" si="509"/>
        <v/>
      </c>
      <c r="S6523" s="27" t="str">
        <f t="shared" si="510"/>
        <v/>
      </c>
    </row>
    <row r="6524" spans="2:19" x14ac:dyDescent="0.3">
      <c r="B6524" s="24" t="str">
        <f>_xlfn.IFNA(VLOOKUP(A6524,list!B:C,2,FALSE),"")</f>
        <v/>
      </c>
      <c r="D6524" s="24" t="str">
        <f>_xlfn.IFNA(VLOOKUP(C6524,list!$G$2:$I$10,2,FALSE),"")</f>
        <v/>
      </c>
      <c r="E6524" s="24" t="str">
        <f>_xlfn.IFNA(VLOOKUP(C6524,list!G:I,3,FALSE),"")</f>
        <v/>
      </c>
      <c r="O6524" s="26" t="str">
        <f t="shared" si="507"/>
        <v/>
      </c>
      <c r="P6524" s="28" t="str">
        <f t="shared" si="511"/>
        <v/>
      </c>
      <c r="Q6524" s="24" t="str">
        <f t="shared" si="508"/>
        <v/>
      </c>
      <c r="R6524" s="24" t="str">
        <f t="shared" si="509"/>
        <v/>
      </c>
      <c r="S6524" s="27" t="str">
        <f t="shared" si="510"/>
        <v/>
      </c>
    </row>
    <row r="6525" spans="2:19" x14ac:dyDescent="0.3">
      <c r="B6525" s="24" t="str">
        <f>_xlfn.IFNA(VLOOKUP(A6525,list!B:C,2,FALSE),"")</f>
        <v/>
      </c>
      <c r="D6525" s="24" t="str">
        <f>_xlfn.IFNA(VLOOKUP(C6525,list!$G$2:$I$10,2,FALSE),"")</f>
        <v/>
      </c>
      <c r="E6525" s="24" t="str">
        <f>_xlfn.IFNA(VLOOKUP(C6525,list!G:I,3,FALSE),"")</f>
        <v/>
      </c>
      <c r="O6525" s="26" t="str">
        <f t="shared" si="507"/>
        <v/>
      </c>
      <c r="P6525" s="28" t="str">
        <f t="shared" si="511"/>
        <v/>
      </c>
      <c r="Q6525" s="24" t="str">
        <f t="shared" si="508"/>
        <v/>
      </c>
      <c r="R6525" s="24" t="str">
        <f t="shared" si="509"/>
        <v/>
      </c>
      <c r="S6525" s="27" t="str">
        <f t="shared" si="510"/>
        <v/>
      </c>
    </row>
    <row r="6526" spans="2:19" x14ac:dyDescent="0.3">
      <c r="B6526" s="24" t="str">
        <f>_xlfn.IFNA(VLOOKUP(A6526,list!B:C,2,FALSE),"")</f>
        <v/>
      </c>
      <c r="D6526" s="24" t="str">
        <f>_xlfn.IFNA(VLOOKUP(C6526,list!$G$2:$I$10,2,FALSE),"")</f>
        <v/>
      </c>
      <c r="E6526" s="24" t="str">
        <f>_xlfn.IFNA(VLOOKUP(C6526,list!G:I,3,FALSE),"")</f>
        <v/>
      </c>
      <c r="O6526" s="26" t="str">
        <f t="shared" si="507"/>
        <v/>
      </c>
      <c r="P6526" s="28" t="str">
        <f t="shared" si="511"/>
        <v/>
      </c>
      <c r="Q6526" s="24" t="str">
        <f t="shared" si="508"/>
        <v/>
      </c>
      <c r="R6526" s="24" t="str">
        <f t="shared" si="509"/>
        <v/>
      </c>
      <c r="S6526" s="27" t="str">
        <f t="shared" si="510"/>
        <v/>
      </c>
    </row>
    <row r="6527" spans="2:19" x14ac:dyDescent="0.3">
      <c r="B6527" s="24" t="str">
        <f>_xlfn.IFNA(VLOOKUP(A6527,list!B:C,2,FALSE),"")</f>
        <v/>
      </c>
      <c r="D6527" s="24" t="str">
        <f>_xlfn.IFNA(VLOOKUP(C6527,list!$G$2:$I$10,2,FALSE),"")</f>
        <v/>
      </c>
      <c r="E6527" s="24" t="str">
        <f>_xlfn.IFNA(VLOOKUP(C6527,list!G:I,3,FALSE),"")</f>
        <v/>
      </c>
      <c r="O6527" s="26" t="str">
        <f t="shared" si="507"/>
        <v/>
      </c>
      <c r="P6527" s="28" t="str">
        <f t="shared" si="511"/>
        <v/>
      </c>
      <c r="Q6527" s="24" t="str">
        <f t="shared" si="508"/>
        <v/>
      </c>
      <c r="R6527" s="24" t="str">
        <f t="shared" si="509"/>
        <v/>
      </c>
      <c r="S6527" s="27" t="str">
        <f t="shared" si="510"/>
        <v/>
      </c>
    </row>
    <row r="6528" spans="2:19" x14ac:dyDescent="0.3">
      <c r="B6528" s="24" t="str">
        <f>_xlfn.IFNA(VLOOKUP(A6528,list!B:C,2,FALSE),"")</f>
        <v/>
      </c>
      <c r="D6528" s="24" t="str">
        <f>_xlfn.IFNA(VLOOKUP(C6528,list!$G$2:$I$10,2,FALSE),"")</f>
        <v/>
      </c>
      <c r="E6528" s="24" t="str">
        <f>_xlfn.IFNA(VLOOKUP(C6528,list!G:I,3,FALSE),"")</f>
        <v/>
      </c>
      <c r="O6528" s="26" t="str">
        <f t="shared" si="507"/>
        <v/>
      </c>
      <c r="P6528" s="28" t="str">
        <f t="shared" si="511"/>
        <v/>
      </c>
      <c r="Q6528" s="24" t="str">
        <f t="shared" si="508"/>
        <v/>
      </c>
      <c r="R6528" s="24" t="str">
        <f t="shared" si="509"/>
        <v/>
      </c>
      <c r="S6528" s="27" t="str">
        <f t="shared" si="510"/>
        <v/>
      </c>
    </row>
    <row r="6529" spans="2:19" x14ac:dyDescent="0.3">
      <c r="B6529" s="24" t="str">
        <f>_xlfn.IFNA(VLOOKUP(A6529,list!B:C,2,FALSE),"")</f>
        <v/>
      </c>
      <c r="D6529" s="24" t="str">
        <f>_xlfn.IFNA(VLOOKUP(C6529,list!$G$2:$I$10,2,FALSE),"")</f>
        <v/>
      </c>
      <c r="E6529" s="24" t="str">
        <f>_xlfn.IFNA(VLOOKUP(C6529,list!G:I,3,FALSE),"")</f>
        <v/>
      </c>
      <c r="O6529" s="26" t="str">
        <f t="shared" si="507"/>
        <v/>
      </c>
      <c r="P6529" s="28" t="str">
        <f t="shared" si="511"/>
        <v/>
      </c>
      <c r="Q6529" s="24" t="str">
        <f t="shared" si="508"/>
        <v/>
      </c>
      <c r="R6529" s="24" t="str">
        <f t="shared" si="509"/>
        <v/>
      </c>
      <c r="S6529" s="27" t="str">
        <f t="shared" si="510"/>
        <v/>
      </c>
    </row>
    <row r="6530" spans="2:19" x14ac:dyDescent="0.3">
      <c r="B6530" s="24" t="str">
        <f>_xlfn.IFNA(VLOOKUP(A6530,list!B:C,2,FALSE),"")</f>
        <v/>
      </c>
      <c r="D6530" s="24" t="str">
        <f>_xlfn.IFNA(VLOOKUP(C6530,list!$G$2:$I$10,2,FALSE),"")</f>
        <v/>
      </c>
      <c r="E6530" s="24" t="str">
        <f>_xlfn.IFNA(VLOOKUP(C6530,list!G:I,3,FALSE),"")</f>
        <v/>
      </c>
      <c r="O6530" s="26" t="str">
        <f t="shared" ref="O6530:O6593" si="512">IFERROR(IF(H6530="","",DATE(YEAR(H6530),MONTH(H6530),1)),"")</f>
        <v/>
      </c>
      <c r="P6530" s="28" t="str">
        <f t="shared" si="511"/>
        <v/>
      </c>
      <c r="Q6530" s="24" t="str">
        <f t="shared" ref="Q6530:Q6593" si="513">IFERROR(IF(J6530="","",MONTH(EOMONTH(J6530,(DAY(J6530)&gt;15)+0))),"")</f>
        <v/>
      </c>
      <c r="R6530" s="24" t="str">
        <f t="shared" ref="R6530:R6593" si="514">IFERROR(IF(J6530="","",IF(AND(MONTH(J6530)=12,Q6530=1),YEAR(J6530)+1,YEAR(J6530))),"")</f>
        <v/>
      </c>
      <c r="S6530" s="27" t="str">
        <f t="shared" ref="S6530:S6593" si="515">IF(OR(Q6530="",R6530=""),"",DATE(R6530,Q6530,1))</f>
        <v/>
      </c>
    </row>
    <row r="6531" spans="2:19" x14ac:dyDescent="0.3">
      <c r="B6531" s="24" t="str">
        <f>_xlfn.IFNA(VLOOKUP(A6531,list!B:C,2,FALSE),"")</f>
        <v/>
      </c>
      <c r="D6531" s="24" t="str">
        <f>_xlfn.IFNA(VLOOKUP(C6531,list!$G$2:$I$10,2,FALSE),"")</f>
        <v/>
      </c>
      <c r="E6531" s="24" t="str">
        <f>_xlfn.IFNA(VLOOKUP(C6531,list!G:I,3,FALSE),"")</f>
        <v/>
      </c>
      <c r="O6531" s="26" t="str">
        <f t="shared" si="512"/>
        <v/>
      </c>
      <c r="P6531" s="28" t="str">
        <f t="shared" ref="P6531:P6594" si="516">IFERROR(IF(J6531&gt;0,((J6531-H6531)/7),""),"")</f>
        <v/>
      </c>
      <c r="Q6531" s="24" t="str">
        <f t="shared" si="513"/>
        <v/>
      </c>
      <c r="R6531" s="24" t="str">
        <f t="shared" si="514"/>
        <v/>
      </c>
      <c r="S6531" s="27" t="str">
        <f t="shared" si="515"/>
        <v/>
      </c>
    </row>
    <row r="6532" spans="2:19" x14ac:dyDescent="0.3">
      <c r="B6532" s="24" t="str">
        <f>_xlfn.IFNA(VLOOKUP(A6532,list!B:C,2,FALSE),"")</f>
        <v/>
      </c>
      <c r="D6532" s="24" t="str">
        <f>_xlfn.IFNA(VLOOKUP(C6532,list!$G$2:$I$10,2,FALSE),"")</f>
        <v/>
      </c>
      <c r="E6532" s="24" t="str">
        <f>_xlfn.IFNA(VLOOKUP(C6532,list!G:I,3,FALSE),"")</f>
        <v/>
      </c>
      <c r="O6532" s="26" t="str">
        <f t="shared" si="512"/>
        <v/>
      </c>
      <c r="P6532" s="28" t="str">
        <f t="shared" si="516"/>
        <v/>
      </c>
      <c r="Q6532" s="24" t="str">
        <f t="shared" si="513"/>
        <v/>
      </c>
      <c r="R6532" s="24" t="str">
        <f t="shared" si="514"/>
        <v/>
      </c>
      <c r="S6532" s="27" t="str">
        <f t="shared" si="515"/>
        <v/>
      </c>
    </row>
    <row r="6533" spans="2:19" x14ac:dyDescent="0.3">
      <c r="B6533" s="24" t="str">
        <f>_xlfn.IFNA(VLOOKUP(A6533,list!B:C,2,FALSE),"")</f>
        <v/>
      </c>
      <c r="D6533" s="24" t="str">
        <f>_xlfn.IFNA(VLOOKUP(C6533,list!$G$2:$I$10,2,FALSE),"")</f>
        <v/>
      </c>
      <c r="E6533" s="24" t="str">
        <f>_xlfn.IFNA(VLOOKUP(C6533,list!G:I,3,FALSE),"")</f>
        <v/>
      </c>
      <c r="O6533" s="26" t="str">
        <f t="shared" si="512"/>
        <v/>
      </c>
      <c r="P6533" s="28" t="str">
        <f t="shared" si="516"/>
        <v/>
      </c>
      <c r="Q6533" s="24" t="str">
        <f t="shared" si="513"/>
        <v/>
      </c>
      <c r="R6533" s="24" t="str">
        <f t="shared" si="514"/>
        <v/>
      </c>
      <c r="S6533" s="27" t="str">
        <f t="shared" si="515"/>
        <v/>
      </c>
    </row>
    <row r="6534" spans="2:19" x14ac:dyDescent="0.3">
      <c r="B6534" s="24" t="str">
        <f>_xlfn.IFNA(VLOOKUP(A6534,list!B:C,2,FALSE),"")</f>
        <v/>
      </c>
      <c r="D6534" s="24" t="str">
        <f>_xlfn.IFNA(VLOOKUP(C6534,list!$G$2:$I$10,2,FALSE),"")</f>
        <v/>
      </c>
      <c r="E6534" s="24" t="str">
        <f>_xlfn.IFNA(VLOOKUP(C6534,list!G:I,3,FALSE),"")</f>
        <v/>
      </c>
      <c r="O6534" s="26" t="str">
        <f t="shared" si="512"/>
        <v/>
      </c>
      <c r="P6534" s="28" t="str">
        <f t="shared" si="516"/>
        <v/>
      </c>
      <c r="Q6534" s="24" t="str">
        <f t="shared" si="513"/>
        <v/>
      </c>
      <c r="R6534" s="24" t="str">
        <f t="shared" si="514"/>
        <v/>
      </c>
      <c r="S6534" s="27" t="str">
        <f t="shared" si="515"/>
        <v/>
      </c>
    </row>
    <row r="6535" spans="2:19" x14ac:dyDescent="0.3">
      <c r="B6535" s="24" t="str">
        <f>_xlfn.IFNA(VLOOKUP(A6535,list!B:C,2,FALSE),"")</f>
        <v/>
      </c>
      <c r="D6535" s="24" t="str">
        <f>_xlfn.IFNA(VLOOKUP(C6535,list!$G$2:$I$10,2,FALSE),"")</f>
        <v/>
      </c>
      <c r="E6535" s="24" t="str">
        <f>_xlfn.IFNA(VLOOKUP(C6535,list!G:I,3,FALSE),"")</f>
        <v/>
      </c>
      <c r="O6535" s="26" t="str">
        <f t="shared" si="512"/>
        <v/>
      </c>
      <c r="P6535" s="28" t="str">
        <f t="shared" si="516"/>
        <v/>
      </c>
      <c r="Q6535" s="24" t="str">
        <f t="shared" si="513"/>
        <v/>
      </c>
      <c r="R6535" s="24" t="str">
        <f t="shared" si="514"/>
        <v/>
      </c>
      <c r="S6535" s="27" t="str">
        <f t="shared" si="515"/>
        <v/>
      </c>
    </row>
    <row r="6536" spans="2:19" x14ac:dyDescent="0.3">
      <c r="B6536" s="24" t="str">
        <f>_xlfn.IFNA(VLOOKUP(A6536,list!B:C,2,FALSE),"")</f>
        <v/>
      </c>
      <c r="D6536" s="24" t="str">
        <f>_xlfn.IFNA(VLOOKUP(C6536,list!$G$2:$I$10,2,FALSE),"")</f>
        <v/>
      </c>
      <c r="E6536" s="24" t="str">
        <f>_xlfn.IFNA(VLOOKUP(C6536,list!G:I,3,FALSE),"")</f>
        <v/>
      </c>
      <c r="O6536" s="26" t="str">
        <f t="shared" si="512"/>
        <v/>
      </c>
      <c r="P6536" s="28" t="str">
        <f t="shared" si="516"/>
        <v/>
      </c>
      <c r="Q6536" s="24" t="str">
        <f t="shared" si="513"/>
        <v/>
      </c>
      <c r="R6536" s="24" t="str">
        <f t="shared" si="514"/>
        <v/>
      </c>
      <c r="S6536" s="27" t="str">
        <f t="shared" si="515"/>
        <v/>
      </c>
    </row>
    <row r="6537" spans="2:19" x14ac:dyDescent="0.3">
      <c r="B6537" s="24" t="str">
        <f>_xlfn.IFNA(VLOOKUP(A6537,list!B:C,2,FALSE),"")</f>
        <v/>
      </c>
      <c r="D6537" s="24" t="str">
        <f>_xlfn.IFNA(VLOOKUP(C6537,list!$G$2:$I$10,2,FALSE),"")</f>
        <v/>
      </c>
      <c r="E6537" s="24" t="str">
        <f>_xlfn.IFNA(VLOOKUP(C6537,list!G:I,3,FALSE),"")</f>
        <v/>
      </c>
      <c r="O6537" s="26" t="str">
        <f t="shared" si="512"/>
        <v/>
      </c>
      <c r="P6537" s="28" t="str">
        <f t="shared" si="516"/>
        <v/>
      </c>
      <c r="Q6537" s="24" t="str">
        <f t="shared" si="513"/>
        <v/>
      </c>
      <c r="R6537" s="24" t="str">
        <f t="shared" si="514"/>
        <v/>
      </c>
      <c r="S6537" s="27" t="str">
        <f t="shared" si="515"/>
        <v/>
      </c>
    </row>
    <row r="6538" spans="2:19" x14ac:dyDescent="0.3">
      <c r="B6538" s="24" t="str">
        <f>_xlfn.IFNA(VLOOKUP(A6538,list!B:C,2,FALSE),"")</f>
        <v/>
      </c>
      <c r="D6538" s="24" t="str">
        <f>_xlfn.IFNA(VLOOKUP(C6538,list!$G$2:$I$10,2,FALSE),"")</f>
        <v/>
      </c>
      <c r="E6538" s="24" t="str">
        <f>_xlfn.IFNA(VLOOKUP(C6538,list!G:I,3,FALSE),"")</f>
        <v/>
      </c>
      <c r="O6538" s="26" t="str">
        <f t="shared" si="512"/>
        <v/>
      </c>
      <c r="P6538" s="28" t="str">
        <f t="shared" si="516"/>
        <v/>
      </c>
      <c r="Q6538" s="24" t="str">
        <f t="shared" si="513"/>
        <v/>
      </c>
      <c r="R6538" s="24" t="str">
        <f t="shared" si="514"/>
        <v/>
      </c>
      <c r="S6538" s="27" t="str">
        <f t="shared" si="515"/>
        <v/>
      </c>
    </row>
    <row r="6539" spans="2:19" x14ac:dyDescent="0.3">
      <c r="B6539" s="24" t="str">
        <f>_xlfn.IFNA(VLOOKUP(A6539,list!B:C,2,FALSE),"")</f>
        <v/>
      </c>
      <c r="D6539" s="24" t="str">
        <f>_xlfn.IFNA(VLOOKUP(C6539,list!$G$2:$I$10,2,FALSE),"")</f>
        <v/>
      </c>
      <c r="E6539" s="24" t="str">
        <f>_xlfn.IFNA(VLOOKUP(C6539,list!G:I,3,FALSE),"")</f>
        <v/>
      </c>
      <c r="O6539" s="26" t="str">
        <f t="shared" si="512"/>
        <v/>
      </c>
      <c r="P6539" s="28" t="str">
        <f t="shared" si="516"/>
        <v/>
      </c>
      <c r="Q6539" s="24" t="str">
        <f t="shared" si="513"/>
        <v/>
      </c>
      <c r="R6539" s="24" t="str">
        <f t="shared" si="514"/>
        <v/>
      </c>
      <c r="S6539" s="27" t="str">
        <f t="shared" si="515"/>
        <v/>
      </c>
    </row>
    <row r="6540" spans="2:19" x14ac:dyDescent="0.3">
      <c r="B6540" s="24" t="str">
        <f>_xlfn.IFNA(VLOOKUP(A6540,list!B:C,2,FALSE),"")</f>
        <v/>
      </c>
      <c r="D6540" s="24" t="str">
        <f>_xlfn.IFNA(VLOOKUP(C6540,list!$G$2:$I$10,2,FALSE),"")</f>
        <v/>
      </c>
      <c r="E6540" s="24" t="str">
        <f>_xlfn.IFNA(VLOOKUP(C6540,list!G:I,3,FALSE),"")</f>
        <v/>
      </c>
      <c r="O6540" s="26" t="str">
        <f t="shared" si="512"/>
        <v/>
      </c>
      <c r="P6540" s="28" t="str">
        <f t="shared" si="516"/>
        <v/>
      </c>
      <c r="Q6540" s="24" t="str">
        <f t="shared" si="513"/>
        <v/>
      </c>
      <c r="R6540" s="24" t="str">
        <f t="shared" si="514"/>
        <v/>
      </c>
      <c r="S6540" s="27" t="str">
        <f t="shared" si="515"/>
        <v/>
      </c>
    </row>
    <row r="6541" spans="2:19" x14ac:dyDescent="0.3">
      <c r="B6541" s="24" t="str">
        <f>_xlfn.IFNA(VLOOKUP(A6541,list!B:C,2,FALSE),"")</f>
        <v/>
      </c>
      <c r="D6541" s="24" t="str">
        <f>_xlfn.IFNA(VLOOKUP(C6541,list!$G$2:$I$10,2,FALSE),"")</f>
        <v/>
      </c>
      <c r="E6541" s="24" t="str">
        <f>_xlfn.IFNA(VLOOKUP(C6541,list!G:I,3,FALSE),"")</f>
        <v/>
      </c>
      <c r="O6541" s="26" t="str">
        <f t="shared" si="512"/>
        <v/>
      </c>
      <c r="P6541" s="28" t="str">
        <f t="shared" si="516"/>
        <v/>
      </c>
      <c r="Q6541" s="24" t="str">
        <f t="shared" si="513"/>
        <v/>
      </c>
      <c r="R6541" s="24" t="str">
        <f t="shared" si="514"/>
        <v/>
      </c>
      <c r="S6541" s="27" t="str">
        <f t="shared" si="515"/>
        <v/>
      </c>
    </row>
    <row r="6542" spans="2:19" x14ac:dyDescent="0.3">
      <c r="B6542" s="24" t="str">
        <f>_xlfn.IFNA(VLOOKUP(A6542,list!B:C,2,FALSE),"")</f>
        <v/>
      </c>
      <c r="D6542" s="24" t="str">
        <f>_xlfn.IFNA(VLOOKUP(C6542,list!$G$2:$I$10,2,FALSE),"")</f>
        <v/>
      </c>
      <c r="E6542" s="24" t="str">
        <f>_xlfn.IFNA(VLOOKUP(C6542,list!G:I,3,FALSE),"")</f>
        <v/>
      </c>
      <c r="O6542" s="26" t="str">
        <f t="shared" si="512"/>
        <v/>
      </c>
      <c r="P6542" s="28" t="str">
        <f t="shared" si="516"/>
        <v/>
      </c>
      <c r="Q6542" s="24" t="str">
        <f t="shared" si="513"/>
        <v/>
      </c>
      <c r="R6542" s="24" t="str">
        <f t="shared" si="514"/>
        <v/>
      </c>
      <c r="S6542" s="27" t="str">
        <f t="shared" si="515"/>
        <v/>
      </c>
    </row>
    <row r="6543" spans="2:19" x14ac:dyDescent="0.3">
      <c r="B6543" s="24" t="str">
        <f>_xlfn.IFNA(VLOOKUP(A6543,list!B:C,2,FALSE),"")</f>
        <v/>
      </c>
      <c r="D6543" s="24" t="str">
        <f>_xlfn.IFNA(VLOOKUP(C6543,list!$G$2:$I$10,2,FALSE),"")</f>
        <v/>
      </c>
      <c r="E6543" s="24" t="str">
        <f>_xlfn.IFNA(VLOOKUP(C6543,list!G:I,3,FALSE),"")</f>
        <v/>
      </c>
      <c r="O6543" s="26" t="str">
        <f t="shared" si="512"/>
        <v/>
      </c>
      <c r="P6543" s="28" t="str">
        <f t="shared" si="516"/>
        <v/>
      </c>
      <c r="Q6543" s="24" t="str">
        <f t="shared" si="513"/>
        <v/>
      </c>
      <c r="R6543" s="24" t="str">
        <f t="shared" si="514"/>
        <v/>
      </c>
      <c r="S6543" s="27" t="str">
        <f t="shared" si="515"/>
        <v/>
      </c>
    </row>
    <row r="6544" spans="2:19" x14ac:dyDescent="0.3">
      <c r="B6544" s="24" t="str">
        <f>_xlfn.IFNA(VLOOKUP(A6544,list!B:C,2,FALSE),"")</f>
        <v/>
      </c>
      <c r="D6544" s="24" t="str">
        <f>_xlfn.IFNA(VLOOKUP(C6544,list!$G$2:$I$10,2,FALSE),"")</f>
        <v/>
      </c>
      <c r="E6544" s="24" t="str">
        <f>_xlfn.IFNA(VLOOKUP(C6544,list!G:I,3,FALSE),"")</f>
        <v/>
      </c>
      <c r="O6544" s="26" t="str">
        <f t="shared" si="512"/>
        <v/>
      </c>
      <c r="P6544" s="28" t="str">
        <f t="shared" si="516"/>
        <v/>
      </c>
      <c r="Q6544" s="24" t="str">
        <f t="shared" si="513"/>
        <v/>
      </c>
      <c r="R6544" s="24" t="str">
        <f t="shared" si="514"/>
        <v/>
      </c>
      <c r="S6544" s="27" t="str">
        <f t="shared" si="515"/>
        <v/>
      </c>
    </row>
    <row r="6545" spans="2:19" x14ac:dyDescent="0.3">
      <c r="B6545" s="24" t="str">
        <f>_xlfn.IFNA(VLOOKUP(A6545,list!B:C,2,FALSE),"")</f>
        <v/>
      </c>
      <c r="D6545" s="24" t="str">
        <f>_xlfn.IFNA(VLOOKUP(C6545,list!$G$2:$I$10,2,FALSE),"")</f>
        <v/>
      </c>
      <c r="E6545" s="24" t="str">
        <f>_xlfn.IFNA(VLOOKUP(C6545,list!G:I,3,FALSE),"")</f>
        <v/>
      </c>
      <c r="O6545" s="26" t="str">
        <f t="shared" si="512"/>
        <v/>
      </c>
      <c r="P6545" s="28" t="str">
        <f t="shared" si="516"/>
        <v/>
      </c>
      <c r="Q6545" s="24" t="str">
        <f t="shared" si="513"/>
        <v/>
      </c>
      <c r="R6545" s="24" t="str">
        <f t="shared" si="514"/>
        <v/>
      </c>
      <c r="S6545" s="27" t="str">
        <f t="shared" si="515"/>
        <v/>
      </c>
    </row>
    <row r="6546" spans="2:19" x14ac:dyDescent="0.3">
      <c r="B6546" s="24" t="str">
        <f>_xlfn.IFNA(VLOOKUP(A6546,list!B:C,2,FALSE),"")</f>
        <v/>
      </c>
      <c r="D6546" s="24" t="str">
        <f>_xlfn.IFNA(VLOOKUP(C6546,list!$G$2:$I$10,2,FALSE),"")</f>
        <v/>
      </c>
      <c r="E6546" s="24" t="str">
        <f>_xlfn.IFNA(VLOOKUP(C6546,list!G:I,3,FALSE),"")</f>
        <v/>
      </c>
      <c r="O6546" s="26" t="str">
        <f t="shared" si="512"/>
        <v/>
      </c>
      <c r="P6546" s="28" t="str">
        <f t="shared" si="516"/>
        <v/>
      </c>
      <c r="Q6546" s="24" t="str">
        <f t="shared" si="513"/>
        <v/>
      </c>
      <c r="R6546" s="24" t="str">
        <f t="shared" si="514"/>
        <v/>
      </c>
      <c r="S6546" s="27" t="str">
        <f t="shared" si="515"/>
        <v/>
      </c>
    </row>
    <row r="6547" spans="2:19" x14ac:dyDescent="0.3">
      <c r="B6547" s="24" t="str">
        <f>_xlfn.IFNA(VLOOKUP(A6547,list!B:C,2,FALSE),"")</f>
        <v/>
      </c>
      <c r="D6547" s="24" t="str">
        <f>_xlfn.IFNA(VLOOKUP(C6547,list!$G$2:$I$10,2,FALSE),"")</f>
        <v/>
      </c>
      <c r="E6547" s="24" t="str">
        <f>_xlfn.IFNA(VLOOKUP(C6547,list!G:I,3,FALSE),"")</f>
        <v/>
      </c>
      <c r="O6547" s="26" t="str">
        <f t="shared" si="512"/>
        <v/>
      </c>
      <c r="P6547" s="28" t="str">
        <f t="shared" si="516"/>
        <v/>
      </c>
      <c r="Q6547" s="24" t="str">
        <f t="shared" si="513"/>
        <v/>
      </c>
      <c r="R6547" s="24" t="str">
        <f t="shared" si="514"/>
        <v/>
      </c>
      <c r="S6547" s="27" t="str">
        <f t="shared" si="515"/>
        <v/>
      </c>
    </row>
    <row r="6548" spans="2:19" x14ac:dyDescent="0.3">
      <c r="B6548" s="24" t="str">
        <f>_xlfn.IFNA(VLOOKUP(A6548,list!B:C,2,FALSE),"")</f>
        <v/>
      </c>
      <c r="D6548" s="24" t="str">
        <f>_xlfn.IFNA(VLOOKUP(C6548,list!$G$2:$I$10,2,FALSE),"")</f>
        <v/>
      </c>
      <c r="E6548" s="24" t="str">
        <f>_xlfn.IFNA(VLOOKUP(C6548,list!G:I,3,FALSE),"")</f>
        <v/>
      </c>
      <c r="O6548" s="26" t="str">
        <f t="shared" si="512"/>
        <v/>
      </c>
      <c r="P6548" s="28" t="str">
        <f t="shared" si="516"/>
        <v/>
      </c>
      <c r="Q6548" s="24" t="str">
        <f t="shared" si="513"/>
        <v/>
      </c>
      <c r="R6548" s="24" t="str">
        <f t="shared" si="514"/>
        <v/>
      </c>
      <c r="S6548" s="27" t="str">
        <f t="shared" si="515"/>
        <v/>
      </c>
    </row>
    <row r="6549" spans="2:19" x14ac:dyDescent="0.3">
      <c r="B6549" s="24" t="str">
        <f>_xlfn.IFNA(VLOOKUP(A6549,list!B:C,2,FALSE),"")</f>
        <v/>
      </c>
      <c r="D6549" s="24" t="str">
        <f>_xlfn.IFNA(VLOOKUP(C6549,list!$G$2:$I$10,2,FALSE),"")</f>
        <v/>
      </c>
      <c r="E6549" s="24" t="str">
        <f>_xlfn.IFNA(VLOOKUP(C6549,list!G:I,3,FALSE),"")</f>
        <v/>
      </c>
      <c r="O6549" s="26" t="str">
        <f t="shared" si="512"/>
        <v/>
      </c>
      <c r="P6549" s="28" t="str">
        <f t="shared" si="516"/>
        <v/>
      </c>
      <c r="Q6549" s="24" t="str">
        <f t="shared" si="513"/>
        <v/>
      </c>
      <c r="R6549" s="24" t="str">
        <f t="shared" si="514"/>
        <v/>
      </c>
      <c r="S6549" s="27" t="str">
        <f t="shared" si="515"/>
        <v/>
      </c>
    </row>
    <row r="6550" spans="2:19" x14ac:dyDescent="0.3">
      <c r="B6550" s="24" t="str">
        <f>_xlfn.IFNA(VLOOKUP(A6550,list!B:C,2,FALSE),"")</f>
        <v/>
      </c>
      <c r="D6550" s="24" t="str">
        <f>_xlfn.IFNA(VLOOKUP(C6550,list!$G$2:$I$10,2,FALSE),"")</f>
        <v/>
      </c>
      <c r="E6550" s="24" t="str">
        <f>_xlfn.IFNA(VLOOKUP(C6550,list!G:I,3,FALSE),"")</f>
        <v/>
      </c>
      <c r="O6550" s="26" t="str">
        <f t="shared" si="512"/>
        <v/>
      </c>
      <c r="P6550" s="28" t="str">
        <f t="shared" si="516"/>
        <v/>
      </c>
      <c r="Q6550" s="24" t="str">
        <f t="shared" si="513"/>
        <v/>
      </c>
      <c r="R6550" s="24" t="str">
        <f t="shared" si="514"/>
        <v/>
      </c>
      <c r="S6550" s="27" t="str">
        <f t="shared" si="515"/>
        <v/>
      </c>
    </row>
    <row r="6551" spans="2:19" x14ac:dyDescent="0.3">
      <c r="B6551" s="24" t="str">
        <f>_xlfn.IFNA(VLOOKUP(A6551,list!B:C,2,FALSE),"")</f>
        <v/>
      </c>
      <c r="D6551" s="24" t="str">
        <f>_xlfn.IFNA(VLOOKUP(C6551,list!$G$2:$I$10,2,FALSE),"")</f>
        <v/>
      </c>
      <c r="E6551" s="24" t="str">
        <f>_xlfn.IFNA(VLOOKUP(C6551,list!G:I,3,FALSE),"")</f>
        <v/>
      </c>
      <c r="O6551" s="26" t="str">
        <f t="shared" si="512"/>
        <v/>
      </c>
      <c r="P6551" s="28" t="str">
        <f t="shared" si="516"/>
        <v/>
      </c>
      <c r="Q6551" s="24" t="str">
        <f t="shared" si="513"/>
        <v/>
      </c>
      <c r="R6551" s="24" t="str">
        <f t="shared" si="514"/>
        <v/>
      </c>
      <c r="S6551" s="27" t="str">
        <f t="shared" si="515"/>
        <v/>
      </c>
    </row>
    <row r="6552" spans="2:19" x14ac:dyDescent="0.3">
      <c r="B6552" s="24" t="str">
        <f>_xlfn.IFNA(VLOOKUP(A6552,list!B:C,2,FALSE),"")</f>
        <v/>
      </c>
      <c r="D6552" s="24" t="str">
        <f>_xlfn.IFNA(VLOOKUP(C6552,list!$G$2:$I$10,2,FALSE),"")</f>
        <v/>
      </c>
      <c r="E6552" s="24" t="str">
        <f>_xlfn.IFNA(VLOOKUP(C6552,list!G:I,3,FALSE),"")</f>
        <v/>
      </c>
      <c r="O6552" s="26" t="str">
        <f t="shared" si="512"/>
        <v/>
      </c>
      <c r="P6552" s="28" t="str">
        <f t="shared" si="516"/>
        <v/>
      </c>
      <c r="Q6552" s="24" t="str">
        <f t="shared" si="513"/>
        <v/>
      </c>
      <c r="R6552" s="24" t="str">
        <f t="shared" si="514"/>
        <v/>
      </c>
      <c r="S6552" s="27" t="str">
        <f t="shared" si="515"/>
        <v/>
      </c>
    </row>
    <row r="6553" spans="2:19" x14ac:dyDescent="0.3">
      <c r="B6553" s="24" t="str">
        <f>_xlfn.IFNA(VLOOKUP(A6553,list!B:C,2,FALSE),"")</f>
        <v/>
      </c>
      <c r="D6553" s="24" t="str">
        <f>_xlfn.IFNA(VLOOKUP(C6553,list!$G$2:$I$10,2,FALSE),"")</f>
        <v/>
      </c>
      <c r="E6553" s="24" t="str">
        <f>_xlfn.IFNA(VLOOKUP(C6553,list!G:I,3,FALSE),"")</f>
        <v/>
      </c>
      <c r="O6553" s="26" t="str">
        <f t="shared" si="512"/>
        <v/>
      </c>
      <c r="P6553" s="28" t="str">
        <f t="shared" si="516"/>
        <v/>
      </c>
      <c r="Q6553" s="24" t="str">
        <f t="shared" si="513"/>
        <v/>
      </c>
      <c r="R6553" s="24" t="str">
        <f t="shared" si="514"/>
        <v/>
      </c>
      <c r="S6553" s="27" t="str">
        <f t="shared" si="515"/>
        <v/>
      </c>
    </row>
    <row r="6554" spans="2:19" x14ac:dyDescent="0.3">
      <c r="B6554" s="24" t="str">
        <f>_xlfn.IFNA(VLOOKUP(A6554,list!B:C,2,FALSE),"")</f>
        <v/>
      </c>
      <c r="D6554" s="24" t="str">
        <f>_xlfn.IFNA(VLOOKUP(C6554,list!$G$2:$I$10,2,FALSE),"")</f>
        <v/>
      </c>
      <c r="E6554" s="24" t="str">
        <f>_xlfn.IFNA(VLOOKUP(C6554,list!G:I,3,FALSE),"")</f>
        <v/>
      </c>
      <c r="O6554" s="26" t="str">
        <f t="shared" si="512"/>
        <v/>
      </c>
      <c r="P6554" s="28" t="str">
        <f t="shared" si="516"/>
        <v/>
      </c>
      <c r="Q6554" s="24" t="str">
        <f t="shared" si="513"/>
        <v/>
      </c>
      <c r="R6554" s="24" t="str">
        <f t="shared" si="514"/>
        <v/>
      </c>
      <c r="S6554" s="27" t="str">
        <f t="shared" si="515"/>
        <v/>
      </c>
    </row>
    <row r="6555" spans="2:19" x14ac:dyDescent="0.3">
      <c r="B6555" s="24" t="str">
        <f>_xlfn.IFNA(VLOOKUP(A6555,list!B:C,2,FALSE),"")</f>
        <v/>
      </c>
      <c r="D6555" s="24" t="str">
        <f>_xlfn.IFNA(VLOOKUP(C6555,list!$G$2:$I$10,2,FALSE),"")</f>
        <v/>
      </c>
      <c r="E6555" s="24" t="str">
        <f>_xlfn.IFNA(VLOOKUP(C6555,list!G:I,3,FALSE),"")</f>
        <v/>
      </c>
      <c r="O6555" s="26" t="str">
        <f t="shared" si="512"/>
        <v/>
      </c>
      <c r="P6555" s="28" t="str">
        <f t="shared" si="516"/>
        <v/>
      </c>
      <c r="Q6555" s="24" t="str">
        <f t="shared" si="513"/>
        <v/>
      </c>
      <c r="R6555" s="24" t="str">
        <f t="shared" si="514"/>
        <v/>
      </c>
      <c r="S6555" s="27" t="str">
        <f t="shared" si="515"/>
        <v/>
      </c>
    </row>
    <row r="6556" spans="2:19" x14ac:dyDescent="0.3">
      <c r="B6556" s="24" t="str">
        <f>_xlfn.IFNA(VLOOKUP(A6556,list!B:C,2,FALSE),"")</f>
        <v/>
      </c>
      <c r="D6556" s="24" t="str">
        <f>_xlfn.IFNA(VLOOKUP(C6556,list!$G$2:$I$10,2,FALSE),"")</f>
        <v/>
      </c>
      <c r="E6556" s="24" t="str">
        <f>_xlfn.IFNA(VLOOKUP(C6556,list!G:I,3,FALSE),"")</f>
        <v/>
      </c>
      <c r="O6556" s="26" t="str">
        <f t="shared" si="512"/>
        <v/>
      </c>
      <c r="P6556" s="28" t="str">
        <f t="shared" si="516"/>
        <v/>
      </c>
      <c r="Q6556" s="24" t="str">
        <f t="shared" si="513"/>
        <v/>
      </c>
      <c r="R6556" s="24" t="str">
        <f t="shared" si="514"/>
        <v/>
      </c>
      <c r="S6556" s="27" t="str">
        <f t="shared" si="515"/>
        <v/>
      </c>
    </row>
    <row r="6557" spans="2:19" x14ac:dyDescent="0.3">
      <c r="B6557" s="24" t="str">
        <f>_xlfn.IFNA(VLOOKUP(A6557,list!B:C,2,FALSE),"")</f>
        <v/>
      </c>
      <c r="D6557" s="24" t="str">
        <f>_xlfn.IFNA(VLOOKUP(C6557,list!$G$2:$I$10,2,FALSE),"")</f>
        <v/>
      </c>
      <c r="E6557" s="24" t="str">
        <f>_xlfn.IFNA(VLOOKUP(C6557,list!G:I,3,FALSE),"")</f>
        <v/>
      </c>
      <c r="O6557" s="26" t="str">
        <f t="shared" si="512"/>
        <v/>
      </c>
      <c r="P6557" s="28" t="str">
        <f t="shared" si="516"/>
        <v/>
      </c>
      <c r="Q6557" s="24" t="str">
        <f t="shared" si="513"/>
        <v/>
      </c>
      <c r="R6557" s="24" t="str">
        <f t="shared" si="514"/>
        <v/>
      </c>
      <c r="S6557" s="27" t="str">
        <f t="shared" si="515"/>
        <v/>
      </c>
    </row>
    <row r="6558" spans="2:19" x14ac:dyDescent="0.3">
      <c r="B6558" s="24" t="str">
        <f>_xlfn.IFNA(VLOOKUP(A6558,list!B:C,2,FALSE),"")</f>
        <v/>
      </c>
      <c r="D6558" s="24" t="str">
        <f>_xlfn.IFNA(VLOOKUP(C6558,list!$G$2:$I$10,2,FALSE),"")</f>
        <v/>
      </c>
      <c r="E6558" s="24" t="str">
        <f>_xlfn.IFNA(VLOOKUP(C6558,list!G:I,3,FALSE),"")</f>
        <v/>
      </c>
      <c r="O6558" s="26" t="str">
        <f t="shared" si="512"/>
        <v/>
      </c>
      <c r="P6558" s="28" t="str">
        <f t="shared" si="516"/>
        <v/>
      </c>
      <c r="Q6558" s="24" t="str">
        <f t="shared" si="513"/>
        <v/>
      </c>
      <c r="R6558" s="24" t="str">
        <f t="shared" si="514"/>
        <v/>
      </c>
      <c r="S6558" s="27" t="str">
        <f t="shared" si="515"/>
        <v/>
      </c>
    </row>
    <row r="6559" spans="2:19" x14ac:dyDescent="0.3">
      <c r="B6559" s="24" t="str">
        <f>_xlfn.IFNA(VLOOKUP(A6559,list!B:C,2,FALSE),"")</f>
        <v/>
      </c>
      <c r="D6559" s="24" t="str">
        <f>_xlfn.IFNA(VLOOKUP(C6559,list!$G$2:$I$10,2,FALSE),"")</f>
        <v/>
      </c>
      <c r="E6559" s="24" t="str">
        <f>_xlfn.IFNA(VLOOKUP(C6559,list!G:I,3,FALSE),"")</f>
        <v/>
      </c>
      <c r="O6559" s="26" t="str">
        <f t="shared" si="512"/>
        <v/>
      </c>
      <c r="P6559" s="28" t="str">
        <f t="shared" si="516"/>
        <v/>
      </c>
      <c r="Q6559" s="24" t="str">
        <f t="shared" si="513"/>
        <v/>
      </c>
      <c r="R6559" s="24" t="str">
        <f t="shared" si="514"/>
        <v/>
      </c>
      <c r="S6559" s="27" t="str">
        <f t="shared" si="515"/>
        <v/>
      </c>
    </row>
    <row r="6560" spans="2:19" x14ac:dyDescent="0.3">
      <c r="B6560" s="24" t="str">
        <f>_xlfn.IFNA(VLOOKUP(A6560,list!B:C,2,FALSE),"")</f>
        <v/>
      </c>
      <c r="D6560" s="24" t="str">
        <f>_xlfn.IFNA(VLOOKUP(C6560,list!$G$2:$I$10,2,FALSE),"")</f>
        <v/>
      </c>
      <c r="E6560" s="24" t="str">
        <f>_xlfn.IFNA(VLOOKUP(C6560,list!G:I,3,FALSE),"")</f>
        <v/>
      </c>
      <c r="O6560" s="26" t="str">
        <f t="shared" si="512"/>
        <v/>
      </c>
      <c r="P6560" s="28" t="str">
        <f t="shared" si="516"/>
        <v/>
      </c>
      <c r="Q6560" s="24" t="str">
        <f t="shared" si="513"/>
        <v/>
      </c>
      <c r="R6560" s="24" t="str">
        <f t="shared" si="514"/>
        <v/>
      </c>
      <c r="S6560" s="27" t="str">
        <f t="shared" si="515"/>
        <v/>
      </c>
    </row>
    <row r="6561" spans="2:19" x14ac:dyDescent="0.3">
      <c r="B6561" s="24" t="str">
        <f>_xlfn.IFNA(VLOOKUP(A6561,list!B:C,2,FALSE),"")</f>
        <v/>
      </c>
      <c r="D6561" s="24" t="str">
        <f>_xlfn.IFNA(VLOOKUP(C6561,list!$G$2:$I$10,2,FALSE),"")</f>
        <v/>
      </c>
      <c r="E6561" s="24" t="str">
        <f>_xlfn.IFNA(VLOOKUP(C6561,list!G:I,3,FALSE),"")</f>
        <v/>
      </c>
      <c r="O6561" s="26" t="str">
        <f t="shared" si="512"/>
        <v/>
      </c>
      <c r="P6561" s="28" t="str">
        <f t="shared" si="516"/>
        <v/>
      </c>
      <c r="Q6561" s="24" t="str">
        <f t="shared" si="513"/>
        <v/>
      </c>
      <c r="R6561" s="24" t="str">
        <f t="shared" si="514"/>
        <v/>
      </c>
      <c r="S6561" s="27" t="str">
        <f t="shared" si="515"/>
        <v/>
      </c>
    </row>
    <row r="6562" spans="2:19" x14ac:dyDescent="0.3">
      <c r="B6562" s="24" t="str">
        <f>_xlfn.IFNA(VLOOKUP(A6562,list!B:C,2,FALSE),"")</f>
        <v/>
      </c>
      <c r="D6562" s="24" t="str">
        <f>_xlfn.IFNA(VLOOKUP(C6562,list!$G$2:$I$10,2,FALSE),"")</f>
        <v/>
      </c>
      <c r="E6562" s="24" t="str">
        <f>_xlfn.IFNA(VLOOKUP(C6562,list!G:I,3,FALSE),"")</f>
        <v/>
      </c>
      <c r="O6562" s="26" t="str">
        <f t="shared" si="512"/>
        <v/>
      </c>
      <c r="P6562" s="28" t="str">
        <f t="shared" si="516"/>
        <v/>
      </c>
      <c r="Q6562" s="24" t="str">
        <f t="shared" si="513"/>
        <v/>
      </c>
      <c r="R6562" s="24" t="str">
        <f t="shared" si="514"/>
        <v/>
      </c>
      <c r="S6562" s="27" t="str">
        <f t="shared" si="515"/>
        <v/>
      </c>
    </row>
    <row r="6563" spans="2:19" x14ac:dyDescent="0.3">
      <c r="B6563" s="24" t="str">
        <f>_xlfn.IFNA(VLOOKUP(A6563,list!B:C,2,FALSE),"")</f>
        <v/>
      </c>
      <c r="D6563" s="24" t="str">
        <f>_xlfn.IFNA(VLOOKUP(C6563,list!$G$2:$I$10,2,FALSE),"")</f>
        <v/>
      </c>
      <c r="E6563" s="24" t="str">
        <f>_xlfn.IFNA(VLOOKUP(C6563,list!G:I,3,FALSE),"")</f>
        <v/>
      </c>
      <c r="O6563" s="26" t="str">
        <f t="shared" si="512"/>
        <v/>
      </c>
      <c r="P6563" s="28" t="str">
        <f t="shared" si="516"/>
        <v/>
      </c>
      <c r="Q6563" s="24" t="str">
        <f t="shared" si="513"/>
        <v/>
      </c>
      <c r="R6563" s="24" t="str">
        <f t="shared" si="514"/>
        <v/>
      </c>
      <c r="S6563" s="27" t="str">
        <f t="shared" si="515"/>
        <v/>
      </c>
    </row>
    <row r="6564" spans="2:19" x14ac:dyDescent="0.3">
      <c r="B6564" s="24" t="str">
        <f>_xlfn.IFNA(VLOOKUP(A6564,list!B:C,2,FALSE),"")</f>
        <v/>
      </c>
      <c r="D6564" s="24" t="str">
        <f>_xlfn.IFNA(VLOOKUP(C6564,list!$G$2:$I$10,2,FALSE),"")</f>
        <v/>
      </c>
      <c r="E6564" s="24" t="str">
        <f>_xlfn.IFNA(VLOOKUP(C6564,list!G:I,3,FALSE),"")</f>
        <v/>
      </c>
      <c r="O6564" s="26" t="str">
        <f t="shared" si="512"/>
        <v/>
      </c>
      <c r="P6564" s="28" t="str">
        <f t="shared" si="516"/>
        <v/>
      </c>
      <c r="Q6564" s="24" t="str">
        <f t="shared" si="513"/>
        <v/>
      </c>
      <c r="R6564" s="24" t="str">
        <f t="shared" si="514"/>
        <v/>
      </c>
      <c r="S6564" s="27" t="str">
        <f t="shared" si="515"/>
        <v/>
      </c>
    </row>
    <row r="6565" spans="2:19" x14ac:dyDescent="0.3">
      <c r="B6565" s="24" t="str">
        <f>_xlfn.IFNA(VLOOKUP(A6565,list!B:C,2,FALSE),"")</f>
        <v/>
      </c>
      <c r="D6565" s="24" t="str">
        <f>_xlfn.IFNA(VLOOKUP(C6565,list!$G$2:$I$10,2,FALSE),"")</f>
        <v/>
      </c>
      <c r="E6565" s="24" t="str">
        <f>_xlfn.IFNA(VLOOKUP(C6565,list!G:I,3,FALSE),"")</f>
        <v/>
      </c>
      <c r="O6565" s="26" t="str">
        <f t="shared" si="512"/>
        <v/>
      </c>
      <c r="P6565" s="28" t="str">
        <f t="shared" si="516"/>
        <v/>
      </c>
      <c r="Q6565" s="24" t="str">
        <f t="shared" si="513"/>
        <v/>
      </c>
      <c r="R6565" s="24" t="str">
        <f t="shared" si="514"/>
        <v/>
      </c>
      <c r="S6565" s="27" t="str">
        <f t="shared" si="515"/>
        <v/>
      </c>
    </row>
    <row r="6566" spans="2:19" x14ac:dyDescent="0.3">
      <c r="B6566" s="24" t="str">
        <f>_xlfn.IFNA(VLOOKUP(A6566,list!B:C,2,FALSE),"")</f>
        <v/>
      </c>
      <c r="D6566" s="24" t="str">
        <f>_xlfn.IFNA(VLOOKUP(C6566,list!$G$2:$I$10,2,FALSE),"")</f>
        <v/>
      </c>
      <c r="E6566" s="24" t="str">
        <f>_xlfn.IFNA(VLOOKUP(C6566,list!G:I,3,FALSE),"")</f>
        <v/>
      </c>
      <c r="O6566" s="26" t="str">
        <f t="shared" si="512"/>
        <v/>
      </c>
      <c r="P6566" s="28" t="str">
        <f t="shared" si="516"/>
        <v/>
      </c>
      <c r="Q6566" s="24" t="str">
        <f t="shared" si="513"/>
        <v/>
      </c>
      <c r="R6566" s="24" t="str">
        <f t="shared" si="514"/>
        <v/>
      </c>
      <c r="S6566" s="27" t="str">
        <f t="shared" si="515"/>
        <v/>
      </c>
    </row>
    <row r="6567" spans="2:19" x14ac:dyDescent="0.3">
      <c r="B6567" s="24" t="str">
        <f>_xlfn.IFNA(VLOOKUP(A6567,list!B:C,2,FALSE),"")</f>
        <v/>
      </c>
      <c r="D6567" s="24" t="str">
        <f>_xlfn.IFNA(VLOOKUP(C6567,list!$G$2:$I$10,2,FALSE),"")</f>
        <v/>
      </c>
      <c r="E6567" s="24" t="str">
        <f>_xlfn.IFNA(VLOOKUP(C6567,list!G:I,3,FALSE),"")</f>
        <v/>
      </c>
      <c r="O6567" s="26" t="str">
        <f t="shared" si="512"/>
        <v/>
      </c>
      <c r="P6567" s="28" t="str">
        <f t="shared" si="516"/>
        <v/>
      </c>
      <c r="Q6567" s="24" t="str">
        <f t="shared" si="513"/>
        <v/>
      </c>
      <c r="R6567" s="24" t="str">
        <f t="shared" si="514"/>
        <v/>
      </c>
      <c r="S6567" s="27" t="str">
        <f t="shared" si="515"/>
        <v/>
      </c>
    </row>
    <row r="6568" spans="2:19" x14ac:dyDescent="0.3">
      <c r="B6568" s="24" t="str">
        <f>_xlfn.IFNA(VLOOKUP(A6568,list!B:C,2,FALSE),"")</f>
        <v/>
      </c>
      <c r="D6568" s="24" t="str">
        <f>_xlfn.IFNA(VLOOKUP(C6568,list!$G$2:$I$10,2,FALSE),"")</f>
        <v/>
      </c>
      <c r="E6568" s="24" t="str">
        <f>_xlfn.IFNA(VLOOKUP(C6568,list!G:I,3,FALSE),"")</f>
        <v/>
      </c>
      <c r="O6568" s="26" t="str">
        <f t="shared" si="512"/>
        <v/>
      </c>
      <c r="P6568" s="28" t="str">
        <f t="shared" si="516"/>
        <v/>
      </c>
      <c r="Q6568" s="24" t="str">
        <f t="shared" si="513"/>
        <v/>
      </c>
      <c r="R6568" s="24" t="str">
        <f t="shared" si="514"/>
        <v/>
      </c>
      <c r="S6568" s="27" t="str">
        <f t="shared" si="515"/>
        <v/>
      </c>
    </row>
    <row r="6569" spans="2:19" x14ac:dyDescent="0.3">
      <c r="B6569" s="24" t="str">
        <f>_xlfn.IFNA(VLOOKUP(A6569,list!B:C,2,FALSE),"")</f>
        <v/>
      </c>
      <c r="D6569" s="24" t="str">
        <f>_xlfn.IFNA(VLOOKUP(C6569,list!$G$2:$I$10,2,FALSE),"")</f>
        <v/>
      </c>
      <c r="E6569" s="24" t="str">
        <f>_xlfn.IFNA(VLOOKUP(C6569,list!G:I,3,FALSE),"")</f>
        <v/>
      </c>
      <c r="O6569" s="26" t="str">
        <f t="shared" si="512"/>
        <v/>
      </c>
      <c r="P6569" s="28" t="str">
        <f t="shared" si="516"/>
        <v/>
      </c>
      <c r="Q6569" s="24" t="str">
        <f t="shared" si="513"/>
        <v/>
      </c>
      <c r="R6569" s="24" t="str">
        <f t="shared" si="514"/>
        <v/>
      </c>
      <c r="S6569" s="27" t="str">
        <f t="shared" si="515"/>
        <v/>
      </c>
    </row>
    <row r="6570" spans="2:19" x14ac:dyDescent="0.3">
      <c r="B6570" s="24" t="str">
        <f>_xlfn.IFNA(VLOOKUP(A6570,list!B:C,2,FALSE),"")</f>
        <v/>
      </c>
      <c r="D6570" s="24" t="str">
        <f>_xlfn.IFNA(VLOOKUP(C6570,list!$G$2:$I$10,2,FALSE),"")</f>
        <v/>
      </c>
      <c r="E6570" s="24" t="str">
        <f>_xlfn.IFNA(VLOOKUP(C6570,list!G:I,3,FALSE),"")</f>
        <v/>
      </c>
      <c r="O6570" s="26" t="str">
        <f t="shared" si="512"/>
        <v/>
      </c>
      <c r="P6570" s="28" t="str">
        <f t="shared" si="516"/>
        <v/>
      </c>
      <c r="Q6570" s="24" t="str">
        <f t="shared" si="513"/>
        <v/>
      </c>
      <c r="R6570" s="24" t="str">
        <f t="shared" si="514"/>
        <v/>
      </c>
      <c r="S6570" s="27" t="str">
        <f t="shared" si="515"/>
        <v/>
      </c>
    </row>
    <row r="6571" spans="2:19" x14ac:dyDescent="0.3">
      <c r="B6571" s="24" t="str">
        <f>_xlfn.IFNA(VLOOKUP(A6571,list!B:C,2,FALSE),"")</f>
        <v/>
      </c>
      <c r="D6571" s="24" t="str">
        <f>_xlfn.IFNA(VLOOKUP(C6571,list!$G$2:$I$10,2,FALSE),"")</f>
        <v/>
      </c>
      <c r="E6571" s="24" t="str">
        <f>_xlfn.IFNA(VLOOKUP(C6571,list!G:I,3,FALSE),"")</f>
        <v/>
      </c>
      <c r="O6571" s="26" t="str">
        <f t="shared" si="512"/>
        <v/>
      </c>
      <c r="P6571" s="28" t="str">
        <f t="shared" si="516"/>
        <v/>
      </c>
      <c r="Q6571" s="24" t="str">
        <f t="shared" si="513"/>
        <v/>
      </c>
      <c r="R6571" s="24" t="str">
        <f t="shared" si="514"/>
        <v/>
      </c>
      <c r="S6571" s="27" t="str">
        <f t="shared" si="515"/>
        <v/>
      </c>
    </row>
    <row r="6572" spans="2:19" x14ac:dyDescent="0.3">
      <c r="B6572" s="24" t="str">
        <f>_xlfn.IFNA(VLOOKUP(A6572,list!B:C,2,FALSE),"")</f>
        <v/>
      </c>
      <c r="D6572" s="24" t="str">
        <f>_xlfn.IFNA(VLOOKUP(C6572,list!$G$2:$I$10,2,FALSE),"")</f>
        <v/>
      </c>
      <c r="E6572" s="24" t="str">
        <f>_xlfn.IFNA(VLOOKUP(C6572,list!G:I,3,FALSE),"")</f>
        <v/>
      </c>
      <c r="O6572" s="26" t="str">
        <f t="shared" si="512"/>
        <v/>
      </c>
      <c r="P6572" s="28" t="str">
        <f t="shared" si="516"/>
        <v/>
      </c>
      <c r="Q6572" s="24" t="str">
        <f t="shared" si="513"/>
        <v/>
      </c>
      <c r="R6572" s="24" t="str">
        <f t="shared" si="514"/>
        <v/>
      </c>
      <c r="S6572" s="27" t="str">
        <f t="shared" si="515"/>
        <v/>
      </c>
    </row>
    <row r="6573" spans="2:19" x14ac:dyDescent="0.3">
      <c r="B6573" s="24" t="str">
        <f>_xlfn.IFNA(VLOOKUP(A6573,list!B:C,2,FALSE),"")</f>
        <v/>
      </c>
      <c r="D6573" s="24" t="str">
        <f>_xlfn.IFNA(VLOOKUP(C6573,list!$G$2:$I$10,2,FALSE),"")</f>
        <v/>
      </c>
      <c r="E6573" s="24" t="str">
        <f>_xlfn.IFNA(VLOOKUP(C6573,list!G:I,3,FALSE),"")</f>
        <v/>
      </c>
      <c r="O6573" s="26" t="str">
        <f t="shared" si="512"/>
        <v/>
      </c>
      <c r="P6573" s="28" t="str">
        <f t="shared" si="516"/>
        <v/>
      </c>
      <c r="Q6573" s="24" t="str">
        <f t="shared" si="513"/>
        <v/>
      </c>
      <c r="R6573" s="24" t="str">
        <f t="shared" si="514"/>
        <v/>
      </c>
      <c r="S6573" s="27" t="str">
        <f t="shared" si="515"/>
        <v/>
      </c>
    </row>
    <row r="6574" spans="2:19" x14ac:dyDescent="0.3">
      <c r="B6574" s="24" t="str">
        <f>_xlfn.IFNA(VLOOKUP(A6574,list!B:C,2,FALSE),"")</f>
        <v/>
      </c>
      <c r="D6574" s="24" t="str">
        <f>_xlfn.IFNA(VLOOKUP(C6574,list!$G$2:$I$10,2,FALSE),"")</f>
        <v/>
      </c>
      <c r="E6574" s="24" t="str">
        <f>_xlfn.IFNA(VLOOKUP(C6574,list!G:I,3,FALSE),"")</f>
        <v/>
      </c>
      <c r="O6574" s="26" t="str">
        <f t="shared" si="512"/>
        <v/>
      </c>
      <c r="P6574" s="28" t="str">
        <f t="shared" si="516"/>
        <v/>
      </c>
      <c r="Q6574" s="24" t="str">
        <f t="shared" si="513"/>
        <v/>
      </c>
      <c r="R6574" s="24" t="str">
        <f t="shared" si="514"/>
        <v/>
      </c>
      <c r="S6574" s="27" t="str">
        <f t="shared" si="515"/>
        <v/>
      </c>
    </row>
    <row r="6575" spans="2:19" x14ac:dyDescent="0.3">
      <c r="B6575" s="24" t="str">
        <f>_xlfn.IFNA(VLOOKUP(A6575,list!B:C,2,FALSE),"")</f>
        <v/>
      </c>
      <c r="D6575" s="24" t="str">
        <f>_xlfn.IFNA(VLOOKUP(C6575,list!$G$2:$I$10,2,FALSE),"")</f>
        <v/>
      </c>
      <c r="E6575" s="24" t="str">
        <f>_xlfn.IFNA(VLOOKUP(C6575,list!G:I,3,FALSE),"")</f>
        <v/>
      </c>
      <c r="O6575" s="26" t="str">
        <f t="shared" si="512"/>
        <v/>
      </c>
      <c r="P6575" s="28" t="str">
        <f t="shared" si="516"/>
        <v/>
      </c>
      <c r="Q6575" s="24" t="str">
        <f t="shared" si="513"/>
        <v/>
      </c>
      <c r="R6575" s="24" t="str">
        <f t="shared" si="514"/>
        <v/>
      </c>
      <c r="S6575" s="27" t="str">
        <f t="shared" si="515"/>
        <v/>
      </c>
    </row>
    <row r="6576" spans="2:19" x14ac:dyDescent="0.3">
      <c r="B6576" s="24" t="str">
        <f>_xlfn.IFNA(VLOOKUP(A6576,list!B:C,2,FALSE),"")</f>
        <v/>
      </c>
      <c r="D6576" s="24" t="str">
        <f>_xlfn.IFNA(VLOOKUP(C6576,list!$G$2:$I$10,2,FALSE),"")</f>
        <v/>
      </c>
      <c r="E6576" s="24" t="str">
        <f>_xlfn.IFNA(VLOOKUP(C6576,list!G:I,3,FALSE),"")</f>
        <v/>
      </c>
      <c r="O6576" s="26" t="str">
        <f t="shared" si="512"/>
        <v/>
      </c>
      <c r="P6576" s="28" t="str">
        <f t="shared" si="516"/>
        <v/>
      </c>
      <c r="Q6576" s="24" t="str">
        <f t="shared" si="513"/>
        <v/>
      </c>
      <c r="R6576" s="24" t="str">
        <f t="shared" si="514"/>
        <v/>
      </c>
      <c r="S6576" s="27" t="str">
        <f t="shared" si="515"/>
        <v/>
      </c>
    </row>
    <row r="6577" spans="2:19" x14ac:dyDescent="0.3">
      <c r="B6577" s="24" t="str">
        <f>_xlfn.IFNA(VLOOKUP(A6577,list!B:C,2,FALSE),"")</f>
        <v/>
      </c>
      <c r="D6577" s="24" t="str">
        <f>_xlfn.IFNA(VLOOKUP(C6577,list!$G$2:$I$10,2,FALSE),"")</f>
        <v/>
      </c>
      <c r="E6577" s="24" t="str">
        <f>_xlfn.IFNA(VLOOKUP(C6577,list!G:I,3,FALSE),"")</f>
        <v/>
      </c>
      <c r="O6577" s="26" t="str">
        <f t="shared" si="512"/>
        <v/>
      </c>
      <c r="P6577" s="28" t="str">
        <f t="shared" si="516"/>
        <v/>
      </c>
      <c r="Q6577" s="24" t="str">
        <f t="shared" si="513"/>
        <v/>
      </c>
      <c r="R6577" s="24" t="str">
        <f t="shared" si="514"/>
        <v/>
      </c>
      <c r="S6577" s="27" t="str">
        <f t="shared" si="515"/>
        <v/>
      </c>
    </row>
    <row r="6578" spans="2:19" x14ac:dyDescent="0.3">
      <c r="B6578" s="24" t="str">
        <f>_xlfn.IFNA(VLOOKUP(A6578,list!B:C,2,FALSE),"")</f>
        <v/>
      </c>
      <c r="D6578" s="24" t="str">
        <f>_xlfn.IFNA(VLOOKUP(C6578,list!$G$2:$I$10,2,FALSE),"")</f>
        <v/>
      </c>
      <c r="E6578" s="24" t="str">
        <f>_xlfn.IFNA(VLOOKUP(C6578,list!G:I,3,FALSE),"")</f>
        <v/>
      </c>
      <c r="O6578" s="26" t="str">
        <f t="shared" si="512"/>
        <v/>
      </c>
      <c r="P6578" s="28" t="str">
        <f t="shared" si="516"/>
        <v/>
      </c>
      <c r="Q6578" s="24" t="str">
        <f t="shared" si="513"/>
        <v/>
      </c>
      <c r="R6578" s="24" t="str">
        <f t="shared" si="514"/>
        <v/>
      </c>
      <c r="S6578" s="27" t="str">
        <f t="shared" si="515"/>
        <v/>
      </c>
    </row>
    <row r="6579" spans="2:19" x14ac:dyDescent="0.3">
      <c r="B6579" s="24" t="str">
        <f>_xlfn.IFNA(VLOOKUP(A6579,list!B:C,2,FALSE),"")</f>
        <v/>
      </c>
      <c r="D6579" s="24" t="str">
        <f>_xlfn.IFNA(VLOOKUP(C6579,list!$G$2:$I$10,2,FALSE),"")</f>
        <v/>
      </c>
      <c r="E6579" s="24" t="str">
        <f>_xlfn.IFNA(VLOOKUP(C6579,list!G:I,3,FALSE),"")</f>
        <v/>
      </c>
      <c r="O6579" s="26" t="str">
        <f t="shared" si="512"/>
        <v/>
      </c>
      <c r="P6579" s="28" t="str">
        <f t="shared" si="516"/>
        <v/>
      </c>
      <c r="Q6579" s="24" t="str">
        <f t="shared" si="513"/>
        <v/>
      </c>
      <c r="R6579" s="24" t="str">
        <f t="shared" si="514"/>
        <v/>
      </c>
      <c r="S6579" s="27" t="str">
        <f t="shared" si="515"/>
        <v/>
      </c>
    </row>
    <row r="6580" spans="2:19" x14ac:dyDescent="0.3">
      <c r="B6580" s="24" t="str">
        <f>_xlfn.IFNA(VLOOKUP(A6580,list!B:C,2,FALSE),"")</f>
        <v/>
      </c>
      <c r="D6580" s="24" t="str">
        <f>_xlfn.IFNA(VLOOKUP(C6580,list!$G$2:$I$10,2,FALSE),"")</f>
        <v/>
      </c>
      <c r="E6580" s="24" t="str">
        <f>_xlfn.IFNA(VLOOKUP(C6580,list!G:I,3,FALSE),"")</f>
        <v/>
      </c>
      <c r="O6580" s="26" t="str">
        <f t="shared" si="512"/>
        <v/>
      </c>
      <c r="P6580" s="28" t="str">
        <f t="shared" si="516"/>
        <v/>
      </c>
      <c r="Q6580" s="24" t="str">
        <f t="shared" si="513"/>
        <v/>
      </c>
      <c r="R6580" s="24" t="str">
        <f t="shared" si="514"/>
        <v/>
      </c>
      <c r="S6580" s="27" t="str">
        <f t="shared" si="515"/>
        <v/>
      </c>
    </row>
    <row r="6581" spans="2:19" x14ac:dyDescent="0.3">
      <c r="B6581" s="24" t="str">
        <f>_xlfn.IFNA(VLOOKUP(A6581,list!B:C,2,FALSE),"")</f>
        <v/>
      </c>
      <c r="D6581" s="24" t="str">
        <f>_xlfn.IFNA(VLOOKUP(C6581,list!$G$2:$I$10,2,FALSE),"")</f>
        <v/>
      </c>
      <c r="E6581" s="24" t="str">
        <f>_xlfn.IFNA(VLOOKUP(C6581,list!G:I,3,FALSE),"")</f>
        <v/>
      </c>
      <c r="O6581" s="26" t="str">
        <f t="shared" si="512"/>
        <v/>
      </c>
      <c r="P6581" s="28" t="str">
        <f t="shared" si="516"/>
        <v/>
      </c>
      <c r="Q6581" s="24" t="str">
        <f t="shared" si="513"/>
        <v/>
      </c>
      <c r="R6581" s="24" t="str">
        <f t="shared" si="514"/>
        <v/>
      </c>
      <c r="S6581" s="27" t="str">
        <f t="shared" si="515"/>
        <v/>
      </c>
    </row>
    <row r="6582" spans="2:19" x14ac:dyDescent="0.3">
      <c r="B6582" s="24" t="str">
        <f>_xlfn.IFNA(VLOOKUP(A6582,list!B:C,2,FALSE),"")</f>
        <v/>
      </c>
      <c r="D6582" s="24" t="str">
        <f>_xlfn.IFNA(VLOOKUP(C6582,list!$G$2:$I$10,2,FALSE),"")</f>
        <v/>
      </c>
      <c r="E6582" s="24" t="str">
        <f>_xlfn.IFNA(VLOOKUP(C6582,list!G:I,3,FALSE),"")</f>
        <v/>
      </c>
      <c r="O6582" s="26" t="str">
        <f t="shared" si="512"/>
        <v/>
      </c>
      <c r="P6582" s="28" t="str">
        <f t="shared" si="516"/>
        <v/>
      </c>
      <c r="Q6582" s="24" t="str">
        <f t="shared" si="513"/>
        <v/>
      </c>
      <c r="R6582" s="24" t="str">
        <f t="shared" si="514"/>
        <v/>
      </c>
      <c r="S6582" s="27" t="str">
        <f t="shared" si="515"/>
        <v/>
      </c>
    </row>
    <row r="6583" spans="2:19" x14ac:dyDescent="0.3">
      <c r="B6583" s="24" t="str">
        <f>_xlfn.IFNA(VLOOKUP(A6583,list!B:C,2,FALSE),"")</f>
        <v/>
      </c>
      <c r="D6583" s="24" t="str">
        <f>_xlfn.IFNA(VLOOKUP(C6583,list!$G$2:$I$10,2,FALSE),"")</f>
        <v/>
      </c>
      <c r="E6583" s="24" t="str">
        <f>_xlfn.IFNA(VLOOKUP(C6583,list!G:I,3,FALSE),"")</f>
        <v/>
      </c>
      <c r="O6583" s="26" t="str">
        <f t="shared" si="512"/>
        <v/>
      </c>
      <c r="P6583" s="28" t="str">
        <f t="shared" si="516"/>
        <v/>
      </c>
      <c r="Q6583" s="24" t="str">
        <f t="shared" si="513"/>
        <v/>
      </c>
      <c r="R6583" s="24" t="str">
        <f t="shared" si="514"/>
        <v/>
      </c>
      <c r="S6583" s="27" t="str">
        <f t="shared" si="515"/>
        <v/>
      </c>
    </row>
    <row r="6584" spans="2:19" x14ac:dyDescent="0.3">
      <c r="B6584" s="24" t="str">
        <f>_xlfn.IFNA(VLOOKUP(A6584,list!B:C,2,FALSE),"")</f>
        <v/>
      </c>
      <c r="D6584" s="24" t="str">
        <f>_xlfn.IFNA(VLOOKUP(C6584,list!$G$2:$I$10,2,FALSE),"")</f>
        <v/>
      </c>
      <c r="E6584" s="24" t="str">
        <f>_xlfn.IFNA(VLOOKUP(C6584,list!G:I,3,FALSE),"")</f>
        <v/>
      </c>
      <c r="O6584" s="26" t="str">
        <f t="shared" si="512"/>
        <v/>
      </c>
      <c r="P6584" s="28" t="str">
        <f t="shared" si="516"/>
        <v/>
      </c>
      <c r="Q6584" s="24" t="str">
        <f t="shared" si="513"/>
        <v/>
      </c>
      <c r="R6584" s="24" t="str">
        <f t="shared" si="514"/>
        <v/>
      </c>
      <c r="S6584" s="27" t="str">
        <f t="shared" si="515"/>
        <v/>
      </c>
    </row>
    <row r="6585" spans="2:19" x14ac:dyDescent="0.3">
      <c r="B6585" s="24" t="str">
        <f>_xlfn.IFNA(VLOOKUP(A6585,list!B:C,2,FALSE),"")</f>
        <v/>
      </c>
      <c r="D6585" s="24" t="str">
        <f>_xlfn.IFNA(VLOOKUP(C6585,list!$G$2:$I$10,2,FALSE),"")</f>
        <v/>
      </c>
      <c r="E6585" s="24" t="str">
        <f>_xlfn.IFNA(VLOOKUP(C6585,list!G:I,3,FALSE),"")</f>
        <v/>
      </c>
      <c r="O6585" s="26" t="str">
        <f t="shared" si="512"/>
        <v/>
      </c>
      <c r="P6585" s="28" t="str">
        <f t="shared" si="516"/>
        <v/>
      </c>
      <c r="Q6585" s="24" t="str">
        <f t="shared" si="513"/>
        <v/>
      </c>
      <c r="R6585" s="24" t="str">
        <f t="shared" si="514"/>
        <v/>
      </c>
      <c r="S6585" s="27" t="str">
        <f t="shared" si="515"/>
        <v/>
      </c>
    </row>
    <row r="6586" spans="2:19" x14ac:dyDescent="0.3">
      <c r="B6586" s="24" t="str">
        <f>_xlfn.IFNA(VLOOKUP(A6586,list!B:C,2,FALSE),"")</f>
        <v/>
      </c>
      <c r="D6586" s="24" t="str">
        <f>_xlfn.IFNA(VLOOKUP(C6586,list!$G$2:$I$10,2,FALSE),"")</f>
        <v/>
      </c>
      <c r="E6586" s="24" t="str">
        <f>_xlfn.IFNA(VLOOKUP(C6586,list!G:I,3,FALSE),"")</f>
        <v/>
      </c>
      <c r="O6586" s="26" t="str">
        <f t="shared" si="512"/>
        <v/>
      </c>
      <c r="P6586" s="28" t="str">
        <f t="shared" si="516"/>
        <v/>
      </c>
      <c r="Q6586" s="24" t="str">
        <f t="shared" si="513"/>
        <v/>
      </c>
      <c r="R6586" s="24" t="str">
        <f t="shared" si="514"/>
        <v/>
      </c>
      <c r="S6586" s="27" t="str">
        <f t="shared" si="515"/>
        <v/>
      </c>
    </row>
    <row r="6587" spans="2:19" x14ac:dyDescent="0.3">
      <c r="B6587" s="24" t="str">
        <f>_xlfn.IFNA(VLOOKUP(A6587,list!B:C,2,FALSE),"")</f>
        <v/>
      </c>
      <c r="D6587" s="24" t="str">
        <f>_xlfn.IFNA(VLOOKUP(C6587,list!$G$2:$I$10,2,FALSE),"")</f>
        <v/>
      </c>
      <c r="E6587" s="24" t="str">
        <f>_xlfn.IFNA(VLOOKUP(C6587,list!G:I,3,FALSE),"")</f>
        <v/>
      </c>
      <c r="O6587" s="26" t="str">
        <f t="shared" si="512"/>
        <v/>
      </c>
      <c r="P6587" s="28" t="str">
        <f t="shared" si="516"/>
        <v/>
      </c>
      <c r="Q6587" s="24" t="str">
        <f t="shared" si="513"/>
        <v/>
      </c>
      <c r="R6587" s="24" t="str">
        <f t="shared" si="514"/>
        <v/>
      </c>
      <c r="S6587" s="27" t="str">
        <f t="shared" si="515"/>
        <v/>
      </c>
    </row>
    <row r="6588" spans="2:19" x14ac:dyDescent="0.3">
      <c r="B6588" s="24" t="str">
        <f>_xlfn.IFNA(VLOOKUP(A6588,list!B:C,2,FALSE),"")</f>
        <v/>
      </c>
      <c r="D6588" s="24" t="str">
        <f>_xlfn.IFNA(VLOOKUP(C6588,list!$G$2:$I$10,2,FALSE),"")</f>
        <v/>
      </c>
      <c r="E6588" s="24" t="str">
        <f>_xlfn.IFNA(VLOOKUP(C6588,list!G:I,3,FALSE),"")</f>
        <v/>
      </c>
      <c r="O6588" s="26" t="str">
        <f t="shared" si="512"/>
        <v/>
      </c>
      <c r="P6588" s="28" t="str">
        <f t="shared" si="516"/>
        <v/>
      </c>
      <c r="Q6588" s="24" t="str">
        <f t="shared" si="513"/>
        <v/>
      </c>
      <c r="R6588" s="24" t="str">
        <f t="shared" si="514"/>
        <v/>
      </c>
      <c r="S6588" s="27" t="str">
        <f t="shared" si="515"/>
        <v/>
      </c>
    </row>
    <row r="6589" spans="2:19" x14ac:dyDescent="0.3">
      <c r="B6589" s="24" t="str">
        <f>_xlfn.IFNA(VLOOKUP(A6589,list!B:C,2,FALSE),"")</f>
        <v/>
      </c>
      <c r="D6589" s="24" t="str">
        <f>_xlfn.IFNA(VLOOKUP(C6589,list!$G$2:$I$10,2,FALSE),"")</f>
        <v/>
      </c>
      <c r="E6589" s="24" t="str">
        <f>_xlfn.IFNA(VLOOKUP(C6589,list!G:I,3,FALSE),"")</f>
        <v/>
      </c>
      <c r="O6589" s="26" t="str">
        <f t="shared" si="512"/>
        <v/>
      </c>
      <c r="P6589" s="28" t="str">
        <f t="shared" si="516"/>
        <v/>
      </c>
      <c r="Q6589" s="24" t="str">
        <f t="shared" si="513"/>
        <v/>
      </c>
      <c r="R6589" s="24" t="str">
        <f t="shared" si="514"/>
        <v/>
      </c>
      <c r="S6589" s="27" t="str">
        <f t="shared" si="515"/>
        <v/>
      </c>
    </row>
    <row r="6590" spans="2:19" x14ac:dyDescent="0.3">
      <c r="B6590" s="24" t="str">
        <f>_xlfn.IFNA(VLOOKUP(A6590,list!B:C,2,FALSE),"")</f>
        <v/>
      </c>
      <c r="D6590" s="24" t="str">
        <f>_xlfn.IFNA(VLOOKUP(C6590,list!$G$2:$I$10,2,FALSE),"")</f>
        <v/>
      </c>
      <c r="E6590" s="24" t="str">
        <f>_xlfn.IFNA(VLOOKUP(C6590,list!G:I,3,FALSE),"")</f>
        <v/>
      </c>
      <c r="O6590" s="26" t="str">
        <f t="shared" si="512"/>
        <v/>
      </c>
      <c r="P6590" s="28" t="str">
        <f t="shared" si="516"/>
        <v/>
      </c>
      <c r="Q6590" s="24" t="str">
        <f t="shared" si="513"/>
        <v/>
      </c>
      <c r="R6590" s="24" t="str">
        <f t="shared" si="514"/>
        <v/>
      </c>
      <c r="S6590" s="27" t="str">
        <f t="shared" si="515"/>
        <v/>
      </c>
    </row>
    <row r="6591" spans="2:19" x14ac:dyDescent="0.3">
      <c r="B6591" s="24" t="str">
        <f>_xlfn.IFNA(VLOOKUP(A6591,list!B:C,2,FALSE),"")</f>
        <v/>
      </c>
      <c r="D6591" s="24" t="str">
        <f>_xlfn.IFNA(VLOOKUP(C6591,list!$G$2:$I$10,2,FALSE),"")</f>
        <v/>
      </c>
      <c r="E6591" s="24" t="str">
        <f>_xlfn.IFNA(VLOOKUP(C6591,list!G:I,3,FALSE),"")</f>
        <v/>
      </c>
      <c r="O6591" s="26" t="str">
        <f t="shared" si="512"/>
        <v/>
      </c>
      <c r="P6591" s="28" t="str">
        <f t="shared" si="516"/>
        <v/>
      </c>
      <c r="Q6591" s="24" t="str">
        <f t="shared" si="513"/>
        <v/>
      </c>
      <c r="R6591" s="24" t="str">
        <f t="shared" si="514"/>
        <v/>
      </c>
      <c r="S6591" s="27" t="str">
        <f t="shared" si="515"/>
        <v/>
      </c>
    </row>
    <row r="6592" spans="2:19" x14ac:dyDescent="0.3">
      <c r="B6592" s="24" t="str">
        <f>_xlfn.IFNA(VLOOKUP(A6592,list!B:C,2,FALSE),"")</f>
        <v/>
      </c>
      <c r="D6592" s="24" t="str">
        <f>_xlfn.IFNA(VLOOKUP(C6592,list!$G$2:$I$10,2,FALSE),"")</f>
        <v/>
      </c>
      <c r="E6592" s="24" t="str">
        <f>_xlfn.IFNA(VLOOKUP(C6592,list!G:I,3,FALSE),"")</f>
        <v/>
      </c>
      <c r="O6592" s="26" t="str">
        <f t="shared" si="512"/>
        <v/>
      </c>
      <c r="P6592" s="28" t="str">
        <f t="shared" si="516"/>
        <v/>
      </c>
      <c r="Q6592" s="24" t="str">
        <f t="shared" si="513"/>
        <v/>
      </c>
      <c r="R6592" s="24" t="str">
        <f t="shared" si="514"/>
        <v/>
      </c>
      <c r="S6592" s="27" t="str">
        <f t="shared" si="515"/>
        <v/>
      </c>
    </row>
    <row r="6593" spans="2:19" x14ac:dyDescent="0.3">
      <c r="B6593" s="24" t="str">
        <f>_xlfn.IFNA(VLOOKUP(A6593,list!B:C,2,FALSE),"")</f>
        <v/>
      </c>
      <c r="D6593" s="24" t="str">
        <f>_xlfn.IFNA(VLOOKUP(C6593,list!$G$2:$I$10,2,FALSE),"")</f>
        <v/>
      </c>
      <c r="E6593" s="24" t="str">
        <f>_xlfn.IFNA(VLOOKUP(C6593,list!G:I,3,FALSE),"")</f>
        <v/>
      </c>
      <c r="O6593" s="26" t="str">
        <f t="shared" si="512"/>
        <v/>
      </c>
      <c r="P6593" s="28" t="str">
        <f t="shared" si="516"/>
        <v/>
      </c>
      <c r="Q6593" s="24" t="str">
        <f t="shared" si="513"/>
        <v/>
      </c>
      <c r="R6593" s="24" t="str">
        <f t="shared" si="514"/>
        <v/>
      </c>
      <c r="S6593" s="27" t="str">
        <f t="shared" si="515"/>
        <v/>
      </c>
    </row>
    <row r="6594" spans="2:19" x14ac:dyDescent="0.3">
      <c r="B6594" s="24" t="str">
        <f>_xlfn.IFNA(VLOOKUP(A6594,list!B:C,2,FALSE),"")</f>
        <v/>
      </c>
      <c r="D6594" s="24" t="str">
        <f>_xlfn.IFNA(VLOOKUP(C6594,list!$G$2:$I$10,2,FALSE),"")</f>
        <v/>
      </c>
      <c r="E6594" s="24" t="str">
        <f>_xlfn.IFNA(VLOOKUP(C6594,list!G:I,3,FALSE),"")</f>
        <v/>
      </c>
      <c r="O6594" s="26" t="str">
        <f t="shared" ref="O6594:O6657" si="517">IFERROR(IF(H6594="","",DATE(YEAR(H6594),MONTH(H6594),1)),"")</f>
        <v/>
      </c>
      <c r="P6594" s="28" t="str">
        <f t="shared" si="516"/>
        <v/>
      </c>
      <c r="Q6594" s="24" t="str">
        <f t="shared" ref="Q6594:Q6657" si="518">IFERROR(IF(J6594="","",MONTH(EOMONTH(J6594,(DAY(J6594)&gt;15)+0))),"")</f>
        <v/>
      </c>
      <c r="R6594" s="24" t="str">
        <f t="shared" ref="R6594:R6657" si="519">IFERROR(IF(J6594="","",IF(AND(MONTH(J6594)=12,Q6594=1),YEAR(J6594)+1,YEAR(J6594))),"")</f>
        <v/>
      </c>
      <c r="S6594" s="27" t="str">
        <f t="shared" ref="S6594:S6657" si="520">IF(OR(Q6594="",R6594=""),"",DATE(R6594,Q6594,1))</f>
        <v/>
      </c>
    </row>
    <row r="6595" spans="2:19" x14ac:dyDescent="0.3">
      <c r="B6595" s="24" t="str">
        <f>_xlfn.IFNA(VLOOKUP(A6595,list!B:C,2,FALSE),"")</f>
        <v/>
      </c>
      <c r="D6595" s="24" t="str">
        <f>_xlfn.IFNA(VLOOKUP(C6595,list!$G$2:$I$10,2,FALSE),"")</f>
        <v/>
      </c>
      <c r="E6595" s="24" t="str">
        <f>_xlfn.IFNA(VLOOKUP(C6595,list!G:I,3,FALSE),"")</f>
        <v/>
      </c>
      <c r="O6595" s="26" t="str">
        <f t="shared" si="517"/>
        <v/>
      </c>
      <c r="P6595" s="28" t="str">
        <f t="shared" ref="P6595:P6658" si="521">IFERROR(IF(J6595&gt;0,((J6595-H6595)/7),""),"")</f>
        <v/>
      </c>
      <c r="Q6595" s="24" t="str">
        <f t="shared" si="518"/>
        <v/>
      </c>
      <c r="R6595" s="24" t="str">
        <f t="shared" si="519"/>
        <v/>
      </c>
      <c r="S6595" s="27" t="str">
        <f t="shared" si="520"/>
        <v/>
      </c>
    </row>
    <row r="6596" spans="2:19" x14ac:dyDescent="0.3">
      <c r="B6596" s="24" t="str">
        <f>_xlfn.IFNA(VLOOKUP(A6596,list!B:C,2,FALSE),"")</f>
        <v/>
      </c>
      <c r="D6596" s="24" t="str">
        <f>_xlfn.IFNA(VLOOKUP(C6596,list!$G$2:$I$10,2,FALSE),"")</f>
        <v/>
      </c>
      <c r="E6596" s="24" t="str">
        <f>_xlfn.IFNA(VLOOKUP(C6596,list!G:I,3,FALSE),"")</f>
        <v/>
      </c>
      <c r="O6596" s="26" t="str">
        <f t="shared" si="517"/>
        <v/>
      </c>
      <c r="P6596" s="28" t="str">
        <f t="shared" si="521"/>
        <v/>
      </c>
      <c r="Q6596" s="24" t="str">
        <f t="shared" si="518"/>
        <v/>
      </c>
      <c r="R6596" s="24" t="str">
        <f t="shared" si="519"/>
        <v/>
      </c>
      <c r="S6596" s="27" t="str">
        <f t="shared" si="520"/>
        <v/>
      </c>
    </row>
    <row r="6597" spans="2:19" x14ac:dyDescent="0.3">
      <c r="B6597" s="24" t="str">
        <f>_xlfn.IFNA(VLOOKUP(A6597,list!B:C,2,FALSE),"")</f>
        <v/>
      </c>
      <c r="D6597" s="24" t="str">
        <f>_xlfn.IFNA(VLOOKUP(C6597,list!$G$2:$I$10,2,FALSE),"")</f>
        <v/>
      </c>
      <c r="E6597" s="24" t="str">
        <f>_xlfn.IFNA(VLOOKUP(C6597,list!G:I,3,FALSE),"")</f>
        <v/>
      </c>
      <c r="O6597" s="26" t="str">
        <f t="shared" si="517"/>
        <v/>
      </c>
      <c r="P6597" s="28" t="str">
        <f t="shared" si="521"/>
        <v/>
      </c>
      <c r="Q6597" s="24" t="str">
        <f t="shared" si="518"/>
        <v/>
      </c>
      <c r="R6597" s="24" t="str">
        <f t="shared" si="519"/>
        <v/>
      </c>
      <c r="S6597" s="27" t="str">
        <f t="shared" si="520"/>
        <v/>
      </c>
    </row>
    <row r="6598" spans="2:19" x14ac:dyDescent="0.3">
      <c r="B6598" s="24" t="str">
        <f>_xlfn.IFNA(VLOOKUP(A6598,list!B:C,2,FALSE),"")</f>
        <v/>
      </c>
      <c r="D6598" s="24" t="str">
        <f>_xlfn.IFNA(VLOOKUP(C6598,list!$G$2:$I$10,2,FALSE),"")</f>
        <v/>
      </c>
      <c r="E6598" s="24" t="str">
        <f>_xlfn.IFNA(VLOOKUP(C6598,list!G:I,3,FALSE),"")</f>
        <v/>
      </c>
      <c r="O6598" s="26" t="str">
        <f t="shared" si="517"/>
        <v/>
      </c>
      <c r="P6598" s="28" t="str">
        <f t="shared" si="521"/>
        <v/>
      </c>
      <c r="Q6598" s="24" t="str">
        <f t="shared" si="518"/>
        <v/>
      </c>
      <c r="R6598" s="24" t="str">
        <f t="shared" si="519"/>
        <v/>
      </c>
      <c r="S6598" s="27" t="str">
        <f t="shared" si="520"/>
        <v/>
      </c>
    </row>
    <row r="6599" spans="2:19" x14ac:dyDescent="0.3">
      <c r="B6599" s="24" t="str">
        <f>_xlfn.IFNA(VLOOKUP(A6599,list!B:C,2,FALSE),"")</f>
        <v/>
      </c>
      <c r="D6599" s="24" t="str">
        <f>_xlfn.IFNA(VLOOKUP(C6599,list!$G$2:$I$10,2,FALSE),"")</f>
        <v/>
      </c>
      <c r="E6599" s="24" t="str">
        <f>_xlfn.IFNA(VLOOKUP(C6599,list!G:I,3,FALSE),"")</f>
        <v/>
      </c>
      <c r="O6599" s="26" t="str">
        <f t="shared" si="517"/>
        <v/>
      </c>
      <c r="P6599" s="28" t="str">
        <f t="shared" si="521"/>
        <v/>
      </c>
      <c r="Q6599" s="24" t="str">
        <f t="shared" si="518"/>
        <v/>
      </c>
      <c r="R6599" s="24" t="str">
        <f t="shared" si="519"/>
        <v/>
      </c>
      <c r="S6599" s="27" t="str">
        <f t="shared" si="520"/>
        <v/>
      </c>
    </row>
    <row r="6600" spans="2:19" x14ac:dyDescent="0.3">
      <c r="B6600" s="24" t="str">
        <f>_xlfn.IFNA(VLOOKUP(A6600,list!B:C,2,FALSE),"")</f>
        <v/>
      </c>
      <c r="D6600" s="24" t="str">
        <f>_xlfn.IFNA(VLOOKUP(C6600,list!$G$2:$I$10,2,FALSE),"")</f>
        <v/>
      </c>
      <c r="E6600" s="24" t="str">
        <f>_xlfn.IFNA(VLOOKUP(C6600,list!G:I,3,FALSE),"")</f>
        <v/>
      </c>
      <c r="O6600" s="26" t="str">
        <f t="shared" si="517"/>
        <v/>
      </c>
      <c r="P6600" s="28" t="str">
        <f t="shared" si="521"/>
        <v/>
      </c>
      <c r="Q6600" s="24" t="str">
        <f t="shared" si="518"/>
        <v/>
      </c>
      <c r="R6600" s="24" t="str">
        <f t="shared" si="519"/>
        <v/>
      </c>
      <c r="S6600" s="27" t="str">
        <f t="shared" si="520"/>
        <v/>
      </c>
    </row>
    <row r="6601" spans="2:19" x14ac:dyDescent="0.3">
      <c r="B6601" s="24" t="str">
        <f>_xlfn.IFNA(VLOOKUP(A6601,list!B:C,2,FALSE),"")</f>
        <v/>
      </c>
      <c r="D6601" s="24" t="str">
        <f>_xlfn.IFNA(VLOOKUP(C6601,list!$G$2:$I$10,2,FALSE),"")</f>
        <v/>
      </c>
      <c r="E6601" s="24" t="str">
        <f>_xlfn.IFNA(VLOOKUP(C6601,list!G:I,3,FALSE),"")</f>
        <v/>
      </c>
      <c r="O6601" s="26" t="str">
        <f t="shared" si="517"/>
        <v/>
      </c>
      <c r="P6601" s="28" t="str">
        <f t="shared" si="521"/>
        <v/>
      </c>
      <c r="Q6601" s="24" t="str">
        <f t="shared" si="518"/>
        <v/>
      </c>
      <c r="R6601" s="24" t="str">
        <f t="shared" si="519"/>
        <v/>
      </c>
      <c r="S6601" s="27" t="str">
        <f t="shared" si="520"/>
        <v/>
      </c>
    </row>
    <row r="6602" spans="2:19" x14ac:dyDescent="0.3">
      <c r="B6602" s="24" t="str">
        <f>_xlfn.IFNA(VLOOKUP(A6602,list!B:C,2,FALSE),"")</f>
        <v/>
      </c>
      <c r="D6602" s="24" t="str">
        <f>_xlfn.IFNA(VLOOKUP(C6602,list!$G$2:$I$10,2,FALSE),"")</f>
        <v/>
      </c>
      <c r="E6602" s="24" t="str">
        <f>_xlfn.IFNA(VLOOKUP(C6602,list!G:I,3,FALSE),"")</f>
        <v/>
      </c>
      <c r="O6602" s="26" t="str">
        <f t="shared" si="517"/>
        <v/>
      </c>
      <c r="P6602" s="28" t="str">
        <f t="shared" si="521"/>
        <v/>
      </c>
      <c r="Q6602" s="24" t="str">
        <f t="shared" si="518"/>
        <v/>
      </c>
      <c r="R6602" s="24" t="str">
        <f t="shared" si="519"/>
        <v/>
      </c>
      <c r="S6602" s="27" t="str">
        <f t="shared" si="520"/>
        <v/>
      </c>
    </row>
    <row r="6603" spans="2:19" x14ac:dyDescent="0.3">
      <c r="B6603" s="24" t="str">
        <f>_xlfn.IFNA(VLOOKUP(A6603,list!B:C,2,FALSE),"")</f>
        <v/>
      </c>
      <c r="D6603" s="24" t="str">
        <f>_xlfn.IFNA(VLOOKUP(C6603,list!$G$2:$I$10,2,FALSE),"")</f>
        <v/>
      </c>
      <c r="E6603" s="24" t="str">
        <f>_xlfn.IFNA(VLOOKUP(C6603,list!G:I,3,FALSE),"")</f>
        <v/>
      </c>
      <c r="O6603" s="26" t="str">
        <f t="shared" si="517"/>
        <v/>
      </c>
      <c r="P6603" s="28" t="str">
        <f t="shared" si="521"/>
        <v/>
      </c>
      <c r="Q6603" s="24" t="str">
        <f t="shared" si="518"/>
        <v/>
      </c>
      <c r="R6603" s="24" t="str">
        <f t="shared" si="519"/>
        <v/>
      </c>
      <c r="S6603" s="27" t="str">
        <f t="shared" si="520"/>
        <v/>
      </c>
    </row>
    <row r="6604" spans="2:19" x14ac:dyDescent="0.3">
      <c r="B6604" s="24" t="str">
        <f>_xlfn.IFNA(VLOOKUP(A6604,list!B:C,2,FALSE),"")</f>
        <v/>
      </c>
      <c r="D6604" s="24" t="str">
        <f>_xlfn.IFNA(VLOOKUP(C6604,list!$G$2:$I$10,2,FALSE),"")</f>
        <v/>
      </c>
      <c r="E6604" s="24" t="str">
        <f>_xlfn.IFNA(VLOOKUP(C6604,list!G:I,3,FALSE),"")</f>
        <v/>
      </c>
      <c r="O6604" s="26" t="str">
        <f t="shared" si="517"/>
        <v/>
      </c>
      <c r="P6604" s="28" t="str">
        <f t="shared" si="521"/>
        <v/>
      </c>
      <c r="Q6604" s="24" t="str">
        <f t="shared" si="518"/>
        <v/>
      </c>
      <c r="R6604" s="24" t="str">
        <f t="shared" si="519"/>
        <v/>
      </c>
      <c r="S6604" s="27" t="str">
        <f t="shared" si="520"/>
        <v/>
      </c>
    </row>
    <row r="6605" spans="2:19" x14ac:dyDescent="0.3">
      <c r="B6605" s="24" t="str">
        <f>_xlfn.IFNA(VLOOKUP(A6605,list!B:C,2,FALSE),"")</f>
        <v/>
      </c>
      <c r="D6605" s="24" t="str">
        <f>_xlfn.IFNA(VLOOKUP(C6605,list!$G$2:$I$10,2,FALSE),"")</f>
        <v/>
      </c>
      <c r="E6605" s="24" t="str">
        <f>_xlfn.IFNA(VLOOKUP(C6605,list!G:I,3,FALSE),"")</f>
        <v/>
      </c>
      <c r="O6605" s="26" t="str">
        <f t="shared" si="517"/>
        <v/>
      </c>
      <c r="P6605" s="28" t="str">
        <f t="shared" si="521"/>
        <v/>
      </c>
      <c r="Q6605" s="24" t="str">
        <f t="shared" si="518"/>
        <v/>
      </c>
      <c r="R6605" s="24" t="str">
        <f t="shared" si="519"/>
        <v/>
      </c>
      <c r="S6605" s="27" t="str">
        <f t="shared" si="520"/>
        <v/>
      </c>
    </row>
    <row r="6606" spans="2:19" x14ac:dyDescent="0.3">
      <c r="B6606" s="24" t="str">
        <f>_xlfn.IFNA(VLOOKUP(A6606,list!B:C,2,FALSE),"")</f>
        <v/>
      </c>
      <c r="D6606" s="24" t="str">
        <f>_xlfn.IFNA(VLOOKUP(C6606,list!$G$2:$I$10,2,FALSE),"")</f>
        <v/>
      </c>
      <c r="E6606" s="24" t="str">
        <f>_xlfn.IFNA(VLOOKUP(C6606,list!G:I,3,FALSE),"")</f>
        <v/>
      </c>
      <c r="O6606" s="26" t="str">
        <f t="shared" si="517"/>
        <v/>
      </c>
      <c r="P6606" s="28" t="str">
        <f t="shared" si="521"/>
        <v/>
      </c>
      <c r="Q6606" s="24" t="str">
        <f t="shared" si="518"/>
        <v/>
      </c>
      <c r="R6606" s="24" t="str">
        <f t="shared" si="519"/>
        <v/>
      </c>
      <c r="S6606" s="27" t="str">
        <f t="shared" si="520"/>
        <v/>
      </c>
    </row>
    <row r="6607" spans="2:19" x14ac:dyDescent="0.3">
      <c r="B6607" s="24" t="str">
        <f>_xlfn.IFNA(VLOOKUP(A6607,list!B:C,2,FALSE),"")</f>
        <v/>
      </c>
      <c r="D6607" s="24" t="str">
        <f>_xlfn.IFNA(VLOOKUP(C6607,list!$G$2:$I$10,2,FALSE),"")</f>
        <v/>
      </c>
      <c r="E6607" s="24" t="str">
        <f>_xlfn.IFNA(VLOOKUP(C6607,list!G:I,3,FALSE),"")</f>
        <v/>
      </c>
      <c r="O6607" s="26" t="str">
        <f t="shared" si="517"/>
        <v/>
      </c>
      <c r="P6607" s="28" t="str">
        <f t="shared" si="521"/>
        <v/>
      </c>
      <c r="Q6607" s="24" t="str">
        <f t="shared" si="518"/>
        <v/>
      </c>
      <c r="R6607" s="24" t="str">
        <f t="shared" si="519"/>
        <v/>
      </c>
      <c r="S6607" s="27" t="str">
        <f t="shared" si="520"/>
        <v/>
      </c>
    </row>
    <row r="6608" spans="2:19" x14ac:dyDescent="0.3">
      <c r="B6608" s="24" t="str">
        <f>_xlfn.IFNA(VLOOKUP(A6608,list!B:C,2,FALSE),"")</f>
        <v/>
      </c>
      <c r="D6608" s="24" t="str">
        <f>_xlfn.IFNA(VLOOKUP(C6608,list!$G$2:$I$10,2,FALSE),"")</f>
        <v/>
      </c>
      <c r="E6608" s="24" t="str">
        <f>_xlfn.IFNA(VLOOKUP(C6608,list!G:I,3,FALSE),"")</f>
        <v/>
      </c>
      <c r="O6608" s="26" t="str">
        <f t="shared" si="517"/>
        <v/>
      </c>
      <c r="P6608" s="28" t="str">
        <f t="shared" si="521"/>
        <v/>
      </c>
      <c r="Q6608" s="24" t="str">
        <f t="shared" si="518"/>
        <v/>
      </c>
      <c r="R6608" s="24" t="str">
        <f t="shared" si="519"/>
        <v/>
      </c>
      <c r="S6608" s="27" t="str">
        <f t="shared" si="520"/>
        <v/>
      </c>
    </row>
    <row r="6609" spans="2:19" x14ac:dyDescent="0.3">
      <c r="B6609" s="24" t="str">
        <f>_xlfn.IFNA(VLOOKUP(A6609,list!B:C,2,FALSE),"")</f>
        <v/>
      </c>
      <c r="D6609" s="24" t="str">
        <f>_xlfn.IFNA(VLOOKUP(C6609,list!$G$2:$I$10,2,FALSE),"")</f>
        <v/>
      </c>
      <c r="E6609" s="24" t="str">
        <f>_xlfn.IFNA(VLOOKUP(C6609,list!G:I,3,FALSE),"")</f>
        <v/>
      </c>
      <c r="O6609" s="26" t="str">
        <f t="shared" si="517"/>
        <v/>
      </c>
      <c r="P6609" s="28" t="str">
        <f t="shared" si="521"/>
        <v/>
      </c>
      <c r="Q6609" s="24" t="str">
        <f t="shared" si="518"/>
        <v/>
      </c>
      <c r="R6609" s="24" t="str">
        <f t="shared" si="519"/>
        <v/>
      </c>
      <c r="S6609" s="27" t="str">
        <f t="shared" si="520"/>
        <v/>
      </c>
    </row>
    <row r="6610" spans="2:19" x14ac:dyDescent="0.3">
      <c r="B6610" s="24" t="str">
        <f>_xlfn.IFNA(VLOOKUP(A6610,list!B:C,2,FALSE),"")</f>
        <v/>
      </c>
      <c r="D6610" s="24" t="str">
        <f>_xlfn.IFNA(VLOOKUP(C6610,list!$G$2:$I$10,2,FALSE),"")</f>
        <v/>
      </c>
      <c r="E6610" s="24" t="str">
        <f>_xlfn.IFNA(VLOOKUP(C6610,list!G:I,3,FALSE),"")</f>
        <v/>
      </c>
      <c r="O6610" s="26" t="str">
        <f t="shared" si="517"/>
        <v/>
      </c>
      <c r="P6610" s="28" t="str">
        <f t="shared" si="521"/>
        <v/>
      </c>
      <c r="Q6610" s="24" t="str">
        <f t="shared" si="518"/>
        <v/>
      </c>
      <c r="R6610" s="24" t="str">
        <f t="shared" si="519"/>
        <v/>
      </c>
      <c r="S6610" s="27" t="str">
        <f t="shared" si="520"/>
        <v/>
      </c>
    </row>
    <row r="6611" spans="2:19" x14ac:dyDescent="0.3">
      <c r="B6611" s="24" t="str">
        <f>_xlfn.IFNA(VLOOKUP(A6611,list!B:C,2,FALSE),"")</f>
        <v/>
      </c>
      <c r="D6611" s="24" t="str">
        <f>_xlfn.IFNA(VLOOKUP(C6611,list!$G$2:$I$10,2,FALSE),"")</f>
        <v/>
      </c>
      <c r="E6611" s="24" t="str">
        <f>_xlfn.IFNA(VLOOKUP(C6611,list!G:I,3,FALSE),"")</f>
        <v/>
      </c>
      <c r="O6611" s="26" t="str">
        <f t="shared" si="517"/>
        <v/>
      </c>
      <c r="P6611" s="28" t="str">
        <f t="shared" si="521"/>
        <v/>
      </c>
      <c r="Q6611" s="24" t="str">
        <f t="shared" si="518"/>
        <v/>
      </c>
      <c r="R6611" s="24" t="str">
        <f t="shared" si="519"/>
        <v/>
      </c>
      <c r="S6611" s="27" t="str">
        <f t="shared" si="520"/>
        <v/>
      </c>
    </row>
    <row r="6612" spans="2:19" x14ac:dyDescent="0.3">
      <c r="B6612" s="24" t="str">
        <f>_xlfn.IFNA(VLOOKUP(A6612,list!B:C,2,FALSE),"")</f>
        <v/>
      </c>
      <c r="D6612" s="24" t="str">
        <f>_xlfn.IFNA(VLOOKUP(C6612,list!$G$2:$I$10,2,FALSE),"")</f>
        <v/>
      </c>
      <c r="E6612" s="24" t="str">
        <f>_xlfn.IFNA(VLOOKUP(C6612,list!G:I,3,FALSE),"")</f>
        <v/>
      </c>
      <c r="O6612" s="26" t="str">
        <f t="shared" si="517"/>
        <v/>
      </c>
      <c r="P6612" s="28" t="str">
        <f t="shared" si="521"/>
        <v/>
      </c>
      <c r="Q6612" s="24" t="str">
        <f t="shared" si="518"/>
        <v/>
      </c>
      <c r="R6612" s="24" t="str">
        <f t="shared" si="519"/>
        <v/>
      </c>
      <c r="S6612" s="27" t="str">
        <f t="shared" si="520"/>
        <v/>
      </c>
    </row>
    <row r="6613" spans="2:19" x14ac:dyDescent="0.3">
      <c r="B6613" s="24" t="str">
        <f>_xlfn.IFNA(VLOOKUP(A6613,list!B:C,2,FALSE),"")</f>
        <v/>
      </c>
      <c r="D6613" s="24" t="str">
        <f>_xlfn.IFNA(VLOOKUP(C6613,list!$G$2:$I$10,2,FALSE),"")</f>
        <v/>
      </c>
      <c r="E6613" s="24" t="str">
        <f>_xlfn.IFNA(VLOOKUP(C6613,list!G:I,3,FALSE),"")</f>
        <v/>
      </c>
      <c r="O6613" s="26" t="str">
        <f t="shared" si="517"/>
        <v/>
      </c>
      <c r="P6613" s="28" t="str">
        <f t="shared" si="521"/>
        <v/>
      </c>
      <c r="Q6613" s="24" t="str">
        <f t="shared" si="518"/>
        <v/>
      </c>
      <c r="R6613" s="24" t="str">
        <f t="shared" si="519"/>
        <v/>
      </c>
      <c r="S6613" s="27" t="str">
        <f t="shared" si="520"/>
        <v/>
      </c>
    </row>
    <row r="6614" spans="2:19" x14ac:dyDescent="0.3">
      <c r="B6614" s="24" t="str">
        <f>_xlfn.IFNA(VLOOKUP(A6614,list!B:C,2,FALSE),"")</f>
        <v/>
      </c>
      <c r="D6614" s="24" t="str">
        <f>_xlfn.IFNA(VLOOKUP(C6614,list!$G$2:$I$10,2,FALSE),"")</f>
        <v/>
      </c>
      <c r="E6614" s="24" t="str">
        <f>_xlfn.IFNA(VLOOKUP(C6614,list!G:I,3,FALSE),"")</f>
        <v/>
      </c>
      <c r="O6614" s="26" t="str">
        <f t="shared" si="517"/>
        <v/>
      </c>
      <c r="P6614" s="28" t="str">
        <f t="shared" si="521"/>
        <v/>
      </c>
      <c r="Q6614" s="24" t="str">
        <f t="shared" si="518"/>
        <v/>
      </c>
      <c r="R6614" s="24" t="str">
        <f t="shared" si="519"/>
        <v/>
      </c>
      <c r="S6614" s="27" t="str">
        <f t="shared" si="520"/>
        <v/>
      </c>
    </row>
    <row r="6615" spans="2:19" x14ac:dyDescent="0.3">
      <c r="B6615" s="24" t="str">
        <f>_xlfn.IFNA(VLOOKUP(A6615,list!B:C,2,FALSE),"")</f>
        <v/>
      </c>
      <c r="D6615" s="24" t="str">
        <f>_xlfn.IFNA(VLOOKUP(C6615,list!$G$2:$I$10,2,FALSE),"")</f>
        <v/>
      </c>
      <c r="E6615" s="24" t="str">
        <f>_xlfn.IFNA(VLOOKUP(C6615,list!G:I,3,FALSE),"")</f>
        <v/>
      </c>
      <c r="O6615" s="26" t="str">
        <f t="shared" si="517"/>
        <v/>
      </c>
      <c r="P6615" s="28" t="str">
        <f t="shared" si="521"/>
        <v/>
      </c>
      <c r="Q6615" s="24" t="str">
        <f t="shared" si="518"/>
        <v/>
      </c>
      <c r="R6615" s="24" t="str">
        <f t="shared" si="519"/>
        <v/>
      </c>
      <c r="S6615" s="27" t="str">
        <f t="shared" si="520"/>
        <v/>
      </c>
    </row>
    <row r="6616" spans="2:19" x14ac:dyDescent="0.3">
      <c r="B6616" s="24" t="str">
        <f>_xlfn.IFNA(VLOOKUP(A6616,list!B:C,2,FALSE),"")</f>
        <v/>
      </c>
      <c r="D6616" s="24" t="str">
        <f>_xlfn.IFNA(VLOOKUP(C6616,list!$G$2:$I$10,2,FALSE),"")</f>
        <v/>
      </c>
      <c r="E6616" s="24" t="str">
        <f>_xlfn.IFNA(VLOOKUP(C6616,list!G:I,3,FALSE),"")</f>
        <v/>
      </c>
      <c r="O6616" s="26" t="str">
        <f t="shared" si="517"/>
        <v/>
      </c>
      <c r="P6616" s="28" t="str">
        <f t="shared" si="521"/>
        <v/>
      </c>
      <c r="Q6616" s="24" t="str">
        <f t="shared" si="518"/>
        <v/>
      </c>
      <c r="R6616" s="24" t="str">
        <f t="shared" si="519"/>
        <v/>
      </c>
      <c r="S6616" s="27" t="str">
        <f t="shared" si="520"/>
        <v/>
      </c>
    </row>
    <row r="6617" spans="2:19" x14ac:dyDescent="0.3">
      <c r="B6617" s="24" t="str">
        <f>_xlfn.IFNA(VLOOKUP(A6617,list!B:C,2,FALSE),"")</f>
        <v/>
      </c>
      <c r="D6617" s="24" t="str">
        <f>_xlfn.IFNA(VLOOKUP(C6617,list!$G$2:$I$10,2,FALSE),"")</f>
        <v/>
      </c>
      <c r="E6617" s="24" t="str">
        <f>_xlfn.IFNA(VLOOKUP(C6617,list!G:I,3,FALSE),"")</f>
        <v/>
      </c>
      <c r="O6617" s="26" t="str">
        <f t="shared" si="517"/>
        <v/>
      </c>
      <c r="P6617" s="28" t="str">
        <f t="shared" si="521"/>
        <v/>
      </c>
      <c r="Q6617" s="24" t="str">
        <f t="shared" si="518"/>
        <v/>
      </c>
      <c r="R6617" s="24" t="str">
        <f t="shared" si="519"/>
        <v/>
      </c>
      <c r="S6617" s="27" t="str">
        <f t="shared" si="520"/>
        <v/>
      </c>
    </row>
    <row r="6618" spans="2:19" x14ac:dyDescent="0.3">
      <c r="B6618" s="24" t="str">
        <f>_xlfn.IFNA(VLOOKUP(A6618,list!B:C,2,FALSE),"")</f>
        <v/>
      </c>
      <c r="D6618" s="24" t="str">
        <f>_xlfn.IFNA(VLOOKUP(C6618,list!$G$2:$I$10,2,FALSE),"")</f>
        <v/>
      </c>
      <c r="E6618" s="24" t="str">
        <f>_xlfn.IFNA(VLOOKUP(C6618,list!G:I,3,FALSE),"")</f>
        <v/>
      </c>
      <c r="O6618" s="26" t="str">
        <f t="shared" si="517"/>
        <v/>
      </c>
      <c r="P6618" s="28" t="str">
        <f t="shared" si="521"/>
        <v/>
      </c>
      <c r="Q6618" s="24" t="str">
        <f t="shared" si="518"/>
        <v/>
      </c>
      <c r="R6618" s="24" t="str">
        <f t="shared" si="519"/>
        <v/>
      </c>
      <c r="S6618" s="27" t="str">
        <f t="shared" si="520"/>
        <v/>
      </c>
    </row>
    <row r="6619" spans="2:19" x14ac:dyDescent="0.3">
      <c r="B6619" s="24" t="str">
        <f>_xlfn.IFNA(VLOOKUP(A6619,list!B:C,2,FALSE),"")</f>
        <v/>
      </c>
      <c r="D6619" s="24" t="str">
        <f>_xlfn.IFNA(VLOOKUP(C6619,list!$G$2:$I$10,2,FALSE),"")</f>
        <v/>
      </c>
      <c r="E6619" s="24" t="str">
        <f>_xlfn.IFNA(VLOOKUP(C6619,list!G:I,3,FALSE),"")</f>
        <v/>
      </c>
      <c r="O6619" s="26" t="str">
        <f t="shared" si="517"/>
        <v/>
      </c>
      <c r="P6619" s="28" t="str">
        <f t="shared" si="521"/>
        <v/>
      </c>
      <c r="Q6619" s="24" t="str">
        <f t="shared" si="518"/>
        <v/>
      </c>
      <c r="R6619" s="24" t="str">
        <f t="shared" si="519"/>
        <v/>
      </c>
      <c r="S6619" s="27" t="str">
        <f t="shared" si="520"/>
        <v/>
      </c>
    </row>
    <row r="6620" spans="2:19" x14ac:dyDescent="0.3">
      <c r="B6620" s="24" t="str">
        <f>_xlfn.IFNA(VLOOKUP(A6620,list!B:C,2,FALSE),"")</f>
        <v/>
      </c>
      <c r="D6620" s="24" t="str">
        <f>_xlfn.IFNA(VLOOKUP(C6620,list!$G$2:$I$10,2,FALSE),"")</f>
        <v/>
      </c>
      <c r="E6620" s="24" t="str">
        <f>_xlfn.IFNA(VLOOKUP(C6620,list!G:I,3,FALSE),"")</f>
        <v/>
      </c>
      <c r="O6620" s="26" t="str">
        <f t="shared" si="517"/>
        <v/>
      </c>
      <c r="P6620" s="28" t="str">
        <f t="shared" si="521"/>
        <v/>
      </c>
      <c r="Q6620" s="24" t="str">
        <f t="shared" si="518"/>
        <v/>
      </c>
      <c r="R6620" s="24" t="str">
        <f t="shared" si="519"/>
        <v/>
      </c>
      <c r="S6620" s="27" t="str">
        <f t="shared" si="520"/>
        <v/>
      </c>
    </row>
    <row r="6621" spans="2:19" x14ac:dyDescent="0.3">
      <c r="B6621" s="24" t="str">
        <f>_xlfn.IFNA(VLOOKUP(A6621,list!B:C,2,FALSE),"")</f>
        <v/>
      </c>
      <c r="D6621" s="24" t="str">
        <f>_xlfn.IFNA(VLOOKUP(C6621,list!$G$2:$I$10,2,FALSE),"")</f>
        <v/>
      </c>
      <c r="E6621" s="24" t="str">
        <f>_xlfn.IFNA(VLOOKUP(C6621,list!G:I,3,FALSE),"")</f>
        <v/>
      </c>
      <c r="O6621" s="26" t="str">
        <f t="shared" si="517"/>
        <v/>
      </c>
      <c r="P6621" s="28" t="str">
        <f t="shared" si="521"/>
        <v/>
      </c>
      <c r="Q6621" s="24" t="str">
        <f t="shared" si="518"/>
        <v/>
      </c>
      <c r="R6621" s="24" t="str">
        <f t="shared" si="519"/>
        <v/>
      </c>
      <c r="S6621" s="27" t="str">
        <f t="shared" si="520"/>
        <v/>
      </c>
    </row>
    <row r="6622" spans="2:19" x14ac:dyDescent="0.3">
      <c r="B6622" s="24" t="str">
        <f>_xlfn.IFNA(VLOOKUP(A6622,list!B:C,2,FALSE),"")</f>
        <v/>
      </c>
      <c r="D6622" s="24" t="str">
        <f>_xlfn.IFNA(VLOOKUP(C6622,list!$G$2:$I$10,2,FALSE),"")</f>
        <v/>
      </c>
      <c r="E6622" s="24" t="str">
        <f>_xlfn.IFNA(VLOOKUP(C6622,list!G:I,3,FALSE),"")</f>
        <v/>
      </c>
      <c r="O6622" s="26" t="str">
        <f t="shared" si="517"/>
        <v/>
      </c>
      <c r="P6622" s="28" t="str">
        <f t="shared" si="521"/>
        <v/>
      </c>
      <c r="Q6622" s="24" t="str">
        <f t="shared" si="518"/>
        <v/>
      </c>
      <c r="R6622" s="24" t="str">
        <f t="shared" si="519"/>
        <v/>
      </c>
      <c r="S6622" s="27" t="str">
        <f t="shared" si="520"/>
        <v/>
      </c>
    </row>
    <row r="6623" spans="2:19" x14ac:dyDescent="0.3">
      <c r="B6623" s="24" t="str">
        <f>_xlfn.IFNA(VLOOKUP(A6623,list!B:C,2,FALSE),"")</f>
        <v/>
      </c>
      <c r="D6623" s="24" t="str">
        <f>_xlfn.IFNA(VLOOKUP(C6623,list!$G$2:$I$10,2,FALSE),"")</f>
        <v/>
      </c>
      <c r="E6623" s="24" t="str">
        <f>_xlfn.IFNA(VLOOKUP(C6623,list!G:I,3,FALSE),"")</f>
        <v/>
      </c>
      <c r="O6623" s="26" t="str">
        <f t="shared" si="517"/>
        <v/>
      </c>
      <c r="P6623" s="28" t="str">
        <f t="shared" si="521"/>
        <v/>
      </c>
      <c r="Q6623" s="24" t="str">
        <f t="shared" si="518"/>
        <v/>
      </c>
      <c r="R6623" s="24" t="str">
        <f t="shared" si="519"/>
        <v/>
      </c>
      <c r="S6623" s="27" t="str">
        <f t="shared" si="520"/>
        <v/>
      </c>
    </row>
    <row r="6624" spans="2:19" x14ac:dyDescent="0.3">
      <c r="B6624" s="24" t="str">
        <f>_xlfn.IFNA(VLOOKUP(A6624,list!B:C,2,FALSE),"")</f>
        <v/>
      </c>
      <c r="D6624" s="24" t="str">
        <f>_xlfn.IFNA(VLOOKUP(C6624,list!$G$2:$I$10,2,FALSE),"")</f>
        <v/>
      </c>
      <c r="E6624" s="24" t="str">
        <f>_xlfn.IFNA(VLOOKUP(C6624,list!G:I,3,FALSE),"")</f>
        <v/>
      </c>
      <c r="O6624" s="26" t="str">
        <f t="shared" si="517"/>
        <v/>
      </c>
      <c r="P6624" s="28" t="str">
        <f t="shared" si="521"/>
        <v/>
      </c>
      <c r="Q6624" s="24" t="str">
        <f t="shared" si="518"/>
        <v/>
      </c>
      <c r="R6624" s="24" t="str">
        <f t="shared" si="519"/>
        <v/>
      </c>
      <c r="S6624" s="27" t="str">
        <f t="shared" si="520"/>
        <v/>
      </c>
    </row>
    <row r="6625" spans="2:19" x14ac:dyDescent="0.3">
      <c r="B6625" s="24" t="str">
        <f>_xlfn.IFNA(VLOOKUP(A6625,list!B:C,2,FALSE),"")</f>
        <v/>
      </c>
      <c r="D6625" s="24" t="str">
        <f>_xlfn.IFNA(VLOOKUP(C6625,list!$G$2:$I$10,2,FALSE),"")</f>
        <v/>
      </c>
      <c r="E6625" s="24" t="str">
        <f>_xlfn.IFNA(VLOOKUP(C6625,list!G:I,3,FALSE),"")</f>
        <v/>
      </c>
      <c r="O6625" s="26" t="str">
        <f t="shared" si="517"/>
        <v/>
      </c>
      <c r="P6625" s="28" t="str">
        <f t="shared" si="521"/>
        <v/>
      </c>
      <c r="Q6625" s="24" t="str">
        <f t="shared" si="518"/>
        <v/>
      </c>
      <c r="R6625" s="24" t="str">
        <f t="shared" si="519"/>
        <v/>
      </c>
      <c r="S6625" s="27" t="str">
        <f t="shared" si="520"/>
        <v/>
      </c>
    </row>
    <row r="6626" spans="2:19" x14ac:dyDescent="0.3">
      <c r="B6626" s="24" t="str">
        <f>_xlfn.IFNA(VLOOKUP(A6626,list!B:C,2,FALSE),"")</f>
        <v/>
      </c>
      <c r="D6626" s="24" t="str">
        <f>_xlfn.IFNA(VLOOKUP(C6626,list!$G$2:$I$10,2,FALSE),"")</f>
        <v/>
      </c>
      <c r="E6626" s="24" t="str">
        <f>_xlfn.IFNA(VLOOKUP(C6626,list!G:I,3,FALSE),"")</f>
        <v/>
      </c>
      <c r="O6626" s="26" t="str">
        <f t="shared" si="517"/>
        <v/>
      </c>
      <c r="P6626" s="28" t="str">
        <f t="shared" si="521"/>
        <v/>
      </c>
      <c r="Q6626" s="24" t="str">
        <f t="shared" si="518"/>
        <v/>
      </c>
      <c r="R6626" s="24" t="str">
        <f t="shared" si="519"/>
        <v/>
      </c>
      <c r="S6626" s="27" t="str">
        <f t="shared" si="520"/>
        <v/>
      </c>
    </row>
    <row r="6627" spans="2:19" x14ac:dyDescent="0.3">
      <c r="B6627" s="24" t="str">
        <f>_xlfn.IFNA(VLOOKUP(A6627,list!B:C,2,FALSE),"")</f>
        <v/>
      </c>
      <c r="D6627" s="24" t="str">
        <f>_xlfn.IFNA(VLOOKUP(C6627,list!$G$2:$I$10,2,FALSE),"")</f>
        <v/>
      </c>
      <c r="E6627" s="24" t="str">
        <f>_xlfn.IFNA(VLOOKUP(C6627,list!G:I,3,FALSE),"")</f>
        <v/>
      </c>
      <c r="O6627" s="26" t="str">
        <f t="shared" si="517"/>
        <v/>
      </c>
      <c r="P6627" s="28" t="str">
        <f t="shared" si="521"/>
        <v/>
      </c>
      <c r="Q6627" s="24" t="str">
        <f t="shared" si="518"/>
        <v/>
      </c>
      <c r="R6627" s="24" t="str">
        <f t="shared" si="519"/>
        <v/>
      </c>
      <c r="S6627" s="27" t="str">
        <f t="shared" si="520"/>
        <v/>
      </c>
    </row>
    <row r="6628" spans="2:19" x14ac:dyDescent="0.3">
      <c r="B6628" s="24" t="str">
        <f>_xlfn.IFNA(VLOOKUP(A6628,list!B:C,2,FALSE),"")</f>
        <v/>
      </c>
      <c r="D6628" s="24" t="str">
        <f>_xlfn.IFNA(VLOOKUP(C6628,list!$G$2:$I$10,2,FALSE),"")</f>
        <v/>
      </c>
      <c r="E6628" s="24" t="str">
        <f>_xlfn.IFNA(VLOOKUP(C6628,list!G:I,3,FALSE),"")</f>
        <v/>
      </c>
      <c r="O6628" s="26" t="str">
        <f t="shared" si="517"/>
        <v/>
      </c>
      <c r="P6628" s="28" t="str">
        <f t="shared" si="521"/>
        <v/>
      </c>
      <c r="Q6628" s="24" t="str">
        <f t="shared" si="518"/>
        <v/>
      </c>
      <c r="R6628" s="24" t="str">
        <f t="shared" si="519"/>
        <v/>
      </c>
      <c r="S6628" s="27" t="str">
        <f t="shared" si="520"/>
        <v/>
      </c>
    </row>
    <row r="6629" spans="2:19" x14ac:dyDescent="0.3">
      <c r="B6629" s="24" t="str">
        <f>_xlfn.IFNA(VLOOKUP(A6629,list!B:C,2,FALSE),"")</f>
        <v/>
      </c>
      <c r="D6629" s="24" t="str">
        <f>_xlfn.IFNA(VLOOKUP(C6629,list!$G$2:$I$10,2,FALSE),"")</f>
        <v/>
      </c>
      <c r="E6629" s="24" t="str">
        <f>_xlfn.IFNA(VLOOKUP(C6629,list!G:I,3,FALSE),"")</f>
        <v/>
      </c>
      <c r="O6629" s="26" t="str">
        <f t="shared" si="517"/>
        <v/>
      </c>
      <c r="P6629" s="28" t="str">
        <f t="shared" si="521"/>
        <v/>
      </c>
      <c r="Q6629" s="24" t="str">
        <f t="shared" si="518"/>
        <v/>
      </c>
      <c r="R6629" s="24" t="str">
        <f t="shared" si="519"/>
        <v/>
      </c>
      <c r="S6629" s="27" t="str">
        <f t="shared" si="520"/>
        <v/>
      </c>
    </row>
    <row r="6630" spans="2:19" x14ac:dyDescent="0.3">
      <c r="B6630" s="24" t="str">
        <f>_xlfn.IFNA(VLOOKUP(A6630,list!B:C,2,FALSE),"")</f>
        <v/>
      </c>
      <c r="D6630" s="24" t="str">
        <f>_xlfn.IFNA(VLOOKUP(C6630,list!$G$2:$I$10,2,FALSE),"")</f>
        <v/>
      </c>
      <c r="E6630" s="24" t="str">
        <f>_xlfn.IFNA(VLOOKUP(C6630,list!G:I,3,FALSE),"")</f>
        <v/>
      </c>
      <c r="O6630" s="26" t="str">
        <f t="shared" si="517"/>
        <v/>
      </c>
      <c r="P6630" s="28" t="str">
        <f t="shared" si="521"/>
        <v/>
      </c>
      <c r="Q6630" s="24" t="str">
        <f t="shared" si="518"/>
        <v/>
      </c>
      <c r="R6630" s="24" t="str">
        <f t="shared" si="519"/>
        <v/>
      </c>
      <c r="S6630" s="27" t="str">
        <f t="shared" si="520"/>
        <v/>
      </c>
    </row>
    <row r="6631" spans="2:19" x14ac:dyDescent="0.3">
      <c r="B6631" s="24" t="str">
        <f>_xlfn.IFNA(VLOOKUP(A6631,list!B:C,2,FALSE),"")</f>
        <v/>
      </c>
      <c r="D6631" s="24" t="str">
        <f>_xlfn.IFNA(VLOOKUP(C6631,list!$G$2:$I$10,2,FALSE),"")</f>
        <v/>
      </c>
      <c r="E6631" s="24" t="str">
        <f>_xlfn.IFNA(VLOOKUP(C6631,list!G:I,3,FALSE),"")</f>
        <v/>
      </c>
      <c r="O6631" s="26" t="str">
        <f t="shared" si="517"/>
        <v/>
      </c>
      <c r="P6631" s="28" t="str">
        <f t="shared" si="521"/>
        <v/>
      </c>
      <c r="Q6631" s="24" t="str">
        <f t="shared" si="518"/>
        <v/>
      </c>
      <c r="R6631" s="24" t="str">
        <f t="shared" si="519"/>
        <v/>
      </c>
      <c r="S6631" s="27" t="str">
        <f t="shared" si="520"/>
        <v/>
      </c>
    </row>
    <row r="6632" spans="2:19" x14ac:dyDescent="0.3">
      <c r="B6632" s="24" t="str">
        <f>_xlfn.IFNA(VLOOKUP(A6632,list!B:C,2,FALSE),"")</f>
        <v/>
      </c>
      <c r="D6632" s="24" t="str">
        <f>_xlfn.IFNA(VLOOKUP(C6632,list!$G$2:$I$10,2,FALSE),"")</f>
        <v/>
      </c>
      <c r="E6632" s="24" t="str">
        <f>_xlfn.IFNA(VLOOKUP(C6632,list!G:I,3,FALSE),"")</f>
        <v/>
      </c>
      <c r="O6632" s="26" t="str">
        <f t="shared" si="517"/>
        <v/>
      </c>
      <c r="P6632" s="28" t="str">
        <f t="shared" si="521"/>
        <v/>
      </c>
      <c r="Q6632" s="24" t="str">
        <f t="shared" si="518"/>
        <v/>
      </c>
      <c r="R6632" s="24" t="str">
        <f t="shared" si="519"/>
        <v/>
      </c>
      <c r="S6632" s="27" t="str">
        <f t="shared" si="520"/>
        <v/>
      </c>
    </row>
    <row r="6633" spans="2:19" x14ac:dyDescent="0.3">
      <c r="B6633" s="24" t="str">
        <f>_xlfn.IFNA(VLOOKUP(A6633,list!B:C,2,FALSE),"")</f>
        <v/>
      </c>
      <c r="D6633" s="24" t="str">
        <f>_xlfn.IFNA(VLOOKUP(C6633,list!$G$2:$I$10,2,FALSE),"")</f>
        <v/>
      </c>
      <c r="E6633" s="24" t="str">
        <f>_xlfn.IFNA(VLOOKUP(C6633,list!G:I,3,FALSE),"")</f>
        <v/>
      </c>
      <c r="O6633" s="26" t="str">
        <f t="shared" si="517"/>
        <v/>
      </c>
      <c r="P6633" s="28" t="str">
        <f t="shared" si="521"/>
        <v/>
      </c>
      <c r="Q6633" s="24" t="str">
        <f t="shared" si="518"/>
        <v/>
      </c>
      <c r="R6633" s="24" t="str">
        <f t="shared" si="519"/>
        <v/>
      </c>
      <c r="S6633" s="27" t="str">
        <f t="shared" si="520"/>
        <v/>
      </c>
    </row>
    <row r="6634" spans="2:19" x14ac:dyDescent="0.3">
      <c r="B6634" s="24" t="str">
        <f>_xlfn.IFNA(VLOOKUP(A6634,list!B:C,2,FALSE),"")</f>
        <v/>
      </c>
      <c r="D6634" s="24" t="str">
        <f>_xlfn.IFNA(VLOOKUP(C6634,list!$G$2:$I$10,2,FALSE),"")</f>
        <v/>
      </c>
      <c r="E6634" s="24" t="str">
        <f>_xlfn.IFNA(VLOOKUP(C6634,list!G:I,3,FALSE),"")</f>
        <v/>
      </c>
      <c r="O6634" s="26" t="str">
        <f t="shared" si="517"/>
        <v/>
      </c>
      <c r="P6634" s="28" t="str">
        <f t="shared" si="521"/>
        <v/>
      </c>
      <c r="Q6634" s="24" t="str">
        <f t="shared" si="518"/>
        <v/>
      </c>
      <c r="R6634" s="24" t="str">
        <f t="shared" si="519"/>
        <v/>
      </c>
      <c r="S6634" s="27" t="str">
        <f t="shared" si="520"/>
        <v/>
      </c>
    </row>
    <row r="6635" spans="2:19" x14ac:dyDescent="0.3">
      <c r="B6635" s="24" t="str">
        <f>_xlfn.IFNA(VLOOKUP(A6635,list!B:C,2,FALSE),"")</f>
        <v/>
      </c>
      <c r="D6635" s="24" t="str">
        <f>_xlfn.IFNA(VLOOKUP(C6635,list!$G$2:$I$10,2,FALSE),"")</f>
        <v/>
      </c>
      <c r="E6635" s="24" t="str">
        <f>_xlfn.IFNA(VLOOKUP(C6635,list!G:I,3,FALSE),"")</f>
        <v/>
      </c>
      <c r="O6635" s="26" t="str">
        <f t="shared" si="517"/>
        <v/>
      </c>
      <c r="P6635" s="28" t="str">
        <f t="shared" si="521"/>
        <v/>
      </c>
      <c r="Q6635" s="24" t="str">
        <f t="shared" si="518"/>
        <v/>
      </c>
      <c r="R6635" s="24" t="str">
        <f t="shared" si="519"/>
        <v/>
      </c>
      <c r="S6635" s="27" t="str">
        <f t="shared" si="520"/>
        <v/>
      </c>
    </row>
    <row r="6636" spans="2:19" x14ac:dyDescent="0.3">
      <c r="B6636" s="24" t="str">
        <f>_xlfn.IFNA(VLOOKUP(A6636,list!B:C,2,FALSE),"")</f>
        <v/>
      </c>
      <c r="D6636" s="24" t="str">
        <f>_xlfn.IFNA(VLOOKUP(C6636,list!$G$2:$I$10,2,FALSE),"")</f>
        <v/>
      </c>
      <c r="E6636" s="24" t="str">
        <f>_xlfn.IFNA(VLOOKUP(C6636,list!G:I,3,FALSE),"")</f>
        <v/>
      </c>
      <c r="O6636" s="26" t="str">
        <f t="shared" si="517"/>
        <v/>
      </c>
      <c r="P6636" s="28" t="str">
        <f t="shared" si="521"/>
        <v/>
      </c>
      <c r="Q6636" s="24" t="str">
        <f t="shared" si="518"/>
        <v/>
      </c>
      <c r="R6636" s="24" t="str">
        <f t="shared" si="519"/>
        <v/>
      </c>
      <c r="S6636" s="27" t="str">
        <f t="shared" si="520"/>
        <v/>
      </c>
    </row>
    <row r="6637" spans="2:19" x14ac:dyDescent="0.3">
      <c r="B6637" s="24" t="str">
        <f>_xlfn.IFNA(VLOOKUP(A6637,list!B:C,2,FALSE),"")</f>
        <v/>
      </c>
      <c r="D6637" s="24" t="str">
        <f>_xlfn.IFNA(VLOOKUP(C6637,list!$G$2:$I$10,2,FALSE),"")</f>
        <v/>
      </c>
      <c r="E6637" s="24" t="str">
        <f>_xlfn.IFNA(VLOOKUP(C6637,list!G:I,3,FALSE),"")</f>
        <v/>
      </c>
      <c r="O6637" s="26" t="str">
        <f t="shared" si="517"/>
        <v/>
      </c>
      <c r="P6637" s="28" t="str">
        <f t="shared" si="521"/>
        <v/>
      </c>
      <c r="Q6637" s="24" t="str">
        <f t="shared" si="518"/>
        <v/>
      </c>
      <c r="R6637" s="24" t="str">
        <f t="shared" si="519"/>
        <v/>
      </c>
      <c r="S6637" s="27" t="str">
        <f t="shared" si="520"/>
        <v/>
      </c>
    </row>
    <row r="6638" spans="2:19" x14ac:dyDescent="0.3">
      <c r="B6638" s="24" t="str">
        <f>_xlfn.IFNA(VLOOKUP(A6638,list!B:C,2,FALSE),"")</f>
        <v/>
      </c>
      <c r="D6638" s="24" t="str">
        <f>_xlfn.IFNA(VLOOKUP(C6638,list!$G$2:$I$10,2,FALSE),"")</f>
        <v/>
      </c>
      <c r="E6638" s="24" t="str">
        <f>_xlfn.IFNA(VLOOKUP(C6638,list!G:I,3,FALSE),"")</f>
        <v/>
      </c>
      <c r="O6638" s="26" t="str">
        <f t="shared" si="517"/>
        <v/>
      </c>
      <c r="P6638" s="28" t="str">
        <f t="shared" si="521"/>
        <v/>
      </c>
      <c r="Q6638" s="24" t="str">
        <f t="shared" si="518"/>
        <v/>
      </c>
      <c r="R6638" s="24" t="str">
        <f t="shared" si="519"/>
        <v/>
      </c>
      <c r="S6638" s="27" t="str">
        <f t="shared" si="520"/>
        <v/>
      </c>
    </row>
    <row r="6639" spans="2:19" x14ac:dyDescent="0.3">
      <c r="B6639" s="24" t="str">
        <f>_xlfn.IFNA(VLOOKUP(A6639,list!B:C,2,FALSE),"")</f>
        <v/>
      </c>
      <c r="D6639" s="24" t="str">
        <f>_xlfn.IFNA(VLOOKUP(C6639,list!$G$2:$I$10,2,FALSE),"")</f>
        <v/>
      </c>
      <c r="E6639" s="24" t="str">
        <f>_xlfn.IFNA(VLOOKUP(C6639,list!G:I,3,FALSE),"")</f>
        <v/>
      </c>
      <c r="O6639" s="26" t="str">
        <f t="shared" si="517"/>
        <v/>
      </c>
      <c r="P6639" s="28" t="str">
        <f t="shared" si="521"/>
        <v/>
      </c>
      <c r="Q6639" s="24" t="str">
        <f t="shared" si="518"/>
        <v/>
      </c>
      <c r="R6639" s="24" t="str">
        <f t="shared" si="519"/>
        <v/>
      </c>
      <c r="S6639" s="27" t="str">
        <f t="shared" si="520"/>
        <v/>
      </c>
    </row>
    <row r="6640" spans="2:19" x14ac:dyDescent="0.3">
      <c r="B6640" s="24" t="str">
        <f>_xlfn.IFNA(VLOOKUP(A6640,list!B:C,2,FALSE),"")</f>
        <v/>
      </c>
      <c r="D6640" s="24" t="str">
        <f>_xlfn.IFNA(VLOOKUP(C6640,list!$G$2:$I$10,2,FALSE),"")</f>
        <v/>
      </c>
      <c r="E6640" s="24" t="str">
        <f>_xlfn.IFNA(VLOOKUP(C6640,list!G:I,3,FALSE),"")</f>
        <v/>
      </c>
      <c r="O6640" s="26" t="str">
        <f t="shared" si="517"/>
        <v/>
      </c>
      <c r="P6640" s="28" t="str">
        <f t="shared" si="521"/>
        <v/>
      </c>
      <c r="Q6640" s="24" t="str">
        <f t="shared" si="518"/>
        <v/>
      </c>
      <c r="R6640" s="24" t="str">
        <f t="shared" si="519"/>
        <v/>
      </c>
      <c r="S6640" s="27" t="str">
        <f t="shared" si="520"/>
        <v/>
      </c>
    </row>
    <row r="6641" spans="2:19" x14ac:dyDescent="0.3">
      <c r="B6641" s="24" t="str">
        <f>_xlfn.IFNA(VLOOKUP(A6641,list!B:C,2,FALSE),"")</f>
        <v/>
      </c>
      <c r="D6641" s="24" t="str">
        <f>_xlfn.IFNA(VLOOKUP(C6641,list!$G$2:$I$10,2,FALSE),"")</f>
        <v/>
      </c>
      <c r="E6641" s="24" t="str">
        <f>_xlfn.IFNA(VLOOKUP(C6641,list!G:I,3,FALSE),"")</f>
        <v/>
      </c>
      <c r="O6641" s="26" t="str">
        <f t="shared" si="517"/>
        <v/>
      </c>
      <c r="P6641" s="28" t="str">
        <f t="shared" si="521"/>
        <v/>
      </c>
      <c r="Q6641" s="24" t="str">
        <f t="shared" si="518"/>
        <v/>
      </c>
      <c r="R6641" s="24" t="str">
        <f t="shared" si="519"/>
        <v/>
      </c>
      <c r="S6641" s="27" t="str">
        <f t="shared" si="520"/>
        <v/>
      </c>
    </row>
    <row r="6642" spans="2:19" x14ac:dyDescent="0.3">
      <c r="B6642" s="24" t="str">
        <f>_xlfn.IFNA(VLOOKUP(A6642,list!B:C,2,FALSE),"")</f>
        <v/>
      </c>
      <c r="D6642" s="24" t="str">
        <f>_xlfn.IFNA(VLOOKUP(C6642,list!$G$2:$I$10,2,FALSE),"")</f>
        <v/>
      </c>
      <c r="E6642" s="24" t="str">
        <f>_xlfn.IFNA(VLOOKUP(C6642,list!G:I,3,FALSE),"")</f>
        <v/>
      </c>
      <c r="O6642" s="26" t="str">
        <f t="shared" si="517"/>
        <v/>
      </c>
      <c r="P6642" s="28" t="str">
        <f t="shared" si="521"/>
        <v/>
      </c>
      <c r="Q6642" s="24" t="str">
        <f t="shared" si="518"/>
        <v/>
      </c>
      <c r="R6642" s="24" t="str">
        <f t="shared" si="519"/>
        <v/>
      </c>
      <c r="S6642" s="27" t="str">
        <f t="shared" si="520"/>
        <v/>
      </c>
    </row>
    <row r="6643" spans="2:19" x14ac:dyDescent="0.3">
      <c r="B6643" s="24" t="str">
        <f>_xlfn.IFNA(VLOOKUP(A6643,list!B:C,2,FALSE),"")</f>
        <v/>
      </c>
      <c r="D6643" s="24" t="str">
        <f>_xlfn.IFNA(VLOOKUP(C6643,list!$G$2:$I$10,2,FALSE),"")</f>
        <v/>
      </c>
      <c r="E6643" s="24" t="str">
        <f>_xlfn.IFNA(VLOOKUP(C6643,list!G:I,3,FALSE),"")</f>
        <v/>
      </c>
      <c r="O6643" s="26" t="str">
        <f t="shared" si="517"/>
        <v/>
      </c>
      <c r="P6643" s="28" t="str">
        <f t="shared" si="521"/>
        <v/>
      </c>
      <c r="Q6643" s="24" t="str">
        <f t="shared" si="518"/>
        <v/>
      </c>
      <c r="R6643" s="24" t="str">
        <f t="shared" si="519"/>
        <v/>
      </c>
      <c r="S6643" s="27" t="str">
        <f t="shared" si="520"/>
        <v/>
      </c>
    </row>
    <row r="6644" spans="2:19" x14ac:dyDescent="0.3">
      <c r="B6644" s="24" t="str">
        <f>_xlfn.IFNA(VLOOKUP(A6644,list!B:C,2,FALSE),"")</f>
        <v/>
      </c>
      <c r="D6644" s="24" t="str">
        <f>_xlfn.IFNA(VLOOKUP(C6644,list!$G$2:$I$10,2,FALSE),"")</f>
        <v/>
      </c>
      <c r="E6644" s="24" t="str">
        <f>_xlfn.IFNA(VLOOKUP(C6644,list!G:I,3,FALSE),"")</f>
        <v/>
      </c>
      <c r="O6644" s="26" t="str">
        <f t="shared" si="517"/>
        <v/>
      </c>
      <c r="P6644" s="28" t="str">
        <f t="shared" si="521"/>
        <v/>
      </c>
      <c r="Q6644" s="24" t="str">
        <f t="shared" si="518"/>
        <v/>
      </c>
      <c r="R6644" s="24" t="str">
        <f t="shared" si="519"/>
        <v/>
      </c>
      <c r="S6644" s="27" t="str">
        <f t="shared" si="520"/>
        <v/>
      </c>
    </row>
    <row r="6645" spans="2:19" x14ac:dyDescent="0.3">
      <c r="B6645" s="24" t="str">
        <f>_xlfn.IFNA(VLOOKUP(A6645,list!B:C,2,FALSE),"")</f>
        <v/>
      </c>
      <c r="D6645" s="24" t="str">
        <f>_xlfn.IFNA(VLOOKUP(C6645,list!$G$2:$I$10,2,FALSE),"")</f>
        <v/>
      </c>
      <c r="E6645" s="24" t="str">
        <f>_xlfn.IFNA(VLOOKUP(C6645,list!G:I,3,FALSE),"")</f>
        <v/>
      </c>
      <c r="O6645" s="26" t="str">
        <f t="shared" si="517"/>
        <v/>
      </c>
      <c r="P6645" s="28" t="str">
        <f t="shared" si="521"/>
        <v/>
      </c>
      <c r="Q6645" s="24" t="str">
        <f t="shared" si="518"/>
        <v/>
      </c>
      <c r="R6645" s="24" t="str">
        <f t="shared" si="519"/>
        <v/>
      </c>
      <c r="S6645" s="27" t="str">
        <f t="shared" si="520"/>
        <v/>
      </c>
    </row>
    <row r="6646" spans="2:19" x14ac:dyDescent="0.3">
      <c r="B6646" s="24" t="str">
        <f>_xlfn.IFNA(VLOOKUP(A6646,list!B:C,2,FALSE),"")</f>
        <v/>
      </c>
      <c r="D6646" s="24" t="str">
        <f>_xlfn.IFNA(VLOOKUP(C6646,list!$G$2:$I$10,2,FALSE),"")</f>
        <v/>
      </c>
      <c r="E6646" s="24" t="str">
        <f>_xlfn.IFNA(VLOOKUP(C6646,list!G:I,3,FALSE),"")</f>
        <v/>
      </c>
      <c r="O6646" s="26" t="str">
        <f t="shared" si="517"/>
        <v/>
      </c>
      <c r="P6646" s="28" t="str">
        <f t="shared" si="521"/>
        <v/>
      </c>
      <c r="Q6646" s="24" t="str">
        <f t="shared" si="518"/>
        <v/>
      </c>
      <c r="R6646" s="24" t="str">
        <f t="shared" si="519"/>
        <v/>
      </c>
      <c r="S6646" s="27" t="str">
        <f t="shared" si="520"/>
        <v/>
      </c>
    </row>
    <row r="6647" spans="2:19" x14ac:dyDescent="0.3">
      <c r="B6647" s="24" t="str">
        <f>_xlfn.IFNA(VLOOKUP(A6647,list!B:C,2,FALSE),"")</f>
        <v/>
      </c>
      <c r="D6647" s="24" t="str">
        <f>_xlfn.IFNA(VLOOKUP(C6647,list!$G$2:$I$10,2,FALSE),"")</f>
        <v/>
      </c>
      <c r="E6647" s="24" t="str">
        <f>_xlfn.IFNA(VLOOKUP(C6647,list!G:I,3,FALSE),"")</f>
        <v/>
      </c>
      <c r="O6647" s="26" t="str">
        <f t="shared" si="517"/>
        <v/>
      </c>
      <c r="P6647" s="28" t="str">
        <f t="shared" si="521"/>
        <v/>
      </c>
      <c r="Q6647" s="24" t="str">
        <f t="shared" si="518"/>
        <v/>
      </c>
      <c r="R6647" s="24" t="str">
        <f t="shared" si="519"/>
        <v/>
      </c>
      <c r="S6647" s="27" t="str">
        <f t="shared" si="520"/>
        <v/>
      </c>
    </row>
    <row r="6648" spans="2:19" x14ac:dyDescent="0.3">
      <c r="B6648" s="24" t="str">
        <f>_xlfn.IFNA(VLOOKUP(A6648,list!B:C,2,FALSE),"")</f>
        <v/>
      </c>
      <c r="D6648" s="24" t="str">
        <f>_xlfn.IFNA(VLOOKUP(C6648,list!$G$2:$I$10,2,FALSE),"")</f>
        <v/>
      </c>
      <c r="E6648" s="24" t="str">
        <f>_xlfn.IFNA(VLOOKUP(C6648,list!G:I,3,FALSE),"")</f>
        <v/>
      </c>
      <c r="O6648" s="26" t="str">
        <f t="shared" si="517"/>
        <v/>
      </c>
      <c r="P6648" s="28" t="str">
        <f t="shared" si="521"/>
        <v/>
      </c>
      <c r="Q6648" s="24" t="str">
        <f t="shared" si="518"/>
        <v/>
      </c>
      <c r="R6648" s="24" t="str">
        <f t="shared" si="519"/>
        <v/>
      </c>
      <c r="S6648" s="27" t="str">
        <f t="shared" si="520"/>
        <v/>
      </c>
    </row>
    <row r="6649" spans="2:19" x14ac:dyDescent="0.3">
      <c r="B6649" s="24" t="str">
        <f>_xlfn.IFNA(VLOOKUP(A6649,list!B:C,2,FALSE),"")</f>
        <v/>
      </c>
      <c r="D6649" s="24" t="str">
        <f>_xlfn.IFNA(VLOOKUP(C6649,list!$G$2:$I$10,2,FALSE),"")</f>
        <v/>
      </c>
      <c r="E6649" s="24" t="str">
        <f>_xlfn.IFNA(VLOOKUP(C6649,list!G:I,3,FALSE),"")</f>
        <v/>
      </c>
      <c r="O6649" s="26" t="str">
        <f t="shared" si="517"/>
        <v/>
      </c>
      <c r="P6649" s="28" t="str">
        <f t="shared" si="521"/>
        <v/>
      </c>
      <c r="Q6649" s="24" t="str">
        <f t="shared" si="518"/>
        <v/>
      </c>
      <c r="R6649" s="24" t="str">
        <f t="shared" si="519"/>
        <v/>
      </c>
      <c r="S6649" s="27" t="str">
        <f t="shared" si="520"/>
        <v/>
      </c>
    </row>
    <row r="6650" spans="2:19" x14ac:dyDescent="0.3">
      <c r="B6650" s="24" t="str">
        <f>_xlfn.IFNA(VLOOKUP(A6650,list!B:C,2,FALSE),"")</f>
        <v/>
      </c>
      <c r="D6650" s="24" t="str">
        <f>_xlfn.IFNA(VLOOKUP(C6650,list!$G$2:$I$10,2,FALSE),"")</f>
        <v/>
      </c>
      <c r="E6650" s="24" t="str">
        <f>_xlfn.IFNA(VLOOKUP(C6650,list!G:I,3,FALSE),"")</f>
        <v/>
      </c>
      <c r="O6650" s="26" t="str">
        <f t="shared" si="517"/>
        <v/>
      </c>
      <c r="P6650" s="28" t="str">
        <f t="shared" si="521"/>
        <v/>
      </c>
      <c r="Q6650" s="24" t="str">
        <f t="shared" si="518"/>
        <v/>
      </c>
      <c r="R6650" s="24" t="str">
        <f t="shared" si="519"/>
        <v/>
      </c>
      <c r="S6650" s="27" t="str">
        <f t="shared" si="520"/>
        <v/>
      </c>
    </row>
    <row r="6651" spans="2:19" x14ac:dyDescent="0.3">
      <c r="B6651" s="24" t="str">
        <f>_xlfn.IFNA(VLOOKUP(A6651,list!B:C,2,FALSE),"")</f>
        <v/>
      </c>
      <c r="D6651" s="24" t="str">
        <f>_xlfn.IFNA(VLOOKUP(C6651,list!$G$2:$I$10,2,FALSE),"")</f>
        <v/>
      </c>
      <c r="E6651" s="24" t="str">
        <f>_xlfn.IFNA(VLOOKUP(C6651,list!G:I,3,FALSE),"")</f>
        <v/>
      </c>
      <c r="O6651" s="26" t="str">
        <f t="shared" si="517"/>
        <v/>
      </c>
      <c r="P6651" s="28" t="str">
        <f t="shared" si="521"/>
        <v/>
      </c>
      <c r="Q6651" s="24" t="str">
        <f t="shared" si="518"/>
        <v/>
      </c>
      <c r="R6651" s="24" t="str">
        <f t="shared" si="519"/>
        <v/>
      </c>
      <c r="S6651" s="27" t="str">
        <f t="shared" si="520"/>
        <v/>
      </c>
    </row>
    <row r="6652" spans="2:19" x14ac:dyDescent="0.3">
      <c r="B6652" s="24" t="str">
        <f>_xlfn.IFNA(VLOOKUP(A6652,list!B:C,2,FALSE),"")</f>
        <v/>
      </c>
      <c r="D6652" s="24" t="str">
        <f>_xlfn.IFNA(VLOOKUP(C6652,list!$G$2:$I$10,2,FALSE),"")</f>
        <v/>
      </c>
      <c r="E6652" s="24" t="str">
        <f>_xlfn.IFNA(VLOOKUP(C6652,list!G:I,3,FALSE),"")</f>
        <v/>
      </c>
      <c r="O6652" s="26" t="str">
        <f t="shared" si="517"/>
        <v/>
      </c>
      <c r="P6652" s="28" t="str">
        <f t="shared" si="521"/>
        <v/>
      </c>
      <c r="Q6652" s="24" t="str">
        <f t="shared" si="518"/>
        <v/>
      </c>
      <c r="R6652" s="24" t="str">
        <f t="shared" si="519"/>
        <v/>
      </c>
      <c r="S6652" s="27" t="str">
        <f t="shared" si="520"/>
        <v/>
      </c>
    </row>
    <row r="6653" spans="2:19" x14ac:dyDescent="0.3">
      <c r="B6653" s="24" t="str">
        <f>_xlfn.IFNA(VLOOKUP(A6653,list!B:C,2,FALSE),"")</f>
        <v/>
      </c>
      <c r="D6653" s="24" t="str">
        <f>_xlfn.IFNA(VLOOKUP(C6653,list!$G$2:$I$10,2,FALSE),"")</f>
        <v/>
      </c>
      <c r="E6653" s="24" t="str">
        <f>_xlfn.IFNA(VLOOKUP(C6653,list!G:I,3,FALSE),"")</f>
        <v/>
      </c>
      <c r="O6653" s="26" t="str">
        <f t="shared" si="517"/>
        <v/>
      </c>
      <c r="P6653" s="28" t="str">
        <f t="shared" si="521"/>
        <v/>
      </c>
      <c r="Q6653" s="24" t="str">
        <f t="shared" si="518"/>
        <v/>
      </c>
      <c r="R6653" s="24" t="str">
        <f t="shared" si="519"/>
        <v/>
      </c>
      <c r="S6653" s="27" t="str">
        <f t="shared" si="520"/>
        <v/>
      </c>
    </row>
    <row r="6654" spans="2:19" x14ac:dyDescent="0.3">
      <c r="B6654" s="24" t="str">
        <f>_xlfn.IFNA(VLOOKUP(A6654,list!B:C,2,FALSE),"")</f>
        <v/>
      </c>
      <c r="D6654" s="24" t="str">
        <f>_xlfn.IFNA(VLOOKUP(C6654,list!$G$2:$I$10,2,FALSE),"")</f>
        <v/>
      </c>
      <c r="E6654" s="24" t="str">
        <f>_xlfn.IFNA(VLOOKUP(C6654,list!G:I,3,FALSE),"")</f>
        <v/>
      </c>
      <c r="O6654" s="26" t="str">
        <f t="shared" si="517"/>
        <v/>
      </c>
      <c r="P6654" s="28" t="str">
        <f t="shared" si="521"/>
        <v/>
      </c>
      <c r="Q6654" s="24" t="str">
        <f t="shared" si="518"/>
        <v/>
      </c>
      <c r="R6654" s="24" t="str">
        <f t="shared" si="519"/>
        <v/>
      </c>
      <c r="S6654" s="27" t="str">
        <f t="shared" si="520"/>
        <v/>
      </c>
    </row>
    <row r="6655" spans="2:19" x14ac:dyDescent="0.3">
      <c r="B6655" s="24" t="str">
        <f>_xlfn.IFNA(VLOOKUP(A6655,list!B:C,2,FALSE),"")</f>
        <v/>
      </c>
      <c r="D6655" s="24" t="str">
        <f>_xlfn.IFNA(VLOOKUP(C6655,list!$G$2:$I$10,2,FALSE),"")</f>
        <v/>
      </c>
      <c r="E6655" s="24" t="str">
        <f>_xlfn.IFNA(VLOOKUP(C6655,list!G:I,3,FALSE),"")</f>
        <v/>
      </c>
      <c r="O6655" s="26" t="str">
        <f t="shared" si="517"/>
        <v/>
      </c>
      <c r="P6655" s="28" t="str">
        <f t="shared" si="521"/>
        <v/>
      </c>
      <c r="Q6655" s="24" t="str">
        <f t="shared" si="518"/>
        <v/>
      </c>
      <c r="R6655" s="24" t="str">
        <f t="shared" si="519"/>
        <v/>
      </c>
      <c r="S6655" s="27" t="str">
        <f t="shared" si="520"/>
        <v/>
      </c>
    </row>
    <row r="6656" spans="2:19" x14ac:dyDescent="0.3">
      <c r="B6656" s="24" t="str">
        <f>_xlfn.IFNA(VLOOKUP(A6656,list!B:C,2,FALSE),"")</f>
        <v/>
      </c>
      <c r="D6656" s="24" t="str">
        <f>_xlfn.IFNA(VLOOKUP(C6656,list!$G$2:$I$10,2,FALSE),"")</f>
        <v/>
      </c>
      <c r="E6656" s="24" t="str">
        <f>_xlfn.IFNA(VLOOKUP(C6656,list!G:I,3,FALSE),"")</f>
        <v/>
      </c>
      <c r="O6656" s="26" t="str">
        <f t="shared" si="517"/>
        <v/>
      </c>
      <c r="P6656" s="28" t="str">
        <f t="shared" si="521"/>
        <v/>
      </c>
      <c r="Q6656" s="24" t="str">
        <f t="shared" si="518"/>
        <v/>
      </c>
      <c r="R6656" s="24" t="str">
        <f t="shared" si="519"/>
        <v/>
      </c>
      <c r="S6656" s="27" t="str">
        <f t="shared" si="520"/>
        <v/>
      </c>
    </row>
    <row r="6657" spans="2:19" x14ac:dyDescent="0.3">
      <c r="B6657" s="24" t="str">
        <f>_xlfn.IFNA(VLOOKUP(A6657,list!B:C,2,FALSE),"")</f>
        <v/>
      </c>
      <c r="D6657" s="24" t="str">
        <f>_xlfn.IFNA(VLOOKUP(C6657,list!$G$2:$I$10,2,FALSE),"")</f>
        <v/>
      </c>
      <c r="E6657" s="24" t="str">
        <f>_xlfn.IFNA(VLOOKUP(C6657,list!G:I,3,FALSE),"")</f>
        <v/>
      </c>
      <c r="O6657" s="26" t="str">
        <f t="shared" si="517"/>
        <v/>
      </c>
      <c r="P6657" s="28" t="str">
        <f t="shared" si="521"/>
        <v/>
      </c>
      <c r="Q6657" s="24" t="str">
        <f t="shared" si="518"/>
        <v/>
      </c>
      <c r="R6657" s="24" t="str">
        <f t="shared" si="519"/>
        <v/>
      </c>
      <c r="S6657" s="27" t="str">
        <f t="shared" si="520"/>
        <v/>
      </c>
    </row>
    <row r="6658" spans="2:19" x14ac:dyDescent="0.3">
      <c r="B6658" s="24" t="str">
        <f>_xlfn.IFNA(VLOOKUP(A6658,list!B:C,2,FALSE),"")</f>
        <v/>
      </c>
      <c r="D6658" s="24" t="str">
        <f>_xlfn.IFNA(VLOOKUP(C6658,list!$G$2:$I$10,2,FALSE),"")</f>
        <v/>
      </c>
      <c r="E6658" s="24" t="str">
        <f>_xlfn.IFNA(VLOOKUP(C6658,list!G:I,3,FALSE),"")</f>
        <v/>
      </c>
      <c r="O6658" s="26" t="str">
        <f t="shared" ref="O6658:O6721" si="522">IFERROR(IF(H6658="","",DATE(YEAR(H6658),MONTH(H6658),1)),"")</f>
        <v/>
      </c>
      <c r="P6658" s="28" t="str">
        <f t="shared" si="521"/>
        <v/>
      </c>
      <c r="Q6658" s="24" t="str">
        <f t="shared" ref="Q6658:Q6721" si="523">IFERROR(IF(J6658="","",MONTH(EOMONTH(J6658,(DAY(J6658)&gt;15)+0))),"")</f>
        <v/>
      </c>
      <c r="R6658" s="24" t="str">
        <f t="shared" ref="R6658:R6721" si="524">IFERROR(IF(J6658="","",IF(AND(MONTH(J6658)=12,Q6658=1),YEAR(J6658)+1,YEAR(J6658))),"")</f>
        <v/>
      </c>
      <c r="S6658" s="27" t="str">
        <f t="shared" ref="S6658:S6721" si="525">IF(OR(Q6658="",R6658=""),"",DATE(R6658,Q6658,1))</f>
        <v/>
      </c>
    </row>
    <row r="6659" spans="2:19" x14ac:dyDescent="0.3">
      <c r="B6659" s="24" t="str">
        <f>_xlfn.IFNA(VLOOKUP(A6659,list!B:C,2,FALSE),"")</f>
        <v/>
      </c>
      <c r="D6659" s="24" t="str">
        <f>_xlfn.IFNA(VLOOKUP(C6659,list!$G$2:$I$10,2,FALSE),"")</f>
        <v/>
      </c>
      <c r="E6659" s="24" t="str">
        <f>_xlfn.IFNA(VLOOKUP(C6659,list!G:I,3,FALSE),"")</f>
        <v/>
      </c>
      <c r="O6659" s="26" t="str">
        <f t="shared" si="522"/>
        <v/>
      </c>
      <c r="P6659" s="28" t="str">
        <f t="shared" ref="P6659:P6722" si="526">IFERROR(IF(J6659&gt;0,((J6659-H6659)/7),""),"")</f>
        <v/>
      </c>
      <c r="Q6659" s="24" t="str">
        <f t="shared" si="523"/>
        <v/>
      </c>
      <c r="R6659" s="24" t="str">
        <f t="shared" si="524"/>
        <v/>
      </c>
      <c r="S6659" s="27" t="str">
        <f t="shared" si="525"/>
        <v/>
      </c>
    </row>
    <row r="6660" spans="2:19" x14ac:dyDescent="0.3">
      <c r="B6660" s="24" t="str">
        <f>_xlfn.IFNA(VLOOKUP(A6660,list!B:C,2,FALSE),"")</f>
        <v/>
      </c>
      <c r="D6660" s="24" t="str">
        <f>_xlfn.IFNA(VLOOKUP(C6660,list!$G$2:$I$10,2,FALSE),"")</f>
        <v/>
      </c>
      <c r="E6660" s="24" t="str">
        <f>_xlfn.IFNA(VLOOKUP(C6660,list!G:I,3,FALSE),"")</f>
        <v/>
      </c>
      <c r="O6660" s="26" t="str">
        <f t="shared" si="522"/>
        <v/>
      </c>
      <c r="P6660" s="28" t="str">
        <f t="shared" si="526"/>
        <v/>
      </c>
      <c r="Q6660" s="24" t="str">
        <f t="shared" si="523"/>
        <v/>
      </c>
      <c r="R6660" s="24" t="str">
        <f t="shared" si="524"/>
        <v/>
      </c>
      <c r="S6660" s="27" t="str">
        <f t="shared" si="525"/>
        <v/>
      </c>
    </row>
    <row r="6661" spans="2:19" x14ac:dyDescent="0.3">
      <c r="B6661" s="24" t="str">
        <f>_xlfn.IFNA(VLOOKUP(A6661,list!B:C,2,FALSE),"")</f>
        <v/>
      </c>
      <c r="D6661" s="24" t="str">
        <f>_xlfn.IFNA(VLOOKUP(C6661,list!$G$2:$I$10,2,FALSE),"")</f>
        <v/>
      </c>
      <c r="E6661" s="24" t="str">
        <f>_xlfn.IFNA(VLOOKUP(C6661,list!G:I,3,FALSE),"")</f>
        <v/>
      </c>
      <c r="O6661" s="26" t="str">
        <f t="shared" si="522"/>
        <v/>
      </c>
      <c r="P6661" s="28" t="str">
        <f t="shared" si="526"/>
        <v/>
      </c>
      <c r="Q6661" s="24" t="str">
        <f t="shared" si="523"/>
        <v/>
      </c>
      <c r="R6661" s="24" t="str">
        <f t="shared" si="524"/>
        <v/>
      </c>
      <c r="S6661" s="27" t="str">
        <f t="shared" si="525"/>
        <v/>
      </c>
    </row>
    <row r="6662" spans="2:19" x14ac:dyDescent="0.3">
      <c r="B6662" s="24" t="str">
        <f>_xlfn.IFNA(VLOOKUP(A6662,list!B:C,2,FALSE),"")</f>
        <v/>
      </c>
      <c r="D6662" s="24" t="str">
        <f>_xlfn.IFNA(VLOOKUP(C6662,list!$G$2:$I$10,2,FALSE),"")</f>
        <v/>
      </c>
      <c r="E6662" s="24" t="str">
        <f>_xlfn.IFNA(VLOOKUP(C6662,list!G:I,3,FALSE),"")</f>
        <v/>
      </c>
      <c r="O6662" s="26" t="str">
        <f t="shared" si="522"/>
        <v/>
      </c>
      <c r="P6662" s="28" t="str">
        <f t="shared" si="526"/>
        <v/>
      </c>
      <c r="Q6662" s="24" t="str">
        <f t="shared" si="523"/>
        <v/>
      </c>
      <c r="R6662" s="24" t="str">
        <f t="shared" si="524"/>
        <v/>
      </c>
      <c r="S6662" s="27" t="str">
        <f t="shared" si="525"/>
        <v/>
      </c>
    </row>
    <row r="6663" spans="2:19" x14ac:dyDescent="0.3">
      <c r="B6663" s="24" t="str">
        <f>_xlfn.IFNA(VLOOKUP(A6663,list!B:C,2,FALSE),"")</f>
        <v/>
      </c>
      <c r="D6663" s="24" t="str">
        <f>_xlfn.IFNA(VLOOKUP(C6663,list!$G$2:$I$10,2,FALSE),"")</f>
        <v/>
      </c>
      <c r="E6663" s="24" t="str">
        <f>_xlfn.IFNA(VLOOKUP(C6663,list!G:I,3,FALSE),"")</f>
        <v/>
      </c>
      <c r="O6663" s="26" t="str">
        <f t="shared" si="522"/>
        <v/>
      </c>
      <c r="P6663" s="28" t="str">
        <f t="shared" si="526"/>
        <v/>
      </c>
      <c r="Q6663" s="24" t="str">
        <f t="shared" si="523"/>
        <v/>
      </c>
      <c r="R6663" s="24" t="str">
        <f t="shared" si="524"/>
        <v/>
      </c>
      <c r="S6663" s="27" t="str">
        <f t="shared" si="525"/>
        <v/>
      </c>
    </row>
    <row r="6664" spans="2:19" x14ac:dyDescent="0.3">
      <c r="B6664" s="24" t="str">
        <f>_xlfn.IFNA(VLOOKUP(A6664,list!B:C,2,FALSE),"")</f>
        <v/>
      </c>
      <c r="D6664" s="24" t="str">
        <f>_xlfn.IFNA(VLOOKUP(C6664,list!$G$2:$I$10,2,FALSE),"")</f>
        <v/>
      </c>
      <c r="E6664" s="24" t="str">
        <f>_xlfn.IFNA(VLOOKUP(C6664,list!G:I,3,FALSE),"")</f>
        <v/>
      </c>
      <c r="O6664" s="26" t="str">
        <f t="shared" si="522"/>
        <v/>
      </c>
      <c r="P6664" s="28" t="str">
        <f t="shared" si="526"/>
        <v/>
      </c>
      <c r="Q6664" s="24" t="str">
        <f t="shared" si="523"/>
        <v/>
      </c>
      <c r="R6664" s="24" t="str">
        <f t="shared" si="524"/>
        <v/>
      </c>
      <c r="S6664" s="27" t="str">
        <f t="shared" si="525"/>
        <v/>
      </c>
    </row>
    <row r="6665" spans="2:19" x14ac:dyDescent="0.3">
      <c r="B6665" s="24" t="str">
        <f>_xlfn.IFNA(VLOOKUP(A6665,list!B:C,2,FALSE),"")</f>
        <v/>
      </c>
      <c r="D6665" s="24" t="str">
        <f>_xlfn.IFNA(VLOOKUP(C6665,list!$G$2:$I$10,2,FALSE),"")</f>
        <v/>
      </c>
      <c r="E6665" s="24" t="str">
        <f>_xlfn.IFNA(VLOOKUP(C6665,list!G:I,3,FALSE),"")</f>
        <v/>
      </c>
      <c r="O6665" s="26" t="str">
        <f t="shared" si="522"/>
        <v/>
      </c>
      <c r="P6665" s="28" t="str">
        <f t="shared" si="526"/>
        <v/>
      </c>
      <c r="Q6665" s="24" t="str">
        <f t="shared" si="523"/>
        <v/>
      </c>
      <c r="R6665" s="24" t="str">
        <f t="shared" si="524"/>
        <v/>
      </c>
      <c r="S6665" s="27" t="str">
        <f t="shared" si="525"/>
        <v/>
      </c>
    </row>
    <row r="6666" spans="2:19" x14ac:dyDescent="0.3">
      <c r="B6666" s="24" t="str">
        <f>_xlfn.IFNA(VLOOKUP(A6666,list!B:C,2,FALSE),"")</f>
        <v/>
      </c>
      <c r="D6666" s="24" t="str">
        <f>_xlfn.IFNA(VLOOKUP(C6666,list!$G$2:$I$10,2,FALSE),"")</f>
        <v/>
      </c>
      <c r="E6666" s="24" t="str">
        <f>_xlfn.IFNA(VLOOKUP(C6666,list!G:I,3,FALSE),"")</f>
        <v/>
      </c>
      <c r="O6666" s="26" t="str">
        <f t="shared" si="522"/>
        <v/>
      </c>
      <c r="P6666" s="28" t="str">
        <f t="shared" si="526"/>
        <v/>
      </c>
      <c r="Q6666" s="24" t="str">
        <f t="shared" si="523"/>
        <v/>
      </c>
      <c r="R6666" s="24" t="str">
        <f t="shared" si="524"/>
        <v/>
      </c>
      <c r="S6666" s="27" t="str">
        <f t="shared" si="525"/>
        <v/>
      </c>
    </row>
    <row r="6667" spans="2:19" x14ac:dyDescent="0.3">
      <c r="B6667" s="24" t="str">
        <f>_xlfn.IFNA(VLOOKUP(A6667,list!B:C,2,FALSE),"")</f>
        <v/>
      </c>
      <c r="D6667" s="24" t="str">
        <f>_xlfn.IFNA(VLOOKUP(C6667,list!$G$2:$I$10,2,FALSE),"")</f>
        <v/>
      </c>
      <c r="E6667" s="24" t="str">
        <f>_xlfn.IFNA(VLOOKUP(C6667,list!G:I,3,FALSE),"")</f>
        <v/>
      </c>
      <c r="O6667" s="26" t="str">
        <f t="shared" si="522"/>
        <v/>
      </c>
      <c r="P6667" s="28" t="str">
        <f t="shared" si="526"/>
        <v/>
      </c>
      <c r="Q6667" s="24" t="str">
        <f t="shared" si="523"/>
        <v/>
      </c>
      <c r="R6667" s="24" t="str">
        <f t="shared" si="524"/>
        <v/>
      </c>
      <c r="S6667" s="27" t="str">
        <f t="shared" si="525"/>
        <v/>
      </c>
    </row>
    <row r="6668" spans="2:19" x14ac:dyDescent="0.3">
      <c r="B6668" s="24" t="str">
        <f>_xlfn.IFNA(VLOOKUP(A6668,list!B:C,2,FALSE),"")</f>
        <v/>
      </c>
      <c r="D6668" s="24" t="str">
        <f>_xlfn.IFNA(VLOOKUP(C6668,list!$G$2:$I$10,2,FALSE),"")</f>
        <v/>
      </c>
      <c r="E6668" s="24" t="str">
        <f>_xlfn.IFNA(VLOOKUP(C6668,list!G:I,3,FALSE),"")</f>
        <v/>
      </c>
      <c r="O6668" s="26" t="str">
        <f t="shared" si="522"/>
        <v/>
      </c>
      <c r="P6668" s="28" t="str">
        <f t="shared" si="526"/>
        <v/>
      </c>
      <c r="Q6668" s="24" t="str">
        <f t="shared" si="523"/>
        <v/>
      </c>
      <c r="R6668" s="24" t="str">
        <f t="shared" si="524"/>
        <v/>
      </c>
      <c r="S6668" s="27" t="str">
        <f t="shared" si="525"/>
        <v/>
      </c>
    </row>
    <row r="6669" spans="2:19" x14ac:dyDescent="0.3">
      <c r="B6669" s="24" t="str">
        <f>_xlfn.IFNA(VLOOKUP(A6669,list!B:C,2,FALSE),"")</f>
        <v/>
      </c>
      <c r="D6669" s="24" t="str">
        <f>_xlfn.IFNA(VLOOKUP(C6669,list!$G$2:$I$10,2,FALSE),"")</f>
        <v/>
      </c>
      <c r="E6669" s="24" t="str">
        <f>_xlfn.IFNA(VLOOKUP(C6669,list!G:I,3,FALSE),"")</f>
        <v/>
      </c>
      <c r="O6669" s="26" t="str">
        <f t="shared" si="522"/>
        <v/>
      </c>
      <c r="P6669" s="28" t="str">
        <f t="shared" si="526"/>
        <v/>
      </c>
      <c r="Q6669" s="24" t="str">
        <f t="shared" si="523"/>
        <v/>
      </c>
      <c r="R6669" s="24" t="str">
        <f t="shared" si="524"/>
        <v/>
      </c>
      <c r="S6669" s="27" t="str">
        <f t="shared" si="525"/>
        <v/>
      </c>
    </row>
    <row r="6670" spans="2:19" x14ac:dyDescent="0.3">
      <c r="B6670" s="24" t="str">
        <f>_xlfn.IFNA(VLOOKUP(A6670,list!B:C,2,FALSE),"")</f>
        <v/>
      </c>
      <c r="D6670" s="24" t="str">
        <f>_xlfn.IFNA(VLOOKUP(C6670,list!$G$2:$I$10,2,FALSE),"")</f>
        <v/>
      </c>
      <c r="E6670" s="24" t="str">
        <f>_xlfn.IFNA(VLOOKUP(C6670,list!G:I,3,FALSE),"")</f>
        <v/>
      </c>
      <c r="O6670" s="26" t="str">
        <f t="shared" si="522"/>
        <v/>
      </c>
      <c r="P6670" s="28" t="str">
        <f t="shared" si="526"/>
        <v/>
      </c>
      <c r="Q6670" s="24" t="str">
        <f t="shared" si="523"/>
        <v/>
      </c>
      <c r="R6670" s="24" t="str">
        <f t="shared" si="524"/>
        <v/>
      </c>
      <c r="S6670" s="27" t="str">
        <f t="shared" si="525"/>
        <v/>
      </c>
    </row>
    <row r="6671" spans="2:19" x14ac:dyDescent="0.3">
      <c r="B6671" s="24" t="str">
        <f>_xlfn.IFNA(VLOOKUP(A6671,list!B:C,2,FALSE),"")</f>
        <v/>
      </c>
      <c r="D6671" s="24" t="str">
        <f>_xlfn.IFNA(VLOOKUP(C6671,list!$G$2:$I$10,2,FALSE),"")</f>
        <v/>
      </c>
      <c r="E6671" s="24" t="str">
        <f>_xlfn.IFNA(VLOOKUP(C6671,list!G:I,3,FALSE),"")</f>
        <v/>
      </c>
      <c r="O6671" s="26" t="str">
        <f t="shared" si="522"/>
        <v/>
      </c>
      <c r="P6671" s="28" t="str">
        <f t="shared" si="526"/>
        <v/>
      </c>
      <c r="Q6671" s="24" t="str">
        <f t="shared" si="523"/>
        <v/>
      </c>
      <c r="R6671" s="24" t="str">
        <f t="shared" si="524"/>
        <v/>
      </c>
      <c r="S6671" s="27" t="str">
        <f t="shared" si="525"/>
        <v/>
      </c>
    </row>
    <row r="6672" spans="2:19" x14ac:dyDescent="0.3">
      <c r="B6672" s="24" t="str">
        <f>_xlfn.IFNA(VLOOKUP(A6672,list!B:C,2,FALSE),"")</f>
        <v/>
      </c>
      <c r="D6672" s="24" t="str">
        <f>_xlfn.IFNA(VLOOKUP(C6672,list!$G$2:$I$10,2,FALSE),"")</f>
        <v/>
      </c>
      <c r="E6672" s="24" t="str">
        <f>_xlfn.IFNA(VLOOKUP(C6672,list!G:I,3,FALSE),"")</f>
        <v/>
      </c>
      <c r="O6672" s="26" t="str">
        <f t="shared" si="522"/>
        <v/>
      </c>
      <c r="P6672" s="28" t="str">
        <f t="shared" si="526"/>
        <v/>
      </c>
      <c r="Q6672" s="24" t="str">
        <f t="shared" si="523"/>
        <v/>
      </c>
      <c r="R6672" s="24" t="str">
        <f t="shared" si="524"/>
        <v/>
      </c>
      <c r="S6672" s="27" t="str">
        <f t="shared" si="525"/>
        <v/>
      </c>
    </row>
    <row r="6673" spans="2:19" x14ac:dyDescent="0.3">
      <c r="B6673" s="24" t="str">
        <f>_xlfn.IFNA(VLOOKUP(A6673,list!B:C,2,FALSE),"")</f>
        <v/>
      </c>
      <c r="D6673" s="24" t="str">
        <f>_xlfn.IFNA(VLOOKUP(C6673,list!$G$2:$I$10,2,FALSE),"")</f>
        <v/>
      </c>
      <c r="E6673" s="24" t="str">
        <f>_xlfn.IFNA(VLOOKUP(C6673,list!G:I,3,FALSE),"")</f>
        <v/>
      </c>
      <c r="O6673" s="26" t="str">
        <f t="shared" si="522"/>
        <v/>
      </c>
      <c r="P6673" s="28" t="str">
        <f t="shared" si="526"/>
        <v/>
      </c>
      <c r="Q6673" s="24" t="str">
        <f t="shared" si="523"/>
        <v/>
      </c>
      <c r="R6673" s="24" t="str">
        <f t="shared" si="524"/>
        <v/>
      </c>
      <c r="S6673" s="27" t="str">
        <f t="shared" si="525"/>
        <v/>
      </c>
    </row>
    <row r="6674" spans="2:19" x14ac:dyDescent="0.3">
      <c r="B6674" s="24" t="str">
        <f>_xlfn.IFNA(VLOOKUP(A6674,list!B:C,2,FALSE),"")</f>
        <v/>
      </c>
      <c r="D6674" s="24" t="str">
        <f>_xlfn.IFNA(VLOOKUP(C6674,list!$G$2:$I$10,2,FALSE),"")</f>
        <v/>
      </c>
      <c r="E6674" s="24" t="str">
        <f>_xlfn.IFNA(VLOOKUP(C6674,list!G:I,3,FALSE),"")</f>
        <v/>
      </c>
      <c r="O6674" s="26" t="str">
        <f t="shared" si="522"/>
        <v/>
      </c>
      <c r="P6674" s="28" t="str">
        <f t="shared" si="526"/>
        <v/>
      </c>
      <c r="Q6674" s="24" t="str">
        <f t="shared" si="523"/>
        <v/>
      </c>
      <c r="R6674" s="24" t="str">
        <f t="shared" si="524"/>
        <v/>
      </c>
      <c r="S6674" s="27" t="str">
        <f t="shared" si="525"/>
        <v/>
      </c>
    </row>
    <row r="6675" spans="2:19" x14ac:dyDescent="0.3">
      <c r="B6675" s="24" t="str">
        <f>_xlfn.IFNA(VLOOKUP(A6675,list!B:C,2,FALSE),"")</f>
        <v/>
      </c>
      <c r="D6675" s="24" t="str">
        <f>_xlfn.IFNA(VLOOKUP(C6675,list!$G$2:$I$10,2,FALSE),"")</f>
        <v/>
      </c>
      <c r="E6675" s="24" t="str">
        <f>_xlfn.IFNA(VLOOKUP(C6675,list!G:I,3,FALSE),"")</f>
        <v/>
      </c>
      <c r="O6675" s="26" t="str">
        <f t="shared" si="522"/>
        <v/>
      </c>
      <c r="P6675" s="28" t="str">
        <f t="shared" si="526"/>
        <v/>
      </c>
      <c r="Q6675" s="24" t="str">
        <f t="shared" si="523"/>
        <v/>
      </c>
      <c r="R6675" s="24" t="str">
        <f t="shared" si="524"/>
        <v/>
      </c>
      <c r="S6675" s="27" t="str">
        <f t="shared" si="525"/>
        <v/>
      </c>
    </row>
    <row r="6676" spans="2:19" x14ac:dyDescent="0.3">
      <c r="B6676" s="24" t="str">
        <f>_xlfn.IFNA(VLOOKUP(A6676,list!B:C,2,FALSE),"")</f>
        <v/>
      </c>
      <c r="D6676" s="24" t="str">
        <f>_xlfn.IFNA(VLOOKUP(C6676,list!$G$2:$I$10,2,FALSE),"")</f>
        <v/>
      </c>
      <c r="E6676" s="24" t="str">
        <f>_xlfn.IFNA(VLOOKUP(C6676,list!G:I,3,FALSE),"")</f>
        <v/>
      </c>
      <c r="O6676" s="26" t="str">
        <f t="shared" si="522"/>
        <v/>
      </c>
      <c r="P6676" s="28" t="str">
        <f t="shared" si="526"/>
        <v/>
      </c>
      <c r="Q6676" s="24" t="str">
        <f t="shared" si="523"/>
        <v/>
      </c>
      <c r="R6676" s="24" t="str">
        <f t="shared" si="524"/>
        <v/>
      </c>
      <c r="S6676" s="27" t="str">
        <f t="shared" si="525"/>
        <v/>
      </c>
    </row>
    <row r="6677" spans="2:19" x14ac:dyDescent="0.3">
      <c r="B6677" s="24" t="str">
        <f>_xlfn.IFNA(VLOOKUP(A6677,list!B:C,2,FALSE),"")</f>
        <v/>
      </c>
      <c r="D6677" s="24" t="str">
        <f>_xlfn.IFNA(VLOOKUP(C6677,list!$G$2:$I$10,2,FALSE),"")</f>
        <v/>
      </c>
      <c r="E6677" s="24" t="str">
        <f>_xlfn.IFNA(VLOOKUP(C6677,list!G:I,3,FALSE),"")</f>
        <v/>
      </c>
      <c r="O6677" s="26" t="str">
        <f t="shared" si="522"/>
        <v/>
      </c>
      <c r="P6677" s="28" t="str">
        <f t="shared" si="526"/>
        <v/>
      </c>
      <c r="Q6677" s="24" t="str">
        <f t="shared" si="523"/>
        <v/>
      </c>
      <c r="R6677" s="24" t="str">
        <f t="shared" si="524"/>
        <v/>
      </c>
      <c r="S6677" s="27" t="str">
        <f t="shared" si="525"/>
        <v/>
      </c>
    </row>
    <row r="6678" spans="2:19" x14ac:dyDescent="0.3">
      <c r="B6678" s="24" t="str">
        <f>_xlfn.IFNA(VLOOKUP(A6678,list!B:C,2,FALSE),"")</f>
        <v/>
      </c>
      <c r="D6678" s="24" t="str">
        <f>_xlfn.IFNA(VLOOKUP(C6678,list!$G$2:$I$10,2,FALSE),"")</f>
        <v/>
      </c>
      <c r="E6678" s="24" t="str">
        <f>_xlfn.IFNA(VLOOKUP(C6678,list!G:I,3,FALSE),"")</f>
        <v/>
      </c>
      <c r="O6678" s="26" t="str">
        <f t="shared" si="522"/>
        <v/>
      </c>
      <c r="P6678" s="28" t="str">
        <f t="shared" si="526"/>
        <v/>
      </c>
      <c r="Q6678" s="24" t="str">
        <f t="shared" si="523"/>
        <v/>
      </c>
      <c r="R6678" s="24" t="str">
        <f t="shared" si="524"/>
        <v/>
      </c>
      <c r="S6678" s="27" t="str">
        <f t="shared" si="525"/>
        <v/>
      </c>
    </row>
    <row r="6679" spans="2:19" x14ac:dyDescent="0.3">
      <c r="B6679" s="24" t="str">
        <f>_xlfn.IFNA(VLOOKUP(A6679,list!B:C,2,FALSE),"")</f>
        <v/>
      </c>
      <c r="D6679" s="24" t="str">
        <f>_xlfn.IFNA(VLOOKUP(C6679,list!$G$2:$I$10,2,FALSE),"")</f>
        <v/>
      </c>
      <c r="E6679" s="24" t="str">
        <f>_xlfn.IFNA(VLOOKUP(C6679,list!G:I,3,FALSE),"")</f>
        <v/>
      </c>
      <c r="O6679" s="26" t="str">
        <f t="shared" si="522"/>
        <v/>
      </c>
      <c r="P6679" s="28" t="str">
        <f t="shared" si="526"/>
        <v/>
      </c>
      <c r="Q6679" s="24" t="str">
        <f t="shared" si="523"/>
        <v/>
      </c>
      <c r="R6679" s="24" t="str">
        <f t="shared" si="524"/>
        <v/>
      </c>
      <c r="S6679" s="27" t="str">
        <f t="shared" si="525"/>
        <v/>
      </c>
    </row>
    <row r="6680" spans="2:19" x14ac:dyDescent="0.3">
      <c r="B6680" s="24" t="str">
        <f>_xlfn.IFNA(VLOOKUP(A6680,list!B:C,2,FALSE),"")</f>
        <v/>
      </c>
      <c r="D6680" s="24" t="str">
        <f>_xlfn.IFNA(VLOOKUP(C6680,list!$G$2:$I$10,2,FALSE),"")</f>
        <v/>
      </c>
      <c r="E6680" s="24" t="str">
        <f>_xlfn.IFNA(VLOOKUP(C6680,list!G:I,3,FALSE),"")</f>
        <v/>
      </c>
      <c r="O6680" s="26" t="str">
        <f t="shared" si="522"/>
        <v/>
      </c>
      <c r="P6680" s="28" t="str">
        <f t="shared" si="526"/>
        <v/>
      </c>
      <c r="Q6680" s="24" t="str">
        <f t="shared" si="523"/>
        <v/>
      </c>
      <c r="R6680" s="24" t="str">
        <f t="shared" si="524"/>
        <v/>
      </c>
      <c r="S6680" s="27" t="str">
        <f t="shared" si="525"/>
        <v/>
      </c>
    </row>
    <row r="6681" spans="2:19" x14ac:dyDescent="0.3">
      <c r="B6681" s="24" t="str">
        <f>_xlfn.IFNA(VLOOKUP(A6681,list!B:C,2,FALSE),"")</f>
        <v/>
      </c>
      <c r="D6681" s="24" t="str">
        <f>_xlfn.IFNA(VLOOKUP(C6681,list!$G$2:$I$10,2,FALSE),"")</f>
        <v/>
      </c>
      <c r="E6681" s="24" t="str">
        <f>_xlfn.IFNA(VLOOKUP(C6681,list!G:I,3,FALSE),"")</f>
        <v/>
      </c>
      <c r="O6681" s="26" t="str">
        <f t="shared" si="522"/>
        <v/>
      </c>
      <c r="P6681" s="28" t="str">
        <f t="shared" si="526"/>
        <v/>
      </c>
      <c r="Q6681" s="24" t="str">
        <f t="shared" si="523"/>
        <v/>
      </c>
      <c r="R6681" s="24" t="str">
        <f t="shared" si="524"/>
        <v/>
      </c>
      <c r="S6681" s="27" t="str">
        <f t="shared" si="525"/>
        <v/>
      </c>
    </row>
    <row r="6682" spans="2:19" x14ac:dyDescent="0.3">
      <c r="B6682" s="24" t="str">
        <f>_xlfn.IFNA(VLOOKUP(A6682,list!B:C,2,FALSE),"")</f>
        <v/>
      </c>
      <c r="D6682" s="24" t="str">
        <f>_xlfn.IFNA(VLOOKUP(C6682,list!$G$2:$I$10,2,FALSE),"")</f>
        <v/>
      </c>
      <c r="E6682" s="24" t="str">
        <f>_xlfn.IFNA(VLOOKUP(C6682,list!G:I,3,FALSE),"")</f>
        <v/>
      </c>
      <c r="O6682" s="26" t="str">
        <f t="shared" si="522"/>
        <v/>
      </c>
      <c r="P6682" s="28" t="str">
        <f t="shared" si="526"/>
        <v/>
      </c>
      <c r="Q6682" s="24" t="str">
        <f t="shared" si="523"/>
        <v/>
      </c>
      <c r="R6682" s="24" t="str">
        <f t="shared" si="524"/>
        <v/>
      </c>
      <c r="S6682" s="27" t="str">
        <f t="shared" si="525"/>
        <v/>
      </c>
    </row>
    <row r="6683" spans="2:19" x14ac:dyDescent="0.3">
      <c r="B6683" s="24" t="str">
        <f>_xlfn.IFNA(VLOOKUP(A6683,list!B:C,2,FALSE),"")</f>
        <v/>
      </c>
      <c r="D6683" s="24" t="str">
        <f>_xlfn.IFNA(VLOOKUP(C6683,list!$G$2:$I$10,2,FALSE),"")</f>
        <v/>
      </c>
      <c r="E6683" s="24" t="str">
        <f>_xlfn.IFNA(VLOOKUP(C6683,list!G:I,3,FALSE),"")</f>
        <v/>
      </c>
      <c r="O6683" s="26" t="str">
        <f t="shared" si="522"/>
        <v/>
      </c>
      <c r="P6683" s="28" t="str">
        <f t="shared" si="526"/>
        <v/>
      </c>
      <c r="Q6683" s="24" t="str">
        <f t="shared" si="523"/>
        <v/>
      </c>
      <c r="R6683" s="24" t="str">
        <f t="shared" si="524"/>
        <v/>
      </c>
      <c r="S6683" s="27" t="str">
        <f t="shared" si="525"/>
        <v/>
      </c>
    </row>
    <row r="6684" spans="2:19" x14ac:dyDescent="0.3">
      <c r="B6684" s="24" t="str">
        <f>_xlfn.IFNA(VLOOKUP(A6684,list!B:C,2,FALSE),"")</f>
        <v/>
      </c>
      <c r="D6684" s="24" t="str">
        <f>_xlfn.IFNA(VLOOKUP(C6684,list!$G$2:$I$10,2,FALSE),"")</f>
        <v/>
      </c>
      <c r="E6684" s="24" t="str">
        <f>_xlfn.IFNA(VLOOKUP(C6684,list!G:I,3,FALSE),"")</f>
        <v/>
      </c>
      <c r="O6684" s="26" t="str">
        <f t="shared" si="522"/>
        <v/>
      </c>
      <c r="P6684" s="28" t="str">
        <f t="shared" si="526"/>
        <v/>
      </c>
      <c r="Q6684" s="24" t="str">
        <f t="shared" si="523"/>
        <v/>
      </c>
      <c r="R6684" s="24" t="str">
        <f t="shared" si="524"/>
        <v/>
      </c>
      <c r="S6684" s="27" t="str">
        <f t="shared" si="525"/>
        <v/>
      </c>
    </row>
    <row r="6685" spans="2:19" x14ac:dyDescent="0.3">
      <c r="B6685" s="24" t="str">
        <f>_xlfn.IFNA(VLOOKUP(A6685,list!B:C,2,FALSE),"")</f>
        <v/>
      </c>
      <c r="D6685" s="24" t="str">
        <f>_xlfn.IFNA(VLOOKUP(C6685,list!$G$2:$I$10,2,FALSE),"")</f>
        <v/>
      </c>
      <c r="E6685" s="24" t="str">
        <f>_xlfn.IFNA(VLOOKUP(C6685,list!G:I,3,FALSE),"")</f>
        <v/>
      </c>
      <c r="O6685" s="26" t="str">
        <f t="shared" si="522"/>
        <v/>
      </c>
      <c r="P6685" s="28" t="str">
        <f t="shared" si="526"/>
        <v/>
      </c>
      <c r="Q6685" s="24" t="str">
        <f t="shared" si="523"/>
        <v/>
      </c>
      <c r="R6685" s="24" t="str">
        <f t="shared" si="524"/>
        <v/>
      </c>
      <c r="S6685" s="27" t="str">
        <f t="shared" si="525"/>
        <v/>
      </c>
    </row>
    <row r="6686" spans="2:19" x14ac:dyDescent="0.3">
      <c r="B6686" s="24" t="str">
        <f>_xlfn.IFNA(VLOOKUP(A6686,list!B:C,2,FALSE),"")</f>
        <v/>
      </c>
      <c r="D6686" s="24" t="str">
        <f>_xlfn.IFNA(VLOOKUP(C6686,list!$G$2:$I$10,2,FALSE),"")</f>
        <v/>
      </c>
      <c r="E6686" s="24" t="str">
        <f>_xlfn.IFNA(VLOOKUP(C6686,list!G:I,3,FALSE),"")</f>
        <v/>
      </c>
      <c r="O6686" s="26" t="str">
        <f t="shared" si="522"/>
        <v/>
      </c>
      <c r="P6686" s="28" t="str">
        <f t="shared" si="526"/>
        <v/>
      </c>
      <c r="Q6686" s="24" t="str">
        <f t="shared" si="523"/>
        <v/>
      </c>
      <c r="R6686" s="24" t="str">
        <f t="shared" si="524"/>
        <v/>
      </c>
      <c r="S6686" s="27" t="str">
        <f t="shared" si="525"/>
        <v/>
      </c>
    </row>
    <row r="6687" spans="2:19" x14ac:dyDescent="0.3">
      <c r="B6687" s="24" t="str">
        <f>_xlfn.IFNA(VLOOKUP(A6687,list!B:C,2,FALSE),"")</f>
        <v/>
      </c>
      <c r="D6687" s="24" t="str">
        <f>_xlfn.IFNA(VLOOKUP(C6687,list!$G$2:$I$10,2,FALSE),"")</f>
        <v/>
      </c>
      <c r="E6687" s="24" t="str">
        <f>_xlfn.IFNA(VLOOKUP(C6687,list!G:I,3,FALSE),"")</f>
        <v/>
      </c>
      <c r="O6687" s="26" t="str">
        <f t="shared" si="522"/>
        <v/>
      </c>
      <c r="P6687" s="28" t="str">
        <f t="shared" si="526"/>
        <v/>
      </c>
      <c r="Q6687" s="24" t="str">
        <f t="shared" si="523"/>
        <v/>
      </c>
      <c r="R6687" s="24" t="str">
        <f t="shared" si="524"/>
        <v/>
      </c>
      <c r="S6687" s="27" t="str">
        <f t="shared" si="525"/>
        <v/>
      </c>
    </row>
    <row r="6688" spans="2:19" x14ac:dyDescent="0.3">
      <c r="B6688" s="24" t="str">
        <f>_xlfn.IFNA(VLOOKUP(A6688,list!B:C,2,FALSE),"")</f>
        <v/>
      </c>
      <c r="D6688" s="24" t="str">
        <f>_xlfn.IFNA(VLOOKUP(C6688,list!$G$2:$I$10,2,FALSE),"")</f>
        <v/>
      </c>
      <c r="E6688" s="24" t="str">
        <f>_xlfn.IFNA(VLOOKUP(C6688,list!G:I,3,FALSE),"")</f>
        <v/>
      </c>
      <c r="O6688" s="26" t="str">
        <f t="shared" si="522"/>
        <v/>
      </c>
      <c r="P6688" s="28" t="str">
        <f t="shared" si="526"/>
        <v/>
      </c>
      <c r="Q6688" s="24" t="str">
        <f t="shared" si="523"/>
        <v/>
      </c>
      <c r="R6688" s="24" t="str">
        <f t="shared" si="524"/>
        <v/>
      </c>
      <c r="S6688" s="27" t="str">
        <f t="shared" si="525"/>
        <v/>
      </c>
    </row>
    <row r="6689" spans="2:19" x14ac:dyDescent="0.3">
      <c r="B6689" s="24" t="str">
        <f>_xlfn.IFNA(VLOOKUP(A6689,list!B:C,2,FALSE),"")</f>
        <v/>
      </c>
      <c r="D6689" s="24" t="str">
        <f>_xlfn.IFNA(VLOOKUP(C6689,list!$G$2:$I$10,2,FALSE),"")</f>
        <v/>
      </c>
      <c r="E6689" s="24" t="str">
        <f>_xlfn.IFNA(VLOOKUP(C6689,list!G:I,3,FALSE),"")</f>
        <v/>
      </c>
      <c r="O6689" s="26" t="str">
        <f t="shared" si="522"/>
        <v/>
      </c>
      <c r="P6689" s="28" t="str">
        <f t="shared" si="526"/>
        <v/>
      </c>
      <c r="Q6689" s="24" t="str">
        <f t="shared" si="523"/>
        <v/>
      </c>
      <c r="R6689" s="24" t="str">
        <f t="shared" si="524"/>
        <v/>
      </c>
      <c r="S6689" s="27" t="str">
        <f t="shared" si="525"/>
        <v/>
      </c>
    </row>
    <row r="6690" spans="2:19" x14ac:dyDescent="0.3">
      <c r="B6690" s="24" t="str">
        <f>_xlfn.IFNA(VLOOKUP(A6690,list!B:C,2,FALSE),"")</f>
        <v/>
      </c>
      <c r="D6690" s="24" t="str">
        <f>_xlfn.IFNA(VLOOKUP(C6690,list!$G$2:$I$10,2,FALSE),"")</f>
        <v/>
      </c>
      <c r="E6690" s="24" t="str">
        <f>_xlfn.IFNA(VLOOKUP(C6690,list!G:I,3,FALSE),"")</f>
        <v/>
      </c>
      <c r="O6690" s="26" t="str">
        <f t="shared" si="522"/>
        <v/>
      </c>
      <c r="P6690" s="28" t="str">
        <f t="shared" si="526"/>
        <v/>
      </c>
      <c r="Q6690" s="24" t="str">
        <f t="shared" si="523"/>
        <v/>
      </c>
      <c r="R6690" s="24" t="str">
        <f t="shared" si="524"/>
        <v/>
      </c>
      <c r="S6690" s="27" t="str">
        <f t="shared" si="525"/>
        <v/>
      </c>
    </row>
    <row r="6691" spans="2:19" x14ac:dyDescent="0.3">
      <c r="B6691" s="24" t="str">
        <f>_xlfn.IFNA(VLOOKUP(A6691,list!B:C,2,FALSE),"")</f>
        <v/>
      </c>
      <c r="D6691" s="24" t="str">
        <f>_xlfn.IFNA(VLOOKUP(C6691,list!$G$2:$I$10,2,FALSE),"")</f>
        <v/>
      </c>
      <c r="E6691" s="24" t="str">
        <f>_xlfn.IFNA(VLOOKUP(C6691,list!G:I,3,FALSE),"")</f>
        <v/>
      </c>
      <c r="O6691" s="26" t="str">
        <f t="shared" si="522"/>
        <v/>
      </c>
      <c r="P6691" s="28" t="str">
        <f t="shared" si="526"/>
        <v/>
      </c>
      <c r="Q6691" s="24" t="str">
        <f t="shared" si="523"/>
        <v/>
      </c>
      <c r="R6691" s="24" t="str">
        <f t="shared" si="524"/>
        <v/>
      </c>
      <c r="S6691" s="27" t="str">
        <f t="shared" si="525"/>
        <v/>
      </c>
    </row>
    <row r="6692" spans="2:19" x14ac:dyDescent="0.3">
      <c r="B6692" s="24" t="str">
        <f>_xlfn.IFNA(VLOOKUP(A6692,list!B:C,2,FALSE),"")</f>
        <v/>
      </c>
      <c r="D6692" s="24" t="str">
        <f>_xlfn.IFNA(VLOOKUP(C6692,list!$G$2:$I$10,2,FALSE),"")</f>
        <v/>
      </c>
      <c r="E6692" s="24" t="str">
        <f>_xlfn.IFNA(VLOOKUP(C6692,list!G:I,3,FALSE),"")</f>
        <v/>
      </c>
      <c r="O6692" s="26" t="str">
        <f t="shared" si="522"/>
        <v/>
      </c>
      <c r="P6692" s="28" t="str">
        <f t="shared" si="526"/>
        <v/>
      </c>
      <c r="Q6692" s="24" t="str">
        <f t="shared" si="523"/>
        <v/>
      </c>
      <c r="R6692" s="24" t="str">
        <f t="shared" si="524"/>
        <v/>
      </c>
      <c r="S6692" s="27" t="str">
        <f t="shared" si="525"/>
        <v/>
      </c>
    </row>
    <row r="6693" spans="2:19" x14ac:dyDescent="0.3">
      <c r="B6693" s="24" t="str">
        <f>_xlfn.IFNA(VLOOKUP(A6693,list!B:C,2,FALSE),"")</f>
        <v/>
      </c>
      <c r="D6693" s="24" t="str">
        <f>_xlfn.IFNA(VLOOKUP(C6693,list!$G$2:$I$10,2,FALSE),"")</f>
        <v/>
      </c>
      <c r="E6693" s="24" t="str">
        <f>_xlfn.IFNA(VLOOKUP(C6693,list!G:I,3,FALSE),"")</f>
        <v/>
      </c>
      <c r="O6693" s="26" t="str">
        <f t="shared" si="522"/>
        <v/>
      </c>
      <c r="P6693" s="28" t="str">
        <f t="shared" si="526"/>
        <v/>
      </c>
      <c r="Q6693" s="24" t="str">
        <f t="shared" si="523"/>
        <v/>
      </c>
      <c r="R6693" s="24" t="str">
        <f t="shared" si="524"/>
        <v/>
      </c>
      <c r="S6693" s="27" t="str">
        <f t="shared" si="525"/>
        <v/>
      </c>
    </row>
    <row r="6694" spans="2:19" x14ac:dyDescent="0.3">
      <c r="B6694" s="24" t="str">
        <f>_xlfn.IFNA(VLOOKUP(A6694,list!B:C,2,FALSE),"")</f>
        <v/>
      </c>
      <c r="D6694" s="24" t="str">
        <f>_xlfn.IFNA(VLOOKUP(C6694,list!$G$2:$I$10,2,FALSE),"")</f>
        <v/>
      </c>
      <c r="E6694" s="24" t="str">
        <f>_xlfn.IFNA(VLOOKUP(C6694,list!G:I,3,FALSE),"")</f>
        <v/>
      </c>
      <c r="O6694" s="26" t="str">
        <f t="shared" si="522"/>
        <v/>
      </c>
      <c r="P6694" s="28" t="str">
        <f t="shared" si="526"/>
        <v/>
      </c>
      <c r="Q6694" s="24" t="str">
        <f t="shared" si="523"/>
        <v/>
      </c>
      <c r="R6694" s="24" t="str">
        <f t="shared" si="524"/>
        <v/>
      </c>
      <c r="S6694" s="27" t="str">
        <f t="shared" si="525"/>
        <v/>
      </c>
    </row>
    <row r="6695" spans="2:19" x14ac:dyDescent="0.3">
      <c r="B6695" s="24" t="str">
        <f>_xlfn.IFNA(VLOOKUP(A6695,list!B:C,2,FALSE),"")</f>
        <v/>
      </c>
      <c r="D6695" s="24" t="str">
        <f>_xlfn.IFNA(VLOOKUP(C6695,list!$G$2:$I$10,2,FALSE),"")</f>
        <v/>
      </c>
      <c r="E6695" s="24" t="str">
        <f>_xlfn.IFNA(VLOOKUP(C6695,list!G:I,3,FALSE),"")</f>
        <v/>
      </c>
      <c r="O6695" s="26" t="str">
        <f t="shared" si="522"/>
        <v/>
      </c>
      <c r="P6695" s="28" t="str">
        <f t="shared" si="526"/>
        <v/>
      </c>
      <c r="Q6695" s="24" t="str">
        <f t="shared" si="523"/>
        <v/>
      </c>
      <c r="R6695" s="24" t="str">
        <f t="shared" si="524"/>
        <v/>
      </c>
      <c r="S6695" s="27" t="str">
        <f t="shared" si="525"/>
        <v/>
      </c>
    </row>
    <row r="6696" spans="2:19" x14ac:dyDescent="0.3">
      <c r="B6696" s="24" t="str">
        <f>_xlfn.IFNA(VLOOKUP(A6696,list!B:C,2,FALSE),"")</f>
        <v/>
      </c>
      <c r="D6696" s="24" t="str">
        <f>_xlfn.IFNA(VLOOKUP(C6696,list!$G$2:$I$10,2,FALSE),"")</f>
        <v/>
      </c>
      <c r="E6696" s="24" t="str">
        <f>_xlfn.IFNA(VLOOKUP(C6696,list!G:I,3,FALSE),"")</f>
        <v/>
      </c>
      <c r="O6696" s="26" t="str">
        <f t="shared" si="522"/>
        <v/>
      </c>
      <c r="P6696" s="28" t="str">
        <f t="shared" si="526"/>
        <v/>
      </c>
      <c r="Q6696" s="24" t="str">
        <f t="shared" si="523"/>
        <v/>
      </c>
      <c r="R6696" s="24" t="str">
        <f t="shared" si="524"/>
        <v/>
      </c>
      <c r="S6696" s="27" t="str">
        <f t="shared" si="525"/>
        <v/>
      </c>
    </row>
    <row r="6697" spans="2:19" x14ac:dyDescent="0.3">
      <c r="B6697" s="24" t="str">
        <f>_xlfn.IFNA(VLOOKUP(A6697,list!B:C,2,FALSE),"")</f>
        <v/>
      </c>
      <c r="D6697" s="24" t="str">
        <f>_xlfn.IFNA(VLOOKUP(C6697,list!$G$2:$I$10,2,FALSE),"")</f>
        <v/>
      </c>
      <c r="E6697" s="24" t="str">
        <f>_xlfn.IFNA(VLOOKUP(C6697,list!G:I,3,FALSE),"")</f>
        <v/>
      </c>
      <c r="O6697" s="26" t="str">
        <f t="shared" si="522"/>
        <v/>
      </c>
      <c r="P6697" s="28" t="str">
        <f t="shared" si="526"/>
        <v/>
      </c>
      <c r="Q6697" s="24" t="str">
        <f t="shared" si="523"/>
        <v/>
      </c>
      <c r="R6697" s="24" t="str">
        <f t="shared" si="524"/>
        <v/>
      </c>
      <c r="S6697" s="27" t="str">
        <f t="shared" si="525"/>
        <v/>
      </c>
    </row>
    <row r="6698" spans="2:19" x14ac:dyDescent="0.3">
      <c r="B6698" s="24" t="str">
        <f>_xlfn.IFNA(VLOOKUP(A6698,list!B:C,2,FALSE),"")</f>
        <v/>
      </c>
      <c r="D6698" s="24" t="str">
        <f>_xlfn.IFNA(VLOOKUP(C6698,list!$G$2:$I$10,2,FALSE),"")</f>
        <v/>
      </c>
      <c r="E6698" s="24" t="str">
        <f>_xlfn.IFNA(VLOOKUP(C6698,list!G:I,3,FALSE),"")</f>
        <v/>
      </c>
      <c r="O6698" s="26" t="str">
        <f t="shared" si="522"/>
        <v/>
      </c>
      <c r="P6698" s="28" t="str">
        <f t="shared" si="526"/>
        <v/>
      </c>
      <c r="Q6698" s="24" t="str">
        <f t="shared" si="523"/>
        <v/>
      </c>
      <c r="R6698" s="24" t="str">
        <f t="shared" si="524"/>
        <v/>
      </c>
      <c r="S6698" s="27" t="str">
        <f t="shared" si="525"/>
        <v/>
      </c>
    </row>
    <row r="6699" spans="2:19" x14ac:dyDescent="0.3">
      <c r="B6699" s="24" t="str">
        <f>_xlfn.IFNA(VLOOKUP(A6699,list!B:C,2,FALSE),"")</f>
        <v/>
      </c>
      <c r="D6699" s="24" t="str">
        <f>_xlfn.IFNA(VLOOKUP(C6699,list!$G$2:$I$10,2,FALSE),"")</f>
        <v/>
      </c>
      <c r="E6699" s="24" t="str">
        <f>_xlfn.IFNA(VLOOKUP(C6699,list!G:I,3,FALSE),"")</f>
        <v/>
      </c>
      <c r="O6699" s="26" t="str">
        <f t="shared" si="522"/>
        <v/>
      </c>
      <c r="P6699" s="28" t="str">
        <f t="shared" si="526"/>
        <v/>
      </c>
      <c r="Q6699" s="24" t="str">
        <f t="shared" si="523"/>
        <v/>
      </c>
      <c r="R6699" s="24" t="str">
        <f t="shared" si="524"/>
        <v/>
      </c>
      <c r="S6699" s="27" t="str">
        <f t="shared" si="525"/>
        <v/>
      </c>
    </row>
    <row r="6700" spans="2:19" x14ac:dyDescent="0.3">
      <c r="B6700" s="24" t="str">
        <f>_xlfn.IFNA(VLOOKUP(A6700,list!B:C,2,FALSE),"")</f>
        <v/>
      </c>
      <c r="D6700" s="24" t="str">
        <f>_xlfn.IFNA(VLOOKUP(C6700,list!$G$2:$I$10,2,FALSE),"")</f>
        <v/>
      </c>
      <c r="E6700" s="24" t="str">
        <f>_xlfn.IFNA(VLOOKUP(C6700,list!G:I,3,FALSE),"")</f>
        <v/>
      </c>
      <c r="O6700" s="26" t="str">
        <f t="shared" si="522"/>
        <v/>
      </c>
      <c r="P6700" s="28" t="str">
        <f t="shared" si="526"/>
        <v/>
      </c>
      <c r="Q6700" s="24" t="str">
        <f t="shared" si="523"/>
        <v/>
      </c>
      <c r="R6700" s="24" t="str">
        <f t="shared" si="524"/>
        <v/>
      </c>
      <c r="S6700" s="27" t="str">
        <f t="shared" si="525"/>
        <v/>
      </c>
    </row>
    <row r="6701" spans="2:19" x14ac:dyDescent="0.3">
      <c r="B6701" s="24" t="str">
        <f>_xlfn.IFNA(VLOOKUP(A6701,list!B:C,2,FALSE),"")</f>
        <v/>
      </c>
      <c r="D6701" s="24" t="str">
        <f>_xlfn.IFNA(VLOOKUP(C6701,list!$G$2:$I$10,2,FALSE),"")</f>
        <v/>
      </c>
      <c r="E6701" s="24" t="str">
        <f>_xlfn.IFNA(VLOOKUP(C6701,list!G:I,3,FALSE),"")</f>
        <v/>
      </c>
      <c r="O6701" s="26" t="str">
        <f t="shared" si="522"/>
        <v/>
      </c>
      <c r="P6701" s="28" t="str">
        <f t="shared" si="526"/>
        <v/>
      </c>
      <c r="Q6701" s="24" t="str">
        <f t="shared" si="523"/>
        <v/>
      </c>
      <c r="R6701" s="24" t="str">
        <f t="shared" si="524"/>
        <v/>
      </c>
      <c r="S6701" s="27" t="str">
        <f t="shared" si="525"/>
        <v/>
      </c>
    </row>
    <row r="6702" spans="2:19" x14ac:dyDescent="0.3">
      <c r="B6702" s="24" t="str">
        <f>_xlfn.IFNA(VLOOKUP(A6702,list!B:C,2,FALSE),"")</f>
        <v/>
      </c>
      <c r="D6702" s="24" t="str">
        <f>_xlfn.IFNA(VLOOKUP(C6702,list!$G$2:$I$10,2,FALSE),"")</f>
        <v/>
      </c>
      <c r="E6702" s="24" t="str">
        <f>_xlfn.IFNA(VLOOKUP(C6702,list!G:I,3,FALSE),"")</f>
        <v/>
      </c>
      <c r="O6702" s="26" t="str">
        <f t="shared" si="522"/>
        <v/>
      </c>
      <c r="P6702" s="28" t="str">
        <f t="shared" si="526"/>
        <v/>
      </c>
      <c r="Q6702" s="24" t="str">
        <f t="shared" si="523"/>
        <v/>
      </c>
      <c r="R6702" s="24" t="str">
        <f t="shared" si="524"/>
        <v/>
      </c>
      <c r="S6702" s="27" t="str">
        <f t="shared" si="525"/>
        <v/>
      </c>
    </row>
    <row r="6703" spans="2:19" x14ac:dyDescent="0.3">
      <c r="B6703" s="24" t="str">
        <f>_xlfn.IFNA(VLOOKUP(A6703,list!B:C,2,FALSE),"")</f>
        <v/>
      </c>
      <c r="D6703" s="24" t="str">
        <f>_xlfn.IFNA(VLOOKUP(C6703,list!$G$2:$I$10,2,FALSE),"")</f>
        <v/>
      </c>
      <c r="E6703" s="24" t="str">
        <f>_xlfn.IFNA(VLOOKUP(C6703,list!G:I,3,FALSE),"")</f>
        <v/>
      </c>
      <c r="O6703" s="26" t="str">
        <f t="shared" si="522"/>
        <v/>
      </c>
      <c r="P6703" s="28" t="str">
        <f t="shared" si="526"/>
        <v/>
      </c>
      <c r="Q6703" s="24" t="str">
        <f t="shared" si="523"/>
        <v/>
      </c>
      <c r="R6703" s="24" t="str">
        <f t="shared" si="524"/>
        <v/>
      </c>
      <c r="S6703" s="27" t="str">
        <f t="shared" si="525"/>
        <v/>
      </c>
    </row>
    <row r="6704" spans="2:19" x14ac:dyDescent="0.3">
      <c r="B6704" s="24" t="str">
        <f>_xlfn.IFNA(VLOOKUP(A6704,list!B:C,2,FALSE),"")</f>
        <v/>
      </c>
      <c r="D6704" s="24" t="str">
        <f>_xlfn.IFNA(VLOOKUP(C6704,list!$G$2:$I$10,2,FALSE),"")</f>
        <v/>
      </c>
      <c r="E6704" s="24" t="str">
        <f>_xlfn.IFNA(VLOOKUP(C6704,list!G:I,3,FALSE),"")</f>
        <v/>
      </c>
      <c r="O6704" s="26" t="str">
        <f t="shared" si="522"/>
        <v/>
      </c>
      <c r="P6704" s="28" t="str">
        <f t="shared" si="526"/>
        <v/>
      </c>
      <c r="Q6704" s="24" t="str">
        <f t="shared" si="523"/>
        <v/>
      </c>
      <c r="R6704" s="24" t="str">
        <f t="shared" si="524"/>
        <v/>
      </c>
      <c r="S6704" s="27" t="str">
        <f t="shared" si="525"/>
        <v/>
      </c>
    </row>
    <row r="6705" spans="2:19" x14ac:dyDescent="0.3">
      <c r="B6705" s="24" t="str">
        <f>_xlfn.IFNA(VLOOKUP(A6705,list!B:C,2,FALSE),"")</f>
        <v/>
      </c>
      <c r="D6705" s="24" t="str">
        <f>_xlfn.IFNA(VLOOKUP(C6705,list!$G$2:$I$10,2,FALSE),"")</f>
        <v/>
      </c>
      <c r="E6705" s="24" t="str">
        <f>_xlfn.IFNA(VLOOKUP(C6705,list!G:I,3,FALSE),"")</f>
        <v/>
      </c>
      <c r="O6705" s="26" t="str">
        <f t="shared" si="522"/>
        <v/>
      </c>
      <c r="P6705" s="28" t="str">
        <f t="shared" si="526"/>
        <v/>
      </c>
      <c r="Q6705" s="24" t="str">
        <f t="shared" si="523"/>
        <v/>
      </c>
      <c r="R6705" s="24" t="str">
        <f t="shared" si="524"/>
        <v/>
      </c>
      <c r="S6705" s="27" t="str">
        <f t="shared" si="525"/>
        <v/>
      </c>
    </row>
    <row r="6706" spans="2:19" x14ac:dyDescent="0.3">
      <c r="B6706" s="24" t="str">
        <f>_xlfn.IFNA(VLOOKUP(A6706,list!B:C,2,FALSE),"")</f>
        <v/>
      </c>
      <c r="D6706" s="24" t="str">
        <f>_xlfn.IFNA(VLOOKUP(C6706,list!$G$2:$I$10,2,FALSE),"")</f>
        <v/>
      </c>
      <c r="E6706" s="24" t="str">
        <f>_xlfn.IFNA(VLOOKUP(C6706,list!G:I,3,FALSE),"")</f>
        <v/>
      </c>
      <c r="O6706" s="26" t="str">
        <f t="shared" si="522"/>
        <v/>
      </c>
      <c r="P6706" s="28" t="str">
        <f t="shared" si="526"/>
        <v/>
      </c>
      <c r="Q6706" s="24" t="str">
        <f t="shared" si="523"/>
        <v/>
      </c>
      <c r="R6706" s="24" t="str">
        <f t="shared" si="524"/>
        <v/>
      </c>
      <c r="S6706" s="27" t="str">
        <f t="shared" si="525"/>
        <v/>
      </c>
    </row>
    <row r="6707" spans="2:19" x14ac:dyDescent="0.3">
      <c r="B6707" s="24" t="str">
        <f>_xlfn.IFNA(VLOOKUP(A6707,list!B:C,2,FALSE),"")</f>
        <v/>
      </c>
      <c r="D6707" s="24" t="str">
        <f>_xlfn.IFNA(VLOOKUP(C6707,list!$G$2:$I$10,2,FALSE),"")</f>
        <v/>
      </c>
      <c r="E6707" s="24" t="str">
        <f>_xlfn.IFNA(VLOOKUP(C6707,list!G:I,3,FALSE),"")</f>
        <v/>
      </c>
      <c r="O6707" s="26" t="str">
        <f t="shared" si="522"/>
        <v/>
      </c>
      <c r="P6707" s="28" t="str">
        <f t="shared" si="526"/>
        <v/>
      </c>
      <c r="Q6707" s="24" t="str">
        <f t="shared" si="523"/>
        <v/>
      </c>
      <c r="R6707" s="24" t="str">
        <f t="shared" si="524"/>
        <v/>
      </c>
      <c r="S6707" s="27" t="str">
        <f t="shared" si="525"/>
        <v/>
      </c>
    </row>
    <row r="6708" spans="2:19" x14ac:dyDescent="0.3">
      <c r="B6708" s="24" t="str">
        <f>_xlfn.IFNA(VLOOKUP(A6708,list!B:C,2,FALSE),"")</f>
        <v/>
      </c>
      <c r="D6708" s="24" t="str">
        <f>_xlfn.IFNA(VLOOKUP(C6708,list!$G$2:$I$10,2,FALSE),"")</f>
        <v/>
      </c>
      <c r="E6708" s="24" t="str">
        <f>_xlfn.IFNA(VLOOKUP(C6708,list!G:I,3,FALSE),"")</f>
        <v/>
      </c>
      <c r="O6708" s="26" t="str">
        <f t="shared" si="522"/>
        <v/>
      </c>
      <c r="P6708" s="28" t="str">
        <f t="shared" si="526"/>
        <v/>
      </c>
      <c r="Q6708" s="24" t="str">
        <f t="shared" si="523"/>
        <v/>
      </c>
      <c r="R6708" s="24" t="str">
        <f t="shared" si="524"/>
        <v/>
      </c>
      <c r="S6708" s="27" t="str">
        <f t="shared" si="525"/>
        <v/>
      </c>
    </row>
    <row r="6709" spans="2:19" x14ac:dyDescent="0.3">
      <c r="B6709" s="24" t="str">
        <f>_xlfn.IFNA(VLOOKUP(A6709,list!B:C,2,FALSE),"")</f>
        <v/>
      </c>
      <c r="D6709" s="24" t="str">
        <f>_xlfn.IFNA(VLOOKUP(C6709,list!$G$2:$I$10,2,FALSE),"")</f>
        <v/>
      </c>
      <c r="E6709" s="24" t="str">
        <f>_xlfn.IFNA(VLOOKUP(C6709,list!G:I,3,FALSE),"")</f>
        <v/>
      </c>
      <c r="O6709" s="26" t="str">
        <f t="shared" si="522"/>
        <v/>
      </c>
      <c r="P6709" s="28" t="str">
        <f t="shared" si="526"/>
        <v/>
      </c>
      <c r="Q6709" s="24" t="str">
        <f t="shared" si="523"/>
        <v/>
      </c>
      <c r="R6709" s="24" t="str">
        <f t="shared" si="524"/>
        <v/>
      </c>
      <c r="S6709" s="27" t="str">
        <f t="shared" si="525"/>
        <v/>
      </c>
    </row>
    <row r="6710" spans="2:19" x14ac:dyDescent="0.3">
      <c r="B6710" s="24" t="str">
        <f>_xlfn.IFNA(VLOOKUP(A6710,list!B:C,2,FALSE),"")</f>
        <v/>
      </c>
      <c r="D6710" s="24" t="str">
        <f>_xlfn.IFNA(VLOOKUP(C6710,list!$G$2:$I$10,2,FALSE),"")</f>
        <v/>
      </c>
      <c r="E6710" s="24" t="str">
        <f>_xlfn.IFNA(VLOOKUP(C6710,list!G:I,3,FALSE),"")</f>
        <v/>
      </c>
      <c r="O6710" s="26" t="str">
        <f t="shared" si="522"/>
        <v/>
      </c>
      <c r="P6710" s="28" t="str">
        <f t="shared" si="526"/>
        <v/>
      </c>
      <c r="Q6710" s="24" t="str">
        <f t="shared" si="523"/>
        <v/>
      </c>
      <c r="R6710" s="24" t="str">
        <f t="shared" si="524"/>
        <v/>
      </c>
      <c r="S6710" s="27" t="str">
        <f t="shared" si="525"/>
        <v/>
      </c>
    </row>
    <row r="6711" spans="2:19" x14ac:dyDescent="0.3">
      <c r="B6711" s="24" t="str">
        <f>_xlfn.IFNA(VLOOKUP(A6711,list!B:C,2,FALSE),"")</f>
        <v/>
      </c>
      <c r="D6711" s="24" t="str">
        <f>_xlfn.IFNA(VLOOKUP(C6711,list!$G$2:$I$10,2,FALSE),"")</f>
        <v/>
      </c>
      <c r="E6711" s="24" t="str">
        <f>_xlfn.IFNA(VLOOKUP(C6711,list!G:I,3,FALSE),"")</f>
        <v/>
      </c>
      <c r="O6711" s="26" t="str">
        <f t="shared" si="522"/>
        <v/>
      </c>
      <c r="P6711" s="28" t="str">
        <f t="shared" si="526"/>
        <v/>
      </c>
      <c r="Q6711" s="24" t="str">
        <f t="shared" si="523"/>
        <v/>
      </c>
      <c r="R6711" s="24" t="str">
        <f t="shared" si="524"/>
        <v/>
      </c>
      <c r="S6711" s="27" t="str">
        <f t="shared" si="525"/>
        <v/>
      </c>
    </row>
    <row r="6712" spans="2:19" x14ac:dyDescent="0.3">
      <c r="B6712" s="24" t="str">
        <f>_xlfn.IFNA(VLOOKUP(A6712,list!B:C,2,FALSE),"")</f>
        <v/>
      </c>
      <c r="D6712" s="24" t="str">
        <f>_xlfn.IFNA(VLOOKUP(C6712,list!$G$2:$I$10,2,FALSE),"")</f>
        <v/>
      </c>
      <c r="E6712" s="24" t="str">
        <f>_xlfn.IFNA(VLOOKUP(C6712,list!G:I,3,FALSE),"")</f>
        <v/>
      </c>
      <c r="O6712" s="26" t="str">
        <f t="shared" si="522"/>
        <v/>
      </c>
      <c r="P6712" s="28" t="str">
        <f t="shared" si="526"/>
        <v/>
      </c>
      <c r="Q6712" s="24" t="str">
        <f t="shared" si="523"/>
        <v/>
      </c>
      <c r="R6712" s="24" t="str">
        <f t="shared" si="524"/>
        <v/>
      </c>
      <c r="S6712" s="27" t="str">
        <f t="shared" si="525"/>
        <v/>
      </c>
    </row>
    <row r="6713" spans="2:19" x14ac:dyDescent="0.3">
      <c r="B6713" s="24" t="str">
        <f>_xlfn.IFNA(VLOOKUP(A6713,list!B:C,2,FALSE),"")</f>
        <v/>
      </c>
      <c r="D6713" s="24" t="str">
        <f>_xlfn.IFNA(VLOOKUP(C6713,list!$G$2:$I$10,2,FALSE),"")</f>
        <v/>
      </c>
      <c r="E6713" s="24" t="str">
        <f>_xlfn.IFNA(VLOOKUP(C6713,list!G:I,3,FALSE),"")</f>
        <v/>
      </c>
      <c r="O6713" s="26" t="str">
        <f t="shared" si="522"/>
        <v/>
      </c>
      <c r="P6713" s="28" t="str">
        <f t="shared" si="526"/>
        <v/>
      </c>
      <c r="Q6713" s="24" t="str">
        <f t="shared" si="523"/>
        <v/>
      </c>
      <c r="R6713" s="24" t="str">
        <f t="shared" si="524"/>
        <v/>
      </c>
      <c r="S6713" s="27" t="str">
        <f t="shared" si="525"/>
        <v/>
      </c>
    </row>
    <row r="6714" spans="2:19" x14ac:dyDescent="0.3">
      <c r="B6714" s="24" t="str">
        <f>_xlfn.IFNA(VLOOKUP(A6714,list!B:C,2,FALSE),"")</f>
        <v/>
      </c>
      <c r="D6714" s="24" t="str">
        <f>_xlfn.IFNA(VLOOKUP(C6714,list!$G$2:$I$10,2,FALSE),"")</f>
        <v/>
      </c>
      <c r="E6714" s="24" t="str">
        <f>_xlfn.IFNA(VLOOKUP(C6714,list!G:I,3,FALSE),"")</f>
        <v/>
      </c>
      <c r="O6714" s="26" t="str">
        <f t="shared" si="522"/>
        <v/>
      </c>
      <c r="P6714" s="28" t="str">
        <f t="shared" si="526"/>
        <v/>
      </c>
      <c r="Q6714" s="24" t="str">
        <f t="shared" si="523"/>
        <v/>
      </c>
      <c r="R6714" s="24" t="str">
        <f t="shared" si="524"/>
        <v/>
      </c>
      <c r="S6714" s="27" t="str">
        <f t="shared" si="525"/>
        <v/>
      </c>
    </row>
    <row r="6715" spans="2:19" x14ac:dyDescent="0.3">
      <c r="B6715" s="24" t="str">
        <f>_xlfn.IFNA(VLOOKUP(A6715,list!B:C,2,FALSE),"")</f>
        <v/>
      </c>
      <c r="D6715" s="24" t="str">
        <f>_xlfn.IFNA(VLOOKUP(C6715,list!$G$2:$I$10,2,FALSE),"")</f>
        <v/>
      </c>
      <c r="E6715" s="24" t="str">
        <f>_xlfn.IFNA(VLOOKUP(C6715,list!G:I,3,FALSE),"")</f>
        <v/>
      </c>
      <c r="O6715" s="26" t="str">
        <f t="shared" si="522"/>
        <v/>
      </c>
      <c r="P6715" s="28" t="str">
        <f t="shared" si="526"/>
        <v/>
      </c>
      <c r="Q6715" s="24" t="str">
        <f t="shared" si="523"/>
        <v/>
      </c>
      <c r="R6715" s="24" t="str">
        <f t="shared" si="524"/>
        <v/>
      </c>
      <c r="S6715" s="27" t="str">
        <f t="shared" si="525"/>
        <v/>
      </c>
    </row>
    <row r="6716" spans="2:19" x14ac:dyDescent="0.3">
      <c r="B6716" s="24" t="str">
        <f>_xlfn.IFNA(VLOOKUP(A6716,list!B:C,2,FALSE),"")</f>
        <v/>
      </c>
      <c r="D6716" s="24" t="str">
        <f>_xlfn.IFNA(VLOOKUP(C6716,list!$G$2:$I$10,2,FALSE),"")</f>
        <v/>
      </c>
      <c r="E6716" s="24" t="str">
        <f>_xlfn.IFNA(VLOOKUP(C6716,list!G:I,3,FALSE),"")</f>
        <v/>
      </c>
      <c r="O6716" s="26" t="str">
        <f t="shared" si="522"/>
        <v/>
      </c>
      <c r="P6716" s="28" t="str">
        <f t="shared" si="526"/>
        <v/>
      </c>
      <c r="Q6716" s="24" t="str">
        <f t="shared" si="523"/>
        <v/>
      </c>
      <c r="R6716" s="24" t="str">
        <f t="shared" si="524"/>
        <v/>
      </c>
      <c r="S6716" s="27" t="str">
        <f t="shared" si="525"/>
        <v/>
      </c>
    </row>
    <row r="6717" spans="2:19" x14ac:dyDescent="0.3">
      <c r="B6717" s="24" t="str">
        <f>_xlfn.IFNA(VLOOKUP(A6717,list!B:C,2,FALSE),"")</f>
        <v/>
      </c>
      <c r="D6717" s="24" t="str">
        <f>_xlfn.IFNA(VLOOKUP(C6717,list!$G$2:$I$10,2,FALSE),"")</f>
        <v/>
      </c>
      <c r="E6717" s="24" t="str">
        <f>_xlfn.IFNA(VLOOKUP(C6717,list!G:I,3,FALSE),"")</f>
        <v/>
      </c>
      <c r="O6717" s="26" t="str">
        <f t="shared" si="522"/>
        <v/>
      </c>
      <c r="P6717" s="28" t="str">
        <f t="shared" si="526"/>
        <v/>
      </c>
      <c r="Q6717" s="24" t="str">
        <f t="shared" si="523"/>
        <v/>
      </c>
      <c r="R6717" s="24" t="str">
        <f t="shared" si="524"/>
        <v/>
      </c>
      <c r="S6717" s="27" t="str">
        <f t="shared" si="525"/>
        <v/>
      </c>
    </row>
    <row r="6718" spans="2:19" x14ac:dyDescent="0.3">
      <c r="B6718" s="24" t="str">
        <f>_xlfn.IFNA(VLOOKUP(A6718,list!B:C,2,FALSE),"")</f>
        <v/>
      </c>
      <c r="D6718" s="24" t="str">
        <f>_xlfn.IFNA(VLOOKUP(C6718,list!$G$2:$I$10,2,FALSE),"")</f>
        <v/>
      </c>
      <c r="E6718" s="24" t="str">
        <f>_xlfn.IFNA(VLOOKUP(C6718,list!G:I,3,FALSE),"")</f>
        <v/>
      </c>
      <c r="O6718" s="26" t="str">
        <f t="shared" si="522"/>
        <v/>
      </c>
      <c r="P6718" s="28" t="str">
        <f t="shared" si="526"/>
        <v/>
      </c>
      <c r="Q6718" s="24" t="str">
        <f t="shared" si="523"/>
        <v/>
      </c>
      <c r="R6718" s="24" t="str">
        <f t="shared" si="524"/>
        <v/>
      </c>
      <c r="S6718" s="27" t="str">
        <f t="shared" si="525"/>
        <v/>
      </c>
    </row>
    <row r="6719" spans="2:19" x14ac:dyDescent="0.3">
      <c r="B6719" s="24" t="str">
        <f>_xlfn.IFNA(VLOOKUP(A6719,list!B:C,2,FALSE),"")</f>
        <v/>
      </c>
      <c r="D6719" s="24" t="str">
        <f>_xlfn.IFNA(VLOOKUP(C6719,list!$G$2:$I$10,2,FALSE),"")</f>
        <v/>
      </c>
      <c r="E6719" s="24" t="str">
        <f>_xlfn.IFNA(VLOOKUP(C6719,list!G:I,3,FALSE),"")</f>
        <v/>
      </c>
      <c r="O6719" s="26" t="str">
        <f t="shared" si="522"/>
        <v/>
      </c>
      <c r="P6719" s="28" t="str">
        <f t="shared" si="526"/>
        <v/>
      </c>
      <c r="Q6719" s="24" t="str">
        <f t="shared" si="523"/>
        <v/>
      </c>
      <c r="R6719" s="24" t="str">
        <f t="shared" si="524"/>
        <v/>
      </c>
      <c r="S6719" s="27" t="str">
        <f t="shared" si="525"/>
        <v/>
      </c>
    </row>
    <row r="6720" spans="2:19" x14ac:dyDescent="0.3">
      <c r="B6720" s="24" t="str">
        <f>_xlfn.IFNA(VLOOKUP(A6720,list!B:C,2,FALSE),"")</f>
        <v/>
      </c>
      <c r="D6720" s="24" t="str">
        <f>_xlfn.IFNA(VLOOKUP(C6720,list!$G$2:$I$10,2,FALSE),"")</f>
        <v/>
      </c>
      <c r="E6720" s="24" t="str">
        <f>_xlfn.IFNA(VLOOKUP(C6720,list!G:I,3,FALSE),"")</f>
        <v/>
      </c>
      <c r="O6720" s="26" t="str">
        <f t="shared" si="522"/>
        <v/>
      </c>
      <c r="P6720" s="28" t="str">
        <f t="shared" si="526"/>
        <v/>
      </c>
      <c r="Q6720" s="24" t="str">
        <f t="shared" si="523"/>
        <v/>
      </c>
      <c r="R6720" s="24" t="str">
        <f t="shared" si="524"/>
        <v/>
      </c>
      <c r="S6720" s="27" t="str">
        <f t="shared" si="525"/>
        <v/>
      </c>
    </row>
    <row r="6721" spans="2:19" x14ac:dyDescent="0.3">
      <c r="B6721" s="24" t="str">
        <f>_xlfn.IFNA(VLOOKUP(A6721,list!B:C,2,FALSE),"")</f>
        <v/>
      </c>
      <c r="D6721" s="24" t="str">
        <f>_xlfn.IFNA(VLOOKUP(C6721,list!$G$2:$I$10,2,FALSE),"")</f>
        <v/>
      </c>
      <c r="E6721" s="24" t="str">
        <f>_xlfn.IFNA(VLOOKUP(C6721,list!G:I,3,FALSE),"")</f>
        <v/>
      </c>
      <c r="O6721" s="26" t="str">
        <f t="shared" si="522"/>
        <v/>
      </c>
      <c r="P6721" s="28" t="str">
        <f t="shared" si="526"/>
        <v/>
      </c>
      <c r="Q6721" s="24" t="str">
        <f t="shared" si="523"/>
        <v/>
      </c>
      <c r="R6721" s="24" t="str">
        <f t="shared" si="524"/>
        <v/>
      </c>
      <c r="S6721" s="27" t="str">
        <f t="shared" si="525"/>
        <v/>
      </c>
    </row>
    <row r="6722" spans="2:19" x14ac:dyDescent="0.3">
      <c r="B6722" s="24" t="str">
        <f>_xlfn.IFNA(VLOOKUP(A6722,list!B:C,2,FALSE),"")</f>
        <v/>
      </c>
      <c r="D6722" s="24" t="str">
        <f>_xlfn.IFNA(VLOOKUP(C6722,list!$G$2:$I$10,2,FALSE),"")</f>
        <v/>
      </c>
      <c r="E6722" s="24" t="str">
        <f>_xlfn.IFNA(VLOOKUP(C6722,list!G:I,3,FALSE),"")</f>
        <v/>
      </c>
      <c r="O6722" s="26" t="str">
        <f t="shared" ref="O6722:O6785" si="527">IFERROR(IF(H6722="","",DATE(YEAR(H6722),MONTH(H6722),1)),"")</f>
        <v/>
      </c>
      <c r="P6722" s="28" t="str">
        <f t="shared" si="526"/>
        <v/>
      </c>
      <c r="Q6722" s="24" t="str">
        <f t="shared" ref="Q6722:Q6785" si="528">IFERROR(IF(J6722="","",MONTH(EOMONTH(J6722,(DAY(J6722)&gt;15)+0))),"")</f>
        <v/>
      </c>
      <c r="R6722" s="24" t="str">
        <f t="shared" ref="R6722:R6785" si="529">IFERROR(IF(J6722="","",IF(AND(MONTH(J6722)=12,Q6722=1),YEAR(J6722)+1,YEAR(J6722))),"")</f>
        <v/>
      </c>
      <c r="S6722" s="27" t="str">
        <f t="shared" ref="S6722:S6785" si="530">IF(OR(Q6722="",R6722=""),"",DATE(R6722,Q6722,1))</f>
        <v/>
      </c>
    </row>
    <row r="6723" spans="2:19" x14ac:dyDescent="0.3">
      <c r="B6723" s="24" t="str">
        <f>_xlfn.IFNA(VLOOKUP(A6723,list!B:C,2,FALSE),"")</f>
        <v/>
      </c>
      <c r="D6723" s="24" t="str">
        <f>_xlfn.IFNA(VLOOKUP(C6723,list!$G$2:$I$10,2,FALSE),"")</f>
        <v/>
      </c>
      <c r="E6723" s="24" t="str">
        <f>_xlfn.IFNA(VLOOKUP(C6723,list!G:I,3,FALSE),"")</f>
        <v/>
      </c>
      <c r="O6723" s="26" t="str">
        <f t="shared" si="527"/>
        <v/>
      </c>
      <c r="P6723" s="28" t="str">
        <f t="shared" ref="P6723:P6786" si="531">IFERROR(IF(J6723&gt;0,((J6723-H6723)/7),""),"")</f>
        <v/>
      </c>
      <c r="Q6723" s="24" t="str">
        <f t="shared" si="528"/>
        <v/>
      </c>
      <c r="R6723" s="24" t="str">
        <f t="shared" si="529"/>
        <v/>
      </c>
      <c r="S6723" s="27" t="str">
        <f t="shared" si="530"/>
        <v/>
      </c>
    </row>
    <row r="6724" spans="2:19" x14ac:dyDescent="0.3">
      <c r="B6724" s="24" t="str">
        <f>_xlfn.IFNA(VLOOKUP(A6724,list!B:C,2,FALSE),"")</f>
        <v/>
      </c>
      <c r="D6724" s="24" t="str">
        <f>_xlfn.IFNA(VLOOKUP(C6724,list!$G$2:$I$10,2,FALSE),"")</f>
        <v/>
      </c>
      <c r="E6724" s="24" t="str">
        <f>_xlfn.IFNA(VLOOKUP(C6724,list!G:I,3,FALSE),"")</f>
        <v/>
      </c>
      <c r="O6724" s="26" t="str">
        <f t="shared" si="527"/>
        <v/>
      </c>
      <c r="P6724" s="28" t="str">
        <f t="shared" si="531"/>
        <v/>
      </c>
      <c r="Q6724" s="24" t="str">
        <f t="shared" si="528"/>
        <v/>
      </c>
      <c r="R6724" s="24" t="str">
        <f t="shared" si="529"/>
        <v/>
      </c>
      <c r="S6724" s="27" t="str">
        <f t="shared" si="530"/>
        <v/>
      </c>
    </row>
    <row r="6725" spans="2:19" x14ac:dyDescent="0.3">
      <c r="B6725" s="24" t="str">
        <f>_xlfn.IFNA(VLOOKUP(A6725,list!B:C,2,FALSE),"")</f>
        <v/>
      </c>
      <c r="D6725" s="24" t="str">
        <f>_xlfn.IFNA(VLOOKUP(C6725,list!$G$2:$I$10,2,FALSE),"")</f>
        <v/>
      </c>
      <c r="E6725" s="24" t="str">
        <f>_xlfn.IFNA(VLOOKUP(C6725,list!G:I,3,FALSE),"")</f>
        <v/>
      </c>
      <c r="O6725" s="26" t="str">
        <f t="shared" si="527"/>
        <v/>
      </c>
      <c r="P6725" s="28" t="str">
        <f t="shared" si="531"/>
        <v/>
      </c>
      <c r="Q6725" s="24" t="str">
        <f t="shared" si="528"/>
        <v/>
      </c>
      <c r="R6725" s="24" t="str">
        <f t="shared" si="529"/>
        <v/>
      </c>
      <c r="S6725" s="27" t="str">
        <f t="shared" si="530"/>
        <v/>
      </c>
    </row>
    <row r="6726" spans="2:19" x14ac:dyDescent="0.3">
      <c r="B6726" s="24" t="str">
        <f>_xlfn.IFNA(VLOOKUP(A6726,list!B:C,2,FALSE),"")</f>
        <v/>
      </c>
      <c r="D6726" s="24" t="str">
        <f>_xlfn.IFNA(VLOOKUP(C6726,list!$G$2:$I$10,2,FALSE),"")</f>
        <v/>
      </c>
      <c r="E6726" s="24" t="str">
        <f>_xlfn.IFNA(VLOOKUP(C6726,list!G:I,3,FALSE),"")</f>
        <v/>
      </c>
      <c r="O6726" s="26" t="str">
        <f t="shared" si="527"/>
        <v/>
      </c>
      <c r="P6726" s="28" t="str">
        <f t="shared" si="531"/>
        <v/>
      </c>
      <c r="Q6726" s="24" t="str">
        <f t="shared" si="528"/>
        <v/>
      </c>
      <c r="R6726" s="24" t="str">
        <f t="shared" si="529"/>
        <v/>
      </c>
      <c r="S6726" s="27" t="str">
        <f t="shared" si="530"/>
        <v/>
      </c>
    </row>
    <row r="6727" spans="2:19" x14ac:dyDescent="0.3">
      <c r="B6727" s="24" t="str">
        <f>_xlfn.IFNA(VLOOKUP(A6727,list!B:C,2,FALSE),"")</f>
        <v/>
      </c>
      <c r="D6727" s="24" t="str">
        <f>_xlfn.IFNA(VLOOKUP(C6727,list!$G$2:$I$10,2,FALSE),"")</f>
        <v/>
      </c>
      <c r="E6727" s="24" t="str">
        <f>_xlfn.IFNA(VLOOKUP(C6727,list!G:I,3,FALSE),"")</f>
        <v/>
      </c>
      <c r="O6727" s="26" t="str">
        <f t="shared" si="527"/>
        <v/>
      </c>
      <c r="P6727" s="28" t="str">
        <f t="shared" si="531"/>
        <v/>
      </c>
      <c r="Q6727" s="24" t="str">
        <f t="shared" si="528"/>
        <v/>
      </c>
      <c r="R6727" s="24" t="str">
        <f t="shared" si="529"/>
        <v/>
      </c>
      <c r="S6727" s="27" t="str">
        <f t="shared" si="530"/>
        <v/>
      </c>
    </row>
    <row r="6728" spans="2:19" x14ac:dyDescent="0.3">
      <c r="B6728" s="24" t="str">
        <f>_xlfn.IFNA(VLOOKUP(A6728,list!B:C,2,FALSE),"")</f>
        <v/>
      </c>
      <c r="D6728" s="24" t="str">
        <f>_xlfn.IFNA(VLOOKUP(C6728,list!$G$2:$I$10,2,FALSE),"")</f>
        <v/>
      </c>
      <c r="E6728" s="24" t="str">
        <f>_xlfn.IFNA(VLOOKUP(C6728,list!G:I,3,FALSE),"")</f>
        <v/>
      </c>
      <c r="O6728" s="26" t="str">
        <f t="shared" si="527"/>
        <v/>
      </c>
      <c r="P6728" s="28" t="str">
        <f t="shared" si="531"/>
        <v/>
      </c>
      <c r="Q6728" s="24" t="str">
        <f t="shared" si="528"/>
        <v/>
      </c>
      <c r="R6728" s="24" t="str">
        <f t="shared" si="529"/>
        <v/>
      </c>
      <c r="S6728" s="27" t="str">
        <f t="shared" si="530"/>
        <v/>
      </c>
    </row>
    <row r="6729" spans="2:19" x14ac:dyDescent="0.3">
      <c r="B6729" s="24" t="str">
        <f>_xlfn.IFNA(VLOOKUP(A6729,list!B:C,2,FALSE),"")</f>
        <v/>
      </c>
      <c r="D6729" s="24" t="str">
        <f>_xlfn.IFNA(VLOOKUP(C6729,list!$G$2:$I$10,2,FALSE),"")</f>
        <v/>
      </c>
      <c r="E6729" s="24" t="str">
        <f>_xlfn.IFNA(VLOOKUP(C6729,list!G:I,3,FALSE),"")</f>
        <v/>
      </c>
      <c r="O6729" s="26" t="str">
        <f t="shared" si="527"/>
        <v/>
      </c>
      <c r="P6729" s="28" t="str">
        <f t="shared" si="531"/>
        <v/>
      </c>
      <c r="Q6729" s="24" t="str">
        <f t="shared" si="528"/>
        <v/>
      </c>
      <c r="R6729" s="24" t="str">
        <f t="shared" si="529"/>
        <v/>
      </c>
      <c r="S6729" s="27" t="str">
        <f t="shared" si="530"/>
        <v/>
      </c>
    </row>
    <row r="6730" spans="2:19" x14ac:dyDescent="0.3">
      <c r="B6730" s="24" t="str">
        <f>_xlfn.IFNA(VLOOKUP(A6730,list!B:C,2,FALSE),"")</f>
        <v/>
      </c>
      <c r="D6730" s="24" t="str">
        <f>_xlfn.IFNA(VLOOKUP(C6730,list!$G$2:$I$10,2,FALSE),"")</f>
        <v/>
      </c>
      <c r="E6730" s="24" t="str">
        <f>_xlfn.IFNA(VLOOKUP(C6730,list!G:I,3,FALSE),"")</f>
        <v/>
      </c>
      <c r="O6730" s="26" t="str">
        <f t="shared" si="527"/>
        <v/>
      </c>
      <c r="P6730" s="28" t="str">
        <f t="shared" si="531"/>
        <v/>
      </c>
      <c r="Q6730" s="24" t="str">
        <f t="shared" si="528"/>
        <v/>
      </c>
      <c r="R6730" s="24" t="str">
        <f t="shared" si="529"/>
        <v/>
      </c>
      <c r="S6730" s="27" t="str">
        <f t="shared" si="530"/>
        <v/>
      </c>
    </row>
    <row r="6731" spans="2:19" x14ac:dyDescent="0.3">
      <c r="B6731" s="24" t="str">
        <f>_xlfn.IFNA(VLOOKUP(A6731,list!B:C,2,FALSE),"")</f>
        <v/>
      </c>
      <c r="D6731" s="24" t="str">
        <f>_xlfn.IFNA(VLOOKUP(C6731,list!$G$2:$I$10,2,FALSE),"")</f>
        <v/>
      </c>
      <c r="E6731" s="24" t="str">
        <f>_xlfn.IFNA(VLOOKUP(C6731,list!G:I,3,FALSE),"")</f>
        <v/>
      </c>
      <c r="O6731" s="26" t="str">
        <f t="shared" si="527"/>
        <v/>
      </c>
      <c r="P6731" s="28" t="str">
        <f t="shared" si="531"/>
        <v/>
      </c>
      <c r="Q6731" s="24" t="str">
        <f t="shared" si="528"/>
        <v/>
      </c>
      <c r="R6731" s="24" t="str">
        <f t="shared" si="529"/>
        <v/>
      </c>
      <c r="S6731" s="27" t="str">
        <f t="shared" si="530"/>
        <v/>
      </c>
    </row>
    <row r="6732" spans="2:19" x14ac:dyDescent="0.3">
      <c r="B6732" s="24" t="str">
        <f>_xlfn.IFNA(VLOOKUP(A6732,list!B:C,2,FALSE),"")</f>
        <v/>
      </c>
      <c r="D6732" s="24" t="str">
        <f>_xlfn.IFNA(VLOOKUP(C6732,list!$G$2:$I$10,2,FALSE),"")</f>
        <v/>
      </c>
      <c r="E6732" s="24" t="str">
        <f>_xlfn.IFNA(VLOOKUP(C6732,list!G:I,3,FALSE),"")</f>
        <v/>
      </c>
      <c r="O6732" s="26" t="str">
        <f t="shared" si="527"/>
        <v/>
      </c>
      <c r="P6732" s="28" t="str">
        <f t="shared" si="531"/>
        <v/>
      </c>
      <c r="Q6732" s="24" t="str">
        <f t="shared" si="528"/>
        <v/>
      </c>
      <c r="R6732" s="24" t="str">
        <f t="shared" si="529"/>
        <v/>
      </c>
      <c r="S6732" s="27" t="str">
        <f t="shared" si="530"/>
        <v/>
      </c>
    </row>
    <row r="6733" spans="2:19" x14ac:dyDescent="0.3">
      <c r="B6733" s="24" t="str">
        <f>_xlfn.IFNA(VLOOKUP(A6733,list!B:C,2,FALSE),"")</f>
        <v/>
      </c>
      <c r="D6733" s="24" t="str">
        <f>_xlfn.IFNA(VLOOKUP(C6733,list!$G$2:$I$10,2,FALSE),"")</f>
        <v/>
      </c>
      <c r="E6733" s="24" t="str">
        <f>_xlfn.IFNA(VLOOKUP(C6733,list!G:I,3,FALSE),"")</f>
        <v/>
      </c>
      <c r="O6733" s="26" t="str">
        <f t="shared" si="527"/>
        <v/>
      </c>
      <c r="P6733" s="28" t="str">
        <f t="shared" si="531"/>
        <v/>
      </c>
      <c r="Q6733" s="24" t="str">
        <f t="shared" si="528"/>
        <v/>
      </c>
      <c r="R6733" s="24" t="str">
        <f t="shared" si="529"/>
        <v/>
      </c>
      <c r="S6733" s="27" t="str">
        <f t="shared" si="530"/>
        <v/>
      </c>
    </row>
    <row r="6734" spans="2:19" x14ac:dyDescent="0.3">
      <c r="B6734" s="24" t="str">
        <f>_xlfn.IFNA(VLOOKUP(A6734,list!B:C,2,FALSE),"")</f>
        <v/>
      </c>
      <c r="D6734" s="24" t="str">
        <f>_xlfn.IFNA(VLOOKUP(C6734,list!$G$2:$I$10,2,FALSE),"")</f>
        <v/>
      </c>
      <c r="E6734" s="24" t="str">
        <f>_xlfn.IFNA(VLOOKUP(C6734,list!G:I,3,FALSE),"")</f>
        <v/>
      </c>
      <c r="O6734" s="26" t="str">
        <f t="shared" si="527"/>
        <v/>
      </c>
      <c r="P6734" s="28" t="str">
        <f t="shared" si="531"/>
        <v/>
      </c>
      <c r="Q6734" s="24" t="str">
        <f t="shared" si="528"/>
        <v/>
      </c>
      <c r="R6734" s="24" t="str">
        <f t="shared" si="529"/>
        <v/>
      </c>
      <c r="S6734" s="27" t="str">
        <f t="shared" si="530"/>
        <v/>
      </c>
    </row>
    <row r="6735" spans="2:19" x14ac:dyDescent="0.3">
      <c r="B6735" s="24" t="str">
        <f>_xlfn.IFNA(VLOOKUP(A6735,list!B:C,2,FALSE),"")</f>
        <v/>
      </c>
      <c r="D6735" s="24" t="str">
        <f>_xlfn.IFNA(VLOOKUP(C6735,list!$G$2:$I$10,2,FALSE),"")</f>
        <v/>
      </c>
      <c r="E6735" s="24" t="str">
        <f>_xlfn.IFNA(VLOOKUP(C6735,list!G:I,3,FALSE),"")</f>
        <v/>
      </c>
      <c r="O6735" s="26" t="str">
        <f t="shared" si="527"/>
        <v/>
      </c>
      <c r="P6735" s="28" t="str">
        <f t="shared" si="531"/>
        <v/>
      </c>
      <c r="Q6735" s="24" t="str">
        <f t="shared" si="528"/>
        <v/>
      </c>
      <c r="R6735" s="24" t="str">
        <f t="shared" si="529"/>
        <v/>
      </c>
      <c r="S6735" s="27" t="str">
        <f t="shared" si="530"/>
        <v/>
      </c>
    </row>
    <row r="6736" spans="2:19" x14ac:dyDescent="0.3">
      <c r="B6736" s="24" t="str">
        <f>_xlfn.IFNA(VLOOKUP(A6736,list!B:C,2,FALSE),"")</f>
        <v/>
      </c>
      <c r="D6736" s="24" t="str">
        <f>_xlfn.IFNA(VLOOKUP(C6736,list!$G$2:$I$10,2,FALSE),"")</f>
        <v/>
      </c>
      <c r="E6736" s="24" t="str">
        <f>_xlfn.IFNA(VLOOKUP(C6736,list!G:I,3,FALSE),"")</f>
        <v/>
      </c>
      <c r="O6736" s="26" t="str">
        <f t="shared" si="527"/>
        <v/>
      </c>
      <c r="P6736" s="28" t="str">
        <f t="shared" si="531"/>
        <v/>
      </c>
      <c r="Q6736" s="24" t="str">
        <f t="shared" si="528"/>
        <v/>
      </c>
      <c r="R6736" s="24" t="str">
        <f t="shared" si="529"/>
        <v/>
      </c>
      <c r="S6736" s="27" t="str">
        <f t="shared" si="530"/>
        <v/>
      </c>
    </row>
    <row r="6737" spans="2:19" x14ac:dyDescent="0.3">
      <c r="B6737" s="24" t="str">
        <f>_xlfn.IFNA(VLOOKUP(A6737,list!B:C,2,FALSE),"")</f>
        <v/>
      </c>
      <c r="D6737" s="24" t="str">
        <f>_xlfn.IFNA(VLOOKUP(C6737,list!$G$2:$I$10,2,FALSE),"")</f>
        <v/>
      </c>
      <c r="E6737" s="24" t="str">
        <f>_xlfn.IFNA(VLOOKUP(C6737,list!G:I,3,FALSE),"")</f>
        <v/>
      </c>
      <c r="O6737" s="26" t="str">
        <f t="shared" si="527"/>
        <v/>
      </c>
      <c r="P6737" s="28" t="str">
        <f t="shared" si="531"/>
        <v/>
      </c>
      <c r="Q6737" s="24" t="str">
        <f t="shared" si="528"/>
        <v/>
      </c>
      <c r="R6737" s="24" t="str">
        <f t="shared" si="529"/>
        <v/>
      </c>
      <c r="S6737" s="27" t="str">
        <f t="shared" si="530"/>
        <v/>
      </c>
    </row>
    <row r="6738" spans="2:19" x14ac:dyDescent="0.3">
      <c r="B6738" s="24" t="str">
        <f>_xlfn.IFNA(VLOOKUP(A6738,list!B:C,2,FALSE),"")</f>
        <v/>
      </c>
      <c r="D6738" s="24" t="str">
        <f>_xlfn.IFNA(VLOOKUP(C6738,list!$G$2:$I$10,2,FALSE),"")</f>
        <v/>
      </c>
      <c r="E6738" s="24" t="str">
        <f>_xlfn.IFNA(VLOOKUP(C6738,list!G:I,3,FALSE),"")</f>
        <v/>
      </c>
      <c r="O6738" s="26" t="str">
        <f t="shared" si="527"/>
        <v/>
      </c>
      <c r="P6738" s="28" t="str">
        <f t="shared" si="531"/>
        <v/>
      </c>
      <c r="Q6738" s="24" t="str">
        <f t="shared" si="528"/>
        <v/>
      </c>
      <c r="R6738" s="24" t="str">
        <f t="shared" si="529"/>
        <v/>
      </c>
      <c r="S6738" s="27" t="str">
        <f t="shared" si="530"/>
        <v/>
      </c>
    </row>
    <row r="6739" spans="2:19" x14ac:dyDescent="0.3">
      <c r="B6739" s="24" t="str">
        <f>_xlfn.IFNA(VLOOKUP(A6739,list!B:C,2,FALSE),"")</f>
        <v/>
      </c>
      <c r="D6739" s="24" t="str">
        <f>_xlfn.IFNA(VLOOKUP(C6739,list!$G$2:$I$10,2,FALSE),"")</f>
        <v/>
      </c>
      <c r="E6739" s="24" t="str">
        <f>_xlfn.IFNA(VLOOKUP(C6739,list!G:I,3,FALSE),"")</f>
        <v/>
      </c>
      <c r="O6739" s="26" t="str">
        <f t="shared" si="527"/>
        <v/>
      </c>
      <c r="P6739" s="28" t="str">
        <f t="shared" si="531"/>
        <v/>
      </c>
      <c r="Q6739" s="24" t="str">
        <f t="shared" si="528"/>
        <v/>
      </c>
      <c r="R6739" s="24" t="str">
        <f t="shared" si="529"/>
        <v/>
      </c>
      <c r="S6739" s="27" t="str">
        <f t="shared" si="530"/>
        <v/>
      </c>
    </row>
    <row r="6740" spans="2:19" x14ac:dyDescent="0.3">
      <c r="B6740" s="24" t="str">
        <f>_xlfn.IFNA(VLOOKUP(A6740,list!B:C,2,FALSE),"")</f>
        <v/>
      </c>
      <c r="D6740" s="24" t="str">
        <f>_xlfn.IFNA(VLOOKUP(C6740,list!$G$2:$I$10,2,FALSE),"")</f>
        <v/>
      </c>
      <c r="E6740" s="24" t="str">
        <f>_xlfn.IFNA(VLOOKUP(C6740,list!G:I,3,FALSE),"")</f>
        <v/>
      </c>
      <c r="O6740" s="26" t="str">
        <f t="shared" si="527"/>
        <v/>
      </c>
      <c r="P6740" s="28" t="str">
        <f t="shared" si="531"/>
        <v/>
      </c>
      <c r="Q6740" s="24" t="str">
        <f t="shared" si="528"/>
        <v/>
      </c>
      <c r="R6740" s="24" t="str">
        <f t="shared" si="529"/>
        <v/>
      </c>
      <c r="S6740" s="27" t="str">
        <f t="shared" si="530"/>
        <v/>
      </c>
    </row>
    <row r="6741" spans="2:19" x14ac:dyDescent="0.3">
      <c r="B6741" s="24" t="str">
        <f>_xlfn.IFNA(VLOOKUP(A6741,list!B:C,2,FALSE),"")</f>
        <v/>
      </c>
      <c r="D6741" s="24" t="str">
        <f>_xlfn.IFNA(VLOOKUP(C6741,list!$G$2:$I$10,2,FALSE),"")</f>
        <v/>
      </c>
      <c r="E6741" s="24" t="str">
        <f>_xlfn.IFNA(VLOOKUP(C6741,list!G:I,3,FALSE),"")</f>
        <v/>
      </c>
      <c r="O6741" s="26" t="str">
        <f t="shared" si="527"/>
        <v/>
      </c>
      <c r="P6741" s="28" t="str">
        <f t="shared" si="531"/>
        <v/>
      </c>
      <c r="Q6741" s="24" t="str">
        <f t="shared" si="528"/>
        <v/>
      </c>
      <c r="R6741" s="24" t="str">
        <f t="shared" si="529"/>
        <v/>
      </c>
      <c r="S6741" s="27" t="str">
        <f t="shared" si="530"/>
        <v/>
      </c>
    </row>
    <row r="6742" spans="2:19" x14ac:dyDescent="0.3">
      <c r="B6742" s="24" t="str">
        <f>_xlfn.IFNA(VLOOKUP(A6742,list!B:C,2,FALSE),"")</f>
        <v/>
      </c>
      <c r="D6742" s="24" t="str">
        <f>_xlfn.IFNA(VLOOKUP(C6742,list!$G$2:$I$10,2,FALSE),"")</f>
        <v/>
      </c>
      <c r="E6742" s="24" t="str">
        <f>_xlfn.IFNA(VLOOKUP(C6742,list!G:I,3,FALSE),"")</f>
        <v/>
      </c>
      <c r="O6742" s="26" t="str">
        <f t="shared" si="527"/>
        <v/>
      </c>
      <c r="P6742" s="28" t="str">
        <f t="shared" si="531"/>
        <v/>
      </c>
      <c r="Q6742" s="24" t="str">
        <f t="shared" si="528"/>
        <v/>
      </c>
      <c r="R6742" s="24" t="str">
        <f t="shared" si="529"/>
        <v/>
      </c>
      <c r="S6742" s="27" t="str">
        <f t="shared" si="530"/>
        <v/>
      </c>
    </row>
    <row r="6743" spans="2:19" x14ac:dyDescent="0.3">
      <c r="B6743" s="24" t="str">
        <f>_xlfn.IFNA(VLOOKUP(A6743,list!B:C,2,FALSE),"")</f>
        <v/>
      </c>
      <c r="D6743" s="24" t="str">
        <f>_xlfn.IFNA(VLOOKUP(C6743,list!$G$2:$I$10,2,FALSE),"")</f>
        <v/>
      </c>
      <c r="E6743" s="24" t="str">
        <f>_xlfn.IFNA(VLOOKUP(C6743,list!G:I,3,FALSE),"")</f>
        <v/>
      </c>
      <c r="O6743" s="26" t="str">
        <f t="shared" si="527"/>
        <v/>
      </c>
      <c r="P6743" s="28" t="str">
        <f t="shared" si="531"/>
        <v/>
      </c>
      <c r="Q6743" s="24" t="str">
        <f t="shared" si="528"/>
        <v/>
      </c>
      <c r="R6743" s="24" t="str">
        <f t="shared" si="529"/>
        <v/>
      </c>
      <c r="S6743" s="27" t="str">
        <f t="shared" si="530"/>
        <v/>
      </c>
    </row>
    <row r="6744" spans="2:19" x14ac:dyDescent="0.3">
      <c r="B6744" s="24" t="str">
        <f>_xlfn.IFNA(VLOOKUP(A6744,list!B:C,2,FALSE),"")</f>
        <v/>
      </c>
      <c r="D6744" s="24" t="str">
        <f>_xlfn.IFNA(VLOOKUP(C6744,list!$G$2:$I$10,2,FALSE),"")</f>
        <v/>
      </c>
      <c r="E6744" s="24" t="str">
        <f>_xlfn.IFNA(VLOOKUP(C6744,list!G:I,3,FALSE),"")</f>
        <v/>
      </c>
      <c r="O6744" s="26" t="str">
        <f t="shared" si="527"/>
        <v/>
      </c>
      <c r="P6744" s="28" t="str">
        <f t="shared" si="531"/>
        <v/>
      </c>
      <c r="Q6744" s="24" t="str">
        <f t="shared" si="528"/>
        <v/>
      </c>
      <c r="R6744" s="24" t="str">
        <f t="shared" si="529"/>
        <v/>
      </c>
      <c r="S6744" s="27" t="str">
        <f t="shared" si="530"/>
        <v/>
      </c>
    </row>
    <row r="6745" spans="2:19" x14ac:dyDescent="0.3">
      <c r="B6745" s="24" t="str">
        <f>_xlfn.IFNA(VLOOKUP(A6745,list!B:C,2,FALSE),"")</f>
        <v/>
      </c>
      <c r="D6745" s="24" t="str">
        <f>_xlfn.IFNA(VLOOKUP(C6745,list!$G$2:$I$10,2,FALSE),"")</f>
        <v/>
      </c>
      <c r="E6745" s="24" t="str">
        <f>_xlfn.IFNA(VLOOKUP(C6745,list!G:I,3,FALSE),"")</f>
        <v/>
      </c>
      <c r="O6745" s="26" t="str">
        <f t="shared" si="527"/>
        <v/>
      </c>
      <c r="P6745" s="28" t="str">
        <f t="shared" si="531"/>
        <v/>
      </c>
      <c r="Q6745" s="24" t="str">
        <f t="shared" si="528"/>
        <v/>
      </c>
      <c r="R6745" s="24" t="str">
        <f t="shared" si="529"/>
        <v/>
      </c>
      <c r="S6745" s="27" t="str">
        <f t="shared" si="530"/>
        <v/>
      </c>
    </row>
    <row r="6746" spans="2:19" x14ac:dyDescent="0.3">
      <c r="B6746" s="24" t="str">
        <f>_xlfn.IFNA(VLOOKUP(A6746,list!B:C,2,FALSE),"")</f>
        <v/>
      </c>
      <c r="D6746" s="24" t="str">
        <f>_xlfn.IFNA(VLOOKUP(C6746,list!$G$2:$I$10,2,FALSE),"")</f>
        <v/>
      </c>
      <c r="E6746" s="24" t="str">
        <f>_xlfn.IFNA(VLOOKUP(C6746,list!G:I,3,FALSE),"")</f>
        <v/>
      </c>
      <c r="O6746" s="26" t="str">
        <f t="shared" si="527"/>
        <v/>
      </c>
      <c r="P6746" s="28" t="str">
        <f t="shared" si="531"/>
        <v/>
      </c>
      <c r="Q6746" s="24" t="str">
        <f t="shared" si="528"/>
        <v/>
      </c>
      <c r="R6746" s="24" t="str">
        <f t="shared" si="529"/>
        <v/>
      </c>
      <c r="S6746" s="27" t="str">
        <f t="shared" si="530"/>
        <v/>
      </c>
    </row>
    <row r="6747" spans="2:19" x14ac:dyDescent="0.3">
      <c r="B6747" s="24" t="str">
        <f>_xlfn.IFNA(VLOOKUP(A6747,list!B:C,2,FALSE),"")</f>
        <v/>
      </c>
      <c r="D6747" s="24" t="str">
        <f>_xlfn.IFNA(VLOOKUP(C6747,list!$G$2:$I$10,2,FALSE),"")</f>
        <v/>
      </c>
      <c r="E6747" s="24" t="str">
        <f>_xlfn.IFNA(VLOOKUP(C6747,list!G:I,3,FALSE),"")</f>
        <v/>
      </c>
      <c r="O6747" s="26" t="str">
        <f t="shared" si="527"/>
        <v/>
      </c>
      <c r="P6747" s="28" t="str">
        <f t="shared" si="531"/>
        <v/>
      </c>
      <c r="Q6747" s="24" t="str">
        <f t="shared" si="528"/>
        <v/>
      </c>
      <c r="R6747" s="24" t="str">
        <f t="shared" si="529"/>
        <v/>
      </c>
      <c r="S6747" s="27" t="str">
        <f t="shared" si="530"/>
        <v/>
      </c>
    </row>
    <row r="6748" spans="2:19" x14ac:dyDescent="0.3">
      <c r="B6748" s="24" t="str">
        <f>_xlfn.IFNA(VLOOKUP(A6748,list!B:C,2,FALSE),"")</f>
        <v/>
      </c>
      <c r="D6748" s="24" t="str">
        <f>_xlfn.IFNA(VLOOKUP(C6748,list!$G$2:$I$10,2,FALSE),"")</f>
        <v/>
      </c>
      <c r="E6748" s="24" t="str">
        <f>_xlfn.IFNA(VLOOKUP(C6748,list!G:I,3,FALSE),"")</f>
        <v/>
      </c>
      <c r="O6748" s="26" t="str">
        <f t="shared" si="527"/>
        <v/>
      </c>
      <c r="P6748" s="28" t="str">
        <f t="shared" si="531"/>
        <v/>
      </c>
      <c r="Q6748" s="24" t="str">
        <f t="shared" si="528"/>
        <v/>
      </c>
      <c r="R6748" s="24" t="str">
        <f t="shared" si="529"/>
        <v/>
      </c>
      <c r="S6748" s="27" t="str">
        <f t="shared" si="530"/>
        <v/>
      </c>
    </row>
    <row r="6749" spans="2:19" x14ac:dyDescent="0.3">
      <c r="B6749" s="24" t="str">
        <f>_xlfn.IFNA(VLOOKUP(A6749,list!B:C,2,FALSE),"")</f>
        <v/>
      </c>
      <c r="D6749" s="24" t="str">
        <f>_xlfn.IFNA(VLOOKUP(C6749,list!$G$2:$I$10,2,FALSE),"")</f>
        <v/>
      </c>
      <c r="E6749" s="24" t="str">
        <f>_xlfn.IFNA(VLOOKUP(C6749,list!G:I,3,FALSE),"")</f>
        <v/>
      </c>
      <c r="O6749" s="26" t="str">
        <f t="shared" si="527"/>
        <v/>
      </c>
      <c r="P6749" s="28" t="str">
        <f t="shared" si="531"/>
        <v/>
      </c>
      <c r="Q6749" s="24" t="str">
        <f t="shared" si="528"/>
        <v/>
      </c>
      <c r="R6749" s="24" t="str">
        <f t="shared" si="529"/>
        <v/>
      </c>
      <c r="S6749" s="27" t="str">
        <f t="shared" si="530"/>
        <v/>
      </c>
    </row>
    <row r="6750" spans="2:19" x14ac:dyDescent="0.3">
      <c r="B6750" s="24" t="str">
        <f>_xlfn.IFNA(VLOOKUP(A6750,list!B:C,2,FALSE),"")</f>
        <v/>
      </c>
      <c r="D6750" s="24" t="str">
        <f>_xlfn.IFNA(VLOOKUP(C6750,list!$G$2:$I$10,2,FALSE),"")</f>
        <v/>
      </c>
      <c r="E6750" s="24" t="str">
        <f>_xlfn.IFNA(VLOOKUP(C6750,list!G:I,3,FALSE),"")</f>
        <v/>
      </c>
      <c r="O6750" s="26" t="str">
        <f t="shared" si="527"/>
        <v/>
      </c>
      <c r="P6750" s="28" t="str">
        <f t="shared" si="531"/>
        <v/>
      </c>
      <c r="Q6750" s="24" t="str">
        <f t="shared" si="528"/>
        <v/>
      </c>
      <c r="R6750" s="24" t="str">
        <f t="shared" si="529"/>
        <v/>
      </c>
      <c r="S6750" s="27" t="str">
        <f t="shared" si="530"/>
        <v/>
      </c>
    </row>
    <row r="6751" spans="2:19" x14ac:dyDescent="0.3">
      <c r="B6751" s="24" t="str">
        <f>_xlfn.IFNA(VLOOKUP(A6751,list!B:C,2,FALSE),"")</f>
        <v/>
      </c>
      <c r="D6751" s="24" t="str">
        <f>_xlfn.IFNA(VLOOKUP(C6751,list!$G$2:$I$10,2,FALSE),"")</f>
        <v/>
      </c>
      <c r="E6751" s="24" t="str">
        <f>_xlfn.IFNA(VLOOKUP(C6751,list!G:I,3,FALSE),"")</f>
        <v/>
      </c>
      <c r="O6751" s="26" t="str">
        <f t="shared" si="527"/>
        <v/>
      </c>
      <c r="P6751" s="28" t="str">
        <f t="shared" si="531"/>
        <v/>
      </c>
      <c r="Q6751" s="24" t="str">
        <f t="shared" si="528"/>
        <v/>
      </c>
      <c r="R6751" s="24" t="str">
        <f t="shared" si="529"/>
        <v/>
      </c>
      <c r="S6751" s="27" t="str">
        <f t="shared" si="530"/>
        <v/>
      </c>
    </row>
    <row r="6752" spans="2:19" x14ac:dyDescent="0.3">
      <c r="B6752" s="24" t="str">
        <f>_xlfn.IFNA(VLOOKUP(A6752,list!B:C,2,FALSE),"")</f>
        <v/>
      </c>
      <c r="D6752" s="24" t="str">
        <f>_xlfn.IFNA(VLOOKUP(C6752,list!$G$2:$I$10,2,FALSE),"")</f>
        <v/>
      </c>
      <c r="E6752" s="24" t="str">
        <f>_xlfn.IFNA(VLOOKUP(C6752,list!G:I,3,FALSE),"")</f>
        <v/>
      </c>
      <c r="O6752" s="26" t="str">
        <f t="shared" si="527"/>
        <v/>
      </c>
      <c r="P6752" s="28" t="str">
        <f t="shared" si="531"/>
        <v/>
      </c>
      <c r="Q6752" s="24" t="str">
        <f t="shared" si="528"/>
        <v/>
      </c>
      <c r="R6752" s="24" t="str">
        <f t="shared" si="529"/>
        <v/>
      </c>
      <c r="S6752" s="27" t="str">
        <f t="shared" si="530"/>
        <v/>
      </c>
    </row>
    <row r="6753" spans="2:19" x14ac:dyDescent="0.3">
      <c r="B6753" s="24" t="str">
        <f>_xlfn.IFNA(VLOOKUP(A6753,list!B:C,2,FALSE),"")</f>
        <v/>
      </c>
      <c r="D6753" s="24" t="str">
        <f>_xlfn.IFNA(VLOOKUP(C6753,list!$G$2:$I$10,2,FALSE),"")</f>
        <v/>
      </c>
      <c r="E6753" s="24" t="str">
        <f>_xlfn.IFNA(VLOOKUP(C6753,list!G:I,3,FALSE),"")</f>
        <v/>
      </c>
      <c r="O6753" s="26" t="str">
        <f t="shared" si="527"/>
        <v/>
      </c>
      <c r="P6753" s="28" t="str">
        <f t="shared" si="531"/>
        <v/>
      </c>
      <c r="Q6753" s="24" t="str">
        <f t="shared" si="528"/>
        <v/>
      </c>
      <c r="R6753" s="24" t="str">
        <f t="shared" si="529"/>
        <v/>
      </c>
      <c r="S6753" s="27" t="str">
        <f t="shared" si="530"/>
        <v/>
      </c>
    </row>
    <row r="6754" spans="2:19" x14ac:dyDescent="0.3">
      <c r="B6754" s="24" t="str">
        <f>_xlfn.IFNA(VLOOKUP(A6754,list!B:C,2,FALSE),"")</f>
        <v/>
      </c>
      <c r="D6754" s="24" t="str">
        <f>_xlfn.IFNA(VLOOKUP(C6754,list!$G$2:$I$10,2,FALSE),"")</f>
        <v/>
      </c>
      <c r="E6754" s="24" t="str">
        <f>_xlfn.IFNA(VLOOKUP(C6754,list!G:I,3,FALSE),"")</f>
        <v/>
      </c>
      <c r="O6754" s="26" t="str">
        <f t="shared" si="527"/>
        <v/>
      </c>
      <c r="P6754" s="28" t="str">
        <f t="shared" si="531"/>
        <v/>
      </c>
      <c r="Q6754" s="24" t="str">
        <f t="shared" si="528"/>
        <v/>
      </c>
      <c r="R6754" s="24" t="str">
        <f t="shared" si="529"/>
        <v/>
      </c>
      <c r="S6754" s="27" t="str">
        <f t="shared" si="530"/>
        <v/>
      </c>
    </row>
    <row r="6755" spans="2:19" x14ac:dyDescent="0.3">
      <c r="B6755" s="24" t="str">
        <f>_xlfn.IFNA(VLOOKUP(A6755,list!B:C,2,FALSE),"")</f>
        <v/>
      </c>
      <c r="D6755" s="24" t="str">
        <f>_xlfn.IFNA(VLOOKUP(C6755,list!$G$2:$I$10,2,FALSE),"")</f>
        <v/>
      </c>
      <c r="E6755" s="24" t="str">
        <f>_xlfn.IFNA(VLOOKUP(C6755,list!G:I,3,FALSE),"")</f>
        <v/>
      </c>
      <c r="O6755" s="26" t="str">
        <f t="shared" si="527"/>
        <v/>
      </c>
      <c r="P6755" s="28" t="str">
        <f t="shared" si="531"/>
        <v/>
      </c>
      <c r="Q6755" s="24" t="str">
        <f t="shared" si="528"/>
        <v/>
      </c>
      <c r="R6755" s="24" t="str">
        <f t="shared" si="529"/>
        <v/>
      </c>
      <c r="S6755" s="27" t="str">
        <f t="shared" si="530"/>
        <v/>
      </c>
    </row>
    <row r="6756" spans="2:19" x14ac:dyDescent="0.3">
      <c r="B6756" s="24" t="str">
        <f>_xlfn.IFNA(VLOOKUP(A6756,list!B:C,2,FALSE),"")</f>
        <v/>
      </c>
      <c r="D6756" s="24" t="str">
        <f>_xlfn.IFNA(VLOOKUP(C6756,list!$G$2:$I$10,2,FALSE),"")</f>
        <v/>
      </c>
      <c r="E6756" s="24" t="str">
        <f>_xlfn.IFNA(VLOOKUP(C6756,list!G:I,3,FALSE),"")</f>
        <v/>
      </c>
      <c r="O6756" s="26" t="str">
        <f t="shared" si="527"/>
        <v/>
      </c>
      <c r="P6756" s="28" t="str">
        <f t="shared" si="531"/>
        <v/>
      </c>
      <c r="Q6756" s="24" t="str">
        <f t="shared" si="528"/>
        <v/>
      </c>
      <c r="R6756" s="24" t="str">
        <f t="shared" si="529"/>
        <v/>
      </c>
      <c r="S6756" s="27" t="str">
        <f t="shared" si="530"/>
        <v/>
      </c>
    </row>
    <row r="6757" spans="2:19" x14ac:dyDescent="0.3">
      <c r="B6757" s="24" t="str">
        <f>_xlfn.IFNA(VLOOKUP(A6757,list!B:C,2,FALSE),"")</f>
        <v/>
      </c>
      <c r="D6757" s="24" t="str">
        <f>_xlfn.IFNA(VLOOKUP(C6757,list!$G$2:$I$10,2,FALSE),"")</f>
        <v/>
      </c>
      <c r="E6757" s="24" t="str">
        <f>_xlfn.IFNA(VLOOKUP(C6757,list!G:I,3,FALSE),"")</f>
        <v/>
      </c>
      <c r="O6757" s="26" t="str">
        <f t="shared" si="527"/>
        <v/>
      </c>
      <c r="P6757" s="28" t="str">
        <f t="shared" si="531"/>
        <v/>
      </c>
      <c r="Q6757" s="24" t="str">
        <f t="shared" si="528"/>
        <v/>
      </c>
      <c r="R6757" s="24" t="str">
        <f t="shared" si="529"/>
        <v/>
      </c>
      <c r="S6757" s="27" t="str">
        <f t="shared" si="530"/>
        <v/>
      </c>
    </row>
    <row r="6758" spans="2:19" x14ac:dyDescent="0.3">
      <c r="B6758" s="24" t="str">
        <f>_xlfn.IFNA(VLOOKUP(A6758,list!B:C,2,FALSE),"")</f>
        <v/>
      </c>
      <c r="D6758" s="24" t="str">
        <f>_xlfn.IFNA(VLOOKUP(C6758,list!$G$2:$I$10,2,FALSE),"")</f>
        <v/>
      </c>
      <c r="E6758" s="24" t="str">
        <f>_xlfn.IFNA(VLOOKUP(C6758,list!G:I,3,FALSE),"")</f>
        <v/>
      </c>
      <c r="O6758" s="26" t="str">
        <f t="shared" si="527"/>
        <v/>
      </c>
      <c r="P6758" s="28" t="str">
        <f t="shared" si="531"/>
        <v/>
      </c>
      <c r="Q6758" s="24" t="str">
        <f t="shared" si="528"/>
        <v/>
      </c>
      <c r="R6758" s="24" t="str">
        <f t="shared" si="529"/>
        <v/>
      </c>
      <c r="S6758" s="27" t="str">
        <f t="shared" si="530"/>
        <v/>
      </c>
    </row>
    <row r="6759" spans="2:19" x14ac:dyDescent="0.3">
      <c r="B6759" s="24" t="str">
        <f>_xlfn.IFNA(VLOOKUP(A6759,list!B:C,2,FALSE),"")</f>
        <v/>
      </c>
      <c r="D6759" s="24" t="str">
        <f>_xlfn.IFNA(VLOOKUP(C6759,list!$G$2:$I$10,2,FALSE),"")</f>
        <v/>
      </c>
      <c r="E6759" s="24" t="str">
        <f>_xlfn.IFNA(VLOOKUP(C6759,list!G:I,3,FALSE),"")</f>
        <v/>
      </c>
      <c r="O6759" s="26" t="str">
        <f t="shared" si="527"/>
        <v/>
      </c>
      <c r="P6759" s="28" t="str">
        <f t="shared" si="531"/>
        <v/>
      </c>
      <c r="Q6759" s="24" t="str">
        <f t="shared" si="528"/>
        <v/>
      </c>
      <c r="R6759" s="24" t="str">
        <f t="shared" si="529"/>
        <v/>
      </c>
      <c r="S6759" s="27" t="str">
        <f t="shared" si="530"/>
        <v/>
      </c>
    </row>
    <row r="6760" spans="2:19" x14ac:dyDescent="0.3">
      <c r="B6760" s="24" t="str">
        <f>_xlfn.IFNA(VLOOKUP(A6760,list!B:C,2,FALSE),"")</f>
        <v/>
      </c>
      <c r="D6760" s="24" t="str">
        <f>_xlfn.IFNA(VLOOKUP(C6760,list!$G$2:$I$10,2,FALSE),"")</f>
        <v/>
      </c>
      <c r="E6760" s="24" t="str">
        <f>_xlfn.IFNA(VLOOKUP(C6760,list!G:I,3,FALSE),"")</f>
        <v/>
      </c>
      <c r="O6760" s="26" t="str">
        <f t="shared" si="527"/>
        <v/>
      </c>
      <c r="P6760" s="28" t="str">
        <f t="shared" si="531"/>
        <v/>
      </c>
      <c r="Q6760" s="24" t="str">
        <f t="shared" si="528"/>
        <v/>
      </c>
      <c r="R6760" s="24" t="str">
        <f t="shared" si="529"/>
        <v/>
      </c>
      <c r="S6760" s="27" t="str">
        <f t="shared" si="530"/>
        <v/>
      </c>
    </row>
    <row r="6761" spans="2:19" x14ac:dyDescent="0.3">
      <c r="B6761" s="24" t="str">
        <f>_xlfn.IFNA(VLOOKUP(A6761,list!B:C,2,FALSE),"")</f>
        <v/>
      </c>
      <c r="D6761" s="24" t="str">
        <f>_xlfn.IFNA(VLOOKUP(C6761,list!$G$2:$I$10,2,FALSE),"")</f>
        <v/>
      </c>
      <c r="E6761" s="24" t="str">
        <f>_xlfn.IFNA(VLOOKUP(C6761,list!G:I,3,FALSE),"")</f>
        <v/>
      </c>
      <c r="O6761" s="26" t="str">
        <f t="shared" si="527"/>
        <v/>
      </c>
      <c r="P6761" s="28" t="str">
        <f t="shared" si="531"/>
        <v/>
      </c>
      <c r="Q6761" s="24" t="str">
        <f t="shared" si="528"/>
        <v/>
      </c>
      <c r="R6761" s="24" t="str">
        <f t="shared" si="529"/>
        <v/>
      </c>
      <c r="S6761" s="27" t="str">
        <f t="shared" si="530"/>
        <v/>
      </c>
    </row>
    <row r="6762" spans="2:19" x14ac:dyDescent="0.3">
      <c r="B6762" s="24" t="str">
        <f>_xlfn.IFNA(VLOOKUP(A6762,list!B:C,2,FALSE),"")</f>
        <v/>
      </c>
      <c r="D6762" s="24" t="str">
        <f>_xlfn.IFNA(VLOOKUP(C6762,list!$G$2:$I$10,2,FALSE),"")</f>
        <v/>
      </c>
      <c r="E6762" s="24" t="str">
        <f>_xlfn.IFNA(VLOOKUP(C6762,list!G:I,3,FALSE),"")</f>
        <v/>
      </c>
      <c r="O6762" s="26" t="str">
        <f t="shared" si="527"/>
        <v/>
      </c>
      <c r="P6762" s="28" t="str">
        <f t="shared" si="531"/>
        <v/>
      </c>
      <c r="Q6762" s="24" t="str">
        <f t="shared" si="528"/>
        <v/>
      </c>
      <c r="R6762" s="24" t="str">
        <f t="shared" si="529"/>
        <v/>
      </c>
      <c r="S6762" s="27" t="str">
        <f t="shared" si="530"/>
        <v/>
      </c>
    </row>
    <row r="6763" spans="2:19" x14ac:dyDescent="0.3">
      <c r="B6763" s="24" t="str">
        <f>_xlfn.IFNA(VLOOKUP(A6763,list!B:C,2,FALSE),"")</f>
        <v/>
      </c>
      <c r="D6763" s="24" t="str">
        <f>_xlfn.IFNA(VLOOKUP(C6763,list!$G$2:$I$10,2,FALSE),"")</f>
        <v/>
      </c>
      <c r="E6763" s="24" t="str">
        <f>_xlfn.IFNA(VLOOKUP(C6763,list!G:I,3,FALSE),"")</f>
        <v/>
      </c>
      <c r="O6763" s="26" t="str">
        <f t="shared" si="527"/>
        <v/>
      </c>
      <c r="P6763" s="28" t="str">
        <f t="shared" si="531"/>
        <v/>
      </c>
      <c r="Q6763" s="24" t="str">
        <f t="shared" si="528"/>
        <v/>
      </c>
      <c r="R6763" s="24" t="str">
        <f t="shared" si="529"/>
        <v/>
      </c>
      <c r="S6763" s="27" t="str">
        <f t="shared" si="530"/>
        <v/>
      </c>
    </row>
    <row r="6764" spans="2:19" x14ac:dyDescent="0.3">
      <c r="B6764" s="24" t="str">
        <f>_xlfn.IFNA(VLOOKUP(A6764,list!B:C,2,FALSE),"")</f>
        <v/>
      </c>
      <c r="D6764" s="24" t="str">
        <f>_xlfn.IFNA(VLOOKUP(C6764,list!$G$2:$I$10,2,FALSE),"")</f>
        <v/>
      </c>
      <c r="E6764" s="24" t="str">
        <f>_xlfn.IFNA(VLOOKUP(C6764,list!G:I,3,FALSE),"")</f>
        <v/>
      </c>
      <c r="O6764" s="26" t="str">
        <f t="shared" si="527"/>
        <v/>
      </c>
      <c r="P6764" s="28" t="str">
        <f t="shared" si="531"/>
        <v/>
      </c>
      <c r="Q6764" s="24" t="str">
        <f t="shared" si="528"/>
        <v/>
      </c>
      <c r="R6764" s="24" t="str">
        <f t="shared" si="529"/>
        <v/>
      </c>
      <c r="S6764" s="27" t="str">
        <f t="shared" si="530"/>
        <v/>
      </c>
    </row>
    <row r="6765" spans="2:19" x14ac:dyDescent="0.3">
      <c r="B6765" s="24" t="str">
        <f>_xlfn.IFNA(VLOOKUP(A6765,list!B:C,2,FALSE),"")</f>
        <v/>
      </c>
      <c r="D6765" s="24" t="str">
        <f>_xlfn.IFNA(VLOOKUP(C6765,list!$G$2:$I$10,2,FALSE),"")</f>
        <v/>
      </c>
      <c r="E6765" s="24" t="str">
        <f>_xlfn.IFNA(VLOOKUP(C6765,list!G:I,3,FALSE),"")</f>
        <v/>
      </c>
      <c r="O6765" s="26" t="str">
        <f t="shared" si="527"/>
        <v/>
      </c>
      <c r="P6765" s="28" t="str">
        <f t="shared" si="531"/>
        <v/>
      </c>
      <c r="Q6765" s="24" t="str">
        <f t="shared" si="528"/>
        <v/>
      </c>
      <c r="R6765" s="24" t="str">
        <f t="shared" si="529"/>
        <v/>
      </c>
      <c r="S6765" s="27" t="str">
        <f t="shared" si="530"/>
        <v/>
      </c>
    </row>
    <row r="6766" spans="2:19" x14ac:dyDescent="0.3">
      <c r="B6766" s="24" t="str">
        <f>_xlfn.IFNA(VLOOKUP(A6766,list!B:C,2,FALSE),"")</f>
        <v/>
      </c>
      <c r="D6766" s="24" t="str">
        <f>_xlfn.IFNA(VLOOKUP(C6766,list!$G$2:$I$10,2,FALSE),"")</f>
        <v/>
      </c>
      <c r="E6766" s="24" t="str">
        <f>_xlfn.IFNA(VLOOKUP(C6766,list!G:I,3,FALSE),"")</f>
        <v/>
      </c>
      <c r="O6766" s="26" t="str">
        <f t="shared" si="527"/>
        <v/>
      </c>
      <c r="P6766" s="28" t="str">
        <f t="shared" si="531"/>
        <v/>
      </c>
      <c r="Q6766" s="24" t="str">
        <f t="shared" si="528"/>
        <v/>
      </c>
      <c r="R6766" s="24" t="str">
        <f t="shared" si="529"/>
        <v/>
      </c>
      <c r="S6766" s="27" t="str">
        <f t="shared" si="530"/>
        <v/>
      </c>
    </row>
    <row r="6767" spans="2:19" x14ac:dyDescent="0.3">
      <c r="B6767" s="24" t="str">
        <f>_xlfn.IFNA(VLOOKUP(A6767,list!B:C,2,FALSE),"")</f>
        <v/>
      </c>
      <c r="D6767" s="24" t="str">
        <f>_xlfn.IFNA(VLOOKUP(C6767,list!$G$2:$I$10,2,FALSE),"")</f>
        <v/>
      </c>
      <c r="E6767" s="24" t="str">
        <f>_xlfn.IFNA(VLOOKUP(C6767,list!G:I,3,FALSE),"")</f>
        <v/>
      </c>
      <c r="O6767" s="26" t="str">
        <f t="shared" si="527"/>
        <v/>
      </c>
      <c r="P6767" s="28" t="str">
        <f t="shared" si="531"/>
        <v/>
      </c>
      <c r="Q6767" s="24" t="str">
        <f t="shared" si="528"/>
        <v/>
      </c>
      <c r="R6767" s="24" t="str">
        <f t="shared" si="529"/>
        <v/>
      </c>
      <c r="S6767" s="27" t="str">
        <f t="shared" si="530"/>
        <v/>
      </c>
    </row>
    <row r="6768" spans="2:19" x14ac:dyDescent="0.3">
      <c r="B6768" s="24" t="str">
        <f>_xlfn.IFNA(VLOOKUP(A6768,list!B:C,2,FALSE),"")</f>
        <v/>
      </c>
      <c r="D6768" s="24" t="str">
        <f>_xlfn.IFNA(VLOOKUP(C6768,list!$G$2:$I$10,2,FALSE),"")</f>
        <v/>
      </c>
      <c r="E6768" s="24" t="str">
        <f>_xlfn.IFNA(VLOOKUP(C6768,list!G:I,3,FALSE),"")</f>
        <v/>
      </c>
      <c r="O6768" s="26" t="str">
        <f t="shared" si="527"/>
        <v/>
      </c>
      <c r="P6768" s="28" t="str">
        <f t="shared" si="531"/>
        <v/>
      </c>
      <c r="Q6768" s="24" t="str">
        <f t="shared" si="528"/>
        <v/>
      </c>
      <c r="R6768" s="24" t="str">
        <f t="shared" si="529"/>
        <v/>
      </c>
      <c r="S6768" s="27" t="str">
        <f t="shared" si="530"/>
        <v/>
      </c>
    </row>
    <row r="6769" spans="2:19" x14ac:dyDescent="0.3">
      <c r="B6769" s="24" t="str">
        <f>_xlfn.IFNA(VLOOKUP(A6769,list!B:C,2,FALSE),"")</f>
        <v/>
      </c>
      <c r="D6769" s="24" t="str">
        <f>_xlfn.IFNA(VLOOKUP(C6769,list!$G$2:$I$10,2,FALSE),"")</f>
        <v/>
      </c>
      <c r="E6769" s="24" t="str">
        <f>_xlfn.IFNA(VLOOKUP(C6769,list!G:I,3,FALSE),"")</f>
        <v/>
      </c>
      <c r="O6769" s="26" t="str">
        <f t="shared" si="527"/>
        <v/>
      </c>
      <c r="P6769" s="28" t="str">
        <f t="shared" si="531"/>
        <v/>
      </c>
      <c r="Q6769" s="24" t="str">
        <f t="shared" si="528"/>
        <v/>
      </c>
      <c r="R6769" s="24" t="str">
        <f t="shared" si="529"/>
        <v/>
      </c>
      <c r="S6769" s="27" t="str">
        <f t="shared" si="530"/>
        <v/>
      </c>
    </row>
    <row r="6770" spans="2:19" x14ac:dyDescent="0.3">
      <c r="B6770" s="24" t="str">
        <f>_xlfn.IFNA(VLOOKUP(A6770,list!B:C,2,FALSE),"")</f>
        <v/>
      </c>
      <c r="D6770" s="24" t="str">
        <f>_xlfn.IFNA(VLOOKUP(C6770,list!$G$2:$I$10,2,FALSE),"")</f>
        <v/>
      </c>
      <c r="E6770" s="24" t="str">
        <f>_xlfn.IFNA(VLOOKUP(C6770,list!G:I,3,FALSE),"")</f>
        <v/>
      </c>
      <c r="O6770" s="26" t="str">
        <f t="shared" si="527"/>
        <v/>
      </c>
      <c r="P6770" s="28" t="str">
        <f t="shared" si="531"/>
        <v/>
      </c>
      <c r="Q6770" s="24" t="str">
        <f t="shared" si="528"/>
        <v/>
      </c>
      <c r="R6770" s="24" t="str">
        <f t="shared" si="529"/>
        <v/>
      </c>
      <c r="S6770" s="27" t="str">
        <f t="shared" si="530"/>
        <v/>
      </c>
    </row>
    <row r="6771" spans="2:19" x14ac:dyDescent="0.3">
      <c r="B6771" s="24" t="str">
        <f>_xlfn.IFNA(VLOOKUP(A6771,list!B:C,2,FALSE),"")</f>
        <v/>
      </c>
      <c r="D6771" s="24" t="str">
        <f>_xlfn.IFNA(VLOOKUP(C6771,list!$G$2:$I$10,2,FALSE),"")</f>
        <v/>
      </c>
      <c r="E6771" s="24" t="str">
        <f>_xlfn.IFNA(VLOOKUP(C6771,list!G:I,3,FALSE),"")</f>
        <v/>
      </c>
      <c r="O6771" s="26" t="str">
        <f t="shared" si="527"/>
        <v/>
      </c>
      <c r="P6771" s="28" t="str">
        <f t="shared" si="531"/>
        <v/>
      </c>
      <c r="Q6771" s="24" t="str">
        <f t="shared" si="528"/>
        <v/>
      </c>
      <c r="R6771" s="24" t="str">
        <f t="shared" si="529"/>
        <v/>
      </c>
      <c r="S6771" s="27" t="str">
        <f t="shared" si="530"/>
        <v/>
      </c>
    </row>
    <row r="6772" spans="2:19" x14ac:dyDescent="0.3">
      <c r="B6772" s="24" t="str">
        <f>_xlfn.IFNA(VLOOKUP(A6772,list!B:C,2,FALSE),"")</f>
        <v/>
      </c>
      <c r="D6772" s="24" t="str">
        <f>_xlfn.IFNA(VLOOKUP(C6772,list!$G$2:$I$10,2,FALSE),"")</f>
        <v/>
      </c>
      <c r="E6772" s="24" t="str">
        <f>_xlfn.IFNA(VLOOKUP(C6772,list!G:I,3,FALSE),"")</f>
        <v/>
      </c>
      <c r="O6772" s="26" t="str">
        <f t="shared" si="527"/>
        <v/>
      </c>
      <c r="P6772" s="28" t="str">
        <f t="shared" si="531"/>
        <v/>
      </c>
      <c r="Q6772" s="24" t="str">
        <f t="shared" si="528"/>
        <v/>
      </c>
      <c r="R6772" s="24" t="str">
        <f t="shared" si="529"/>
        <v/>
      </c>
      <c r="S6772" s="27" t="str">
        <f t="shared" si="530"/>
        <v/>
      </c>
    </row>
    <row r="6773" spans="2:19" x14ac:dyDescent="0.3">
      <c r="B6773" s="24" t="str">
        <f>_xlfn.IFNA(VLOOKUP(A6773,list!B:C,2,FALSE),"")</f>
        <v/>
      </c>
      <c r="D6773" s="24" t="str">
        <f>_xlfn.IFNA(VLOOKUP(C6773,list!$G$2:$I$10,2,FALSE),"")</f>
        <v/>
      </c>
      <c r="E6773" s="24" t="str">
        <f>_xlfn.IFNA(VLOOKUP(C6773,list!G:I,3,FALSE),"")</f>
        <v/>
      </c>
      <c r="O6773" s="26" t="str">
        <f t="shared" si="527"/>
        <v/>
      </c>
      <c r="P6773" s="28" t="str">
        <f t="shared" si="531"/>
        <v/>
      </c>
      <c r="Q6773" s="24" t="str">
        <f t="shared" si="528"/>
        <v/>
      </c>
      <c r="R6773" s="24" t="str">
        <f t="shared" si="529"/>
        <v/>
      </c>
      <c r="S6773" s="27" t="str">
        <f t="shared" si="530"/>
        <v/>
      </c>
    </row>
    <row r="6774" spans="2:19" x14ac:dyDescent="0.3">
      <c r="B6774" s="24" t="str">
        <f>_xlfn.IFNA(VLOOKUP(A6774,list!B:C,2,FALSE),"")</f>
        <v/>
      </c>
      <c r="D6774" s="24" t="str">
        <f>_xlfn.IFNA(VLOOKUP(C6774,list!$G$2:$I$10,2,FALSE),"")</f>
        <v/>
      </c>
      <c r="E6774" s="24" t="str">
        <f>_xlfn.IFNA(VLOOKUP(C6774,list!G:I,3,FALSE),"")</f>
        <v/>
      </c>
      <c r="O6774" s="26" t="str">
        <f t="shared" si="527"/>
        <v/>
      </c>
      <c r="P6774" s="28" t="str">
        <f t="shared" si="531"/>
        <v/>
      </c>
      <c r="Q6774" s="24" t="str">
        <f t="shared" si="528"/>
        <v/>
      </c>
      <c r="R6774" s="24" t="str">
        <f t="shared" si="529"/>
        <v/>
      </c>
      <c r="S6774" s="27" t="str">
        <f t="shared" si="530"/>
        <v/>
      </c>
    </row>
    <row r="6775" spans="2:19" x14ac:dyDescent="0.3">
      <c r="B6775" s="24" t="str">
        <f>_xlfn.IFNA(VLOOKUP(A6775,list!B:C,2,FALSE),"")</f>
        <v/>
      </c>
      <c r="D6775" s="24" t="str">
        <f>_xlfn.IFNA(VLOOKUP(C6775,list!$G$2:$I$10,2,FALSE),"")</f>
        <v/>
      </c>
      <c r="E6775" s="24" t="str">
        <f>_xlfn.IFNA(VLOOKUP(C6775,list!G:I,3,FALSE),"")</f>
        <v/>
      </c>
      <c r="O6775" s="26" t="str">
        <f t="shared" si="527"/>
        <v/>
      </c>
      <c r="P6775" s="28" t="str">
        <f t="shared" si="531"/>
        <v/>
      </c>
      <c r="Q6775" s="24" t="str">
        <f t="shared" si="528"/>
        <v/>
      </c>
      <c r="R6775" s="24" t="str">
        <f t="shared" si="529"/>
        <v/>
      </c>
      <c r="S6775" s="27" t="str">
        <f t="shared" si="530"/>
        <v/>
      </c>
    </row>
    <row r="6776" spans="2:19" x14ac:dyDescent="0.3">
      <c r="B6776" s="24" t="str">
        <f>_xlfn.IFNA(VLOOKUP(A6776,list!B:C,2,FALSE),"")</f>
        <v/>
      </c>
      <c r="D6776" s="24" t="str">
        <f>_xlfn.IFNA(VLOOKUP(C6776,list!$G$2:$I$10,2,FALSE),"")</f>
        <v/>
      </c>
      <c r="E6776" s="24" t="str">
        <f>_xlfn.IFNA(VLOOKUP(C6776,list!G:I,3,FALSE),"")</f>
        <v/>
      </c>
      <c r="O6776" s="26" t="str">
        <f t="shared" si="527"/>
        <v/>
      </c>
      <c r="P6776" s="28" t="str">
        <f t="shared" si="531"/>
        <v/>
      </c>
      <c r="Q6776" s="24" t="str">
        <f t="shared" si="528"/>
        <v/>
      </c>
      <c r="R6776" s="24" t="str">
        <f t="shared" si="529"/>
        <v/>
      </c>
      <c r="S6776" s="27" t="str">
        <f t="shared" si="530"/>
        <v/>
      </c>
    </row>
    <row r="6777" spans="2:19" x14ac:dyDescent="0.3">
      <c r="B6777" s="24" t="str">
        <f>_xlfn.IFNA(VLOOKUP(A6777,list!B:C,2,FALSE),"")</f>
        <v/>
      </c>
      <c r="D6777" s="24" t="str">
        <f>_xlfn.IFNA(VLOOKUP(C6777,list!$G$2:$I$10,2,FALSE),"")</f>
        <v/>
      </c>
      <c r="E6777" s="24" t="str">
        <f>_xlfn.IFNA(VLOOKUP(C6777,list!G:I,3,FALSE),"")</f>
        <v/>
      </c>
      <c r="O6777" s="26" t="str">
        <f t="shared" si="527"/>
        <v/>
      </c>
      <c r="P6777" s="28" t="str">
        <f t="shared" si="531"/>
        <v/>
      </c>
      <c r="Q6777" s="24" t="str">
        <f t="shared" si="528"/>
        <v/>
      </c>
      <c r="R6777" s="24" t="str">
        <f t="shared" si="529"/>
        <v/>
      </c>
      <c r="S6777" s="27" t="str">
        <f t="shared" si="530"/>
        <v/>
      </c>
    </row>
    <row r="6778" spans="2:19" x14ac:dyDescent="0.3">
      <c r="B6778" s="24" t="str">
        <f>_xlfn.IFNA(VLOOKUP(A6778,list!B:C,2,FALSE),"")</f>
        <v/>
      </c>
      <c r="D6778" s="24" t="str">
        <f>_xlfn.IFNA(VLOOKUP(C6778,list!$G$2:$I$10,2,FALSE),"")</f>
        <v/>
      </c>
      <c r="E6778" s="24" t="str">
        <f>_xlfn.IFNA(VLOOKUP(C6778,list!G:I,3,FALSE),"")</f>
        <v/>
      </c>
      <c r="O6778" s="26" t="str">
        <f t="shared" si="527"/>
        <v/>
      </c>
      <c r="P6778" s="28" t="str">
        <f t="shared" si="531"/>
        <v/>
      </c>
      <c r="Q6778" s="24" t="str">
        <f t="shared" si="528"/>
        <v/>
      </c>
      <c r="R6778" s="24" t="str">
        <f t="shared" si="529"/>
        <v/>
      </c>
      <c r="S6778" s="27" t="str">
        <f t="shared" si="530"/>
        <v/>
      </c>
    </row>
    <row r="6779" spans="2:19" x14ac:dyDescent="0.3">
      <c r="B6779" s="24" t="str">
        <f>_xlfn.IFNA(VLOOKUP(A6779,list!B:C,2,FALSE),"")</f>
        <v/>
      </c>
      <c r="D6779" s="24" t="str">
        <f>_xlfn.IFNA(VLOOKUP(C6779,list!$G$2:$I$10,2,FALSE),"")</f>
        <v/>
      </c>
      <c r="E6779" s="24" t="str">
        <f>_xlfn.IFNA(VLOOKUP(C6779,list!G:I,3,FALSE),"")</f>
        <v/>
      </c>
      <c r="O6779" s="26" t="str">
        <f t="shared" si="527"/>
        <v/>
      </c>
      <c r="P6779" s="28" t="str">
        <f t="shared" si="531"/>
        <v/>
      </c>
      <c r="Q6779" s="24" t="str">
        <f t="shared" si="528"/>
        <v/>
      </c>
      <c r="R6779" s="24" t="str">
        <f t="shared" si="529"/>
        <v/>
      </c>
      <c r="S6779" s="27" t="str">
        <f t="shared" si="530"/>
        <v/>
      </c>
    </row>
    <row r="6780" spans="2:19" x14ac:dyDescent="0.3">
      <c r="B6780" s="24" t="str">
        <f>_xlfn.IFNA(VLOOKUP(A6780,list!B:C,2,FALSE),"")</f>
        <v/>
      </c>
      <c r="D6780" s="24" t="str">
        <f>_xlfn.IFNA(VLOOKUP(C6780,list!$G$2:$I$10,2,FALSE),"")</f>
        <v/>
      </c>
      <c r="E6780" s="24" t="str">
        <f>_xlfn.IFNA(VLOOKUP(C6780,list!G:I,3,FALSE),"")</f>
        <v/>
      </c>
      <c r="O6780" s="26" t="str">
        <f t="shared" si="527"/>
        <v/>
      </c>
      <c r="P6780" s="28" t="str">
        <f t="shared" si="531"/>
        <v/>
      </c>
      <c r="Q6780" s="24" t="str">
        <f t="shared" si="528"/>
        <v/>
      </c>
      <c r="R6780" s="24" t="str">
        <f t="shared" si="529"/>
        <v/>
      </c>
      <c r="S6780" s="27" t="str">
        <f t="shared" si="530"/>
        <v/>
      </c>
    </row>
    <row r="6781" spans="2:19" x14ac:dyDescent="0.3">
      <c r="B6781" s="24" t="str">
        <f>_xlfn.IFNA(VLOOKUP(A6781,list!B:C,2,FALSE),"")</f>
        <v/>
      </c>
      <c r="D6781" s="24" t="str">
        <f>_xlfn.IFNA(VLOOKUP(C6781,list!$G$2:$I$10,2,FALSE),"")</f>
        <v/>
      </c>
      <c r="E6781" s="24" t="str">
        <f>_xlfn.IFNA(VLOOKUP(C6781,list!G:I,3,FALSE),"")</f>
        <v/>
      </c>
      <c r="O6781" s="26" t="str">
        <f t="shared" si="527"/>
        <v/>
      </c>
      <c r="P6781" s="28" t="str">
        <f t="shared" si="531"/>
        <v/>
      </c>
      <c r="Q6781" s="24" t="str">
        <f t="shared" si="528"/>
        <v/>
      </c>
      <c r="R6781" s="24" t="str">
        <f t="shared" si="529"/>
        <v/>
      </c>
      <c r="S6781" s="27" t="str">
        <f t="shared" si="530"/>
        <v/>
      </c>
    </row>
    <row r="6782" spans="2:19" x14ac:dyDescent="0.3">
      <c r="B6782" s="24" t="str">
        <f>_xlfn.IFNA(VLOOKUP(A6782,list!B:C,2,FALSE),"")</f>
        <v/>
      </c>
      <c r="D6782" s="24" t="str">
        <f>_xlfn.IFNA(VLOOKUP(C6782,list!$G$2:$I$10,2,FALSE),"")</f>
        <v/>
      </c>
      <c r="E6782" s="24" t="str">
        <f>_xlfn.IFNA(VLOOKUP(C6782,list!G:I,3,FALSE),"")</f>
        <v/>
      </c>
      <c r="O6782" s="26" t="str">
        <f t="shared" si="527"/>
        <v/>
      </c>
      <c r="P6782" s="28" t="str">
        <f t="shared" si="531"/>
        <v/>
      </c>
      <c r="Q6782" s="24" t="str">
        <f t="shared" si="528"/>
        <v/>
      </c>
      <c r="R6782" s="24" t="str">
        <f t="shared" si="529"/>
        <v/>
      </c>
      <c r="S6782" s="27" t="str">
        <f t="shared" si="530"/>
        <v/>
      </c>
    </row>
    <row r="6783" spans="2:19" x14ac:dyDescent="0.3">
      <c r="B6783" s="24" t="str">
        <f>_xlfn.IFNA(VLOOKUP(A6783,list!B:C,2,FALSE),"")</f>
        <v/>
      </c>
      <c r="D6783" s="24" t="str">
        <f>_xlfn.IFNA(VLOOKUP(C6783,list!$G$2:$I$10,2,FALSE),"")</f>
        <v/>
      </c>
      <c r="E6783" s="24" t="str">
        <f>_xlfn.IFNA(VLOOKUP(C6783,list!G:I,3,FALSE),"")</f>
        <v/>
      </c>
      <c r="O6783" s="26" t="str">
        <f t="shared" si="527"/>
        <v/>
      </c>
      <c r="P6783" s="28" t="str">
        <f t="shared" si="531"/>
        <v/>
      </c>
      <c r="Q6783" s="24" t="str">
        <f t="shared" si="528"/>
        <v/>
      </c>
      <c r="R6783" s="24" t="str">
        <f t="shared" si="529"/>
        <v/>
      </c>
      <c r="S6783" s="27" t="str">
        <f t="shared" si="530"/>
        <v/>
      </c>
    </row>
    <row r="6784" spans="2:19" x14ac:dyDescent="0.3">
      <c r="B6784" s="24" t="str">
        <f>_xlfn.IFNA(VLOOKUP(A6784,list!B:C,2,FALSE),"")</f>
        <v/>
      </c>
      <c r="D6784" s="24" t="str">
        <f>_xlfn.IFNA(VLOOKUP(C6784,list!$G$2:$I$10,2,FALSE),"")</f>
        <v/>
      </c>
      <c r="E6784" s="24" t="str">
        <f>_xlfn.IFNA(VLOOKUP(C6784,list!G:I,3,FALSE),"")</f>
        <v/>
      </c>
      <c r="O6784" s="26" t="str">
        <f t="shared" si="527"/>
        <v/>
      </c>
      <c r="P6784" s="28" t="str">
        <f t="shared" si="531"/>
        <v/>
      </c>
      <c r="Q6784" s="24" t="str">
        <f t="shared" si="528"/>
        <v/>
      </c>
      <c r="R6784" s="24" t="str">
        <f t="shared" si="529"/>
        <v/>
      </c>
      <c r="S6784" s="27" t="str">
        <f t="shared" si="530"/>
        <v/>
      </c>
    </row>
    <row r="6785" spans="2:19" x14ac:dyDescent="0.3">
      <c r="B6785" s="24" t="str">
        <f>_xlfn.IFNA(VLOOKUP(A6785,list!B:C,2,FALSE),"")</f>
        <v/>
      </c>
      <c r="D6785" s="24" t="str">
        <f>_xlfn.IFNA(VLOOKUP(C6785,list!$G$2:$I$10,2,FALSE),"")</f>
        <v/>
      </c>
      <c r="E6785" s="24" t="str">
        <f>_xlfn.IFNA(VLOOKUP(C6785,list!G:I,3,FALSE),"")</f>
        <v/>
      </c>
      <c r="O6785" s="26" t="str">
        <f t="shared" si="527"/>
        <v/>
      </c>
      <c r="P6785" s="28" t="str">
        <f t="shared" si="531"/>
        <v/>
      </c>
      <c r="Q6785" s="24" t="str">
        <f t="shared" si="528"/>
        <v/>
      </c>
      <c r="R6785" s="24" t="str">
        <f t="shared" si="529"/>
        <v/>
      </c>
      <c r="S6785" s="27" t="str">
        <f t="shared" si="530"/>
        <v/>
      </c>
    </row>
    <row r="6786" spans="2:19" x14ac:dyDescent="0.3">
      <c r="B6786" s="24" t="str">
        <f>_xlfn.IFNA(VLOOKUP(A6786,list!B:C,2,FALSE),"")</f>
        <v/>
      </c>
      <c r="D6786" s="24" t="str">
        <f>_xlfn.IFNA(VLOOKUP(C6786,list!$G$2:$I$10,2,FALSE),"")</f>
        <v/>
      </c>
      <c r="E6786" s="24" t="str">
        <f>_xlfn.IFNA(VLOOKUP(C6786,list!G:I,3,FALSE),"")</f>
        <v/>
      </c>
      <c r="O6786" s="26" t="str">
        <f t="shared" ref="O6786:O6849" si="532">IFERROR(IF(H6786="","",DATE(YEAR(H6786),MONTH(H6786),1)),"")</f>
        <v/>
      </c>
      <c r="P6786" s="28" t="str">
        <f t="shared" si="531"/>
        <v/>
      </c>
      <c r="Q6786" s="24" t="str">
        <f t="shared" ref="Q6786:Q6849" si="533">IFERROR(IF(J6786="","",MONTH(EOMONTH(J6786,(DAY(J6786)&gt;15)+0))),"")</f>
        <v/>
      </c>
      <c r="R6786" s="24" t="str">
        <f t="shared" ref="R6786:R6849" si="534">IFERROR(IF(J6786="","",IF(AND(MONTH(J6786)=12,Q6786=1),YEAR(J6786)+1,YEAR(J6786))),"")</f>
        <v/>
      </c>
      <c r="S6786" s="27" t="str">
        <f t="shared" ref="S6786:S6849" si="535">IF(OR(Q6786="",R6786=""),"",DATE(R6786,Q6786,1))</f>
        <v/>
      </c>
    </row>
    <row r="6787" spans="2:19" x14ac:dyDescent="0.3">
      <c r="B6787" s="24" t="str">
        <f>_xlfn.IFNA(VLOOKUP(A6787,list!B:C,2,FALSE),"")</f>
        <v/>
      </c>
      <c r="D6787" s="24" t="str">
        <f>_xlfn.IFNA(VLOOKUP(C6787,list!$G$2:$I$10,2,FALSE),"")</f>
        <v/>
      </c>
      <c r="E6787" s="24" t="str">
        <f>_xlfn.IFNA(VLOOKUP(C6787,list!G:I,3,FALSE),"")</f>
        <v/>
      </c>
      <c r="O6787" s="26" t="str">
        <f t="shared" si="532"/>
        <v/>
      </c>
      <c r="P6787" s="28" t="str">
        <f t="shared" ref="P6787:P6850" si="536">IFERROR(IF(J6787&gt;0,((J6787-H6787)/7),""),"")</f>
        <v/>
      </c>
      <c r="Q6787" s="24" t="str">
        <f t="shared" si="533"/>
        <v/>
      </c>
      <c r="R6787" s="24" t="str">
        <f t="shared" si="534"/>
        <v/>
      </c>
      <c r="S6787" s="27" t="str">
        <f t="shared" si="535"/>
        <v/>
      </c>
    </row>
    <row r="6788" spans="2:19" x14ac:dyDescent="0.3">
      <c r="B6788" s="24" t="str">
        <f>_xlfn.IFNA(VLOOKUP(A6788,list!B:C,2,FALSE),"")</f>
        <v/>
      </c>
      <c r="D6788" s="24" t="str">
        <f>_xlfn.IFNA(VLOOKUP(C6788,list!$G$2:$I$10,2,FALSE),"")</f>
        <v/>
      </c>
      <c r="E6788" s="24" t="str">
        <f>_xlfn.IFNA(VLOOKUP(C6788,list!G:I,3,FALSE),"")</f>
        <v/>
      </c>
      <c r="O6788" s="26" t="str">
        <f t="shared" si="532"/>
        <v/>
      </c>
      <c r="P6788" s="28" t="str">
        <f t="shared" si="536"/>
        <v/>
      </c>
      <c r="Q6788" s="24" t="str">
        <f t="shared" si="533"/>
        <v/>
      </c>
      <c r="R6788" s="24" t="str">
        <f t="shared" si="534"/>
        <v/>
      </c>
      <c r="S6788" s="27" t="str">
        <f t="shared" si="535"/>
        <v/>
      </c>
    </row>
    <row r="6789" spans="2:19" x14ac:dyDescent="0.3">
      <c r="B6789" s="24" t="str">
        <f>_xlfn.IFNA(VLOOKUP(A6789,list!B:C,2,FALSE),"")</f>
        <v/>
      </c>
      <c r="D6789" s="24" t="str">
        <f>_xlfn.IFNA(VLOOKUP(C6789,list!$G$2:$I$10,2,FALSE),"")</f>
        <v/>
      </c>
      <c r="E6789" s="24" t="str">
        <f>_xlfn.IFNA(VLOOKUP(C6789,list!G:I,3,FALSE),"")</f>
        <v/>
      </c>
      <c r="O6789" s="26" t="str">
        <f t="shared" si="532"/>
        <v/>
      </c>
      <c r="P6789" s="28" t="str">
        <f t="shared" si="536"/>
        <v/>
      </c>
      <c r="Q6789" s="24" t="str">
        <f t="shared" si="533"/>
        <v/>
      </c>
      <c r="R6789" s="24" t="str">
        <f t="shared" si="534"/>
        <v/>
      </c>
      <c r="S6789" s="27" t="str">
        <f t="shared" si="535"/>
        <v/>
      </c>
    </row>
    <row r="6790" spans="2:19" x14ac:dyDescent="0.3">
      <c r="B6790" s="24" t="str">
        <f>_xlfn.IFNA(VLOOKUP(A6790,list!B:C,2,FALSE),"")</f>
        <v/>
      </c>
      <c r="D6790" s="24" t="str">
        <f>_xlfn.IFNA(VLOOKUP(C6790,list!$G$2:$I$10,2,FALSE),"")</f>
        <v/>
      </c>
      <c r="E6790" s="24" t="str">
        <f>_xlfn.IFNA(VLOOKUP(C6790,list!G:I,3,FALSE),"")</f>
        <v/>
      </c>
      <c r="O6790" s="26" t="str">
        <f t="shared" si="532"/>
        <v/>
      </c>
      <c r="P6790" s="28" t="str">
        <f t="shared" si="536"/>
        <v/>
      </c>
      <c r="Q6790" s="24" t="str">
        <f t="shared" si="533"/>
        <v/>
      </c>
      <c r="R6790" s="24" t="str">
        <f t="shared" si="534"/>
        <v/>
      </c>
      <c r="S6790" s="27" t="str">
        <f t="shared" si="535"/>
        <v/>
      </c>
    </row>
    <row r="6791" spans="2:19" x14ac:dyDescent="0.3">
      <c r="B6791" s="24" t="str">
        <f>_xlfn.IFNA(VLOOKUP(A6791,list!B:C,2,FALSE),"")</f>
        <v/>
      </c>
      <c r="D6791" s="24" t="str">
        <f>_xlfn.IFNA(VLOOKUP(C6791,list!$G$2:$I$10,2,FALSE),"")</f>
        <v/>
      </c>
      <c r="E6791" s="24" t="str">
        <f>_xlfn.IFNA(VLOOKUP(C6791,list!G:I,3,FALSE),"")</f>
        <v/>
      </c>
      <c r="O6791" s="26" t="str">
        <f t="shared" si="532"/>
        <v/>
      </c>
      <c r="P6791" s="28" t="str">
        <f t="shared" si="536"/>
        <v/>
      </c>
      <c r="Q6791" s="24" t="str">
        <f t="shared" si="533"/>
        <v/>
      </c>
      <c r="R6791" s="24" t="str">
        <f t="shared" si="534"/>
        <v/>
      </c>
      <c r="S6791" s="27" t="str">
        <f t="shared" si="535"/>
        <v/>
      </c>
    </row>
    <row r="6792" spans="2:19" x14ac:dyDescent="0.3">
      <c r="B6792" s="24" t="str">
        <f>_xlfn.IFNA(VLOOKUP(A6792,list!B:C,2,FALSE),"")</f>
        <v/>
      </c>
      <c r="D6792" s="24" t="str">
        <f>_xlfn.IFNA(VLOOKUP(C6792,list!$G$2:$I$10,2,FALSE),"")</f>
        <v/>
      </c>
      <c r="E6792" s="24" t="str">
        <f>_xlfn.IFNA(VLOOKUP(C6792,list!G:I,3,FALSE),"")</f>
        <v/>
      </c>
      <c r="O6792" s="26" t="str">
        <f t="shared" si="532"/>
        <v/>
      </c>
      <c r="P6792" s="28" t="str">
        <f t="shared" si="536"/>
        <v/>
      </c>
      <c r="Q6792" s="24" t="str">
        <f t="shared" si="533"/>
        <v/>
      </c>
      <c r="R6792" s="24" t="str">
        <f t="shared" si="534"/>
        <v/>
      </c>
      <c r="S6792" s="27" t="str">
        <f t="shared" si="535"/>
        <v/>
      </c>
    </row>
    <row r="6793" spans="2:19" x14ac:dyDescent="0.3">
      <c r="B6793" s="24" t="str">
        <f>_xlfn.IFNA(VLOOKUP(A6793,list!B:C,2,FALSE),"")</f>
        <v/>
      </c>
      <c r="D6793" s="24" t="str">
        <f>_xlfn.IFNA(VLOOKUP(C6793,list!$G$2:$I$10,2,FALSE),"")</f>
        <v/>
      </c>
      <c r="E6793" s="24" t="str">
        <f>_xlfn.IFNA(VLOOKUP(C6793,list!G:I,3,FALSE),"")</f>
        <v/>
      </c>
      <c r="O6793" s="26" t="str">
        <f t="shared" si="532"/>
        <v/>
      </c>
      <c r="P6793" s="28" t="str">
        <f t="shared" si="536"/>
        <v/>
      </c>
      <c r="Q6793" s="24" t="str">
        <f t="shared" si="533"/>
        <v/>
      </c>
      <c r="R6793" s="24" t="str">
        <f t="shared" si="534"/>
        <v/>
      </c>
      <c r="S6793" s="27" t="str">
        <f t="shared" si="535"/>
        <v/>
      </c>
    </row>
    <row r="6794" spans="2:19" x14ac:dyDescent="0.3">
      <c r="B6794" s="24" t="str">
        <f>_xlfn.IFNA(VLOOKUP(A6794,list!B:C,2,FALSE),"")</f>
        <v/>
      </c>
      <c r="D6794" s="24" t="str">
        <f>_xlfn.IFNA(VLOOKUP(C6794,list!$G$2:$I$10,2,FALSE),"")</f>
        <v/>
      </c>
      <c r="E6794" s="24" t="str">
        <f>_xlfn.IFNA(VLOOKUP(C6794,list!G:I,3,FALSE),"")</f>
        <v/>
      </c>
      <c r="O6794" s="26" t="str">
        <f t="shared" si="532"/>
        <v/>
      </c>
      <c r="P6794" s="28" t="str">
        <f t="shared" si="536"/>
        <v/>
      </c>
      <c r="Q6794" s="24" t="str">
        <f t="shared" si="533"/>
        <v/>
      </c>
      <c r="R6794" s="24" t="str">
        <f t="shared" si="534"/>
        <v/>
      </c>
      <c r="S6794" s="27" t="str">
        <f t="shared" si="535"/>
        <v/>
      </c>
    </row>
    <row r="6795" spans="2:19" x14ac:dyDescent="0.3">
      <c r="B6795" s="24" t="str">
        <f>_xlfn.IFNA(VLOOKUP(A6795,list!B:C,2,FALSE),"")</f>
        <v/>
      </c>
      <c r="D6795" s="24" t="str">
        <f>_xlfn.IFNA(VLOOKUP(C6795,list!$G$2:$I$10,2,FALSE),"")</f>
        <v/>
      </c>
      <c r="E6795" s="24" t="str">
        <f>_xlfn.IFNA(VLOOKUP(C6795,list!G:I,3,FALSE),"")</f>
        <v/>
      </c>
      <c r="O6795" s="26" t="str">
        <f t="shared" si="532"/>
        <v/>
      </c>
      <c r="P6795" s="28" t="str">
        <f t="shared" si="536"/>
        <v/>
      </c>
      <c r="Q6795" s="24" t="str">
        <f t="shared" si="533"/>
        <v/>
      </c>
      <c r="R6795" s="24" t="str">
        <f t="shared" si="534"/>
        <v/>
      </c>
      <c r="S6795" s="27" t="str">
        <f t="shared" si="535"/>
        <v/>
      </c>
    </row>
    <row r="6796" spans="2:19" x14ac:dyDescent="0.3">
      <c r="B6796" s="24" t="str">
        <f>_xlfn.IFNA(VLOOKUP(A6796,list!B:C,2,FALSE),"")</f>
        <v/>
      </c>
      <c r="D6796" s="24" t="str">
        <f>_xlfn.IFNA(VLOOKUP(C6796,list!$G$2:$I$10,2,FALSE),"")</f>
        <v/>
      </c>
      <c r="E6796" s="24" t="str">
        <f>_xlfn.IFNA(VLOOKUP(C6796,list!G:I,3,FALSE),"")</f>
        <v/>
      </c>
      <c r="O6796" s="26" t="str">
        <f t="shared" si="532"/>
        <v/>
      </c>
      <c r="P6796" s="28" t="str">
        <f t="shared" si="536"/>
        <v/>
      </c>
      <c r="Q6796" s="24" t="str">
        <f t="shared" si="533"/>
        <v/>
      </c>
      <c r="R6796" s="24" t="str">
        <f t="shared" si="534"/>
        <v/>
      </c>
      <c r="S6796" s="27" t="str">
        <f t="shared" si="535"/>
        <v/>
      </c>
    </row>
    <row r="6797" spans="2:19" x14ac:dyDescent="0.3">
      <c r="B6797" s="24" t="str">
        <f>_xlfn.IFNA(VLOOKUP(A6797,list!B:C,2,FALSE),"")</f>
        <v/>
      </c>
      <c r="D6797" s="24" t="str">
        <f>_xlfn.IFNA(VLOOKUP(C6797,list!$G$2:$I$10,2,FALSE),"")</f>
        <v/>
      </c>
      <c r="E6797" s="24" t="str">
        <f>_xlfn.IFNA(VLOOKUP(C6797,list!G:I,3,FALSE),"")</f>
        <v/>
      </c>
      <c r="O6797" s="26" t="str">
        <f t="shared" si="532"/>
        <v/>
      </c>
      <c r="P6797" s="28" t="str">
        <f t="shared" si="536"/>
        <v/>
      </c>
      <c r="Q6797" s="24" t="str">
        <f t="shared" si="533"/>
        <v/>
      </c>
      <c r="R6797" s="24" t="str">
        <f t="shared" si="534"/>
        <v/>
      </c>
      <c r="S6797" s="27" t="str">
        <f t="shared" si="535"/>
        <v/>
      </c>
    </row>
    <row r="6798" spans="2:19" x14ac:dyDescent="0.3">
      <c r="B6798" s="24" t="str">
        <f>_xlfn.IFNA(VLOOKUP(A6798,list!B:C,2,FALSE),"")</f>
        <v/>
      </c>
      <c r="D6798" s="24" t="str">
        <f>_xlfn.IFNA(VLOOKUP(C6798,list!$G$2:$I$10,2,FALSE),"")</f>
        <v/>
      </c>
      <c r="E6798" s="24" t="str">
        <f>_xlfn.IFNA(VLOOKUP(C6798,list!G:I,3,FALSE),"")</f>
        <v/>
      </c>
      <c r="O6798" s="26" t="str">
        <f t="shared" si="532"/>
        <v/>
      </c>
      <c r="P6798" s="28" t="str">
        <f t="shared" si="536"/>
        <v/>
      </c>
      <c r="Q6798" s="24" t="str">
        <f t="shared" si="533"/>
        <v/>
      </c>
      <c r="R6798" s="24" t="str">
        <f t="shared" si="534"/>
        <v/>
      </c>
      <c r="S6798" s="27" t="str">
        <f t="shared" si="535"/>
        <v/>
      </c>
    </row>
    <row r="6799" spans="2:19" x14ac:dyDescent="0.3">
      <c r="B6799" s="24" t="str">
        <f>_xlfn.IFNA(VLOOKUP(A6799,list!B:C,2,FALSE),"")</f>
        <v/>
      </c>
      <c r="D6799" s="24" t="str">
        <f>_xlfn.IFNA(VLOOKUP(C6799,list!$G$2:$I$10,2,FALSE),"")</f>
        <v/>
      </c>
      <c r="E6799" s="24" t="str">
        <f>_xlfn.IFNA(VLOOKUP(C6799,list!G:I,3,FALSE),"")</f>
        <v/>
      </c>
      <c r="O6799" s="26" t="str">
        <f t="shared" si="532"/>
        <v/>
      </c>
      <c r="P6799" s="28" t="str">
        <f t="shared" si="536"/>
        <v/>
      </c>
      <c r="Q6799" s="24" t="str">
        <f t="shared" si="533"/>
        <v/>
      </c>
      <c r="R6799" s="24" t="str">
        <f t="shared" si="534"/>
        <v/>
      </c>
      <c r="S6799" s="27" t="str">
        <f t="shared" si="535"/>
        <v/>
      </c>
    </row>
    <row r="6800" spans="2:19" x14ac:dyDescent="0.3">
      <c r="B6800" s="24" t="str">
        <f>_xlfn.IFNA(VLOOKUP(A6800,list!B:C,2,FALSE),"")</f>
        <v/>
      </c>
      <c r="D6800" s="24" t="str">
        <f>_xlfn.IFNA(VLOOKUP(C6800,list!$G$2:$I$10,2,FALSE),"")</f>
        <v/>
      </c>
      <c r="E6800" s="24" t="str">
        <f>_xlfn.IFNA(VLOOKUP(C6800,list!G:I,3,FALSE),"")</f>
        <v/>
      </c>
      <c r="O6800" s="26" t="str">
        <f t="shared" si="532"/>
        <v/>
      </c>
      <c r="P6800" s="28" t="str">
        <f t="shared" si="536"/>
        <v/>
      </c>
      <c r="Q6800" s="24" t="str">
        <f t="shared" si="533"/>
        <v/>
      </c>
      <c r="R6800" s="24" t="str">
        <f t="shared" si="534"/>
        <v/>
      </c>
      <c r="S6800" s="27" t="str">
        <f t="shared" si="535"/>
        <v/>
      </c>
    </row>
    <row r="6801" spans="2:19" x14ac:dyDescent="0.3">
      <c r="B6801" s="24" t="str">
        <f>_xlfn.IFNA(VLOOKUP(A6801,list!B:C,2,FALSE),"")</f>
        <v/>
      </c>
      <c r="D6801" s="24" t="str">
        <f>_xlfn.IFNA(VLOOKUP(C6801,list!$G$2:$I$10,2,FALSE),"")</f>
        <v/>
      </c>
      <c r="E6801" s="24" t="str">
        <f>_xlfn.IFNA(VLOOKUP(C6801,list!G:I,3,FALSE),"")</f>
        <v/>
      </c>
      <c r="O6801" s="26" t="str">
        <f t="shared" si="532"/>
        <v/>
      </c>
      <c r="P6801" s="28" t="str">
        <f t="shared" si="536"/>
        <v/>
      </c>
      <c r="Q6801" s="24" t="str">
        <f t="shared" si="533"/>
        <v/>
      </c>
      <c r="R6801" s="24" t="str">
        <f t="shared" si="534"/>
        <v/>
      </c>
      <c r="S6801" s="27" t="str">
        <f t="shared" si="535"/>
        <v/>
      </c>
    </row>
    <row r="6802" spans="2:19" x14ac:dyDescent="0.3">
      <c r="B6802" s="24" t="str">
        <f>_xlfn.IFNA(VLOOKUP(A6802,list!B:C,2,FALSE),"")</f>
        <v/>
      </c>
      <c r="D6802" s="24" t="str">
        <f>_xlfn.IFNA(VLOOKUP(C6802,list!$G$2:$I$10,2,FALSE),"")</f>
        <v/>
      </c>
      <c r="E6802" s="24" t="str">
        <f>_xlfn.IFNA(VLOOKUP(C6802,list!G:I,3,FALSE),"")</f>
        <v/>
      </c>
      <c r="O6802" s="26" t="str">
        <f t="shared" si="532"/>
        <v/>
      </c>
      <c r="P6802" s="28" t="str">
        <f t="shared" si="536"/>
        <v/>
      </c>
      <c r="Q6802" s="24" t="str">
        <f t="shared" si="533"/>
        <v/>
      </c>
      <c r="R6802" s="24" t="str">
        <f t="shared" si="534"/>
        <v/>
      </c>
      <c r="S6802" s="27" t="str">
        <f t="shared" si="535"/>
        <v/>
      </c>
    </row>
    <row r="6803" spans="2:19" x14ac:dyDescent="0.3">
      <c r="B6803" s="24" t="str">
        <f>_xlfn.IFNA(VLOOKUP(A6803,list!B:C,2,FALSE),"")</f>
        <v/>
      </c>
      <c r="D6803" s="24" t="str">
        <f>_xlfn.IFNA(VLOOKUP(C6803,list!$G$2:$I$10,2,FALSE),"")</f>
        <v/>
      </c>
      <c r="E6803" s="24" t="str">
        <f>_xlfn.IFNA(VLOOKUP(C6803,list!G:I,3,FALSE),"")</f>
        <v/>
      </c>
      <c r="O6803" s="26" t="str">
        <f t="shared" si="532"/>
        <v/>
      </c>
      <c r="P6803" s="28" t="str">
        <f t="shared" si="536"/>
        <v/>
      </c>
      <c r="Q6803" s="24" t="str">
        <f t="shared" si="533"/>
        <v/>
      </c>
      <c r="R6803" s="24" t="str">
        <f t="shared" si="534"/>
        <v/>
      </c>
      <c r="S6803" s="27" t="str">
        <f t="shared" si="535"/>
        <v/>
      </c>
    </row>
    <row r="6804" spans="2:19" x14ac:dyDescent="0.3">
      <c r="B6804" s="24" t="str">
        <f>_xlfn.IFNA(VLOOKUP(A6804,list!B:C,2,FALSE),"")</f>
        <v/>
      </c>
      <c r="D6804" s="24" t="str">
        <f>_xlfn.IFNA(VLOOKUP(C6804,list!$G$2:$I$10,2,FALSE),"")</f>
        <v/>
      </c>
      <c r="E6804" s="24" t="str">
        <f>_xlfn.IFNA(VLOOKUP(C6804,list!G:I,3,FALSE),"")</f>
        <v/>
      </c>
      <c r="O6804" s="26" t="str">
        <f t="shared" si="532"/>
        <v/>
      </c>
      <c r="P6804" s="28" t="str">
        <f t="shared" si="536"/>
        <v/>
      </c>
      <c r="Q6804" s="24" t="str">
        <f t="shared" si="533"/>
        <v/>
      </c>
      <c r="R6804" s="24" t="str">
        <f t="shared" si="534"/>
        <v/>
      </c>
      <c r="S6804" s="27" t="str">
        <f t="shared" si="535"/>
        <v/>
      </c>
    </row>
    <row r="6805" spans="2:19" x14ac:dyDescent="0.3">
      <c r="B6805" s="24" t="str">
        <f>_xlfn.IFNA(VLOOKUP(A6805,list!B:C,2,FALSE),"")</f>
        <v/>
      </c>
      <c r="D6805" s="24" t="str">
        <f>_xlfn.IFNA(VLOOKUP(C6805,list!$G$2:$I$10,2,FALSE),"")</f>
        <v/>
      </c>
      <c r="E6805" s="24" t="str">
        <f>_xlfn.IFNA(VLOOKUP(C6805,list!G:I,3,FALSE),"")</f>
        <v/>
      </c>
      <c r="O6805" s="26" t="str">
        <f t="shared" si="532"/>
        <v/>
      </c>
      <c r="P6805" s="28" t="str">
        <f t="shared" si="536"/>
        <v/>
      </c>
      <c r="Q6805" s="24" t="str">
        <f t="shared" si="533"/>
        <v/>
      </c>
      <c r="R6805" s="24" t="str">
        <f t="shared" si="534"/>
        <v/>
      </c>
      <c r="S6805" s="27" t="str">
        <f t="shared" si="535"/>
        <v/>
      </c>
    </row>
    <row r="6806" spans="2:19" x14ac:dyDescent="0.3">
      <c r="B6806" s="24" t="str">
        <f>_xlfn.IFNA(VLOOKUP(A6806,list!B:C,2,FALSE),"")</f>
        <v/>
      </c>
      <c r="D6806" s="24" t="str">
        <f>_xlfn.IFNA(VLOOKUP(C6806,list!$G$2:$I$10,2,FALSE),"")</f>
        <v/>
      </c>
      <c r="E6806" s="24" t="str">
        <f>_xlfn.IFNA(VLOOKUP(C6806,list!G:I,3,FALSE),"")</f>
        <v/>
      </c>
      <c r="O6806" s="26" t="str">
        <f t="shared" si="532"/>
        <v/>
      </c>
      <c r="P6806" s="28" t="str">
        <f t="shared" si="536"/>
        <v/>
      </c>
      <c r="Q6806" s="24" t="str">
        <f t="shared" si="533"/>
        <v/>
      </c>
      <c r="R6806" s="24" t="str">
        <f t="shared" si="534"/>
        <v/>
      </c>
      <c r="S6806" s="27" t="str">
        <f t="shared" si="535"/>
        <v/>
      </c>
    </row>
    <row r="6807" spans="2:19" x14ac:dyDescent="0.3">
      <c r="B6807" s="24" t="str">
        <f>_xlfn.IFNA(VLOOKUP(A6807,list!B:C,2,FALSE),"")</f>
        <v/>
      </c>
      <c r="D6807" s="24" t="str">
        <f>_xlfn.IFNA(VLOOKUP(C6807,list!$G$2:$I$10,2,FALSE),"")</f>
        <v/>
      </c>
      <c r="E6807" s="24" t="str">
        <f>_xlfn.IFNA(VLOOKUP(C6807,list!G:I,3,FALSE),"")</f>
        <v/>
      </c>
      <c r="O6807" s="26" t="str">
        <f t="shared" si="532"/>
        <v/>
      </c>
      <c r="P6807" s="28" t="str">
        <f t="shared" si="536"/>
        <v/>
      </c>
      <c r="Q6807" s="24" t="str">
        <f t="shared" si="533"/>
        <v/>
      </c>
      <c r="R6807" s="24" t="str">
        <f t="shared" si="534"/>
        <v/>
      </c>
      <c r="S6807" s="27" t="str">
        <f t="shared" si="535"/>
        <v/>
      </c>
    </row>
    <row r="6808" spans="2:19" x14ac:dyDescent="0.3">
      <c r="B6808" s="24" t="str">
        <f>_xlfn.IFNA(VLOOKUP(A6808,list!B:C,2,FALSE),"")</f>
        <v/>
      </c>
      <c r="D6808" s="24" t="str">
        <f>_xlfn.IFNA(VLOOKUP(C6808,list!$G$2:$I$10,2,FALSE),"")</f>
        <v/>
      </c>
      <c r="E6808" s="24" t="str">
        <f>_xlfn.IFNA(VLOOKUP(C6808,list!G:I,3,FALSE),"")</f>
        <v/>
      </c>
      <c r="O6808" s="26" t="str">
        <f t="shared" si="532"/>
        <v/>
      </c>
      <c r="P6808" s="28" t="str">
        <f t="shared" si="536"/>
        <v/>
      </c>
      <c r="Q6808" s="24" t="str">
        <f t="shared" si="533"/>
        <v/>
      </c>
      <c r="R6808" s="24" t="str">
        <f t="shared" si="534"/>
        <v/>
      </c>
      <c r="S6808" s="27" t="str">
        <f t="shared" si="535"/>
        <v/>
      </c>
    </row>
    <row r="6809" spans="2:19" x14ac:dyDescent="0.3">
      <c r="B6809" s="24" t="str">
        <f>_xlfn.IFNA(VLOOKUP(A6809,list!B:C,2,FALSE),"")</f>
        <v/>
      </c>
      <c r="D6809" s="24" t="str">
        <f>_xlfn.IFNA(VLOOKUP(C6809,list!$G$2:$I$10,2,FALSE),"")</f>
        <v/>
      </c>
      <c r="E6809" s="24" t="str">
        <f>_xlfn.IFNA(VLOOKUP(C6809,list!G:I,3,FALSE),"")</f>
        <v/>
      </c>
      <c r="O6809" s="26" t="str">
        <f t="shared" si="532"/>
        <v/>
      </c>
      <c r="P6809" s="28" t="str">
        <f t="shared" si="536"/>
        <v/>
      </c>
      <c r="Q6809" s="24" t="str">
        <f t="shared" si="533"/>
        <v/>
      </c>
      <c r="R6809" s="24" t="str">
        <f t="shared" si="534"/>
        <v/>
      </c>
      <c r="S6809" s="27" t="str">
        <f t="shared" si="535"/>
        <v/>
      </c>
    </row>
    <row r="6810" spans="2:19" x14ac:dyDescent="0.3">
      <c r="B6810" s="24" t="str">
        <f>_xlfn.IFNA(VLOOKUP(A6810,list!B:C,2,FALSE),"")</f>
        <v/>
      </c>
      <c r="D6810" s="24" t="str">
        <f>_xlfn.IFNA(VLOOKUP(C6810,list!$G$2:$I$10,2,FALSE),"")</f>
        <v/>
      </c>
      <c r="E6810" s="24" t="str">
        <f>_xlfn.IFNA(VLOOKUP(C6810,list!G:I,3,FALSE),"")</f>
        <v/>
      </c>
      <c r="O6810" s="26" t="str">
        <f t="shared" si="532"/>
        <v/>
      </c>
      <c r="P6810" s="28" t="str">
        <f t="shared" si="536"/>
        <v/>
      </c>
      <c r="Q6810" s="24" t="str">
        <f t="shared" si="533"/>
        <v/>
      </c>
      <c r="R6810" s="24" t="str">
        <f t="shared" si="534"/>
        <v/>
      </c>
      <c r="S6810" s="27" t="str">
        <f t="shared" si="535"/>
        <v/>
      </c>
    </row>
    <row r="6811" spans="2:19" x14ac:dyDescent="0.3">
      <c r="B6811" s="24" t="str">
        <f>_xlfn.IFNA(VLOOKUP(A6811,list!B:C,2,FALSE),"")</f>
        <v/>
      </c>
      <c r="D6811" s="24" t="str">
        <f>_xlfn.IFNA(VLOOKUP(C6811,list!$G$2:$I$10,2,FALSE),"")</f>
        <v/>
      </c>
      <c r="E6811" s="24" t="str">
        <f>_xlfn.IFNA(VLOOKUP(C6811,list!G:I,3,FALSE),"")</f>
        <v/>
      </c>
      <c r="O6811" s="26" t="str">
        <f t="shared" si="532"/>
        <v/>
      </c>
      <c r="P6811" s="28" t="str">
        <f t="shared" si="536"/>
        <v/>
      </c>
      <c r="Q6811" s="24" t="str">
        <f t="shared" si="533"/>
        <v/>
      </c>
      <c r="R6811" s="24" t="str">
        <f t="shared" si="534"/>
        <v/>
      </c>
      <c r="S6811" s="27" t="str">
        <f t="shared" si="535"/>
        <v/>
      </c>
    </row>
    <row r="6812" spans="2:19" x14ac:dyDescent="0.3">
      <c r="B6812" s="24" t="str">
        <f>_xlfn.IFNA(VLOOKUP(A6812,list!B:C,2,FALSE),"")</f>
        <v/>
      </c>
      <c r="D6812" s="24" t="str">
        <f>_xlfn.IFNA(VLOOKUP(C6812,list!$G$2:$I$10,2,FALSE),"")</f>
        <v/>
      </c>
      <c r="E6812" s="24" t="str">
        <f>_xlfn.IFNA(VLOOKUP(C6812,list!G:I,3,FALSE),"")</f>
        <v/>
      </c>
      <c r="O6812" s="26" t="str">
        <f t="shared" si="532"/>
        <v/>
      </c>
      <c r="P6812" s="28" t="str">
        <f t="shared" si="536"/>
        <v/>
      </c>
      <c r="Q6812" s="24" t="str">
        <f t="shared" si="533"/>
        <v/>
      </c>
      <c r="R6812" s="24" t="str">
        <f t="shared" si="534"/>
        <v/>
      </c>
      <c r="S6812" s="27" t="str">
        <f t="shared" si="535"/>
        <v/>
      </c>
    </row>
    <row r="6813" spans="2:19" x14ac:dyDescent="0.3">
      <c r="B6813" s="24" t="str">
        <f>_xlfn.IFNA(VLOOKUP(A6813,list!B:C,2,FALSE),"")</f>
        <v/>
      </c>
      <c r="D6813" s="24" t="str">
        <f>_xlfn.IFNA(VLOOKUP(C6813,list!$G$2:$I$10,2,FALSE),"")</f>
        <v/>
      </c>
      <c r="E6813" s="24" t="str">
        <f>_xlfn.IFNA(VLOOKUP(C6813,list!G:I,3,FALSE),"")</f>
        <v/>
      </c>
      <c r="O6813" s="26" t="str">
        <f t="shared" si="532"/>
        <v/>
      </c>
      <c r="P6813" s="28" t="str">
        <f t="shared" si="536"/>
        <v/>
      </c>
      <c r="Q6813" s="24" t="str">
        <f t="shared" si="533"/>
        <v/>
      </c>
      <c r="R6813" s="24" t="str">
        <f t="shared" si="534"/>
        <v/>
      </c>
      <c r="S6813" s="27" t="str">
        <f t="shared" si="535"/>
        <v/>
      </c>
    </row>
    <row r="6814" spans="2:19" x14ac:dyDescent="0.3">
      <c r="B6814" s="24" t="str">
        <f>_xlfn.IFNA(VLOOKUP(A6814,list!B:C,2,FALSE),"")</f>
        <v/>
      </c>
      <c r="D6814" s="24" t="str">
        <f>_xlfn.IFNA(VLOOKUP(C6814,list!$G$2:$I$10,2,FALSE),"")</f>
        <v/>
      </c>
      <c r="E6814" s="24" t="str">
        <f>_xlfn.IFNA(VLOOKUP(C6814,list!G:I,3,FALSE),"")</f>
        <v/>
      </c>
      <c r="O6814" s="26" t="str">
        <f t="shared" si="532"/>
        <v/>
      </c>
      <c r="P6814" s="28" t="str">
        <f t="shared" si="536"/>
        <v/>
      </c>
      <c r="Q6814" s="24" t="str">
        <f t="shared" si="533"/>
        <v/>
      </c>
      <c r="R6814" s="24" t="str">
        <f t="shared" si="534"/>
        <v/>
      </c>
      <c r="S6814" s="27" t="str">
        <f t="shared" si="535"/>
        <v/>
      </c>
    </row>
    <row r="6815" spans="2:19" x14ac:dyDescent="0.3">
      <c r="B6815" s="24" t="str">
        <f>_xlfn.IFNA(VLOOKUP(A6815,list!B:C,2,FALSE),"")</f>
        <v/>
      </c>
      <c r="D6815" s="24" t="str">
        <f>_xlfn.IFNA(VLOOKUP(C6815,list!$G$2:$I$10,2,FALSE),"")</f>
        <v/>
      </c>
      <c r="E6815" s="24" t="str">
        <f>_xlfn.IFNA(VLOOKUP(C6815,list!G:I,3,FALSE),"")</f>
        <v/>
      </c>
      <c r="O6815" s="26" t="str">
        <f t="shared" si="532"/>
        <v/>
      </c>
      <c r="P6815" s="28" t="str">
        <f t="shared" si="536"/>
        <v/>
      </c>
      <c r="Q6815" s="24" t="str">
        <f t="shared" si="533"/>
        <v/>
      </c>
      <c r="R6815" s="24" t="str">
        <f t="shared" si="534"/>
        <v/>
      </c>
      <c r="S6815" s="27" t="str">
        <f t="shared" si="535"/>
        <v/>
      </c>
    </row>
    <row r="6816" spans="2:19" x14ac:dyDescent="0.3">
      <c r="B6816" s="24" t="str">
        <f>_xlfn.IFNA(VLOOKUP(A6816,list!B:C,2,FALSE),"")</f>
        <v/>
      </c>
      <c r="D6816" s="24" t="str">
        <f>_xlfn.IFNA(VLOOKUP(C6816,list!$G$2:$I$10,2,FALSE),"")</f>
        <v/>
      </c>
      <c r="E6816" s="24" t="str">
        <f>_xlfn.IFNA(VLOOKUP(C6816,list!G:I,3,FALSE),"")</f>
        <v/>
      </c>
      <c r="O6816" s="26" t="str">
        <f t="shared" si="532"/>
        <v/>
      </c>
      <c r="P6816" s="28" t="str">
        <f t="shared" si="536"/>
        <v/>
      </c>
      <c r="Q6816" s="24" t="str">
        <f t="shared" si="533"/>
        <v/>
      </c>
      <c r="R6816" s="24" t="str">
        <f t="shared" si="534"/>
        <v/>
      </c>
      <c r="S6816" s="27" t="str">
        <f t="shared" si="535"/>
        <v/>
      </c>
    </row>
    <row r="6817" spans="2:19" x14ac:dyDescent="0.3">
      <c r="B6817" s="24" t="str">
        <f>_xlfn.IFNA(VLOOKUP(A6817,list!B:C,2,FALSE),"")</f>
        <v/>
      </c>
      <c r="D6817" s="24" t="str">
        <f>_xlfn.IFNA(VLOOKUP(C6817,list!$G$2:$I$10,2,FALSE),"")</f>
        <v/>
      </c>
      <c r="E6817" s="24" t="str">
        <f>_xlfn.IFNA(VLOOKUP(C6817,list!G:I,3,FALSE),"")</f>
        <v/>
      </c>
      <c r="O6817" s="26" t="str">
        <f t="shared" si="532"/>
        <v/>
      </c>
      <c r="P6817" s="28" t="str">
        <f t="shared" si="536"/>
        <v/>
      </c>
      <c r="Q6817" s="24" t="str">
        <f t="shared" si="533"/>
        <v/>
      </c>
      <c r="R6817" s="24" t="str">
        <f t="shared" si="534"/>
        <v/>
      </c>
      <c r="S6817" s="27" t="str">
        <f t="shared" si="535"/>
        <v/>
      </c>
    </row>
    <row r="6818" spans="2:19" x14ac:dyDescent="0.3">
      <c r="B6818" s="24" t="str">
        <f>_xlfn.IFNA(VLOOKUP(A6818,list!B:C,2,FALSE),"")</f>
        <v/>
      </c>
      <c r="D6818" s="24" t="str">
        <f>_xlfn.IFNA(VLOOKUP(C6818,list!$G$2:$I$10,2,FALSE),"")</f>
        <v/>
      </c>
      <c r="E6818" s="24" t="str">
        <f>_xlfn.IFNA(VLOOKUP(C6818,list!G:I,3,FALSE),"")</f>
        <v/>
      </c>
      <c r="O6818" s="26" t="str">
        <f t="shared" si="532"/>
        <v/>
      </c>
      <c r="P6818" s="28" t="str">
        <f t="shared" si="536"/>
        <v/>
      </c>
      <c r="Q6818" s="24" t="str">
        <f t="shared" si="533"/>
        <v/>
      </c>
      <c r="R6818" s="24" t="str">
        <f t="shared" si="534"/>
        <v/>
      </c>
      <c r="S6818" s="27" t="str">
        <f t="shared" si="535"/>
        <v/>
      </c>
    </row>
    <row r="6819" spans="2:19" x14ac:dyDescent="0.3">
      <c r="B6819" s="24" t="str">
        <f>_xlfn.IFNA(VLOOKUP(A6819,list!B:C,2,FALSE),"")</f>
        <v/>
      </c>
      <c r="D6819" s="24" t="str">
        <f>_xlfn.IFNA(VLOOKUP(C6819,list!$G$2:$I$10,2,FALSE),"")</f>
        <v/>
      </c>
      <c r="E6819" s="24" t="str">
        <f>_xlfn.IFNA(VLOOKUP(C6819,list!G:I,3,FALSE),"")</f>
        <v/>
      </c>
      <c r="O6819" s="26" t="str">
        <f t="shared" si="532"/>
        <v/>
      </c>
      <c r="P6819" s="28" t="str">
        <f t="shared" si="536"/>
        <v/>
      </c>
      <c r="Q6819" s="24" t="str">
        <f t="shared" si="533"/>
        <v/>
      </c>
      <c r="R6819" s="24" t="str">
        <f t="shared" si="534"/>
        <v/>
      </c>
      <c r="S6819" s="27" t="str">
        <f t="shared" si="535"/>
        <v/>
      </c>
    </row>
    <row r="6820" spans="2:19" x14ac:dyDescent="0.3">
      <c r="B6820" s="24" t="str">
        <f>_xlfn.IFNA(VLOOKUP(A6820,list!B:C,2,FALSE),"")</f>
        <v/>
      </c>
      <c r="D6820" s="24" t="str">
        <f>_xlfn.IFNA(VLOOKUP(C6820,list!$G$2:$I$10,2,FALSE),"")</f>
        <v/>
      </c>
      <c r="E6820" s="24" t="str">
        <f>_xlfn.IFNA(VLOOKUP(C6820,list!G:I,3,FALSE),"")</f>
        <v/>
      </c>
      <c r="O6820" s="26" t="str">
        <f t="shared" si="532"/>
        <v/>
      </c>
      <c r="P6820" s="28" t="str">
        <f t="shared" si="536"/>
        <v/>
      </c>
      <c r="Q6820" s="24" t="str">
        <f t="shared" si="533"/>
        <v/>
      </c>
      <c r="R6820" s="24" t="str">
        <f t="shared" si="534"/>
        <v/>
      </c>
      <c r="S6820" s="27" t="str">
        <f t="shared" si="535"/>
        <v/>
      </c>
    </row>
    <row r="6821" spans="2:19" x14ac:dyDescent="0.3">
      <c r="B6821" s="24" t="str">
        <f>_xlfn.IFNA(VLOOKUP(A6821,list!B:C,2,FALSE),"")</f>
        <v/>
      </c>
      <c r="D6821" s="24" t="str">
        <f>_xlfn.IFNA(VLOOKUP(C6821,list!$G$2:$I$10,2,FALSE),"")</f>
        <v/>
      </c>
      <c r="E6821" s="24" t="str">
        <f>_xlfn.IFNA(VLOOKUP(C6821,list!G:I,3,FALSE),"")</f>
        <v/>
      </c>
      <c r="O6821" s="26" t="str">
        <f t="shared" si="532"/>
        <v/>
      </c>
      <c r="P6821" s="28" t="str">
        <f t="shared" si="536"/>
        <v/>
      </c>
      <c r="Q6821" s="24" t="str">
        <f t="shared" si="533"/>
        <v/>
      </c>
      <c r="R6821" s="24" t="str">
        <f t="shared" si="534"/>
        <v/>
      </c>
      <c r="S6821" s="27" t="str">
        <f t="shared" si="535"/>
        <v/>
      </c>
    </row>
    <row r="6822" spans="2:19" x14ac:dyDescent="0.3">
      <c r="B6822" s="24" t="str">
        <f>_xlfn.IFNA(VLOOKUP(A6822,list!B:C,2,FALSE),"")</f>
        <v/>
      </c>
      <c r="D6822" s="24" t="str">
        <f>_xlfn.IFNA(VLOOKUP(C6822,list!$G$2:$I$10,2,FALSE),"")</f>
        <v/>
      </c>
      <c r="E6822" s="24" t="str">
        <f>_xlfn.IFNA(VLOOKUP(C6822,list!G:I,3,FALSE),"")</f>
        <v/>
      </c>
      <c r="O6822" s="26" t="str">
        <f t="shared" si="532"/>
        <v/>
      </c>
      <c r="P6822" s="28" t="str">
        <f t="shared" si="536"/>
        <v/>
      </c>
      <c r="Q6822" s="24" t="str">
        <f t="shared" si="533"/>
        <v/>
      </c>
      <c r="R6822" s="24" t="str">
        <f t="shared" si="534"/>
        <v/>
      </c>
      <c r="S6822" s="27" t="str">
        <f t="shared" si="535"/>
        <v/>
      </c>
    </row>
    <row r="6823" spans="2:19" x14ac:dyDescent="0.3">
      <c r="B6823" s="24" t="str">
        <f>_xlfn.IFNA(VLOOKUP(A6823,list!B:C,2,FALSE),"")</f>
        <v/>
      </c>
      <c r="D6823" s="24" t="str">
        <f>_xlfn.IFNA(VLOOKUP(C6823,list!$G$2:$I$10,2,FALSE),"")</f>
        <v/>
      </c>
      <c r="E6823" s="24" t="str">
        <f>_xlfn.IFNA(VLOOKUP(C6823,list!G:I,3,FALSE),"")</f>
        <v/>
      </c>
      <c r="O6823" s="26" t="str">
        <f t="shared" si="532"/>
        <v/>
      </c>
      <c r="P6823" s="28" t="str">
        <f t="shared" si="536"/>
        <v/>
      </c>
      <c r="Q6823" s="24" t="str">
        <f t="shared" si="533"/>
        <v/>
      </c>
      <c r="R6823" s="24" t="str">
        <f t="shared" si="534"/>
        <v/>
      </c>
      <c r="S6823" s="27" t="str">
        <f t="shared" si="535"/>
        <v/>
      </c>
    </row>
    <row r="6824" spans="2:19" x14ac:dyDescent="0.3">
      <c r="B6824" s="24" t="str">
        <f>_xlfn.IFNA(VLOOKUP(A6824,list!B:C,2,FALSE),"")</f>
        <v/>
      </c>
      <c r="D6824" s="24" t="str">
        <f>_xlfn.IFNA(VLOOKUP(C6824,list!$G$2:$I$10,2,FALSE),"")</f>
        <v/>
      </c>
      <c r="E6824" s="24" t="str">
        <f>_xlfn.IFNA(VLOOKUP(C6824,list!G:I,3,FALSE),"")</f>
        <v/>
      </c>
      <c r="O6824" s="26" t="str">
        <f t="shared" si="532"/>
        <v/>
      </c>
      <c r="P6824" s="28" t="str">
        <f t="shared" si="536"/>
        <v/>
      </c>
      <c r="Q6824" s="24" t="str">
        <f t="shared" si="533"/>
        <v/>
      </c>
      <c r="R6824" s="24" t="str">
        <f t="shared" si="534"/>
        <v/>
      </c>
      <c r="S6824" s="27" t="str">
        <f t="shared" si="535"/>
        <v/>
      </c>
    </row>
    <row r="6825" spans="2:19" x14ac:dyDescent="0.3">
      <c r="B6825" s="24" t="str">
        <f>_xlfn.IFNA(VLOOKUP(A6825,list!B:C,2,FALSE),"")</f>
        <v/>
      </c>
      <c r="D6825" s="24" t="str">
        <f>_xlfn.IFNA(VLOOKUP(C6825,list!$G$2:$I$10,2,FALSE),"")</f>
        <v/>
      </c>
      <c r="E6825" s="24" t="str">
        <f>_xlfn.IFNA(VLOOKUP(C6825,list!G:I,3,FALSE),"")</f>
        <v/>
      </c>
      <c r="O6825" s="26" t="str">
        <f t="shared" si="532"/>
        <v/>
      </c>
      <c r="P6825" s="28" t="str">
        <f t="shared" si="536"/>
        <v/>
      </c>
      <c r="Q6825" s="24" t="str">
        <f t="shared" si="533"/>
        <v/>
      </c>
      <c r="R6825" s="24" t="str">
        <f t="shared" si="534"/>
        <v/>
      </c>
      <c r="S6825" s="27" t="str">
        <f t="shared" si="535"/>
        <v/>
      </c>
    </row>
    <row r="6826" spans="2:19" x14ac:dyDescent="0.3">
      <c r="B6826" s="24" t="str">
        <f>_xlfn.IFNA(VLOOKUP(A6826,list!B:C,2,FALSE),"")</f>
        <v/>
      </c>
      <c r="D6826" s="24" t="str">
        <f>_xlfn.IFNA(VLOOKUP(C6826,list!$G$2:$I$10,2,FALSE),"")</f>
        <v/>
      </c>
      <c r="E6826" s="24" t="str">
        <f>_xlfn.IFNA(VLOOKUP(C6826,list!G:I,3,FALSE),"")</f>
        <v/>
      </c>
      <c r="O6826" s="26" t="str">
        <f t="shared" si="532"/>
        <v/>
      </c>
      <c r="P6826" s="28" t="str">
        <f t="shared" si="536"/>
        <v/>
      </c>
      <c r="Q6826" s="24" t="str">
        <f t="shared" si="533"/>
        <v/>
      </c>
      <c r="R6826" s="24" t="str">
        <f t="shared" si="534"/>
        <v/>
      </c>
      <c r="S6826" s="27" t="str">
        <f t="shared" si="535"/>
        <v/>
      </c>
    </row>
    <row r="6827" spans="2:19" x14ac:dyDescent="0.3">
      <c r="B6827" s="24" t="str">
        <f>_xlfn.IFNA(VLOOKUP(A6827,list!B:C,2,FALSE),"")</f>
        <v/>
      </c>
      <c r="D6827" s="24" t="str">
        <f>_xlfn.IFNA(VLOOKUP(C6827,list!$G$2:$I$10,2,FALSE),"")</f>
        <v/>
      </c>
      <c r="E6827" s="24" t="str">
        <f>_xlfn.IFNA(VLOOKUP(C6827,list!G:I,3,FALSE),"")</f>
        <v/>
      </c>
      <c r="O6827" s="26" t="str">
        <f t="shared" si="532"/>
        <v/>
      </c>
      <c r="P6827" s="28" t="str">
        <f t="shared" si="536"/>
        <v/>
      </c>
      <c r="Q6827" s="24" t="str">
        <f t="shared" si="533"/>
        <v/>
      </c>
      <c r="R6827" s="24" t="str">
        <f t="shared" si="534"/>
        <v/>
      </c>
      <c r="S6827" s="27" t="str">
        <f t="shared" si="535"/>
        <v/>
      </c>
    </row>
    <row r="6828" spans="2:19" x14ac:dyDescent="0.3">
      <c r="B6828" s="24" t="str">
        <f>_xlfn.IFNA(VLOOKUP(A6828,list!B:C,2,FALSE),"")</f>
        <v/>
      </c>
      <c r="D6828" s="24" t="str">
        <f>_xlfn.IFNA(VLOOKUP(C6828,list!$G$2:$I$10,2,FALSE),"")</f>
        <v/>
      </c>
      <c r="E6828" s="24" t="str">
        <f>_xlfn.IFNA(VLOOKUP(C6828,list!G:I,3,FALSE),"")</f>
        <v/>
      </c>
      <c r="O6828" s="26" t="str">
        <f t="shared" si="532"/>
        <v/>
      </c>
      <c r="P6828" s="28" t="str">
        <f t="shared" si="536"/>
        <v/>
      </c>
      <c r="Q6828" s="24" t="str">
        <f t="shared" si="533"/>
        <v/>
      </c>
      <c r="R6828" s="24" t="str">
        <f t="shared" si="534"/>
        <v/>
      </c>
      <c r="S6828" s="27" t="str">
        <f t="shared" si="535"/>
        <v/>
      </c>
    </row>
    <row r="6829" spans="2:19" x14ac:dyDescent="0.3">
      <c r="B6829" s="24" t="str">
        <f>_xlfn.IFNA(VLOOKUP(A6829,list!B:C,2,FALSE),"")</f>
        <v/>
      </c>
      <c r="D6829" s="24" t="str">
        <f>_xlfn.IFNA(VLOOKUP(C6829,list!$G$2:$I$10,2,FALSE),"")</f>
        <v/>
      </c>
      <c r="E6829" s="24" t="str">
        <f>_xlfn.IFNA(VLOOKUP(C6829,list!G:I,3,FALSE),"")</f>
        <v/>
      </c>
      <c r="O6829" s="26" t="str">
        <f t="shared" si="532"/>
        <v/>
      </c>
      <c r="P6829" s="28" t="str">
        <f t="shared" si="536"/>
        <v/>
      </c>
      <c r="Q6829" s="24" t="str">
        <f t="shared" si="533"/>
        <v/>
      </c>
      <c r="R6829" s="24" t="str">
        <f t="shared" si="534"/>
        <v/>
      </c>
      <c r="S6829" s="27" t="str">
        <f t="shared" si="535"/>
        <v/>
      </c>
    </row>
    <row r="6830" spans="2:19" x14ac:dyDescent="0.3">
      <c r="B6830" s="24" t="str">
        <f>_xlfn.IFNA(VLOOKUP(A6830,list!B:C,2,FALSE),"")</f>
        <v/>
      </c>
      <c r="D6830" s="24" t="str">
        <f>_xlfn.IFNA(VLOOKUP(C6830,list!$G$2:$I$10,2,FALSE),"")</f>
        <v/>
      </c>
      <c r="E6830" s="24" t="str">
        <f>_xlfn.IFNA(VLOOKUP(C6830,list!G:I,3,FALSE),"")</f>
        <v/>
      </c>
      <c r="O6830" s="26" t="str">
        <f t="shared" si="532"/>
        <v/>
      </c>
      <c r="P6830" s="28" t="str">
        <f t="shared" si="536"/>
        <v/>
      </c>
      <c r="Q6830" s="24" t="str">
        <f t="shared" si="533"/>
        <v/>
      </c>
      <c r="R6830" s="24" t="str">
        <f t="shared" si="534"/>
        <v/>
      </c>
      <c r="S6830" s="27" t="str">
        <f t="shared" si="535"/>
        <v/>
      </c>
    </row>
    <row r="6831" spans="2:19" x14ac:dyDescent="0.3">
      <c r="B6831" s="24" t="str">
        <f>_xlfn.IFNA(VLOOKUP(A6831,list!B:C,2,FALSE),"")</f>
        <v/>
      </c>
      <c r="D6831" s="24" t="str">
        <f>_xlfn.IFNA(VLOOKUP(C6831,list!$G$2:$I$10,2,FALSE),"")</f>
        <v/>
      </c>
      <c r="E6831" s="24" t="str">
        <f>_xlfn.IFNA(VLOOKUP(C6831,list!G:I,3,FALSE),"")</f>
        <v/>
      </c>
      <c r="O6831" s="26" t="str">
        <f t="shared" si="532"/>
        <v/>
      </c>
      <c r="P6831" s="28" t="str">
        <f t="shared" si="536"/>
        <v/>
      </c>
      <c r="Q6831" s="24" t="str">
        <f t="shared" si="533"/>
        <v/>
      </c>
      <c r="R6831" s="24" t="str">
        <f t="shared" si="534"/>
        <v/>
      </c>
      <c r="S6831" s="27" t="str">
        <f t="shared" si="535"/>
        <v/>
      </c>
    </row>
    <row r="6832" spans="2:19" x14ac:dyDescent="0.3">
      <c r="B6832" s="24" t="str">
        <f>_xlfn.IFNA(VLOOKUP(A6832,list!B:C,2,FALSE),"")</f>
        <v/>
      </c>
      <c r="D6832" s="24" t="str">
        <f>_xlfn.IFNA(VLOOKUP(C6832,list!$G$2:$I$10,2,FALSE),"")</f>
        <v/>
      </c>
      <c r="E6832" s="24" t="str">
        <f>_xlfn.IFNA(VLOOKUP(C6832,list!G:I,3,FALSE),"")</f>
        <v/>
      </c>
      <c r="O6832" s="26" t="str">
        <f t="shared" si="532"/>
        <v/>
      </c>
      <c r="P6832" s="28" t="str">
        <f t="shared" si="536"/>
        <v/>
      </c>
      <c r="Q6832" s="24" t="str">
        <f t="shared" si="533"/>
        <v/>
      </c>
      <c r="R6832" s="24" t="str">
        <f t="shared" si="534"/>
        <v/>
      </c>
      <c r="S6832" s="27" t="str">
        <f t="shared" si="535"/>
        <v/>
      </c>
    </row>
    <row r="6833" spans="2:19" x14ac:dyDescent="0.3">
      <c r="B6833" s="24" t="str">
        <f>_xlfn.IFNA(VLOOKUP(A6833,list!B:C,2,FALSE),"")</f>
        <v/>
      </c>
      <c r="D6833" s="24" t="str">
        <f>_xlfn.IFNA(VLOOKUP(C6833,list!$G$2:$I$10,2,FALSE),"")</f>
        <v/>
      </c>
      <c r="E6833" s="24" t="str">
        <f>_xlfn.IFNA(VLOOKUP(C6833,list!G:I,3,FALSE),"")</f>
        <v/>
      </c>
      <c r="O6833" s="26" t="str">
        <f t="shared" si="532"/>
        <v/>
      </c>
      <c r="P6833" s="28" t="str">
        <f t="shared" si="536"/>
        <v/>
      </c>
      <c r="Q6833" s="24" t="str">
        <f t="shared" si="533"/>
        <v/>
      </c>
      <c r="R6833" s="24" t="str">
        <f t="shared" si="534"/>
        <v/>
      </c>
      <c r="S6833" s="27" t="str">
        <f t="shared" si="535"/>
        <v/>
      </c>
    </row>
    <row r="6834" spans="2:19" x14ac:dyDescent="0.3">
      <c r="B6834" s="24" t="str">
        <f>_xlfn.IFNA(VLOOKUP(A6834,list!B:C,2,FALSE),"")</f>
        <v/>
      </c>
      <c r="D6834" s="24" t="str">
        <f>_xlfn.IFNA(VLOOKUP(C6834,list!$G$2:$I$10,2,FALSE),"")</f>
        <v/>
      </c>
      <c r="E6834" s="24" t="str">
        <f>_xlfn.IFNA(VLOOKUP(C6834,list!G:I,3,FALSE),"")</f>
        <v/>
      </c>
      <c r="O6834" s="26" t="str">
        <f t="shared" si="532"/>
        <v/>
      </c>
      <c r="P6834" s="28" t="str">
        <f t="shared" si="536"/>
        <v/>
      </c>
      <c r="Q6834" s="24" t="str">
        <f t="shared" si="533"/>
        <v/>
      </c>
      <c r="R6834" s="24" t="str">
        <f t="shared" si="534"/>
        <v/>
      </c>
      <c r="S6834" s="27" t="str">
        <f t="shared" si="535"/>
        <v/>
      </c>
    </row>
    <row r="6835" spans="2:19" x14ac:dyDescent="0.3">
      <c r="B6835" s="24" t="str">
        <f>_xlfn.IFNA(VLOOKUP(A6835,list!B:C,2,FALSE),"")</f>
        <v/>
      </c>
      <c r="D6835" s="24" t="str">
        <f>_xlfn.IFNA(VLOOKUP(C6835,list!$G$2:$I$10,2,FALSE),"")</f>
        <v/>
      </c>
      <c r="E6835" s="24" t="str">
        <f>_xlfn.IFNA(VLOOKUP(C6835,list!G:I,3,FALSE),"")</f>
        <v/>
      </c>
      <c r="O6835" s="26" t="str">
        <f t="shared" si="532"/>
        <v/>
      </c>
      <c r="P6835" s="28" t="str">
        <f t="shared" si="536"/>
        <v/>
      </c>
      <c r="Q6835" s="24" t="str">
        <f t="shared" si="533"/>
        <v/>
      </c>
      <c r="R6835" s="24" t="str">
        <f t="shared" si="534"/>
        <v/>
      </c>
      <c r="S6835" s="27" t="str">
        <f t="shared" si="535"/>
        <v/>
      </c>
    </row>
    <row r="6836" spans="2:19" x14ac:dyDescent="0.3">
      <c r="B6836" s="24" t="str">
        <f>_xlfn.IFNA(VLOOKUP(A6836,list!B:C,2,FALSE),"")</f>
        <v/>
      </c>
      <c r="D6836" s="24" t="str">
        <f>_xlfn.IFNA(VLOOKUP(C6836,list!$G$2:$I$10,2,FALSE),"")</f>
        <v/>
      </c>
      <c r="E6836" s="24" t="str">
        <f>_xlfn.IFNA(VLOOKUP(C6836,list!G:I,3,FALSE),"")</f>
        <v/>
      </c>
      <c r="O6836" s="26" t="str">
        <f t="shared" si="532"/>
        <v/>
      </c>
      <c r="P6836" s="28" t="str">
        <f t="shared" si="536"/>
        <v/>
      </c>
      <c r="Q6836" s="24" t="str">
        <f t="shared" si="533"/>
        <v/>
      </c>
      <c r="R6836" s="24" t="str">
        <f t="shared" si="534"/>
        <v/>
      </c>
      <c r="S6836" s="27" t="str">
        <f t="shared" si="535"/>
        <v/>
      </c>
    </row>
    <row r="6837" spans="2:19" x14ac:dyDescent="0.3">
      <c r="B6837" s="24" t="str">
        <f>_xlfn.IFNA(VLOOKUP(A6837,list!B:C,2,FALSE),"")</f>
        <v/>
      </c>
      <c r="D6837" s="24" t="str">
        <f>_xlfn.IFNA(VLOOKUP(C6837,list!$G$2:$I$10,2,FALSE),"")</f>
        <v/>
      </c>
      <c r="E6837" s="24" t="str">
        <f>_xlfn.IFNA(VLOOKUP(C6837,list!G:I,3,FALSE),"")</f>
        <v/>
      </c>
      <c r="O6837" s="26" t="str">
        <f t="shared" si="532"/>
        <v/>
      </c>
      <c r="P6837" s="28" t="str">
        <f t="shared" si="536"/>
        <v/>
      </c>
      <c r="Q6837" s="24" t="str">
        <f t="shared" si="533"/>
        <v/>
      </c>
      <c r="R6837" s="24" t="str">
        <f t="shared" si="534"/>
        <v/>
      </c>
      <c r="S6837" s="27" t="str">
        <f t="shared" si="535"/>
        <v/>
      </c>
    </row>
    <row r="6838" spans="2:19" x14ac:dyDescent="0.3">
      <c r="B6838" s="24" t="str">
        <f>_xlfn.IFNA(VLOOKUP(A6838,list!B:C,2,FALSE),"")</f>
        <v/>
      </c>
      <c r="D6838" s="24" t="str">
        <f>_xlfn.IFNA(VLOOKUP(C6838,list!$G$2:$I$10,2,FALSE),"")</f>
        <v/>
      </c>
      <c r="E6838" s="24" t="str">
        <f>_xlfn.IFNA(VLOOKUP(C6838,list!G:I,3,FALSE),"")</f>
        <v/>
      </c>
      <c r="O6838" s="26" t="str">
        <f t="shared" si="532"/>
        <v/>
      </c>
      <c r="P6838" s="28" t="str">
        <f t="shared" si="536"/>
        <v/>
      </c>
      <c r="Q6838" s="24" t="str">
        <f t="shared" si="533"/>
        <v/>
      </c>
      <c r="R6838" s="24" t="str">
        <f t="shared" si="534"/>
        <v/>
      </c>
      <c r="S6838" s="27" t="str">
        <f t="shared" si="535"/>
        <v/>
      </c>
    </row>
    <row r="6839" spans="2:19" x14ac:dyDescent="0.3">
      <c r="B6839" s="24" t="str">
        <f>_xlfn.IFNA(VLOOKUP(A6839,list!B:C,2,FALSE),"")</f>
        <v/>
      </c>
      <c r="D6839" s="24" t="str">
        <f>_xlfn.IFNA(VLOOKUP(C6839,list!$G$2:$I$10,2,FALSE),"")</f>
        <v/>
      </c>
      <c r="E6839" s="24" t="str">
        <f>_xlfn.IFNA(VLOOKUP(C6839,list!G:I,3,FALSE),"")</f>
        <v/>
      </c>
      <c r="O6839" s="26" t="str">
        <f t="shared" si="532"/>
        <v/>
      </c>
      <c r="P6839" s="28" t="str">
        <f t="shared" si="536"/>
        <v/>
      </c>
      <c r="Q6839" s="24" t="str">
        <f t="shared" si="533"/>
        <v/>
      </c>
      <c r="R6839" s="24" t="str">
        <f t="shared" si="534"/>
        <v/>
      </c>
      <c r="S6839" s="27" t="str">
        <f t="shared" si="535"/>
        <v/>
      </c>
    </row>
    <row r="6840" spans="2:19" x14ac:dyDescent="0.3">
      <c r="B6840" s="24" t="str">
        <f>_xlfn.IFNA(VLOOKUP(A6840,list!B:C,2,FALSE),"")</f>
        <v/>
      </c>
      <c r="D6840" s="24" t="str">
        <f>_xlfn.IFNA(VLOOKUP(C6840,list!$G$2:$I$10,2,FALSE),"")</f>
        <v/>
      </c>
      <c r="E6840" s="24" t="str">
        <f>_xlfn.IFNA(VLOOKUP(C6840,list!G:I,3,FALSE),"")</f>
        <v/>
      </c>
      <c r="O6840" s="26" t="str">
        <f t="shared" si="532"/>
        <v/>
      </c>
      <c r="P6840" s="28" t="str">
        <f t="shared" si="536"/>
        <v/>
      </c>
      <c r="Q6840" s="24" t="str">
        <f t="shared" si="533"/>
        <v/>
      </c>
      <c r="R6840" s="24" t="str">
        <f t="shared" si="534"/>
        <v/>
      </c>
      <c r="S6840" s="27" t="str">
        <f t="shared" si="535"/>
        <v/>
      </c>
    </row>
    <row r="6841" spans="2:19" x14ac:dyDescent="0.3">
      <c r="B6841" s="24" t="str">
        <f>_xlfn.IFNA(VLOOKUP(A6841,list!B:C,2,FALSE),"")</f>
        <v/>
      </c>
      <c r="D6841" s="24" t="str">
        <f>_xlfn.IFNA(VLOOKUP(C6841,list!$G$2:$I$10,2,FALSE),"")</f>
        <v/>
      </c>
      <c r="E6841" s="24" t="str">
        <f>_xlfn.IFNA(VLOOKUP(C6841,list!G:I,3,FALSE),"")</f>
        <v/>
      </c>
      <c r="O6841" s="26" t="str">
        <f t="shared" si="532"/>
        <v/>
      </c>
      <c r="P6841" s="28" t="str">
        <f t="shared" si="536"/>
        <v/>
      </c>
      <c r="Q6841" s="24" t="str">
        <f t="shared" si="533"/>
        <v/>
      </c>
      <c r="R6841" s="24" t="str">
        <f t="shared" si="534"/>
        <v/>
      </c>
      <c r="S6841" s="27" t="str">
        <f t="shared" si="535"/>
        <v/>
      </c>
    </row>
    <row r="6842" spans="2:19" x14ac:dyDescent="0.3">
      <c r="B6842" s="24" t="str">
        <f>_xlfn.IFNA(VLOOKUP(A6842,list!B:C,2,FALSE),"")</f>
        <v/>
      </c>
      <c r="D6842" s="24" t="str">
        <f>_xlfn.IFNA(VLOOKUP(C6842,list!$G$2:$I$10,2,FALSE),"")</f>
        <v/>
      </c>
      <c r="E6842" s="24" t="str">
        <f>_xlfn.IFNA(VLOOKUP(C6842,list!G:I,3,FALSE),"")</f>
        <v/>
      </c>
      <c r="O6842" s="26" t="str">
        <f t="shared" si="532"/>
        <v/>
      </c>
      <c r="P6842" s="28" t="str">
        <f t="shared" si="536"/>
        <v/>
      </c>
      <c r="Q6842" s="24" t="str">
        <f t="shared" si="533"/>
        <v/>
      </c>
      <c r="R6842" s="24" t="str">
        <f t="shared" si="534"/>
        <v/>
      </c>
      <c r="S6842" s="27" t="str">
        <f t="shared" si="535"/>
        <v/>
      </c>
    </row>
    <row r="6843" spans="2:19" x14ac:dyDescent="0.3">
      <c r="B6843" s="24" t="str">
        <f>_xlfn.IFNA(VLOOKUP(A6843,list!B:C,2,FALSE),"")</f>
        <v/>
      </c>
      <c r="D6843" s="24" t="str">
        <f>_xlfn.IFNA(VLOOKUP(C6843,list!$G$2:$I$10,2,FALSE),"")</f>
        <v/>
      </c>
      <c r="E6843" s="24" t="str">
        <f>_xlfn.IFNA(VLOOKUP(C6843,list!G:I,3,FALSE),"")</f>
        <v/>
      </c>
      <c r="O6843" s="26" t="str">
        <f t="shared" si="532"/>
        <v/>
      </c>
      <c r="P6843" s="28" t="str">
        <f t="shared" si="536"/>
        <v/>
      </c>
      <c r="Q6843" s="24" t="str">
        <f t="shared" si="533"/>
        <v/>
      </c>
      <c r="R6843" s="24" t="str">
        <f t="shared" si="534"/>
        <v/>
      </c>
      <c r="S6843" s="27" t="str">
        <f t="shared" si="535"/>
        <v/>
      </c>
    </row>
    <row r="6844" spans="2:19" x14ac:dyDescent="0.3">
      <c r="B6844" s="24" t="str">
        <f>_xlfn.IFNA(VLOOKUP(A6844,list!B:C,2,FALSE),"")</f>
        <v/>
      </c>
      <c r="D6844" s="24" t="str">
        <f>_xlfn.IFNA(VLOOKUP(C6844,list!$G$2:$I$10,2,FALSE),"")</f>
        <v/>
      </c>
      <c r="E6844" s="24" t="str">
        <f>_xlfn.IFNA(VLOOKUP(C6844,list!G:I,3,FALSE),"")</f>
        <v/>
      </c>
      <c r="O6844" s="26" t="str">
        <f t="shared" si="532"/>
        <v/>
      </c>
      <c r="P6844" s="28" t="str">
        <f t="shared" si="536"/>
        <v/>
      </c>
      <c r="Q6844" s="24" t="str">
        <f t="shared" si="533"/>
        <v/>
      </c>
      <c r="R6844" s="24" t="str">
        <f t="shared" si="534"/>
        <v/>
      </c>
      <c r="S6844" s="27" t="str">
        <f t="shared" si="535"/>
        <v/>
      </c>
    </row>
    <row r="6845" spans="2:19" x14ac:dyDescent="0.3">
      <c r="B6845" s="24" t="str">
        <f>_xlfn.IFNA(VLOOKUP(A6845,list!B:C,2,FALSE),"")</f>
        <v/>
      </c>
      <c r="D6845" s="24" t="str">
        <f>_xlfn.IFNA(VLOOKUP(C6845,list!$G$2:$I$10,2,FALSE),"")</f>
        <v/>
      </c>
      <c r="E6845" s="24" t="str">
        <f>_xlfn.IFNA(VLOOKUP(C6845,list!G:I,3,FALSE),"")</f>
        <v/>
      </c>
      <c r="O6845" s="26" t="str">
        <f t="shared" si="532"/>
        <v/>
      </c>
      <c r="P6845" s="28" t="str">
        <f t="shared" si="536"/>
        <v/>
      </c>
      <c r="Q6845" s="24" t="str">
        <f t="shared" si="533"/>
        <v/>
      </c>
      <c r="R6845" s="24" t="str">
        <f t="shared" si="534"/>
        <v/>
      </c>
      <c r="S6845" s="27" t="str">
        <f t="shared" si="535"/>
        <v/>
      </c>
    </row>
    <row r="6846" spans="2:19" x14ac:dyDescent="0.3">
      <c r="B6846" s="24" t="str">
        <f>_xlfn.IFNA(VLOOKUP(A6846,list!B:C,2,FALSE),"")</f>
        <v/>
      </c>
      <c r="D6846" s="24" t="str">
        <f>_xlfn.IFNA(VLOOKUP(C6846,list!$G$2:$I$10,2,FALSE),"")</f>
        <v/>
      </c>
      <c r="E6846" s="24" t="str">
        <f>_xlfn.IFNA(VLOOKUP(C6846,list!G:I,3,FALSE),"")</f>
        <v/>
      </c>
      <c r="O6846" s="26" t="str">
        <f t="shared" si="532"/>
        <v/>
      </c>
      <c r="P6846" s="28" t="str">
        <f t="shared" si="536"/>
        <v/>
      </c>
      <c r="Q6846" s="24" t="str">
        <f t="shared" si="533"/>
        <v/>
      </c>
      <c r="R6846" s="24" t="str">
        <f t="shared" si="534"/>
        <v/>
      </c>
      <c r="S6846" s="27" t="str">
        <f t="shared" si="535"/>
        <v/>
      </c>
    </row>
    <row r="6847" spans="2:19" x14ac:dyDescent="0.3">
      <c r="B6847" s="24" t="str">
        <f>_xlfn.IFNA(VLOOKUP(A6847,list!B:C,2,FALSE),"")</f>
        <v/>
      </c>
      <c r="D6847" s="24" t="str">
        <f>_xlfn.IFNA(VLOOKUP(C6847,list!$G$2:$I$10,2,FALSE),"")</f>
        <v/>
      </c>
      <c r="E6847" s="24" t="str">
        <f>_xlfn.IFNA(VLOOKUP(C6847,list!G:I,3,FALSE),"")</f>
        <v/>
      </c>
      <c r="O6847" s="26" t="str">
        <f t="shared" si="532"/>
        <v/>
      </c>
      <c r="P6847" s="28" t="str">
        <f t="shared" si="536"/>
        <v/>
      </c>
      <c r="Q6847" s="24" t="str">
        <f t="shared" si="533"/>
        <v/>
      </c>
      <c r="R6847" s="24" t="str">
        <f t="shared" si="534"/>
        <v/>
      </c>
      <c r="S6847" s="27" t="str">
        <f t="shared" si="535"/>
        <v/>
      </c>
    </row>
    <row r="6848" spans="2:19" x14ac:dyDescent="0.3">
      <c r="B6848" s="24" t="str">
        <f>_xlfn.IFNA(VLOOKUP(A6848,list!B:C,2,FALSE),"")</f>
        <v/>
      </c>
      <c r="D6848" s="24" t="str">
        <f>_xlfn.IFNA(VLOOKUP(C6848,list!$G$2:$I$10,2,FALSE),"")</f>
        <v/>
      </c>
      <c r="E6848" s="24" t="str">
        <f>_xlfn.IFNA(VLOOKUP(C6848,list!G:I,3,FALSE),"")</f>
        <v/>
      </c>
      <c r="O6848" s="26" t="str">
        <f t="shared" si="532"/>
        <v/>
      </c>
      <c r="P6848" s="28" t="str">
        <f t="shared" si="536"/>
        <v/>
      </c>
      <c r="Q6848" s="24" t="str">
        <f t="shared" si="533"/>
        <v/>
      </c>
      <c r="R6848" s="24" t="str">
        <f t="shared" si="534"/>
        <v/>
      </c>
      <c r="S6848" s="27" t="str">
        <f t="shared" si="535"/>
        <v/>
      </c>
    </row>
    <row r="6849" spans="2:19" x14ac:dyDescent="0.3">
      <c r="B6849" s="24" t="str">
        <f>_xlfn.IFNA(VLOOKUP(A6849,list!B:C,2,FALSE),"")</f>
        <v/>
      </c>
      <c r="D6849" s="24" t="str">
        <f>_xlfn.IFNA(VLOOKUP(C6849,list!$G$2:$I$10,2,FALSE),"")</f>
        <v/>
      </c>
      <c r="E6849" s="24" t="str">
        <f>_xlfn.IFNA(VLOOKUP(C6849,list!G:I,3,FALSE),"")</f>
        <v/>
      </c>
      <c r="O6849" s="26" t="str">
        <f t="shared" si="532"/>
        <v/>
      </c>
      <c r="P6849" s="28" t="str">
        <f t="shared" si="536"/>
        <v/>
      </c>
      <c r="Q6849" s="24" t="str">
        <f t="shared" si="533"/>
        <v/>
      </c>
      <c r="R6849" s="24" t="str">
        <f t="shared" si="534"/>
        <v/>
      </c>
      <c r="S6849" s="27" t="str">
        <f t="shared" si="535"/>
        <v/>
      </c>
    </row>
    <row r="6850" spans="2:19" x14ac:dyDescent="0.3">
      <c r="B6850" s="24" t="str">
        <f>_xlfn.IFNA(VLOOKUP(A6850,list!B:C,2,FALSE),"")</f>
        <v/>
      </c>
      <c r="D6850" s="24" t="str">
        <f>_xlfn.IFNA(VLOOKUP(C6850,list!$G$2:$I$10,2,FALSE),"")</f>
        <v/>
      </c>
      <c r="E6850" s="24" t="str">
        <f>_xlfn.IFNA(VLOOKUP(C6850,list!G:I,3,FALSE),"")</f>
        <v/>
      </c>
      <c r="O6850" s="26" t="str">
        <f t="shared" ref="O6850:O6913" si="537">IFERROR(IF(H6850="","",DATE(YEAR(H6850),MONTH(H6850),1)),"")</f>
        <v/>
      </c>
      <c r="P6850" s="28" t="str">
        <f t="shared" si="536"/>
        <v/>
      </c>
      <c r="Q6850" s="24" t="str">
        <f t="shared" ref="Q6850:Q6913" si="538">IFERROR(IF(J6850="","",MONTH(EOMONTH(J6850,(DAY(J6850)&gt;15)+0))),"")</f>
        <v/>
      </c>
      <c r="R6850" s="24" t="str">
        <f t="shared" ref="R6850:R6913" si="539">IFERROR(IF(J6850="","",IF(AND(MONTH(J6850)=12,Q6850=1),YEAR(J6850)+1,YEAR(J6850))),"")</f>
        <v/>
      </c>
      <c r="S6850" s="27" t="str">
        <f t="shared" ref="S6850:S6913" si="540">IF(OR(Q6850="",R6850=""),"",DATE(R6850,Q6850,1))</f>
        <v/>
      </c>
    </row>
    <row r="6851" spans="2:19" x14ac:dyDescent="0.3">
      <c r="B6851" s="24" t="str">
        <f>_xlfn.IFNA(VLOOKUP(A6851,list!B:C,2,FALSE),"")</f>
        <v/>
      </c>
      <c r="D6851" s="24" t="str">
        <f>_xlfn.IFNA(VLOOKUP(C6851,list!$G$2:$I$10,2,FALSE),"")</f>
        <v/>
      </c>
      <c r="E6851" s="24" t="str">
        <f>_xlfn.IFNA(VLOOKUP(C6851,list!G:I,3,FALSE),"")</f>
        <v/>
      </c>
      <c r="O6851" s="26" t="str">
        <f t="shared" si="537"/>
        <v/>
      </c>
      <c r="P6851" s="28" t="str">
        <f t="shared" ref="P6851:P6914" si="541">IFERROR(IF(J6851&gt;0,((J6851-H6851)/7),""),"")</f>
        <v/>
      </c>
      <c r="Q6851" s="24" t="str">
        <f t="shared" si="538"/>
        <v/>
      </c>
      <c r="R6851" s="24" t="str">
        <f t="shared" si="539"/>
        <v/>
      </c>
      <c r="S6851" s="27" t="str">
        <f t="shared" si="540"/>
        <v/>
      </c>
    </row>
    <row r="6852" spans="2:19" x14ac:dyDescent="0.3">
      <c r="B6852" s="24" t="str">
        <f>_xlfn.IFNA(VLOOKUP(A6852,list!B:C,2,FALSE),"")</f>
        <v/>
      </c>
      <c r="D6852" s="24" t="str">
        <f>_xlfn.IFNA(VLOOKUP(C6852,list!$G$2:$I$10,2,FALSE),"")</f>
        <v/>
      </c>
      <c r="E6852" s="24" t="str">
        <f>_xlfn.IFNA(VLOOKUP(C6852,list!G:I,3,FALSE),"")</f>
        <v/>
      </c>
      <c r="O6852" s="26" t="str">
        <f t="shared" si="537"/>
        <v/>
      </c>
      <c r="P6852" s="28" t="str">
        <f t="shared" si="541"/>
        <v/>
      </c>
      <c r="Q6852" s="24" t="str">
        <f t="shared" si="538"/>
        <v/>
      </c>
      <c r="R6852" s="24" t="str">
        <f t="shared" si="539"/>
        <v/>
      </c>
      <c r="S6852" s="27" t="str">
        <f t="shared" si="540"/>
        <v/>
      </c>
    </row>
    <row r="6853" spans="2:19" x14ac:dyDescent="0.3">
      <c r="B6853" s="24" t="str">
        <f>_xlfn.IFNA(VLOOKUP(A6853,list!B:C,2,FALSE),"")</f>
        <v/>
      </c>
      <c r="D6853" s="24" t="str">
        <f>_xlfn.IFNA(VLOOKUP(C6853,list!$G$2:$I$10,2,FALSE),"")</f>
        <v/>
      </c>
      <c r="E6853" s="24" t="str">
        <f>_xlfn.IFNA(VLOOKUP(C6853,list!G:I,3,FALSE),"")</f>
        <v/>
      </c>
      <c r="O6853" s="26" t="str">
        <f t="shared" si="537"/>
        <v/>
      </c>
      <c r="P6853" s="28" t="str">
        <f t="shared" si="541"/>
        <v/>
      </c>
      <c r="Q6853" s="24" t="str">
        <f t="shared" si="538"/>
        <v/>
      </c>
      <c r="R6853" s="24" t="str">
        <f t="shared" si="539"/>
        <v/>
      </c>
      <c r="S6853" s="27" t="str">
        <f t="shared" si="540"/>
        <v/>
      </c>
    </row>
    <row r="6854" spans="2:19" x14ac:dyDescent="0.3">
      <c r="B6854" s="24" t="str">
        <f>_xlfn.IFNA(VLOOKUP(A6854,list!B:C,2,FALSE),"")</f>
        <v/>
      </c>
      <c r="D6854" s="24" t="str">
        <f>_xlfn.IFNA(VLOOKUP(C6854,list!$G$2:$I$10,2,FALSE),"")</f>
        <v/>
      </c>
      <c r="E6854" s="24" t="str">
        <f>_xlfn.IFNA(VLOOKUP(C6854,list!G:I,3,FALSE),"")</f>
        <v/>
      </c>
      <c r="O6854" s="26" t="str">
        <f t="shared" si="537"/>
        <v/>
      </c>
      <c r="P6854" s="28" t="str">
        <f t="shared" si="541"/>
        <v/>
      </c>
      <c r="Q6854" s="24" t="str">
        <f t="shared" si="538"/>
        <v/>
      </c>
      <c r="R6854" s="24" t="str">
        <f t="shared" si="539"/>
        <v/>
      </c>
      <c r="S6854" s="27" t="str">
        <f t="shared" si="540"/>
        <v/>
      </c>
    </row>
    <row r="6855" spans="2:19" x14ac:dyDescent="0.3">
      <c r="B6855" s="24" t="str">
        <f>_xlfn.IFNA(VLOOKUP(A6855,list!B:C,2,FALSE),"")</f>
        <v/>
      </c>
      <c r="D6855" s="24" t="str">
        <f>_xlfn.IFNA(VLOOKUP(C6855,list!$G$2:$I$10,2,FALSE),"")</f>
        <v/>
      </c>
      <c r="E6855" s="24" t="str">
        <f>_xlfn.IFNA(VLOOKUP(C6855,list!G:I,3,FALSE),"")</f>
        <v/>
      </c>
      <c r="O6855" s="26" t="str">
        <f t="shared" si="537"/>
        <v/>
      </c>
      <c r="P6855" s="28" t="str">
        <f t="shared" si="541"/>
        <v/>
      </c>
      <c r="Q6855" s="24" t="str">
        <f t="shared" si="538"/>
        <v/>
      </c>
      <c r="R6855" s="24" t="str">
        <f t="shared" si="539"/>
        <v/>
      </c>
      <c r="S6855" s="27" t="str">
        <f t="shared" si="540"/>
        <v/>
      </c>
    </row>
    <row r="6856" spans="2:19" x14ac:dyDescent="0.3">
      <c r="B6856" s="24" t="str">
        <f>_xlfn.IFNA(VLOOKUP(A6856,list!B:C,2,FALSE),"")</f>
        <v/>
      </c>
      <c r="D6856" s="24" t="str">
        <f>_xlfn.IFNA(VLOOKUP(C6856,list!$G$2:$I$10,2,FALSE),"")</f>
        <v/>
      </c>
      <c r="E6856" s="24" t="str">
        <f>_xlfn.IFNA(VLOOKUP(C6856,list!G:I,3,FALSE),"")</f>
        <v/>
      </c>
      <c r="O6856" s="26" t="str">
        <f t="shared" si="537"/>
        <v/>
      </c>
      <c r="P6856" s="28" t="str">
        <f t="shared" si="541"/>
        <v/>
      </c>
      <c r="Q6856" s="24" t="str">
        <f t="shared" si="538"/>
        <v/>
      </c>
      <c r="R6856" s="24" t="str">
        <f t="shared" si="539"/>
        <v/>
      </c>
      <c r="S6856" s="27" t="str">
        <f t="shared" si="540"/>
        <v/>
      </c>
    </row>
    <row r="6857" spans="2:19" x14ac:dyDescent="0.3">
      <c r="B6857" s="24" t="str">
        <f>_xlfn.IFNA(VLOOKUP(A6857,list!B:C,2,FALSE),"")</f>
        <v/>
      </c>
      <c r="D6857" s="24" t="str">
        <f>_xlfn.IFNA(VLOOKUP(C6857,list!$G$2:$I$10,2,FALSE),"")</f>
        <v/>
      </c>
      <c r="E6857" s="24" t="str">
        <f>_xlfn.IFNA(VLOOKUP(C6857,list!G:I,3,FALSE),"")</f>
        <v/>
      </c>
      <c r="O6857" s="26" t="str">
        <f t="shared" si="537"/>
        <v/>
      </c>
      <c r="P6857" s="28" t="str">
        <f t="shared" si="541"/>
        <v/>
      </c>
      <c r="Q6857" s="24" t="str">
        <f t="shared" si="538"/>
        <v/>
      </c>
      <c r="R6857" s="24" t="str">
        <f t="shared" si="539"/>
        <v/>
      </c>
      <c r="S6857" s="27" t="str">
        <f t="shared" si="540"/>
        <v/>
      </c>
    </row>
    <row r="6858" spans="2:19" x14ac:dyDescent="0.3">
      <c r="B6858" s="24" t="str">
        <f>_xlfn.IFNA(VLOOKUP(A6858,list!B:C,2,FALSE),"")</f>
        <v/>
      </c>
      <c r="D6858" s="24" t="str">
        <f>_xlfn.IFNA(VLOOKUP(C6858,list!$G$2:$I$10,2,FALSE),"")</f>
        <v/>
      </c>
      <c r="E6858" s="24" t="str">
        <f>_xlfn.IFNA(VLOOKUP(C6858,list!G:I,3,FALSE),"")</f>
        <v/>
      </c>
      <c r="O6858" s="26" t="str">
        <f t="shared" si="537"/>
        <v/>
      </c>
      <c r="P6858" s="28" t="str">
        <f t="shared" si="541"/>
        <v/>
      </c>
      <c r="Q6858" s="24" t="str">
        <f t="shared" si="538"/>
        <v/>
      </c>
      <c r="R6858" s="24" t="str">
        <f t="shared" si="539"/>
        <v/>
      </c>
      <c r="S6858" s="27" t="str">
        <f t="shared" si="540"/>
        <v/>
      </c>
    </row>
    <row r="6859" spans="2:19" x14ac:dyDescent="0.3">
      <c r="B6859" s="24" t="str">
        <f>_xlfn.IFNA(VLOOKUP(A6859,list!B:C,2,FALSE),"")</f>
        <v/>
      </c>
      <c r="D6859" s="24" t="str">
        <f>_xlfn.IFNA(VLOOKUP(C6859,list!$G$2:$I$10,2,FALSE),"")</f>
        <v/>
      </c>
      <c r="E6859" s="24" t="str">
        <f>_xlfn.IFNA(VLOOKUP(C6859,list!G:I,3,FALSE),"")</f>
        <v/>
      </c>
      <c r="O6859" s="26" t="str">
        <f t="shared" si="537"/>
        <v/>
      </c>
      <c r="P6859" s="28" t="str">
        <f t="shared" si="541"/>
        <v/>
      </c>
      <c r="Q6859" s="24" t="str">
        <f t="shared" si="538"/>
        <v/>
      </c>
      <c r="R6859" s="24" t="str">
        <f t="shared" si="539"/>
        <v/>
      </c>
      <c r="S6859" s="27" t="str">
        <f t="shared" si="540"/>
        <v/>
      </c>
    </row>
    <row r="6860" spans="2:19" x14ac:dyDescent="0.3">
      <c r="B6860" s="24" t="str">
        <f>_xlfn.IFNA(VLOOKUP(A6860,list!B:C,2,FALSE),"")</f>
        <v/>
      </c>
      <c r="D6860" s="24" t="str">
        <f>_xlfn.IFNA(VLOOKUP(C6860,list!$G$2:$I$10,2,FALSE),"")</f>
        <v/>
      </c>
      <c r="E6860" s="24" t="str">
        <f>_xlfn.IFNA(VLOOKUP(C6860,list!G:I,3,FALSE),"")</f>
        <v/>
      </c>
      <c r="O6860" s="26" t="str">
        <f t="shared" si="537"/>
        <v/>
      </c>
      <c r="P6860" s="28" t="str">
        <f t="shared" si="541"/>
        <v/>
      </c>
      <c r="Q6860" s="24" t="str">
        <f t="shared" si="538"/>
        <v/>
      </c>
      <c r="R6860" s="24" t="str">
        <f t="shared" si="539"/>
        <v/>
      </c>
      <c r="S6860" s="27" t="str">
        <f t="shared" si="540"/>
        <v/>
      </c>
    </row>
    <row r="6861" spans="2:19" x14ac:dyDescent="0.3">
      <c r="B6861" s="24" t="str">
        <f>_xlfn.IFNA(VLOOKUP(A6861,list!B:C,2,FALSE),"")</f>
        <v/>
      </c>
      <c r="D6861" s="24" t="str">
        <f>_xlfn.IFNA(VLOOKUP(C6861,list!$G$2:$I$10,2,FALSE),"")</f>
        <v/>
      </c>
      <c r="E6861" s="24" t="str">
        <f>_xlfn.IFNA(VLOOKUP(C6861,list!G:I,3,FALSE),"")</f>
        <v/>
      </c>
      <c r="O6861" s="26" t="str">
        <f t="shared" si="537"/>
        <v/>
      </c>
      <c r="P6861" s="28" t="str">
        <f t="shared" si="541"/>
        <v/>
      </c>
      <c r="Q6861" s="24" t="str">
        <f t="shared" si="538"/>
        <v/>
      </c>
      <c r="R6861" s="24" t="str">
        <f t="shared" si="539"/>
        <v/>
      </c>
      <c r="S6861" s="27" t="str">
        <f t="shared" si="540"/>
        <v/>
      </c>
    </row>
    <row r="6862" spans="2:19" x14ac:dyDescent="0.3">
      <c r="B6862" s="24" t="str">
        <f>_xlfn.IFNA(VLOOKUP(A6862,list!B:C,2,FALSE),"")</f>
        <v/>
      </c>
      <c r="D6862" s="24" t="str">
        <f>_xlfn.IFNA(VLOOKUP(C6862,list!$G$2:$I$10,2,FALSE),"")</f>
        <v/>
      </c>
      <c r="E6862" s="24" t="str">
        <f>_xlfn.IFNA(VLOOKUP(C6862,list!G:I,3,FALSE),"")</f>
        <v/>
      </c>
      <c r="O6862" s="26" t="str">
        <f t="shared" si="537"/>
        <v/>
      </c>
      <c r="P6862" s="28" t="str">
        <f t="shared" si="541"/>
        <v/>
      </c>
      <c r="Q6862" s="24" t="str">
        <f t="shared" si="538"/>
        <v/>
      </c>
      <c r="R6862" s="24" t="str">
        <f t="shared" si="539"/>
        <v/>
      </c>
      <c r="S6862" s="27" t="str">
        <f t="shared" si="540"/>
        <v/>
      </c>
    </row>
    <row r="6863" spans="2:19" x14ac:dyDescent="0.3">
      <c r="B6863" s="24" t="str">
        <f>_xlfn.IFNA(VLOOKUP(A6863,list!B:C,2,FALSE),"")</f>
        <v/>
      </c>
      <c r="D6863" s="24" t="str">
        <f>_xlfn.IFNA(VLOOKUP(C6863,list!$G$2:$I$10,2,FALSE),"")</f>
        <v/>
      </c>
      <c r="E6863" s="24" t="str">
        <f>_xlfn.IFNA(VLOOKUP(C6863,list!G:I,3,FALSE),"")</f>
        <v/>
      </c>
      <c r="O6863" s="26" t="str">
        <f t="shared" si="537"/>
        <v/>
      </c>
      <c r="P6863" s="28" t="str">
        <f t="shared" si="541"/>
        <v/>
      </c>
      <c r="Q6863" s="24" t="str">
        <f t="shared" si="538"/>
        <v/>
      </c>
      <c r="R6863" s="24" t="str">
        <f t="shared" si="539"/>
        <v/>
      </c>
      <c r="S6863" s="27" t="str">
        <f t="shared" si="540"/>
        <v/>
      </c>
    </row>
    <row r="6864" spans="2:19" x14ac:dyDescent="0.3">
      <c r="B6864" s="24" t="str">
        <f>_xlfn.IFNA(VLOOKUP(A6864,list!B:C,2,FALSE),"")</f>
        <v/>
      </c>
      <c r="D6864" s="24" t="str">
        <f>_xlfn.IFNA(VLOOKUP(C6864,list!$G$2:$I$10,2,FALSE),"")</f>
        <v/>
      </c>
      <c r="E6864" s="24" t="str">
        <f>_xlfn.IFNA(VLOOKUP(C6864,list!G:I,3,FALSE),"")</f>
        <v/>
      </c>
      <c r="O6864" s="26" t="str">
        <f t="shared" si="537"/>
        <v/>
      </c>
      <c r="P6864" s="28" t="str">
        <f t="shared" si="541"/>
        <v/>
      </c>
      <c r="Q6864" s="24" t="str">
        <f t="shared" si="538"/>
        <v/>
      </c>
      <c r="R6864" s="24" t="str">
        <f t="shared" si="539"/>
        <v/>
      </c>
      <c r="S6864" s="27" t="str">
        <f t="shared" si="540"/>
        <v/>
      </c>
    </row>
    <row r="6865" spans="2:19" x14ac:dyDescent="0.3">
      <c r="B6865" s="24" t="str">
        <f>_xlfn.IFNA(VLOOKUP(A6865,list!B:C,2,FALSE),"")</f>
        <v/>
      </c>
      <c r="D6865" s="24" t="str">
        <f>_xlfn.IFNA(VLOOKUP(C6865,list!$G$2:$I$10,2,FALSE),"")</f>
        <v/>
      </c>
      <c r="E6865" s="24" t="str">
        <f>_xlfn.IFNA(VLOOKUP(C6865,list!G:I,3,FALSE),"")</f>
        <v/>
      </c>
      <c r="O6865" s="26" t="str">
        <f t="shared" si="537"/>
        <v/>
      </c>
      <c r="P6865" s="28" t="str">
        <f t="shared" si="541"/>
        <v/>
      </c>
      <c r="Q6865" s="24" t="str">
        <f t="shared" si="538"/>
        <v/>
      </c>
      <c r="R6865" s="24" t="str">
        <f t="shared" si="539"/>
        <v/>
      </c>
      <c r="S6865" s="27" t="str">
        <f t="shared" si="540"/>
        <v/>
      </c>
    </row>
    <row r="6866" spans="2:19" x14ac:dyDescent="0.3">
      <c r="B6866" s="24" t="str">
        <f>_xlfn.IFNA(VLOOKUP(A6866,list!B:C,2,FALSE),"")</f>
        <v/>
      </c>
      <c r="D6866" s="24" t="str">
        <f>_xlfn.IFNA(VLOOKUP(C6866,list!$G$2:$I$10,2,FALSE),"")</f>
        <v/>
      </c>
      <c r="E6866" s="24" t="str">
        <f>_xlfn.IFNA(VLOOKUP(C6866,list!G:I,3,FALSE),"")</f>
        <v/>
      </c>
      <c r="O6866" s="26" t="str">
        <f t="shared" si="537"/>
        <v/>
      </c>
      <c r="P6866" s="28" t="str">
        <f t="shared" si="541"/>
        <v/>
      </c>
      <c r="Q6866" s="24" t="str">
        <f t="shared" si="538"/>
        <v/>
      </c>
      <c r="R6866" s="24" t="str">
        <f t="shared" si="539"/>
        <v/>
      </c>
      <c r="S6866" s="27" t="str">
        <f t="shared" si="540"/>
        <v/>
      </c>
    </row>
    <row r="6867" spans="2:19" x14ac:dyDescent="0.3">
      <c r="B6867" s="24" t="str">
        <f>_xlfn.IFNA(VLOOKUP(A6867,list!B:C,2,FALSE),"")</f>
        <v/>
      </c>
      <c r="D6867" s="24" t="str">
        <f>_xlfn.IFNA(VLOOKUP(C6867,list!$G$2:$I$10,2,FALSE),"")</f>
        <v/>
      </c>
      <c r="E6867" s="24" t="str">
        <f>_xlfn.IFNA(VLOOKUP(C6867,list!G:I,3,FALSE),"")</f>
        <v/>
      </c>
      <c r="O6867" s="26" t="str">
        <f t="shared" si="537"/>
        <v/>
      </c>
      <c r="P6867" s="28" t="str">
        <f t="shared" si="541"/>
        <v/>
      </c>
      <c r="Q6867" s="24" t="str">
        <f t="shared" si="538"/>
        <v/>
      </c>
      <c r="R6867" s="24" t="str">
        <f t="shared" si="539"/>
        <v/>
      </c>
      <c r="S6867" s="27" t="str">
        <f t="shared" si="540"/>
        <v/>
      </c>
    </row>
    <row r="6868" spans="2:19" x14ac:dyDescent="0.3">
      <c r="B6868" s="24" t="str">
        <f>_xlfn.IFNA(VLOOKUP(A6868,list!B:C,2,FALSE),"")</f>
        <v/>
      </c>
      <c r="D6868" s="24" t="str">
        <f>_xlfn.IFNA(VLOOKUP(C6868,list!$G$2:$I$10,2,FALSE),"")</f>
        <v/>
      </c>
      <c r="E6868" s="24" t="str">
        <f>_xlfn.IFNA(VLOOKUP(C6868,list!G:I,3,FALSE),"")</f>
        <v/>
      </c>
      <c r="O6868" s="26" t="str">
        <f t="shared" si="537"/>
        <v/>
      </c>
      <c r="P6868" s="28" t="str">
        <f t="shared" si="541"/>
        <v/>
      </c>
      <c r="Q6868" s="24" t="str">
        <f t="shared" si="538"/>
        <v/>
      </c>
      <c r="R6868" s="24" t="str">
        <f t="shared" si="539"/>
        <v/>
      </c>
      <c r="S6868" s="27" t="str">
        <f t="shared" si="540"/>
        <v/>
      </c>
    </row>
    <row r="6869" spans="2:19" x14ac:dyDescent="0.3">
      <c r="B6869" s="24" t="str">
        <f>_xlfn.IFNA(VLOOKUP(A6869,list!B:C,2,FALSE),"")</f>
        <v/>
      </c>
      <c r="D6869" s="24" t="str">
        <f>_xlfn.IFNA(VLOOKUP(C6869,list!$G$2:$I$10,2,FALSE),"")</f>
        <v/>
      </c>
      <c r="E6869" s="24" t="str">
        <f>_xlfn.IFNA(VLOOKUP(C6869,list!G:I,3,FALSE),"")</f>
        <v/>
      </c>
      <c r="O6869" s="26" t="str">
        <f t="shared" si="537"/>
        <v/>
      </c>
      <c r="P6869" s="28" t="str">
        <f t="shared" si="541"/>
        <v/>
      </c>
      <c r="Q6869" s="24" t="str">
        <f t="shared" si="538"/>
        <v/>
      </c>
      <c r="R6869" s="24" t="str">
        <f t="shared" si="539"/>
        <v/>
      </c>
      <c r="S6869" s="27" t="str">
        <f t="shared" si="540"/>
        <v/>
      </c>
    </row>
    <row r="6870" spans="2:19" x14ac:dyDescent="0.3">
      <c r="B6870" s="24" t="str">
        <f>_xlfn.IFNA(VLOOKUP(A6870,list!B:C,2,FALSE),"")</f>
        <v/>
      </c>
      <c r="D6870" s="24" t="str">
        <f>_xlfn.IFNA(VLOOKUP(C6870,list!$G$2:$I$10,2,FALSE),"")</f>
        <v/>
      </c>
      <c r="E6870" s="24" t="str">
        <f>_xlfn.IFNA(VLOOKUP(C6870,list!G:I,3,FALSE),"")</f>
        <v/>
      </c>
      <c r="O6870" s="26" t="str">
        <f t="shared" si="537"/>
        <v/>
      </c>
      <c r="P6870" s="28" t="str">
        <f t="shared" si="541"/>
        <v/>
      </c>
      <c r="Q6870" s="24" t="str">
        <f t="shared" si="538"/>
        <v/>
      </c>
      <c r="R6870" s="24" t="str">
        <f t="shared" si="539"/>
        <v/>
      </c>
      <c r="S6870" s="27" t="str">
        <f t="shared" si="540"/>
        <v/>
      </c>
    </row>
    <row r="6871" spans="2:19" x14ac:dyDescent="0.3">
      <c r="B6871" s="24" t="str">
        <f>_xlfn.IFNA(VLOOKUP(A6871,list!B:C,2,FALSE),"")</f>
        <v/>
      </c>
      <c r="D6871" s="24" t="str">
        <f>_xlfn.IFNA(VLOOKUP(C6871,list!$G$2:$I$10,2,FALSE),"")</f>
        <v/>
      </c>
      <c r="E6871" s="24" t="str">
        <f>_xlfn.IFNA(VLOOKUP(C6871,list!G:I,3,FALSE),"")</f>
        <v/>
      </c>
      <c r="O6871" s="26" t="str">
        <f t="shared" si="537"/>
        <v/>
      </c>
      <c r="P6871" s="28" t="str">
        <f t="shared" si="541"/>
        <v/>
      </c>
      <c r="Q6871" s="24" t="str">
        <f t="shared" si="538"/>
        <v/>
      </c>
      <c r="R6871" s="24" t="str">
        <f t="shared" si="539"/>
        <v/>
      </c>
      <c r="S6871" s="27" t="str">
        <f t="shared" si="540"/>
        <v/>
      </c>
    </row>
    <row r="6872" spans="2:19" x14ac:dyDescent="0.3">
      <c r="B6872" s="24" t="str">
        <f>_xlfn.IFNA(VLOOKUP(A6872,list!B:C,2,FALSE),"")</f>
        <v/>
      </c>
      <c r="D6872" s="24" t="str">
        <f>_xlfn.IFNA(VLOOKUP(C6872,list!$G$2:$I$10,2,FALSE),"")</f>
        <v/>
      </c>
      <c r="E6872" s="24" t="str">
        <f>_xlfn.IFNA(VLOOKUP(C6872,list!G:I,3,FALSE),"")</f>
        <v/>
      </c>
      <c r="O6872" s="26" t="str">
        <f t="shared" si="537"/>
        <v/>
      </c>
      <c r="P6872" s="28" t="str">
        <f t="shared" si="541"/>
        <v/>
      </c>
      <c r="Q6872" s="24" t="str">
        <f t="shared" si="538"/>
        <v/>
      </c>
      <c r="R6872" s="24" t="str">
        <f t="shared" si="539"/>
        <v/>
      </c>
      <c r="S6872" s="27" t="str">
        <f t="shared" si="540"/>
        <v/>
      </c>
    </row>
    <row r="6873" spans="2:19" x14ac:dyDescent="0.3">
      <c r="B6873" s="24" t="str">
        <f>_xlfn.IFNA(VLOOKUP(A6873,list!B:C,2,FALSE),"")</f>
        <v/>
      </c>
      <c r="D6873" s="24" t="str">
        <f>_xlfn.IFNA(VLOOKUP(C6873,list!$G$2:$I$10,2,FALSE),"")</f>
        <v/>
      </c>
      <c r="E6873" s="24" t="str">
        <f>_xlfn.IFNA(VLOOKUP(C6873,list!G:I,3,FALSE),"")</f>
        <v/>
      </c>
      <c r="O6873" s="26" t="str">
        <f t="shared" si="537"/>
        <v/>
      </c>
      <c r="P6873" s="28" t="str">
        <f t="shared" si="541"/>
        <v/>
      </c>
      <c r="Q6873" s="24" t="str">
        <f t="shared" si="538"/>
        <v/>
      </c>
      <c r="R6873" s="24" t="str">
        <f t="shared" si="539"/>
        <v/>
      </c>
      <c r="S6873" s="27" t="str">
        <f t="shared" si="540"/>
        <v/>
      </c>
    </row>
    <row r="6874" spans="2:19" x14ac:dyDescent="0.3">
      <c r="B6874" s="24" t="str">
        <f>_xlfn.IFNA(VLOOKUP(A6874,list!B:C,2,FALSE),"")</f>
        <v/>
      </c>
      <c r="D6874" s="24" t="str">
        <f>_xlfn.IFNA(VLOOKUP(C6874,list!$G$2:$I$10,2,FALSE),"")</f>
        <v/>
      </c>
      <c r="E6874" s="24" t="str">
        <f>_xlfn.IFNA(VLOOKUP(C6874,list!G:I,3,FALSE),"")</f>
        <v/>
      </c>
      <c r="O6874" s="26" t="str">
        <f t="shared" si="537"/>
        <v/>
      </c>
      <c r="P6874" s="28" t="str">
        <f t="shared" si="541"/>
        <v/>
      </c>
      <c r="Q6874" s="24" t="str">
        <f t="shared" si="538"/>
        <v/>
      </c>
      <c r="R6874" s="24" t="str">
        <f t="shared" si="539"/>
        <v/>
      </c>
      <c r="S6874" s="27" t="str">
        <f t="shared" si="540"/>
        <v/>
      </c>
    </row>
    <row r="6875" spans="2:19" x14ac:dyDescent="0.3">
      <c r="B6875" s="24" t="str">
        <f>_xlfn.IFNA(VLOOKUP(A6875,list!B:C,2,FALSE),"")</f>
        <v/>
      </c>
      <c r="D6875" s="24" t="str">
        <f>_xlfn.IFNA(VLOOKUP(C6875,list!$G$2:$I$10,2,FALSE),"")</f>
        <v/>
      </c>
      <c r="E6875" s="24" t="str">
        <f>_xlfn.IFNA(VLOOKUP(C6875,list!G:I,3,FALSE),"")</f>
        <v/>
      </c>
      <c r="O6875" s="26" t="str">
        <f t="shared" si="537"/>
        <v/>
      </c>
      <c r="P6875" s="28" t="str">
        <f t="shared" si="541"/>
        <v/>
      </c>
      <c r="Q6875" s="24" t="str">
        <f t="shared" si="538"/>
        <v/>
      </c>
      <c r="R6875" s="24" t="str">
        <f t="shared" si="539"/>
        <v/>
      </c>
      <c r="S6875" s="27" t="str">
        <f t="shared" si="540"/>
        <v/>
      </c>
    </row>
    <row r="6876" spans="2:19" x14ac:dyDescent="0.3">
      <c r="B6876" s="24" t="str">
        <f>_xlfn.IFNA(VLOOKUP(A6876,list!B:C,2,FALSE),"")</f>
        <v/>
      </c>
      <c r="D6876" s="24" t="str">
        <f>_xlfn.IFNA(VLOOKUP(C6876,list!$G$2:$I$10,2,FALSE),"")</f>
        <v/>
      </c>
      <c r="E6876" s="24" t="str">
        <f>_xlfn.IFNA(VLOOKUP(C6876,list!G:I,3,FALSE),"")</f>
        <v/>
      </c>
      <c r="O6876" s="26" t="str">
        <f t="shared" si="537"/>
        <v/>
      </c>
      <c r="P6876" s="28" t="str">
        <f t="shared" si="541"/>
        <v/>
      </c>
      <c r="Q6876" s="24" t="str">
        <f t="shared" si="538"/>
        <v/>
      </c>
      <c r="R6876" s="24" t="str">
        <f t="shared" si="539"/>
        <v/>
      </c>
      <c r="S6876" s="27" t="str">
        <f t="shared" si="540"/>
        <v/>
      </c>
    </row>
    <row r="6877" spans="2:19" x14ac:dyDescent="0.3">
      <c r="B6877" s="24" t="str">
        <f>_xlfn.IFNA(VLOOKUP(A6877,list!B:C,2,FALSE),"")</f>
        <v/>
      </c>
      <c r="D6877" s="24" t="str">
        <f>_xlfn.IFNA(VLOOKUP(C6877,list!$G$2:$I$10,2,FALSE),"")</f>
        <v/>
      </c>
      <c r="E6877" s="24" t="str">
        <f>_xlfn.IFNA(VLOOKUP(C6877,list!G:I,3,FALSE),"")</f>
        <v/>
      </c>
      <c r="O6877" s="26" t="str">
        <f t="shared" si="537"/>
        <v/>
      </c>
      <c r="P6877" s="28" t="str">
        <f t="shared" si="541"/>
        <v/>
      </c>
      <c r="Q6877" s="24" t="str">
        <f t="shared" si="538"/>
        <v/>
      </c>
      <c r="R6877" s="24" t="str">
        <f t="shared" si="539"/>
        <v/>
      </c>
      <c r="S6877" s="27" t="str">
        <f t="shared" si="540"/>
        <v/>
      </c>
    </row>
    <row r="6878" spans="2:19" x14ac:dyDescent="0.3">
      <c r="B6878" s="24" t="str">
        <f>_xlfn.IFNA(VLOOKUP(A6878,list!B:C,2,FALSE),"")</f>
        <v/>
      </c>
      <c r="D6878" s="24" t="str">
        <f>_xlfn.IFNA(VLOOKUP(C6878,list!$G$2:$I$10,2,FALSE),"")</f>
        <v/>
      </c>
      <c r="E6878" s="24" t="str">
        <f>_xlfn.IFNA(VLOOKUP(C6878,list!G:I,3,FALSE),"")</f>
        <v/>
      </c>
      <c r="O6878" s="26" t="str">
        <f t="shared" si="537"/>
        <v/>
      </c>
      <c r="P6878" s="28" t="str">
        <f t="shared" si="541"/>
        <v/>
      </c>
      <c r="Q6878" s="24" t="str">
        <f t="shared" si="538"/>
        <v/>
      </c>
      <c r="R6878" s="24" t="str">
        <f t="shared" si="539"/>
        <v/>
      </c>
      <c r="S6878" s="27" t="str">
        <f t="shared" si="540"/>
        <v/>
      </c>
    </row>
    <row r="6879" spans="2:19" x14ac:dyDescent="0.3">
      <c r="B6879" s="24" t="str">
        <f>_xlfn.IFNA(VLOOKUP(A6879,list!B:C,2,FALSE),"")</f>
        <v/>
      </c>
      <c r="D6879" s="24" t="str">
        <f>_xlfn.IFNA(VLOOKUP(C6879,list!$G$2:$I$10,2,FALSE),"")</f>
        <v/>
      </c>
      <c r="E6879" s="24" t="str">
        <f>_xlfn.IFNA(VLOOKUP(C6879,list!G:I,3,FALSE),"")</f>
        <v/>
      </c>
      <c r="O6879" s="26" t="str">
        <f t="shared" si="537"/>
        <v/>
      </c>
      <c r="P6879" s="28" t="str">
        <f t="shared" si="541"/>
        <v/>
      </c>
      <c r="Q6879" s="24" t="str">
        <f t="shared" si="538"/>
        <v/>
      </c>
      <c r="R6879" s="24" t="str">
        <f t="shared" si="539"/>
        <v/>
      </c>
      <c r="S6879" s="27" t="str">
        <f t="shared" si="540"/>
        <v/>
      </c>
    </row>
    <row r="6880" spans="2:19" x14ac:dyDescent="0.3">
      <c r="B6880" s="24" t="str">
        <f>_xlfn.IFNA(VLOOKUP(A6880,list!B:C,2,FALSE),"")</f>
        <v/>
      </c>
      <c r="D6880" s="24" t="str">
        <f>_xlfn.IFNA(VLOOKUP(C6880,list!$G$2:$I$10,2,FALSE),"")</f>
        <v/>
      </c>
      <c r="E6880" s="24" t="str">
        <f>_xlfn.IFNA(VLOOKUP(C6880,list!G:I,3,FALSE),"")</f>
        <v/>
      </c>
      <c r="O6880" s="26" t="str">
        <f t="shared" si="537"/>
        <v/>
      </c>
      <c r="P6880" s="28" t="str">
        <f t="shared" si="541"/>
        <v/>
      </c>
      <c r="Q6880" s="24" t="str">
        <f t="shared" si="538"/>
        <v/>
      </c>
      <c r="R6880" s="24" t="str">
        <f t="shared" si="539"/>
        <v/>
      </c>
      <c r="S6880" s="27" t="str">
        <f t="shared" si="540"/>
        <v/>
      </c>
    </row>
    <row r="6881" spans="2:19" x14ac:dyDescent="0.3">
      <c r="B6881" s="24" t="str">
        <f>_xlfn.IFNA(VLOOKUP(A6881,list!B:C,2,FALSE),"")</f>
        <v/>
      </c>
      <c r="D6881" s="24" t="str">
        <f>_xlfn.IFNA(VLOOKUP(C6881,list!$G$2:$I$10,2,FALSE),"")</f>
        <v/>
      </c>
      <c r="E6881" s="24" t="str">
        <f>_xlfn.IFNA(VLOOKUP(C6881,list!G:I,3,FALSE),"")</f>
        <v/>
      </c>
      <c r="O6881" s="26" t="str">
        <f t="shared" si="537"/>
        <v/>
      </c>
      <c r="P6881" s="28" t="str">
        <f t="shared" si="541"/>
        <v/>
      </c>
      <c r="Q6881" s="24" t="str">
        <f t="shared" si="538"/>
        <v/>
      </c>
      <c r="R6881" s="24" t="str">
        <f t="shared" si="539"/>
        <v/>
      </c>
      <c r="S6881" s="27" t="str">
        <f t="shared" si="540"/>
        <v/>
      </c>
    </row>
    <row r="6882" spans="2:19" x14ac:dyDescent="0.3">
      <c r="B6882" s="24" t="str">
        <f>_xlfn.IFNA(VLOOKUP(A6882,list!B:C,2,FALSE),"")</f>
        <v/>
      </c>
      <c r="D6882" s="24" t="str">
        <f>_xlfn.IFNA(VLOOKUP(C6882,list!$G$2:$I$10,2,FALSE),"")</f>
        <v/>
      </c>
      <c r="E6882" s="24" t="str">
        <f>_xlfn.IFNA(VLOOKUP(C6882,list!G:I,3,FALSE),"")</f>
        <v/>
      </c>
      <c r="O6882" s="26" t="str">
        <f t="shared" si="537"/>
        <v/>
      </c>
      <c r="P6882" s="28" t="str">
        <f t="shared" si="541"/>
        <v/>
      </c>
      <c r="Q6882" s="24" t="str">
        <f t="shared" si="538"/>
        <v/>
      </c>
      <c r="R6882" s="24" t="str">
        <f t="shared" si="539"/>
        <v/>
      </c>
      <c r="S6882" s="27" t="str">
        <f t="shared" si="540"/>
        <v/>
      </c>
    </row>
    <row r="6883" spans="2:19" x14ac:dyDescent="0.3">
      <c r="B6883" s="24" t="str">
        <f>_xlfn.IFNA(VLOOKUP(A6883,list!B:C,2,FALSE),"")</f>
        <v/>
      </c>
      <c r="D6883" s="24" t="str">
        <f>_xlfn.IFNA(VLOOKUP(C6883,list!$G$2:$I$10,2,FALSE),"")</f>
        <v/>
      </c>
      <c r="E6883" s="24" t="str">
        <f>_xlfn.IFNA(VLOOKUP(C6883,list!G:I,3,FALSE),"")</f>
        <v/>
      </c>
      <c r="O6883" s="26" t="str">
        <f t="shared" si="537"/>
        <v/>
      </c>
      <c r="P6883" s="28" t="str">
        <f t="shared" si="541"/>
        <v/>
      </c>
      <c r="Q6883" s="24" t="str">
        <f t="shared" si="538"/>
        <v/>
      </c>
      <c r="R6883" s="24" t="str">
        <f t="shared" si="539"/>
        <v/>
      </c>
      <c r="S6883" s="27" t="str">
        <f t="shared" si="540"/>
        <v/>
      </c>
    </row>
    <row r="6884" spans="2:19" x14ac:dyDescent="0.3">
      <c r="B6884" s="24" t="str">
        <f>_xlfn.IFNA(VLOOKUP(A6884,list!B:C,2,FALSE),"")</f>
        <v/>
      </c>
      <c r="D6884" s="24" t="str">
        <f>_xlfn.IFNA(VLOOKUP(C6884,list!$G$2:$I$10,2,FALSE),"")</f>
        <v/>
      </c>
      <c r="E6884" s="24" t="str">
        <f>_xlfn.IFNA(VLOOKUP(C6884,list!G:I,3,FALSE),"")</f>
        <v/>
      </c>
      <c r="O6884" s="26" t="str">
        <f t="shared" si="537"/>
        <v/>
      </c>
      <c r="P6884" s="28" t="str">
        <f t="shared" si="541"/>
        <v/>
      </c>
      <c r="Q6884" s="24" t="str">
        <f t="shared" si="538"/>
        <v/>
      </c>
      <c r="R6884" s="24" t="str">
        <f t="shared" si="539"/>
        <v/>
      </c>
      <c r="S6884" s="27" t="str">
        <f t="shared" si="540"/>
        <v/>
      </c>
    </row>
    <row r="6885" spans="2:19" x14ac:dyDescent="0.3">
      <c r="B6885" s="24" t="str">
        <f>_xlfn.IFNA(VLOOKUP(A6885,list!B:C,2,FALSE),"")</f>
        <v/>
      </c>
      <c r="D6885" s="24" t="str">
        <f>_xlfn.IFNA(VLOOKUP(C6885,list!$G$2:$I$10,2,FALSE),"")</f>
        <v/>
      </c>
      <c r="E6885" s="24" t="str">
        <f>_xlfn.IFNA(VLOOKUP(C6885,list!G:I,3,FALSE),"")</f>
        <v/>
      </c>
      <c r="O6885" s="26" t="str">
        <f t="shared" si="537"/>
        <v/>
      </c>
      <c r="P6885" s="28" t="str">
        <f t="shared" si="541"/>
        <v/>
      </c>
      <c r="Q6885" s="24" t="str">
        <f t="shared" si="538"/>
        <v/>
      </c>
      <c r="R6885" s="24" t="str">
        <f t="shared" si="539"/>
        <v/>
      </c>
      <c r="S6885" s="27" t="str">
        <f t="shared" si="540"/>
        <v/>
      </c>
    </row>
    <row r="6886" spans="2:19" x14ac:dyDescent="0.3">
      <c r="B6886" s="24" t="str">
        <f>_xlfn.IFNA(VLOOKUP(A6886,list!B:C,2,FALSE),"")</f>
        <v/>
      </c>
      <c r="D6886" s="24" t="str">
        <f>_xlfn.IFNA(VLOOKUP(C6886,list!$G$2:$I$10,2,FALSE),"")</f>
        <v/>
      </c>
      <c r="E6886" s="24" t="str">
        <f>_xlfn.IFNA(VLOOKUP(C6886,list!G:I,3,FALSE),"")</f>
        <v/>
      </c>
      <c r="O6886" s="26" t="str">
        <f t="shared" si="537"/>
        <v/>
      </c>
      <c r="P6886" s="28" t="str">
        <f t="shared" si="541"/>
        <v/>
      </c>
      <c r="Q6886" s="24" t="str">
        <f t="shared" si="538"/>
        <v/>
      </c>
      <c r="R6886" s="24" t="str">
        <f t="shared" si="539"/>
        <v/>
      </c>
      <c r="S6886" s="27" t="str">
        <f t="shared" si="540"/>
        <v/>
      </c>
    </row>
    <row r="6887" spans="2:19" x14ac:dyDescent="0.3">
      <c r="B6887" s="24" t="str">
        <f>_xlfn.IFNA(VLOOKUP(A6887,list!B:C,2,FALSE),"")</f>
        <v/>
      </c>
      <c r="D6887" s="24" t="str">
        <f>_xlfn.IFNA(VLOOKUP(C6887,list!$G$2:$I$10,2,FALSE),"")</f>
        <v/>
      </c>
      <c r="E6887" s="24" t="str">
        <f>_xlfn.IFNA(VLOOKUP(C6887,list!G:I,3,FALSE),"")</f>
        <v/>
      </c>
      <c r="O6887" s="26" t="str">
        <f t="shared" si="537"/>
        <v/>
      </c>
      <c r="P6887" s="28" t="str">
        <f t="shared" si="541"/>
        <v/>
      </c>
      <c r="Q6887" s="24" t="str">
        <f t="shared" si="538"/>
        <v/>
      </c>
      <c r="R6887" s="24" t="str">
        <f t="shared" si="539"/>
        <v/>
      </c>
      <c r="S6887" s="27" t="str">
        <f t="shared" si="540"/>
        <v/>
      </c>
    </row>
    <row r="6888" spans="2:19" x14ac:dyDescent="0.3">
      <c r="B6888" s="24" t="str">
        <f>_xlfn.IFNA(VLOOKUP(A6888,list!B:C,2,FALSE),"")</f>
        <v/>
      </c>
      <c r="D6888" s="24" t="str">
        <f>_xlfn.IFNA(VLOOKUP(C6888,list!$G$2:$I$10,2,FALSE),"")</f>
        <v/>
      </c>
      <c r="E6888" s="24" t="str">
        <f>_xlfn.IFNA(VLOOKUP(C6888,list!G:I,3,FALSE),"")</f>
        <v/>
      </c>
      <c r="O6888" s="26" t="str">
        <f t="shared" si="537"/>
        <v/>
      </c>
      <c r="P6888" s="28" t="str">
        <f t="shared" si="541"/>
        <v/>
      </c>
      <c r="Q6888" s="24" t="str">
        <f t="shared" si="538"/>
        <v/>
      </c>
      <c r="R6888" s="24" t="str">
        <f t="shared" si="539"/>
        <v/>
      </c>
      <c r="S6888" s="27" t="str">
        <f t="shared" si="540"/>
        <v/>
      </c>
    </row>
    <row r="6889" spans="2:19" x14ac:dyDescent="0.3">
      <c r="B6889" s="24" t="str">
        <f>_xlfn.IFNA(VLOOKUP(A6889,list!B:C,2,FALSE),"")</f>
        <v/>
      </c>
      <c r="D6889" s="24" t="str">
        <f>_xlfn.IFNA(VLOOKUP(C6889,list!$G$2:$I$10,2,FALSE),"")</f>
        <v/>
      </c>
      <c r="E6889" s="24" t="str">
        <f>_xlfn.IFNA(VLOOKUP(C6889,list!G:I,3,FALSE),"")</f>
        <v/>
      </c>
      <c r="O6889" s="26" t="str">
        <f t="shared" si="537"/>
        <v/>
      </c>
      <c r="P6889" s="28" t="str">
        <f t="shared" si="541"/>
        <v/>
      </c>
      <c r="Q6889" s="24" t="str">
        <f t="shared" si="538"/>
        <v/>
      </c>
      <c r="R6889" s="24" t="str">
        <f t="shared" si="539"/>
        <v/>
      </c>
      <c r="S6889" s="27" t="str">
        <f t="shared" si="540"/>
        <v/>
      </c>
    </row>
    <row r="6890" spans="2:19" x14ac:dyDescent="0.3">
      <c r="B6890" s="24" t="str">
        <f>_xlfn.IFNA(VLOOKUP(A6890,list!B:C,2,FALSE),"")</f>
        <v/>
      </c>
      <c r="D6890" s="24" t="str">
        <f>_xlfn.IFNA(VLOOKUP(C6890,list!$G$2:$I$10,2,FALSE),"")</f>
        <v/>
      </c>
      <c r="E6890" s="24" t="str">
        <f>_xlfn.IFNA(VLOOKUP(C6890,list!G:I,3,FALSE),"")</f>
        <v/>
      </c>
      <c r="O6890" s="26" t="str">
        <f t="shared" si="537"/>
        <v/>
      </c>
      <c r="P6890" s="28" t="str">
        <f t="shared" si="541"/>
        <v/>
      </c>
      <c r="Q6890" s="24" t="str">
        <f t="shared" si="538"/>
        <v/>
      </c>
      <c r="R6890" s="24" t="str">
        <f t="shared" si="539"/>
        <v/>
      </c>
      <c r="S6890" s="27" t="str">
        <f t="shared" si="540"/>
        <v/>
      </c>
    </row>
    <row r="6891" spans="2:19" x14ac:dyDescent="0.3">
      <c r="B6891" s="24" t="str">
        <f>_xlfn.IFNA(VLOOKUP(A6891,list!B:C,2,FALSE),"")</f>
        <v/>
      </c>
      <c r="D6891" s="24" t="str">
        <f>_xlfn.IFNA(VLOOKUP(C6891,list!$G$2:$I$10,2,FALSE),"")</f>
        <v/>
      </c>
      <c r="E6891" s="24" t="str">
        <f>_xlfn.IFNA(VLOOKUP(C6891,list!G:I,3,FALSE),"")</f>
        <v/>
      </c>
      <c r="O6891" s="26" t="str">
        <f t="shared" si="537"/>
        <v/>
      </c>
      <c r="P6891" s="28" t="str">
        <f t="shared" si="541"/>
        <v/>
      </c>
      <c r="Q6891" s="24" t="str">
        <f t="shared" si="538"/>
        <v/>
      </c>
      <c r="R6891" s="24" t="str">
        <f t="shared" si="539"/>
        <v/>
      </c>
      <c r="S6891" s="27" t="str">
        <f t="shared" si="540"/>
        <v/>
      </c>
    </row>
    <row r="6892" spans="2:19" x14ac:dyDescent="0.3">
      <c r="B6892" s="24" t="str">
        <f>_xlfn.IFNA(VLOOKUP(A6892,list!B:C,2,FALSE),"")</f>
        <v/>
      </c>
      <c r="D6892" s="24" t="str">
        <f>_xlfn.IFNA(VLOOKUP(C6892,list!$G$2:$I$10,2,FALSE),"")</f>
        <v/>
      </c>
      <c r="E6892" s="24" t="str">
        <f>_xlfn.IFNA(VLOOKUP(C6892,list!G:I,3,FALSE),"")</f>
        <v/>
      </c>
      <c r="O6892" s="26" t="str">
        <f t="shared" si="537"/>
        <v/>
      </c>
      <c r="P6892" s="28" t="str">
        <f t="shared" si="541"/>
        <v/>
      </c>
      <c r="Q6892" s="24" t="str">
        <f t="shared" si="538"/>
        <v/>
      </c>
      <c r="R6892" s="24" t="str">
        <f t="shared" si="539"/>
        <v/>
      </c>
      <c r="S6892" s="27" t="str">
        <f t="shared" si="540"/>
        <v/>
      </c>
    </row>
    <row r="6893" spans="2:19" x14ac:dyDescent="0.3">
      <c r="B6893" s="24" t="str">
        <f>_xlfn.IFNA(VLOOKUP(A6893,list!B:C,2,FALSE),"")</f>
        <v/>
      </c>
      <c r="D6893" s="24" t="str">
        <f>_xlfn.IFNA(VLOOKUP(C6893,list!$G$2:$I$10,2,FALSE),"")</f>
        <v/>
      </c>
      <c r="E6893" s="24" t="str">
        <f>_xlfn.IFNA(VLOOKUP(C6893,list!G:I,3,FALSE),"")</f>
        <v/>
      </c>
      <c r="O6893" s="26" t="str">
        <f t="shared" si="537"/>
        <v/>
      </c>
      <c r="P6893" s="28" t="str">
        <f t="shared" si="541"/>
        <v/>
      </c>
      <c r="Q6893" s="24" t="str">
        <f t="shared" si="538"/>
        <v/>
      </c>
      <c r="R6893" s="24" t="str">
        <f t="shared" si="539"/>
        <v/>
      </c>
      <c r="S6893" s="27" t="str">
        <f t="shared" si="540"/>
        <v/>
      </c>
    </row>
    <row r="6894" spans="2:19" x14ac:dyDescent="0.3">
      <c r="B6894" s="24" t="str">
        <f>_xlfn.IFNA(VLOOKUP(A6894,list!B:C,2,FALSE),"")</f>
        <v/>
      </c>
      <c r="D6894" s="24" t="str">
        <f>_xlfn.IFNA(VLOOKUP(C6894,list!$G$2:$I$10,2,FALSE),"")</f>
        <v/>
      </c>
      <c r="E6894" s="24" t="str">
        <f>_xlfn.IFNA(VLOOKUP(C6894,list!G:I,3,FALSE),"")</f>
        <v/>
      </c>
      <c r="O6894" s="26" t="str">
        <f t="shared" si="537"/>
        <v/>
      </c>
      <c r="P6894" s="28" t="str">
        <f t="shared" si="541"/>
        <v/>
      </c>
      <c r="Q6894" s="24" t="str">
        <f t="shared" si="538"/>
        <v/>
      </c>
      <c r="R6894" s="24" t="str">
        <f t="shared" si="539"/>
        <v/>
      </c>
      <c r="S6894" s="27" t="str">
        <f t="shared" si="540"/>
        <v/>
      </c>
    </row>
    <row r="6895" spans="2:19" x14ac:dyDescent="0.3">
      <c r="B6895" s="24" t="str">
        <f>_xlfn.IFNA(VLOOKUP(A6895,list!B:C,2,FALSE),"")</f>
        <v/>
      </c>
      <c r="D6895" s="24" t="str">
        <f>_xlfn.IFNA(VLOOKUP(C6895,list!$G$2:$I$10,2,FALSE),"")</f>
        <v/>
      </c>
      <c r="E6895" s="24" t="str">
        <f>_xlfn.IFNA(VLOOKUP(C6895,list!G:I,3,FALSE),"")</f>
        <v/>
      </c>
      <c r="O6895" s="26" t="str">
        <f t="shared" si="537"/>
        <v/>
      </c>
      <c r="P6895" s="28" t="str">
        <f t="shared" si="541"/>
        <v/>
      </c>
      <c r="Q6895" s="24" t="str">
        <f t="shared" si="538"/>
        <v/>
      </c>
      <c r="R6895" s="24" t="str">
        <f t="shared" si="539"/>
        <v/>
      </c>
      <c r="S6895" s="27" t="str">
        <f t="shared" si="540"/>
        <v/>
      </c>
    </row>
    <row r="6896" spans="2:19" x14ac:dyDescent="0.3">
      <c r="B6896" s="24" t="str">
        <f>_xlfn.IFNA(VLOOKUP(A6896,list!B:C,2,FALSE),"")</f>
        <v/>
      </c>
      <c r="D6896" s="24" t="str">
        <f>_xlfn.IFNA(VLOOKUP(C6896,list!$G$2:$I$10,2,FALSE),"")</f>
        <v/>
      </c>
      <c r="E6896" s="24" t="str">
        <f>_xlfn.IFNA(VLOOKUP(C6896,list!G:I,3,FALSE),"")</f>
        <v/>
      </c>
      <c r="O6896" s="26" t="str">
        <f t="shared" si="537"/>
        <v/>
      </c>
      <c r="P6896" s="28" t="str">
        <f t="shared" si="541"/>
        <v/>
      </c>
      <c r="Q6896" s="24" t="str">
        <f t="shared" si="538"/>
        <v/>
      </c>
      <c r="R6896" s="24" t="str">
        <f t="shared" si="539"/>
        <v/>
      </c>
      <c r="S6896" s="27" t="str">
        <f t="shared" si="540"/>
        <v/>
      </c>
    </row>
    <row r="6897" spans="2:19" x14ac:dyDescent="0.3">
      <c r="B6897" s="24" t="str">
        <f>_xlfn.IFNA(VLOOKUP(A6897,list!B:C,2,FALSE),"")</f>
        <v/>
      </c>
      <c r="D6897" s="24" t="str">
        <f>_xlfn.IFNA(VLOOKUP(C6897,list!$G$2:$I$10,2,FALSE),"")</f>
        <v/>
      </c>
      <c r="E6897" s="24" t="str">
        <f>_xlfn.IFNA(VLOOKUP(C6897,list!G:I,3,FALSE),"")</f>
        <v/>
      </c>
      <c r="O6897" s="26" t="str">
        <f t="shared" si="537"/>
        <v/>
      </c>
      <c r="P6897" s="28" t="str">
        <f t="shared" si="541"/>
        <v/>
      </c>
      <c r="Q6897" s="24" t="str">
        <f t="shared" si="538"/>
        <v/>
      </c>
      <c r="R6897" s="24" t="str">
        <f t="shared" si="539"/>
        <v/>
      </c>
      <c r="S6897" s="27" t="str">
        <f t="shared" si="540"/>
        <v/>
      </c>
    </row>
    <row r="6898" spans="2:19" x14ac:dyDescent="0.3">
      <c r="B6898" s="24" t="str">
        <f>_xlfn.IFNA(VLOOKUP(A6898,list!B:C,2,FALSE),"")</f>
        <v/>
      </c>
      <c r="D6898" s="24" t="str">
        <f>_xlfn.IFNA(VLOOKUP(C6898,list!$G$2:$I$10,2,FALSE),"")</f>
        <v/>
      </c>
      <c r="E6898" s="24" t="str">
        <f>_xlfn.IFNA(VLOOKUP(C6898,list!G:I,3,FALSE),"")</f>
        <v/>
      </c>
      <c r="O6898" s="26" t="str">
        <f t="shared" si="537"/>
        <v/>
      </c>
      <c r="P6898" s="28" t="str">
        <f t="shared" si="541"/>
        <v/>
      </c>
      <c r="Q6898" s="24" t="str">
        <f t="shared" si="538"/>
        <v/>
      </c>
      <c r="R6898" s="24" t="str">
        <f t="shared" si="539"/>
        <v/>
      </c>
      <c r="S6898" s="27" t="str">
        <f t="shared" si="540"/>
        <v/>
      </c>
    </row>
    <row r="6899" spans="2:19" x14ac:dyDescent="0.3">
      <c r="B6899" s="24" t="str">
        <f>_xlfn.IFNA(VLOOKUP(A6899,list!B:C,2,FALSE),"")</f>
        <v/>
      </c>
      <c r="D6899" s="24" t="str">
        <f>_xlfn.IFNA(VLOOKUP(C6899,list!$G$2:$I$10,2,FALSE),"")</f>
        <v/>
      </c>
      <c r="E6899" s="24" t="str">
        <f>_xlfn.IFNA(VLOOKUP(C6899,list!G:I,3,FALSE),"")</f>
        <v/>
      </c>
      <c r="O6899" s="26" t="str">
        <f t="shared" si="537"/>
        <v/>
      </c>
      <c r="P6899" s="28" t="str">
        <f t="shared" si="541"/>
        <v/>
      </c>
      <c r="Q6899" s="24" t="str">
        <f t="shared" si="538"/>
        <v/>
      </c>
      <c r="R6899" s="24" t="str">
        <f t="shared" si="539"/>
        <v/>
      </c>
      <c r="S6899" s="27" t="str">
        <f t="shared" si="540"/>
        <v/>
      </c>
    </row>
    <row r="6900" spans="2:19" x14ac:dyDescent="0.3">
      <c r="B6900" s="24" t="str">
        <f>_xlfn.IFNA(VLOOKUP(A6900,list!B:C,2,FALSE),"")</f>
        <v/>
      </c>
      <c r="D6900" s="24" t="str">
        <f>_xlfn.IFNA(VLOOKUP(C6900,list!$G$2:$I$10,2,FALSE),"")</f>
        <v/>
      </c>
      <c r="E6900" s="24" t="str">
        <f>_xlfn.IFNA(VLOOKUP(C6900,list!G:I,3,FALSE),"")</f>
        <v/>
      </c>
      <c r="O6900" s="26" t="str">
        <f t="shared" si="537"/>
        <v/>
      </c>
      <c r="P6900" s="28" t="str">
        <f t="shared" si="541"/>
        <v/>
      </c>
      <c r="Q6900" s="24" t="str">
        <f t="shared" si="538"/>
        <v/>
      </c>
      <c r="R6900" s="24" t="str">
        <f t="shared" si="539"/>
        <v/>
      </c>
      <c r="S6900" s="27" t="str">
        <f t="shared" si="540"/>
        <v/>
      </c>
    </row>
    <row r="6901" spans="2:19" x14ac:dyDescent="0.3">
      <c r="B6901" s="24" t="str">
        <f>_xlfn.IFNA(VLOOKUP(A6901,list!B:C,2,FALSE),"")</f>
        <v/>
      </c>
      <c r="D6901" s="24" t="str">
        <f>_xlfn.IFNA(VLOOKUP(C6901,list!$G$2:$I$10,2,FALSE),"")</f>
        <v/>
      </c>
      <c r="E6901" s="24" t="str">
        <f>_xlfn.IFNA(VLOOKUP(C6901,list!G:I,3,FALSE),"")</f>
        <v/>
      </c>
      <c r="O6901" s="26" t="str">
        <f t="shared" si="537"/>
        <v/>
      </c>
      <c r="P6901" s="28" t="str">
        <f t="shared" si="541"/>
        <v/>
      </c>
      <c r="Q6901" s="24" t="str">
        <f t="shared" si="538"/>
        <v/>
      </c>
      <c r="R6901" s="24" t="str">
        <f t="shared" si="539"/>
        <v/>
      </c>
      <c r="S6901" s="27" t="str">
        <f t="shared" si="540"/>
        <v/>
      </c>
    </row>
    <row r="6902" spans="2:19" x14ac:dyDescent="0.3">
      <c r="B6902" s="24" t="str">
        <f>_xlfn.IFNA(VLOOKUP(A6902,list!B:C,2,FALSE),"")</f>
        <v/>
      </c>
      <c r="D6902" s="24" t="str">
        <f>_xlfn.IFNA(VLOOKUP(C6902,list!$G$2:$I$10,2,FALSE),"")</f>
        <v/>
      </c>
      <c r="E6902" s="24" t="str">
        <f>_xlfn.IFNA(VLOOKUP(C6902,list!G:I,3,FALSE),"")</f>
        <v/>
      </c>
      <c r="O6902" s="26" t="str">
        <f t="shared" si="537"/>
        <v/>
      </c>
      <c r="P6902" s="28" t="str">
        <f t="shared" si="541"/>
        <v/>
      </c>
      <c r="Q6902" s="24" t="str">
        <f t="shared" si="538"/>
        <v/>
      </c>
      <c r="R6902" s="24" t="str">
        <f t="shared" si="539"/>
        <v/>
      </c>
      <c r="S6902" s="27" t="str">
        <f t="shared" si="540"/>
        <v/>
      </c>
    </row>
    <row r="6903" spans="2:19" x14ac:dyDescent="0.3">
      <c r="B6903" s="24" t="str">
        <f>_xlfn.IFNA(VLOOKUP(A6903,list!B:C,2,FALSE),"")</f>
        <v/>
      </c>
      <c r="D6903" s="24" t="str">
        <f>_xlfn.IFNA(VLOOKUP(C6903,list!$G$2:$I$10,2,FALSE),"")</f>
        <v/>
      </c>
      <c r="E6903" s="24" t="str">
        <f>_xlfn.IFNA(VLOOKUP(C6903,list!G:I,3,FALSE),"")</f>
        <v/>
      </c>
      <c r="O6903" s="26" t="str">
        <f t="shared" si="537"/>
        <v/>
      </c>
      <c r="P6903" s="28" t="str">
        <f t="shared" si="541"/>
        <v/>
      </c>
      <c r="Q6903" s="24" t="str">
        <f t="shared" si="538"/>
        <v/>
      </c>
      <c r="R6903" s="24" t="str">
        <f t="shared" si="539"/>
        <v/>
      </c>
      <c r="S6903" s="27" t="str">
        <f t="shared" si="540"/>
        <v/>
      </c>
    </row>
    <row r="6904" spans="2:19" x14ac:dyDescent="0.3">
      <c r="B6904" s="24" t="str">
        <f>_xlfn.IFNA(VLOOKUP(A6904,list!B:C,2,FALSE),"")</f>
        <v/>
      </c>
      <c r="D6904" s="24" t="str">
        <f>_xlfn.IFNA(VLOOKUP(C6904,list!$G$2:$I$10,2,FALSE),"")</f>
        <v/>
      </c>
      <c r="E6904" s="24" t="str">
        <f>_xlfn.IFNA(VLOOKUP(C6904,list!G:I,3,FALSE),"")</f>
        <v/>
      </c>
      <c r="O6904" s="26" t="str">
        <f t="shared" si="537"/>
        <v/>
      </c>
      <c r="P6904" s="28" t="str">
        <f t="shared" si="541"/>
        <v/>
      </c>
      <c r="Q6904" s="24" t="str">
        <f t="shared" si="538"/>
        <v/>
      </c>
      <c r="R6904" s="24" t="str">
        <f t="shared" si="539"/>
        <v/>
      </c>
      <c r="S6904" s="27" t="str">
        <f t="shared" si="540"/>
        <v/>
      </c>
    </row>
    <row r="6905" spans="2:19" x14ac:dyDescent="0.3">
      <c r="B6905" s="24" t="str">
        <f>_xlfn.IFNA(VLOOKUP(A6905,list!B:C,2,FALSE),"")</f>
        <v/>
      </c>
      <c r="D6905" s="24" t="str">
        <f>_xlfn.IFNA(VLOOKUP(C6905,list!$G$2:$I$10,2,FALSE),"")</f>
        <v/>
      </c>
      <c r="E6905" s="24" t="str">
        <f>_xlfn.IFNA(VLOOKUP(C6905,list!G:I,3,FALSE),"")</f>
        <v/>
      </c>
      <c r="O6905" s="26" t="str">
        <f t="shared" si="537"/>
        <v/>
      </c>
      <c r="P6905" s="28" t="str">
        <f t="shared" si="541"/>
        <v/>
      </c>
      <c r="Q6905" s="24" t="str">
        <f t="shared" si="538"/>
        <v/>
      </c>
      <c r="R6905" s="24" t="str">
        <f t="shared" si="539"/>
        <v/>
      </c>
      <c r="S6905" s="27" t="str">
        <f t="shared" si="540"/>
        <v/>
      </c>
    </row>
    <row r="6906" spans="2:19" x14ac:dyDescent="0.3">
      <c r="B6906" s="24" t="str">
        <f>_xlfn.IFNA(VLOOKUP(A6906,list!B:C,2,FALSE),"")</f>
        <v/>
      </c>
      <c r="D6906" s="24" t="str">
        <f>_xlfn.IFNA(VLOOKUP(C6906,list!$G$2:$I$10,2,FALSE),"")</f>
        <v/>
      </c>
      <c r="E6906" s="24" t="str">
        <f>_xlfn.IFNA(VLOOKUP(C6906,list!G:I,3,FALSE),"")</f>
        <v/>
      </c>
      <c r="O6906" s="26" t="str">
        <f t="shared" si="537"/>
        <v/>
      </c>
      <c r="P6906" s="28" t="str">
        <f t="shared" si="541"/>
        <v/>
      </c>
      <c r="Q6906" s="24" t="str">
        <f t="shared" si="538"/>
        <v/>
      </c>
      <c r="R6906" s="24" t="str">
        <f t="shared" si="539"/>
        <v/>
      </c>
      <c r="S6906" s="27" t="str">
        <f t="shared" si="540"/>
        <v/>
      </c>
    </row>
    <row r="6907" spans="2:19" x14ac:dyDescent="0.3">
      <c r="B6907" s="24" t="str">
        <f>_xlfn.IFNA(VLOOKUP(A6907,list!B:C,2,FALSE),"")</f>
        <v/>
      </c>
      <c r="D6907" s="24" t="str">
        <f>_xlfn.IFNA(VLOOKUP(C6907,list!$G$2:$I$10,2,FALSE),"")</f>
        <v/>
      </c>
      <c r="E6907" s="24" t="str">
        <f>_xlfn.IFNA(VLOOKUP(C6907,list!G:I,3,FALSE),"")</f>
        <v/>
      </c>
      <c r="O6907" s="26" t="str">
        <f t="shared" si="537"/>
        <v/>
      </c>
      <c r="P6907" s="28" t="str">
        <f t="shared" si="541"/>
        <v/>
      </c>
      <c r="Q6907" s="24" t="str">
        <f t="shared" si="538"/>
        <v/>
      </c>
      <c r="R6907" s="24" t="str">
        <f t="shared" si="539"/>
        <v/>
      </c>
      <c r="S6907" s="27" t="str">
        <f t="shared" si="540"/>
        <v/>
      </c>
    </row>
    <row r="6908" spans="2:19" x14ac:dyDescent="0.3">
      <c r="B6908" s="24" t="str">
        <f>_xlfn.IFNA(VLOOKUP(A6908,list!B:C,2,FALSE),"")</f>
        <v/>
      </c>
      <c r="D6908" s="24" t="str">
        <f>_xlfn.IFNA(VLOOKUP(C6908,list!$G$2:$I$10,2,FALSE),"")</f>
        <v/>
      </c>
      <c r="E6908" s="24" t="str">
        <f>_xlfn.IFNA(VLOOKUP(C6908,list!G:I,3,FALSE),"")</f>
        <v/>
      </c>
      <c r="O6908" s="26" t="str">
        <f t="shared" si="537"/>
        <v/>
      </c>
      <c r="P6908" s="28" t="str">
        <f t="shared" si="541"/>
        <v/>
      </c>
      <c r="Q6908" s="24" t="str">
        <f t="shared" si="538"/>
        <v/>
      </c>
      <c r="R6908" s="24" t="str">
        <f t="shared" si="539"/>
        <v/>
      </c>
      <c r="S6908" s="27" t="str">
        <f t="shared" si="540"/>
        <v/>
      </c>
    </row>
    <row r="6909" spans="2:19" x14ac:dyDescent="0.3">
      <c r="B6909" s="24" t="str">
        <f>_xlfn.IFNA(VLOOKUP(A6909,list!B:C,2,FALSE),"")</f>
        <v/>
      </c>
      <c r="D6909" s="24" t="str">
        <f>_xlfn.IFNA(VLOOKUP(C6909,list!$G$2:$I$10,2,FALSE),"")</f>
        <v/>
      </c>
      <c r="E6909" s="24" t="str">
        <f>_xlfn.IFNA(VLOOKUP(C6909,list!G:I,3,FALSE),"")</f>
        <v/>
      </c>
      <c r="O6909" s="26" t="str">
        <f t="shared" si="537"/>
        <v/>
      </c>
      <c r="P6909" s="28" t="str">
        <f t="shared" si="541"/>
        <v/>
      </c>
      <c r="Q6909" s="24" t="str">
        <f t="shared" si="538"/>
        <v/>
      </c>
      <c r="R6909" s="24" t="str">
        <f t="shared" si="539"/>
        <v/>
      </c>
      <c r="S6909" s="27" t="str">
        <f t="shared" si="540"/>
        <v/>
      </c>
    </row>
    <row r="6910" spans="2:19" x14ac:dyDescent="0.3">
      <c r="B6910" s="24" t="str">
        <f>_xlfn.IFNA(VLOOKUP(A6910,list!B:C,2,FALSE),"")</f>
        <v/>
      </c>
      <c r="D6910" s="24" t="str">
        <f>_xlfn.IFNA(VLOOKUP(C6910,list!$G$2:$I$10,2,FALSE),"")</f>
        <v/>
      </c>
      <c r="E6910" s="24" t="str">
        <f>_xlfn.IFNA(VLOOKUP(C6910,list!G:I,3,FALSE),"")</f>
        <v/>
      </c>
      <c r="O6910" s="26" t="str">
        <f t="shared" si="537"/>
        <v/>
      </c>
      <c r="P6910" s="28" t="str">
        <f t="shared" si="541"/>
        <v/>
      </c>
      <c r="Q6910" s="24" t="str">
        <f t="shared" si="538"/>
        <v/>
      </c>
      <c r="R6910" s="24" t="str">
        <f t="shared" si="539"/>
        <v/>
      </c>
      <c r="S6910" s="27" t="str">
        <f t="shared" si="540"/>
        <v/>
      </c>
    </row>
    <row r="6911" spans="2:19" x14ac:dyDescent="0.3">
      <c r="B6911" s="24" t="str">
        <f>_xlfn.IFNA(VLOOKUP(A6911,list!B:C,2,FALSE),"")</f>
        <v/>
      </c>
      <c r="D6911" s="24" t="str">
        <f>_xlfn.IFNA(VLOOKUP(C6911,list!$G$2:$I$10,2,FALSE),"")</f>
        <v/>
      </c>
      <c r="E6911" s="24" t="str">
        <f>_xlfn.IFNA(VLOOKUP(C6911,list!G:I,3,FALSE),"")</f>
        <v/>
      </c>
      <c r="O6911" s="26" t="str">
        <f t="shared" si="537"/>
        <v/>
      </c>
      <c r="P6911" s="28" t="str">
        <f t="shared" si="541"/>
        <v/>
      </c>
      <c r="Q6911" s="24" t="str">
        <f t="shared" si="538"/>
        <v/>
      </c>
      <c r="R6911" s="24" t="str">
        <f t="shared" si="539"/>
        <v/>
      </c>
      <c r="S6911" s="27" t="str">
        <f t="shared" si="540"/>
        <v/>
      </c>
    </row>
    <row r="6912" spans="2:19" x14ac:dyDescent="0.3">
      <c r="B6912" s="24" t="str">
        <f>_xlfn.IFNA(VLOOKUP(A6912,list!B:C,2,FALSE),"")</f>
        <v/>
      </c>
      <c r="D6912" s="24" t="str">
        <f>_xlfn.IFNA(VLOOKUP(C6912,list!$G$2:$I$10,2,FALSE),"")</f>
        <v/>
      </c>
      <c r="E6912" s="24" t="str">
        <f>_xlfn.IFNA(VLOOKUP(C6912,list!G:I,3,FALSE),"")</f>
        <v/>
      </c>
      <c r="O6912" s="26" t="str">
        <f t="shared" si="537"/>
        <v/>
      </c>
      <c r="P6912" s="28" t="str">
        <f t="shared" si="541"/>
        <v/>
      </c>
      <c r="Q6912" s="24" t="str">
        <f t="shared" si="538"/>
        <v/>
      </c>
      <c r="R6912" s="24" t="str">
        <f t="shared" si="539"/>
        <v/>
      </c>
      <c r="S6912" s="27" t="str">
        <f t="shared" si="540"/>
        <v/>
      </c>
    </row>
    <row r="6913" spans="2:19" x14ac:dyDescent="0.3">
      <c r="B6913" s="24" t="str">
        <f>_xlfn.IFNA(VLOOKUP(A6913,list!B:C,2,FALSE),"")</f>
        <v/>
      </c>
      <c r="D6913" s="24" t="str">
        <f>_xlfn.IFNA(VLOOKUP(C6913,list!$G$2:$I$10,2,FALSE),"")</f>
        <v/>
      </c>
      <c r="E6913" s="24" t="str">
        <f>_xlfn.IFNA(VLOOKUP(C6913,list!G:I,3,FALSE),"")</f>
        <v/>
      </c>
      <c r="O6913" s="26" t="str">
        <f t="shared" si="537"/>
        <v/>
      </c>
      <c r="P6913" s="28" t="str">
        <f t="shared" si="541"/>
        <v/>
      </c>
      <c r="Q6913" s="24" t="str">
        <f t="shared" si="538"/>
        <v/>
      </c>
      <c r="R6913" s="24" t="str">
        <f t="shared" si="539"/>
        <v/>
      </c>
      <c r="S6913" s="27" t="str">
        <f t="shared" si="540"/>
        <v/>
      </c>
    </row>
    <row r="6914" spans="2:19" x14ac:dyDescent="0.3">
      <c r="B6914" s="24" t="str">
        <f>_xlfn.IFNA(VLOOKUP(A6914,list!B:C,2,FALSE),"")</f>
        <v/>
      </c>
      <c r="D6914" s="24" t="str">
        <f>_xlfn.IFNA(VLOOKUP(C6914,list!$G$2:$I$10,2,FALSE),"")</f>
        <v/>
      </c>
      <c r="E6914" s="24" t="str">
        <f>_xlfn.IFNA(VLOOKUP(C6914,list!G:I,3,FALSE),"")</f>
        <v/>
      </c>
      <c r="O6914" s="26" t="str">
        <f t="shared" ref="O6914:O6977" si="542">IFERROR(IF(H6914="","",DATE(YEAR(H6914),MONTH(H6914),1)),"")</f>
        <v/>
      </c>
      <c r="P6914" s="28" t="str">
        <f t="shared" si="541"/>
        <v/>
      </c>
      <c r="Q6914" s="24" t="str">
        <f t="shared" ref="Q6914:Q6977" si="543">IFERROR(IF(J6914="","",MONTH(EOMONTH(J6914,(DAY(J6914)&gt;15)+0))),"")</f>
        <v/>
      </c>
      <c r="R6914" s="24" t="str">
        <f t="shared" ref="R6914:R6977" si="544">IFERROR(IF(J6914="","",IF(AND(MONTH(J6914)=12,Q6914=1),YEAR(J6914)+1,YEAR(J6914))),"")</f>
        <v/>
      </c>
      <c r="S6914" s="27" t="str">
        <f t="shared" ref="S6914:S6977" si="545">IF(OR(Q6914="",R6914=""),"",DATE(R6914,Q6914,1))</f>
        <v/>
      </c>
    </row>
    <row r="6915" spans="2:19" x14ac:dyDescent="0.3">
      <c r="B6915" s="24" t="str">
        <f>_xlfn.IFNA(VLOOKUP(A6915,list!B:C,2,FALSE),"")</f>
        <v/>
      </c>
      <c r="D6915" s="24" t="str">
        <f>_xlfn.IFNA(VLOOKUP(C6915,list!$G$2:$I$10,2,FALSE),"")</f>
        <v/>
      </c>
      <c r="E6915" s="24" t="str">
        <f>_xlfn.IFNA(VLOOKUP(C6915,list!G:I,3,FALSE),"")</f>
        <v/>
      </c>
      <c r="O6915" s="26" t="str">
        <f t="shared" si="542"/>
        <v/>
      </c>
      <c r="P6915" s="28" t="str">
        <f t="shared" ref="P6915:P6978" si="546">IFERROR(IF(J6915&gt;0,((J6915-H6915)/7),""),"")</f>
        <v/>
      </c>
      <c r="Q6915" s="24" t="str">
        <f t="shared" si="543"/>
        <v/>
      </c>
      <c r="R6915" s="24" t="str">
        <f t="shared" si="544"/>
        <v/>
      </c>
      <c r="S6915" s="27" t="str">
        <f t="shared" si="545"/>
        <v/>
      </c>
    </row>
    <row r="6916" spans="2:19" x14ac:dyDescent="0.3">
      <c r="B6916" s="24" t="str">
        <f>_xlfn.IFNA(VLOOKUP(A6916,list!B:C,2,FALSE),"")</f>
        <v/>
      </c>
      <c r="D6916" s="24" t="str">
        <f>_xlfn.IFNA(VLOOKUP(C6916,list!$G$2:$I$10,2,FALSE),"")</f>
        <v/>
      </c>
      <c r="E6916" s="24" t="str">
        <f>_xlfn.IFNA(VLOOKUP(C6916,list!G:I,3,FALSE),"")</f>
        <v/>
      </c>
      <c r="O6916" s="26" t="str">
        <f t="shared" si="542"/>
        <v/>
      </c>
      <c r="P6916" s="28" t="str">
        <f t="shared" si="546"/>
        <v/>
      </c>
      <c r="Q6916" s="24" t="str">
        <f t="shared" si="543"/>
        <v/>
      </c>
      <c r="R6916" s="24" t="str">
        <f t="shared" si="544"/>
        <v/>
      </c>
      <c r="S6916" s="27" t="str">
        <f t="shared" si="545"/>
        <v/>
      </c>
    </row>
    <row r="6917" spans="2:19" x14ac:dyDescent="0.3">
      <c r="B6917" s="24" t="str">
        <f>_xlfn.IFNA(VLOOKUP(A6917,list!B:C,2,FALSE),"")</f>
        <v/>
      </c>
      <c r="D6917" s="24" t="str">
        <f>_xlfn.IFNA(VLOOKUP(C6917,list!$G$2:$I$10,2,FALSE),"")</f>
        <v/>
      </c>
      <c r="E6917" s="24" t="str">
        <f>_xlfn.IFNA(VLOOKUP(C6917,list!G:I,3,FALSE),"")</f>
        <v/>
      </c>
      <c r="O6917" s="26" t="str">
        <f t="shared" si="542"/>
        <v/>
      </c>
      <c r="P6917" s="28" t="str">
        <f t="shared" si="546"/>
        <v/>
      </c>
      <c r="Q6917" s="24" t="str">
        <f t="shared" si="543"/>
        <v/>
      </c>
      <c r="R6917" s="24" t="str">
        <f t="shared" si="544"/>
        <v/>
      </c>
      <c r="S6917" s="27" t="str">
        <f t="shared" si="545"/>
        <v/>
      </c>
    </row>
    <row r="6918" spans="2:19" x14ac:dyDescent="0.3">
      <c r="B6918" s="24" t="str">
        <f>_xlfn.IFNA(VLOOKUP(A6918,list!B:C,2,FALSE),"")</f>
        <v/>
      </c>
      <c r="D6918" s="24" t="str">
        <f>_xlfn.IFNA(VLOOKUP(C6918,list!$G$2:$I$10,2,FALSE),"")</f>
        <v/>
      </c>
      <c r="E6918" s="24" t="str">
        <f>_xlfn.IFNA(VLOOKUP(C6918,list!G:I,3,FALSE),"")</f>
        <v/>
      </c>
      <c r="O6918" s="26" t="str">
        <f t="shared" si="542"/>
        <v/>
      </c>
      <c r="P6918" s="28" t="str">
        <f t="shared" si="546"/>
        <v/>
      </c>
      <c r="Q6918" s="24" t="str">
        <f t="shared" si="543"/>
        <v/>
      </c>
      <c r="R6918" s="24" t="str">
        <f t="shared" si="544"/>
        <v/>
      </c>
      <c r="S6918" s="27" t="str">
        <f t="shared" si="545"/>
        <v/>
      </c>
    </row>
    <row r="6919" spans="2:19" x14ac:dyDescent="0.3">
      <c r="B6919" s="24" t="str">
        <f>_xlfn.IFNA(VLOOKUP(A6919,list!B:C,2,FALSE),"")</f>
        <v/>
      </c>
      <c r="D6919" s="24" t="str">
        <f>_xlfn.IFNA(VLOOKUP(C6919,list!$G$2:$I$10,2,FALSE),"")</f>
        <v/>
      </c>
      <c r="E6919" s="24" t="str">
        <f>_xlfn.IFNA(VLOOKUP(C6919,list!G:I,3,FALSE),"")</f>
        <v/>
      </c>
      <c r="O6919" s="26" t="str">
        <f t="shared" si="542"/>
        <v/>
      </c>
      <c r="P6919" s="28" t="str">
        <f t="shared" si="546"/>
        <v/>
      </c>
      <c r="Q6919" s="24" t="str">
        <f t="shared" si="543"/>
        <v/>
      </c>
      <c r="R6919" s="24" t="str">
        <f t="shared" si="544"/>
        <v/>
      </c>
      <c r="S6919" s="27" t="str">
        <f t="shared" si="545"/>
        <v/>
      </c>
    </row>
    <row r="6920" spans="2:19" x14ac:dyDescent="0.3">
      <c r="B6920" s="24" t="str">
        <f>_xlfn.IFNA(VLOOKUP(A6920,list!B:C,2,FALSE),"")</f>
        <v/>
      </c>
      <c r="D6920" s="24" t="str">
        <f>_xlfn.IFNA(VLOOKUP(C6920,list!$G$2:$I$10,2,FALSE),"")</f>
        <v/>
      </c>
      <c r="E6920" s="24" t="str">
        <f>_xlfn.IFNA(VLOOKUP(C6920,list!G:I,3,FALSE),"")</f>
        <v/>
      </c>
      <c r="O6920" s="26" t="str">
        <f t="shared" si="542"/>
        <v/>
      </c>
      <c r="P6920" s="28" t="str">
        <f t="shared" si="546"/>
        <v/>
      </c>
      <c r="Q6920" s="24" t="str">
        <f t="shared" si="543"/>
        <v/>
      </c>
      <c r="R6920" s="24" t="str">
        <f t="shared" si="544"/>
        <v/>
      </c>
      <c r="S6920" s="27" t="str">
        <f t="shared" si="545"/>
        <v/>
      </c>
    </row>
    <row r="6921" spans="2:19" x14ac:dyDescent="0.3">
      <c r="B6921" s="24" t="str">
        <f>_xlfn.IFNA(VLOOKUP(A6921,list!B:C,2,FALSE),"")</f>
        <v/>
      </c>
      <c r="D6921" s="24" t="str">
        <f>_xlfn.IFNA(VLOOKUP(C6921,list!$G$2:$I$10,2,FALSE),"")</f>
        <v/>
      </c>
      <c r="E6921" s="24" t="str">
        <f>_xlfn.IFNA(VLOOKUP(C6921,list!G:I,3,FALSE),"")</f>
        <v/>
      </c>
      <c r="O6921" s="26" t="str">
        <f t="shared" si="542"/>
        <v/>
      </c>
      <c r="P6921" s="28" t="str">
        <f t="shared" si="546"/>
        <v/>
      </c>
      <c r="Q6921" s="24" t="str">
        <f t="shared" si="543"/>
        <v/>
      </c>
      <c r="R6921" s="24" t="str">
        <f t="shared" si="544"/>
        <v/>
      </c>
      <c r="S6921" s="27" t="str">
        <f t="shared" si="545"/>
        <v/>
      </c>
    </row>
    <row r="6922" spans="2:19" x14ac:dyDescent="0.3">
      <c r="B6922" s="24" t="str">
        <f>_xlfn.IFNA(VLOOKUP(A6922,list!B:C,2,FALSE),"")</f>
        <v/>
      </c>
      <c r="D6922" s="24" t="str">
        <f>_xlfn.IFNA(VLOOKUP(C6922,list!$G$2:$I$10,2,FALSE),"")</f>
        <v/>
      </c>
      <c r="E6922" s="24" t="str">
        <f>_xlfn.IFNA(VLOOKUP(C6922,list!G:I,3,FALSE),"")</f>
        <v/>
      </c>
      <c r="O6922" s="26" t="str">
        <f t="shared" si="542"/>
        <v/>
      </c>
      <c r="P6922" s="28" t="str">
        <f t="shared" si="546"/>
        <v/>
      </c>
      <c r="Q6922" s="24" t="str">
        <f t="shared" si="543"/>
        <v/>
      </c>
      <c r="R6922" s="24" t="str">
        <f t="shared" si="544"/>
        <v/>
      </c>
      <c r="S6922" s="27" t="str">
        <f t="shared" si="545"/>
        <v/>
      </c>
    </row>
    <row r="6923" spans="2:19" x14ac:dyDescent="0.3">
      <c r="B6923" s="24" t="str">
        <f>_xlfn.IFNA(VLOOKUP(A6923,list!B:C,2,FALSE),"")</f>
        <v/>
      </c>
      <c r="D6923" s="24" t="str">
        <f>_xlfn.IFNA(VLOOKUP(C6923,list!$G$2:$I$10,2,FALSE),"")</f>
        <v/>
      </c>
      <c r="E6923" s="24" t="str">
        <f>_xlfn.IFNA(VLOOKUP(C6923,list!G:I,3,FALSE),"")</f>
        <v/>
      </c>
      <c r="O6923" s="26" t="str">
        <f t="shared" si="542"/>
        <v/>
      </c>
      <c r="P6923" s="28" t="str">
        <f t="shared" si="546"/>
        <v/>
      </c>
      <c r="Q6923" s="24" t="str">
        <f t="shared" si="543"/>
        <v/>
      </c>
      <c r="R6923" s="24" t="str">
        <f t="shared" si="544"/>
        <v/>
      </c>
      <c r="S6923" s="27" t="str">
        <f t="shared" si="545"/>
        <v/>
      </c>
    </row>
    <row r="6924" spans="2:19" x14ac:dyDescent="0.3">
      <c r="B6924" s="24" t="str">
        <f>_xlfn.IFNA(VLOOKUP(A6924,list!B:C,2,FALSE),"")</f>
        <v/>
      </c>
      <c r="D6924" s="24" t="str">
        <f>_xlfn.IFNA(VLOOKUP(C6924,list!$G$2:$I$10,2,FALSE),"")</f>
        <v/>
      </c>
      <c r="E6924" s="24" t="str">
        <f>_xlfn.IFNA(VLOOKUP(C6924,list!G:I,3,FALSE),"")</f>
        <v/>
      </c>
      <c r="O6924" s="26" t="str">
        <f t="shared" si="542"/>
        <v/>
      </c>
      <c r="P6924" s="28" t="str">
        <f t="shared" si="546"/>
        <v/>
      </c>
      <c r="Q6924" s="24" t="str">
        <f t="shared" si="543"/>
        <v/>
      </c>
      <c r="R6924" s="24" t="str">
        <f t="shared" si="544"/>
        <v/>
      </c>
      <c r="S6924" s="27" t="str">
        <f t="shared" si="545"/>
        <v/>
      </c>
    </row>
    <row r="6925" spans="2:19" x14ac:dyDescent="0.3">
      <c r="B6925" s="24" t="str">
        <f>_xlfn.IFNA(VLOOKUP(A6925,list!B:C,2,FALSE),"")</f>
        <v/>
      </c>
      <c r="D6925" s="24" t="str">
        <f>_xlfn.IFNA(VLOOKUP(C6925,list!$G$2:$I$10,2,FALSE),"")</f>
        <v/>
      </c>
      <c r="E6925" s="24" t="str">
        <f>_xlfn.IFNA(VLOOKUP(C6925,list!G:I,3,FALSE),"")</f>
        <v/>
      </c>
      <c r="O6925" s="26" t="str">
        <f t="shared" si="542"/>
        <v/>
      </c>
      <c r="P6925" s="28" t="str">
        <f t="shared" si="546"/>
        <v/>
      </c>
      <c r="Q6925" s="24" t="str">
        <f t="shared" si="543"/>
        <v/>
      </c>
      <c r="R6925" s="24" t="str">
        <f t="shared" si="544"/>
        <v/>
      </c>
      <c r="S6925" s="27" t="str">
        <f t="shared" si="545"/>
        <v/>
      </c>
    </row>
    <row r="6926" spans="2:19" x14ac:dyDescent="0.3">
      <c r="B6926" s="24" t="str">
        <f>_xlfn.IFNA(VLOOKUP(A6926,list!B:C,2,FALSE),"")</f>
        <v/>
      </c>
      <c r="D6926" s="24" t="str">
        <f>_xlfn.IFNA(VLOOKUP(C6926,list!$G$2:$I$10,2,FALSE),"")</f>
        <v/>
      </c>
      <c r="E6926" s="24" t="str">
        <f>_xlfn.IFNA(VLOOKUP(C6926,list!G:I,3,FALSE),"")</f>
        <v/>
      </c>
      <c r="O6926" s="26" t="str">
        <f t="shared" si="542"/>
        <v/>
      </c>
      <c r="P6926" s="28" t="str">
        <f t="shared" si="546"/>
        <v/>
      </c>
      <c r="Q6926" s="24" t="str">
        <f t="shared" si="543"/>
        <v/>
      </c>
      <c r="R6926" s="24" t="str">
        <f t="shared" si="544"/>
        <v/>
      </c>
      <c r="S6926" s="27" t="str">
        <f t="shared" si="545"/>
        <v/>
      </c>
    </row>
    <row r="6927" spans="2:19" x14ac:dyDescent="0.3">
      <c r="B6927" s="24" t="str">
        <f>_xlfn.IFNA(VLOOKUP(A6927,list!B:C,2,FALSE),"")</f>
        <v/>
      </c>
      <c r="D6927" s="24" t="str">
        <f>_xlfn.IFNA(VLOOKUP(C6927,list!$G$2:$I$10,2,FALSE),"")</f>
        <v/>
      </c>
      <c r="E6927" s="24" t="str">
        <f>_xlfn.IFNA(VLOOKUP(C6927,list!G:I,3,FALSE),"")</f>
        <v/>
      </c>
      <c r="O6927" s="26" t="str">
        <f t="shared" si="542"/>
        <v/>
      </c>
      <c r="P6927" s="28" t="str">
        <f t="shared" si="546"/>
        <v/>
      </c>
      <c r="Q6927" s="24" t="str">
        <f t="shared" si="543"/>
        <v/>
      </c>
      <c r="R6927" s="24" t="str">
        <f t="shared" si="544"/>
        <v/>
      </c>
      <c r="S6927" s="27" t="str">
        <f t="shared" si="545"/>
        <v/>
      </c>
    </row>
    <row r="6928" spans="2:19" x14ac:dyDescent="0.3">
      <c r="B6928" s="24" t="str">
        <f>_xlfn.IFNA(VLOOKUP(A6928,list!B:C,2,FALSE),"")</f>
        <v/>
      </c>
      <c r="D6928" s="24" t="str">
        <f>_xlfn.IFNA(VLOOKUP(C6928,list!$G$2:$I$10,2,FALSE),"")</f>
        <v/>
      </c>
      <c r="E6928" s="24" t="str">
        <f>_xlfn.IFNA(VLOOKUP(C6928,list!G:I,3,FALSE),"")</f>
        <v/>
      </c>
      <c r="O6928" s="26" t="str">
        <f t="shared" si="542"/>
        <v/>
      </c>
      <c r="P6928" s="28" t="str">
        <f t="shared" si="546"/>
        <v/>
      </c>
      <c r="Q6928" s="24" t="str">
        <f t="shared" si="543"/>
        <v/>
      </c>
      <c r="R6928" s="24" t="str">
        <f t="shared" si="544"/>
        <v/>
      </c>
      <c r="S6928" s="27" t="str">
        <f t="shared" si="545"/>
        <v/>
      </c>
    </row>
    <row r="6929" spans="2:19" x14ac:dyDescent="0.3">
      <c r="B6929" s="24" t="str">
        <f>_xlfn.IFNA(VLOOKUP(A6929,list!B:C,2,FALSE),"")</f>
        <v/>
      </c>
      <c r="D6929" s="24" t="str">
        <f>_xlfn.IFNA(VLOOKUP(C6929,list!$G$2:$I$10,2,FALSE),"")</f>
        <v/>
      </c>
      <c r="E6929" s="24" t="str">
        <f>_xlfn.IFNA(VLOOKUP(C6929,list!G:I,3,FALSE),"")</f>
        <v/>
      </c>
      <c r="O6929" s="26" t="str">
        <f t="shared" si="542"/>
        <v/>
      </c>
      <c r="P6929" s="28" t="str">
        <f t="shared" si="546"/>
        <v/>
      </c>
      <c r="Q6929" s="24" t="str">
        <f t="shared" si="543"/>
        <v/>
      </c>
      <c r="R6929" s="24" t="str">
        <f t="shared" si="544"/>
        <v/>
      </c>
      <c r="S6929" s="27" t="str">
        <f t="shared" si="545"/>
        <v/>
      </c>
    </row>
    <row r="6930" spans="2:19" x14ac:dyDescent="0.3">
      <c r="B6930" s="24" t="str">
        <f>_xlfn.IFNA(VLOOKUP(A6930,list!B:C,2,FALSE),"")</f>
        <v/>
      </c>
      <c r="D6930" s="24" t="str">
        <f>_xlfn.IFNA(VLOOKUP(C6930,list!$G$2:$I$10,2,FALSE),"")</f>
        <v/>
      </c>
      <c r="E6930" s="24" t="str">
        <f>_xlfn.IFNA(VLOOKUP(C6930,list!G:I,3,FALSE),"")</f>
        <v/>
      </c>
      <c r="O6930" s="26" t="str">
        <f t="shared" si="542"/>
        <v/>
      </c>
      <c r="P6930" s="28" t="str">
        <f t="shared" si="546"/>
        <v/>
      </c>
      <c r="Q6930" s="24" t="str">
        <f t="shared" si="543"/>
        <v/>
      </c>
      <c r="R6930" s="24" t="str">
        <f t="shared" si="544"/>
        <v/>
      </c>
      <c r="S6930" s="27" t="str">
        <f t="shared" si="545"/>
        <v/>
      </c>
    </row>
    <row r="6931" spans="2:19" x14ac:dyDescent="0.3">
      <c r="B6931" s="24" t="str">
        <f>_xlfn.IFNA(VLOOKUP(A6931,list!B:C,2,FALSE),"")</f>
        <v/>
      </c>
      <c r="D6931" s="24" t="str">
        <f>_xlfn.IFNA(VLOOKUP(C6931,list!$G$2:$I$10,2,FALSE),"")</f>
        <v/>
      </c>
      <c r="E6931" s="24" t="str">
        <f>_xlfn.IFNA(VLOOKUP(C6931,list!G:I,3,FALSE),"")</f>
        <v/>
      </c>
      <c r="O6931" s="26" t="str">
        <f t="shared" si="542"/>
        <v/>
      </c>
      <c r="P6931" s="28" t="str">
        <f t="shared" si="546"/>
        <v/>
      </c>
      <c r="Q6931" s="24" t="str">
        <f t="shared" si="543"/>
        <v/>
      </c>
      <c r="R6931" s="24" t="str">
        <f t="shared" si="544"/>
        <v/>
      </c>
      <c r="S6931" s="27" t="str">
        <f t="shared" si="545"/>
        <v/>
      </c>
    </row>
    <row r="6932" spans="2:19" x14ac:dyDescent="0.3">
      <c r="B6932" s="24" t="str">
        <f>_xlfn.IFNA(VLOOKUP(A6932,list!B:C,2,FALSE),"")</f>
        <v/>
      </c>
      <c r="D6932" s="24" t="str">
        <f>_xlfn.IFNA(VLOOKUP(C6932,list!$G$2:$I$10,2,FALSE),"")</f>
        <v/>
      </c>
      <c r="E6932" s="24" t="str">
        <f>_xlfn.IFNA(VLOOKUP(C6932,list!G:I,3,FALSE),"")</f>
        <v/>
      </c>
      <c r="O6932" s="26" t="str">
        <f t="shared" si="542"/>
        <v/>
      </c>
      <c r="P6932" s="28" t="str">
        <f t="shared" si="546"/>
        <v/>
      </c>
      <c r="Q6932" s="24" t="str">
        <f t="shared" si="543"/>
        <v/>
      </c>
      <c r="R6932" s="24" t="str">
        <f t="shared" si="544"/>
        <v/>
      </c>
      <c r="S6932" s="27" t="str">
        <f t="shared" si="545"/>
        <v/>
      </c>
    </row>
    <row r="6933" spans="2:19" x14ac:dyDescent="0.3">
      <c r="B6933" s="24" t="str">
        <f>_xlfn.IFNA(VLOOKUP(A6933,list!B:C,2,FALSE),"")</f>
        <v/>
      </c>
      <c r="D6933" s="24" t="str">
        <f>_xlfn.IFNA(VLOOKUP(C6933,list!$G$2:$I$10,2,FALSE),"")</f>
        <v/>
      </c>
      <c r="E6933" s="24" t="str">
        <f>_xlfn.IFNA(VLOOKUP(C6933,list!G:I,3,FALSE),"")</f>
        <v/>
      </c>
      <c r="O6933" s="26" t="str">
        <f t="shared" si="542"/>
        <v/>
      </c>
      <c r="P6933" s="28" t="str">
        <f t="shared" si="546"/>
        <v/>
      </c>
      <c r="Q6933" s="24" t="str">
        <f t="shared" si="543"/>
        <v/>
      </c>
      <c r="R6933" s="24" t="str">
        <f t="shared" si="544"/>
        <v/>
      </c>
      <c r="S6933" s="27" t="str">
        <f t="shared" si="545"/>
        <v/>
      </c>
    </row>
    <row r="6934" spans="2:19" x14ac:dyDescent="0.3">
      <c r="B6934" s="24" t="str">
        <f>_xlfn.IFNA(VLOOKUP(A6934,list!B:C,2,FALSE),"")</f>
        <v/>
      </c>
      <c r="D6934" s="24" t="str">
        <f>_xlfn.IFNA(VLOOKUP(C6934,list!$G$2:$I$10,2,FALSE),"")</f>
        <v/>
      </c>
      <c r="E6934" s="24" t="str">
        <f>_xlfn.IFNA(VLOOKUP(C6934,list!G:I,3,FALSE),"")</f>
        <v/>
      </c>
      <c r="O6934" s="26" t="str">
        <f t="shared" si="542"/>
        <v/>
      </c>
      <c r="P6934" s="28" t="str">
        <f t="shared" si="546"/>
        <v/>
      </c>
      <c r="Q6934" s="24" t="str">
        <f t="shared" si="543"/>
        <v/>
      </c>
      <c r="R6934" s="24" t="str">
        <f t="shared" si="544"/>
        <v/>
      </c>
      <c r="S6934" s="27" t="str">
        <f t="shared" si="545"/>
        <v/>
      </c>
    </row>
    <row r="6935" spans="2:19" x14ac:dyDescent="0.3">
      <c r="B6935" s="24" t="str">
        <f>_xlfn.IFNA(VLOOKUP(A6935,list!B:C,2,FALSE),"")</f>
        <v/>
      </c>
      <c r="D6935" s="24" t="str">
        <f>_xlfn.IFNA(VLOOKUP(C6935,list!$G$2:$I$10,2,FALSE),"")</f>
        <v/>
      </c>
      <c r="E6935" s="24" t="str">
        <f>_xlfn.IFNA(VLOOKUP(C6935,list!G:I,3,FALSE),"")</f>
        <v/>
      </c>
      <c r="O6935" s="26" t="str">
        <f t="shared" si="542"/>
        <v/>
      </c>
      <c r="P6935" s="28" t="str">
        <f t="shared" si="546"/>
        <v/>
      </c>
      <c r="Q6935" s="24" t="str">
        <f t="shared" si="543"/>
        <v/>
      </c>
      <c r="R6935" s="24" t="str">
        <f t="shared" si="544"/>
        <v/>
      </c>
      <c r="S6935" s="27" t="str">
        <f t="shared" si="545"/>
        <v/>
      </c>
    </row>
    <row r="6936" spans="2:19" x14ac:dyDescent="0.3">
      <c r="B6936" s="24" t="str">
        <f>_xlfn.IFNA(VLOOKUP(A6936,list!B:C,2,FALSE),"")</f>
        <v/>
      </c>
      <c r="D6936" s="24" t="str">
        <f>_xlfn.IFNA(VLOOKUP(C6936,list!$G$2:$I$10,2,FALSE),"")</f>
        <v/>
      </c>
      <c r="E6936" s="24" t="str">
        <f>_xlfn.IFNA(VLOOKUP(C6936,list!G:I,3,FALSE),"")</f>
        <v/>
      </c>
      <c r="O6936" s="26" t="str">
        <f t="shared" si="542"/>
        <v/>
      </c>
      <c r="P6936" s="28" t="str">
        <f t="shared" si="546"/>
        <v/>
      </c>
      <c r="Q6936" s="24" t="str">
        <f t="shared" si="543"/>
        <v/>
      </c>
      <c r="R6936" s="24" t="str">
        <f t="shared" si="544"/>
        <v/>
      </c>
      <c r="S6936" s="27" t="str">
        <f t="shared" si="545"/>
        <v/>
      </c>
    </row>
    <row r="6937" spans="2:19" x14ac:dyDescent="0.3">
      <c r="B6937" s="24" t="str">
        <f>_xlfn.IFNA(VLOOKUP(A6937,list!B:C,2,FALSE),"")</f>
        <v/>
      </c>
      <c r="D6937" s="24" t="str">
        <f>_xlfn.IFNA(VLOOKUP(C6937,list!$G$2:$I$10,2,FALSE),"")</f>
        <v/>
      </c>
      <c r="E6937" s="24" t="str">
        <f>_xlfn.IFNA(VLOOKUP(C6937,list!G:I,3,FALSE),"")</f>
        <v/>
      </c>
      <c r="O6937" s="26" t="str">
        <f t="shared" si="542"/>
        <v/>
      </c>
      <c r="P6937" s="28" t="str">
        <f t="shared" si="546"/>
        <v/>
      </c>
      <c r="Q6937" s="24" t="str">
        <f t="shared" si="543"/>
        <v/>
      </c>
      <c r="R6937" s="24" t="str">
        <f t="shared" si="544"/>
        <v/>
      </c>
      <c r="S6937" s="27" t="str">
        <f t="shared" si="545"/>
        <v/>
      </c>
    </row>
    <row r="6938" spans="2:19" x14ac:dyDescent="0.3">
      <c r="B6938" s="24" t="str">
        <f>_xlfn.IFNA(VLOOKUP(A6938,list!B:C,2,FALSE),"")</f>
        <v/>
      </c>
      <c r="D6938" s="24" t="str">
        <f>_xlfn.IFNA(VLOOKUP(C6938,list!$G$2:$I$10,2,FALSE),"")</f>
        <v/>
      </c>
      <c r="E6938" s="24" t="str">
        <f>_xlfn.IFNA(VLOOKUP(C6938,list!G:I,3,FALSE),"")</f>
        <v/>
      </c>
      <c r="O6938" s="26" t="str">
        <f t="shared" si="542"/>
        <v/>
      </c>
      <c r="P6938" s="28" t="str">
        <f t="shared" si="546"/>
        <v/>
      </c>
      <c r="Q6938" s="24" t="str">
        <f t="shared" si="543"/>
        <v/>
      </c>
      <c r="R6938" s="24" t="str">
        <f t="shared" si="544"/>
        <v/>
      </c>
      <c r="S6938" s="27" t="str">
        <f t="shared" si="545"/>
        <v/>
      </c>
    </row>
    <row r="6939" spans="2:19" x14ac:dyDescent="0.3">
      <c r="B6939" s="24" t="str">
        <f>_xlfn.IFNA(VLOOKUP(A6939,list!B:C,2,FALSE),"")</f>
        <v/>
      </c>
      <c r="D6939" s="24" t="str">
        <f>_xlfn.IFNA(VLOOKUP(C6939,list!$G$2:$I$10,2,FALSE),"")</f>
        <v/>
      </c>
      <c r="E6939" s="24" t="str">
        <f>_xlfn.IFNA(VLOOKUP(C6939,list!G:I,3,FALSE),"")</f>
        <v/>
      </c>
      <c r="O6939" s="26" t="str">
        <f t="shared" si="542"/>
        <v/>
      </c>
      <c r="P6939" s="28" t="str">
        <f t="shared" si="546"/>
        <v/>
      </c>
      <c r="Q6939" s="24" t="str">
        <f t="shared" si="543"/>
        <v/>
      </c>
      <c r="R6939" s="24" t="str">
        <f t="shared" si="544"/>
        <v/>
      </c>
      <c r="S6939" s="27" t="str">
        <f t="shared" si="545"/>
        <v/>
      </c>
    </row>
    <row r="6940" spans="2:19" x14ac:dyDescent="0.3">
      <c r="B6940" s="24" t="str">
        <f>_xlfn.IFNA(VLOOKUP(A6940,list!B:C,2,FALSE),"")</f>
        <v/>
      </c>
      <c r="D6940" s="24" t="str">
        <f>_xlfn.IFNA(VLOOKUP(C6940,list!$G$2:$I$10,2,FALSE),"")</f>
        <v/>
      </c>
      <c r="E6940" s="24" t="str">
        <f>_xlfn.IFNA(VLOOKUP(C6940,list!G:I,3,FALSE),"")</f>
        <v/>
      </c>
      <c r="O6940" s="26" t="str">
        <f t="shared" si="542"/>
        <v/>
      </c>
      <c r="P6940" s="28" t="str">
        <f t="shared" si="546"/>
        <v/>
      </c>
      <c r="Q6940" s="24" t="str">
        <f t="shared" si="543"/>
        <v/>
      </c>
      <c r="R6940" s="24" t="str">
        <f t="shared" si="544"/>
        <v/>
      </c>
      <c r="S6940" s="27" t="str">
        <f t="shared" si="545"/>
        <v/>
      </c>
    </row>
    <row r="6941" spans="2:19" x14ac:dyDescent="0.3">
      <c r="B6941" s="24" t="str">
        <f>_xlfn.IFNA(VLOOKUP(A6941,list!B:C,2,FALSE),"")</f>
        <v/>
      </c>
      <c r="D6941" s="24" t="str">
        <f>_xlfn.IFNA(VLOOKUP(C6941,list!$G$2:$I$10,2,FALSE),"")</f>
        <v/>
      </c>
      <c r="E6941" s="24" t="str">
        <f>_xlfn.IFNA(VLOOKUP(C6941,list!G:I,3,FALSE),"")</f>
        <v/>
      </c>
      <c r="O6941" s="26" t="str">
        <f t="shared" si="542"/>
        <v/>
      </c>
      <c r="P6941" s="28" t="str">
        <f t="shared" si="546"/>
        <v/>
      </c>
      <c r="Q6941" s="24" t="str">
        <f t="shared" si="543"/>
        <v/>
      </c>
      <c r="R6941" s="24" t="str">
        <f t="shared" si="544"/>
        <v/>
      </c>
      <c r="S6941" s="27" t="str">
        <f t="shared" si="545"/>
        <v/>
      </c>
    </row>
    <row r="6942" spans="2:19" x14ac:dyDescent="0.3">
      <c r="B6942" s="24" t="str">
        <f>_xlfn.IFNA(VLOOKUP(A6942,list!B:C,2,FALSE),"")</f>
        <v/>
      </c>
      <c r="D6942" s="24" t="str">
        <f>_xlfn.IFNA(VLOOKUP(C6942,list!$G$2:$I$10,2,FALSE),"")</f>
        <v/>
      </c>
      <c r="E6942" s="24" t="str">
        <f>_xlfn.IFNA(VLOOKUP(C6942,list!G:I,3,FALSE),"")</f>
        <v/>
      </c>
      <c r="O6942" s="26" t="str">
        <f t="shared" si="542"/>
        <v/>
      </c>
      <c r="P6942" s="28" t="str">
        <f t="shared" si="546"/>
        <v/>
      </c>
      <c r="Q6942" s="24" t="str">
        <f t="shared" si="543"/>
        <v/>
      </c>
      <c r="R6942" s="24" t="str">
        <f t="shared" si="544"/>
        <v/>
      </c>
      <c r="S6942" s="27" t="str">
        <f t="shared" si="545"/>
        <v/>
      </c>
    </row>
    <row r="6943" spans="2:19" x14ac:dyDescent="0.3">
      <c r="B6943" s="24" t="str">
        <f>_xlfn.IFNA(VLOOKUP(A6943,list!B:C,2,FALSE),"")</f>
        <v/>
      </c>
      <c r="D6943" s="24" t="str">
        <f>_xlfn.IFNA(VLOOKUP(C6943,list!$G$2:$I$10,2,FALSE),"")</f>
        <v/>
      </c>
      <c r="E6943" s="24" t="str">
        <f>_xlfn.IFNA(VLOOKUP(C6943,list!G:I,3,FALSE),"")</f>
        <v/>
      </c>
      <c r="O6943" s="26" t="str">
        <f t="shared" si="542"/>
        <v/>
      </c>
      <c r="P6943" s="28" t="str">
        <f t="shared" si="546"/>
        <v/>
      </c>
      <c r="Q6943" s="24" t="str">
        <f t="shared" si="543"/>
        <v/>
      </c>
      <c r="R6943" s="24" t="str">
        <f t="shared" si="544"/>
        <v/>
      </c>
      <c r="S6943" s="27" t="str">
        <f t="shared" si="545"/>
        <v/>
      </c>
    </row>
    <row r="6944" spans="2:19" x14ac:dyDescent="0.3">
      <c r="B6944" s="24" t="str">
        <f>_xlfn.IFNA(VLOOKUP(A6944,list!B:C,2,FALSE),"")</f>
        <v/>
      </c>
      <c r="D6944" s="24" t="str">
        <f>_xlfn.IFNA(VLOOKUP(C6944,list!$G$2:$I$10,2,FALSE),"")</f>
        <v/>
      </c>
      <c r="E6944" s="24" t="str">
        <f>_xlfn.IFNA(VLOOKUP(C6944,list!G:I,3,FALSE),"")</f>
        <v/>
      </c>
      <c r="O6944" s="26" t="str">
        <f t="shared" si="542"/>
        <v/>
      </c>
      <c r="P6944" s="28" t="str">
        <f t="shared" si="546"/>
        <v/>
      </c>
      <c r="Q6944" s="24" t="str">
        <f t="shared" si="543"/>
        <v/>
      </c>
      <c r="R6944" s="24" t="str">
        <f t="shared" si="544"/>
        <v/>
      </c>
      <c r="S6944" s="27" t="str">
        <f t="shared" si="545"/>
        <v/>
      </c>
    </row>
    <row r="6945" spans="2:19" x14ac:dyDescent="0.3">
      <c r="B6945" s="24" t="str">
        <f>_xlfn.IFNA(VLOOKUP(A6945,list!B:C,2,FALSE),"")</f>
        <v/>
      </c>
      <c r="D6945" s="24" t="str">
        <f>_xlfn.IFNA(VLOOKUP(C6945,list!$G$2:$I$10,2,FALSE),"")</f>
        <v/>
      </c>
      <c r="E6945" s="24" t="str">
        <f>_xlfn.IFNA(VLOOKUP(C6945,list!G:I,3,FALSE),"")</f>
        <v/>
      </c>
      <c r="O6945" s="26" t="str">
        <f t="shared" si="542"/>
        <v/>
      </c>
      <c r="P6945" s="28" t="str">
        <f t="shared" si="546"/>
        <v/>
      </c>
      <c r="Q6945" s="24" t="str">
        <f t="shared" si="543"/>
        <v/>
      </c>
      <c r="R6945" s="24" t="str">
        <f t="shared" si="544"/>
        <v/>
      </c>
      <c r="S6945" s="27" t="str">
        <f t="shared" si="545"/>
        <v/>
      </c>
    </row>
    <row r="6946" spans="2:19" x14ac:dyDescent="0.3">
      <c r="B6946" s="24" t="str">
        <f>_xlfn.IFNA(VLOOKUP(A6946,list!B:C,2,FALSE),"")</f>
        <v/>
      </c>
      <c r="D6946" s="24" t="str">
        <f>_xlfn.IFNA(VLOOKUP(C6946,list!$G$2:$I$10,2,FALSE),"")</f>
        <v/>
      </c>
      <c r="E6946" s="24" t="str">
        <f>_xlfn.IFNA(VLOOKUP(C6946,list!G:I,3,FALSE),"")</f>
        <v/>
      </c>
      <c r="O6946" s="26" t="str">
        <f t="shared" si="542"/>
        <v/>
      </c>
      <c r="P6946" s="28" t="str">
        <f t="shared" si="546"/>
        <v/>
      </c>
      <c r="Q6946" s="24" t="str">
        <f t="shared" si="543"/>
        <v/>
      </c>
      <c r="R6946" s="24" t="str">
        <f t="shared" si="544"/>
        <v/>
      </c>
      <c r="S6946" s="27" t="str">
        <f t="shared" si="545"/>
        <v/>
      </c>
    </row>
    <row r="6947" spans="2:19" x14ac:dyDescent="0.3">
      <c r="B6947" s="24" t="str">
        <f>_xlfn.IFNA(VLOOKUP(A6947,list!B:C,2,FALSE),"")</f>
        <v/>
      </c>
      <c r="D6947" s="24" t="str">
        <f>_xlfn.IFNA(VLOOKUP(C6947,list!$G$2:$I$10,2,FALSE),"")</f>
        <v/>
      </c>
      <c r="E6947" s="24" t="str">
        <f>_xlfn.IFNA(VLOOKUP(C6947,list!G:I,3,FALSE),"")</f>
        <v/>
      </c>
      <c r="O6947" s="26" t="str">
        <f t="shared" si="542"/>
        <v/>
      </c>
      <c r="P6947" s="28" t="str">
        <f t="shared" si="546"/>
        <v/>
      </c>
      <c r="Q6947" s="24" t="str">
        <f t="shared" si="543"/>
        <v/>
      </c>
      <c r="R6947" s="24" t="str">
        <f t="shared" si="544"/>
        <v/>
      </c>
      <c r="S6947" s="27" t="str">
        <f t="shared" si="545"/>
        <v/>
      </c>
    </row>
    <row r="6948" spans="2:19" x14ac:dyDescent="0.3">
      <c r="B6948" s="24" t="str">
        <f>_xlfn.IFNA(VLOOKUP(A6948,list!B:C,2,FALSE),"")</f>
        <v/>
      </c>
      <c r="D6948" s="24" t="str">
        <f>_xlfn.IFNA(VLOOKUP(C6948,list!$G$2:$I$10,2,FALSE),"")</f>
        <v/>
      </c>
      <c r="E6948" s="24" t="str">
        <f>_xlfn.IFNA(VLOOKUP(C6948,list!G:I,3,FALSE),"")</f>
        <v/>
      </c>
      <c r="O6948" s="26" t="str">
        <f t="shared" si="542"/>
        <v/>
      </c>
      <c r="P6948" s="28" t="str">
        <f t="shared" si="546"/>
        <v/>
      </c>
      <c r="Q6948" s="24" t="str">
        <f t="shared" si="543"/>
        <v/>
      </c>
      <c r="R6948" s="24" t="str">
        <f t="shared" si="544"/>
        <v/>
      </c>
      <c r="S6948" s="27" t="str">
        <f t="shared" si="545"/>
        <v/>
      </c>
    </row>
    <row r="6949" spans="2:19" x14ac:dyDescent="0.3">
      <c r="B6949" s="24" t="str">
        <f>_xlfn.IFNA(VLOOKUP(A6949,list!B:C,2,FALSE),"")</f>
        <v/>
      </c>
      <c r="D6949" s="24" t="str">
        <f>_xlfn.IFNA(VLOOKUP(C6949,list!$G$2:$I$10,2,FALSE),"")</f>
        <v/>
      </c>
      <c r="E6949" s="24" t="str">
        <f>_xlfn.IFNA(VLOOKUP(C6949,list!G:I,3,FALSE),"")</f>
        <v/>
      </c>
      <c r="O6949" s="26" t="str">
        <f t="shared" si="542"/>
        <v/>
      </c>
      <c r="P6949" s="28" t="str">
        <f t="shared" si="546"/>
        <v/>
      </c>
      <c r="Q6949" s="24" t="str">
        <f t="shared" si="543"/>
        <v/>
      </c>
      <c r="R6949" s="24" t="str">
        <f t="shared" si="544"/>
        <v/>
      </c>
      <c r="S6949" s="27" t="str">
        <f t="shared" si="545"/>
        <v/>
      </c>
    </row>
    <row r="6950" spans="2:19" x14ac:dyDescent="0.3">
      <c r="B6950" s="24" t="str">
        <f>_xlfn.IFNA(VLOOKUP(A6950,list!B:C,2,FALSE),"")</f>
        <v/>
      </c>
      <c r="D6950" s="24" t="str">
        <f>_xlfn.IFNA(VLOOKUP(C6950,list!$G$2:$I$10,2,FALSE),"")</f>
        <v/>
      </c>
      <c r="E6950" s="24" t="str">
        <f>_xlfn.IFNA(VLOOKUP(C6950,list!G:I,3,FALSE),"")</f>
        <v/>
      </c>
      <c r="O6950" s="26" t="str">
        <f t="shared" si="542"/>
        <v/>
      </c>
      <c r="P6950" s="28" t="str">
        <f t="shared" si="546"/>
        <v/>
      </c>
      <c r="Q6950" s="24" t="str">
        <f t="shared" si="543"/>
        <v/>
      </c>
      <c r="R6950" s="24" t="str">
        <f t="shared" si="544"/>
        <v/>
      </c>
      <c r="S6950" s="27" t="str">
        <f t="shared" si="545"/>
        <v/>
      </c>
    </row>
    <row r="6951" spans="2:19" x14ac:dyDescent="0.3">
      <c r="B6951" s="24" t="str">
        <f>_xlfn.IFNA(VLOOKUP(A6951,list!B:C,2,FALSE),"")</f>
        <v/>
      </c>
      <c r="D6951" s="24" t="str">
        <f>_xlfn.IFNA(VLOOKUP(C6951,list!$G$2:$I$10,2,FALSE),"")</f>
        <v/>
      </c>
      <c r="E6951" s="24" t="str">
        <f>_xlfn.IFNA(VLOOKUP(C6951,list!G:I,3,FALSE),"")</f>
        <v/>
      </c>
      <c r="O6951" s="26" t="str">
        <f t="shared" si="542"/>
        <v/>
      </c>
      <c r="P6951" s="28" t="str">
        <f t="shared" si="546"/>
        <v/>
      </c>
      <c r="Q6951" s="24" t="str">
        <f t="shared" si="543"/>
        <v/>
      </c>
      <c r="R6951" s="24" t="str">
        <f t="shared" si="544"/>
        <v/>
      </c>
      <c r="S6951" s="27" t="str">
        <f t="shared" si="545"/>
        <v/>
      </c>
    </row>
    <row r="6952" spans="2:19" x14ac:dyDescent="0.3">
      <c r="B6952" s="24" t="str">
        <f>_xlfn.IFNA(VLOOKUP(A6952,list!B:C,2,FALSE),"")</f>
        <v/>
      </c>
      <c r="D6952" s="24" t="str">
        <f>_xlfn.IFNA(VLOOKUP(C6952,list!$G$2:$I$10,2,FALSE),"")</f>
        <v/>
      </c>
      <c r="E6952" s="24" t="str">
        <f>_xlfn.IFNA(VLOOKUP(C6952,list!G:I,3,FALSE),"")</f>
        <v/>
      </c>
      <c r="O6952" s="26" t="str">
        <f t="shared" si="542"/>
        <v/>
      </c>
      <c r="P6952" s="28" t="str">
        <f t="shared" si="546"/>
        <v/>
      </c>
      <c r="Q6952" s="24" t="str">
        <f t="shared" si="543"/>
        <v/>
      </c>
      <c r="R6952" s="24" t="str">
        <f t="shared" si="544"/>
        <v/>
      </c>
      <c r="S6952" s="27" t="str">
        <f t="shared" si="545"/>
        <v/>
      </c>
    </row>
    <row r="6953" spans="2:19" x14ac:dyDescent="0.3">
      <c r="B6953" s="24" t="str">
        <f>_xlfn.IFNA(VLOOKUP(A6953,list!B:C,2,FALSE),"")</f>
        <v/>
      </c>
      <c r="D6953" s="24" t="str">
        <f>_xlfn.IFNA(VLOOKUP(C6953,list!$G$2:$I$10,2,FALSE),"")</f>
        <v/>
      </c>
      <c r="E6953" s="24" t="str">
        <f>_xlfn.IFNA(VLOOKUP(C6953,list!G:I,3,FALSE),"")</f>
        <v/>
      </c>
      <c r="O6953" s="26" t="str">
        <f t="shared" si="542"/>
        <v/>
      </c>
      <c r="P6953" s="28" t="str">
        <f t="shared" si="546"/>
        <v/>
      </c>
      <c r="Q6953" s="24" t="str">
        <f t="shared" si="543"/>
        <v/>
      </c>
      <c r="R6953" s="24" t="str">
        <f t="shared" si="544"/>
        <v/>
      </c>
      <c r="S6953" s="27" t="str">
        <f t="shared" si="545"/>
        <v/>
      </c>
    </row>
    <row r="6954" spans="2:19" x14ac:dyDescent="0.3">
      <c r="B6954" s="24" t="str">
        <f>_xlfn.IFNA(VLOOKUP(A6954,list!B:C,2,FALSE),"")</f>
        <v/>
      </c>
      <c r="D6954" s="24" t="str">
        <f>_xlfn.IFNA(VLOOKUP(C6954,list!$G$2:$I$10,2,FALSE),"")</f>
        <v/>
      </c>
      <c r="E6954" s="24" t="str">
        <f>_xlfn.IFNA(VLOOKUP(C6954,list!G:I,3,FALSE),"")</f>
        <v/>
      </c>
      <c r="O6954" s="26" t="str">
        <f t="shared" si="542"/>
        <v/>
      </c>
      <c r="P6954" s="28" t="str">
        <f t="shared" si="546"/>
        <v/>
      </c>
      <c r="Q6954" s="24" t="str">
        <f t="shared" si="543"/>
        <v/>
      </c>
      <c r="R6954" s="24" t="str">
        <f t="shared" si="544"/>
        <v/>
      </c>
      <c r="S6954" s="27" t="str">
        <f t="shared" si="545"/>
        <v/>
      </c>
    </row>
    <row r="6955" spans="2:19" x14ac:dyDescent="0.3">
      <c r="B6955" s="24" t="str">
        <f>_xlfn.IFNA(VLOOKUP(A6955,list!B:C,2,FALSE),"")</f>
        <v/>
      </c>
      <c r="D6955" s="24" t="str">
        <f>_xlfn.IFNA(VLOOKUP(C6955,list!$G$2:$I$10,2,FALSE),"")</f>
        <v/>
      </c>
      <c r="E6955" s="24" t="str">
        <f>_xlfn.IFNA(VLOOKUP(C6955,list!G:I,3,FALSE),"")</f>
        <v/>
      </c>
      <c r="O6955" s="26" t="str">
        <f t="shared" si="542"/>
        <v/>
      </c>
      <c r="P6955" s="28" t="str">
        <f t="shared" si="546"/>
        <v/>
      </c>
      <c r="Q6955" s="24" t="str">
        <f t="shared" si="543"/>
        <v/>
      </c>
      <c r="R6955" s="24" t="str">
        <f t="shared" si="544"/>
        <v/>
      </c>
      <c r="S6955" s="27" t="str">
        <f t="shared" si="545"/>
        <v/>
      </c>
    </row>
    <row r="6956" spans="2:19" x14ac:dyDescent="0.3">
      <c r="B6956" s="24" t="str">
        <f>_xlfn.IFNA(VLOOKUP(A6956,list!B:C,2,FALSE),"")</f>
        <v/>
      </c>
      <c r="D6956" s="24" t="str">
        <f>_xlfn.IFNA(VLOOKUP(C6956,list!$G$2:$I$10,2,FALSE),"")</f>
        <v/>
      </c>
      <c r="E6956" s="24" t="str">
        <f>_xlfn.IFNA(VLOOKUP(C6956,list!G:I,3,FALSE),"")</f>
        <v/>
      </c>
      <c r="O6956" s="26" t="str">
        <f t="shared" si="542"/>
        <v/>
      </c>
      <c r="P6956" s="28" t="str">
        <f t="shared" si="546"/>
        <v/>
      </c>
      <c r="Q6956" s="24" t="str">
        <f t="shared" si="543"/>
        <v/>
      </c>
      <c r="R6956" s="24" t="str">
        <f t="shared" si="544"/>
        <v/>
      </c>
      <c r="S6956" s="27" t="str">
        <f t="shared" si="545"/>
        <v/>
      </c>
    </row>
    <row r="6957" spans="2:19" x14ac:dyDescent="0.3">
      <c r="B6957" s="24" t="str">
        <f>_xlfn.IFNA(VLOOKUP(A6957,list!B:C,2,FALSE),"")</f>
        <v/>
      </c>
      <c r="D6957" s="24" t="str">
        <f>_xlfn.IFNA(VLOOKUP(C6957,list!$G$2:$I$10,2,FALSE),"")</f>
        <v/>
      </c>
      <c r="E6957" s="24" t="str">
        <f>_xlfn.IFNA(VLOOKUP(C6957,list!G:I,3,FALSE),"")</f>
        <v/>
      </c>
      <c r="O6957" s="26" t="str">
        <f t="shared" si="542"/>
        <v/>
      </c>
      <c r="P6957" s="28" t="str">
        <f t="shared" si="546"/>
        <v/>
      </c>
      <c r="Q6957" s="24" t="str">
        <f t="shared" si="543"/>
        <v/>
      </c>
      <c r="R6957" s="24" t="str">
        <f t="shared" si="544"/>
        <v/>
      </c>
      <c r="S6957" s="27" t="str">
        <f t="shared" si="545"/>
        <v/>
      </c>
    </row>
    <row r="6958" spans="2:19" x14ac:dyDescent="0.3">
      <c r="B6958" s="24" t="str">
        <f>_xlfn.IFNA(VLOOKUP(A6958,list!B:C,2,FALSE),"")</f>
        <v/>
      </c>
      <c r="D6958" s="24" t="str">
        <f>_xlfn.IFNA(VLOOKUP(C6958,list!$G$2:$I$10,2,FALSE),"")</f>
        <v/>
      </c>
      <c r="E6958" s="24" t="str">
        <f>_xlfn.IFNA(VLOOKUP(C6958,list!G:I,3,FALSE),"")</f>
        <v/>
      </c>
      <c r="O6958" s="26" t="str">
        <f t="shared" si="542"/>
        <v/>
      </c>
      <c r="P6958" s="28" t="str">
        <f t="shared" si="546"/>
        <v/>
      </c>
      <c r="Q6958" s="24" t="str">
        <f t="shared" si="543"/>
        <v/>
      </c>
      <c r="R6958" s="24" t="str">
        <f t="shared" si="544"/>
        <v/>
      </c>
      <c r="S6958" s="27" t="str">
        <f t="shared" si="545"/>
        <v/>
      </c>
    </row>
    <row r="6959" spans="2:19" x14ac:dyDescent="0.3">
      <c r="B6959" s="24" t="str">
        <f>_xlfn.IFNA(VLOOKUP(A6959,list!B:C,2,FALSE),"")</f>
        <v/>
      </c>
      <c r="D6959" s="24" t="str">
        <f>_xlfn.IFNA(VLOOKUP(C6959,list!$G$2:$I$10,2,FALSE),"")</f>
        <v/>
      </c>
      <c r="E6959" s="24" t="str">
        <f>_xlfn.IFNA(VLOOKUP(C6959,list!G:I,3,FALSE),"")</f>
        <v/>
      </c>
      <c r="O6959" s="26" t="str">
        <f t="shared" si="542"/>
        <v/>
      </c>
      <c r="P6959" s="28" t="str">
        <f t="shared" si="546"/>
        <v/>
      </c>
      <c r="Q6959" s="24" t="str">
        <f t="shared" si="543"/>
        <v/>
      </c>
      <c r="R6959" s="24" t="str">
        <f t="shared" si="544"/>
        <v/>
      </c>
      <c r="S6959" s="27" t="str">
        <f t="shared" si="545"/>
        <v/>
      </c>
    </row>
    <row r="6960" spans="2:19" x14ac:dyDescent="0.3">
      <c r="B6960" s="24" t="str">
        <f>_xlfn.IFNA(VLOOKUP(A6960,list!B:C,2,FALSE),"")</f>
        <v/>
      </c>
      <c r="D6960" s="24" t="str">
        <f>_xlfn.IFNA(VLOOKUP(C6960,list!$G$2:$I$10,2,FALSE),"")</f>
        <v/>
      </c>
      <c r="E6960" s="24" t="str">
        <f>_xlfn.IFNA(VLOOKUP(C6960,list!G:I,3,FALSE),"")</f>
        <v/>
      </c>
      <c r="O6960" s="26" t="str">
        <f t="shared" si="542"/>
        <v/>
      </c>
      <c r="P6960" s="28" t="str">
        <f t="shared" si="546"/>
        <v/>
      </c>
      <c r="Q6960" s="24" t="str">
        <f t="shared" si="543"/>
        <v/>
      </c>
      <c r="R6960" s="24" t="str">
        <f t="shared" si="544"/>
        <v/>
      </c>
      <c r="S6960" s="27" t="str">
        <f t="shared" si="545"/>
        <v/>
      </c>
    </row>
    <row r="6961" spans="2:19" x14ac:dyDescent="0.3">
      <c r="B6961" s="24" t="str">
        <f>_xlfn.IFNA(VLOOKUP(A6961,list!B:C,2,FALSE),"")</f>
        <v/>
      </c>
      <c r="D6961" s="24" t="str">
        <f>_xlfn.IFNA(VLOOKUP(C6961,list!$G$2:$I$10,2,FALSE),"")</f>
        <v/>
      </c>
      <c r="E6961" s="24" t="str">
        <f>_xlfn.IFNA(VLOOKUP(C6961,list!G:I,3,FALSE),"")</f>
        <v/>
      </c>
      <c r="O6961" s="26" t="str">
        <f t="shared" si="542"/>
        <v/>
      </c>
      <c r="P6961" s="28" t="str">
        <f t="shared" si="546"/>
        <v/>
      </c>
      <c r="Q6961" s="24" t="str">
        <f t="shared" si="543"/>
        <v/>
      </c>
      <c r="R6961" s="24" t="str">
        <f t="shared" si="544"/>
        <v/>
      </c>
      <c r="S6961" s="27" t="str">
        <f t="shared" si="545"/>
        <v/>
      </c>
    </row>
    <row r="6962" spans="2:19" x14ac:dyDescent="0.3">
      <c r="B6962" s="24" t="str">
        <f>_xlfn.IFNA(VLOOKUP(A6962,list!B:C,2,FALSE),"")</f>
        <v/>
      </c>
      <c r="D6962" s="24" t="str">
        <f>_xlfn.IFNA(VLOOKUP(C6962,list!$G$2:$I$10,2,FALSE),"")</f>
        <v/>
      </c>
      <c r="E6962" s="24" t="str">
        <f>_xlfn.IFNA(VLOOKUP(C6962,list!G:I,3,FALSE),"")</f>
        <v/>
      </c>
      <c r="O6962" s="26" t="str">
        <f t="shared" si="542"/>
        <v/>
      </c>
      <c r="P6962" s="28" t="str">
        <f t="shared" si="546"/>
        <v/>
      </c>
      <c r="Q6962" s="24" t="str">
        <f t="shared" si="543"/>
        <v/>
      </c>
      <c r="R6962" s="24" t="str">
        <f t="shared" si="544"/>
        <v/>
      </c>
      <c r="S6962" s="27" t="str">
        <f t="shared" si="545"/>
        <v/>
      </c>
    </row>
    <row r="6963" spans="2:19" x14ac:dyDescent="0.3">
      <c r="B6963" s="24" t="str">
        <f>_xlfn.IFNA(VLOOKUP(A6963,list!B:C,2,FALSE),"")</f>
        <v/>
      </c>
      <c r="D6963" s="24" t="str">
        <f>_xlfn.IFNA(VLOOKUP(C6963,list!$G$2:$I$10,2,FALSE),"")</f>
        <v/>
      </c>
      <c r="E6963" s="24" t="str">
        <f>_xlfn.IFNA(VLOOKUP(C6963,list!G:I,3,FALSE),"")</f>
        <v/>
      </c>
      <c r="O6963" s="26" t="str">
        <f t="shared" si="542"/>
        <v/>
      </c>
      <c r="P6963" s="28" t="str">
        <f t="shared" si="546"/>
        <v/>
      </c>
      <c r="Q6963" s="24" t="str">
        <f t="shared" si="543"/>
        <v/>
      </c>
      <c r="R6963" s="24" t="str">
        <f t="shared" si="544"/>
        <v/>
      </c>
      <c r="S6963" s="27" t="str">
        <f t="shared" si="545"/>
        <v/>
      </c>
    </row>
    <row r="6964" spans="2:19" x14ac:dyDescent="0.3">
      <c r="B6964" s="24" t="str">
        <f>_xlfn.IFNA(VLOOKUP(A6964,list!B:C,2,FALSE),"")</f>
        <v/>
      </c>
      <c r="D6964" s="24" t="str">
        <f>_xlfn.IFNA(VLOOKUP(C6964,list!$G$2:$I$10,2,FALSE),"")</f>
        <v/>
      </c>
      <c r="E6964" s="24" t="str">
        <f>_xlfn.IFNA(VLOOKUP(C6964,list!G:I,3,FALSE),"")</f>
        <v/>
      </c>
      <c r="O6964" s="26" t="str">
        <f t="shared" si="542"/>
        <v/>
      </c>
      <c r="P6964" s="28" t="str">
        <f t="shared" si="546"/>
        <v/>
      </c>
      <c r="Q6964" s="24" t="str">
        <f t="shared" si="543"/>
        <v/>
      </c>
      <c r="R6964" s="24" t="str">
        <f t="shared" si="544"/>
        <v/>
      </c>
      <c r="S6964" s="27" t="str">
        <f t="shared" si="545"/>
        <v/>
      </c>
    </row>
    <row r="6965" spans="2:19" x14ac:dyDescent="0.3">
      <c r="B6965" s="24" t="str">
        <f>_xlfn.IFNA(VLOOKUP(A6965,list!B:C,2,FALSE),"")</f>
        <v/>
      </c>
      <c r="D6965" s="24" t="str">
        <f>_xlfn.IFNA(VLOOKUP(C6965,list!$G$2:$I$10,2,FALSE),"")</f>
        <v/>
      </c>
      <c r="E6965" s="24" t="str">
        <f>_xlfn.IFNA(VLOOKUP(C6965,list!G:I,3,FALSE),"")</f>
        <v/>
      </c>
      <c r="O6965" s="26" t="str">
        <f t="shared" si="542"/>
        <v/>
      </c>
      <c r="P6965" s="28" t="str">
        <f t="shared" si="546"/>
        <v/>
      </c>
      <c r="Q6965" s="24" t="str">
        <f t="shared" si="543"/>
        <v/>
      </c>
      <c r="R6965" s="24" t="str">
        <f t="shared" si="544"/>
        <v/>
      </c>
      <c r="S6965" s="27" t="str">
        <f t="shared" si="545"/>
        <v/>
      </c>
    </row>
    <row r="6966" spans="2:19" x14ac:dyDescent="0.3">
      <c r="B6966" s="24" t="str">
        <f>_xlfn.IFNA(VLOOKUP(A6966,list!B:C,2,FALSE),"")</f>
        <v/>
      </c>
      <c r="D6966" s="24" t="str">
        <f>_xlfn.IFNA(VLOOKUP(C6966,list!$G$2:$I$10,2,FALSE),"")</f>
        <v/>
      </c>
      <c r="E6966" s="24" t="str">
        <f>_xlfn.IFNA(VLOOKUP(C6966,list!G:I,3,FALSE),"")</f>
        <v/>
      </c>
      <c r="O6966" s="26" t="str">
        <f t="shared" si="542"/>
        <v/>
      </c>
      <c r="P6966" s="28" t="str">
        <f t="shared" si="546"/>
        <v/>
      </c>
      <c r="Q6966" s="24" t="str">
        <f t="shared" si="543"/>
        <v/>
      </c>
      <c r="R6966" s="24" t="str">
        <f t="shared" si="544"/>
        <v/>
      </c>
      <c r="S6966" s="27" t="str">
        <f t="shared" si="545"/>
        <v/>
      </c>
    </row>
    <row r="6967" spans="2:19" x14ac:dyDescent="0.3">
      <c r="B6967" s="24" t="str">
        <f>_xlfn.IFNA(VLOOKUP(A6967,list!B:C,2,FALSE),"")</f>
        <v/>
      </c>
      <c r="D6967" s="24" t="str">
        <f>_xlfn.IFNA(VLOOKUP(C6967,list!$G$2:$I$10,2,FALSE),"")</f>
        <v/>
      </c>
      <c r="E6967" s="24" t="str">
        <f>_xlfn.IFNA(VLOOKUP(C6967,list!G:I,3,FALSE),"")</f>
        <v/>
      </c>
      <c r="O6967" s="26" t="str">
        <f t="shared" si="542"/>
        <v/>
      </c>
      <c r="P6967" s="28" t="str">
        <f t="shared" si="546"/>
        <v/>
      </c>
      <c r="Q6967" s="24" t="str">
        <f t="shared" si="543"/>
        <v/>
      </c>
      <c r="R6967" s="24" t="str">
        <f t="shared" si="544"/>
        <v/>
      </c>
      <c r="S6967" s="27" t="str">
        <f t="shared" si="545"/>
        <v/>
      </c>
    </row>
    <row r="6968" spans="2:19" x14ac:dyDescent="0.3">
      <c r="B6968" s="24" t="str">
        <f>_xlfn.IFNA(VLOOKUP(A6968,list!B:C,2,FALSE),"")</f>
        <v/>
      </c>
      <c r="D6968" s="24" t="str">
        <f>_xlfn.IFNA(VLOOKUP(C6968,list!$G$2:$I$10,2,FALSE),"")</f>
        <v/>
      </c>
      <c r="E6968" s="24" t="str">
        <f>_xlfn.IFNA(VLOOKUP(C6968,list!G:I,3,FALSE),"")</f>
        <v/>
      </c>
      <c r="O6968" s="26" t="str">
        <f t="shared" si="542"/>
        <v/>
      </c>
      <c r="P6968" s="28" t="str">
        <f t="shared" si="546"/>
        <v/>
      </c>
      <c r="Q6968" s="24" t="str">
        <f t="shared" si="543"/>
        <v/>
      </c>
      <c r="R6968" s="24" t="str">
        <f t="shared" si="544"/>
        <v/>
      </c>
      <c r="S6968" s="27" t="str">
        <f t="shared" si="545"/>
        <v/>
      </c>
    </row>
    <row r="6969" spans="2:19" x14ac:dyDescent="0.3">
      <c r="B6969" s="24" t="str">
        <f>_xlfn.IFNA(VLOOKUP(A6969,list!B:C,2,FALSE),"")</f>
        <v/>
      </c>
      <c r="D6969" s="24" t="str">
        <f>_xlfn.IFNA(VLOOKUP(C6969,list!$G$2:$I$10,2,FALSE),"")</f>
        <v/>
      </c>
      <c r="E6969" s="24" t="str">
        <f>_xlfn.IFNA(VLOOKUP(C6969,list!G:I,3,FALSE),"")</f>
        <v/>
      </c>
      <c r="O6969" s="26" t="str">
        <f t="shared" si="542"/>
        <v/>
      </c>
      <c r="P6969" s="28" t="str">
        <f t="shared" si="546"/>
        <v/>
      </c>
      <c r="Q6969" s="24" t="str">
        <f t="shared" si="543"/>
        <v/>
      </c>
      <c r="R6969" s="24" t="str">
        <f t="shared" si="544"/>
        <v/>
      </c>
      <c r="S6969" s="27" t="str">
        <f t="shared" si="545"/>
        <v/>
      </c>
    </row>
    <row r="6970" spans="2:19" x14ac:dyDescent="0.3">
      <c r="B6970" s="24" t="str">
        <f>_xlfn.IFNA(VLOOKUP(A6970,list!B:C,2,FALSE),"")</f>
        <v/>
      </c>
      <c r="D6970" s="24" t="str">
        <f>_xlfn.IFNA(VLOOKUP(C6970,list!$G$2:$I$10,2,FALSE),"")</f>
        <v/>
      </c>
      <c r="E6970" s="24" t="str">
        <f>_xlfn.IFNA(VLOOKUP(C6970,list!G:I,3,FALSE),"")</f>
        <v/>
      </c>
      <c r="O6970" s="26" t="str">
        <f t="shared" si="542"/>
        <v/>
      </c>
      <c r="P6970" s="28" t="str">
        <f t="shared" si="546"/>
        <v/>
      </c>
      <c r="Q6970" s="24" t="str">
        <f t="shared" si="543"/>
        <v/>
      </c>
      <c r="R6970" s="24" t="str">
        <f t="shared" si="544"/>
        <v/>
      </c>
      <c r="S6970" s="27" t="str">
        <f t="shared" si="545"/>
        <v/>
      </c>
    </row>
    <row r="6971" spans="2:19" x14ac:dyDescent="0.3">
      <c r="B6971" s="24" t="str">
        <f>_xlfn.IFNA(VLOOKUP(A6971,list!B:C,2,FALSE),"")</f>
        <v/>
      </c>
      <c r="D6971" s="24" t="str">
        <f>_xlfn.IFNA(VLOOKUP(C6971,list!$G$2:$I$10,2,FALSE),"")</f>
        <v/>
      </c>
      <c r="E6971" s="24" t="str">
        <f>_xlfn.IFNA(VLOOKUP(C6971,list!G:I,3,FALSE),"")</f>
        <v/>
      </c>
      <c r="O6971" s="26" t="str">
        <f t="shared" si="542"/>
        <v/>
      </c>
      <c r="P6971" s="28" t="str">
        <f t="shared" si="546"/>
        <v/>
      </c>
      <c r="Q6971" s="24" t="str">
        <f t="shared" si="543"/>
        <v/>
      </c>
      <c r="R6971" s="24" t="str">
        <f t="shared" si="544"/>
        <v/>
      </c>
      <c r="S6971" s="27" t="str">
        <f t="shared" si="545"/>
        <v/>
      </c>
    </row>
    <row r="6972" spans="2:19" x14ac:dyDescent="0.3">
      <c r="B6972" s="24" t="str">
        <f>_xlfn.IFNA(VLOOKUP(A6972,list!B:C,2,FALSE),"")</f>
        <v/>
      </c>
      <c r="D6972" s="24" t="str">
        <f>_xlfn.IFNA(VLOOKUP(C6972,list!$G$2:$I$10,2,FALSE),"")</f>
        <v/>
      </c>
      <c r="E6972" s="24" t="str">
        <f>_xlfn.IFNA(VLOOKUP(C6972,list!G:I,3,FALSE),"")</f>
        <v/>
      </c>
      <c r="O6972" s="26" t="str">
        <f t="shared" si="542"/>
        <v/>
      </c>
      <c r="P6972" s="28" t="str">
        <f t="shared" si="546"/>
        <v/>
      </c>
      <c r="Q6972" s="24" t="str">
        <f t="shared" si="543"/>
        <v/>
      </c>
      <c r="R6972" s="24" t="str">
        <f t="shared" si="544"/>
        <v/>
      </c>
      <c r="S6972" s="27" t="str">
        <f t="shared" si="545"/>
        <v/>
      </c>
    </row>
    <row r="6973" spans="2:19" x14ac:dyDescent="0.3">
      <c r="B6973" s="24" t="str">
        <f>_xlfn.IFNA(VLOOKUP(A6973,list!B:C,2,FALSE),"")</f>
        <v/>
      </c>
      <c r="D6973" s="24" t="str">
        <f>_xlfn.IFNA(VLOOKUP(C6973,list!$G$2:$I$10,2,FALSE),"")</f>
        <v/>
      </c>
      <c r="E6973" s="24" t="str">
        <f>_xlfn.IFNA(VLOOKUP(C6973,list!G:I,3,FALSE),"")</f>
        <v/>
      </c>
      <c r="O6973" s="26" t="str">
        <f t="shared" si="542"/>
        <v/>
      </c>
      <c r="P6973" s="28" t="str">
        <f t="shared" si="546"/>
        <v/>
      </c>
      <c r="Q6973" s="24" t="str">
        <f t="shared" si="543"/>
        <v/>
      </c>
      <c r="R6973" s="24" t="str">
        <f t="shared" si="544"/>
        <v/>
      </c>
      <c r="S6973" s="27" t="str">
        <f t="shared" si="545"/>
        <v/>
      </c>
    </row>
    <row r="6974" spans="2:19" x14ac:dyDescent="0.3">
      <c r="B6974" s="24" t="str">
        <f>_xlfn.IFNA(VLOOKUP(A6974,list!B:C,2,FALSE),"")</f>
        <v/>
      </c>
      <c r="D6974" s="24" t="str">
        <f>_xlfn.IFNA(VLOOKUP(C6974,list!$G$2:$I$10,2,FALSE),"")</f>
        <v/>
      </c>
      <c r="E6974" s="24" t="str">
        <f>_xlfn.IFNA(VLOOKUP(C6974,list!G:I,3,FALSE),"")</f>
        <v/>
      </c>
      <c r="O6974" s="26" t="str">
        <f t="shared" si="542"/>
        <v/>
      </c>
      <c r="P6974" s="28" t="str">
        <f t="shared" si="546"/>
        <v/>
      </c>
      <c r="Q6974" s="24" t="str">
        <f t="shared" si="543"/>
        <v/>
      </c>
      <c r="R6974" s="24" t="str">
        <f t="shared" si="544"/>
        <v/>
      </c>
      <c r="S6974" s="27" t="str">
        <f t="shared" si="545"/>
        <v/>
      </c>
    </row>
    <row r="6975" spans="2:19" x14ac:dyDescent="0.3">
      <c r="B6975" s="24" t="str">
        <f>_xlfn.IFNA(VLOOKUP(A6975,list!B:C,2,FALSE),"")</f>
        <v/>
      </c>
      <c r="D6975" s="24" t="str">
        <f>_xlfn.IFNA(VLOOKUP(C6975,list!$G$2:$I$10,2,FALSE),"")</f>
        <v/>
      </c>
      <c r="E6975" s="24" t="str">
        <f>_xlfn.IFNA(VLOOKUP(C6975,list!G:I,3,FALSE),"")</f>
        <v/>
      </c>
      <c r="O6975" s="26" t="str">
        <f t="shared" si="542"/>
        <v/>
      </c>
      <c r="P6975" s="28" t="str">
        <f t="shared" si="546"/>
        <v/>
      </c>
      <c r="Q6975" s="24" t="str">
        <f t="shared" si="543"/>
        <v/>
      </c>
      <c r="R6975" s="24" t="str">
        <f t="shared" si="544"/>
        <v/>
      </c>
      <c r="S6975" s="27" t="str">
        <f t="shared" si="545"/>
        <v/>
      </c>
    </row>
    <row r="6976" spans="2:19" x14ac:dyDescent="0.3">
      <c r="B6976" s="24" t="str">
        <f>_xlfn.IFNA(VLOOKUP(A6976,list!B:C,2,FALSE),"")</f>
        <v/>
      </c>
      <c r="D6976" s="24" t="str">
        <f>_xlfn.IFNA(VLOOKUP(C6976,list!$G$2:$I$10,2,FALSE),"")</f>
        <v/>
      </c>
      <c r="E6976" s="24" t="str">
        <f>_xlfn.IFNA(VLOOKUP(C6976,list!G:I,3,FALSE),"")</f>
        <v/>
      </c>
      <c r="O6976" s="26" t="str">
        <f t="shared" si="542"/>
        <v/>
      </c>
      <c r="P6976" s="28" t="str">
        <f t="shared" si="546"/>
        <v/>
      </c>
      <c r="Q6976" s="24" t="str">
        <f t="shared" si="543"/>
        <v/>
      </c>
      <c r="R6976" s="24" t="str">
        <f t="shared" si="544"/>
        <v/>
      </c>
      <c r="S6976" s="27" t="str">
        <f t="shared" si="545"/>
        <v/>
      </c>
    </row>
    <row r="6977" spans="2:19" x14ac:dyDescent="0.3">
      <c r="B6977" s="24" t="str">
        <f>_xlfn.IFNA(VLOOKUP(A6977,list!B:C,2,FALSE),"")</f>
        <v/>
      </c>
      <c r="D6977" s="24" t="str">
        <f>_xlfn.IFNA(VLOOKUP(C6977,list!$G$2:$I$10,2,FALSE),"")</f>
        <v/>
      </c>
      <c r="E6977" s="24" t="str">
        <f>_xlfn.IFNA(VLOOKUP(C6977,list!G:I,3,FALSE),"")</f>
        <v/>
      </c>
      <c r="O6977" s="26" t="str">
        <f t="shared" si="542"/>
        <v/>
      </c>
      <c r="P6977" s="28" t="str">
        <f t="shared" si="546"/>
        <v/>
      </c>
      <c r="Q6977" s="24" t="str">
        <f t="shared" si="543"/>
        <v/>
      </c>
      <c r="R6977" s="24" t="str">
        <f t="shared" si="544"/>
        <v/>
      </c>
      <c r="S6977" s="27" t="str">
        <f t="shared" si="545"/>
        <v/>
      </c>
    </row>
    <row r="6978" spans="2:19" x14ac:dyDescent="0.3">
      <c r="B6978" s="24" t="str">
        <f>_xlfn.IFNA(VLOOKUP(A6978,list!B:C,2,FALSE),"")</f>
        <v/>
      </c>
      <c r="D6978" s="24" t="str">
        <f>_xlfn.IFNA(VLOOKUP(C6978,list!$G$2:$I$10,2,FALSE),"")</f>
        <v/>
      </c>
      <c r="E6978" s="24" t="str">
        <f>_xlfn.IFNA(VLOOKUP(C6978,list!G:I,3,FALSE),"")</f>
        <v/>
      </c>
      <c r="O6978" s="26" t="str">
        <f t="shared" ref="O6978:O7041" si="547">IFERROR(IF(H6978="","",DATE(YEAR(H6978),MONTH(H6978),1)),"")</f>
        <v/>
      </c>
      <c r="P6978" s="28" t="str">
        <f t="shared" si="546"/>
        <v/>
      </c>
      <c r="Q6978" s="24" t="str">
        <f t="shared" ref="Q6978:Q7041" si="548">IFERROR(IF(J6978="","",MONTH(EOMONTH(J6978,(DAY(J6978)&gt;15)+0))),"")</f>
        <v/>
      </c>
      <c r="R6978" s="24" t="str">
        <f t="shared" ref="R6978:R7041" si="549">IFERROR(IF(J6978="","",IF(AND(MONTH(J6978)=12,Q6978=1),YEAR(J6978)+1,YEAR(J6978))),"")</f>
        <v/>
      </c>
      <c r="S6978" s="27" t="str">
        <f t="shared" ref="S6978:S7041" si="550">IF(OR(Q6978="",R6978=""),"",DATE(R6978,Q6978,1))</f>
        <v/>
      </c>
    </row>
    <row r="6979" spans="2:19" x14ac:dyDescent="0.3">
      <c r="B6979" s="24" t="str">
        <f>_xlfn.IFNA(VLOOKUP(A6979,list!B:C,2,FALSE),"")</f>
        <v/>
      </c>
      <c r="D6979" s="24" t="str">
        <f>_xlfn.IFNA(VLOOKUP(C6979,list!$G$2:$I$10,2,FALSE),"")</f>
        <v/>
      </c>
      <c r="E6979" s="24" t="str">
        <f>_xlfn.IFNA(VLOOKUP(C6979,list!G:I,3,FALSE),"")</f>
        <v/>
      </c>
      <c r="O6979" s="26" t="str">
        <f t="shared" si="547"/>
        <v/>
      </c>
      <c r="P6979" s="28" t="str">
        <f t="shared" ref="P6979:P7042" si="551">IFERROR(IF(J6979&gt;0,((J6979-H6979)/7),""),"")</f>
        <v/>
      </c>
      <c r="Q6979" s="24" t="str">
        <f t="shared" si="548"/>
        <v/>
      </c>
      <c r="R6979" s="24" t="str">
        <f t="shared" si="549"/>
        <v/>
      </c>
      <c r="S6979" s="27" t="str">
        <f t="shared" si="550"/>
        <v/>
      </c>
    </row>
    <row r="6980" spans="2:19" x14ac:dyDescent="0.3">
      <c r="B6980" s="24" t="str">
        <f>_xlfn.IFNA(VLOOKUP(A6980,list!B:C,2,FALSE),"")</f>
        <v/>
      </c>
      <c r="D6980" s="24" t="str">
        <f>_xlfn.IFNA(VLOOKUP(C6980,list!$G$2:$I$10,2,FALSE),"")</f>
        <v/>
      </c>
      <c r="E6980" s="24" t="str">
        <f>_xlfn.IFNA(VLOOKUP(C6980,list!G:I,3,FALSE),"")</f>
        <v/>
      </c>
      <c r="O6980" s="26" t="str">
        <f t="shared" si="547"/>
        <v/>
      </c>
      <c r="P6980" s="28" t="str">
        <f t="shared" si="551"/>
        <v/>
      </c>
      <c r="Q6980" s="24" t="str">
        <f t="shared" si="548"/>
        <v/>
      </c>
      <c r="R6980" s="24" t="str">
        <f t="shared" si="549"/>
        <v/>
      </c>
      <c r="S6980" s="27" t="str">
        <f t="shared" si="550"/>
        <v/>
      </c>
    </row>
    <row r="6981" spans="2:19" x14ac:dyDescent="0.3">
      <c r="B6981" s="24" t="str">
        <f>_xlfn.IFNA(VLOOKUP(A6981,list!B:C,2,FALSE),"")</f>
        <v/>
      </c>
      <c r="D6981" s="24" t="str">
        <f>_xlfn.IFNA(VLOOKUP(C6981,list!$G$2:$I$10,2,FALSE),"")</f>
        <v/>
      </c>
      <c r="E6981" s="24" t="str">
        <f>_xlfn.IFNA(VLOOKUP(C6981,list!G:I,3,FALSE),"")</f>
        <v/>
      </c>
      <c r="O6981" s="26" t="str">
        <f t="shared" si="547"/>
        <v/>
      </c>
      <c r="P6981" s="28" t="str">
        <f t="shared" si="551"/>
        <v/>
      </c>
      <c r="Q6981" s="24" t="str">
        <f t="shared" si="548"/>
        <v/>
      </c>
      <c r="R6981" s="24" t="str">
        <f t="shared" si="549"/>
        <v/>
      </c>
      <c r="S6981" s="27" t="str">
        <f t="shared" si="550"/>
        <v/>
      </c>
    </row>
    <row r="6982" spans="2:19" x14ac:dyDescent="0.3">
      <c r="B6982" s="24" t="str">
        <f>_xlfn.IFNA(VLOOKUP(A6982,list!B:C,2,FALSE),"")</f>
        <v/>
      </c>
      <c r="D6982" s="24" t="str">
        <f>_xlfn.IFNA(VLOOKUP(C6982,list!$G$2:$I$10,2,FALSE),"")</f>
        <v/>
      </c>
      <c r="E6982" s="24" t="str">
        <f>_xlfn.IFNA(VLOOKUP(C6982,list!G:I,3,FALSE),"")</f>
        <v/>
      </c>
      <c r="O6982" s="26" t="str">
        <f t="shared" si="547"/>
        <v/>
      </c>
      <c r="P6982" s="28" t="str">
        <f t="shared" si="551"/>
        <v/>
      </c>
      <c r="Q6982" s="24" t="str">
        <f t="shared" si="548"/>
        <v/>
      </c>
      <c r="R6982" s="24" t="str">
        <f t="shared" si="549"/>
        <v/>
      </c>
      <c r="S6982" s="27" t="str">
        <f t="shared" si="550"/>
        <v/>
      </c>
    </row>
    <row r="6983" spans="2:19" x14ac:dyDescent="0.3">
      <c r="B6983" s="24" t="str">
        <f>_xlfn.IFNA(VLOOKUP(A6983,list!B:C,2,FALSE),"")</f>
        <v/>
      </c>
      <c r="D6983" s="24" t="str">
        <f>_xlfn.IFNA(VLOOKUP(C6983,list!$G$2:$I$10,2,FALSE),"")</f>
        <v/>
      </c>
      <c r="E6983" s="24" t="str">
        <f>_xlfn.IFNA(VLOOKUP(C6983,list!G:I,3,FALSE),"")</f>
        <v/>
      </c>
      <c r="O6983" s="26" t="str">
        <f t="shared" si="547"/>
        <v/>
      </c>
      <c r="P6983" s="28" t="str">
        <f t="shared" si="551"/>
        <v/>
      </c>
      <c r="Q6983" s="24" t="str">
        <f t="shared" si="548"/>
        <v/>
      </c>
      <c r="R6983" s="24" t="str">
        <f t="shared" si="549"/>
        <v/>
      </c>
      <c r="S6983" s="27" t="str">
        <f t="shared" si="550"/>
        <v/>
      </c>
    </row>
    <row r="6984" spans="2:19" x14ac:dyDescent="0.3">
      <c r="B6984" s="24" t="str">
        <f>_xlfn.IFNA(VLOOKUP(A6984,list!B:C,2,FALSE),"")</f>
        <v/>
      </c>
      <c r="D6984" s="24" t="str">
        <f>_xlfn.IFNA(VLOOKUP(C6984,list!$G$2:$I$10,2,FALSE),"")</f>
        <v/>
      </c>
      <c r="E6984" s="24" t="str">
        <f>_xlfn.IFNA(VLOOKUP(C6984,list!G:I,3,FALSE),"")</f>
        <v/>
      </c>
      <c r="O6984" s="26" t="str">
        <f t="shared" si="547"/>
        <v/>
      </c>
      <c r="P6984" s="28" t="str">
        <f t="shared" si="551"/>
        <v/>
      </c>
      <c r="Q6984" s="24" t="str">
        <f t="shared" si="548"/>
        <v/>
      </c>
      <c r="R6984" s="24" t="str">
        <f t="shared" si="549"/>
        <v/>
      </c>
      <c r="S6984" s="27" t="str">
        <f t="shared" si="550"/>
        <v/>
      </c>
    </row>
    <row r="6985" spans="2:19" x14ac:dyDescent="0.3">
      <c r="B6985" s="24" t="str">
        <f>_xlfn.IFNA(VLOOKUP(A6985,list!B:C,2,FALSE),"")</f>
        <v/>
      </c>
      <c r="D6985" s="24" t="str">
        <f>_xlfn.IFNA(VLOOKUP(C6985,list!$G$2:$I$10,2,FALSE),"")</f>
        <v/>
      </c>
      <c r="E6985" s="24" t="str">
        <f>_xlfn.IFNA(VLOOKUP(C6985,list!G:I,3,FALSE),"")</f>
        <v/>
      </c>
      <c r="O6985" s="26" t="str">
        <f t="shared" si="547"/>
        <v/>
      </c>
      <c r="P6985" s="28" t="str">
        <f t="shared" si="551"/>
        <v/>
      </c>
      <c r="Q6985" s="24" t="str">
        <f t="shared" si="548"/>
        <v/>
      </c>
      <c r="R6985" s="24" t="str">
        <f t="shared" si="549"/>
        <v/>
      </c>
      <c r="S6985" s="27" t="str">
        <f t="shared" si="550"/>
        <v/>
      </c>
    </row>
    <row r="6986" spans="2:19" x14ac:dyDescent="0.3">
      <c r="B6986" s="24" t="str">
        <f>_xlfn.IFNA(VLOOKUP(A6986,list!B:C,2,FALSE),"")</f>
        <v/>
      </c>
      <c r="D6986" s="24" t="str">
        <f>_xlfn.IFNA(VLOOKUP(C6986,list!$G$2:$I$10,2,FALSE),"")</f>
        <v/>
      </c>
      <c r="E6986" s="24" t="str">
        <f>_xlfn.IFNA(VLOOKUP(C6986,list!G:I,3,FALSE),"")</f>
        <v/>
      </c>
      <c r="O6986" s="26" t="str">
        <f t="shared" si="547"/>
        <v/>
      </c>
      <c r="P6986" s="28" t="str">
        <f t="shared" si="551"/>
        <v/>
      </c>
      <c r="Q6986" s="24" t="str">
        <f t="shared" si="548"/>
        <v/>
      </c>
      <c r="R6986" s="24" t="str">
        <f t="shared" si="549"/>
        <v/>
      </c>
      <c r="S6986" s="27" t="str">
        <f t="shared" si="550"/>
        <v/>
      </c>
    </row>
    <row r="6987" spans="2:19" x14ac:dyDescent="0.3">
      <c r="B6987" s="24" t="str">
        <f>_xlfn.IFNA(VLOOKUP(A6987,list!B:C,2,FALSE),"")</f>
        <v/>
      </c>
      <c r="D6987" s="24" t="str">
        <f>_xlfn.IFNA(VLOOKUP(C6987,list!$G$2:$I$10,2,FALSE),"")</f>
        <v/>
      </c>
      <c r="E6987" s="24" t="str">
        <f>_xlfn.IFNA(VLOOKUP(C6987,list!G:I,3,FALSE),"")</f>
        <v/>
      </c>
      <c r="O6987" s="26" t="str">
        <f t="shared" si="547"/>
        <v/>
      </c>
      <c r="P6987" s="28" t="str">
        <f t="shared" si="551"/>
        <v/>
      </c>
      <c r="Q6987" s="24" t="str">
        <f t="shared" si="548"/>
        <v/>
      </c>
      <c r="R6987" s="24" t="str">
        <f t="shared" si="549"/>
        <v/>
      </c>
      <c r="S6987" s="27" t="str">
        <f t="shared" si="550"/>
        <v/>
      </c>
    </row>
    <row r="6988" spans="2:19" x14ac:dyDescent="0.3">
      <c r="B6988" s="24" t="str">
        <f>_xlfn.IFNA(VLOOKUP(A6988,list!B:C,2,FALSE),"")</f>
        <v/>
      </c>
      <c r="D6988" s="24" t="str">
        <f>_xlfn.IFNA(VLOOKUP(C6988,list!$G$2:$I$10,2,FALSE),"")</f>
        <v/>
      </c>
      <c r="E6988" s="24" t="str">
        <f>_xlfn.IFNA(VLOOKUP(C6988,list!G:I,3,FALSE),"")</f>
        <v/>
      </c>
      <c r="O6988" s="26" t="str">
        <f t="shared" si="547"/>
        <v/>
      </c>
      <c r="P6988" s="28" t="str">
        <f t="shared" si="551"/>
        <v/>
      </c>
      <c r="Q6988" s="24" t="str">
        <f t="shared" si="548"/>
        <v/>
      </c>
      <c r="R6988" s="24" t="str">
        <f t="shared" si="549"/>
        <v/>
      </c>
      <c r="S6988" s="27" t="str">
        <f t="shared" si="550"/>
        <v/>
      </c>
    </row>
    <row r="6989" spans="2:19" x14ac:dyDescent="0.3">
      <c r="B6989" s="24" t="str">
        <f>_xlfn.IFNA(VLOOKUP(A6989,list!B:C,2,FALSE),"")</f>
        <v/>
      </c>
      <c r="D6989" s="24" t="str">
        <f>_xlfn.IFNA(VLOOKUP(C6989,list!$G$2:$I$10,2,FALSE),"")</f>
        <v/>
      </c>
      <c r="E6989" s="24" t="str">
        <f>_xlfn.IFNA(VLOOKUP(C6989,list!G:I,3,FALSE),"")</f>
        <v/>
      </c>
      <c r="O6989" s="26" t="str">
        <f t="shared" si="547"/>
        <v/>
      </c>
      <c r="P6989" s="28" t="str">
        <f t="shared" si="551"/>
        <v/>
      </c>
      <c r="Q6989" s="24" t="str">
        <f t="shared" si="548"/>
        <v/>
      </c>
      <c r="R6989" s="24" t="str">
        <f t="shared" si="549"/>
        <v/>
      </c>
      <c r="S6989" s="27" t="str">
        <f t="shared" si="550"/>
        <v/>
      </c>
    </row>
    <row r="6990" spans="2:19" x14ac:dyDescent="0.3">
      <c r="B6990" s="24" t="str">
        <f>_xlfn.IFNA(VLOOKUP(A6990,list!B:C,2,FALSE),"")</f>
        <v/>
      </c>
      <c r="D6990" s="24" t="str">
        <f>_xlfn.IFNA(VLOOKUP(C6990,list!$G$2:$I$10,2,FALSE),"")</f>
        <v/>
      </c>
      <c r="E6990" s="24" t="str">
        <f>_xlfn.IFNA(VLOOKUP(C6990,list!G:I,3,FALSE),"")</f>
        <v/>
      </c>
      <c r="O6990" s="26" t="str">
        <f t="shared" si="547"/>
        <v/>
      </c>
      <c r="P6990" s="28" t="str">
        <f t="shared" si="551"/>
        <v/>
      </c>
      <c r="Q6990" s="24" t="str">
        <f t="shared" si="548"/>
        <v/>
      </c>
      <c r="R6990" s="24" t="str">
        <f t="shared" si="549"/>
        <v/>
      </c>
      <c r="S6990" s="27" t="str">
        <f t="shared" si="550"/>
        <v/>
      </c>
    </row>
    <row r="6991" spans="2:19" x14ac:dyDescent="0.3">
      <c r="B6991" s="24" t="str">
        <f>_xlfn.IFNA(VLOOKUP(A6991,list!B:C,2,FALSE),"")</f>
        <v/>
      </c>
      <c r="D6991" s="24" t="str">
        <f>_xlfn.IFNA(VLOOKUP(C6991,list!$G$2:$I$10,2,FALSE),"")</f>
        <v/>
      </c>
      <c r="E6991" s="24" t="str">
        <f>_xlfn.IFNA(VLOOKUP(C6991,list!G:I,3,FALSE),"")</f>
        <v/>
      </c>
      <c r="O6991" s="26" t="str">
        <f t="shared" si="547"/>
        <v/>
      </c>
      <c r="P6991" s="28" t="str">
        <f t="shared" si="551"/>
        <v/>
      </c>
      <c r="Q6991" s="24" t="str">
        <f t="shared" si="548"/>
        <v/>
      </c>
      <c r="R6991" s="24" t="str">
        <f t="shared" si="549"/>
        <v/>
      </c>
      <c r="S6991" s="27" t="str">
        <f t="shared" si="550"/>
        <v/>
      </c>
    </row>
    <row r="6992" spans="2:19" x14ac:dyDescent="0.3">
      <c r="B6992" s="24" t="str">
        <f>_xlfn.IFNA(VLOOKUP(A6992,list!B:C,2,FALSE),"")</f>
        <v/>
      </c>
      <c r="D6992" s="24" t="str">
        <f>_xlfn.IFNA(VLOOKUP(C6992,list!$G$2:$I$10,2,FALSE),"")</f>
        <v/>
      </c>
      <c r="E6992" s="24" t="str">
        <f>_xlfn.IFNA(VLOOKUP(C6992,list!G:I,3,FALSE),"")</f>
        <v/>
      </c>
      <c r="O6992" s="26" t="str">
        <f t="shared" si="547"/>
        <v/>
      </c>
      <c r="P6992" s="28" t="str">
        <f t="shared" si="551"/>
        <v/>
      </c>
      <c r="Q6992" s="24" t="str">
        <f t="shared" si="548"/>
        <v/>
      </c>
      <c r="R6992" s="24" t="str">
        <f t="shared" si="549"/>
        <v/>
      </c>
      <c r="S6992" s="27" t="str">
        <f t="shared" si="550"/>
        <v/>
      </c>
    </row>
    <row r="6993" spans="2:19" x14ac:dyDescent="0.3">
      <c r="B6993" s="24" t="str">
        <f>_xlfn.IFNA(VLOOKUP(A6993,list!B:C,2,FALSE),"")</f>
        <v/>
      </c>
      <c r="D6993" s="24" t="str">
        <f>_xlfn.IFNA(VLOOKUP(C6993,list!$G$2:$I$10,2,FALSE),"")</f>
        <v/>
      </c>
      <c r="E6993" s="24" t="str">
        <f>_xlfn.IFNA(VLOOKUP(C6993,list!G:I,3,FALSE),"")</f>
        <v/>
      </c>
      <c r="O6993" s="26" t="str">
        <f t="shared" si="547"/>
        <v/>
      </c>
      <c r="P6993" s="28" t="str">
        <f t="shared" si="551"/>
        <v/>
      </c>
      <c r="Q6993" s="24" t="str">
        <f t="shared" si="548"/>
        <v/>
      </c>
      <c r="R6993" s="24" t="str">
        <f t="shared" si="549"/>
        <v/>
      </c>
      <c r="S6993" s="27" t="str">
        <f t="shared" si="550"/>
        <v/>
      </c>
    </row>
    <row r="6994" spans="2:19" x14ac:dyDescent="0.3">
      <c r="B6994" s="24" t="str">
        <f>_xlfn.IFNA(VLOOKUP(A6994,list!B:C,2,FALSE),"")</f>
        <v/>
      </c>
      <c r="D6994" s="24" t="str">
        <f>_xlfn.IFNA(VLOOKUP(C6994,list!$G$2:$I$10,2,FALSE),"")</f>
        <v/>
      </c>
      <c r="E6994" s="24" t="str">
        <f>_xlfn.IFNA(VLOOKUP(C6994,list!G:I,3,FALSE),"")</f>
        <v/>
      </c>
      <c r="O6994" s="26" t="str">
        <f t="shared" si="547"/>
        <v/>
      </c>
      <c r="P6994" s="28" t="str">
        <f t="shared" si="551"/>
        <v/>
      </c>
      <c r="Q6994" s="24" t="str">
        <f t="shared" si="548"/>
        <v/>
      </c>
      <c r="R6994" s="24" t="str">
        <f t="shared" si="549"/>
        <v/>
      </c>
      <c r="S6994" s="27" t="str">
        <f t="shared" si="550"/>
        <v/>
      </c>
    </row>
    <row r="6995" spans="2:19" x14ac:dyDescent="0.3">
      <c r="B6995" s="24" t="str">
        <f>_xlfn.IFNA(VLOOKUP(A6995,list!B:C,2,FALSE),"")</f>
        <v/>
      </c>
      <c r="D6995" s="24" t="str">
        <f>_xlfn.IFNA(VLOOKUP(C6995,list!$G$2:$I$10,2,FALSE),"")</f>
        <v/>
      </c>
      <c r="E6995" s="24" t="str">
        <f>_xlfn.IFNA(VLOOKUP(C6995,list!G:I,3,FALSE),"")</f>
        <v/>
      </c>
      <c r="O6995" s="26" t="str">
        <f t="shared" si="547"/>
        <v/>
      </c>
      <c r="P6995" s="28" t="str">
        <f t="shared" si="551"/>
        <v/>
      </c>
      <c r="Q6995" s="24" t="str">
        <f t="shared" si="548"/>
        <v/>
      </c>
      <c r="R6995" s="24" t="str">
        <f t="shared" si="549"/>
        <v/>
      </c>
      <c r="S6995" s="27" t="str">
        <f t="shared" si="550"/>
        <v/>
      </c>
    </row>
    <row r="6996" spans="2:19" x14ac:dyDescent="0.3">
      <c r="B6996" s="24" t="str">
        <f>_xlfn.IFNA(VLOOKUP(A6996,list!B:C,2,FALSE),"")</f>
        <v/>
      </c>
      <c r="D6996" s="24" t="str">
        <f>_xlfn.IFNA(VLOOKUP(C6996,list!$G$2:$I$10,2,FALSE),"")</f>
        <v/>
      </c>
      <c r="E6996" s="24" t="str">
        <f>_xlfn.IFNA(VLOOKUP(C6996,list!G:I,3,FALSE),"")</f>
        <v/>
      </c>
      <c r="O6996" s="26" t="str">
        <f t="shared" si="547"/>
        <v/>
      </c>
      <c r="P6996" s="28" t="str">
        <f t="shared" si="551"/>
        <v/>
      </c>
      <c r="Q6996" s="24" t="str">
        <f t="shared" si="548"/>
        <v/>
      </c>
      <c r="R6996" s="24" t="str">
        <f t="shared" si="549"/>
        <v/>
      </c>
      <c r="S6996" s="27" t="str">
        <f t="shared" si="550"/>
        <v/>
      </c>
    </row>
    <row r="6997" spans="2:19" x14ac:dyDescent="0.3">
      <c r="B6997" s="24" t="str">
        <f>_xlfn.IFNA(VLOOKUP(A6997,list!B:C,2,FALSE),"")</f>
        <v/>
      </c>
      <c r="D6997" s="24" t="str">
        <f>_xlfn.IFNA(VLOOKUP(C6997,list!$G$2:$I$10,2,FALSE),"")</f>
        <v/>
      </c>
      <c r="E6997" s="24" t="str">
        <f>_xlfn.IFNA(VLOOKUP(C6997,list!G:I,3,FALSE),"")</f>
        <v/>
      </c>
      <c r="O6997" s="26" t="str">
        <f t="shared" si="547"/>
        <v/>
      </c>
      <c r="P6997" s="28" t="str">
        <f t="shared" si="551"/>
        <v/>
      </c>
      <c r="Q6997" s="24" t="str">
        <f t="shared" si="548"/>
        <v/>
      </c>
      <c r="R6997" s="24" t="str">
        <f t="shared" si="549"/>
        <v/>
      </c>
      <c r="S6997" s="27" t="str">
        <f t="shared" si="550"/>
        <v/>
      </c>
    </row>
    <row r="6998" spans="2:19" x14ac:dyDescent="0.3">
      <c r="B6998" s="24" t="str">
        <f>_xlfn.IFNA(VLOOKUP(A6998,list!B:C,2,FALSE),"")</f>
        <v/>
      </c>
      <c r="D6998" s="24" t="str">
        <f>_xlfn.IFNA(VLOOKUP(C6998,list!$G$2:$I$10,2,FALSE),"")</f>
        <v/>
      </c>
      <c r="E6998" s="24" t="str">
        <f>_xlfn.IFNA(VLOOKUP(C6998,list!G:I,3,FALSE),"")</f>
        <v/>
      </c>
      <c r="O6998" s="26" t="str">
        <f t="shared" si="547"/>
        <v/>
      </c>
      <c r="P6998" s="28" t="str">
        <f t="shared" si="551"/>
        <v/>
      </c>
      <c r="Q6998" s="24" t="str">
        <f t="shared" si="548"/>
        <v/>
      </c>
      <c r="R6998" s="24" t="str">
        <f t="shared" si="549"/>
        <v/>
      </c>
      <c r="S6998" s="27" t="str">
        <f t="shared" si="550"/>
        <v/>
      </c>
    </row>
    <row r="6999" spans="2:19" x14ac:dyDescent="0.3">
      <c r="B6999" s="24" t="str">
        <f>_xlfn.IFNA(VLOOKUP(A6999,list!B:C,2,FALSE),"")</f>
        <v/>
      </c>
      <c r="D6999" s="24" t="str">
        <f>_xlfn.IFNA(VLOOKUP(C6999,list!$G$2:$I$10,2,FALSE),"")</f>
        <v/>
      </c>
      <c r="E6999" s="24" t="str">
        <f>_xlfn.IFNA(VLOOKUP(C6999,list!G:I,3,FALSE),"")</f>
        <v/>
      </c>
      <c r="O6999" s="26" t="str">
        <f t="shared" si="547"/>
        <v/>
      </c>
      <c r="P6999" s="28" t="str">
        <f t="shared" si="551"/>
        <v/>
      </c>
      <c r="Q6999" s="24" t="str">
        <f t="shared" si="548"/>
        <v/>
      </c>
      <c r="R6999" s="24" t="str">
        <f t="shared" si="549"/>
        <v/>
      </c>
      <c r="S6999" s="27" t="str">
        <f t="shared" si="550"/>
        <v/>
      </c>
    </row>
    <row r="7000" spans="2:19" x14ac:dyDescent="0.3">
      <c r="B7000" s="24" t="str">
        <f>_xlfn.IFNA(VLOOKUP(A7000,list!B:C,2,FALSE),"")</f>
        <v/>
      </c>
      <c r="D7000" s="24" t="str">
        <f>_xlfn.IFNA(VLOOKUP(C7000,list!$G$2:$I$10,2,FALSE),"")</f>
        <v/>
      </c>
      <c r="E7000" s="24" t="str">
        <f>_xlfn.IFNA(VLOOKUP(C7000,list!G:I,3,FALSE),"")</f>
        <v/>
      </c>
      <c r="O7000" s="26" t="str">
        <f t="shared" si="547"/>
        <v/>
      </c>
      <c r="P7000" s="28" t="str">
        <f t="shared" si="551"/>
        <v/>
      </c>
      <c r="Q7000" s="24" t="str">
        <f t="shared" si="548"/>
        <v/>
      </c>
      <c r="R7000" s="24" t="str">
        <f t="shared" si="549"/>
        <v/>
      </c>
      <c r="S7000" s="27" t="str">
        <f t="shared" si="550"/>
        <v/>
      </c>
    </row>
    <row r="7001" spans="2:19" x14ac:dyDescent="0.3">
      <c r="B7001" s="24" t="str">
        <f>_xlfn.IFNA(VLOOKUP(A7001,list!B:C,2,FALSE),"")</f>
        <v/>
      </c>
      <c r="D7001" s="24" t="str">
        <f>_xlfn.IFNA(VLOOKUP(C7001,list!$G$2:$I$10,2,FALSE),"")</f>
        <v/>
      </c>
      <c r="E7001" s="24" t="str">
        <f>_xlfn.IFNA(VLOOKUP(C7001,list!G:I,3,FALSE),"")</f>
        <v/>
      </c>
      <c r="O7001" s="26" t="str">
        <f t="shared" si="547"/>
        <v/>
      </c>
      <c r="P7001" s="28" t="str">
        <f t="shared" si="551"/>
        <v/>
      </c>
      <c r="Q7001" s="24" t="str">
        <f t="shared" si="548"/>
        <v/>
      </c>
      <c r="R7001" s="24" t="str">
        <f t="shared" si="549"/>
        <v/>
      </c>
      <c r="S7001" s="27" t="str">
        <f t="shared" si="550"/>
        <v/>
      </c>
    </row>
    <row r="7002" spans="2:19" x14ac:dyDescent="0.3">
      <c r="B7002" s="24" t="str">
        <f>_xlfn.IFNA(VLOOKUP(A7002,list!B:C,2,FALSE),"")</f>
        <v/>
      </c>
      <c r="D7002" s="24" t="str">
        <f>_xlfn.IFNA(VLOOKUP(C7002,list!$G$2:$I$10,2,FALSE),"")</f>
        <v/>
      </c>
      <c r="E7002" s="24" t="str">
        <f>_xlfn.IFNA(VLOOKUP(C7002,list!G:I,3,FALSE),"")</f>
        <v/>
      </c>
      <c r="O7002" s="26" t="str">
        <f t="shared" si="547"/>
        <v/>
      </c>
      <c r="P7002" s="28" t="str">
        <f t="shared" si="551"/>
        <v/>
      </c>
      <c r="Q7002" s="24" t="str">
        <f t="shared" si="548"/>
        <v/>
      </c>
      <c r="R7002" s="24" t="str">
        <f t="shared" si="549"/>
        <v/>
      </c>
      <c r="S7002" s="27" t="str">
        <f t="shared" si="550"/>
        <v/>
      </c>
    </row>
    <row r="7003" spans="2:19" x14ac:dyDescent="0.3">
      <c r="B7003" s="24" t="str">
        <f>_xlfn.IFNA(VLOOKUP(A7003,list!B:C,2,FALSE),"")</f>
        <v/>
      </c>
      <c r="D7003" s="24" t="str">
        <f>_xlfn.IFNA(VLOOKUP(C7003,list!$G$2:$I$10,2,FALSE),"")</f>
        <v/>
      </c>
      <c r="E7003" s="24" t="str">
        <f>_xlfn.IFNA(VLOOKUP(C7003,list!G:I,3,FALSE),"")</f>
        <v/>
      </c>
      <c r="O7003" s="26" t="str">
        <f t="shared" si="547"/>
        <v/>
      </c>
      <c r="P7003" s="28" t="str">
        <f t="shared" si="551"/>
        <v/>
      </c>
      <c r="Q7003" s="24" t="str">
        <f t="shared" si="548"/>
        <v/>
      </c>
      <c r="R7003" s="24" t="str">
        <f t="shared" si="549"/>
        <v/>
      </c>
      <c r="S7003" s="27" t="str">
        <f t="shared" si="550"/>
        <v/>
      </c>
    </row>
    <row r="7004" spans="2:19" x14ac:dyDescent="0.3">
      <c r="B7004" s="24" t="str">
        <f>_xlfn.IFNA(VLOOKUP(A7004,list!B:C,2,FALSE),"")</f>
        <v/>
      </c>
      <c r="D7004" s="24" t="str">
        <f>_xlfn.IFNA(VLOOKUP(C7004,list!$G$2:$I$10,2,FALSE),"")</f>
        <v/>
      </c>
      <c r="E7004" s="24" t="str">
        <f>_xlfn.IFNA(VLOOKUP(C7004,list!G:I,3,FALSE),"")</f>
        <v/>
      </c>
      <c r="O7004" s="26" t="str">
        <f t="shared" si="547"/>
        <v/>
      </c>
      <c r="P7004" s="28" t="str">
        <f t="shared" si="551"/>
        <v/>
      </c>
      <c r="Q7004" s="24" t="str">
        <f t="shared" si="548"/>
        <v/>
      </c>
      <c r="R7004" s="24" t="str">
        <f t="shared" si="549"/>
        <v/>
      </c>
      <c r="S7004" s="27" t="str">
        <f t="shared" si="550"/>
        <v/>
      </c>
    </row>
    <row r="7005" spans="2:19" x14ac:dyDescent="0.3">
      <c r="B7005" s="24" t="str">
        <f>_xlfn.IFNA(VLOOKUP(A7005,list!B:C,2,FALSE),"")</f>
        <v/>
      </c>
      <c r="D7005" s="24" t="str">
        <f>_xlfn.IFNA(VLOOKUP(C7005,list!$G$2:$I$10,2,FALSE),"")</f>
        <v/>
      </c>
      <c r="E7005" s="24" t="str">
        <f>_xlfn.IFNA(VLOOKUP(C7005,list!G:I,3,FALSE),"")</f>
        <v/>
      </c>
      <c r="O7005" s="26" t="str">
        <f t="shared" si="547"/>
        <v/>
      </c>
      <c r="P7005" s="28" t="str">
        <f t="shared" si="551"/>
        <v/>
      </c>
      <c r="Q7005" s="24" t="str">
        <f t="shared" si="548"/>
        <v/>
      </c>
      <c r="R7005" s="24" t="str">
        <f t="shared" si="549"/>
        <v/>
      </c>
      <c r="S7005" s="27" t="str">
        <f t="shared" si="550"/>
        <v/>
      </c>
    </row>
    <row r="7006" spans="2:19" x14ac:dyDescent="0.3">
      <c r="B7006" s="24" t="str">
        <f>_xlfn.IFNA(VLOOKUP(A7006,list!B:C,2,FALSE),"")</f>
        <v/>
      </c>
      <c r="D7006" s="24" t="str">
        <f>_xlfn.IFNA(VLOOKUP(C7006,list!$G$2:$I$10,2,FALSE),"")</f>
        <v/>
      </c>
      <c r="E7006" s="24" t="str">
        <f>_xlfn.IFNA(VLOOKUP(C7006,list!G:I,3,FALSE),"")</f>
        <v/>
      </c>
      <c r="O7006" s="26" t="str">
        <f t="shared" si="547"/>
        <v/>
      </c>
      <c r="P7006" s="28" t="str">
        <f t="shared" si="551"/>
        <v/>
      </c>
      <c r="Q7006" s="24" t="str">
        <f t="shared" si="548"/>
        <v/>
      </c>
      <c r="R7006" s="24" t="str">
        <f t="shared" si="549"/>
        <v/>
      </c>
      <c r="S7006" s="27" t="str">
        <f t="shared" si="550"/>
        <v/>
      </c>
    </row>
    <row r="7007" spans="2:19" x14ac:dyDescent="0.3">
      <c r="B7007" s="24" t="str">
        <f>_xlfn.IFNA(VLOOKUP(A7007,list!B:C,2,FALSE),"")</f>
        <v/>
      </c>
      <c r="D7007" s="24" t="str">
        <f>_xlfn.IFNA(VLOOKUP(C7007,list!$G$2:$I$10,2,FALSE),"")</f>
        <v/>
      </c>
      <c r="E7007" s="24" t="str">
        <f>_xlfn.IFNA(VLOOKUP(C7007,list!G:I,3,FALSE),"")</f>
        <v/>
      </c>
      <c r="O7007" s="26" t="str">
        <f t="shared" si="547"/>
        <v/>
      </c>
      <c r="P7007" s="28" t="str">
        <f t="shared" si="551"/>
        <v/>
      </c>
      <c r="Q7007" s="24" t="str">
        <f t="shared" si="548"/>
        <v/>
      </c>
      <c r="R7007" s="24" t="str">
        <f t="shared" si="549"/>
        <v/>
      </c>
      <c r="S7007" s="27" t="str">
        <f t="shared" si="550"/>
        <v/>
      </c>
    </row>
    <row r="7008" spans="2:19" x14ac:dyDescent="0.3">
      <c r="B7008" s="24" t="str">
        <f>_xlfn.IFNA(VLOOKUP(A7008,list!B:C,2,FALSE),"")</f>
        <v/>
      </c>
      <c r="D7008" s="24" t="str">
        <f>_xlfn.IFNA(VLOOKUP(C7008,list!$G$2:$I$10,2,FALSE),"")</f>
        <v/>
      </c>
      <c r="E7008" s="24" t="str">
        <f>_xlfn.IFNA(VLOOKUP(C7008,list!G:I,3,FALSE),"")</f>
        <v/>
      </c>
      <c r="O7008" s="26" t="str">
        <f t="shared" si="547"/>
        <v/>
      </c>
      <c r="P7008" s="28" t="str">
        <f t="shared" si="551"/>
        <v/>
      </c>
      <c r="Q7008" s="24" t="str">
        <f t="shared" si="548"/>
        <v/>
      </c>
      <c r="R7008" s="24" t="str">
        <f t="shared" si="549"/>
        <v/>
      </c>
      <c r="S7008" s="27" t="str">
        <f t="shared" si="550"/>
        <v/>
      </c>
    </row>
    <row r="7009" spans="2:19" x14ac:dyDescent="0.3">
      <c r="B7009" s="24" t="str">
        <f>_xlfn.IFNA(VLOOKUP(A7009,list!B:C,2,FALSE),"")</f>
        <v/>
      </c>
      <c r="D7009" s="24" t="str">
        <f>_xlfn.IFNA(VLOOKUP(C7009,list!$G$2:$I$10,2,FALSE),"")</f>
        <v/>
      </c>
      <c r="E7009" s="24" t="str">
        <f>_xlfn.IFNA(VLOOKUP(C7009,list!G:I,3,FALSE),"")</f>
        <v/>
      </c>
      <c r="O7009" s="26" t="str">
        <f t="shared" si="547"/>
        <v/>
      </c>
      <c r="P7009" s="28" t="str">
        <f t="shared" si="551"/>
        <v/>
      </c>
      <c r="Q7009" s="24" t="str">
        <f t="shared" si="548"/>
        <v/>
      </c>
      <c r="R7009" s="24" t="str">
        <f t="shared" si="549"/>
        <v/>
      </c>
      <c r="S7009" s="27" t="str">
        <f t="shared" si="550"/>
        <v/>
      </c>
    </row>
    <row r="7010" spans="2:19" x14ac:dyDescent="0.3">
      <c r="B7010" s="24" t="str">
        <f>_xlfn.IFNA(VLOOKUP(A7010,list!B:C,2,FALSE),"")</f>
        <v/>
      </c>
      <c r="D7010" s="24" t="str">
        <f>_xlfn.IFNA(VLOOKUP(C7010,list!$G$2:$I$10,2,FALSE),"")</f>
        <v/>
      </c>
      <c r="E7010" s="24" t="str">
        <f>_xlfn.IFNA(VLOOKUP(C7010,list!G:I,3,FALSE),"")</f>
        <v/>
      </c>
      <c r="O7010" s="26" t="str">
        <f t="shared" si="547"/>
        <v/>
      </c>
      <c r="P7010" s="28" t="str">
        <f t="shared" si="551"/>
        <v/>
      </c>
      <c r="Q7010" s="24" t="str">
        <f t="shared" si="548"/>
        <v/>
      </c>
      <c r="R7010" s="24" t="str">
        <f t="shared" si="549"/>
        <v/>
      </c>
      <c r="S7010" s="27" t="str">
        <f t="shared" si="550"/>
        <v/>
      </c>
    </row>
    <row r="7011" spans="2:19" x14ac:dyDescent="0.3">
      <c r="B7011" s="24" t="str">
        <f>_xlfn.IFNA(VLOOKUP(A7011,list!B:C,2,FALSE),"")</f>
        <v/>
      </c>
      <c r="D7011" s="24" t="str">
        <f>_xlfn.IFNA(VLOOKUP(C7011,list!$G$2:$I$10,2,FALSE),"")</f>
        <v/>
      </c>
      <c r="E7011" s="24" t="str">
        <f>_xlfn.IFNA(VLOOKUP(C7011,list!G:I,3,FALSE),"")</f>
        <v/>
      </c>
      <c r="O7011" s="26" t="str">
        <f t="shared" si="547"/>
        <v/>
      </c>
      <c r="P7011" s="28" t="str">
        <f t="shared" si="551"/>
        <v/>
      </c>
      <c r="Q7011" s="24" t="str">
        <f t="shared" si="548"/>
        <v/>
      </c>
      <c r="R7011" s="24" t="str">
        <f t="shared" si="549"/>
        <v/>
      </c>
      <c r="S7011" s="27" t="str">
        <f t="shared" si="550"/>
        <v/>
      </c>
    </row>
    <row r="7012" spans="2:19" x14ac:dyDescent="0.3">
      <c r="B7012" s="24" t="str">
        <f>_xlfn.IFNA(VLOOKUP(A7012,list!B:C,2,FALSE),"")</f>
        <v/>
      </c>
      <c r="D7012" s="24" t="str">
        <f>_xlfn.IFNA(VLOOKUP(C7012,list!$G$2:$I$10,2,FALSE),"")</f>
        <v/>
      </c>
      <c r="E7012" s="24" t="str">
        <f>_xlfn.IFNA(VLOOKUP(C7012,list!G:I,3,FALSE),"")</f>
        <v/>
      </c>
      <c r="O7012" s="26" t="str">
        <f t="shared" si="547"/>
        <v/>
      </c>
      <c r="P7012" s="28" t="str">
        <f t="shared" si="551"/>
        <v/>
      </c>
      <c r="Q7012" s="24" t="str">
        <f t="shared" si="548"/>
        <v/>
      </c>
      <c r="R7012" s="24" t="str">
        <f t="shared" si="549"/>
        <v/>
      </c>
      <c r="S7012" s="27" t="str">
        <f t="shared" si="550"/>
        <v/>
      </c>
    </row>
    <row r="7013" spans="2:19" x14ac:dyDescent="0.3">
      <c r="B7013" s="24" t="str">
        <f>_xlfn.IFNA(VLOOKUP(A7013,list!B:C,2,FALSE),"")</f>
        <v/>
      </c>
      <c r="D7013" s="24" t="str">
        <f>_xlfn.IFNA(VLOOKUP(C7013,list!$G$2:$I$10,2,FALSE),"")</f>
        <v/>
      </c>
      <c r="E7013" s="24" t="str">
        <f>_xlfn.IFNA(VLOOKUP(C7013,list!G:I,3,FALSE),"")</f>
        <v/>
      </c>
      <c r="O7013" s="26" t="str">
        <f t="shared" si="547"/>
        <v/>
      </c>
      <c r="P7013" s="28" t="str">
        <f t="shared" si="551"/>
        <v/>
      </c>
      <c r="Q7013" s="24" t="str">
        <f t="shared" si="548"/>
        <v/>
      </c>
      <c r="R7013" s="24" t="str">
        <f t="shared" si="549"/>
        <v/>
      </c>
      <c r="S7013" s="27" t="str">
        <f t="shared" si="550"/>
        <v/>
      </c>
    </row>
    <row r="7014" spans="2:19" x14ac:dyDescent="0.3">
      <c r="B7014" s="24" t="str">
        <f>_xlfn.IFNA(VLOOKUP(A7014,list!B:C,2,FALSE),"")</f>
        <v/>
      </c>
      <c r="D7014" s="24" t="str">
        <f>_xlfn.IFNA(VLOOKUP(C7014,list!$G$2:$I$10,2,FALSE),"")</f>
        <v/>
      </c>
      <c r="E7014" s="24" t="str">
        <f>_xlfn.IFNA(VLOOKUP(C7014,list!G:I,3,FALSE),"")</f>
        <v/>
      </c>
      <c r="O7014" s="26" t="str">
        <f t="shared" si="547"/>
        <v/>
      </c>
      <c r="P7014" s="28" t="str">
        <f t="shared" si="551"/>
        <v/>
      </c>
      <c r="Q7014" s="24" t="str">
        <f t="shared" si="548"/>
        <v/>
      </c>
      <c r="R7014" s="24" t="str">
        <f t="shared" si="549"/>
        <v/>
      </c>
      <c r="S7014" s="27" t="str">
        <f t="shared" si="550"/>
        <v/>
      </c>
    </row>
    <row r="7015" spans="2:19" x14ac:dyDescent="0.3">
      <c r="B7015" s="24" t="str">
        <f>_xlfn.IFNA(VLOOKUP(A7015,list!B:C,2,FALSE),"")</f>
        <v/>
      </c>
      <c r="D7015" s="24" t="str">
        <f>_xlfn.IFNA(VLOOKUP(C7015,list!$G$2:$I$10,2,FALSE),"")</f>
        <v/>
      </c>
      <c r="E7015" s="24" t="str">
        <f>_xlfn.IFNA(VLOOKUP(C7015,list!G:I,3,FALSE),"")</f>
        <v/>
      </c>
      <c r="O7015" s="26" t="str">
        <f t="shared" si="547"/>
        <v/>
      </c>
      <c r="P7015" s="28" t="str">
        <f t="shared" si="551"/>
        <v/>
      </c>
      <c r="Q7015" s="24" t="str">
        <f t="shared" si="548"/>
        <v/>
      </c>
      <c r="R7015" s="24" t="str">
        <f t="shared" si="549"/>
        <v/>
      </c>
      <c r="S7015" s="27" t="str">
        <f t="shared" si="550"/>
        <v/>
      </c>
    </row>
    <row r="7016" spans="2:19" x14ac:dyDescent="0.3">
      <c r="B7016" s="24" t="str">
        <f>_xlfn.IFNA(VLOOKUP(A7016,list!B:C,2,FALSE),"")</f>
        <v/>
      </c>
      <c r="D7016" s="24" t="str">
        <f>_xlfn.IFNA(VLOOKUP(C7016,list!$G$2:$I$10,2,FALSE),"")</f>
        <v/>
      </c>
      <c r="E7016" s="24" t="str">
        <f>_xlfn.IFNA(VLOOKUP(C7016,list!G:I,3,FALSE),"")</f>
        <v/>
      </c>
      <c r="O7016" s="26" t="str">
        <f t="shared" si="547"/>
        <v/>
      </c>
      <c r="P7016" s="28" t="str">
        <f t="shared" si="551"/>
        <v/>
      </c>
      <c r="Q7016" s="24" t="str">
        <f t="shared" si="548"/>
        <v/>
      </c>
      <c r="R7016" s="24" t="str">
        <f t="shared" si="549"/>
        <v/>
      </c>
      <c r="S7016" s="27" t="str">
        <f t="shared" si="550"/>
        <v/>
      </c>
    </row>
    <row r="7017" spans="2:19" x14ac:dyDescent="0.3">
      <c r="B7017" s="24" t="str">
        <f>_xlfn.IFNA(VLOOKUP(A7017,list!B:C,2,FALSE),"")</f>
        <v/>
      </c>
      <c r="D7017" s="24" t="str">
        <f>_xlfn.IFNA(VLOOKUP(C7017,list!$G$2:$I$10,2,FALSE),"")</f>
        <v/>
      </c>
      <c r="E7017" s="24" t="str">
        <f>_xlfn.IFNA(VLOOKUP(C7017,list!G:I,3,FALSE),"")</f>
        <v/>
      </c>
      <c r="O7017" s="26" t="str">
        <f t="shared" si="547"/>
        <v/>
      </c>
      <c r="P7017" s="28" t="str">
        <f t="shared" si="551"/>
        <v/>
      </c>
      <c r="Q7017" s="24" t="str">
        <f t="shared" si="548"/>
        <v/>
      </c>
      <c r="R7017" s="24" t="str">
        <f t="shared" si="549"/>
        <v/>
      </c>
      <c r="S7017" s="27" t="str">
        <f t="shared" si="550"/>
        <v/>
      </c>
    </row>
    <row r="7018" spans="2:19" x14ac:dyDescent="0.3">
      <c r="B7018" s="24" t="str">
        <f>_xlfn.IFNA(VLOOKUP(A7018,list!B:C,2,FALSE),"")</f>
        <v/>
      </c>
      <c r="D7018" s="24" t="str">
        <f>_xlfn.IFNA(VLOOKUP(C7018,list!$G$2:$I$10,2,FALSE),"")</f>
        <v/>
      </c>
      <c r="E7018" s="24" t="str">
        <f>_xlfn.IFNA(VLOOKUP(C7018,list!G:I,3,FALSE),"")</f>
        <v/>
      </c>
      <c r="O7018" s="26" t="str">
        <f t="shared" si="547"/>
        <v/>
      </c>
      <c r="P7018" s="28" t="str">
        <f t="shared" si="551"/>
        <v/>
      </c>
      <c r="Q7018" s="24" t="str">
        <f t="shared" si="548"/>
        <v/>
      </c>
      <c r="R7018" s="24" t="str">
        <f t="shared" si="549"/>
        <v/>
      </c>
      <c r="S7018" s="27" t="str">
        <f t="shared" si="550"/>
        <v/>
      </c>
    </row>
    <row r="7019" spans="2:19" x14ac:dyDescent="0.3">
      <c r="B7019" s="24" t="str">
        <f>_xlfn.IFNA(VLOOKUP(A7019,list!B:C,2,FALSE),"")</f>
        <v/>
      </c>
      <c r="D7019" s="24" t="str">
        <f>_xlfn.IFNA(VLOOKUP(C7019,list!$G$2:$I$10,2,FALSE),"")</f>
        <v/>
      </c>
      <c r="E7019" s="24" t="str">
        <f>_xlfn.IFNA(VLOOKUP(C7019,list!G:I,3,FALSE),"")</f>
        <v/>
      </c>
      <c r="O7019" s="26" t="str">
        <f t="shared" si="547"/>
        <v/>
      </c>
      <c r="P7019" s="28" t="str">
        <f t="shared" si="551"/>
        <v/>
      </c>
      <c r="Q7019" s="24" t="str">
        <f t="shared" si="548"/>
        <v/>
      </c>
      <c r="R7019" s="24" t="str">
        <f t="shared" si="549"/>
        <v/>
      </c>
      <c r="S7019" s="27" t="str">
        <f t="shared" si="550"/>
        <v/>
      </c>
    </row>
    <row r="7020" spans="2:19" x14ac:dyDescent="0.3">
      <c r="B7020" s="24" t="str">
        <f>_xlfn.IFNA(VLOOKUP(A7020,list!B:C,2,FALSE),"")</f>
        <v/>
      </c>
      <c r="D7020" s="24" t="str">
        <f>_xlfn.IFNA(VLOOKUP(C7020,list!$G$2:$I$10,2,FALSE),"")</f>
        <v/>
      </c>
      <c r="E7020" s="24" t="str">
        <f>_xlfn.IFNA(VLOOKUP(C7020,list!G:I,3,FALSE),"")</f>
        <v/>
      </c>
      <c r="O7020" s="26" t="str">
        <f t="shared" si="547"/>
        <v/>
      </c>
      <c r="P7020" s="28" t="str">
        <f t="shared" si="551"/>
        <v/>
      </c>
      <c r="Q7020" s="24" t="str">
        <f t="shared" si="548"/>
        <v/>
      </c>
      <c r="R7020" s="24" t="str">
        <f t="shared" si="549"/>
        <v/>
      </c>
      <c r="S7020" s="27" t="str">
        <f t="shared" si="550"/>
        <v/>
      </c>
    </row>
    <row r="7021" spans="2:19" x14ac:dyDescent="0.3">
      <c r="B7021" s="24" t="str">
        <f>_xlfn.IFNA(VLOOKUP(A7021,list!B:C,2,FALSE),"")</f>
        <v/>
      </c>
      <c r="D7021" s="24" t="str">
        <f>_xlfn.IFNA(VLOOKUP(C7021,list!$G$2:$I$10,2,FALSE),"")</f>
        <v/>
      </c>
      <c r="E7021" s="24" t="str">
        <f>_xlfn.IFNA(VLOOKUP(C7021,list!G:I,3,FALSE),"")</f>
        <v/>
      </c>
      <c r="O7021" s="26" t="str">
        <f t="shared" si="547"/>
        <v/>
      </c>
      <c r="P7021" s="28" t="str">
        <f t="shared" si="551"/>
        <v/>
      </c>
      <c r="Q7021" s="24" t="str">
        <f t="shared" si="548"/>
        <v/>
      </c>
      <c r="R7021" s="24" t="str">
        <f t="shared" si="549"/>
        <v/>
      </c>
      <c r="S7021" s="27" t="str">
        <f t="shared" si="550"/>
        <v/>
      </c>
    </row>
    <row r="7022" spans="2:19" x14ac:dyDescent="0.3">
      <c r="B7022" s="24" t="str">
        <f>_xlfn.IFNA(VLOOKUP(A7022,list!B:C,2,FALSE),"")</f>
        <v/>
      </c>
      <c r="D7022" s="24" t="str">
        <f>_xlfn.IFNA(VLOOKUP(C7022,list!$G$2:$I$10,2,FALSE),"")</f>
        <v/>
      </c>
      <c r="E7022" s="24" t="str">
        <f>_xlfn.IFNA(VLOOKUP(C7022,list!G:I,3,FALSE),"")</f>
        <v/>
      </c>
      <c r="O7022" s="26" t="str">
        <f t="shared" si="547"/>
        <v/>
      </c>
      <c r="P7022" s="28" t="str">
        <f t="shared" si="551"/>
        <v/>
      </c>
      <c r="Q7022" s="24" t="str">
        <f t="shared" si="548"/>
        <v/>
      </c>
      <c r="R7022" s="24" t="str">
        <f t="shared" si="549"/>
        <v/>
      </c>
      <c r="S7022" s="27" t="str">
        <f t="shared" si="550"/>
        <v/>
      </c>
    </row>
    <row r="7023" spans="2:19" x14ac:dyDescent="0.3">
      <c r="B7023" s="24" t="str">
        <f>_xlfn.IFNA(VLOOKUP(A7023,list!B:C,2,FALSE),"")</f>
        <v/>
      </c>
      <c r="D7023" s="24" t="str">
        <f>_xlfn.IFNA(VLOOKUP(C7023,list!$G$2:$I$10,2,FALSE),"")</f>
        <v/>
      </c>
      <c r="E7023" s="24" t="str">
        <f>_xlfn.IFNA(VLOOKUP(C7023,list!G:I,3,FALSE),"")</f>
        <v/>
      </c>
      <c r="O7023" s="26" t="str">
        <f t="shared" si="547"/>
        <v/>
      </c>
      <c r="P7023" s="28" t="str">
        <f t="shared" si="551"/>
        <v/>
      </c>
      <c r="Q7023" s="24" t="str">
        <f t="shared" si="548"/>
        <v/>
      </c>
      <c r="R7023" s="24" t="str">
        <f t="shared" si="549"/>
        <v/>
      </c>
      <c r="S7023" s="27" t="str">
        <f t="shared" si="550"/>
        <v/>
      </c>
    </row>
    <row r="7024" spans="2:19" x14ac:dyDescent="0.3">
      <c r="B7024" s="24" t="str">
        <f>_xlfn.IFNA(VLOOKUP(A7024,list!B:C,2,FALSE),"")</f>
        <v/>
      </c>
      <c r="D7024" s="24" t="str">
        <f>_xlfn.IFNA(VLOOKUP(C7024,list!$G$2:$I$10,2,FALSE),"")</f>
        <v/>
      </c>
      <c r="E7024" s="24" t="str">
        <f>_xlfn.IFNA(VLOOKUP(C7024,list!G:I,3,FALSE),"")</f>
        <v/>
      </c>
      <c r="O7024" s="26" t="str">
        <f t="shared" si="547"/>
        <v/>
      </c>
      <c r="P7024" s="28" t="str">
        <f t="shared" si="551"/>
        <v/>
      </c>
      <c r="Q7024" s="24" t="str">
        <f t="shared" si="548"/>
        <v/>
      </c>
      <c r="R7024" s="24" t="str">
        <f t="shared" si="549"/>
        <v/>
      </c>
      <c r="S7024" s="27" t="str">
        <f t="shared" si="550"/>
        <v/>
      </c>
    </row>
    <row r="7025" spans="2:19" x14ac:dyDescent="0.3">
      <c r="B7025" s="24" t="str">
        <f>_xlfn.IFNA(VLOOKUP(A7025,list!B:C,2,FALSE),"")</f>
        <v/>
      </c>
      <c r="D7025" s="24" t="str">
        <f>_xlfn.IFNA(VLOOKUP(C7025,list!$G$2:$I$10,2,FALSE),"")</f>
        <v/>
      </c>
      <c r="E7025" s="24" t="str">
        <f>_xlfn.IFNA(VLOOKUP(C7025,list!G:I,3,FALSE),"")</f>
        <v/>
      </c>
      <c r="O7025" s="26" t="str">
        <f t="shared" si="547"/>
        <v/>
      </c>
      <c r="P7025" s="28" t="str">
        <f t="shared" si="551"/>
        <v/>
      </c>
      <c r="Q7025" s="24" t="str">
        <f t="shared" si="548"/>
        <v/>
      </c>
      <c r="R7025" s="24" t="str">
        <f t="shared" si="549"/>
        <v/>
      </c>
      <c r="S7025" s="27" t="str">
        <f t="shared" si="550"/>
        <v/>
      </c>
    </row>
    <row r="7026" spans="2:19" x14ac:dyDescent="0.3">
      <c r="B7026" s="24" t="str">
        <f>_xlfn.IFNA(VLOOKUP(A7026,list!B:C,2,FALSE),"")</f>
        <v/>
      </c>
      <c r="D7026" s="24" t="str">
        <f>_xlfn.IFNA(VLOOKUP(C7026,list!$G$2:$I$10,2,FALSE),"")</f>
        <v/>
      </c>
      <c r="E7026" s="24" t="str">
        <f>_xlfn.IFNA(VLOOKUP(C7026,list!G:I,3,FALSE),"")</f>
        <v/>
      </c>
      <c r="O7026" s="26" t="str">
        <f t="shared" si="547"/>
        <v/>
      </c>
      <c r="P7026" s="28" t="str">
        <f t="shared" si="551"/>
        <v/>
      </c>
      <c r="Q7026" s="24" t="str">
        <f t="shared" si="548"/>
        <v/>
      </c>
      <c r="R7026" s="24" t="str">
        <f t="shared" si="549"/>
        <v/>
      </c>
      <c r="S7026" s="27" t="str">
        <f t="shared" si="550"/>
        <v/>
      </c>
    </row>
    <row r="7027" spans="2:19" x14ac:dyDescent="0.3">
      <c r="B7027" s="24" t="str">
        <f>_xlfn.IFNA(VLOOKUP(A7027,list!B:C,2,FALSE),"")</f>
        <v/>
      </c>
      <c r="D7027" s="24" t="str">
        <f>_xlfn.IFNA(VLOOKUP(C7027,list!$G$2:$I$10,2,FALSE),"")</f>
        <v/>
      </c>
      <c r="E7027" s="24" t="str">
        <f>_xlfn.IFNA(VLOOKUP(C7027,list!G:I,3,FALSE),"")</f>
        <v/>
      </c>
      <c r="O7027" s="26" t="str">
        <f t="shared" si="547"/>
        <v/>
      </c>
      <c r="P7027" s="28" t="str">
        <f t="shared" si="551"/>
        <v/>
      </c>
      <c r="Q7027" s="24" t="str">
        <f t="shared" si="548"/>
        <v/>
      </c>
      <c r="R7027" s="24" t="str">
        <f t="shared" si="549"/>
        <v/>
      </c>
      <c r="S7027" s="27" t="str">
        <f t="shared" si="550"/>
        <v/>
      </c>
    </row>
    <row r="7028" spans="2:19" x14ac:dyDescent="0.3">
      <c r="B7028" s="24" t="str">
        <f>_xlfn.IFNA(VLOOKUP(A7028,list!B:C,2,FALSE),"")</f>
        <v/>
      </c>
      <c r="D7028" s="24" t="str">
        <f>_xlfn.IFNA(VLOOKUP(C7028,list!$G$2:$I$10,2,FALSE),"")</f>
        <v/>
      </c>
      <c r="E7028" s="24" t="str">
        <f>_xlfn.IFNA(VLOOKUP(C7028,list!G:I,3,FALSE),"")</f>
        <v/>
      </c>
      <c r="O7028" s="26" t="str">
        <f t="shared" si="547"/>
        <v/>
      </c>
      <c r="P7028" s="28" t="str">
        <f t="shared" si="551"/>
        <v/>
      </c>
      <c r="Q7028" s="24" t="str">
        <f t="shared" si="548"/>
        <v/>
      </c>
      <c r="R7028" s="24" t="str">
        <f t="shared" si="549"/>
        <v/>
      </c>
      <c r="S7028" s="27" t="str">
        <f t="shared" si="550"/>
        <v/>
      </c>
    </row>
    <row r="7029" spans="2:19" x14ac:dyDescent="0.3">
      <c r="B7029" s="24" t="str">
        <f>_xlfn.IFNA(VLOOKUP(A7029,list!B:C,2,FALSE),"")</f>
        <v/>
      </c>
      <c r="D7029" s="24" t="str">
        <f>_xlfn.IFNA(VLOOKUP(C7029,list!$G$2:$I$10,2,FALSE),"")</f>
        <v/>
      </c>
      <c r="E7029" s="24" t="str">
        <f>_xlfn.IFNA(VLOOKUP(C7029,list!G:I,3,FALSE),"")</f>
        <v/>
      </c>
      <c r="O7029" s="26" t="str">
        <f t="shared" si="547"/>
        <v/>
      </c>
      <c r="P7029" s="28" t="str">
        <f t="shared" si="551"/>
        <v/>
      </c>
      <c r="Q7029" s="24" t="str">
        <f t="shared" si="548"/>
        <v/>
      </c>
      <c r="R7029" s="24" t="str">
        <f t="shared" si="549"/>
        <v/>
      </c>
      <c r="S7029" s="27" t="str">
        <f t="shared" si="550"/>
        <v/>
      </c>
    </row>
    <row r="7030" spans="2:19" x14ac:dyDescent="0.3">
      <c r="B7030" s="24" t="str">
        <f>_xlfn.IFNA(VLOOKUP(A7030,list!B:C,2,FALSE),"")</f>
        <v/>
      </c>
      <c r="D7030" s="24" t="str">
        <f>_xlfn.IFNA(VLOOKUP(C7030,list!$G$2:$I$10,2,FALSE),"")</f>
        <v/>
      </c>
      <c r="E7030" s="24" t="str">
        <f>_xlfn.IFNA(VLOOKUP(C7030,list!G:I,3,FALSE),"")</f>
        <v/>
      </c>
      <c r="O7030" s="26" t="str">
        <f t="shared" si="547"/>
        <v/>
      </c>
      <c r="P7030" s="28" t="str">
        <f t="shared" si="551"/>
        <v/>
      </c>
      <c r="Q7030" s="24" t="str">
        <f t="shared" si="548"/>
        <v/>
      </c>
      <c r="R7030" s="24" t="str">
        <f t="shared" si="549"/>
        <v/>
      </c>
      <c r="S7030" s="27" t="str">
        <f t="shared" si="550"/>
        <v/>
      </c>
    </row>
    <row r="7031" spans="2:19" x14ac:dyDescent="0.3">
      <c r="B7031" s="24" t="str">
        <f>_xlfn.IFNA(VLOOKUP(A7031,list!B:C,2,FALSE),"")</f>
        <v/>
      </c>
      <c r="D7031" s="24" t="str">
        <f>_xlfn.IFNA(VLOOKUP(C7031,list!$G$2:$I$10,2,FALSE),"")</f>
        <v/>
      </c>
      <c r="E7031" s="24" t="str">
        <f>_xlfn.IFNA(VLOOKUP(C7031,list!G:I,3,FALSE),"")</f>
        <v/>
      </c>
      <c r="O7031" s="26" t="str">
        <f t="shared" si="547"/>
        <v/>
      </c>
      <c r="P7031" s="28" t="str">
        <f t="shared" si="551"/>
        <v/>
      </c>
      <c r="Q7031" s="24" t="str">
        <f t="shared" si="548"/>
        <v/>
      </c>
      <c r="R7031" s="24" t="str">
        <f t="shared" si="549"/>
        <v/>
      </c>
      <c r="S7031" s="27" t="str">
        <f t="shared" si="550"/>
        <v/>
      </c>
    </row>
    <row r="7032" spans="2:19" x14ac:dyDescent="0.3">
      <c r="B7032" s="24" t="str">
        <f>_xlfn.IFNA(VLOOKUP(A7032,list!B:C,2,FALSE),"")</f>
        <v/>
      </c>
      <c r="D7032" s="24" t="str">
        <f>_xlfn.IFNA(VLOOKUP(C7032,list!$G$2:$I$10,2,FALSE),"")</f>
        <v/>
      </c>
      <c r="E7032" s="24" t="str">
        <f>_xlfn.IFNA(VLOOKUP(C7032,list!G:I,3,FALSE),"")</f>
        <v/>
      </c>
      <c r="O7032" s="26" t="str">
        <f t="shared" si="547"/>
        <v/>
      </c>
      <c r="P7032" s="28" t="str">
        <f t="shared" si="551"/>
        <v/>
      </c>
      <c r="Q7032" s="24" t="str">
        <f t="shared" si="548"/>
        <v/>
      </c>
      <c r="R7032" s="24" t="str">
        <f t="shared" si="549"/>
        <v/>
      </c>
      <c r="S7032" s="27" t="str">
        <f t="shared" si="550"/>
        <v/>
      </c>
    </row>
    <row r="7033" spans="2:19" x14ac:dyDescent="0.3">
      <c r="B7033" s="24" t="str">
        <f>_xlfn.IFNA(VLOOKUP(A7033,list!B:C,2,FALSE),"")</f>
        <v/>
      </c>
      <c r="D7033" s="24" t="str">
        <f>_xlfn.IFNA(VLOOKUP(C7033,list!$G$2:$I$10,2,FALSE),"")</f>
        <v/>
      </c>
      <c r="E7033" s="24" t="str">
        <f>_xlfn.IFNA(VLOOKUP(C7033,list!G:I,3,FALSE),"")</f>
        <v/>
      </c>
      <c r="O7033" s="26" t="str">
        <f t="shared" si="547"/>
        <v/>
      </c>
      <c r="P7033" s="28" t="str">
        <f t="shared" si="551"/>
        <v/>
      </c>
      <c r="Q7033" s="24" t="str">
        <f t="shared" si="548"/>
        <v/>
      </c>
      <c r="R7033" s="24" t="str">
        <f t="shared" si="549"/>
        <v/>
      </c>
      <c r="S7033" s="27" t="str">
        <f t="shared" si="550"/>
        <v/>
      </c>
    </row>
    <row r="7034" spans="2:19" x14ac:dyDescent="0.3">
      <c r="B7034" s="24" t="str">
        <f>_xlfn.IFNA(VLOOKUP(A7034,list!B:C,2,FALSE),"")</f>
        <v/>
      </c>
      <c r="D7034" s="24" t="str">
        <f>_xlfn.IFNA(VLOOKUP(C7034,list!$G$2:$I$10,2,FALSE),"")</f>
        <v/>
      </c>
      <c r="E7034" s="24" t="str">
        <f>_xlfn.IFNA(VLOOKUP(C7034,list!G:I,3,FALSE),"")</f>
        <v/>
      </c>
      <c r="O7034" s="26" t="str">
        <f t="shared" si="547"/>
        <v/>
      </c>
      <c r="P7034" s="28" t="str">
        <f t="shared" si="551"/>
        <v/>
      </c>
      <c r="Q7034" s="24" t="str">
        <f t="shared" si="548"/>
        <v/>
      </c>
      <c r="R7034" s="24" t="str">
        <f t="shared" si="549"/>
        <v/>
      </c>
      <c r="S7034" s="27" t="str">
        <f t="shared" si="550"/>
        <v/>
      </c>
    </row>
    <row r="7035" spans="2:19" x14ac:dyDescent="0.3">
      <c r="B7035" s="24" t="str">
        <f>_xlfn.IFNA(VLOOKUP(A7035,list!B:C,2,FALSE),"")</f>
        <v/>
      </c>
      <c r="D7035" s="24" t="str">
        <f>_xlfn.IFNA(VLOOKUP(C7035,list!$G$2:$I$10,2,FALSE),"")</f>
        <v/>
      </c>
      <c r="E7035" s="24" t="str">
        <f>_xlfn.IFNA(VLOOKUP(C7035,list!G:I,3,FALSE),"")</f>
        <v/>
      </c>
      <c r="O7035" s="26" t="str">
        <f t="shared" si="547"/>
        <v/>
      </c>
      <c r="P7035" s="28" t="str">
        <f t="shared" si="551"/>
        <v/>
      </c>
      <c r="Q7035" s="24" t="str">
        <f t="shared" si="548"/>
        <v/>
      </c>
      <c r="R7035" s="24" t="str">
        <f t="shared" si="549"/>
        <v/>
      </c>
      <c r="S7035" s="27" t="str">
        <f t="shared" si="550"/>
        <v/>
      </c>
    </row>
    <row r="7036" spans="2:19" x14ac:dyDescent="0.3">
      <c r="B7036" s="24" t="str">
        <f>_xlfn.IFNA(VLOOKUP(A7036,list!B:C,2,FALSE),"")</f>
        <v/>
      </c>
      <c r="D7036" s="24" t="str">
        <f>_xlfn.IFNA(VLOOKUP(C7036,list!$G$2:$I$10,2,FALSE),"")</f>
        <v/>
      </c>
      <c r="E7036" s="24" t="str">
        <f>_xlfn.IFNA(VLOOKUP(C7036,list!G:I,3,FALSE),"")</f>
        <v/>
      </c>
      <c r="O7036" s="26" t="str">
        <f t="shared" si="547"/>
        <v/>
      </c>
      <c r="P7036" s="28" t="str">
        <f t="shared" si="551"/>
        <v/>
      </c>
      <c r="Q7036" s="24" t="str">
        <f t="shared" si="548"/>
        <v/>
      </c>
      <c r="R7036" s="24" t="str">
        <f t="shared" si="549"/>
        <v/>
      </c>
      <c r="S7036" s="27" t="str">
        <f t="shared" si="550"/>
        <v/>
      </c>
    </row>
    <row r="7037" spans="2:19" x14ac:dyDescent="0.3">
      <c r="B7037" s="24" t="str">
        <f>_xlfn.IFNA(VLOOKUP(A7037,list!B:C,2,FALSE),"")</f>
        <v/>
      </c>
      <c r="D7037" s="24" t="str">
        <f>_xlfn.IFNA(VLOOKUP(C7037,list!$G$2:$I$10,2,FALSE),"")</f>
        <v/>
      </c>
      <c r="E7037" s="24" t="str">
        <f>_xlfn.IFNA(VLOOKUP(C7037,list!G:I,3,FALSE),"")</f>
        <v/>
      </c>
      <c r="O7037" s="26" t="str">
        <f t="shared" si="547"/>
        <v/>
      </c>
      <c r="P7037" s="28" t="str">
        <f t="shared" si="551"/>
        <v/>
      </c>
      <c r="Q7037" s="24" t="str">
        <f t="shared" si="548"/>
        <v/>
      </c>
      <c r="R7037" s="24" t="str">
        <f t="shared" si="549"/>
        <v/>
      </c>
      <c r="S7037" s="27" t="str">
        <f t="shared" si="550"/>
        <v/>
      </c>
    </row>
    <row r="7038" spans="2:19" x14ac:dyDescent="0.3">
      <c r="B7038" s="24" t="str">
        <f>_xlfn.IFNA(VLOOKUP(A7038,list!B:C,2,FALSE),"")</f>
        <v/>
      </c>
      <c r="D7038" s="24" t="str">
        <f>_xlfn.IFNA(VLOOKUP(C7038,list!$G$2:$I$10,2,FALSE),"")</f>
        <v/>
      </c>
      <c r="E7038" s="24" t="str">
        <f>_xlfn.IFNA(VLOOKUP(C7038,list!G:I,3,FALSE),"")</f>
        <v/>
      </c>
      <c r="O7038" s="26" t="str">
        <f t="shared" si="547"/>
        <v/>
      </c>
      <c r="P7038" s="28" t="str">
        <f t="shared" si="551"/>
        <v/>
      </c>
      <c r="Q7038" s="24" t="str">
        <f t="shared" si="548"/>
        <v/>
      </c>
      <c r="R7038" s="24" t="str">
        <f t="shared" si="549"/>
        <v/>
      </c>
      <c r="S7038" s="27" t="str">
        <f t="shared" si="550"/>
        <v/>
      </c>
    </row>
    <row r="7039" spans="2:19" x14ac:dyDescent="0.3">
      <c r="B7039" s="24" t="str">
        <f>_xlfn.IFNA(VLOOKUP(A7039,list!B:C,2,FALSE),"")</f>
        <v/>
      </c>
      <c r="D7039" s="24" t="str">
        <f>_xlfn.IFNA(VLOOKUP(C7039,list!$G$2:$I$10,2,FALSE),"")</f>
        <v/>
      </c>
      <c r="E7039" s="24" t="str">
        <f>_xlfn.IFNA(VLOOKUP(C7039,list!G:I,3,FALSE),"")</f>
        <v/>
      </c>
      <c r="O7039" s="26" t="str">
        <f t="shared" si="547"/>
        <v/>
      </c>
      <c r="P7039" s="28" t="str">
        <f t="shared" si="551"/>
        <v/>
      </c>
      <c r="Q7039" s="24" t="str">
        <f t="shared" si="548"/>
        <v/>
      </c>
      <c r="R7039" s="24" t="str">
        <f t="shared" si="549"/>
        <v/>
      </c>
      <c r="S7039" s="27" t="str">
        <f t="shared" si="550"/>
        <v/>
      </c>
    </row>
    <row r="7040" spans="2:19" x14ac:dyDescent="0.3">
      <c r="B7040" s="24" t="str">
        <f>_xlfn.IFNA(VLOOKUP(A7040,list!B:C,2,FALSE),"")</f>
        <v/>
      </c>
      <c r="D7040" s="24" t="str">
        <f>_xlfn.IFNA(VLOOKUP(C7040,list!$G$2:$I$10,2,FALSE),"")</f>
        <v/>
      </c>
      <c r="E7040" s="24" t="str">
        <f>_xlfn.IFNA(VLOOKUP(C7040,list!G:I,3,FALSE),"")</f>
        <v/>
      </c>
      <c r="O7040" s="26" t="str">
        <f t="shared" si="547"/>
        <v/>
      </c>
      <c r="P7040" s="28" t="str">
        <f t="shared" si="551"/>
        <v/>
      </c>
      <c r="Q7040" s="24" t="str">
        <f t="shared" si="548"/>
        <v/>
      </c>
      <c r="R7040" s="24" t="str">
        <f t="shared" si="549"/>
        <v/>
      </c>
      <c r="S7040" s="27" t="str">
        <f t="shared" si="550"/>
        <v/>
      </c>
    </row>
    <row r="7041" spans="2:19" x14ac:dyDescent="0.3">
      <c r="B7041" s="24" t="str">
        <f>_xlfn.IFNA(VLOOKUP(A7041,list!B:C,2,FALSE),"")</f>
        <v/>
      </c>
      <c r="D7041" s="24" t="str">
        <f>_xlfn.IFNA(VLOOKUP(C7041,list!$G$2:$I$10,2,FALSE),"")</f>
        <v/>
      </c>
      <c r="E7041" s="24" t="str">
        <f>_xlfn.IFNA(VLOOKUP(C7041,list!G:I,3,FALSE),"")</f>
        <v/>
      </c>
      <c r="O7041" s="26" t="str">
        <f t="shared" si="547"/>
        <v/>
      </c>
      <c r="P7041" s="28" t="str">
        <f t="shared" si="551"/>
        <v/>
      </c>
      <c r="Q7041" s="24" t="str">
        <f t="shared" si="548"/>
        <v/>
      </c>
      <c r="R7041" s="24" t="str">
        <f t="shared" si="549"/>
        <v/>
      </c>
      <c r="S7041" s="27" t="str">
        <f t="shared" si="550"/>
        <v/>
      </c>
    </row>
    <row r="7042" spans="2:19" x14ac:dyDescent="0.3">
      <c r="B7042" s="24" t="str">
        <f>_xlfn.IFNA(VLOOKUP(A7042,list!B:C,2,FALSE),"")</f>
        <v/>
      </c>
      <c r="D7042" s="24" t="str">
        <f>_xlfn.IFNA(VLOOKUP(C7042,list!$G$2:$I$10,2,FALSE),"")</f>
        <v/>
      </c>
      <c r="E7042" s="24" t="str">
        <f>_xlfn.IFNA(VLOOKUP(C7042,list!G:I,3,FALSE),"")</f>
        <v/>
      </c>
      <c r="O7042" s="26" t="str">
        <f t="shared" ref="O7042:O7105" si="552">IFERROR(IF(H7042="","",DATE(YEAR(H7042),MONTH(H7042),1)),"")</f>
        <v/>
      </c>
      <c r="P7042" s="28" t="str">
        <f t="shared" si="551"/>
        <v/>
      </c>
      <c r="Q7042" s="24" t="str">
        <f t="shared" ref="Q7042:Q7105" si="553">IFERROR(IF(J7042="","",MONTH(EOMONTH(J7042,(DAY(J7042)&gt;15)+0))),"")</f>
        <v/>
      </c>
      <c r="R7042" s="24" t="str">
        <f t="shared" ref="R7042:R7105" si="554">IFERROR(IF(J7042="","",IF(AND(MONTH(J7042)=12,Q7042=1),YEAR(J7042)+1,YEAR(J7042))),"")</f>
        <v/>
      </c>
      <c r="S7042" s="27" t="str">
        <f t="shared" ref="S7042:S7105" si="555">IF(OR(Q7042="",R7042=""),"",DATE(R7042,Q7042,1))</f>
        <v/>
      </c>
    </row>
    <row r="7043" spans="2:19" x14ac:dyDescent="0.3">
      <c r="B7043" s="24" t="str">
        <f>_xlfn.IFNA(VLOOKUP(A7043,list!B:C,2,FALSE),"")</f>
        <v/>
      </c>
      <c r="D7043" s="24" t="str">
        <f>_xlfn.IFNA(VLOOKUP(C7043,list!$G$2:$I$10,2,FALSE),"")</f>
        <v/>
      </c>
      <c r="E7043" s="24" t="str">
        <f>_xlfn.IFNA(VLOOKUP(C7043,list!G:I,3,FALSE),"")</f>
        <v/>
      </c>
      <c r="O7043" s="26" t="str">
        <f t="shared" si="552"/>
        <v/>
      </c>
      <c r="P7043" s="28" t="str">
        <f t="shared" ref="P7043:P7106" si="556">IFERROR(IF(J7043&gt;0,((J7043-H7043)/7),""),"")</f>
        <v/>
      </c>
      <c r="Q7043" s="24" t="str">
        <f t="shared" si="553"/>
        <v/>
      </c>
      <c r="R7043" s="24" t="str">
        <f t="shared" si="554"/>
        <v/>
      </c>
      <c r="S7043" s="27" t="str">
        <f t="shared" si="555"/>
        <v/>
      </c>
    </row>
    <row r="7044" spans="2:19" x14ac:dyDescent="0.3">
      <c r="B7044" s="24" t="str">
        <f>_xlfn.IFNA(VLOOKUP(A7044,list!B:C,2,FALSE),"")</f>
        <v/>
      </c>
      <c r="D7044" s="24" t="str">
        <f>_xlfn.IFNA(VLOOKUP(C7044,list!$G$2:$I$10,2,FALSE),"")</f>
        <v/>
      </c>
      <c r="E7044" s="24" t="str">
        <f>_xlfn.IFNA(VLOOKUP(C7044,list!G:I,3,FALSE),"")</f>
        <v/>
      </c>
      <c r="O7044" s="26" t="str">
        <f t="shared" si="552"/>
        <v/>
      </c>
      <c r="P7044" s="28" t="str">
        <f t="shared" si="556"/>
        <v/>
      </c>
      <c r="Q7044" s="24" t="str">
        <f t="shared" si="553"/>
        <v/>
      </c>
      <c r="R7044" s="24" t="str">
        <f t="shared" si="554"/>
        <v/>
      </c>
      <c r="S7044" s="27" t="str">
        <f t="shared" si="555"/>
        <v/>
      </c>
    </row>
    <row r="7045" spans="2:19" x14ac:dyDescent="0.3">
      <c r="B7045" s="24" t="str">
        <f>_xlfn.IFNA(VLOOKUP(A7045,list!B:C,2,FALSE),"")</f>
        <v/>
      </c>
      <c r="D7045" s="24" t="str">
        <f>_xlfn.IFNA(VLOOKUP(C7045,list!$G$2:$I$10,2,FALSE),"")</f>
        <v/>
      </c>
      <c r="E7045" s="24" t="str">
        <f>_xlfn.IFNA(VLOOKUP(C7045,list!G:I,3,FALSE),"")</f>
        <v/>
      </c>
      <c r="O7045" s="26" t="str">
        <f t="shared" si="552"/>
        <v/>
      </c>
      <c r="P7045" s="28" t="str">
        <f t="shared" si="556"/>
        <v/>
      </c>
      <c r="Q7045" s="24" t="str">
        <f t="shared" si="553"/>
        <v/>
      </c>
      <c r="R7045" s="24" t="str">
        <f t="shared" si="554"/>
        <v/>
      </c>
      <c r="S7045" s="27" t="str">
        <f t="shared" si="555"/>
        <v/>
      </c>
    </row>
    <row r="7046" spans="2:19" x14ac:dyDescent="0.3">
      <c r="B7046" s="24" t="str">
        <f>_xlfn.IFNA(VLOOKUP(A7046,list!B:C,2,FALSE),"")</f>
        <v/>
      </c>
      <c r="D7046" s="24" t="str">
        <f>_xlfn.IFNA(VLOOKUP(C7046,list!$G$2:$I$10,2,FALSE),"")</f>
        <v/>
      </c>
      <c r="E7046" s="24" t="str">
        <f>_xlfn.IFNA(VLOOKUP(C7046,list!G:I,3,FALSE),"")</f>
        <v/>
      </c>
      <c r="O7046" s="26" t="str">
        <f t="shared" si="552"/>
        <v/>
      </c>
      <c r="P7046" s="28" t="str">
        <f t="shared" si="556"/>
        <v/>
      </c>
      <c r="Q7046" s="24" t="str">
        <f t="shared" si="553"/>
        <v/>
      </c>
      <c r="R7046" s="24" t="str">
        <f t="shared" si="554"/>
        <v/>
      </c>
      <c r="S7046" s="27" t="str">
        <f t="shared" si="555"/>
        <v/>
      </c>
    </row>
    <row r="7047" spans="2:19" x14ac:dyDescent="0.3">
      <c r="B7047" s="24" t="str">
        <f>_xlfn.IFNA(VLOOKUP(A7047,list!B:C,2,FALSE),"")</f>
        <v/>
      </c>
      <c r="D7047" s="24" t="str">
        <f>_xlfn.IFNA(VLOOKUP(C7047,list!$G$2:$I$10,2,FALSE),"")</f>
        <v/>
      </c>
      <c r="E7047" s="24" t="str">
        <f>_xlfn.IFNA(VLOOKUP(C7047,list!G:I,3,FALSE),"")</f>
        <v/>
      </c>
      <c r="O7047" s="26" t="str">
        <f t="shared" si="552"/>
        <v/>
      </c>
      <c r="P7047" s="28" t="str">
        <f t="shared" si="556"/>
        <v/>
      </c>
      <c r="Q7047" s="24" t="str">
        <f t="shared" si="553"/>
        <v/>
      </c>
      <c r="R7047" s="24" t="str">
        <f t="shared" si="554"/>
        <v/>
      </c>
      <c r="S7047" s="27" t="str">
        <f t="shared" si="555"/>
        <v/>
      </c>
    </row>
    <row r="7048" spans="2:19" x14ac:dyDescent="0.3">
      <c r="B7048" s="24" t="str">
        <f>_xlfn.IFNA(VLOOKUP(A7048,list!B:C,2,FALSE),"")</f>
        <v/>
      </c>
      <c r="D7048" s="24" t="str">
        <f>_xlfn.IFNA(VLOOKUP(C7048,list!$G$2:$I$10,2,FALSE),"")</f>
        <v/>
      </c>
      <c r="E7048" s="24" t="str">
        <f>_xlfn.IFNA(VLOOKUP(C7048,list!G:I,3,FALSE),"")</f>
        <v/>
      </c>
      <c r="O7048" s="26" t="str">
        <f t="shared" si="552"/>
        <v/>
      </c>
      <c r="P7048" s="28" t="str">
        <f t="shared" si="556"/>
        <v/>
      </c>
      <c r="Q7048" s="24" t="str">
        <f t="shared" si="553"/>
        <v/>
      </c>
      <c r="R7048" s="24" t="str">
        <f t="shared" si="554"/>
        <v/>
      </c>
      <c r="S7048" s="27" t="str">
        <f t="shared" si="555"/>
        <v/>
      </c>
    </row>
    <row r="7049" spans="2:19" x14ac:dyDescent="0.3">
      <c r="B7049" s="24" t="str">
        <f>_xlfn.IFNA(VLOOKUP(A7049,list!B:C,2,FALSE),"")</f>
        <v/>
      </c>
      <c r="D7049" s="24" t="str">
        <f>_xlfn.IFNA(VLOOKUP(C7049,list!$G$2:$I$10,2,FALSE),"")</f>
        <v/>
      </c>
      <c r="E7049" s="24" t="str">
        <f>_xlfn.IFNA(VLOOKUP(C7049,list!G:I,3,FALSE),"")</f>
        <v/>
      </c>
      <c r="O7049" s="26" t="str">
        <f t="shared" si="552"/>
        <v/>
      </c>
      <c r="P7049" s="28" t="str">
        <f t="shared" si="556"/>
        <v/>
      </c>
      <c r="Q7049" s="24" t="str">
        <f t="shared" si="553"/>
        <v/>
      </c>
      <c r="R7049" s="24" t="str">
        <f t="shared" si="554"/>
        <v/>
      </c>
      <c r="S7049" s="27" t="str">
        <f t="shared" si="555"/>
        <v/>
      </c>
    </row>
    <row r="7050" spans="2:19" x14ac:dyDescent="0.3">
      <c r="B7050" s="24" t="str">
        <f>_xlfn.IFNA(VLOOKUP(A7050,list!B:C,2,FALSE),"")</f>
        <v/>
      </c>
      <c r="D7050" s="24" t="str">
        <f>_xlfn.IFNA(VLOOKUP(C7050,list!$G$2:$I$10,2,FALSE),"")</f>
        <v/>
      </c>
      <c r="E7050" s="24" t="str">
        <f>_xlfn.IFNA(VLOOKUP(C7050,list!G:I,3,FALSE),"")</f>
        <v/>
      </c>
      <c r="O7050" s="26" t="str">
        <f t="shared" si="552"/>
        <v/>
      </c>
      <c r="P7050" s="28" t="str">
        <f t="shared" si="556"/>
        <v/>
      </c>
      <c r="Q7050" s="24" t="str">
        <f t="shared" si="553"/>
        <v/>
      </c>
      <c r="R7050" s="24" t="str">
        <f t="shared" si="554"/>
        <v/>
      </c>
      <c r="S7050" s="27" t="str">
        <f t="shared" si="555"/>
        <v/>
      </c>
    </row>
    <row r="7051" spans="2:19" x14ac:dyDescent="0.3">
      <c r="B7051" s="24" t="str">
        <f>_xlfn.IFNA(VLOOKUP(A7051,list!B:C,2,FALSE),"")</f>
        <v/>
      </c>
      <c r="D7051" s="24" t="str">
        <f>_xlfn.IFNA(VLOOKUP(C7051,list!$G$2:$I$10,2,FALSE),"")</f>
        <v/>
      </c>
      <c r="E7051" s="24" t="str">
        <f>_xlfn.IFNA(VLOOKUP(C7051,list!G:I,3,FALSE),"")</f>
        <v/>
      </c>
      <c r="O7051" s="26" t="str">
        <f t="shared" si="552"/>
        <v/>
      </c>
      <c r="P7051" s="28" t="str">
        <f t="shared" si="556"/>
        <v/>
      </c>
      <c r="Q7051" s="24" t="str">
        <f t="shared" si="553"/>
        <v/>
      </c>
      <c r="R7051" s="24" t="str">
        <f t="shared" si="554"/>
        <v/>
      </c>
      <c r="S7051" s="27" t="str">
        <f t="shared" si="555"/>
        <v/>
      </c>
    </row>
    <row r="7052" spans="2:19" x14ac:dyDescent="0.3">
      <c r="B7052" s="24" t="str">
        <f>_xlfn.IFNA(VLOOKUP(A7052,list!B:C,2,FALSE),"")</f>
        <v/>
      </c>
      <c r="D7052" s="24" t="str">
        <f>_xlfn.IFNA(VLOOKUP(C7052,list!$G$2:$I$10,2,FALSE),"")</f>
        <v/>
      </c>
      <c r="E7052" s="24" t="str">
        <f>_xlfn.IFNA(VLOOKUP(C7052,list!G:I,3,FALSE),"")</f>
        <v/>
      </c>
      <c r="O7052" s="26" t="str">
        <f t="shared" si="552"/>
        <v/>
      </c>
      <c r="P7052" s="28" t="str">
        <f t="shared" si="556"/>
        <v/>
      </c>
      <c r="Q7052" s="24" t="str">
        <f t="shared" si="553"/>
        <v/>
      </c>
      <c r="R7052" s="24" t="str">
        <f t="shared" si="554"/>
        <v/>
      </c>
      <c r="S7052" s="27" t="str">
        <f t="shared" si="555"/>
        <v/>
      </c>
    </row>
    <row r="7053" spans="2:19" x14ac:dyDescent="0.3">
      <c r="B7053" s="24" t="str">
        <f>_xlfn.IFNA(VLOOKUP(A7053,list!B:C,2,FALSE),"")</f>
        <v/>
      </c>
      <c r="D7053" s="24" t="str">
        <f>_xlfn.IFNA(VLOOKUP(C7053,list!$G$2:$I$10,2,FALSE),"")</f>
        <v/>
      </c>
      <c r="E7053" s="24" t="str">
        <f>_xlfn.IFNA(VLOOKUP(C7053,list!G:I,3,FALSE),"")</f>
        <v/>
      </c>
      <c r="O7053" s="26" t="str">
        <f t="shared" si="552"/>
        <v/>
      </c>
      <c r="P7053" s="28" t="str">
        <f t="shared" si="556"/>
        <v/>
      </c>
      <c r="Q7053" s="24" t="str">
        <f t="shared" si="553"/>
        <v/>
      </c>
      <c r="R7053" s="24" t="str">
        <f t="shared" si="554"/>
        <v/>
      </c>
      <c r="S7053" s="27" t="str">
        <f t="shared" si="555"/>
        <v/>
      </c>
    </row>
    <row r="7054" spans="2:19" x14ac:dyDescent="0.3">
      <c r="B7054" s="24" t="str">
        <f>_xlfn.IFNA(VLOOKUP(A7054,list!B:C,2,FALSE),"")</f>
        <v/>
      </c>
      <c r="D7054" s="24" t="str">
        <f>_xlfn.IFNA(VLOOKUP(C7054,list!$G$2:$I$10,2,FALSE),"")</f>
        <v/>
      </c>
      <c r="E7054" s="24" t="str">
        <f>_xlfn.IFNA(VLOOKUP(C7054,list!G:I,3,FALSE),"")</f>
        <v/>
      </c>
      <c r="O7054" s="26" t="str">
        <f t="shared" si="552"/>
        <v/>
      </c>
      <c r="P7054" s="28" t="str">
        <f t="shared" si="556"/>
        <v/>
      </c>
      <c r="Q7054" s="24" t="str">
        <f t="shared" si="553"/>
        <v/>
      </c>
      <c r="R7054" s="24" t="str">
        <f t="shared" si="554"/>
        <v/>
      </c>
      <c r="S7054" s="27" t="str">
        <f t="shared" si="555"/>
        <v/>
      </c>
    </row>
    <row r="7055" spans="2:19" x14ac:dyDescent="0.3">
      <c r="B7055" s="24" t="str">
        <f>_xlfn.IFNA(VLOOKUP(A7055,list!B:C,2,FALSE),"")</f>
        <v/>
      </c>
      <c r="D7055" s="24" t="str">
        <f>_xlfn.IFNA(VLOOKUP(C7055,list!$G$2:$I$10,2,FALSE),"")</f>
        <v/>
      </c>
      <c r="E7055" s="24" t="str">
        <f>_xlfn.IFNA(VLOOKUP(C7055,list!G:I,3,FALSE),"")</f>
        <v/>
      </c>
      <c r="O7055" s="26" t="str">
        <f t="shared" si="552"/>
        <v/>
      </c>
      <c r="P7055" s="28" t="str">
        <f t="shared" si="556"/>
        <v/>
      </c>
      <c r="Q7055" s="24" t="str">
        <f t="shared" si="553"/>
        <v/>
      </c>
      <c r="R7055" s="24" t="str">
        <f t="shared" si="554"/>
        <v/>
      </c>
      <c r="S7055" s="27" t="str">
        <f t="shared" si="555"/>
        <v/>
      </c>
    </row>
    <row r="7056" spans="2:19" x14ac:dyDescent="0.3">
      <c r="B7056" s="24" t="str">
        <f>_xlfn.IFNA(VLOOKUP(A7056,list!B:C,2,FALSE),"")</f>
        <v/>
      </c>
      <c r="D7056" s="24" t="str">
        <f>_xlfn.IFNA(VLOOKUP(C7056,list!$G$2:$I$10,2,FALSE),"")</f>
        <v/>
      </c>
      <c r="E7056" s="24" t="str">
        <f>_xlfn.IFNA(VLOOKUP(C7056,list!G:I,3,FALSE),"")</f>
        <v/>
      </c>
      <c r="O7056" s="26" t="str">
        <f t="shared" si="552"/>
        <v/>
      </c>
      <c r="P7056" s="28" t="str">
        <f t="shared" si="556"/>
        <v/>
      </c>
      <c r="Q7056" s="24" t="str">
        <f t="shared" si="553"/>
        <v/>
      </c>
      <c r="R7056" s="24" t="str">
        <f t="shared" si="554"/>
        <v/>
      </c>
      <c r="S7056" s="27" t="str">
        <f t="shared" si="555"/>
        <v/>
      </c>
    </row>
    <row r="7057" spans="2:19" x14ac:dyDescent="0.3">
      <c r="B7057" s="24" t="str">
        <f>_xlfn.IFNA(VLOOKUP(A7057,list!B:C,2,FALSE),"")</f>
        <v/>
      </c>
      <c r="D7057" s="24" t="str">
        <f>_xlfn.IFNA(VLOOKUP(C7057,list!$G$2:$I$10,2,FALSE),"")</f>
        <v/>
      </c>
      <c r="E7057" s="24" t="str">
        <f>_xlfn.IFNA(VLOOKUP(C7057,list!G:I,3,FALSE),"")</f>
        <v/>
      </c>
      <c r="O7057" s="26" t="str">
        <f t="shared" si="552"/>
        <v/>
      </c>
      <c r="P7057" s="28" t="str">
        <f t="shared" si="556"/>
        <v/>
      </c>
      <c r="Q7057" s="24" t="str">
        <f t="shared" si="553"/>
        <v/>
      </c>
      <c r="R7057" s="24" t="str">
        <f t="shared" si="554"/>
        <v/>
      </c>
      <c r="S7057" s="27" t="str">
        <f t="shared" si="555"/>
        <v/>
      </c>
    </row>
    <row r="7058" spans="2:19" x14ac:dyDescent="0.3">
      <c r="B7058" s="24" t="str">
        <f>_xlfn.IFNA(VLOOKUP(A7058,list!B:C,2,FALSE),"")</f>
        <v/>
      </c>
      <c r="D7058" s="24" t="str">
        <f>_xlfn.IFNA(VLOOKUP(C7058,list!$G$2:$I$10,2,FALSE),"")</f>
        <v/>
      </c>
      <c r="E7058" s="24" t="str">
        <f>_xlfn.IFNA(VLOOKUP(C7058,list!G:I,3,FALSE),"")</f>
        <v/>
      </c>
      <c r="O7058" s="26" t="str">
        <f t="shared" si="552"/>
        <v/>
      </c>
      <c r="P7058" s="28" t="str">
        <f t="shared" si="556"/>
        <v/>
      </c>
      <c r="Q7058" s="24" t="str">
        <f t="shared" si="553"/>
        <v/>
      </c>
      <c r="R7058" s="24" t="str">
        <f t="shared" si="554"/>
        <v/>
      </c>
      <c r="S7058" s="27" t="str">
        <f t="shared" si="555"/>
        <v/>
      </c>
    </row>
    <row r="7059" spans="2:19" x14ac:dyDescent="0.3">
      <c r="B7059" s="24" t="str">
        <f>_xlfn.IFNA(VLOOKUP(A7059,list!B:C,2,FALSE),"")</f>
        <v/>
      </c>
      <c r="D7059" s="24" t="str">
        <f>_xlfn.IFNA(VLOOKUP(C7059,list!$G$2:$I$10,2,FALSE),"")</f>
        <v/>
      </c>
      <c r="E7059" s="24" t="str">
        <f>_xlfn.IFNA(VLOOKUP(C7059,list!G:I,3,FALSE),"")</f>
        <v/>
      </c>
      <c r="O7059" s="26" t="str">
        <f t="shared" si="552"/>
        <v/>
      </c>
      <c r="P7059" s="28" t="str">
        <f t="shared" si="556"/>
        <v/>
      </c>
      <c r="Q7059" s="24" t="str">
        <f t="shared" si="553"/>
        <v/>
      </c>
      <c r="R7059" s="24" t="str">
        <f t="shared" si="554"/>
        <v/>
      </c>
      <c r="S7059" s="27" t="str">
        <f t="shared" si="555"/>
        <v/>
      </c>
    </row>
    <row r="7060" spans="2:19" x14ac:dyDescent="0.3">
      <c r="B7060" s="24" t="str">
        <f>_xlfn.IFNA(VLOOKUP(A7060,list!B:C,2,FALSE),"")</f>
        <v/>
      </c>
      <c r="D7060" s="24" t="str">
        <f>_xlfn.IFNA(VLOOKUP(C7060,list!$G$2:$I$10,2,FALSE),"")</f>
        <v/>
      </c>
      <c r="E7060" s="24" t="str">
        <f>_xlfn.IFNA(VLOOKUP(C7060,list!G:I,3,FALSE),"")</f>
        <v/>
      </c>
      <c r="O7060" s="26" t="str">
        <f t="shared" si="552"/>
        <v/>
      </c>
      <c r="P7060" s="28" t="str">
        <f t="shared" si="556"/>
        <v/>
      </c>
      <c r="Q7060" s="24" t="str">
        <f t="shared" si="553"/>
        <v/>
      </c>
      <c r="R7060" s="24" t="str">
        <f t="shared" si="554"/>
        <v/>
      </c>
      <c r="S7060" s="27" t="str">
        <f t="shared" si="555"/>
        <v/>
      </c>
    </row>
    <row r="7061" spans="2:19" x14ac:dyDescent="0.3">
      <c r="B7061" s="24" t="str">
        <f>_xlfn.IFNA(VLOOKUP(A7061,list!B:C,2,FALSE),"")</f>
        <v/>
      </c>
      <c r="D7061" s="24" t="str">
        <f>_xlfn.IFNA(VLOOKUP(C7061,list!$G$2:$I$10,2,FALSE),"")</f>
        <v/>
      </c>
      <c r="E7061" s="24" t="str">
        <f>_xlfn.IFNA(VLOOKUP(C7061,list!G:I,3,FALSE),"")</f>
        <v/>
      </c>
      <c r="O7061" s="26" t="str">
        <f t="shared" si="552"/>
        <v/>
      </c>
      <c r="P7061" s="28" t="str">
        <f t="shared" si="556"/>
        <v/>
      </c>
      <c r="Q7061" s="24" t="str">
        <f t="shared" si="553"/>
        <v/>
      </c>
      <c r="R7061" s="24" t="str">
        <f t="shared" si="554"/>
        <v/>
      </c>
      <c r="S7061" s="27" t="str">
        <f t="shared" si="555"/>
        <v/>
      </c>
    </row>
    <row r="7062" spans="2:19" x14ac:dyDescent="0.3">
      <c r="B7062" s="24" t="str">
        <f>_xlfn.IFNA(VLOOKUP(A7062,list!B:C,2,FALSE),"")</f>
        <v/>
      </c>
      <c r="D7062" s="24" t="str">
        <f>_xlfn.IFNA(VLOOKUP(C7062,list!$G$2:$I$10,2,FALSE),"")</f>
        <v/>
      </c>
      <c r="E7062" s="24" t="str">
        <f>_xlfn.IFNA(VLOOKUP(C7062,list!G:I,3,FALSE),"")</f>
        <v/>
      </c>
      <c r="O7062" s="26" t="str">
        <f t="shared" si="552"/>
        <v/>
      </c>
      <c r="P7062" s="28" t="str">
        <f t="shared" si="556"/>
        <v/>
      </c>
      <c r="Q7062" s="24" t="str">
        <f t="shared" si="553"/>
        <v/>
      </c>
      <c r="R7062" s="24" t="str">
        <f t="shared" si="554"/>
        <v/>
      </c>
      <c r="S7062" s="27" t="str">
        <f t="shared" si="555"/>
        <v/>
      </c>
    </row>
    <row r="7063" spans="2:19" x14ac:dyDescent="0.3">
      <c r="B7063" s="24" t="str">
        <f>_xlfn.IFNA(VLOOKUP(A7063,list!B:C,2,FALSE),"")</f>
        <v/>
      </c>
      <c r="D7063" s="24" t="str">
        <f>_xlfn.IFNA(VLOOKUP(C7063,list!$G$2:$I$10,2,FALSE),"")</f>
        <v/>
      </c>
      <c r="E7063" s="24" t="str">
        <f>_xlfn.IFNA(VLOOKUP(C7063,list!G:I,3,FALSE),"")</f>
        <v/>
      </c>
      <c r="O7063" s="26" t="str">
        <f t="shared" si="552"/>
        <v/>
      </c>
      <c r="P7063" s="28" t="str">
        <f t="shared" si="556"/>
        <v/>
      </c>
      <c r="Q7063" s="24" t="str">
        <f t="shared" si="553"/>
        <v/>
      </c>
      <c r="R7063" s="24" t="str">
        <f t="shared" si="554"/>
        <v/>
      </c>
      <c r="S7063" s="27" t="str">
        <f t="shared" si="555"/>
        <v/>
      </c>
    </row>
    <row r="7064" spans="2:19" x14ac:dyDescent="0.3">
      <c r="B7064" s="24" t="str">
        <f>_xlfn.IFNA(VLOOKUP(A7064,list!B:C,2,FALSE),"")</f>
        <v/>
      </c>
      <c r="D7064" s="24" t="str">
        <f>_xlfn.IFNA(VLOOKUP(C7064,list!$G$2:$I$10,2,FALSE),"")</f>
        <v/>
      </c>
      <c r="E7064" s="24" t="str">
        <f>_xlfn.IFNA(VLOOKUP(C7064,list!G:I,3,FALSE),"")</f>
        <v/>
      </c>
      <c r="O7064" s="26" t="str">
        <f t="shared" si="552"/>
        <v/>
      </c>
      <c r="P7064" s="28" t="str">
        <f t="shared" si="556"/>
        <v/>
      </c>
      <c r="Q7064" s="24" t="str">
        <f t="shared" si="553"/>
        <v/>
      </c>
      <c r="R7064" s="24" t="str">
        <f t="shared" si="554"/>
        <v/>
      </c>
      <c r="S7064" s="27" t="str">
        <f t="shared" si="555"/>
        <v/>
      </c>
    </row>
    <row r="7065" spans="2:19" x14ac:dyDescent="0.3">
      <c r="B7065" s="24" t="str">
        <f>_xlfn.IFNA(VLOOKUP(A7065,list!B:C,2,FALSE),"")</f>
        <v/>
      </c>
      <c r="D7065" s="24" t="str">
        <f>_xlfn.IFNA(VLOOKUP(C7065,list!$G$2:$I$10,2,FALSE),"")</f>
        <v/>
      </c>
      <c r="E7065" s="24" t="str">
        <f>_xlfn.IFNA(VLOOKUP(C7065,list!G:I,3,FALSE),"")</f>
        <v/>
      </c>
      <c r="O7065" s="26" t="str">
        <f t="shared" si="552"/>
        <v/>
      </c>
      <c r="P7065" s="28" t="str">
        <f t="shared" si="556"/>
        <v/>
      </c>
      <c r="Q7065" s="24" t="str">
        <f t="shared" si="553"/>
        <v/>
      </c>
      <c r="R7065" s="24" t="str">
        <f t="shared" si="554"/>
        <v/>
      </c>
      <c r="S7065" s="27" t="str">
        <f t="shared" si="555"/>
        <v/>
      </c>
    </row>
    <row r="7066" spans="2:19" x14ac:dyDescent="0.3">
      <c r="B7066" s="24" t="str">
        <f>_xlfn.IFNA(VLOOKUP(A7066,list!B:C,2,FALSE),"")</f>
        <v/>
      </c>
      <c r="D7066" s="24" t="str">
        <f>_xlfn.IFNA(VLOOKUP(C7066,list!$G$2:$I$10,2,FALSE),"")</f>
        <v/>
      </c>
      <c r="E7066" s="24" t="str">
        <f>_xlfn.IFNA(VLOOKUP(C7066,list!G:I,3,FALSE),"")</f>
        <v/>
      </c>
      <c r="O7066" s="26" t="str">
        <f t="shared" si="552"/>
        <v/>
      </c>
      <c r="P7066" s="28" t="str">
        <f t="shared" si="556"/>
        <v/>
      </c>
      <c r="Q7066" s="24" t="str">
        <f t="shared" si="553"/>
        <v/>
      </c>
      <c r="R7066" s="24" t="str">
        <f t="shared" si="554"/>
        <v/>
      </c>
      <c r="S7066" s="27" t="str">
        <f t="shared" si="555"/>
        <v/>
      </c>
    </row>
    <row r="7067" spans="2:19" x14ac:dyDescent="0.3">
      <c r="B7067" s="24" t="str">
        <f>_xlfn.IFNA(VLOOKUP(A7067,list!B:C,2,FALSE),"")</f>
        <v/>
      </c>
      <c r="D7067" s="24" t="str">
        <f>_xlfn.IFNA(VLOOKUP(C7067,list!$G$2:$I$10,2,FALSE),"")</f>
        <v/>
      </c>
      <c r="E7067" s="24" t="str">
        <f>_xlfn.IFNA(VLOOKUP(C7067,list!G:I,3,FALSE),"")</f>
        <v/>
      </c>
      <c r="O7067" s="26" t="str">
        <f t="shared" si="552"/>
        <v/>
      </c>
      <c r="P7067" s="28" t="str">
        <f t="shared" si="556"/>
        <v/>
      </c>
      <c r="Q7067" s="24" t="str">
        <f t="shared" si="553"/>
        <v/>
      </c>
      <c r="R7067" s="24" t="str">
        <f t="shared" si="554"/>
        <v/>
      </c>
      <c r="S7067" s="27" t="str">
        <f t="shared" si="555"/>
        <v/>
      </c>
    </row>
    <row r="7068" spans="2:19" x14ac:dyDescent="0.3">
      <c r="B7068" s="24" t="str">
        <f>_xlfn.IFNA(VLOOKUP(A7068,list!B:C,2,FALSE),"")</f>
        <v/>
      </c>
      <c r="D7068" s="24" t="str">
        <f>_xlfn.IFNA(VLOOKUP(C7068,list!$G$2:$I$10,2,FALSE),"")</f>
        <v/>
      </c>
      <c r="E7068" s="24" t="str">
        <f>_xlfn.IFNA(VLOOKUP(C7068,list!G:I,3,FALSE),"")</f>
        <v/>
      </c>
      <c r="O7068" s="26" t="str">
        <f t="shared" si="552"/>
        <v/>
      </c>
      <c r="P7068" s="28" t="str">
        <f t="shared" si="556"/>
        <v/>
      </c>
      <c r="Q7068" s="24" t="str">
        <f t="shared" si="553"/>
        <v/>
      </c>
      <c r="R7068" s="24" t="str">
        <f t="shared" si="554"/>
        <v/>
      </c>
      <c r="S7068" s="27" t="str">
        <f t="shared" si="555"/>
        <v/>
      </c>
    </row>
    <row r="7069" spans="2:19" x14ac:dyDescent="0.3">
      <c r="B7069" s="24" t="str">
        <f>_xlfn.IFNA(VLOOKUP(A7069,list!B:C,2,FALSE),"")</f>
        <v/>
      </c>
      <c r="D7069" s="24" t="str">
        <f>_xlfn.IFNA(VLOOKUP(C7069,list!$G$2:$I$10,2,FALSE),"")</f>
        <v/>
      </c>
      <c r="E7069" s="24" t="str">
        <f>_xlfn.IFNA(VLOOKUP(C7069,list!G:I,3,FALSE),"")</f>
        <v/>
      </c>
      <c r="O7069" s="26" t="str">
        <f t="shared" si="552"/>
        <v/>
      </c>
      <c r="P7069" s="28" t="str">
        <f t="shared" si="556"/>
        <v/>
      </c>
      <c r="Q7069" s="24" t="str">
        <f t="shared" si="553"/>
        <v/>
      </c>
      <c r="R7069" s="24" t="str">
        <f t="shared" si="554"/>
        <v/>
      </c>
      <c r="S7069" s="27" t="str">
        <f t="shared" si="555"/>
        <v/>
      </c>
    </row>
    <row r="7070" spans="2:19" x14ac:dyDescent="0.3">
      <c r="B7070" s="24" t="str">
        <f>_xlfn.IFNA(VLOOKUP(A7070,list!B:C,2,FALSE),"")</f>
        <v/>
      </c>
      <c r="D7070" s="24" t="str">
        <f>_xlfn.IFNA(VLOOKUP(C7070,list!$G$2:$I$10,2,FALSE),"")</f>
        <v/>
      </c>
      <c r="E7070" s="24" t="str">
        <f>_xlfn.IFNA(VLOOKUP(C7070,list!G:I,3,FALSE),"")</f>
        <v/>
      </c>
      <c r="O7070" s="26" t="str">
        <f t="shared" si="552"/>
        <v/>
      </c>
      <c r="P7070" s="28" t="str">
        <f t="shared" si="556"/>
        <v/>
      </c>
      <c r="Q7070" s="24" t="str">
        <f t="shared" si="553"/>
        <v/>
      </c>
      <c r="R7070" s="24" t="str">
        <f t="shared" si="554"/>
        <v/>
      </c>
      <c r="S7070" s="27" t="str">
        <f t="shared" si="555"/>
        <v/>
      </c>
    </row>
    <row r="7071" spans="2:19" x14ac:dyDescent="0.3">
      <c r="B7071" s="24" t="str">
        <f>_xlfn.IFNA(VLOOKUP(A7071,list!B:C,2,FALSE),"")</f>
        <v/>
      </c>
      <c r="D7071" s="24" t="str">
        <f>_xlfn.IFNA(VLOOKUP(C7071,list!$G$2:$I$10,2,FALSE),"")</f>
        <v/>
      </c>
      <c r="E7071" s="24" t="str">
        <f>_xlfn.IFNA(VLOOKUP(C7071,list!G:I,3,FALSE),"")</f>
        <v/>
      </c>
      <c r="O7071" s="26" t="str">
        <f t="shared" si="552"/>
        <v/>
      </c>
      <c r="P7071" s="28" t="str">
        <f t="shared" si="556"/>
        <v/>
      </c>
      <c r="Q7071" s="24" t="str">
        <f t="shared" si="553"/>
        <v/>
      </c>
      <c r="R7071" s="24" t="str">
        <f t="shared" si="554"/>
        <v/>
      </c>
      <c r="S7071" s="27" t="str">
        <f t="shared" si="555"/>
        <v/>
      </c>
    </row>
    <row r="7072" spans="2:19" x14ac:dyDescent="0.3">
      <c r="B7072" s="24" t="str">
        <f>_xlfn.IFNA(VLOOKUP(A7072,list!B:C,2,FALSE),"")</f>
        <v/>
      </c>
      <c r="D7072" s="24" t="str">
        <f>_xlfn.IFNA(VLOOKUP(C7072,list!$G$2:$I$10,2,FALSE),"")</f>
        <v/>
      </c>
      <c r="E7072" s="24" t="str">
        <f>_xlfn.IFNA(VLOOKUP(C7072,list!G:I,3,FALSE),"")</f>
        <v/>
      </c>
      <c r="O7072" s="26" t="str">
        <f t="shared" si="552"/>
        <v/>
      </c>
      <c r="P7072" s="28" t="str">
        <f t="shared" si="556"/>
        <v/>
      </c>
      <c r="Q7072" s="24" t="str">
        <f t="shared" si="553"/>
        <v/>
      </c>
      <c r="R7072" s="24" t="str">
        <f t="shared" si="554"/>
        <v/>
      </c>
      <c r="S7072" s="27" t="str">
        <f t="shared" si="555"/>
        <v/>
      </c>
    </row>
    <row r="7073" spans="2:19" x14ac:dyDescent="0.3">
      <c r="B7073" s="24" t="str">
        <f>_xlfn.IFNA(VLOOKUP(A7073,list!B:C,2,FALSE),"")</f>
        <v/>
      </c>
      <c r="D7073" s="24" t="str">
        <f>_xlfn.IFNA(VLOOKUP(C7073,list!$G$2:$I$10,2,FALSE),"")</f>
        <v/>
      </c>
      <c r="E7073" s="24" t="str">
        <f>_xlfn.IFNA(VLOOKUP(C7073,list!G:I,3,FALSE),"")</f>
        <v/>
      </c>
      <c r="O7073" s="26" t="str">
        <f t="shared" si="552"/>
        <v/>
      </c>
      <c r="P7073" s="28" t="str">
        <f t="shared" si="556"/>
        <v/>
      </c>
      <c r="Q7073" s="24" t="str">
        <f t="shared" si="553"/>
        <v/>
      </c>
      <c r="R7073" s="24" t="str">
        <f t="shared" si="554"/>
        <v/>
      </c>
      <c r="S7073" s="27" t="str">
        <f t="shared" si="555"/>
        <v/>
      </c>
    </row>
    <row r="7074" spans="2:19" x14ac:dyDescent="0.3">
      <c r="B7074" s="24" t="str">
        <f>_xlfn.IFNA(VLOOKUP(A7074,list!B:C,2,FALSE),"")</f>
        <v/>
      </c>
      <c r="D7074" s="24" t="str">
        <f>_xlfn.IFNA(VLOOKUP(C7074,list!$G$2:$I$10,2,FALSE),"")</f>
        <v/>
      </c>
      <c r="E7074" s="24" t="str">
        <f>_xlfn.IFNA(VLOOKUP(C7074,list!G:I,3,FALSE),"")</f>
        <v/>
      </c>
      <c r="O7074" s="26" t="str">
        <f t="shared" si="552"/>
        <v/>
      </c>
      <c r="P7074" s="28" t="str">
        <f t="shared" si="556"/>
        <v/>
      </c>
      <c r="Q7074" s="24" t="str">
        <f t="shared" si="553"/>
        <v/>
      </c>
      <c r="R7074" s="24" t="str">
        <f t="shared" si="554"/>
        <v/>
      </c>
      <c r="S7074" s="27" t="str">
        <f t="shared" si="555"/>
        <v/>
      </c>
    </row>
    <row r="7075" spans="2:19" x14ac:dyDescent="0.3">
      <c r="B7075" s="24" t="str">
        <f>_xlfn.IFNA(VLOOKUP(A7075,list!B:C,2,FALSE),"")</f>
        <v/>
      </c>
      <c r="D7075" s="24" t="str">
        <f>_xlfn.IFNA(VLOOKUP(C7075,list!$G$2:$I$10,2,FALSE),"")</f>
        <v/>
      </c>
      <c r="E7075" s="24" t="str">
        <f>_xlfn.IFNA(VLOOKUP(C7075,list!G:I,3,FALSE),"")</f>
        <v/>
      </c>
      <c r="O7075" s="26" t="str">
        <f t="shared" si="552"/>
        <v/>
      </c>
      <c r="P7075" s="28" t="str">
        <f t="shared" si="556"/>
        <v/>
      </c>
      <c r="Q7075" s="24" t="str">
        <f t="shared" si="553"/>
        <v/>
      </c>
      <c r="R7075" s="24" t="str">
        <f t="shared" si="554"/>
        <v/>
      </c>
      <c r="S7075" s="27" t="str">
        <f t="shared" si="555"/>
        <v/>
      </c>
    </row>
    <row r="7076" spans="2:19" x14ac:dyDescent="0.3">
      <c r="B7076" s="24" t="str">
        <f>_xlfn.IFNA(VLOOKUP(A7076,list!B:C,2,FALSE),"")</f>
        <v/>
      </c>
      <c r="D7076" s="24" t="str">
        <f>_xlfn.IFNA(VLOOKUP(C7076,list!$G$2:$I$10,2,FALSE),"")</f>
        <v/>
      </c>
      <c r="E7076" s="24" t="str">
        <f>_xlfn.IFNA(VLOOKUP(C7076,list!G:I,3,FALSE),"")</f>
        <v/>
      </c>
      <c r="O7076" s="26" t="str">
        <f t="shared" si="552"/>
        <v/>
      </c>
      <c r="P7076" s="28" t="str">
        <f t="shared" si="556"/>
        <v/>
      </c>
      <c r="Q7076" s="24" t="str">
        <f t="shared" si="553"/>
        <v/>
      </c>
      <c r="R7076" s="24" t="str">
        <f t="shared" si="554"/>
        <v/>
      </c>
      <c r="S7076" s="27" t="str">
        <f t="shared" si="555"/>
        <v/>
      </c>
    </row>
    <row r="7077" spans="2:19" x14ac:dyDescent="0.3">
      <c r="B7077" s="24" t="str">
        <f>_xlfn.IFNA(VLOOKUP(A7077,list!B:C,2,FALSE),"")</f>
        <v/>
      </c>
      <c r="D7077" s="24" t="str">
        <f>_xlfn.IFNA(VLOOKUP(C7077,list!$G$2:$I$10,2,FALSE),"")</f>
        <v/>
      </c>
      <c r="E7077" s="24" t="str">
        <f>_xlfn.IFNA(VLOOKUP(C7077,list!G:I,3,FALSE),"")</f>
        <v/>
      </c>
      <c r="O7077" s="26" t="str">
        <f t="shared" si="552"/>
        <v/>
      </c>
      <c r="P7077" s="28" t="str">
        <f t="shared" si="556"/>
        <v/>
      </c>
      <c r="Q7077" s="24" t="str">
        <f t="shared" si="553"/>
        <v/>
      </c>
      <c r="R7077" s="24" t="str">
        <f t="shared" si="554"/>
        <v/>
      </c>
      <c r="S7077" s="27" t="str">
        <f t="shared" si="555"/>
        <v/>
      </c>
    </row>
    <row r="7078" spans="2:19" x14ac:dyDescent="0.3">
      <c r="B7078" s="24" t="str">
        <f>_xlfn.IFNA(VLOOKUP(A7078,list!B:C,2,FALSE),"")</f>
        <v/>
      </c>
      <c r="D7078" s="24" t="str">
        <f>_xlfn.IFNA(VLOOKUP(C7078,list!$G$2:$I$10,2,FALSE),"")</f>
        <v/>
      </c>
      <c r="E7078" s="24" t="str">
        <f>_xlfn.IFNA(VLOOKUP(C7078,list!G:I,3,FALSE),"")</f>
        <v/>
      </c>
      <c r="O7078" s="26" t="str">
        <f t="shared" si="552"/>
        <v/>
      </c>
      <c r="P7078" s="28" t="str">
        <f t="shared" si="556"/>
        <v/>
      </c>
      <c r="Q7078" s="24" t="str">
        <f t="shared" si="553"/>
        <v/>
      </c>
      <c r="R7078" s="24" t="str">
        <f t="shared" si="554"/>
        <v/>
      </c>
      <c r="S7078" s="27" t="str">
        <f t="shared" si="555"/>
        <v/>
      </c>
    </row>
    <row r="7079" spans="2:19" x14ac:dyDescent="0.3">
      <c r="B7079" s="24" t="str">
        <f>_xlfn.IFNA(VLOOKUP(A7079,list!B:C,2,FALSE),"")</f>
        <v/>
      </c>
      <c r="D7079" s="24" t="str">
        <f>_xlfn.IFNA(VLOOKUP(C7079,list!$G$2:$I$10,2,FALSE),"")</f>
        <v/>
      </c>
      <c r="E7079" s="24" t="str">
        <f>_xlfn.IFNA(VLOOKUP(C7079,list!G:I,3,FALSE),"")</f>
        <v/>
      </c>
      <c r="O7079" s="26" t="str">
        <f t="shared" si="552"/>
        <v/>
      </c>
      <c r="P7079" s="28" t="str">
        <f t="shared" si="556"/>
        <v/>
      </c>
      <c r="Q7079" s="24" t="str">
        <f t="shared" si="553"/>
        <v/>
      </c>
      <c r="R7079" s="24" t="str">
        <f t="shared" si="554"/>
        <v/>
      </c>
      <c r="S7079" s="27" t="str">
        <f t="shared" si="555"/>
        <v/>
      </c>
    </row>
    <row r="7080" spans="2:19" x14ac:dyDescent="0.3">
      <c r="B7080" s="24" t="str">
        <f>_xlfn.IFNA(VLOOKUP(A7080,list!B:C,2,FALSE),"")</f>
        <v/>
      </c>
      <c r="D7080" s="24" t="str">
        <f>_xlfn.IFNA(VLOOKUP(C7080,list!$G$2:$I$10,2,FALSE),"")</f>
        <v/>
      </c>
      <c r="E7080" s="24" t="str">
        <f>_xlfn.IFNA(VLOOKUP(C7080,list!G:I,3,FALSE),"")</f>
        <v/>
      </c>
      <c r="O7080" s="26" t="str">
        <f t="shared" si="552"/>
        <v/>
      </c>
      <c r="P7080" s="28" t="str">
        <f t="shared" si="556"/>
        <v/>
      </c>
      <c r="Q7080" s="24" t="str">
        <f t="shared" si="553"/>
        <v/>
      </c>
      <c r="R7080" s="24" t="str">
        <f t="shared" si="554"/>
        <v/>
      </c>
      <c r="S7080" s="27" t="str">
        <f t="shared" si="555"/>
        <v/>
      </c>
    </row>
    <row r="7081" spans="2:19" x14ac:dyDescent="0.3">
      <c r="B7081" s="24" t="str">
        <f>_xlfn.IFNA(VLOOKUP(A7081,list!B:C,2,FALSE),"")</f>
        <v/>
      </c>
      <c r="D7081" s="24" t="str">
        <f>_xlfn.IFNA(VLOOKUP(C7081,list!$G$2:$I$10,2,FALSE),"")</f>
        <v/>
      </c>
      <c r="E7081" s="24" t="str">
        <f>_xlfn.IFNA(VLOOKUP(C7081,list!G:I,3,FALSE),"")</f>
        <v/>
      </c>
      <c r="O7081" s="26" t="str">
        <f t="shared" si="552"/>
        <v/>
      </c>
      <c r="P7081" s="28" t="str">
        <f t="shared" si="556"/>
        <v/>
      </c>
      <c r="Q7081" s="24" t="str">
        <f t="shared" si="553"/>
        <v/>
      </c>
      <c r="R7081" s="24" t="str">
        <f t="shared" si="554"/>
        <v/>
      </c>
      <c r="S7081" s="27" t="str">
        <f t="shared" si="555"/>
        <v/>
      </c>
    </row>
    <row r="7082" spans="2:19" x14ac:dyDescent="0.3">
      <c r="B7082" s="24" t="str">
        <f>_xlfn.IFNA(VLOOKUP(A7082,list!B:C,2,FALSE),"")</f>
        <v/>
      </c>
      <c r="D7082" s="24" t="str">
        <f>_xlfn.IFNA(VLOOKUP(C7082,list!$G$2:$I$10,2,FALSE),"")</f>
        <v/>
      </c>
      <c r="E7082" s="24" t="str">
        <f>_xlfn.IFNA(VLOOKUP(C7082,list!G:I,3,FALSE),"")</f>
        <v/>
      </c>
      <c r="O7082" s="26" t="str">
        <f t="shared" si="552"/>
        <v/>
      </c>
      <c r="P7082" s="28" t="str">
        <f t="shared" si="556"/>
        <v/>
      </c>
      <c r="Q7082" s="24" t="str">
        <f t="shared" si="553"/>
        <v/>
      </c>
      <c r="R7082" s="24" t="str">
        <f t="shared" si="554"/>
        <v/>
      </c>
      <c r="S7082" s="27" t="str">
        <f t="shared" si="555"/>
        <v/>
      </c>
    </row>
    <row r="7083" spans="2:19" x14ac:dyDescent="0.3">
      <c r="B7083" s="24" t="str">
        <f>_xlfn.IFNA(VLOOKUP(A7083,list!B:C,2,FALSE),"")</f>
        <v/>
      </c>
      <c r="D7083" s="24" t="str">
        <f>_xlfn.IFNA(VLOOKUP(C7083,list!$G$2:$I$10,2,FALSE),"")</f>
        <v/>
      </c>
      <c r="E7083" s="24" t="str">
        <f>_xlfn.IFNA(VLOOKUP(C7083,list!G:I,3,FALSE),"")</f>
        <v/>
      </c>
      <c r="O7083" s="26" t="str">
        <f t="shared" si="552"/>
        <v/>
      </c>
      <c r="P7083" s="28" t="str">
        <f t="shared" si="556"/>
        <v/>
      </c>
      <c r="Q7083" s="24" t="str">
        <f t="shared" si="553"/>
        <v/>
      </c>
      <c r="R7083" s="24" t="str">
        <f t="shared" si="554"/>
        <v/>
      </c>
      <c r="S7083" s="27" t="str">
        <f t="shared" si="555"/>
        <v/>
      </c>
    </row>
    <row r="7084" spans="2:19" x14ac:dyDescent="0.3">
      <c r="B7084" s="24" t="str">
        <f>_xlfn.IFNA(VLOOKUP(A7084,list!B:C,2,FALSE),"")</f>
        <v/>
      </c>
      <c r="D7084" s="24" t="str">
        <f>_xlfn.IFNA(VLOOKUP(C7084,list!$G$2:$I$10,2,FALSE),"")</f>
        <v/>
      </c>
      <c r="E7084" s="24" t="str">
        <f>_xlfn.IFNA(VLOOKUP(C7084,list!G:I,3,FALSE),"")</f>
        <v/>
      </c>
      <c r="O7084" s="26" t="str">
        <f t="shared" si="552"/>
        <v/>
      </c>
      <c r="P7084" s="28" t="str">
        <f t="shared" si="556"/>
        <v/>
      </c>
      <c r="Q7084" s="24" t="str">
        <f t="shared" si="553"/>
        <v/>
      </c>
      <c r="R7084" s="24" t="str">
        <f t="shared" si="554"/>
        <v/>
      </c>
      <c r="S7084" s="27" t="str">
        <f t="shared" si="555"/>
        <v/>
      </c>
    </row>
    <row r="7085" spans="2:19" x14ac:dyDescent="0.3">
      <c r="B7085" s="24" t="str">
        <f>_xlfn.IFNA(VLOOKUP(A7085,list!B:C,2,FALSE),"")</f>
        <v/>
      </c>
      <c r="D7085" s="24" t="str">
        <f>_xlfn.IFNA(VLOOKUP(C7085,list!$G$2:$I$10,2,FALSE),"")</f>
        <v/>
      </c>
      <c r="E7085" s="24" t="str">
        <f>_xlfn.IFNA(VLOOKUP(C7085,list!G:I,3,FALSE),"")</f>
        <v/>
      </c>
      <c r="O7085" s="26" t="str">
        <f t="shared" si="552"/>
        <v/>
      </c>
      <c r="P7085" s="28" t="str">
        <f t="shared" si="556"/>
        <v/>
      </c>
      <c r="Q7085" s="24" t="str">
        <f t="shared" si="553"/>
        <v/>
      </c>
      <c r="R7085" s="24" t="str">
        <f t="shared" si="554"/>
        <v/>
      </c>
      <c r="S7085" s="27" t="str">
        <f t="shared" si="555"/>
        <v/>
      </c>
    </row>
    <row r="7086" spans="2:19" x14ac:dyDescent="0.3">
      <c r="B7086" s="24" t="str">
        <f>_xlfn.IFNA(VLOOKUP(A7086,list!B:C,2,FALSE),"")</f>
        <v/>
      </c>
      <c r="D7086" s="24" t="str">
        <f>_xlfn.IFNA(VLOOKUP(C7086,list!$G$2:$I$10,2,FALSE),"")</f>
        <v/>
      </c>
      <c r="E7086" s="24" t="str">
        <f>_xlfn.IFNA(VLOOKUP(C7086,list!G:I,3,FALSE),"")</f>
        <v/>
      </c>
      <c r="O7086" s="26" t="str">
        <f t="shared" si="552"/>
        <v/>
      </c>
      <c r="P7086" s="28" t="str">
        <f t="shared" si="556"/>
        <v/>
      </c>
      <c r="Q7086" s="24" t="str">
        <f t="shared" si="553"/>
        <v/>
      </c>
      <c r="R7086" s="24" t="str">
        <f t="shared" si="554"/>
        <v/>
      </c>
      <c r="S7086" s="27" t="str">
        <f t="shared" si="555"/>
        <v/>
      </c>
    </row>
    <row r="7087" spans="2:19" x14ac:dyDescent="0.3">
      <c r="B7087" s="24" t="str">
        <f>_xlfn.IFNA(VLOOKUP(A7087,list!B:C,2,FALSE),"")</f>
        <v/>
      </c>
      <c r="D7087" s="24" t="str">
        <f>_xlfn.IFNA(VLOOKUP(C7087,list!$G$2:$I$10,2,FALSE),"")</f>
        <v/>
      </c>
      <c r="E7087" s="24" t="str">
        <f>_xlfn.IFNA(VLOOKUP(C7087,list!G:I,3,FALSE),"")</f>
        <v/>
      </c>
      <c r="O7087" s="26" t="str">
        <f t="shared" si="552"/>
        <v/>
      </c>
      <c r="P7087" s="28" t="str">
        <f t="shared" si="556"/>
        <v/>
      </c>
      <c r="Q7087" s="24" t="str">
        <f t="shared" si="553"/>
        <v/>
      </c>
      <c r="R7087" s="24" t="str">
        <f t="shared" si="554"/>
        <v/>
      </c>
      <c r="S7087" s="27" t="str">
        <f t="shared" si="555"/>
        <v/>
      </c>
    </row>
    <row r="7088" spans="2:19" x14ac:dyDescent="0.3">
      <c r="B7088" s="24" t="str">
        <f>_xlfn.IFNA(VLOOKUP(A7088,list!B:C,2,FALSE),"")</f>
        <v/>
      </c>
      <c r="D7088" s="24" t="str">
        <f>_xlfn.IFNA(VLOOKUP(C7088,list!$G$2:$I$10,2,FALSE),"")</f>
        <v/>
      </c>
      <c r="E7088" s="24" t="str">
        <f>_xlfn.IFNA(VLOOKUP(C7088,list!G:I,3,FALSE),"")</f>
        <v/>
      </c>
      <c r="O7088" s="26" t="str">
        <f t="shared" si="552"/>
        <v/>
      </c>
      <c r="P7088" s="28" t="str">
        <f t="shared" si="556"/>
        <v/>
      </c>
      <c r="Q7088" s="24" t="str">
        <f t="shared" si="553"/>
        <v/>
      </c>
      <c r="R7088" s="24" t="str">
        <f t="shared" si="554"/>
        <v/>
      </c>
      <c r="S7088" s="27" t="str">
        <f t="shared" si="555"/>
        <v/>
      </c>
    </row>
    <row r="7089" spans="2:19" x14ac:dyDescent="0.3">
      <c r="B7089" s="24" t="str">
        <f>_xlfn.IFNA(VLOOKUP(A7089,list!B:C,2,FALSE),"")</f>
        <v/>
      </c>
      <c r="D7089" s="24" t="str">
        <f>_xlfn.IFNA(VLOOKUP(C7089,list!$G$2:$I$10,2,FALSE),"")</f>
        <v/>
      </c>
      <c r="E7089" s="24" t="str">
        <f>_xlfn.IFNA(VLOOKUP(C7089,list!G:I,3,FALSE),"")</f>
        <v/>
      </c>
      <c r="O7089" s="26" t="str">
        <f t="shared" si="552"/>
        <v/>
      </c>
      <c r="P7089" s="28" t="str">
        <f t="shared" si="556"/>
        <v/>
      </c>
      <c r="Q7089" s="24" t="str">
        <f t="shared" si="553"/>
        <v/>
      </c>
      <c r="R7089" s="24" t="str">
        <f t="shared" si="554"/>
        <v/>
      </c>
      <c r="S7089" s="27" t="str">
        <f t="shared" si="555"/>
        <v/>
      </c>
    </row>
    <row r="7090" spans="2:19" x14ac:dyDescent="0.3">
      <c r="B7090" s="24" t="str">
        <f>_xlfn.IFNA(VLOOKUP(A7090,list!B:C,2,FALSE),"")</f>
        <v/>
      </c>
      <c r="D7090" s="24" t="str">
        <f>_xlfn.IFNA(VLOOKUP(C7090,list!$G$2:$I$10,2,FALSE),"")</f>
        <v/>
      </c>
      <c r="E7090" s="24" t="str">
        <f>_xlfn.IFNA(VLOOKUP(C7090,list!G:I,3,FALSE),"")</f>
        <v/>
      </c>
      <c r="O7090" s="26" t="str">
        <f t="shared" si="552"/>
        <v/>
      </c>
      <c r="P7090" s="28" t="str">
        <f t="shared" si="556"/>
        <v/>
      </c>
      <c r="Q7090" s="24" t="str">
        <f t="shared" si="553"/>
        <v/>
      </c>
      <c r="R7090" s="24" t="str">
        <f t="shared" si="554"/>
        <v/>
      </c>
      <c r="S7090" s="27" t="str">
        <f t="shared" si="555"/>
        <v/>
      </c>
    </row>
    <row r="7091" spans="2:19" x14ac:dyDescent="0.3">
      <c r="B7091" s="24" t="str">
        <f>_xlfn.IFNA(VLOOKUP(A7091,list!B:C,2,FALSE),"")</f>
        <v/>
      </c>
      <c r="D7091" s="24" t="str">
        <f>_xlfn.IFNA(VLOOKUP(C7091,list!$G$2:$I$10,2,FALSE),"")</f>
        <v/>
      </c>
      <c r="E7091" s="24" t="str">
        <f>_xlfn.IFNA(VLOOKUP(C7091,list!G:I,3,FALSE),"")</f>
        <v/>
      </c>
      <c r="O7091" s="26" t="str">
        <f t="shared" si="552"/>
        <v/>
      </c>
      <c r="P7091" s="28" t="str">
        <f t="shared" si="556"/>
        <v/>
      </c>
      <c r="Q7091" s="24" t="str">
        <f t="shared" si="553"/>
        <v/>
      </c>
      <c r="R7091" s="24" t="str">
        <f t="shared" si="554"/>
        <v/>
      </c>
      <c r="S7091" s="27" t="str">
        <f t="shared" si="555"/>
        <v/>
      </c>
    </row>
    <row r="7092" spans="2:19" x14ac:dyDescent="0.3">
      <c r="B7092" s="24" t="str">
        <f>_xlfn.IFNA(VLOOKUP(A7092,list!B:C,2,FALSE),"")</f>
        <v/>
      </c>
      <c r="D7092" s="24" t="str">
        <f>_xlfn.IFNA(VLOOKUP(C7092,list!$G$2:$I$10,2,FALSE),"")</f>
        <v/>
      </c>
      <c r="E7092" s="24" t="str">
        <f>_xlfn.IFNA(VLOOKUP(C7092,list!G:I,3,FALSE),"")</f>
        <v/>
      </c>
      <c r="O7092" s="26" t="str">
        <f t="shared" si="552"/>
        <v/>
      </c>
      <c r="P7092" s="28" t="str">
        <f t="shared" si="556"/>
        <v/>
      </c>
      <c r="Q7092" s="24" t="str">
        <f t="shared" si="553"/>
        <v/>
      </c>
      <c r="R7092" s="24" t="str">
        <f t="shared" si="554"/>
        <v/>
      </c>
      <c r="S7092" s="27" t="str">
        <f t="shared" si="555"/>
        <v/>
      </c>
    </row>
    <row r="7093" spans="2:19" x14ac:dyDescent="0.3">
      <c r="B7093" s="24" t="str">
        <f>_xlfn.IFNA(VLOOKUP(A7093,list!B:C,2,FALSE),"")</f>
        <v/>
      </c>
      <c r="D7093" s="24" t="str">
        <f>_xlfn.IFNA(VLOOKUP(C7093,list!$G$2:$I$10,2,FALSE),"")</f>
        <v/>
      </c>
      <c r="E7093" s="24" t="str">
        <f>_xlfn.IFNA(VLOOKUP(C7093,list!G:I,3,FALSE),"")</f>
        <v/>
      </c>
      <c r="O7093" s="26" t="str">
        <f t="shared" si="552"/>
        <v/>
      </c>
      <c r="P7093" s="28" t="str">
        <f t="shared" si="556"/>
        <v/>
      </c>
      <c r="Q7093" s="24" t="str">
        <f t="shared" si="553"/>
        <v/>
      </c>
      <c r="R7093" s="24" t="str">
        <f t="shared" si="554"/>
        <v/>
      </c>
      <c r="S7093" s="27" t="str">
        <f t="shared" si="555"/>
        <v/>
      </c>
    </row>
    <row r="7094" spans="2:19" x14ac:dyDescent="0.3">
      <c r="B7094" s="24" t="str">
        <f>_xlfn.IFNA(VLOOKUP(A7094,list!B:C,2,FALSE),"")</f>
        <v/>
      </c>
      <c r="D7094" s="24" t="str">
        <f>_xlfn.IFNA(VLOOKUP(C7094,list!$G$2:$I$10,2,FALSE),"")</f>
        <v/>
      </c>
      <c r="E7094" s="24" t="str">
        <f>_xlfn.IFNA(VLOOKUP(C7094,list!G:I,3,FALSE),"")</f>
        <v/>
      </c>
      <c r="O7094" s="26" t="str">
        <f t="shared" si="552"/>
        <v/>
      </c>
      <c r="P7094" s="28" t="str">
        <f t="shared" si="556"/>
        <v/>
      </c>
      <c r="Q7094" s="24" t="str">
        <f t="shared" si="553"/>
        <v/>
      </c>
      <c r="R7094" s="24" t="str">
        <f t="shared" si="554"/>
        <v/>
      </c>
      <c r="S7094" s="27" t="str">
        <f t="shared" si="555"/>
        <v/>
      </c>
    </row>
    <row r="7095" spans="2:19" x14ac:dyDescent="0.3">
      <c r="B7095" s="24" t="str">
        <f>_xlfn.IFNA(VLOOKUP(A7095,list!B:C,2,FALSE),"")</f>
        <v/>
      </c>
      <c r="D7095" s="24" t="str">
        <f>_xlfn.IFNA(VLOOKUP(C7095,list!$G$2:$I$10,2,FALSE),"")</f>
        <v/>
      </c>
      <c r="E7095" s="24" t="str">
        <f>_xlfn.IFNA(VLOOKUP(C7095,list!G:I,3,FALSE),"")</f>
        <v/>
      </c>
      <c r="O7095" s="26" t="str">
        <f t="shared" si="552"/>
        <v/>
      </c>
      <c r="P7095" s="28" t="str">
        <f t="shared" si="556"/>
        <v/>
      </c>
      <c r="Q7095" s="24" t="str">
        <f t="shared" si="553"/>
        <v/>
      </c>
      <c r="R7095" s="24" t="str">
        <f t="shared" si="554"/>
        <v/>
      </c>
      <c r="S7095" s="27" t="str">
        <f t="shared" si="555"/>
        <v/>
      </c>
    </row>
    <row r="7096" spans="2:19" x14ac:dyDescent="0.3">
      <c r="B7096" s="24" t="str">
        <f>_xlfn.IFNA(VLOOKUP(A7096,list!B:C,2,FALSE),"")</f>
        <v/>
      </c>
      <c r="D7096" s="24" t="str">
        <f>_xlfn.IFNA(VLOOKUP(C7096,list!$G$2:$I$10,2,FALSE),"")</f>
        <v/>
      </c>
      <c r="E7096" s="24" t="str">
        <f>_xlfn.IFNA(VLOOKUP(C7096,list!G:I,3,FALSE),"")</f>
        <v/>
      </c>
      <c r="O7096" s="26" t="str">
        <f t="shared" si="552"/>
        <v/>
      </c>
      <c r="P7096" s="28" t="str">
        <f t="shared" si="556"/>
        <v/>
      </c>
      <c r="Q7096" s="24" t="str">
        <f t="shared" si="553"/>
        <v/>
      </c>
      <c r="R7096" s="24" t="str">
        <f t="shared" si="554"/>
        <v/>
      </c>
      <c r="S7096" s="27" t="str">
        <f t="shared" si="555"/>
        <v/>
      </c>
    </row>
    <row r="7097" spans="2:19" x14ac:dyDescent="0.3">
      <c r="B7097" s="24" t="str">
        <f>_xlfn.IFNA(VLOOKUP(A7097,list!B:C,2,FALSE),"")</f>
        <v/>
      </c>
      <c r="D7097" s="24" t="str">
        <f>_xlfn.IFNA(VLOOKUP(C7097,list!$G$2:$I$10,2,FALSE),"")</f>
        <v/>
      </c>
      <c r="E7097" s="24" t="str">
        <f>_xlfn.IFNA(VLOOKUP(C7097,list!G:I,3,FALSE),"")</f>
        <v/>
      </c>
      <c r="O7097" s="26" t="str">
        <f t="shared" si="552"/>
        <v/>
      </c>
      <c r="P7097" s="28" t="str">
        <f t="shared" si="556"/>
        <v/>
      </c>
      <c r="Q7097" s="24" t="str">
        <f t="shared" si="553"/>
        <v/>
      </c>
      <c r="R7097" s="24" t="str">
        <f t="shared" si="554"/>
        <v/>
      </c>
      <c r="S7097" s="27" t="str">
        <f t="shared" si="555"/>
        <v/>
      </c>
    </row>
    <row r="7098" spans="2:19" x14ac:dyDescent="0.3">
      <c r="B7098" s="24" t="str">
        <f>_xlfn.IFNA(VLOOKUP(A7098,list!B:C,2,FALSE),"")</f>
        <v/>
      </c>
      <c r="D7098" s="24" t="str">
        <f>_xlfn.IFNA(VLOOKUP(C7098,list!$G$2:$I$10,2,FALSE),"")</f>
        <v/>
      </c>
      <c r="E7098" s="24" t="str">
        <f>_xlfn.IFNA(VLOOKUP(C7098,list!G:I,3,FALSE),"")</f>
        <v/>
      </c>
      <c r="O7098" s="26" t="str">
        <f t="shared" si="552"/>
        <v/>
      </c>
      <c r="P7098" s="28" t="str">
        <f t="shared" si="556"/>
        <v/>
      </c>
      <c r="Q7098" s="24" t="str">
        <f t="shared" si="553"/>
        <v/>
      </c>
      <c r="R7098" s="24" t="str">
        <f t="shared" si="554"/>
        <v/>
      </c>
      <c r="S7098" s="27" t="str">
        <f t="shared" si="555"/>
        <v/>
      </c>
    </row>
    <row r="7099" spans="2:19" x14ac:dyDescent="0.3">
      <c r="B7099" s="24" t="str">
        <f>_xlfn.IFNA(VLOOKUP(A7099,list!B:C,2,FALSE),"")</f>
        <v/>
      </c>
      <c r="D7099" s="24" t="str">
        <f>_xlfn.IFNA(VLOOKUP(C7099,list!$G$2:$I$10,2,FALSE),"")</f>
        <v/>
      </c>
      <c r="E7099" s="24" t="str">
        <f>_xlfn.IFNA(VLOOKUP(C7099,list!G:I,3,FALSE),"")</f>
        <v/>
      </c>
      <c r="O7099" s="26" t="str">
        <f t="shared" si="552"/>
        <v/>
      </c>
      <c r="P7099" s="28" t="str">
        <f t="shared" si="556"/>
        <v/>
      </c>
      <c r="Q7099" s="24" t="str">
        <f t="shared" si="553"/>
        <v/>
      </c>
      <c r="R7099" s="24" t="str">
        <f t="shared" si="554"/>
        <v/>
      </c>
      <c r="S7099" s="27" t="str">
        <f t="shared" si="555"/>
        <v/>
      </c>
    </row>
    <row r="7100" spans="2:19" x14ac:dyDescent="0.3">
      <c r="B7100" s="24" t="str">
        <f>_xlfn.IFNA(VLOOKUP(A7100,list!B:C,2,FALSE),"")</f>
        <v/>
      </c>
      <c r="D7100" s="24" t="str">
        <f>_xlfn.IFNA(VLOOKUP(C7100,list!$G$2:$I$10,2,FALSE),"")</f>
        <v/>
      </c>
      <c r="E7100" s="24" t="str">
        <f>_xlfn.IFNA(VLOOKUP(C7100,list!G:I,3,FALSE),"")</f>
        <v/>
      </c>
      <c r="O7100" s="26" t="str">
        <f t="shared" si="552"/>
        <v/>
      </c>
      <c r="P7100" s="28" t="str">
        <f t="shared" si="556"/>
        <v/>
      </c>
      <c r="Q7100" s="24" t="str">
        <f t="shared" si="553"/>
        <v/>
      </c>
      <c r="R7100" s="24" t="str">
        <f t="shared" si="554"/>
        <v/>
      </c>
      <c r="S7100" s="27" t="str">
        <f t="shared" si="555"/>
        <v/>
      </c>
    </row>
    <row r="7101" spans="2:19" x14ac:dyDescent="0.3">
      <c r="B7101" s="24" t="str">
        <f>_xlfn.IFNA(VLOOKUP(A7101,list!B:C,2,FALSE),"")</f>
        <v/>
      </c>
      <c r="D7101" s="24" t="str">
        <f>_xlfn.IFNA(VLOOKUP(C7101,list!$G$2:$I$10,2,FALSE),"")</f>
        <v/>
      </c>
      <c r="E7101" s="24" t="str">
        <f>_xlfn.IFNA(VLOOKUP(C7101,list!G:I,3,FALSE),"")</f>
        <v/>
      </c>
      <c r="O7101" s="26" t="str">
        <f t="shared" si="552"/>
        <v/>
      </c>
      <c r="P7101" s="28" t="str">
        <f t="shared" si="556"/>
        <v/>
      </c>
      <c r="Q7101" s="24" t="str">
        <f t="shared" si="553"/>
        <v/>
      </c>
      <c r="R7101" s="24" t="str">
        <f t="shared" si="554"/>
        <v/>
      </c>
      <c r="S7101" s="27" t="str">
        <f t="shared" si="555"/>
        <v/>
      </c>
    </row>
    <row r="7102" spans="2:19" x14ac:dyDescent="0.3">
      <c r="B7102" s="24" t="str">
        <f>_xlfn.IFNA(VLOOKUP(A7102,list!B:C,2,FALSE),"")</f>
        <v/>
      </c>
      <c r="D7102" s="24" t="str">
        <f>_xlfn.IFNA(VLOOKUP(C7102,list!$G$2:$I$10,2,FALSE),"")</f>
        <v/>
      </c>
      <c r="E7102" s="24" t="str">
        <f>_xlfn.IFNA(VLOOKUP(C7102,list!G:I,3,FALSE),"")</f>
        <v/>
      </c>
      <c r="O7102" s="26" t="str">
        <f t="shared" si="552"/>
        <v/>
      </c>
      <c r="P7102" s="28" t="str">
        <f t="shared" si="556"/>
        <v/>
      </c>
      <c r="Q7102" s="24" t="str">
        <f t="shared" si="553"/>
        <v/>
      </c>
      <c r="R7102" s="24" t="str">
        <f t="shared" si="554"/>
        <v/>
      </c>
      <c r="S7102" s="27" t="str">
        <f t="shared" si="555"/>
        <v/>
      </c>
    </row>
    <row r="7103" spans="2:19" x14ac:dyDescent="0.3">
      <c r="B7103" s="24" t="str">
        <f>_xlfn.IFNA(VLOOKUP(A7103,list!B:C,2,FALSE),"")</f>
        <v/>
      </c>
      <c r="D7103" s="24" t="str">
        <f>_xlfn.IFNA(VLOOKUP(C7103,list!$G$2:$I$10,2,FALSE),"")</f>
        <v/>
      </c>
      <c r="E7103" s="24" t="str">
        <f>_xlfn.IFNA(VLOOKUP(C7103,list!G:I,3,FALSE),"")</f>
        <v/>
      </c>
      <c r="O7103" s="26" t="str">
        <f t="shared" si="552"/>
        <v/>
      </c>
      <c r="P7103" s="28" t="str">
        <f t="shared" si="556"/>
        <v/>
      </c>
      <c r="Q7103" s="24" t="str">
        <f t="shared" si="553"/>
        <v/>
      </c>
      <c r="R7103" s="24" t="str">
        <f t="shared" si="554"/>
        <v/>
      </c>
      <c r="S7103" s="27" t="str">
        <f t="shared" si="555"/>
        <v/>
      </c>
    </row>
    <row r="7104" spans="2:19" x14ac:dyDescent="0.3">
      <c r="B7104" s="24" t="str">
        <f>_xlfn.IFNA(VLOOKUP(A7104,list!B:C,2,FALSE),"")</f>
        <v/>
      </c>
      <c r="D7104" s="24" t="str">
        <f>_xlfn.IFNA(VLOOKUP(C7104,list!$G$2:$I$10,2,FALSE),"")</f>
        <v/>
      </c>
      <c r="E7104" s="24" t="str">
        <f>_xlfn.IFNA(VLOOKUP(C7104,list!G:I,3,FALSE),"")</f>
        <v/>
      </c>
      <c r="O7104" s="26" t="str">
        <f t="shared" si="552"/>
        <v/>
      </c>
      <c r="P7104" s="28" t="str">
        <f t="shared" si="556"/>
        <v/>
      </c>
      <c r="Q7104" s="24" t="str">
        <f t="shared" si="553"/>
        <v/>
      </c>
      <c r="R7104" s="24" t="str">
        <f t="shared" si="554"/>
        <v/>
      </c>
      <c r="S7104" s="27" t="str">
        <f t="shared" si="555"/>
        <v/>
      </c>
    </row>
    <row r="7105" spans="2:19" x14ac:dyDescent="0.3">
      <c r="B7105" s="24" t="str">
        <f>_xlfn.IFNA(VLOOKUP(A7105,list!B:C,2,FALSE),"")</f>
        <v/>
      </c>
      <c r="D7105" s="24" t="str">
        <f>_xlfn.IFNA(VLOOKUP(C7105,list!$G$2:$I$10,2,FALSE),"")</f>
        <v/>
      </c>
      <c r="E7105" s="24" t="str">
        <f>_xlfn.IFNA(VLOOKUP(C7105,list!G:I,3,FALSE),"")</f>
        <v/>
      </c>
      <c r="O7105" s="26" t="str">
        <f t="shared" si="552"/>
        <v/>
      </c>
      <c r="P7105" s="28" t="str">
        <f t="shared" si="556"/>
        <v/>
      </c>
      <c r="Q7105" s="24" t="str">
        <f t="shared" si="553"/>
        <v/>
      </c>
      <c r="R7105" s="24" t="str">
        <f t="shared" si="554"/>
        <v/>
      </c>
      <c r="S7105" s="27" t="str">
        <f t="shared" si="555"/>
        <v/>
      </c>
    </row>
    <row r="7106" spans="2:19" x14ac:dyDescent="0.3">
      <c r="B7106" s="24" t="str">
        <f>_xlfn.IFNA(VLOOKUP(A7106,list!B:C,2,FALSE),"")</f>
        <v/>
      </c>
      <c r="D7106" s="24" t="str">
        <f>_xlfn.IFNA(VLOOKUP(C7106,list!$G$2:$I$10,2,FALSE),"")</f>
        <v/>
      </c>
      <c r="E7106" s="24" t="str">
        <f>_xlfn.IFNA(VLOOKUP(C7106,list!G:I,3,FALSE),"")</f>
        <v/>
      </c>
      <c r="O7106" s="26" t="str">
        <f t="shared" ref="O7106:O7169" si="557">IFERROR(IF(H7106="","",DATE(YEAR(H7106),MONTH(H7106),1)),"")</f>
        <v/>
      </c>
      <c r="P7106" s="28" t="str">
        <f t="shared" si="556"/>
        <v/>
      </c>
      <c r="Q7106" s="24" t="str">
        <f t="shared" ref="Q7106:Q7169" si="558">IFERROR(IF(J7106="","",MONTH(EOMONTH(J7106,(DAY(J7106)&gt;15)+0))),"")</f>
        <v/>
      </c>
      <c r="R7106" s="24" t="str">
        <f t="shared" ref="R7106:R7169" si="559">IFERROR(IF(J7106="","",IF(AND(MONTH(J7106)=12,Q7106=1),YEAR(J7106)+1,YEAR(J7106))),"")</f>
        <v/>
      </c>
      <c r="S7106" s="27" t="str">
        <f t="shared" ref="S7106:S7169" si="560">IF(OR(Q7106="",R7106=""),"",DATE(R7106,Q7106,1))</f>
        <v/>
      </c>
    </row>
    <row r="7107" spans="2:19" x14ac:dyDescent="0.3">
      <c r="B7107" s="24" t="str">
        <f>_xlfn.IFNA(VLOOKUP(A7107,list!B:C,2,FALSE),"")</f>
        <v/>
      </c>
      <c r="D7107" s="24" t="str">
        <f>_xlfn.IFNA(VLOOKUP(C7107,list!$G$2:$I$10,2,FALSE),"")</f>
        <v/>
      </c>
      <c r="E7107" s="24" t="str">
        <f>_xlfn.IFNA(VLOOKUP(C7107,list!G:I,3,FALSE),"")</f>
        <v/>
      </c>
      <c r="O7107" s="26" t="str">
        <f t="shared" si="557"/>
        <v/>
      </c>
      <c r="P7107" s="28" t="str">
        <f t="shared" ref="P7107:P7170" si="561">IFERROR(IF(J7107&gt;0,((J7107-H7107)/7),""),"")</f>
        <v/>
      </c>
      <c r="Q7107" s="24" t="str">
        <f t="shared" si="558"/>
        <v/>
      </c>
      <c r="R7107" s="24" t="str">
        <f t="shared" si="559"/>
        <v/>
      </c>
      <c r="S7107" s="27" t="str">
        <f t="shared" si="560"/>
        <v/>
      </c>
    </row>
    <row r="7108" spans="2:19" x14ac:dyDescent="0.3">
      <c r="B7108" s="24" t="str">
        <f>_xlfn.IFNA(VLOOKUP(A7108,list!B:C,2,FALSE),"")</f>
        <v/>
      </c>
      <c r="D7108" s="24" t="str">
        <f>_xlfn.IFNA(VLOOKUP(C7108,list!$G$2:$I$10,2,FALSE),"")</f>
        <v/>
      </c>
      <c r="E7108" s="24" t="str">
        <f>_xlfn.IFNA(VLOOKUP(C7108,list!G:I,3,FALSE),"")</f>
        <v/>
      </c>
      <c r="O7108" s="26" t="str">
        <f t="shared" si="557"/>
        <v/>
      </c>
      <c r="P7108" s="28" t="str">
        <f t="shared" si="561"/>
        <v/>
      </c>
      <c r="Q7108" s="24" t="str">
        <f t="shared" si="558"/>
        <v/>
      </c>
      <c r="R7108" s="24" t="str">
        <f t="shared" si="559"/>
        <v/>
      </c>
      <c r="S7108" s="27" t="str">
        <f t="shared" si="560"/>
        <v/>
      </c>
    </row>
    <row r="7109" spans="2:19" x14ac:dyDescent="0.3">
      <c r="B7109" s="24" t="str">
        <f>_xlfn.IFNA(VLOOKUP(A7109,list!B:C,2,FALSE),"")</f>
        <v/>
      </c>
      <c r="D7109" s="24" t="str">
        <f>_xlfn.IFNA(VLOOKUP(C7109,list!$G$2:$I$10,2,FALSE),"")</f>
        <v/>
      </c>
      <c r="E7109" s="24" t="str">
        <f>_xlfn.IFNA(VLOOKUP(C7109,list!G:I,3,FALSE),"")</f>
        <v/>
      </c>
      <c r="O7109" s="26" t="str">
        <f t="shared" si="557"/>
        <v/>
      </c>
      <c r="P7109" s="28" t="str">
        <f t="shared" si="561"/>
        <v/>
      </c>
      <c r="Q7109" s="24" t="str">
        <f t="shared" si="558"/>
        <v/>
      </c>
      <c r="R7109" s="24" t="str">
        <f t="shared" si="559"/>
        <v/>
      </c>
      <c r="S7109" s="27" t="str">
        <f t="shared" si="560"/>
        <v/>
      </c>
    </row>
    <row r="7110" spans="2:19" x14ac:dyDescent="0.3">
      <c r="B7110" s="24" t="str">
        <f>_xlfn.IFNA(VLOOKUP(A7110,list!B:C,2,FALSE),"")</f>
        <v/>
      </c>
      <c r="D7110" s="24" t="str">
        <f>_xlfn.IFNA(VLOOKUP(C7110,list!$G$2:$I$10,2,FALSE),"")</f>
        <v/>
      </c>
      <c r="E7110" s="24" t="str">
        <f>_xlfn.IFNA(VLOOKUP(C7110,list!G:I,3,FALSE),"")</f>
        <v/>
      </c>
      <c r="O7110" s="26" t="str">
        <f t="shared" si="557"/>
        <v/>
      </c>
      <c r="P7110" s="28" t="str">
        <f t="shared" si="561"/>
        <v/>
      </c>
      <c r="Q7110" s="24" t="str">
        <f t="shared" si="558"/>
        <v/>
      </c>
      <c r="R7110" s="24" t="str">
        <f t="shared" si="559"/>
        <v/>
      </c>
      <c r="S7110" s="27" t="str">
        <f t="shared" si="560"/>
        <v/>
      </c>
    </row>
    <row r="7111" spans="2:19" x14ac:dyDescent="0.3">
      <c r="B7111" s="24" t="str">
        <f>_xlfn.IFNA(VLOOKUP(A7111,list!B:C,2,FALSE),"")</f>
        <v/>
      </c>
      <c r="D7111" s="24" t="str">
        <f>_xlfn.IFNA(VLOOKUP(C7111,list!$G$2:$I$10,2,FALSE),"")</f>
        <v/>
      </c>
      <c r="E7111" s="24" t="str">
        <f>_xlfn.IFNA(VLOOKUP(C7111,list!G:I,3,FALSE),"")</f>
        <v/>
      </c>
      <c r="O7111" s="26" t="str">
        <f t="shared" si="557"/>
        <v/>
      </c>
      <c r="P7111" s="28" t="str">
        <f t="shared" si="561"/>
        <v/>
      </c>
      <c r="Q7111" s="24" t="str">
        <f t="shared" si="558"/>
        <v/>
      </c>
      <c r="R7111" s="24" t="str">
        <f t="shared" si="559"/>
        <v/>
      </c>
      <c r="S7111" s="27" t="str">
        <f t="shared" si="560"/>
        <v/>
      </c>
    </row>
    <row r="7112" spans="2:19" x14ac:dyDescent="0.3">
      <c r="B7112" s="24" t="str">
        <f>_xlfn.IFNA(VLOOKUP(A7112,list!B:C,2,FALSE),"")</f>
        <v/>
      </c>
      <c r="D7112" s="24" t="str">
        <f>_xlfn.IFNA(VLOOKUP(C7112,list!$G$2:$I$10,2,FALSE),"")</f>
        <v/>
      </c>
      <c r="E7112" s="24" t="str">
        <f>_xlfn.IFNA(VLOOKUP(C7112,list!G:I,3,FALSE),"")</f>
        <v/>
      </c>
      <c r="O7112" s="26" t="str">
        <f t="shared" si="557"/>
        <v/>
      </c>
      <c r="P7112" s="28" t="str">
        <f t="shared" si="561"/>
        <v/>
      </c>
      <c r="Q7112" s="24" t="str">
        <f t="shared" si="558"/>
        <v/>
      </c>
      <c r="R7112" s="24" t="str">
        <f t="shared" si="559"/>
        <v/>
      </c>
      <c r="S7112" s="27" t="str">
        <f t="shared" si="560"/>
        <v/>
      </c>
    </row>
    <row r="7113" spans="2:19" x14ac:dyDescent="0.3">
      <c r="B7113" s="24" t="str">
        <f>_xlfn.IFNA(VLOOKUP(A7113,list!B:C,2,FALSE),"")</f>
        <v/>
      </c>
      <c r="D7113" s="24" t="str">
        <f>_xlfn.IFNA(VLOOKUP(C7113,list!$G$2:$I$10,2,FALSE),"")</f>
        <v/>
      </c>
      <c r="E7113" s="24" t="str">
        <f>_xlfn.IFNA(VLOOKUP(C7113,list!G:I,3,FALSE),"")</f>
        <v/>
      </c>
      <c r="O7113" s="26" t="str">
        <f t="shared" si="557"/>
        <v/>
      </c>
      <c r="P7113" s="28" t="str">
        <f t="shared" si="561"/>
        <v/>
      </c>
      <c r="Q7113" s="24" t="str">
        <f t="shared" si="558"/>
        <v/>
      </c>
      <c r="R7113" s="24" t="str">
        <f t="shared" si="559"/>
        <v/>
      </c>
      <c r="S7113" s="27" t="str">
        <f t="shared" si="560"/>
        <v/>
      </c>
    </row>
    <row r="7114" spans="2:19" x14ac:dyDescent="0.3">
      <c r="B7114" s="24" t="str">
        <f>_xlfn.IFNA(VLOOKUP(A7114,list!B:C,2,FALSE),"")</f>
        <v/>
      </c>
      <c r="D7114" s="24" t="str">
        <f>_xlfn.IFNA(VLOOKUP(C7114,list!$G$2:$I$10,2,FALSE),"")</f>
        <v/>
      </c>
      <c r="E7114" s="24" t="str">
        <f>_xlfn.IFNA(VLOOKUP(C7114,list!G:I,3,FALSE),"")</f>
        <v/>
      </c>
      <c r="O7114" s="26" t="str">
        <f t="shared" si="557"/>
        <v/>
      </c>
      <c r="P7114" s="28" t="str">
        <f t="shared" si="561"/>
        <v/>
      </c>
      <c r="Q7114" s="24" t="str">
        <f t="shared" si="558"/>
        <v/>
      </c>
      <c r="R7114" s="24" t="str">
        <f t="shared" si="559"/>
        <v/>
      </c>
      <c r="S7114" s="27" t="str">
        <f t="shared" si="560"/>
        <v/>
      </c>
    </row>
    <row r="7115" spans="2:19" x14ac:dyDescent="0.3">
      <c r="B7115" s="24" t="str">
        <f>_xlfn.IFNA(VLOOKUP(A7115,list!B:C,2,FALSE),"")</f>
        <v/>
      </c>
      <c r="D7115" s="24" t="str">
        <f>_xlfn.IFNA(VLOOKUP(C7115,list!$G$2:$I$10,2,FALSE),"")</f>
        <v/>
      </c>
      <c r="E7115" s="24" t="str">
        <f>_xlfn.IFNA(VLOOKUP(C7115,list!G:I,3,FALSE),"")</f>
        <v/>
      </c>
      <c r="O7115" s="26" t="str">
        <f t="shared" si="557"/>
        <v/>
      </c>
      <c r="P7115" s="28" t="str">
        <f t="shared" si="561"/>
        <v/>
      </c>
      <c r="Q7115" s="24" t="str">
        <f t="shared" si="558"/>
        <v/>
      </c>
      <c r="R7115" s="24" t="str">
        <f t="shared" si="559"/>
        <v/>
      </c>
      <c r="S7115" s="27" t="str">
        <f t="shared" si="560"/>
        <v/>
      </c>
    </row>
    <row r="7116" spans="2:19" x14ac:dyDescent="0.3">
      <c r="B7116" s="24" t="str">
        <f>_xlfn.IFNA(VLOOKUP(A7116,list!B:C,2,FALSE),"")</f>
        <v/>
      </c>
      <c r="D7116" s="24" t="str">
        <f>_xlfn.IFNA(VLOOKUP(C7116,list!$G$2:$I$10,2,FALSE),"")</f>
        <v/>
      </c>
      <c r="E7116" s="24" t="str">
        <f>_xlfn.IFNA(VLOOKUP(C7116,list!G:I,3,FALSE),"")</f>
        <v/>
      </c>
      <c r="O7116" s="26" t="str">
        <f t="shared" si="557"/>
        <v/>
      </c>
      <c r="P7116" s="28" t="str">
        <f t="shared" si="561"/>
        <v/>
      </c>
      <c r="Q7116" s="24" t="str">
        <f t="shared" si="558"/>
        <v/>
      </c>
      <c r="R7116" s="24" t="str">
        <f t="shared" si="559"/>
        <v/>
      </c>
      <c r="S7116" s="27" t="str">
        <f t="shared" si="560"/>
        <v/>
      </c>
    </row>
    <row r="7117" spans="2:19" x14ac:dyDescent="0.3">
      <c r="B7117" s="24" t="str">
        <f>_xlfn.IFNA(VLOOKUP(A7117,list!B:C,2,FALSE),"")</f>
        <v/>
      </c>
      <c r="D7117" s="24" t="str">
        <f>_xlfn.IFNA(VLOOKUP(C7117,list!$G$2:$I$10,2,FALSE),"")</f>
        <v/>
      </c>
      <c r="E7117" s="24" t="str">
        <f>_xlfn.IFNA(VLOOKUP(C7117,list!G:I,3,FALSE),"")</f>
        <v/>
      </c>
      <c r="O7117" s="26" t="str">
        <f t="shared" si="557"/>
        <v/>
      </c>
      <c r="P7117" s="28" t="str">
        <f t="shared" si="561"/>
        <v/>
      </c>
      <c r="Q7117" s="24" t="str">
        <f t="shared" si="558"/>
        <v/>
      </c>
      <c r="R7117" s="24" t="str">
        <f t="shared" si="559"/>
        <v/>
      </c>
      <c r="S7117" s="27" t="str">
        <f t="shared" si="560"/>
        <v/>
      </c>
    </row>
    <row r="7118" spans="2:19" x14ac:dyDescent="0.3">
      <c r="B7118" s="24" t="str">
        <f>_xlfn.IFNA(VLOOKUP(A7118,list!B:C,2,FALSE),"")</f>
        <v/>
      </c>
      <c r="D7118" s="24" t="str">
        <f>_xlfn.IFNA(VLOOKUP(C7118,list!$G$2:$I$10,2,FALSE),"")</f>
        <v/>
      </c>
      <c r="E7118" s="24" t="str">
        <f>_xlfn.IFNA(VLOOKUP(C7118,list!G:I,3,FALSE),"")</f>
        <v/>
      </c>
      <c r="O7118" s="26" t="str">
        <f t="shared" si="557"/>
        <v/>
      </c>
      <c r="P7118" s="28" t="str">
        <f t="shared" si="561"/>
        <v/>
      </c>
      <c r="Q7118" s="24" t="str">
        <f t="shared" si="558"/>
        <v/>
      </c>
      <c r="R7118" s="24" t="str">
        <f t="shared" si="559"/>
        <v/>
      </c>
      <c r="S7118" s="27" t="str">
        <f t="shared" si="560"/>
        <v/>
      </c>
    </row>
    <row r="7119" spans="2:19" x14ac:dyDescent="0.3">
      <c r="B7119" s="24" t="str">
        <f>_xlfn.IFNA(VLOOKUP(A7119,list!B:C,2,FALSE),"")</f>
        <v/>
      </c>
      <c r="D7119" s="24" t="str">
        <f>_xlfn.IFNA(VLOOKUP(C7119,list!$G$2:$I$10,2,FALSE),"")</f>
        <v/>
      </c>
      <c r="E7119" s="24" t="str">
        <f>_xlfn.IFNA(VLOOKUP(C7119,list!G:I,3,FALSE),"")</f>
        <v/>
      </c>
      <c r="O7119" s="26" t="str">
        <f t="shared" si="557"/>
        <v/>
      </c>
      <c r="P7119" s="28" t="str">
        <f t="shared" si="561"/>
        <v/>
      </c>
      <c r="Q7119" s="24" t="str">
        <f t="shared" si="558"/>
        <v/>
      </c>
      <c r="R7119" s="24" t="str">
        <f t="shared" si="559"/>
        <v/>
      </c>
      <c r="S7119" s="27" t="str">
        <f t="shared" si="560"/>
        <v/>
      </c>
    </row>
    <row r="7120" spans="2:19" x14ac:dyDescent="0.3">
      <c r="B7120" s="24" t="str">
        <f>_xlfn.IFNA(VLOOKUP(A7120,list!B:C,2,FALSE),"")</f>
        <v/>
      </c>
      <c r="D7120" s="24" t="str">
        <f>_xlfn.IFNA(VLOOKUP(C7120,list!$G$2:$I$10,2,FALSE),"")</f>
        <v/>
      </c>
      <c r="E7120" s="24" t="str">
        <f>_xlfn.IFNA(VLOOKUP(C7120,list!G:I,3,FALSE),"")</f>
        <v/>
      </c>
      <c r="O7120" s="26" t="str">
        <f t="shared" si="557"/>
        <v/>
      </c>
      <c r="P7120" s="28" t="str">
        <f t="shared" si="561"/>
        <v/>
      </c>
      <c r="Q7120" s="24" t="str">
        <f t="shared" si="558"/>
        <v/>
      </c>
      <c r="R7120" s="24" t="str">
        <f t="shared" si="559"/>
        <v/>
      </c>
      <c r="S7120" s="27" t="str">
        <f t="shared" si="560"/>
        <v/>
      </c>
    </row>
    <row r="7121" spans="2:19" x14ac:dyDescent="0.3">
      <c r="B7121" s="24" t="str">
        <f>_xlfn.IFNA(VLOOKUP(A7121,list!B:C,2,FALSE),"")</f>
        <v/>
      </c>
      <c r="D7121" s="24" t="str">
        <f>_xlfn.IFNA(VLOOKUP(C7121,list!$G$2:$I$10,2,FALSE),"")</f>
        <v/>
      </c>
      <c r="E7121" s="24" t="str">
        <f>_xlfn.IFNA(VLOOKUP(C7121,list!G:I,3,FALSE),"")</f>
        <v/>
      </c>
      <c r="O7121" s="26" t="str">
        <f t="shared" si="557"/>
        <v/>
      </c>
      <c r="P7121" s="28" t="str">
        <f t="shared" si="561"/>
        <v/>
      </c>
      <c r="Q7121" s="24" t="str">
        <f t="shared" si="558"/>
        <v/>
      </c>
      <c r="R7121" s="24" t="str">
        <f t="shared" si="559"/>
        <v/>
      </c>
      <c r="S7121" s="27" t="str">
        <f t="shared" si="560"/>
        <v/>
      </c>
    </row>
    <row r="7122" spans="2:19" x14ac:dyDescent="0.3">
      <c r="B7122" s="24" t="str">
        <f>_xlfn.IFNA(VLOOKUP(A7122,list!B:C,2,FALSE),"")</f>
        <v/>
      </c>
      <c r="D7122" s="24" t="str">
        <f>_xlfn.IFNA(VLOOKUP(C7122,list!$G$2:$I$10,2,FALSE),"")</f>
        <v/>
      </c>
      <c r="E7122" s="24" t="str">
        <f>_xlfn.IFNA(VLOOKUP(C7122,list!G:I,3,FALSE),"")</f>
        <v/>
      </c>
      <c r="O7122" s="26" t="str">
        <f t="shared" si="557"/>
        <v/>
      </c>
      <c r="P7122" s="28" t="str">
        <f t="shared" si="561"/>
        <v/>
      </c>
      <c r="Q7122" s="24" t="str">
        <f t="shared" si="558"/>
        <v/>
      </c>
      <c r="R7122" s="24" t="str">
        <f t="shared" si="559"/>
        <v/>
      </c>
      <c r="S7122" s="27" t="str">
        <f t="shared" si="560"/>
        <v/>
      </c>
    </row>
    <row r="7123" spans="2:19" x14ac:dyDescent="0.3">
      <c r="B7123" s="24" t="str">
        <f>_xlfn.IFNA(VLOOKUP(A7123,list!B:C,2,FALSE),"")</f>
        <v/>
      </c>
      <c r="D7123" s="24" t="str">
        <f>_xlfn.IFNA(VLOOKUP(C7123,list!$G$2:$I$10,2,FALSE),"")</f>
        <v/>
      </c>
      <c r="E7123" s="24" t="str">
        <f>_xlfn.IFNA(VLOOKUP(C7123,list!G:I,3,FALSE),"")</f>
        <v/>
      </c>
      <c r="O7123" s="26" t="str">
        <f t="shared" si="557"/>
        <v/>
      </c>
      <c r="P7123" s="28" t="str">
        <f t="shared" si="561"/>
        <v/>
      </c>
      <c r="Q7123" s="24" t="str">
        <f t="shared" si="558"/>
        <v/>
      </c>
      <c r="R7123" s="24" t="str">
        <f t="shared" si="559"/>
        <v/>
      </c>
      <c r="S7123" s="27" t="str">
        <f t="shared" si="560"/>
        <v/>
      </c>
    </row>
    <row r="7124" spans="2:19" x14ac:dyDescent="0.3">
      <c r="B7124" s="24" t="str">
        <f>_xlfn.IFNA(VLOOKUP(A7124,list!B:C,2,FALSE),"")</f>
        <v/>
      </c>
      <c r="D7124" s="24" t="str">
        <f>_xlfn.IFNA(VLOOKUP(C7124,list!$G$2:$I$10,2,FALSE),"")</f>
        <v/>
      </c>
      <c r="E7124" s="24" t="str">
        <f>_xlfn.IFNA(VLOOKUP(C7124,list!G:I,3,FALSE),"")</f>
        <v/>
      </c>
      <c r="O7124" s="26" t="str">
        <f t="shared" si="557"/>
        <v/>
      </c>
      <c r="P7124" s="28" t="str">
        <f t="shared" si="561"/>
        <v/>
      </c>
      <c r="Q7124" s="24" t="str">
        <f t="shared" si="558"/>
        <v/>
      </c>
      <c r="R7124" s="24" t="str">
        <f t="shared" si="559"/>
        <v/>
      </c>
      <c r="S7124" s="27" t="str">
        <f t="shared" si="560"/>
        <v/>
      </c>
    </row>
    <row r="7125" spans="2:19" x14ac:dyDescent="0.3">
      <c r="B7125" s="24" t="str">
        <f>_xlfn.IFNA(VLOOKUP(A7125,list!B:C,2,FALSE),"")</f>
        <v/>
      </c>
      <c r="D7125" s="24" t="str">
        <f>_xlfn.IFNA(VLOOKUP(C7125,list!$G$2:$I$10,2,FALSE),"")</f>
        <v/>
      </c>
      <c r="E7125" s="24" t="str">
        <f>_xlfn.IFNA(VLOOKUP(C7125,list!G:I,3,FALSE),"")</f>
        <v/>
      </c>
      <c r="O7125" s="26" t="str">
        <f t="shared" si="557"/>
        <v/>
      </c>
      <c r="P7125" s="28" t="str">
        <f t="shared" si="561"/>
        <v/>
      </c>
      <c r="Q7125" s="24" t="str">
        <f t="shared" si="558"/>
        <v/>
      </c>
      <c r="R7125" s="24" t="str">
        <f t="shared" si="559"/>
        <v/>
      </c>
      <c r="S7125" s="27" t="str">
        <f t="shared" si="560"/>
        <v/>
      </c>
    </row>
    <row r="7126" spans="2:19" x14ac:dyDescent="0.3">
      <c r="B7126" s="24" t="str">
        <f>_xlfn.IFNA(VLOOKUP(A7126,list!B:C,2,FALSE),"")</f>
        <v/>
      </c>
      <c r="D7126" s="24" t="str">
        <f>_xlfn.IFNA(VLOOKUP(C7126,list!$G$2:$I$10,2,FALSE),"")</f>
        <v/>
      </c>
      <c r="E7126" s="24" t="str">
        <f>_xlfn.IFNA(VLOOKUP(C7126,list!G:I,3,FALSE),"")</f>
        <v/>
      </c>
      <c r="O7126" s="26" t="str">
        <f t="shared" si="557"/>
        <v/>
      </c>
      <c r="P7126" s="28" t="str">
        <f t="shared" si="561"/>
        <v/>
      </c>
      <c r="Q7126" s="24" t="str">
        <f t="shared" si="558"/>
        <v/>
      </c>
      <c r="R7126" s="24" t="str">
        <f t="shared" si="559"/>
        <v/>
      </c>
      <c r="S7126" s="27" t="str">
        <f t="shared" si="560"/>
        <v/>
      </c>
    </row>
    <row r="7127" spans="2:19" x14ac:dyDescent="0.3">
      <c r="B7127" s="24" t="str">
        <f>_xlfn.IFNA(VLOOKUP(A7127,list!B:C,2,FALSE),"")</f>
        <v/>
      </c>
      <c r="D7127" s="24" t="str">
        <f>_xlfn.IFNA(VLOOKUP(C7127,list!$G$2:$I$10,2,FALSE),"")</f>
        <v/>
      </c>
      <c r="E7127" s="24" t="str">
        <f>_xlfn.IFNA(VLOOKUP(C7127,list!G:I,3,FALSE),"")</f>
        <v/>
      </c>
      <c r="O7127" s="26" t="str">
        <f t="shared" si="557"/>
        <v/>
      </c>
      <c r="P7127" s="28" t="str">
        <f t="shared" si="561"/>
        <v/>
      </c>
      <c r="Q7127" s="24" t="str">
        <f t="shared" si="558"/>
        <v/>
      </c>
      <c r="R7127" s="24" t="str">
        <f t="shared" si="559"/>
        <v/>
      </c>
      <c r="S7127" s="27" t="str">
        <f t="shared" si="560"/>
        <v/>
      </c>
    </row>
    <row r="7128" spans="2:19" x14ac:dyDescent="0.3">
      <c r="B7128" s="24" t="str">
        <f>_xlfn.IFNA(VLOOKUP(A7128,list!B:C,2,FALSE),"")</f>
        <v/>
      </c>
      <c r="D7128" s="24" t="str">
        <f>_xlfn.IFNA(VLOOKUP(C7128,list!$G$2:$I$10,2,FALSE),"")</f>
        <v/>
      </c>
      <c r="E7128" s="24" t="str">
        <f>_xlfn.IFNA(VLOOKUP(C7128,list!G:I,3,FALSE),"")</f>
        <v/>
      </c>
      <c r="O7128" s="26" t="str">
        <f t="shared" si="557"/>
        <v/>
      </c>
      <c r="P7128" s="28" t="str">
        <f t="shared" si="561"/>
        <v/>
      </c>
      <c r="Q7128" s="24" t="str">
        <f t="shared" si="558"/>
        <v/>
      </c>
      <c r="R7128" s="24" t="str">
        <f t="shared" si="559"/>
        <v/>
      </c>
      <c r="S7128" s="27" t="str">
        <f t="shared" si="560"/>
        <v/>
      </c>
    </row>
    <row r="7129" spans="2:19" x14ac:dyDescent="0.3">
      <c r="B7129" s="24" t="str">
        <f>_xlfn.IFNA(VLOOKUP(A7129,list!B:C,2,FALSE),"")</f>
        <v/>
      </c>
      <c r="D7129" s="24" t="str">
        <f>_xlfn.IFNA(VLOOKUP(C7129,list!$G$2:$I$10,2,FALSE),"")</f>
        <v/>
      </c>
      <c r="E7129" s="24" t="str">
        <f>_xlfn.IFNA(VLOOKUP(C7129,list!G:I,3,FALSE),"")</f>
        <v/>
      </c>
      <c r="O7129" s="26" t="str">
        <f t="shared" si="557"/>
        <v/>
      </c>
      <c r="P7129" s="28" t="str">
        <f t="shared" si="561"/>
        <v/>
      </c>
      <c r="Q7129" s="24" t="str">
        <f t="shared" si="558"/>
        <v/>
      </c>
      <c r="R7129" s="24" t="str">
        <f t="shared" si="559"/>
        <v/>
      </c>
      <c r="S7129" s="27" t="str">
        <f t="shared" si="560"/>
        <v/>
      </c>
    </row>
    <row r="7130" spans="2:19" x14ac:dyDescent="0.3">
      <c r="B7130" s="24" t="str">
        <f>_xlfn.IFNA(VLOOKUP(A7130,list!B:C,2,FALSE),"")</f>
        <v/>
      </c>
      <c r="D7130" s="24" t="str">
        <f>_xlfn.IFNA(VLOOKUP(C7130,list!$G$2:$I$10,2,FALSE),"")</f>
        <v/>
      </c>
      <c r="E7130" s="24" t="str">
        <f>_xlfn.IFNA(VLOOKUP(C7130,list!G:I,3,FALSE),"")</f>
        <v/>
      </c>
      <c r="O7130" s="26" t="str">
        <f t="shared" si="557"/>
        <v/>
      </c>
      <c r="P7130" s="28" t="str">
        <f t="shared" si="561"/>
        <v/>
      </c>
      <c r="Q7130" s="24" t="str">
        <f t="shared" si="558"/>
        <v/>
      </c>
      <c r="R7130" s="24" t="str">
        <f t="shared" si="559"/>
        <v/>
      </c>
      <c r="S7130" s="27" t="str">
        <f t="shared" si="560"/>
        <v/>
      </c>
    </row>
    <row r="7131" spans="2:19" x14ac:dyDescent="0.3">
      <c r="B7131" s="24" t="str">
        <f>_xlfn.IFNA(VLOOKUP(A7131,list!B:C,2,FALSE),"")</f>
        <v/>
      </c>
      <c r="D7131" s="24" t="str">
        <f>_xlfn.IFNA(VLOOKUP(C7131,list!$G$2:$I$10,2,FALSE),"")</f>
        <v/>
      </c>
      <c r="E7131" s="24" t="str">
        <f>_xlfn.IFNA(VLOOKUP(C7131,list!G:I,3,FALSE),"")</f>
        <v/>
      </c>
      <c r="O7131" s="26" t="str">
        <f t="shared" si="557"/>
        <v/>
      </c>
      <c r="P7131" s="28" t="str">
        <f t="shared" si="561"/>
        <v/>
      </c>
      <c r="Q7131" s="24" t="str">
        <f t="shared" si="558"/>
        <v/>
      </c>
      <c r="R7131" s="24" t="str">
        <f t="shared" si="559"/>
        <v/>
      </c>
      <c r="S7131" s="27" t="str">
        <f t="shared" si="560"/>
        <v/>
      </c>
    </row>
    <row r="7132" spans="2:19" x14ac:dyDescent="0.3">
      <c r="B7132" s="24" t="str">
        <f>_xlfn.IFNA(VLOOKUP(A7132,list!B:C,2,FALSE),"")</f>
        <v/>
      </c>
      <c r="D7132" s="24" t="str">
        <f>_xlfn.IFNA(VLOOKUP(C7132,list!$G$2:$I$10,2,FALSE),"")</f>
        <v/>
      </c>
      <c r="E7132" s="24" t="str">
        <f>_xlfn.IFNA(VLOOKUP(C7132,list!G:I,3,FALSE),"")</f>
        <v/>
      </c>
      <c r="O7132" s="26" t="str">
        <f t="shared" si="557"/>
        <v/>
      </c>
      <c r="P7132" s="28" t="str">
        <f t="shared" si="561"/>
        <v/>
      </c>
      <c r="Q7132" s="24" t="str">
        <f t="shared" si="558"/>
        <v/>
      </c>
      <c r="R7132" s="24" t="str">
        <f t="shared" si="559"/>
        <v/>
      </c>
      <c r="S7132" s="27" t="str">
        <f t="shared" si="560"/>
        <v/>
      </c>
    </row>
    <row r="7133" spans="2:19" x14ac:dyDescent="0.3">
      <c r="B7133" s="24" t="str">
        <f>_xlfn.IFNA(VLOOKUP(A7133,list!B:C,2,FALSE),"")</f>
        <v/>
      </c>
      <c r="D7133" s="24" t="str">
        <f>_xlfn.IFNA(VLOOKUP(C7133,list!$G$2:$I$10,2,FALSE),"")</f>
        <v/>
      </c>
      <c r="E7133" s="24" t="str">
        <f>_xlfn.IFNA(VLOOKUP(C7133,list!G:I,3,FALSE),"")</f>
        <v/>
      </c>
      <c r="O7133" s="26" t="str">
        <f t="shared" si="557"/>
        <v/>
      </c>
      <c r="P7133" s="28" t="str">
        <f t="shared" si="561"/>
        <v/>
      </c>
      <c r="Q7133" s="24" t="str">
        <f t="shared" si="558"/>
        <v/>
      </c>
      <c r="R7133" s="24" t="str">
        <f t="shared" si="559"/>
        <v/>
      </c>
      <c r="S7133" s="27" t="str">
        <f t="shared" si="560"/>
        <v/>
      </c>
    </row>
    <row r="7134" spans="2:19" x14ac:dyDescent="0.3">
      <c r="B7134" s="24" t="str">
        <f>_xlfn.IFNA(VLOOKUP(A7134,list!B:C,2,FALSE),"")</f>
        <v/>
      </c>
      <c r="D7134" s="24" t="str">
        <f>_xlfn.IFNA(VLOOKUP(C7134,list!$G$2:$I$10,2,FALSE),"")</f>
        <v/>
      </c>
      <c r="E7134" s="24" t="str">
        <f>_xlfn.IFNA(VLOOKUP(C7134,list!G:I,3,FALSE),"")</f>
        <v/>
      </c>
      <c r="O7134" s="26" t="str">
        <f t="shared" si="557"/>
        <v/>
      </c>
      <c r="P7134" s="28" t="str">
        <f t="shared" si="561"/>
        <v/>
      </c>
      <c r="Q7134" s="24" t="str">
        <f t="shared" si="558"/>
        <v/>
      </c>
      <c r="R7134" s="24" t="str">
        <f t="shared" si="559"/>
        <v/>
      </c>
      <c r="S7134" s="27" t="str">
        <f t="shared" si="560"/>
        <v/>
      </c>
    </row>
    <row r="7135" spans="2:19" x14ac:dyDescent="0.3">
      <c r="B7135" s="24" t="str">
        <f>_xlfn.IFNA(VLOOKUP(A7135,list!B:C,2,FALSE),"")</f>
        <v/>
      </c>
      <c r="D7135" s="24" t="str">
        <f>_xlfn.IFNA(VLOOKUP(C7135,list!$G$2:$I$10,2,FALSE),"")</f>
        <v/>
      </c>
      <c r="E7135" s="24" t="str">
        <f>_xlfn.IFNA(VLOOKUP(C7135,list!G:I,3,FALSE),"")</f>
        <v/>
      </c>
      <c r="O7135" s="26" t="str">
        <f t="shared" si="557"/>
        <v/>
      </c>
      <c r="P7135" s="28" t="str">
        <f t="shared" si="561"/>
        <v/>
      </c>
      <c r="Q7135" s="24" t="str">
        <f t="shared" si="558"/>
        <v/>
      </c>
      <c r="R7135" s="24" t="str">
        <f t="shared" si="559"/>
        <v/>
      </c>
      <c r="S7135" s="27" t="str">
        <f t="shared" si="560"/>
        <v/>
      </c>
    </row>
    <row r="7136" spans="2:19" x14ac:dyDescent="0.3">
      <c r="B7136" s="24" t="str">
        <f>_xlfn.IFNA(VLOOKUP(A7136,list!B:C,2,FALSE),"")</f>
        <v/>
      </c>
      <c r="D7136" s="24" t="str">
        <f>_xlfn.IFNA(VLOOKUP(C7136,list!$G$2:$I$10,2,FALSE),"")</f>
        <v/>
      </c>
      <c r="E7136" s="24" t="str">
        <f>_xlfn.IFNA(VLOOKUP(C7136,list!G:I,3,FALSE),"")</f>
        <v/>
      </c>
      <c r="O7136" s="26" t="str">
        <f t="shared" si="557"/>
        <v/>
      </c>
      <c r="P7136" s="28" t="str">
        <f t="shared" si="561"/>
        <v/>
      </c>
      <c r="Q7136" s="24" t="str">
        <f t="shared" si="558"/>
        <v/>
      </c>
      <c r="R7136" s="24" t="str">
        <f t="shared" si="559"/>
        <v/>
      </c>
      <c r="S7136" s="27" t="str">
        <f t="shared" si="560"/>
        <v/>
      </c>
    </row>
    <row r="7137" spans="2:19" x14ac:dyDescent="0.3">
      <c r="B7137" s="24" t="str">
        <f>_xlfn.IFNA(VLOOKUP(A7137,list!B:C,2,FALSE),"")</f>
        <v/>
      </c>
      <c r="D7137" s="24" t="str">
        <f>_xlfn.IFNA(VLOOKUP(C7137,list!$G$2:$I$10,2,FALSE),"")</f>
        <v/>
      </c>
      <c r="E7137" s="24" t="str">
        <f>_xlfn.IFNA(VLOOKUP(C7137,list!G:I,3,FALSE),"")</f>
        <v/>
      </c>
      <c r="O7137" s="26" t="str">
        <f t="shared" si="557"/>
        <v/>
      </c>
      <c r="P7137" s="28" t="str">
        <f t="shared" si="561"/>
        <v/>
      </c>
      <c r="Q7137" s="24" t="str">
        <f t="shared" si="558"/>
        <v/>
      </c>
      <c r="R7137" s="24" t="str">
        <f t="shared" si="559"/>
        <v/>
      </c>
      <c r="S7137" s="27" t="str">
        <f t="shared" si="560"/>
        <v/>
      </c>
    </row>
    <row r="7138" spans="2:19" x14ac:dyDescent="0.3">
      <c r="B7138" s="24" t="str">
        <f>_xlfn.IFNA(VLOOKUP(A7138,list!B:C,2,FALSE),"")</f>
        <v/>
      </c>
      <c r="D7138" s="24" t="str">
        <f>_xlfn.IFNA(VLOOKUP(C7138,list!$G$2:$I$10,2,FALSE),"")</f>
        <v/>
      </c>
      <c r="E7138" s="24" t="str">
        <f>_xlfn.IFNA(VLOOKUP(C7138,list!G:I,3,FALSE),"")</f>
        <v/>
      </c>
      <c r="O7138" s="26" t="str">
        <f t="shared" si="557"/>
        <v/>
      </c>
      <c r="P7138" s="28" t="str">
        <f t="shared" si="561"/>
        <v/>
      </c>
      <c r="Q7138" s="24" t="str">
        <f t="shared" si="558"/>
        <v/>
      </c>
      <c r="R7138" s="24" t="str">
        <f t="shared" si="559"/>
        <v/>
      </c>
      <c r="S7138" s="27" t="str">
        <f t="shared" si="560"/>
        <v/>
      </c>
    </row>
    <row r="7139" spans="2:19" x14ac:dyDescent="0.3">
      <c r="B7139" s="24" t="str">
        <f>_xlfn.IFNA(VLOOKUP(A7139,list!B:C,2,FALSE),"")</f>
        <v/>
      </c>
      <c r="D7139" s="24" t="str">
        <f>_xlfn.IFNA(VLOOKUP(C7139,list!$G$2:$I$10,2,FALSE),"")</f>
        <v/>
      </c>
      <c r="E7139" s="24" t="str">
        <f>_xlfn.IFNA(VLOOKUP(C7139,list!G:I,3,FALSE),"")</f>
        <v/>
      </c>
      <c r="O7139" s="26" t="str">
        <f t="shared" si="557"/>
        <v/>
      </c>
      <c r="P7139" s="28" t="str">
        <f t="shared" si="561"/>
        <v/>
      </c>
      <c r="Q7139" s="24" t="str">
        <f t="shared" si="558"/>
        <v/>
      </c>
      <c r="R7139" s="24" t="str">
        <f t="shared" si="559"/>
        <v/>
      </c>
      <c r="S7139" s="27" t="str">
        <f t="shared" si="560"/>
        <v/>
      </c>
    </row>
    <row r="7140" spans="2:19" x14ac:dyDescent="0.3">
      <c r="B7140" s="24" t="str">
        <f>_xlfn.IFNA(VLOOKUP(A7140,list!B:C,2,FALSE),"")</f>
        <v/>
      </c>
      <c r="D7140" s="24" t="str">
        <f>_xlfn.IFNA(VLOOKUP(C7140,list!$G$2:$I$10,2,FALSE),"")</f>
        <v/>
      </c>
      <c r="E7140" s="24" t="str">
        <f>_xlfn.IFNA(VLOOKUP(C7140,list!G:I,3,FALSE),"")</f>
        <v/>
      </c>
      <c r="O7140" s="26" t="str">
        <f t="shared" si="557"/>
        <v/>
      </c>
      <c r="P7140" s="28" t="str">
        <f t="shared" si="561"/>
        <v/>
      </c>
      <c r="Q7140" s="24" t="str">
        <f t="shared" si="558"/>
        <v/>
      </c>
      <c r="R7140" s="24" t="str">
        <f t="shared" si="559"/>
        <v/>
      </c>
      <c r="S7140" s="27" t="str">
        <f t="shared" si="560"/>
        <v/>
      </c>
    </row>
    <row r="7141" spans="2:19" x14ac:dyDescent="0.3">
      <c r="B7141" s="24" t="str">
        <f>_xlfn.IFNA(VLOOKUP(A7141,list!B:C,2,FALSE),"")</f>
        <v/>
      </c>
      <c r="D7141" s="24" t="str">
        <f>_xlfn.IFNA(VLOOKUP(C7141,list!$G$2:$I$10,2,FALSE),"")</f>
        <v/>
      </c>
      <c r="E7141" s="24" t="str">
        <f>_xlfn.IFNA(VLOOKUP(C7141,list!G:I,3,FALSE),"")</f>
        <v/>
      </c>
      <c r="O7141" s="26" t="str">
        <f t="shared" si="557"/>
        <v/>
      </c>
      <c r="P7141" s="28" t="str">
        <f t="shared" si="561"/>
        <v/>
      </c>
      <c r="Q7141" s="24" t="str">
        <f t="shared" si="558"/>
        <v/>
      </c>
      <c r="R7141" s="24" t="str">
        <f t="shared" si="559"/>
        <v/>
      </c>
      <c r="S7141" s="27" t="str">
        <f t="shared" si="560"/>
        <v/>
      </c>
    </row>
    <row r="7142" spans="2:19" x14ac:dyDescent="0.3">
      <c r="B7142" s="24" t="str">
        <f>_xlfn.IFNA(VLOOKUP(A7142,list!B:C,2,FALSE),"")</f>
        <v/>
      </c>
      <c r="D7142" s="24" t="str">
        <f>_xlfn.IFNA(VLOOKUP(C7142,list!$G$2:$I$10,2,FALSE),"")</f>
        <v/>
      </c>
      <c r="E7142" s="24" t="str">
        <f>_xlfn.IFNA(VLOOKUP(C7142,list!G:I,3,FALSE),"")</f>
        <v/>
      </c>
      <c r="O7142" s="26" t="str">
        <f t="shared" si="557"/>
        <v/>
      </c>
      <c r="P7142" s="28" t="str">
        <f t="shared" si="561"/>
        <v/>
      </c>
      <c r="Q7142" s="24" t="str">
        <f t="shared" si="558"/>
        <v/>
      </c>
      <c r="R7142" s="24" t="str">
        <f t="shared" si="559"/>
        <v/>
      </c>
      <c r="S7142" s="27" t="str">
        <f t="shared" si="560"/>
        <v/>
      </c>
    </row>
    <row r="7143" spans="2:19" x14ac:dyDescent="0.3">
      <c r="B7143" s="24" t="str">
        <f>_xlfn.IFNA(VLOOKUP(A7143,list!B:C,2,FALSE),"")</f>
        <v/>
      </c>
      <c r="D7143" s="24" t="str">
        <f>_xlfn.IFNA(VLOOKUP(C7143,list!$G$2:$I$10,2,FALSE),"")</f>
        <v/>
      </c>
      <c r="E7143" s="24" t="str">
        <f>_xlfn.IFNA(VLOOKUP(C7143,list!G:I,3,FALSE),"")</f>
        <v/>
      </c>
      <c r="O7143" s="26" t="str">
        <f t="shared" si="557"/>
        <v/>
      </c>
      <c r="P7143" s="28" t="str">
        <f t="shared" si="561"/>
        <v/>
      </c>
      <c r="Q7143" s="24" t="str">
        <f t="shared" si="558"/>
        <v/>
      </c>
      <c r="R7143" s="24" t="str">
        <f t="shared" si="559"/>
        <v/>
      </c>
      <c r="S7143" s="27" t="str">
        <f t="shared" si="560"/>
        <v/>
      </c>
    </row>
    <row r="7144" spans="2:19" x14ac:dyDescent="0.3">
      <c r="B7144" s="24" t="str">
        <f>_xlfn.IFNA(VLOOKUP(A7144,list!B:C,2,FALSE),"")</f>
        <v/>
      </c>
      <c r="D7144" s="24" t="str">
        <f>_xlfn.IFNA(VLOOKUP(C7144,list!$G$2:$I$10,2,FALSE),"")</f>
        <v/>
      </c>
      <c r="E7144" s="24" t="str">
        <f>_xlfn.IFNA(VLOOKUP(C7144,list!G:I,3,FALSE),"")</f>
        <v/>
      </c>
      <c r="O7144" s="26" t="str">
        <f t="shared" si="557"/>
        <v/>
      </c>
      <c r="P7144" s="28" t="str">
        <f t="shared" si="561"/>
        <v/>
      </c>
      <c r="Q7144" s="24" t="str">
        <f t="shared" si="558"/>
        <v/>
      </c>
      <c r="R7144" s="24" t="str">
        <f t="shared" si="559"/>
        <v/>
      </c>
      <c r="S7144" s="27" t="str">
        <f t="shared" si="560"/>
        <v/>
      </c>
    </row>
    <row r="7145" spans="2:19" x14ac:dyDescent="0.3">
      <c r="B7145" s="24" t="str">
        <f>_xlfn.IFNA(VLOOKUP(A7145,list!B:C,2,FALSE),"")</f>
        <v/>
      </c>
      <c r="D7145" s="24" t="str">
        <f>_xlfn.IFNA(VLOOKUP(C7145,list!$G$2:$I$10,2,FALSE),"")</f>
        <v/>
      </c>
      <c r="E7145" s="24" t="str">
        <f>_xlfn.IFNA(VLOOKUP(C7145,list!G:I,3,FALSE),"")</f>
        <v/>
      </c>
      <c r="O7145" s="26" t="str">
        <f t="shared" si="557"/>
        <v/>
      </c>
      <c r="P7145" s="28" t="str">
        <f t="shared" si="561"/>
        <v/>
      </c>
      <c r="Q7145" s="24" t="str">
        <f t="shared" si="558"/>
        <v/>
      </c>
      <c r="R7145" s="24" t="str">
        <f t="shared" si="559"/>
        <v/>
      </c>
      <c r="S7145" s="27" t="str">
        <f t="shared" si="560"/>
        <v/>
      </c>
    </row>
    <row r="7146" spans="2:19" x14ac:dyDescent="0.3">
      <c r="B7146" s="24" t="str">
        <f>_xlfn.IFNA(VLOOKUP(A7146,list!B:C,2,FALSE),"")</f>
        <v/>
      </c>
      <c r="D7146" s="24" t="str">
        <f>_xlfn.IFNA(VLOOKUP(C7146,list!$G$2:$I$10,2,FALSE),"")</f>
        <v/>
      </c>
      <c r="E7146" s="24" t="str">
        <f>_xlfn.IFNA(VLOOKUP(C7146,list!G:I,3,FALSE),"")</f>
        <v/>
      </c>
      <c r="O7146" s="26" t="str">
        <f t="shared" si="557"/>
        <v/>
      </c>
      <c r="P7146" s="28" t="str">
        <f t="shared" si="561"/>
        <v/>
      </c>
      <c r="Q7146" s="24" t="str">
        <f t="shared" si="558"/>
        <v/>
      </c>
      <c r="R7146" s="24" t="str">
        <f t="shared" si="559"/>
        <v/>
      </c>
      <c r="S7146" s="27" t="str">
        <f t="shared" si="560"/>
        <v/>
      </c>
    </row>
    <row r="7147" spans="2:19" x14ac:dyDescent="0.3">
      <c r="B7147" s="24" t="str">
        <f>_xlfn.IFNA(VLOOKUP(A7147,list!B:C,2,FALSE),"")</f>
        <v/>
      </c>
      <c r="D7147" s="24" t="str">
        <f>_xlfn.IFNA(VLOOKUP(C7147,list!$G$2:$I$10,2,FALSE),"")</f>
        <v/>
      </c>
      <c r="E7147" s="24" t="str">
        <f>_xlfn.IFNA(VLOOKUP(C7147,list!G:I,3,FALSE),"")</f>
        <v/>
      </c>
      <c r="O7147" s="26" t="str">
        <f t="shared" si="557"/>
        <v/>
      </c>
      <c r="P7147" s="28" t="str">
        <f t="shared" si="561"/>
        <v/>
      </c>
      <c r="Q7147" s="24" t="str">
        <f t="shared" si="558"/>
        <v/>
      </c>
      <c r="R7147" s="24" t="str">
        <f t="shared" si="559"/>
        <v/>
      </c>
      <c r="S7147" s="27" t="str">
        <f t="shared" si="560"/>
        <v/>
      </c>
    </row>
    <row r="7148" spans="2:19" x14ac:dyDescent="0.3">
      <c r="B7148" s="24" t="str">
        <f>_xlfn.IFNA(VLOOKUP(A7148,list!B:C,2,FALSE),"")</f>
        <v/>
      </c>
      <c r="D7148" s="24" t="str">
        <f>_xlfn.IFNA(VLOOKUP(C7148,list!$G$2:$I$10,2,FALSE),"")</f>
        <v/>
      </c>
      <c r="E7148" s="24" t="str">
        <f>_xlfn.IFNA(VLOOKUP(C7148,list!G:I,3,FALSE),"")</f>
        <v/>
      </c>
      <c r="O7148" s="26" t="str">
        <f t="shared" si="557"/>
        <v/>
      </c>
      <c r="P7148" s="28" t="str">
        <f t="shared" si="561"/>
        <v/>
      </c>
      <c r="Q7148" s="24" t="str">
        <f t="shared" si="558"/>
        <v/>
      </c>
      <c r="R7148" s="24" t="str">
        <f t="shared" si="559"/>
        <v/>
      </c>
      <c r="S7148" s="27" t="str">
        <f t="shared" si="560"/>
        <v/>
      </c>
    </row>
    <row r="7149" spans="2:19" x14ac:dyDescent="0.3">
      <c r="B7149" s="24" t="str">
        <f>_xlfn.IFNA(VLOOKUP(A7149,list!B:C,2,FALSE),"")</f>
        <v/>
      </c>
      <c r="D7149" s="24" t="str">
        <f>_xlfn.IFNA(VLOOKUP(C7149,list!$G$2:$I$10,2,FALSE),"")</f>
        <v/>
      </c>
      <c r="E7149" s="24" t="str">
        <f>_xlfn.IFNA(VLOOKUP(C7149,list!G:I,3,FALSE),"")</f>
        <v/>
      </c>
      <c r="O7149" s="26" t="str">
        <f t="shared" si="557"/>
        <v/>
      </c>
      <c r="P7149" s="28" t="str">
        <f t="shared" si="561"/>
        <v/>
      </c>
      <c r="Q7149" s="24" t="str">
        <f t="shared" si="558"/>
        <v/>
      </c>
      <c r="R7149" s="24" t="str">
        <f t="shared" si="559"/>
        <v/>
      </c>
      <c r="S7149" s="27" t="str">
        <f t="shared" si="560"/>
        <v/>
      </c>
    </row>
    <row r="7150" spans="2:19" x14ac:dyDescent="0.3">
      <c r="B7150" s="24" t="str">
        <f>_xlfn.IFNA(VLOOKUP(A7150,list!B:C,2,FALSE),"")</f>
        <v/>
      </c>
      <c r="D7150" s="24" t="str">
        <f>_xlfn.IFNA(VLOOKUP(C7150,list!$G$2:$I$10,2,FALSE),"")</f>
        <v/>
      </c>
      <c r="E7150" s="24" t="str">
        <f>_xlfn.IFNA(VLOOKUP(C7150,list!G:I,3,FALSE),"")</f>
        <v/>
      </c>
      <c r="O7150" s="26" t="str">
        <f t="shared" si="557"/>
        <v/>
      </c>
      <c r="P7150" s="28" t="str">
        <f t="shared" si="561"/>
        <v/>
      </c>
      <c r="Q7150" s="24" t="str">
        <f t="shared" si="558"/>
        <v/>
      </c>
      <c r="R7150" s="24" t="str">
        <f t="shared" si="559"/>
        <v/>
      </c>
      <c r="S7150" s="27" t="str">
        <f t="shared" si="560"/>
        <v/>
      </c>
    </row>
    <row r="7151" spans="2:19" x14ac:dyDescent="0.3">
      <c r="B7151" s="24" t="str">
        <f>_xlfn.IFNA(VLOOKUP(A7151,list!B:C,2,FALSE),"")</f>
        <v/>
      </c>
      <c r="D7151" s="24" t="str">
        <f>_xlfn.IFNA(VLOOKUP(C7151,list!$G$2:$I$10,2,FALSE),"")</f>
        <v/>
      </c>
      <c r="E7151" s="24" t="str">
        <f>_xlfn.IFNA(VLOOKUP(C7151,list!G:I,3,FALSE),"")</f>
        <v/>
      </c>
      <c r="O7151" s="26" t="str">
        <f t="shared" si="557"/>
        <v/>
      </c>
      <c r="P7151" s="28" t="str">
        <f t="shared" si="561"/>
        <v/>
      </c>
      <c r="Q7151" s="24" t="str">
        <f t="shared" si="558"/>
        <v/>
      </c>
      <c r="R7151" s="24" t="str">
        <f t="shared" si="559"/>
        <v/>
      </c>
      <c r="S7151" s="27" t="str">
        <f t="shared" si="560"/>
        <v/>
      </c>
    </row>
    <row r="7152" spans="2:19" x14ac:dyDescent="0.3">
      <c r="B7152" s="24" t="str">
        <f>_xlfn.IFNA(VLOOKUP(A7152,list!B:C,2,FALSE),"")</f>
        <v/>
      </c>
      <c r="D7152" s="24" t="str">
        <f>_xlfn.IFNA(VLOOKUP(C7152,list!$G$2:$I$10,2,FALSE),"")</f>
        <v/>
      </c>
      <c r="E7152" s="24" t="str">
        <f>_xlfn.IFNA(VLOOKUP(C7152,list!G:I,3,FALSE),"")</f>
        <v/>
      </c>
      <c r="O7152" s="26" t="str">
        <f t="shared" si="557"/>
        <v/>
      </c>
      <c r="P7152" s="28" t="str">
        <f t="shared" si="561"/>
        <v/>
      </c>
      <c r="Q7152" s="24" t="str">
        <f t="shared" si="558"/>
        <v/>
      </c>
      <c r="R7152" s="24" t="str">
        <f t="shared" si="559"/>
        <v/>
      </c>
      <c r="S7152" s="27" t="str">
        <f t="shared" si="560"/>
        <v/>
      </c>
    </row>
    <row r="7153" spans="2:19" x14ac:dyDescent="0.3">
      <c r="B7153" s="24" t="str">
        <f>_xlfn.IFNA(VLOOKUP(A7153,list!B:C,2,FALSE),"")</f>
        <v/>
      </c>
      <c r="D7153" s="24" t="str">
        <f>_xlfn.IFNA(VLOOKUP(C7153,list!$G$2:$I$10,2,FALSE),"")</f>
        <v/>
      </c>
      <c r="E7153" s="24" t="str">
        <f>_xlfn.IFNA(VLOOKUP(C7153,list!G:I,3,FALSE),"")</f>
        <v/>
      </c>
      <c r="O7153" s="26" t="str">
        <f t="shared" si="557"/>
        <v/>
      </c>
      <c r="P7153" s="28" t="str">
        <f t="shared" si="561"/>
        <v/>
      </c>
      <c r="Q7153" s="24" t="str">
        <f t="shared" si="558"/>
        <v/>
      </c>
      <c r="R7153" s="24" t="str">
        <f t="shared" si="559"/>
        <v/>
      </c>
      <c r="S7153" s="27" t="str">
        <f t="shared" si="560"/>
        <v/>
      </c>
    </row>
    <row r="7154" spans="2:19" x14ac:dyDescent="0.3">
      <c r="B7154" s="24" t="str">
        <f>_xlfn.IFNA(VLOOKUP(A7154,list!B:C,2,FALSE),"")</f>
        <v/>
      </c>
      <c r="D7154" s="24" t="str">
        <f>_xlfn.IFNA(VLOOKUP(C7154,list!$G$2:$I$10,2,FALSE),"")</f>
        <v/>
      </c>
      <c r="E7154" s="24" t="str">
        <f>_xlfn.IFNA(VLOOKUP(C7154,list!G:I,3,FALSE),"")</f>
        <v/>
      </c>
      <c r="O7154" s="26" t="str">
        <f t="shared" si="557"/>
        <v/>
      </c>
      <c r="P7154" s="28" t="str">
        <f t="shared" si="561"/>
        <v/>
      </c>
      <c r="Q7154" s="24" t="str">
        <f t="shared" si="558"/>
        <v/>
      </c>
      <c r="R7154" s="24" t="str">
        <f t="shared" si="559"/>
        <v/>
      </c>
      <c r="S7154" s="27" t="str">
        <f t="shared" si="560"/>
        <v/>
      </c>
    </row>
    <row r="7155" spans="2:19" x14ac:dyDescent="0.3">
      <c r="B7155" s="24" t="str">
        <f>_xlfn.IFNA(VLOOKUP(A7155,list!B:C,2,FALSE),"")</f>
        <v/>
      </c>
      <c r="D7155" s="24" t="str">
        <f>_xlfn.IFNA(VLOOKUP(C7155,list!$G$2:$I$10,2,FALSE),"")</f>
        <v/>
      </c>
      <c r="E7155" s="24" t="str">
        <f>_xlfn.IFNA(VLOOKUP(C7155,list!G:I,3,FALSE),"")</f>
        <v/>
      </c>
      <c r="O7155" s="26" t="str">
        <f t="shared" si="557"/>
        <v/>
      </c>
      <c r="P7155" s="28" t="str">
        <f t="shared" si="561"/>
        <v/>
      </c>
      <c r="Q7155" s="24" t="str">
        <f t="shared" si="558"/>
        <v/>
      </c>
      <c r="R7155" s="24" t="str">
        <f t="shared" si="559"/>
        <v/>
      </c>
      <c r="S7155" s="27" t="str">
        <f t="shared" si="560"/>
        <v/>
      </c>
    </row>
    <row r="7156" spans="2:19" x14ac:dyDescent="0.3">
      <c r="B7156" s="24" t="str">
        <f>_xlfn.IFNA(VLOOKUP(A7156,list!B:C,2,FALSE),"")</f>
        <v/>
      </c>
      <c r="D7156" s="24" t="str">
        <f>_xlfn.IFNA(VLOOKUP(C7156,list!$G$2:$I$10,2,FALSE),"")</f>
        <v/>
      </c>
      <c r="E7156" s="24" t="str">
        <f>_xlfn.IFNA(VLOOKUP(C7156,list!G:I,3,FALSE),"")</f>
        <v/>
      </c>
      <c r="O7156" s="26" t="str">
        <f t="shared" si="557"/>
        <v/>
      </c>
      <c r="P7156" s="28" t="str">
        <f t="shared" si="561"/>
        <v/>
      </c>
      <c r="Q7156" s="24" t="str">
        <f t="shared" si="558"/>
        <v/>
      </c>
      <c r="R7156" s="24" t="str">
        <f t="shared" si="559"/>
        <v/>
      </c>
      <c r="S7156" s="27" t="str">
        <f t="shared" si="560"/>
        <v/>
      </c>
    </row>
    <row r="7157" spans="2:19" x14ac:dyDescent="0.3">
      <c r="B7157" s="24" t="str">
        <f>_xlfn.IFNA(VLOOKUP(A7157,list!B:C,2,FALSE),"")</f>
        <v/>
      </c>
      <c r="D7157" s="24" t="str">
        <f>_xlfn.IFNA(VLOOKUP(C7157,list!$G$2:$I$10,2,FALSE),"")</f>
        <v/>
      </c>
      <c r="E7157" s="24" t="str">
        <f>_xlfn.IFNA(VLOOKUP(C7157,list!G:I,3,FALSE),"")</f>
        <v/>
      </c>
      <c r="O7157" s="26" t="str">
        <f t="shared" si="557"/>
        <v/>
      </c>
      <c r="P7157" s="28" t="str">
        <f t="shared" si="561"/>
        <v/>
      </c>
      <c r="Q7157" s="24" t="str">
        <f t="shared" si="558"/>
        <v/>
      </c>
      <c r="R7157" s="24" t="str">
        <f t="shared" si="559"/>
        <v/>
      </c>
      <c r="S7157" s="27" t="str">
        <f t="shared" si="560"/>
        <v/>
      </c>
    </row>
    <row r="7158" spans="2:19" x14ac:dyDescent="0.3">
      <c r="B7158" s="24" t="str">
        <f>_xlfn.IFNA(VLOOKUP(A7158,list!B:C,2,FALSE),"")</f>
        <v/>
      </c>
      <c r="D7158" s="24" t="str">
        <f>_xlfn.IFNA(VLOOKUP(C7158,list!$G$2:$I$10,2,FALSE),"")</f>
        <v/>
      </c>
      <c r="E7158" s="24" t="str">
        <f>_xlfn.IFNA(VLOOKUP(C7158,list!G:I,3,FALSE),"")</f>
        <v/>
      </c>
      <c r="O7158" s="26" t="str">
        <f t="shared" si="557"/>
        <v/>
      </c>
      <c r="P7158" s="28" t="str">
        <f t="shared" si="561"/>
        <v/>
      </c>
      <c r="Q7158" s="24" t="str">
        <f t="shared" si="558"/>
        <v/>
      </c>
      <c r="R7158" s="24" t="str">
        <f t="shared" si="559"/>
        <v/>
      </c>
      <c r="S7158" s="27" t="str">
        <f t="shared" si="560"/>
        <v/>
      </c>
    </row>
    <row r="7159" spans="2:19" x14ac:dyDescent="0.3">
      <c r="B7159" s="24" t="str">
        <f>_xlfn.IFNA(VLOOKUP(A7159,list!B:C,2,FALSE),"")</f>
        <v/>
      </c>
      <c r="D7159" s="24" t="str">
        <f>_xlfn.IFNA(VLOOKUP(C7159,list!$G$2:$I$10,2,FALSE),"")</f>
        <v/>
      </c>
      <c r="E7159" s="24" t="str">
        <f>_xlfn.IFNA(VLOOKUP(C7159,list!G:I,3,FALSE),"")</f>
        <v/>
      </c>
      <c r="O7159" s="26" t="str">
        <f t="shared" si="557"/>
        <v/>
      </c>
      <c r="P7159" s="28" t="str">
        <f t="shared" si="561"/>
        <v/>
      </c>
      <c r="Q7159" s="24" t="str">
        <f t="shared" si="558"/>
        <v/>
      </c>
      <c r="R7159" s="24" t="str">
        <f t="shared" si="559"/>
        <v/>
      </c>
      <c r="S7159" s="27" t="str">
        <f t="shared" si="560"/>
        <v/>
      </c>
    </row>
    <row r="7160" spans="2:19" x14ac:dyDescent="0.3">
      <c r="B7160" s="24" t="str">
        <f>_xlfn.IFNA(VLOOKUP(A7160,list!B:C,2,FALSE),"")</f>
        <v/>
      </c>
      <c r="D7160" s="24" t="str">
        <f>_xlfn.IFNA(VLOOKUP(C7160,list!$G$2:$I$10,2,FALSE),"")</f>
        <v/>
      </c>
      <c r="E7160" s="24" t="str">
        <f>_xlfn.IFNA(VLOOKUP(C7160,list!G:I,3,FALSE),"")</f>
        <v/>
      </c>
      <c r="O7160" s="26" t="str">
        <f t="shared" si="557"/>
        <v/>
      </c>
      <c r="P7160" s="28" t="str">
        <f t="shared" si="561"/>
        <v/>
      </c>
      <c r="Q7160" s="24" t="str">
        <f t="shared" si="558"/>
        <v/>
      </c>
      <c r="R7160" s="24" t="str">
        <f t="shared" si="559"/>
        <v/>
      </c>
      <c r="S7160" s="27" t="str">
        <f t="shared" si="560"/>
        <v/>
      </c>
    </row>
    <row r="7161" spans="2:19" x14ac:dyDescent="0.3">
      <c r="B7161" s="24" t="str">
        <f>_xlfn.IFNA(VLOOKUP(A7161,list!B:C,2,FALSE),"")</f>
        <v/>
      </c>
      <c r="D7161" s="24" t="str">
        <f>_xlfn.IFNA(VLOOKUP(C7161,list!$G$2:$I$10,2,FALSE),"")</f>
        <v/>
      </c>
      <c r="E7161" s="24" t="str">
        <f>_xlfn.IFNA(VLOOKUP(C7161,list!G:I,3,FALSE),"")</f>
        <v/>
      </c>
      <c r="O7161" s="26" t="str">
        <f t="shared" si="557"/>
        <v/>
      </c>
      <c r="P7161" s="28" t="str">
        <f t="shared" si="561"/>
        <v/>
      </c>
      <c r="Q7161" s="24" t="str">
        <f t="shared" si="558"/>
        <v/>
      </c>
      <c r="R7161" s="24" t="str">
        <f t="shared" si="559"/>
        <v/>
      </c>
      <c r="S7161" s="27" t="str">
        <f t="shared" si="560"/>
        <v/>
      </c>
    </row>
    <row r="7162" spans="2:19" x14ac:dyDescent="0.3">
      <c r="B7162" s="24" t="str">
        <f>_xlfn.IFNA(VLOOKUP(A7162,list!B:C,2,FALSE),"")</f>
        <v/>
      </c>
      <c r="D7162" s="24" t="str">
        <f>_xlfn.IFNA(VLOOKUP(C7162,list!$G$2:$I$10,2,FALSE),"")</f>
        <v/>
      </c>
      <c r="E7162" s="24" t="str">
        <f>_xlfn.IFNA(VLOOKUP(C7162,list!G:I,3,FALSE),"")</f>
        <v/>
      </c>
      <c r="O7162" s="26" t="str">
        <f t="shared" si="557"/>
        <v/>
      </c>
      <c r="P7162" s="28" t="str">
        <f t="shared" si="561"/>
        <v/>
      </c>
      <c r="Q7162" s="24" t="str">
        <f t="shared" si="558"/>
        <v/>
      </c>
      <c r="R7162" s="24" t="str">
        <f t="shared" si="559"/>
        <v/>
      </c>
      <c r="S7162" s="27" t="str">
        <f t="shared" si="560"/>
        <v/>
      </c>
    </row>
    <row r="7163" spans="2:19" x14ac:dyDescent="0.3">
      <c r="B7163" s="24" t="str">
        <f>_xlfn.IFNA(VLOOKUP(A7163,list!B:C,2,FALSE),"")</f>
        <v/>
      </c>
      <c r="D7163" s="24" t="str">
        <f>_xlfn.IFNA(VLOOKUP(C7163,list!$G$2:$I$10,2,FALSE),"")</f>
        <v/>
      </c>
      <c r="E7163" s="24" t="str">
        <f>_xlfn.IFNA(VLOOKUP(C7163,list!G:I,3,FALSE),"")</f>
        <v/>
      </c>
      <c r="O7163" s="26" t="str">
        <f t="shared" si="557"/>
        <v/>
      </c>
      <c r="P7163" s="28" t="str">
        <f t="shared" si="561"/>
        <v/>
      </c>
      <c r="Q7163" s="24" t="str">
        <f t="shared" si="558"/>
        <v/>
      </c>
      <c r="R7163" s="24" t="str">
        <f t="shared" si="559"/>
        <v/>
      </c>
      <c r="S7163" s="27" t="str">
        <f t="shared" si="560"/>
        <v/>
      </c>
    </row>
    <row r="7164" spans="2:19" x14ac:dyDescent="0.3">
      <c r="B7164" s="24" t="str">
        <f>_xlfn.IFNA(VLOOKUP(A7164,list!B:C,2,FALSE),"")</f>
        <v/>
      </c>
      <c r="D7164" s="24" t="str">
        <f>_xlfn.IFNA(VLOOKUP(C7164,list!$G$2:$I$10,2,FALSE),"")</f>
        <v/>
      </c>
      <c r="E7164" s="24" t="str">
        <f>_xlfn.IFNA(VLOOKUP(C7164,list!G:I,3,FALSE),"")</f>
        <v/>
      </c>
      <c r="O7164" s="26" t="str">
        <f t="shared" si="557"/>
        <v/>
      </c>
      <c r="P7164" s="28" t="str">
        <f t="shared" si="561"/>
        <v/>
      </c>
      <c r="Q7164" s="24" t="str">
        <f t="shared" si="558"/>
        <v/>
      </c>
      <c r="R7164" s="24" t="str">
        <f t="shared" si="559"/>
        <v/>
      </c>
      <c r="S7164" s="27" t="str">
        <f t="shared" si="560"/>
        <v/>
      </c>
    </row>
    <row r="7165" spans="2:19" x14ac:dyDescent="0.3">
      <c r="B7165" s="24" t="str">
        <f>_xlfn.IFNA(VLOOKUP(A7165,list!B:C,2,FALSE),"")</f>
        <v/>
      </c>
      <c r="D7165" s="24" t="str">
        <f>_xlfn.IFNA(VLOOKUP(C7165,list!$G$2:$I$10,2,FALSE),"")</f>
        <v/>
      </c>
      <c r="E7165" s="24" t="str">
        <f>_xlfn.IFNA(VLOOKUP(C7165,list!G:I,3,FALSE),"")</f>
        <v/>
      </c>
      <c r="O7165" s="26" t="str">
        <f t="shared" si="557"/>
        <v/>
      </c>
      <c r="P7165" s="28" t="str">
        <f t="shared" si="561"/>
        <v/>
      </c>
      <c r="Q7165" s="24" t="str">
        <f t="shared" si="558"/>
        <v/>
      </c>
      <c r="R7165" s="24" t="str">
        <f t="shared" si="559"/>
        <v/>
      </c>
      <c r="S7165" s="27" t="str">
        <f t="shared" si="560"/>
        <v/>
      </c>
    </row>
    <row r="7166" spans="2:19" x14ac:dyDescent="0.3">
      <c r="B7166" s="24" t="str">
        <f>_xlfn.IFNA(VLOOKUP(A7166,list!B:C,2,FALSE),"")</f>
        <v/>
      </c>
      <c r="D7166" s="24" t="str">
        <f>_xlfn.IFNA(VLOOKUP(C7166,list!$G$2:$I$10,2,FALSE),"")</f>
        <v/>
      </c>
      <c r="E7166" s="24" t="str">
        <f>_xlfn.IFNA(VLOOKUP(C7166,list!G:I,3,FALSE),"")</f>
        <v/>
      </c>
      <c r="O7166" s="26" t="str">
        <f t="shared" si="557"/>
        <v/>
      </c>
      <c r="P7166" s="28" t="str">
        <f t="shared" si="561"/>
        <v/>
      </c>
      <c r="Q7166" s="24" t="str">
        <f t="shared" si="558"/>
        <v/>
      </c>
      <c r="R7166" s="24" t="str">
        <f t="shared" si="559"/>
        <v/>
      </c>
      <c r="S7166" s="27" t="str">
        <f t="shared" si="560"/>
        <v/>
      </c>
    </row>
    <row r="7167" spans="2:19" x14ac:dyDescent="0.3">
      <c r="B7167" s="24" t="str">
        <f>_xlfn.IFNA(VLOOKUP(A7167,list!B:C,2,FALSE),"")</f>
        <v/>
      </c>
      <c r="D7167" s="24" t="str">
        <f>_xlfn.IFNA(VLOOKUP(C7167,list!$G$2:$I$10,2,FALSE),"")</f>
        <v/>
      </c>
      <c r="E7167" s="24" t="str">
        <f>_xlfn.IFNA(VLOOKUP(C7167,list!G:I,3,FALSE),"")</f>
        <v/>
      </c>
      <c r="O7167" s="26" t="str">
        <f t="shared" si="557"/>
        <v/>
      </c>
      <c r="P7167" s="28" t="str">
        <f t="shared" si="561"/>
        <v/>
      </c>
      <c r="Q7167" s="24" t="str">
        <f t="shared" si="558"/>
        <v/>
      </c>
      <c r="R7167" s="24" t="str">
        <f t="shared" si="559"/>
        <v/>
      </c>
      <c r="S7167" s="27" t="str">
        <f t="shared" si="560"/>
        <v/>
      </c>
    </row>
    <row r="7168" spans="2:19" x14ac:dyDescent="0.3">
      <c r="B7168" s="24" t="str">
        <f>_xlfn.IFNA(VLOOKUP(A7168,list!B:C,2,FALSE),"")</f>
        <v/>
      </c>
      <c r="D7168" s="24" t="str">
        <f>_xlfn.IFNA(VLOOKUP(C7168,list!$G$2:$I$10,2,FALSE),"")</f>
        <v/>
      </c>
      <c r="E7168" s="24" t="str">
        <f>_xlfn.IFNA(VLOOKUP(C7168,list!G:I,3,FALSE),"")</f>
        <v/>
      </c>
      <c r="O7168" s="26" t="str">
        <f t="shared" si="557"/>
        <v/>
      </c>
      <c r="P7168" s="28" t="str">
        <f t="shared" si="561"/>
        <v/>
      </c>
      <c r="Q7168" s="24" t="str">
        <f t="shared" si="558"/>
        <v/>
      </c>
      <c r="R7168" s="24" t="str">
        <f t="shared" si="559"/>
        <v/>
      </c>
      <c r="S7168" s="27" t="str">
        <f t="shared" si="560"/>
        <v/>
      </c>
    </row>
    <row r="7169" spans="2:19" x14ac:dyDescent="0.3">
      <c r="B7169" s="24" t="str">
        <f>_xlfn.IFNA(VLOOKUP(A7169,list!B:C,2,FALSE),"")</f>
        <v/>
      </c>
      <c r="D7169" s="24" t="str">
        <f>_xlfn.IFNA(VLOOKUP(C7169,list!$G$2:$I$10,2,FALSE),"")</f>
        <v/>
      </c>
      <c r="E7169" s="24" t="str">
        <f>_xlfn.IFNA(VLOOKUP(C7169,list!G:I,3,FALSE),"")</f>
        <v/>
      </c>
      <c r="O7169" s="26" t="str">
        <f t="shared" si="557"/>
        <v/>
      </c>
      <c r="P7169" s="28" t="str">
        <f t="shared" si="561"/>
        <v/>
      </c>
      <c r="Q7169" s="24" t="str">
        <f t="shared" si="558"/>
        <v/>
      </c>
      <c r="R7169" s="24" t="str">
        <f t="shared" si="559"/>
        <v/>
      </c>
      <c r="S7169" s="27" t="str">
        <f t="shared" si="560"/>
        <v/>
      </c>
    </row>
    <row r="7170" spans="2:19" x14ac:dyDescent="0.3">
      <c r="B7170" s="24" t="str">
        <f>_xlfn.IFNA(VLOOKUP(A7170,list!B:C,2,FALSE),"")</f>
        <v/>
      </c>
      <c r="D7170" s="24" t="str">
        <f>_xlfn.IFNA(VLOOKUP(C7170,list!$G$2:$I$10,2,FALSE),"")</f>
        <v/>
      </c>
      <c r="E7170" s="24" t="str">
        <f>_xlfn.IFNA(VLOOKUP(C7170,list!G:I,3,FALSE),"")</f>
        <v/>
      </c>
      <c r="O7170" s="26" t="str">
        <f t="shared" ref="O7170:O7233" si="562">IFERROR(IF(H7170="","",DATE(YEAR(H7170),MONTH(H7170),1)),"")</f>
        <v/>
      </c>
      <c r="P7170" s="28" t="str">
        <f t="shared" si="561"/>
        <v/>
      </c>
      <c r="Q7170" s="24" t="str">
        <f t="shared" ref="Q7170:Q7233" si="563">IFERROR(IF(J7170="","",MONTH(EOMONTH(J7170,(DAY(J7170)&gt;15)+0))),"")</f>
        <v/>
      </c>
      <c r="R7170" s="24" t="str">
        <f t="shared" ref="R7170:R7233" si="564">IFERROR(IF(J7170="","",IF(AND(MONTH(J7170)=12,Q7170=1),YEAR(J7170)+1,YEAR(J7170))),"")</f>
        <v/>
      </c>
      <c r="S7170" s="27" t="str">
        <f t="shared" ref="S7170:S7233" si="565">IF(OR(Q7170="",R7170=""),"",DATE(R7170,Q7170,1))</f>
        <v/>
      </c>
    </row>
    <row r="7171" spans="2:19" x14ac:dyDescent="0.3">
      <c r="B7171" s="24" t="str">
        <f>_xlfn.IFNA(VLOOKUP(A7171,list!B:C,2,FALSE),"")</f>
        <v/>
      </c>
      <c r="D7171" s="24" t="str">
        <f>_xlfn.IFNA(VLOOKUP(C7171,list!$G$2:$I$10,2,FALSE),"")</f>
        <v/>
      </c>
      <c r="E7171" s="24" t="str">
        <f>_xlfn.IFNA(VLOOKUP(C7171,list!G:I,3,FALSE),"")</f>
        <v/>
      </c>
      <c r="O7171" s="26" t="str">
        <f t="shared" si="562"/>
        <v/>
      </c>
      <c r="P7171" s="28" t="str">
        <f t="shared" ref="P7171:P7234" si="566">IFERROR(IF(J7171&gt;0,((J7171-H7171)/7),""),"")</f>
        <v/>
      </c>
      <c r="Q7171" s="24" t="str">
        <f t="shared" si="563"/>
        <v/>
      </c>
      <c r="R7171" s="24" t="str">
        <f t="shared" si="564"/>
        <v/>
      </c>
      <c r="S7171" s="27" t="str">
        <f t="shared" si="565"/>
        <v/>
      </c>
    </row>
    <row r="7172" spans="2:19" x14ac:dyDescent="0.3">
      <c r="B7172" s="24" t="str">
        <f>_xlfn.IFNA(VLOOKUP(A7172,list!B:C,2,FALSE),"")</f>
        <v/>
      </c>
      <c r="D7172" s="24" t="str">
        <f>_xlfn.IFNA(VLOOKUP(C7172,list!$G$2:$I$10,2,FALSE),"")</f>
        <v/>
      </c>
      <c r="E7172" s="24" t="str">
        <f>_xlfn.IFNA(VLOOKUP(C7172,list!G:I,3,FALSE),"")</f>
        <v/>
      </c>
      <c r="O7172" s="26" t="str">
        <f t="shared" si="562"/>
        <v/>
      </c>
      <c r="P7172" s="28" t="str">
        <f t="shared" si="566"/>
        <v/>
      </c>
      <c r="Q7172" s="24" t="str">
        <f t="shared" si="563"/>
        <v/>
      </c>
      <c r="R7172" s="24" t="str">
        <f t="shared" si="564"/>
        <v/>
      </c>
      <c r="S7172" s="27" t="str">
        <f t="shared" si="565"/>
        <v/>
      </c>
    </row>
    <row r="7173" spans="2:19" x14ac:dyDescent="0.3">
      <c r="B7173" s="24" t="str">
        <f>_xlfn.IFNA(VLOOKUP(A7173,list!B:C,2,FALSE),"")</f>
        <v/>
      </c>
      <c r="D7173" s="24" t="str">
        <f>_xlfn.IFNA(VLOOKUP(C7173,list!$G$2:$I$10,2,FALSE),"")</f>
        <v/>
      </c>
      <c r="E7173" s="24" t="str">
        <f>_xlfn.IFNA(VLOOKUP(C7173,list!G:I,3,FALSE),"")</f>
        <v/>
      </c>
      <c r="O7173" s="26" t="str">
        <f t="shared" si="562"/>
        <v/>
      </c>
      <c r="P7173" s="28" t="str">
        <f t="shared" si="566"/>
        <v/>
      </c>
      <c r="Q7173" s="24" t="str">
        <f t="shared" si="563"/>
        <v/>
      </c>
      <c r="R7173" s="24" t="str">
        <f t="shared" si="564"/>
        <v/>
      </c>
      <c r="S7173" s="27" t="str">
        <f t="shared" si="565"/>
        <v/>
      </c>
    </row>
    <row r="7174" spans="2:19" x14ac:dyDescent="0.3">
      <c r="B7174" s="24" t="str">
        <f>_xlfn.IFNA(VLOOKUP(A7174,list!B:C,2,FALSE),"")</f>
        <v/>
      </c>
      <c r="D7174" s="24" t="str">
        <f>_xlfn.IFNA(VLOOKUP(C7174,list!$G$2:$I$10,2,FALSE),"")</f>
        <v/>
      </c>
      <c r="E7174" s="24" t="str">
        <f>_xlfn.IFNA(VLOOKUP(C7174,list!G:I,3,FALSE),"")</f>
        <v/>
      </c>
      <c r="O7174" s="26" t="str">
        <f t="shared" si="562"/>
        <v/>
      </c>
      <c r="P7174" s="28" t="str">
        <f t="shared" si="566"/>
        <v/>
      </c>
      <c r="Q7174" s="24" t="str">
        <f t="shared" si="563"/>
        <v/>
      </c>
      <c r="R7174" s="24" t="str">
        <f t="shared" si="564"/>
        <v/>
      </c>
      <c r="S7174" s="27" t="str">
        <f t="shared" si="565"/>
        <v/>
      </c>
    </row>
    <row r="7175" spans="2:19" x14ac:dyDescent="0.3">
      <c r="B7175" s="24" t="str">
        <f>_xlfn.IFNA(VLOOKUP(A7175,list!B:C,2,FALSE),"")</f>
        <v/>
      </c>
      <c r="D7175" s="24" t="str">
        <f>_xlfn.IFNA(VLOOKUP(C7175,list!$G$2:$I$10,2,FALSE),"")</f>
        <v/>
      </c>
      <c r="E7175" s="24" t="str">
        <f>_xlfn.IFNA(VLOOKUP(C7175,list!G:I,3,FALSE),"")</f>
        <v/>
      </c>
      <c r="O7175" s="26" t="str">
        <f t="shared" si="562"/>
        <v/>
      </c>
      <c r="P7175" s="28" t="str">
        <f t="shared" si="566"/>
        <v/>
      </c>
      <c r="Q7175" s="24" t="str">
        <f t="shared" si="563"/>
        <v/>
      </c>
      <c r="R7175" s="24" t="str">
        <f t="shared" si="564"/>
        <v/>
      </c>
      <c r="S7175" s="27" t="str">
        <f t="shared" si="565"/>
        <v/>
      </c>
    </row>
    <row r="7176" spans="2:19" x14ac:dyDescent="0.3">
      <c r="B7176" s="24" t="str">
        <f>_xlfn.IFNA(VLOOKUP(A7176,list!B:C,2,FALSE),"")</f>
        <v/>
      </c>
      <c r="D7176" s="24" t="str">
        <f>_xlfn.IFNA(VLOOKUP(C7176,list!$G$2:$I$10,2,FALSE),"")</f>
        <v/>
      </c>
      <c r="E7176" s="24" t="str">
        <f>_xlfn.IFNA(VLOOKUP(C7176,list!G:I,3,FALSE),"")</f>
        <v/>
      </c>
      <c r="O7176" s="26" t="str">
        <f t="shared" si="562"/>
        <v/>
      </c>
      <c r="P7176" s="28" t="str">
        <f t="shared" si="566"/>
        <v/>
      </c>
      <c r="Q7176" s="24" t="str">
        <f t="shared" si="563"/>
        <v/>
      </c>
      <c r="R7176" s="24" t="str">
        <f t="shared" si="564"/>
        <v/>
      </c>
      <c r="S7176" s="27" t="str">
        <f t="shared" si="565"/>
        <v/>
      </c>
    </row>
    <row r="7177" spans="2:19" x14ac:dyDescent="0.3">
      <c r="B7177" s="24" t="str">
        <f>_xlfn.IFNA(VLOOKUP(A7177,list!B:C,2,FALSE),"")</f>
        <v/>
      </c>
      <c r="D7177" s="24" t="str">
        <f>_xlfn.IFNA(VLOOKUP(C7177,list!$G$2:$I$10,2,FALSE),"")</f>
        <v/>
      </c>
      <c r="E7177" s="24" t="str">
        <f>_xlfn.IFNA(VLOOKUP(C7177,list!G:I,3,FALSE),"")</f>
        <v/>
      </c>
      <c r="O7177" s="26" t="str">
        <f t="shared" si="562"/>
        <v/>
      </c>
      <c r="P7177" s="28" t="str">
        <f t="shared" si="566"/>
        <v/>
      </c>
      <c r="Q7177" s="24" t="str">
        <f t="shared" si="563"/>
        <v/>
      </c>
      <c r="R7177" s="24" t="str">
        <f t="shared" si="564"/>
        <v/>
      </c>
      <c r="S7177" s="27" t="str">
        <f t="shared" si="565"/>
        <v/>
      </c>
    </row>
    <row r="7178" spans="2:19" x14ac:dyDescent="0.3">
      <c r="B7178" s="24" t="str">
        <f>_xlfn.IFNA(VLOOKUP(A7178,list!B:C,2,FALSE),"")</f>
        <v/>
      </c>
      <c r="D7178" s="24" t="str">
        <f>_xlfn.IFNA(VLOOKUP(C7178,list!$G$2:$I$10,2,FALSE),"")</f>
        <v/>
      </c>
      <c r="E7178" s="24" t="str">
        <f>_xlfn.IFNA(VLOOKUP(C7178,list!G:I,3,FALSE),"")</f>
        <v/>
      </c>
      <c r="O7178" s="26" t="str">
        <f t="shared" si="562"/>
        <v/>
      </c>
      <c r="P7178" s="28" t="str">
        <f t="shared" si="566"/>
        <v/>
      </c>
      <c r="Q7178" s="24" t="str">
        <f t="shared" si="563"/>
        <v/>
      </c>
      <c r="R7178" s="24" t="str">
        <f t="shared" si="564"/>
        <v/>
      </c>
      <c r="S7178" s="27" t="str">
        <f t="shared" si="565"/>
        <v/>
      </c>
    </row>
    <row r="7179" spans="2:19" x14ac:dyDescent="0.3">
      <c r="B7179" s="24" t="str">
        <f>_xlfn.IFNA(VLOOKUP(A7179,list!B:C,2,FALSE),"")</f>
        <v/>
      </c>
      <c r="D7179" s="24" t="str">
        <f>_xlfn.IFNA(VLOOKUP(C7179,list!$G$2:$I$10,2,FALSE),"")</f>
        <v/>
      </c>
      <c r="E7179" s="24" t="str">
        <f>_xlfn.IFNA(VLOOKUP(C7179,list!G:I,3,FALSE),"")</f>
        <v/>
      </c>
      <c r="O7179" s="26" t="str">
        <f t="shared" si="562"/>
        <v/>
      </c>
      <c r="P7179" s="28" t="str">
        <f t="shared" si="566"/>
        <v/>
      </c>
      <c r="Q7179" s="24" t="str">
        <f t="shared" si="563"/>
        <v/>
      </c>
      <c r="R7179" s="24" t="str">
        <f t="shared" si="564"/>
        <v/>
      </c>
      <c r="S7179" s="27" t="str">
        <f t="shared" si="565"/>
        <v/>
      </c>
    </row>
    <row r="7180" spans="2:19" x14ac:dyDescent="0.3">
      <c r="B7180" s="24" t="str">
        <f>_xlfn.IFNA(VLOOKUP(A7180,list!B:C,2,FALSE),"")</f>
        <v/>
      </c>
      <c r="D7180" s="24" t="str">
        <f>_xlfn.IFNA(VLOOKUP(C7180,list!$G$2:$I$10,2,FALSE),"")</f>
        <v/>
      </c>
      <c r="E7180" s="24" t="str">
        <f>_xlfn.IFNA(VLOOKUP(C7180,list!G:I,3,FALSE),"")</f>
        <v/>
      </c>
      <c r="O7180" s="26" t="str">
        <f t="shared" si="562"/>
        <v/>
      </c>
      <c r="P7180" s="28" t="str">
        <f t="shared" si="566"/>
        <v/>
      </c>
      <c r="Q7180" s="24" t="str">
        <f t="shared" si="563"/>
        <v/>
      </c>
      <c r="R7180" s="24" t="str">
        <f t="shared" si="564"/>
        <v/>
      </c>
      <c r="S7180" s="27" t="str">
        <f t="shared" si="565"/>
        <v/>
      </c>
    </row>
    <row r="7181" spans="2:19" x14ac:dyDescent="0.3">
      <c r="B7181" s="24" t="str">
        <f>_xlfn.IFNA(VLOOKUP(A7181,list!B:C,2,FALSE),"")</f>
        <v/>
      </c>
      <c r="D7181" s="24" t="str">
        <f>_xlfn.IFNA(VLOOKUP(C7181,list!$G$2:$I$10,2,FALSE),"")</f>
        <v/>
      </c>
      <c r="E7181" s="24" t="str">
        <f>_xlfn.IFNA(VLOOKUP(C7181,list!G:I,3,FALSE),"")</f>
        <v/>
      </c>
      <c r="O7181" s="26" t="str">
        <f t="shared" si="562"/>
        <v/>
      </c>
      <c r="P7181" s="28" t="str">
        <f t="shared" si="566"/>
        <v/>
      </c>
      <c r="Q7181" s="24" t="str">
        <f t="shared" si="563"/>
        <v/>
      </c>
      <c r="R7181" s="24" t="str">
        <f t="shared" si="564"/>
        <v/>
      </c>
      <c r="S7181" s="27" t="str">
        <f t="shared" si="565"/>
        <v/>
      </c>
    </row>
    <row r="7182" spans="2:19" x14ac:dyDescent="0.3">
      <c r="B7182" s="24" t="str">
        <f>_xlfn.IFNA(VLOOKUP(A7182,list!B:C,2,FALSE),"")</f>
        <v/>
      </c>
      <c r="D7182" s="24" t="str">
        <f>_xlfn.IFNA(VLOOKUP(C7182,list!$G$2:$I$10,2,FALSE),"")</f>
        <v/>
      </c>
      <c r="E7182" s="24" t="str">
        <f>_xlfn.IFNA(VLOOKUP(C7182,list!G:I,3,FALSE),"")</f>
        <v/>
      </c>
      <c r="O7182" s="26" t="str">
        <f t="shared" si="562"/>
        <v/>
      </c>
      <c r="P7182" s="28" t="str">
        <f t="shared" si="566"/>
        <v/>
      </c>
      <c r="Q7182" s="24" t="str">
        <f t="shared" si="563"/>
        <v/>
      </c>
      <c r="R7182" s="24" t="str">
        <f t="shared" si="564"/>
        <v/>
      </c>
      <c r="S7182" s="27" t="str">
        <f t="shared" si="565"/>
        <v/>
      </c>
    </row>
    <row r="7183" spans="2:19" x14ac:dyDescent="0.3">
      <c r="B7183" s="24" t="str">
        <f>_xlfn.IFNA(VLOOKUP(A7183,list!B:C,2,FALSE),"")</f>
        <v/>
      </c>
      <c r="D7183" s="24" t="str">
        <f>_xlfn.IFNA(VLOOKUP(C7183,list!$G$2:$I$10,2,FALSE),"")</f>
        <v/>
      </c>
      <c r="E7183" s="24" t="str">
        <f>_xlfn.IFNA(VLOOKUP(C7183,list!G:I,3,FALSE),"")</f>
        <v/>
      </c>
      <c r="O7183" s="26" t="str">
        <f t="shared" si="562"/>
        <v/>
      </c>
      <c r="P7183" s="28" t="str">
        <f t="shared" si="566"/>
        <v/>
      </c>
      <c r="Q7183" s="24" t="str">
        <f t="shared" si="563"/>
        <v/>
      </c>
      <c r="R7183" s="24" t="str">
        <f t="shared" si="564"/>
        <v/>
      </c>
      <c r="S7183" s="27" t="str">
        <f t="shared" si="565"/>
        <v/>
      </c>
    </row>
    <row r="7184" spans="2:19" x14ac:dyDescent="0.3">
      <c r="B7184" s="24" t="str">
        <f>_xlfn.IFNA(VLOOKUP(A7184,list!B:C,2,FALSE),"")</f>
        <v/>
      </c>
      <c r="D7184" s="24" t="str">
        <f>_xlfn.IFNA(VLOOKUP(C7184,list!$G$2:$I$10,2,FALSE),"")</f>
        <v/>
      </c>
      <c r="E7184" s="24" t="str">
        <f>_xlfn.IFNA(VLOOKUP(C7184,list!G:I,3,FALSE),"")</f>
        <v/>
      </c>
      <c r="O7184" s="26" t="str">
        <f t="shared" si="562"/>
        <v/>
      </c>
      <c r="P7184" s="28" t="str">
        <f t="shared" si="566"/>
        <v/>
      </c>
      <c r="Q7184" s="24" t="str">
        <f t="shared" si="563"/>
        <v/>
      </c>
      <c r="R7184" s="24" t="str">
        <f t="shared" si="564"/>
        <v/>
      </c>
      <c r="S7184" s="27" t="str">
        <f t="shared" si="565"/>
        <v/>
      </c>
    </row>
    <row r="7185" spans="2:19" x14ac:dyDescent="0.3">
      <c r="B7185" s="24" t="str">
        <f>_xlfn.IFNA(VLOOKUP(A7185,list!B:C,2,FALSE),"")</f>
        <v/>
      </c>
      <c r="D7185" s="24" t="str">
        <f>_xlfn.IFNA(VLOOKUP(C7185,list!$G$2:$I$10,2,FALSE),"")</f>
        <v/>
      </c>
      <c r="E7185" s="24" t="str">
        <f>_xlfn.IFNA(VLOOKUP(C7185,list!G:I,3,FALSE),"")</f>
        <v/>
      </c>
      <c r="O7185" s="26" t="str">
        <f t="shared" si="562"/>
        <v/>
      </c>
      <c r="P7185" s="28" t="str">
        <f t="shared" si="566"/>
        <v/>
      </c>
      <c r="Q7185" s="24" t="str">
        <f t="shared" si="563"/>
        <v/>
      </c>
      <c r="R7185" s="24" t="str">
        <f t="shared" si="564"/>
        <v/>
      </c>
      <c r="S7185" s="27" t="str">
        <f t="shared" si="565"/>
        <v/>
      </c>
    </row>
    <row r="7186" spans="2:19" x14ac:dyDescent="0.3">
      <c r="B7186" s="24" t="str">
        <f>_xlfn.IFNA(VLOOKUP(A7186,list!B:C,2,FALSE),"")</f>
        <v/>
      </c>
      <c r="D7186" s="24" t="str">
        <f>_xlfn.IFNA(VLOOKUP(C7186,list!$G$2:$I$10,2,FALSE),"")</f>
        <v/>
      </c>
      <c r="E7186" s="24" t="str">
        <f>_xlfn.IFNA(VLOOKUP(C7186,list!G:I,3,FALSE),"")</f>
        <v/>
      </c>
      <c r="O7186" s="26" t="str">
        <f t="shared" si="562"/>
        <v/>
      </c>
      <c r="P7186" s="28" t="str">
        <f t="shared" si="566"/>
        <v/>
      </c>
      <c r="Q7186" s="24" t="str">
        <f t="shared" si="563"/>
        <v/>
      </c>
      <c r="R7186" s="24" t="str">
        <f t="shared" si="564"/>
        <v/>
      </c>
      <c r="S7186" s="27" t="str">
        <f t="shared" si="565"/>
        <v/>
      </c>
    </row>
    <row r="7187" spans="2:19" x14ac:dyDescent="0.3">
      <c r="B7187" s="24" t="str">
        <f>_xlfn.IFNA(VLOOKUP(A7187,list!B:C,2,FALSE),"")</f>
        <v/>
      </c>
      <c r="D7187" s="24" t="str">
        <f>_xlfn.IFNA(VLOOKUP(C7187,list!$G$2:$I$10,2,FALSE),"")</f>
        <v/>
      </c>
      <c r="E7187" s="24" t="str">
        <f>_xlfn.IFNA(VLOOKUP(C7187,list!G:I,3,FALSE),"")</f>
        <v/>
      </c>
      <c r="O7187" s="26" t="str">
        <f t="shared" si="562"/>
        <v/>
      </c>
      <c r="P7187" s="28" t="str">
        <f t="shared" si="566"/>
        <v/>
      </c>
      <c r="Q7187" s="24" t="str">
        <f t="shared" si="563"/>
        <v/>
      </c>
      <c r="R7187" s="24" t="str">
        <f t="shared" si="564"/>
        <v/>
      </c>
      <c r="S7187" s="27" t="str">
        <f t="shared" si="565"/>
        <v/>
      </c>
    </row>
    <row r="7188" spans="2:19" x14ac:dyDescent="0.3">
      <c r="B7188" s="24" t="str">
        <f>_xlfn.IFNA(VLOOKUP(A7188,list!B:C,2,FALSE),"")</f>
        <v/>
      </c>
      <c r="D7188" s="24" t="str">
        <f>_xlfn.IFNA(VLOOKUP(C7188,list!$G$2:$I$10,2,FALSE),"")</f>
        <v/>
      </c>
      <c r="E7188" s="24" t="str">
        <f>_xlfn.IFNA(VLOOKUP(C7188,list!G:I,3,FALSE),"")</f>
        <v/>
      </c>
      <c r="O7188" s="26" t="str">
        <f t="shared" si="562"/>
        <v/>
      </c>
      <c r="P7188" s="28" t="str">
        <f t="shared" si="566"/>
        <v/>
      </c>
      <c r="Q7188" s="24" t="str">
        <f t="shared" si="563"/>
        <v/>
      </c>
      <c r="R7188" s="24" t="str">
        <f t="shared" si="564"/>
        <v/>
      </c>
      <c r="S7188" s="27" t="str">
        <f t="shared" si="565"/>
        <v/>
      </c>
    </row>
    <row r="7189" spans="2:19" x14ac:dyDescent="0.3">
      <c r="B7189" s="24" t="str">
        <f>_xlfn.IFNA(VLOOKUP(A7189,list!B:C,2,FALSE),"")</f>
        <v/>
      </c>
      <c r="D7189" s="24" t="str">
        <f>_xlfn.IFNA(VLOOKUP(C7189,list!$G$2:$I$10,2,FALSE),"")</f>
        <v/>
      </c>
      <c r="E7189" s="24" t="str">
        <f>_xlfn.IFNA(VLOOKUP(C7189,list!G:I,3,FALSE),"")</f>
        <v/>
      </c>
      <c r="O7189" s="26" t="str">
        <f t="shared" si="562"/>
        <v/>
      </c>
      <c r="P7189" s="28" t="str">
        <f t="shared" si="566"/>
        <v/>
      </c>
      <c r="Q7189" s="24" t="str">
        <f t="shared" si="563"/>
        <v/>
      </c>
      <c r="R7189" s="24" t="str">
        <f t="shared" si="564"/>
        <v/>
      </c>
      <c r="S7189" s="27" t="str">
        <f t="shared" si="565"/>
        <v/>
      </c>
    </row>
    <row r="7190" spans="2:19" x14ac:dyDescent="0.3">
      <c r="B7190" s="24" t="str">
        <f>_xlfn.IFNA(VLOOKUP(A7190,list!B:C,2,FALSE),"")</f>
        <v/>
      </c>
      <c r="D7190" s="24" t="str">
        <f>_xlfn.IFNA(VLOOKUP(C7190,list!$G$2:$I$10,2,FALSE),"")</f>
        <v/>
      </c>
      <c r="E7190" s="24" t="str">
        <f>_xlfn.IFNA(VLOOKUP(C7190,list!G:I,3,FALSE),"")</f>
        <v/>
      </c>
      <c r="O7190" s="26" t="str">
        <f t="shared" si="562"/>
        <v/>
      </c>
      <c r="P7190" s="28" t="str">
        <f t="shared" si="566"/>
        <v/>
      </c>
      <c r="Q7190" s="24" t="str">
        <f t="shared" si="563"/>
        <v/>
      </c>
      <c r="R7190" s="24" t="str">
        <f t="shared" si="564"/>
        <v/>
      </c>
      <c r="S7190" s="27" t="str">
        <f t="shared" si="565"/>
        <v/>
      </c>
    </row>
    <row r="7191" spans="2:19" x14ac:dyDescent="0.3">
      <c r="B7191" s="24" t="str">
        <f>_xlfn.IFNA(VLOOKUP(A7191,list!B:C,2,FALSE),"")</f>
        <v/>
      </c>
      <c r="D7191" s="24" t="str">
        <f>_xlfn.IFNA(VLOOKUP(C7191,list!$G$2:$I$10,2,FALSE),"")</f>
        <v/>
      </c>
      <c r="E7191" s="24" t="str">
        <f>_xlfn.IFNA(VLOOKUP(C7191,list!G:I,3,FALSE),"")</f>
        <v/>
      </c>
      <c r="O7191" s="26" t="str">
        <f t="shared" si="562"/>
        <v/>
      </c>
      <c r="P7191" s="28" t="str">
        <f t="shared" si="566"/>
        <v/>
      </c>
      <c r="Q7191" s="24" t="str">
        <f t="shared" si="563"/>
        <v/>
      </c>
      <c r="R7191" s="24" t="str">
        <f t="shared" si="564"/>
        <v/>
      </c>
      <c r="S7191" s="27" t="str">
        <f t="shared" si="565"/>
        <v/>
      </c>
    </row>
    <row r="7192" spans="2:19" x14ac:dyDescent="0.3">
      <c r="B7192" s="24" t="str">
        <f>_xlfn.IFNA(VLOOKUP(A7192,list!B:C,2,FALSE),"")</f>
        <v/>
      </c>
      <c r="D7192" s="24" t="str">
        <f>_xlfn.IFNA(VLOOKUP(C7192,list!$G$2:$I$10,2,FALSE),"")</f>
        <v/>
      </c>
      <c r="E7192" s="24" t="str">
        <f>_xlfn.IFNA(VLOOKUP(C7192,list!G:I,3,FALSE),"")</f>
        <v/>
      </c>
      <c r="O7192" s="26" t="str">
        <f t="shared" si="562"/>
        <v/>
      </c>
      <c r="P7192" s="28" t="str">
        <f t="shared" si="566"/>
        <v/>
      </c>
      <c r="Q7192" s="24" t="str">
        <f t="shared" si="563"/>
        <v/>
      </c>
      <c r="R7192" s="24" t="str">
        <f t="shared" si="564"/>
        <v/>
      </c>
      <c r="S7192" s="27" t="str">
        <f t="shared" si="565"/>
        <v/>
      </c>
    </row>
    <row r="7193" spans="2:19" x14ac:dyDescent="0.3">
      <c r="B7193" s="24" t="str">
        <f>_xlfn.IFNA(VLOOKUP(A7193,list!B:C,2,FALSE),"")</f>
        <v/>
      </c>
      <c r="D7193" s="24" t="str">
        <f>_xlfn.IFNA(VLOOKUP(C7193,list!$G$2:$I$10,2,FALSE),"")</f>
        <v/>
      </c>
      <c r="E7193" s="24" t="str">
        <f>_xlfn.IFNA(VLOOKUP(C7193,list!G:I,3,FALSE),"")</f>
        <v/>
      </c>
      <c r="O7193" s="26" t="str">
        <f t="shared" si="562"/>
        <v/>
      </c>
      <c r="P7193" s="28" t="str">
        <f t="shared" si="566"/>
        <v/>
      </c>
      <c r="Q7193" s="24" t="str">
        <f t="shared" si="563"/>
        <v/>
      </c>
      <c r="R7193" s="24" t="str">
        <f t="shared" si="564"/>
        <v/>
      </c>
      <c r="S7193" s="27" t="str">
        <f t="shared" si="565"/>
        <v/>
      </c>
    </row>
    <row r="7194" spans="2:19" x14ac:dyDescent="0.3">
      <c r="B7194" s="24" t="str">
        <f>_xlfn.IFNA(VLOOKUP(A7194,list!B:C,2,FALSE),"")</f>
        <v/>
      </c>
      <c r="D7194" s="24" t="str">
        <f>_xlfn.IFNA(VLOOKUP(C7194,list!$G$2:$I$10,2,FALSE),"")</f>
        <v/>
      </c>
      <c r="E7194" s="24" t="str">
        <f>_xlfn.IFNA(VLOOKUP(C7194,list!G:I,3,FALSE),"")</f>
        <v/>
      </c>
      <c r="O7194" s="26" t="str">
        <f t="shared" si="562"/>
        <v/>
      </c>
      <c r="P7194" s="28" t="str">
        <f t="shared" si="566"/>
        <v/>
      </c>
      <c r="Q7194" s="24" t="str">
        <f t="shared" si="563"/>
        <v/>
      </c>
      <c r="R7194" s="24" t="str">
        <f t="shared" si="564"/>
        <v/>
      </c>
      <c r="S7194" s="27" t="str">
        <f t="shared" si="565"/>
        <v/>
      </c>
    </row>
    <row r="7195" spans="2:19" x14ac:dyDescent="0.3">
      <c r="B7195" s="24" t="str">
        <f>_xlfn.IFNA(VLOOKUP(A7195,list!B:C,2,FALSE),"")</f>
        <v/>
      </c>
      <c r="D7195" s="24" t="str">
        <f>_xlfn.IFNA(VLOOKUP(C7195,list!$G$2:$I$10,2,FALSE),"")</f>
        <v/>
      </c>
      <c r="E7195" s="24" t="str">
        <f>_xlfn.IFNA(VLOOKUP(C7195,list!G:I,3,FALSE),"")</f>
        <v/>
      </c>
      <c r="O7195" s="26" t="str">
        <f t="shared" si="562"/>
        <v/>
      </c>
      <c r="P7195" s="28" t="str">
        <f t="shared" si="566"/>
        <v/>
      </c>
      <c r="Q7195" s="24" t="str">
        <f t="shared" si="563"/>
        <v/>
      </c>
      <c r="R7195" s="24" t="str">
        <f t="shared" si="564"/>
        <v/>
      </c>
      <c r="S7195" s="27" t="str">
        <f t="shared" si="565"/>
        <v/>
      </c>
    </row>
    <row r="7196" spans="2:19" x14ac:dyDescent="0.3">
      <c r="B7196" s="24" t="str">
        <f>_xlfn.IFNA(VLOOKUP(A7196,list!B:C,2,FALSE),"")</f>
        <v/>
      </c>
      <c r="D7196" s="24" t="str">
        <f>_xlfn.IFNA(VLOOKUP(C7196,list!$G$2:$I$10,2,FALSE),"")</f>
        <v/>
      </c>
      <c r="E7196" s="24" t="str">
        <f>_xlfn.IFNA(VLOOKUP(C7196,list!G:I,3,FALSE),"")</f>
        <v/>
      </c>
      <c r="O7196" s="26" t="str">
        <f t="shared" si="562"/>
        <v/>
      </c>
      <c r="P7196" s="28" t="str">
        <f t="shared" si="566"/>
        <v/>
      </c>
      <c r="Q7196" s="24" t="str">
        <f t="shared" si="563"/>
        <v/>
      </c>
      <c r="R7196" s="24" t="str">
        <f t="shared" si="564"/>
        <v/>
      </c>
      <c r="S7196" s="27" t="str">
        <f t="shared" si="565"/>
        <v/>
      </c>
    </row>
    <row r="7197" spans="2:19" x14ac:dyDescent="0.3">
      <c r="B7197" s="24" t="str">
        <f>_xlfn.IFNA(VLOOKUP(A7197,list!B:C,2,FALSE),"")</f>
        <v/>
      </c>
      <c r="D7197" s="24" t="str">
        <f>_xlfn.IFNA(VLOOKUP(C7197,list!$G$2:$I$10,2,FALSE),"")</f>
        <v/>
      </c>
      <c r="E7197" s="24" t="str">
        <f>_xlfn.IFNA(VLOOKUP(C7197,list!G:I,3,FALSE),"")</f>
        <v/>
      </c>
      <c r="O7197" s="26" t="str">
        <f t="shared" si="562"/>
        <v/>
      </c>
      <c r="P7197" s="28" t="str">
        <f t="shared" si="566"/>
        <v/>
      </c>
      <c r="Q7197" s="24" t="str">
        <f t="shared" si="563"/>
        <v/>
      </c>
      <c r="R7197" s="24" t="str">
        <f t="shared" si="564"/>
        <v/>
      </c>
      <c r="S7197" s="27" t="str">
        <f t="shared" si="565"/>
        <v/>
      </c>
    </row>
    <row r="7198" spans="2:19" x14ac:dyDescent="0.3">
      <c r="B7198" s="24" t="str">
        <f>_xlfn.IFNA(VLOOKUP(A7198,list!B:C,2,FALSE),"")</f>
        <v/>
      </c>
      <c r="D7198" s="24" t="str">
        <f>_xlfn.IFNA(VLOOKUP(C7198,list!$G$2:$I$10,2,FALSE),"")</f>
        <v/>
      </c>
      <c r="E7198" s="24" t="str">
        <f>_xlfn.IFNA(VLOOKUP(C7198,list!G:I,3,FALSE),"")</f>
        <v/>
      </c>
      <c r="O7198" s="26" t="str">
        <f t="shared" si="562"/>
        <v/>
      </c>
      <c r="P7198" s="28" t="str">
        <f t="shared" si="566"/>
        <v/>
      </c>
      <c r="Q7198" s="24" t="str">
        <f t="shared" si="563"/>
        <v/>
      </c>
      <c r="R7198" s="24" t="str">
        <f t="shared" si="564"/>
        <v/>
      </c>
      <c r="S7198" s="27" t="str">
        <f t="shared" si="565"/>
        <v/>
      </c>
    </row>
    <row r="7199" spans="2:19" x14ac:dyDescent="0.3">
      <c r="B7199" s="24" t="str">
        <f>_xlfn.IFNA(VLOOKUP(A7199,list!B:C,2,FALSE),"")</f>
        <v/>
      </c>
      <c r="D7199" s="24" t="str">
        <f>_xlfn.IFNA(VLOOKUP(C7199,list!$G$2:$I$10,2,FALSE),"")</f>
        <v/>
      </c>
      <c r="E7199" s="24" t="str">
        <f>_xlfn.IFNA(VLOOKUP(C7199,list!G:I,3,FALSE),"")</f>
        <v/>
      </c>
      <c r="O7199" s="26" t="str">
        <f t="shared" si="562"/>
        <v/>
      </c>
      <c r="P7199" s="28" t="str">
        <f t="shared" si="566"/>
        <v/>
      </c>
      <c r="Q7199" s="24" t="str">
        <f t="shared" si="563"/>
        <v/>
      </c>
      <c r="R7199" s="24" t="str">
        <f t="shared" si="564"/>
        <v/>
      </c>
      <c r="S7199" s="27" t="str">
        <f t="shared" si="565"/>
        <v/>
      </c>
    </row>
    <row r="7200" spans="2:19" x14ac:dyDescent="0.3">
      <c r="B7200" s="24" t="str">
        <f>_xlfn.IFNA(VLOOKUP(A7200,list!B:C,2,FALSE),"")</f>
        <v/>
      </c>
      <c r="D7200" s="24" t="str">
        <f>_xlfn.IFNA(VLOOKUP(C7200,list!$G$2:$I$10,2,FALSE),"")</f>
        <v/>
      </c>
      <c r="E7200" s="24" t="str">
        <f>_xlfn.IFNA(VLOOKUP(C7200,list!G:I,3,FALSE),"")</f>
        <v/>
      </c>
      <c r="O7200" s="26" t="str">
        <f t="shared" si="562"/>
        <v/>
      </c>
      <c r="P7200" s="28" t="str">
        <f t="shared" si="566"/>
        <v/>
      </c>
      <c r="Q7200" s="24" t="str">
        <f t="shared" si="563"/>
        <v/>
      </c>
      <c r="R7200" s="24" t="str">
        <f t="shared" si="564"/>
        <v/>
      </c>
      <c r="S7200" s="27" t="str">
        <f t="shared" si="565"/>
        <v/>
      </c>
    </row>
    <row r="7201" spans="2:19" x14ac:dyDescent="0.3">
      <c r="B7201" s="24" t="str">
        <f>_xlfn.IFNA(VLOOKUP(A7201,list!B:C,2,FALSE),"")</f>
        <v/>
      </c>
      <c r="D7201" s="24" t="str">
        <f>_xlfn.IFNA(VLOOKUP(C7201,list!$G$2:$I$10,2,FALSE),"")</f>
        <v/>
      </c>
      <c r="E7201" s="24" t="str">
        <f>_xlfn.IFNA(VLOOKUP(C7201,list!G:I,3,FALSE),"")</f>
        <v/>
      </c>
      <c r="O7201" s="26" t="str">
        <f t="shared" si="562"/>
        <v/>
      </c>
      <c r="P7201" s="28" t="str">
        <f t="shared" si="566"/>
        <v/>
      </c>
      <c r="Q7201" s="24" t="str">
        <f t="shared" si="563"/>
        <v/>
      </c>
      <c r="R7201" s="24" t="str">
        <f t="shared" si="564"/>
        <v/>
      </c>
      <c r="S7201" s="27" t="str">
        <f t="shared" si="565"/>
        <v/>
      </c>
    </row>
    <row r="7202" spans="2:19" x14ac:dyDescent="0.3">
      <c r="B7202" s="24" t="str">
        <f>_xlfn.IFNA(VLOOKUP(A7202,list!B:C,2,FALSE),"")</f>
        <v/>
      </c>
      <c r="D7202" s="24" t="str">
        <f>_xlfn.IFNA(VLOOKUP(C7202,list!$G$2:$I$10,2,FALSE),"")</f>
        <v/>
      </c>
      <c r="E7202" s="24" t="str">
        <f>_xlfn.IFNA(VLOOKUP(C7202,list!G:I,3,FALSE),"")</f>
        <v/>
      </c>
      <c r="O7202" s="26" t="str">
        <f t="shared" si="562"/>
        <v/>
      </c>
      <c r="P7202" s="28" t="str">
        <f t="shared" si="566"/>
        <v/>
      </c>
      <c r="Q7202" s="24" t="str">
        <f t="shared" si="563"/>
        <v/>
      </c>
      <c r="R7202" s="24" t="str">
        <f t="shared" si="564"/>
        <v/>
      </c>
      <c r="S7202" s="27" t="str">
        <f t="shared" si="565"/>
        <v/>
      </c>
    </row>
    <row r="7203" spans="2:19" x14ac:dyDescent="0.3">
      <c r="B7203" s="24" t="str">
        <f>_xlfn.IFNA(VLOOKUP(A7203,list!B:C,2,FALSE),"")</f>
        <v/>
      </c>
      <c r="D7203" s="24" t="str">
        <f>_xlfn.IFNA(VLOOKUP(C7203,list!$G$2:$I$10,2,FALSE),"")</f>
        <v/>
      </c>
      <c r="E7203" s="24" t="str">
        <f>_xlfn.IFNA(VLOOKUP(C7203,list!G:I,3,FALSE),"")</f>
        <v/>
      </c>
      <c r="O7203" s="26" t="str">
        <f t="shared" si="562"/>
        <v/>
      </c>
      <c r="P7203" s="28" t="str">
        <f t="shared" si="566"/>
        <v/>
      </c>
      <c r="Q7203" s="24" t="str">
        <f t="shared" si="563"/>
        <v/>
      </c>
      <c r="R7203" s="24" t="str">
        <f t="shared" si="564"/>
        <v/>
      </c>
      <c r="S7203" s="27" t="str">
        <f t="shared" si="565"/>
        <v/>
      </c>
    </row>
    <row r="7204" spans="2:19" x14ac:dyDescent="0.3">
      <c r="B7204" s="24" t="str">
        <f>_xlfn.IFNA(VLOOKUP(A7204,list!B:C,2,FALSE),"")</f>
        <v/>
      </c>
      <c r="D7204" s="24" t="str">
        <f>_xlfn.IFNA(VLOOKUP(C7204,list!$G$2:$I$10,2,FALSE),"")</f>
        <v/>
      </c>
      <c r="E7204" s="24" t="str">
        <f>_xlfn.IFNA(VLOOKUP(C7204,list!G:I,3,FALSE),"")</f>
        <v/>
      </c>
      <c r="O7204" s="26" t="str">
        <f t="shared" si="562"/>
        <v/>
      </c>
      <c r="P7204" s="28" t="str">
        <f t="shared" si="566"/>
        <v/>
      </c>
      <c r="Q7204" s="24" t="str">
        <f t="shared" si="563"/>
        <v/>
      </c>
      <c r="R7204" s="24" t="str">
        <f t="shared" si="564"/>
        <v/>
      </c>
      <c r="S7204" s="27" t="str">
        <f t="shared" si="565"/>
        <v/>
      </c>
    </row>
    <row r="7205" spans="2:19" x14ac:dyDescent="0.3">
      <c r="B7205" s="24" t="str">
        <f>_xlfn.IFNA(VLOOKUP(A7205,list!B:C,2,FALSE),"")</f>
        <v/>
      </c>
      <c r="D7205" s="24" t="str">
        <f>_xlfn.IFNA(VLOOKUP(C7205,list!$G$2:$I$10,2,FALSE),"")</f>
        <v/>
      </c>
      <c r="E7205" s="24" t="str">
        <f>_xlfn.IFNA(VLOOKUP(C7205,list!G:I,3,FALSE),"")</f>
        <v/>
      </c>
      <c r="O7205" s="26" t="str">
        <f t="shared" si="562"/>
        <v/>
      </c>
      <c r="P7205" s="28" t="str">
        <f t="shared" si="566"/>
        <v/>
      </c>
      <c r="Q7205" s="24" t="str">
        <f t="shared" si="563"/>
        <v/>
      </c>
      <c r="R7205" s="24" t="str">
        <f t="shared" si="564"/>
        <v/>
      </c>
      <c r="S7205" s="27" t="str">
        <f t="shared" si="565"/>
        <v/>
      </c>
    </row>
    <row r="7206" spans="2:19" x14ac:dyDescent="0.3">
      <c r="B7206" s="24" t="str">
        <f>_xlfn.IFNA(VLOOKUP(A7206,list!B:C,2,FALSE),"")</f>
        <v/>
      </c>
      <c r="D7206" s="24" t="str">
        <f>_xlfn.IFNA(VLOOKUP(C7206,list!$G$2:$I$10,2,FALSE),"")</f>
        <v/>
      </c>
      <c r="E7206" s="24" t="str">
        <f>_xlfn.IFNA(VLOOKUP(C7206,list!G:I,3,FALSE),"")</f>
        <v/>
      </c>
      <c r="O7206" s="26" t="str">
        <f t="shared" si="562"/>
        <v/>
      </c>
      <c r="P7206" s="28" t="str">
        <f t="shared" si="566"/>
        <v/>
      </c>
      <c r="Q7206" s="24" t="str">
        <f t="shared" si="563"/>
        <v/>
      </c>
      <c r="R7206" s="24" t="str">
        <f t="shared" si="564"/>
        <v/>
      </c>
      <c r="S7206" s="27" t="str">
        <f t="shared" si="565"/>
        <v/>
      </c>
    </row>
    <row r="7207" spans="2:19" x14ac:dyDescent="0.3">
      <c r="B7207" s="24" t="str">
        <f>_xlfn.IFNA(VLOOKUP(A7207,list!B:C,2,FALSE),"")</f>
        <v/>
      </c>
      <c r="D7207" s="24" t="str">
        <f>_xlfn.IFNA(VLOOKUP(C7207,list!$G$2:$I$10,2,FALSE),"")</f>
        <v/>
      </c>
      <c r="E7207" s="24" t="str">
        <f>_xlfn.IFNA(VLOOKUP(C7207,list!G:I,3,FALSE),"")</f>
        <v/>
      </c>
      <c r="O7207" s="26" t="str">
        <f t="shared" si="562"/>
        <v/>
      </c>
      <c r="P7207" s="28" t="str">
        <f t="shared" si="566"/>
        <v/>
      </c>
      <c r="Q7207" s="24" t="str">
        <f t="shared" si="563"/>
        <v/>
      </c>
      <c r="R7207" s="24" t="str">
        <f t="shared" si="564"/>
        <v/>
      </c>
      <c r="S7207" s="27" t="str">
        <f t="shared" si="565"/>
        <v/>
      </c>
    </row>
    <row r="7208" spans="2:19" x14ac:dyDescent="0.3">
      <c r="B7208" s="24" t="str">
        <f>_xlfn.IFNA(VLOOKUP(A7208,list!B:C,2,FALSE),"")</f>
        <v/>
      </c>
      <c r="D7208" s="24" t="str">
        <f>_xlfn.IFNA(VLOOKUP(C7208,list!$G$2:$I$10,2,FALSE),"")</f>
        <v/>
      </c>
      <c r="E7208" s="24" t="str">
        <f>_xlfn.IFNA(VLOOKUP(C7208,list!G:I,3,FALSE),"")</f>
        <v/>
      </c>
      <c r="O7208" s="26" t="str">
        <f t="shared" si="562"/>
        <v/>
      </c>
      <c r="P7208" s="28" t="str">
        <f t="shared" si="566"/>
        <v/>
      </c>
      <c r="Q7208" s="24" t="str">
        <f t="shared" si="563"/>
        <v/>
      </c>
      <c r="R7208" s="24" t="str">
        <f t="shared" si="564"/>
        <v/>
      </c>
      <c r="S7208" s="27" t="str">
        <f t="shared" si="565"/>
        <v/>
      </c>
    </row>
    <row r="7209" spans="2:19" x14ac:dyDescent="0.3">
      <c r="B7209" s="24" t="str">
        <f>_xlfn.IFNA(VLOOKUP(A7209,list!B:C,2,FALSE),"")</f>
        <v/>
      </c>
      <c r="D7209" s="24" t="str">
        <f>_xlfn.IFNA(VLOOKUP(C7209,list!$G$2:$I$10,2,FALSE),"")</f>
        <v/>
      </c>
      <c r="E7209" s="24" t="str">
        <f>_xlfn.IFNA(VLOOKUP(C7209,list!G:I,3,FALSE),"")</f>
        <v/>
      </c>
      <c r="O7209" s="26" t="str">
        <f t="shared" si="562"/>
        <v/>
      </c>
      <c r="P7209" s="28" t="str">
        <f t="shared" si="566"/>
        <v/>
      </c>
      <c r="Q7209" s="24" t="str">
        <f t="shared" si="563"/>
        <v/>
      </c>
      <c r="R7209" s="24" t="str">
        <f t="shared" si="564"/>
        <v/>
      </c>
      <c r="S7209" s="27" t="str">
        <f t="shared" si="565"/>
        <v/>
      </c>
    </row>
    <row r="7210" spans="2:19" x14ac:dyDescent="0.3">
      <c r="B7210" s="24" t="str">
        <f>_xlfn.IFNA(VLOOKUP(A7210,list!B:C,2,FALSE),"")</f>
        <v/>
      </c>
      <c r="D7210" s="24" t="str">
        <f>_xlfn.IFNA(VLOOKUP(C7210,list!$G$2:$I$10,2,FALSE),"")</f>
        <v/>
      </c>
      <c r="E7210" s="24" t="str">
        <f>_xlfn.IFNA(VLOOKUP(C7210,list!G:I,3,FALSE),"")</f>
        <v/>
      </c>
      <c r="O7210" s="26" t="str">
        <f t="shared" si="562"/>
        <v/>
      </c>
      <c r="P7210" s="28" t="str">
        <f t="shared" si="566"/>
        <v/>
      </c>
      <c r="Q7210" s="24" t="str">
        <f t="shared" si="563"/>
        <v/>
      </c>
      <c r="R7210" s="24" t="str">
        <f t="shared" si="564"/>
        <v/>
      </c>
      <c r="S7210" s="27" t="str">
        <f t="shared" si="565"/>
        <v/>
      </c>
    </row>
    <row r="7211" spans="2:19" x14ac:dyDescent="0.3">
      <c r="B7211" s="24" t="str">
        <f>_xlfn.IFNA(VLOOKUP(A7211,list!B:C,2,FALSE),"")</f>
        <v/>
      </c>
      <c r="D7211" s="24" t="str">
        <f>_xlfn.IFNA(VLOOKUP(C7211,list!$G$2:$I$10,2,FALSE),"")</f>
        <v/>
      </c>
      <c r="E7211" s="24" t="str">
        <f>_xlfn.IFNA(VLOOKUP(C7211,list!G:I,3,FALSE),"")</f>
        <v/>
      </c>
      <c r="O7211" s="26" t="str">
        <f t="shared" si="562"/>
        <v/>
      </c>
      <c r="P7211" s="28" t="str">
        <f t="shared" si="566"/>
        <v/>
      </c>
      <c r="Q7211" s="24" t="str">
        <f t="shared" si="563"/>
        <v/>
      </c>
      <c r="R7211" s="24" t="str">
        <f t="shared" si="564"/>
        <v/>
      </c>
      <c r="S7211" s="27" t="str">
        <f t="shared" si="565"/>
        <v/>
      </c>
    </row>
    <row r="7212" spans="2:19" x14ac:dyDescent="0.3">
      <c r="B7212" s="24" t="str">
        <f>_xlfn.IFNA(VLOOKUP(A7212,list!B:C,2,FALSE),"")</f>
        <v/>
      </c>
      <c r="D7212" s="24" t="str">
        <f>_xlfn.IFNA(VLOOKUP(C7212,list!$G$2:$I$10,2,FALSE),"")</f>
        <v/>
      </c>
      <c r="E7212" s="24" t="str">
        <f>_xlfn.IFNA(VLOOKUP(C7212,list!G:I,3,FALSE),"")</f>
        <v/>
      </c>
      <c r="O7212" s="26" t="str">
        <f t="shared" si="562"/>
        <v/>
      </c>
      <c r="P7212" s="28" t="str">
        <f t="shared" si="566"/>
        <v/>
      </c>
      <c r="Q7212" s="24" t="str">
        <f t="shared" si="563"/>
        <v/>
      </c>
      <c r="R7212" s="24" t="str">
        <f t="shared" si="564"/>
        <v/>
      </c>
      <c r="S7212" s="27" t="str">
        <f t="shared" si="565"/>
        <v/>
      </c>
    </row>
    <row r="7213" spans="2:19" x14ac:dyDescent="0.3">
      <c r="B7213" s="24" t="str">
        <f>_xlfn.IFNA(VLOOKUP(A7213,list!B:C,2,FALSE),"")</f>
        <v/>
      </c>
      <c r="D7213" s="24" t="str">
        <f>_xlfn.IFNA(VLOOKUP(C7213,list!$G$2:$I$10,2,FALSE),"")</f>
        <v/>
      </c>
      <c r="E7213" s="24" t="str">
        <f>_xlfn.IFNA(VLOOKUP(C7213,list!G:I,3,FALSE),"")</f>
        <v/>
      </c>
      <c r="O7213" s="26" t="str">
        <f t="shared" si="562"/>
        <v/>
      </c>
      <c r="P7213" s="28" t="str">
        <f t="shared" si="566"/>
        <v/>
      </c>
      <c r="Q7213" s="24" t="str">
        <f t="shared" si="563"/>
        <v/>
      </c>
      <c r="R7213" s="24" t="str">
        <f t="shared" si="564"/>
        <v/>
      </c>
      <c r="S7213" s="27" t="str">
        <f t="shared" si="565"/>
        <v/>
      </c>
    </row>
    <row r="7214" spans="2:19" x14ac:dyDescent="0.3">
      <c r="B7214" s="24" t="str">
        <f>_xlfn.IFNA(VLOOKUP(A7214,list!B:C,2,FALSE),"")</f>
        <v/>
      </c>
      <c r="D7214" s="24" t="str">
        <f>_xlfn.IFNA(VLOOKUP(C7214,list!$G$2:$I$10,2,FALSE),"")</f>
        <v/>
      </c>
      <c r="E7214" s="24" t="str">
        <f>_xlfn.IFNA(VLOOKUP(C7214,list!G:I,3,FALSE),"")</f>
        <v/>
      </c>
      <c r="O7214" s="26" t="str">
        <f t="shared" si="562"/>
        <v/>
      </c>
      <c r="P7214" s="28" t="str">
        <f t="shared" si="566"/>
        <v/>
      </c>
      <c r="Q7214" s="24" t="str">
        <f t="shared" si="563"/>
        <v/>
      </c>
      <c r="R7214" s="24" t="str">
        <f t="shared" si="564"/>
        <v/>
      </c>
      <c r="S7214" s="27" t="str">
        <f t="shared" si="565"/>
        <v/>
      </c>
    </row>
    <row r="7215" spans="2:19" x14ac:dyDescent="0.3">
      <c r="B7215" s="24" t="str">
        <f>_xlfn.IFNA(VLOOKUP(A7215,list!B:C,2,FALSE),"")</f>
        <v/>
      </c>
      <c r="D7215" s="24" t="str">
        <f>_xlfn.IFNA(VLOOKUP(C7215,list!$G$2:$I$10,2,FALSE),"")</f>
        <v/>
      </c>
      <c r="E7215" s="24" t="str">
        <f>_xlfn.IFNA(VLOOKUP(C7215,list!G:I,3,FALSE),"")</f>
        <v/>
      </c>
      <c r="O7215" s="26" t="str">
        <f t="shared" si="562"/>
        <v/>
      </c>
      <c r="P7215" s="28" t="str">
        <f t="shared" si="566"/>
        <v/>
      </c>
      <c r="Q7215" s="24" t="str">
        <f t="shared" si="563"/>
        <v/>
      </c>
      <c r="R7215" s="24" t="str">
        <f t="shared" si="564"/>
        <v/>
      </c>
      <c r="S7215" s="27" t="str">
        <f t="shared" si="565"/>
        <v/>
      </c>
    </row>
    <row r="7216" spans="2:19" x14ac:dyDescent="0.3">
      <c r="B7216" s="24" t="str">
        <f>_xlfn.IFNA(VLOOKUP(A7216,list!B:C,2,FALSE),"")</f>
        <v/>
      </c>
      <c r="D7216" s="24" t="str">
        <f>_xlfn.IFNA(VLOOKUP(C7216,list!$G$2:$I$10,2,FALSE),"")</f>
        <v/>
      </c>
      <c r="E7216" s="24" t="str">
        <f>_xlfn.IFNA(VLOOKUP(C7216,list!G:I,3,FALSE),"")</f>
        <v/>
      </c>
      <c r="O7216" s="26" t="str">
        <f t="shared" si="562"/>
        <v/>
      </c>
      <c r="P7216" s="28" t="str">
        <f t="shared" si="566"/>
        <v/>
      </c>
      <c r="Q7216" s="24" t="str">
        <f t="shared" si="563"/>
        <v/>
      </c>
      <c r="R7216" s="24" t="str">
        <f t="shared" si="564"/>
        <v/>
      </c>
      <c r="S7216" s="27" t="str">
        <f t="shared" si="565"/>
        <v/>
      </c>
    </row>
    <row r="7217" spans="2:19" x14ac:dyDescent="0.3">
      <c r="B7217" s="24" t="str">
        <f>_xlfn.IFNA(VLOOKUP(A7217,list!B:C,2,FALSE),"")</f>
        <v/>
      </c>
      <c r="D7217" s="24" t="str">
        <f>_xlfn.IFNA(VLOOKUP(C7217,list!$G$2:$I$10,2,FALSE),"")</f>
        <v/>
      </c>
      <c r="E7217" s="24" t="str">
        <f>_xlfn.IFNA(VLOOKUP(C7217,list!G:I,3,FALSE),"")</f>
        <v/>
      </c>
      <c r="O7217" s="26" t="str">
        <f t="shared" si="562"/>
        <v/>
      </c>
      <c r="P7217" s="28" t="str">
        <f t="shared" si="566"/>
        <v/>
      </c>
      <c r="Q7217" s="24" t="str">
        <f t="shared" si="563"/>
        <v/>
      </c>
      <c r="R7217" s="24" t="str">
        <f t="shared" si="564"/>
        <v/>
      </c>
      <c r="S7217" s="27" t="str">
        <f t="shared" si="565"/>
        <v/>
      </c>
    </row>
    <row r="7218" spans="2:19" x14ac:dyDescent="0.3">
      <c r="B7218" s="24" t="str">
        <f>_xlfn.IFNA(VLOOKUP(A7218,list!B:C,2,FALSE),"")</f>
        <v/>
      </c>
      <c r="D7218" s="24" t="str">
        <f>_xlfn.IFNA(VLOOKUP(C7218,list!$G$2:$I$10,2,FALSE),"")</f>
        <v/>
      </c>
      <c r="E7218" s="24" t="str">
        <f>_xlfn.IFNA(VLOOKUP(C7218,list!G:I,3,FALSE),"")</f>
        <v/>
      </c>
      <c r="O7218" s="26" t="str">
        <f t="shared" si="562"/>
        <v/>
      </c>
      <c r="P7218" s="28" t="str">
        <f t="shared" si="566"/>
        <v/>
      </c>
      <c r="Q7218" s="24" t="str">
        <f t="shared" si="563"/>
        <v/>
      </c>
      <c r="R7218" s="24" t="str">
        <f t="shared" si="564"/>
        <v/>
      </c>
      <c r="S7218" s="27" t="str">
        <f t="shared" si="565"/>
        <v/>
      </c>
    </row>
    <row r="7219" spans="2:19" x14ac:dyDescent="0.3">
      <c r="B7219" s="24" t="str">
        <f>_xlfn.IFNA(VLOOKUP(A7219,list!B:C,2,FALSE),"")</f>
        <v/>
      </c>
      <c r="D7219" s="24" t="str">
        <f>_xlfn.IFNA(VLOOKUP(C7219,list!$G$2:$I$10,2,FALSE),"")</f>
        <v/>
      </c>
      <c r="E7219" s="24" t="str">
        <f>_xlfn.IFNA(VLOOKUP(C7219,list!G:I,3,FALSE),"")</f>
        <v/>
      </c>
      <c r="O7219" s="26" t="str">
        <f t="shared" si="562"/>
        <v/>
      </c>
      <c r="P7219" s="28" t="str">
        <f t="shared" si="566"/>
        <v/>
      </c>
      <c r="Q7219" s="24" t="str">
        <f t="shared" si="563"/>
        <v/>
      </c>
      <c r="R7219" s="24" t="str">
        <f t="shared" si="564"/>
        <v/>
      </c>
      <c r="S7219" s="27" t="str">
        <f t="shared" si="565"/>
        <v/>
      </c>
    </row>
    <row r="7220" spans="2:19" x14ac:dyDescent="0.3">
      <c r="B7220" s="24" t="str">
        <f>_xlfn.IFNA(VLOOKUP(A7220,list!B:C,2,FALSE),"")</f>
        <v/>
      </c>
      <c r="D7220" s="24" t="str">
        <f>_xlfn.IFNA(VLOOKUP(C7220,list!$G$2:$I$10,2,FALSE),"")</f>
        <v/>
      </c>
      <c r="E7220" s="24" t="str">
        <f>_xlfn.IFNA(VLOOKUP(C7220,list!G:I,3,FALSE),"")</f>
        <v/>
      </c>
      <c r="O7220" s="26" t="str">
        <f t="shared" si="562"/>
        <v/>
      </c>
      <c r="P7220" s="28" t="str">
        <f t="shared" si="566"/>
        <v/>
      </c>
      <c r="Q7220" s="24" t="str">
        <f t="shared" si="563"/>
        <v/>
      </c>
      <c r="R7220" s="24" t="str">
        <f t="shared" si="564"/>
        <v/>
      </c>
      <c r="S7220" s="27" t="str">
        <f t="shared" si="565"/>
        <v/>
      </c>
    </row>
    <row r="7221" spans="2:19" x14ac:dyDescent="0.3">
      <c r="B7221" s="24" t="str">
        <f>_xlfn.IFNA(VLOOKUP(A7221,list!B:C,2,FALSE),"")</f>
        <v/>
      </c>
      <c r="D7221" s="24" t="str">
        <f>_xlfn.IFNA(VLOOKUP(C7221,list!$G$2:$I$10,2,FALSE),"")</f>
        <v/>
      </c>
      <c r="E7221" s="24" t="str">
        <f>_xlfn.IFNA(VLOOKUP(C7221,list!G:I,3,FALSE),"")</f>
        <v/>
      </c>
      <c r="O7221" s="26" t="str">
        <f t="shared" si="562"/>
        <v/>
      </c>
      <c r="P7221" s="28" t="str">
        <f t="shared" si="566"/>
        <v/>
      </c>
      <c r="Q7221" s="24" t="str">
        <f t="shared" si="563"/>
        <v/>
      </c>
      <c r="R7221" s="24" t="str">
        <f t="shared" si="564"/>
        <v/>
      </c>
      <c r="S7221" s="27" t="str">
        <f t="shared" si="565"/>
        <v/>
      </c>
    </row>
    <row r="7222" spans="2:19" x14ac:dyDescent="0.3">
      <c r="B7222" s="24" t="str">
        <f>_xlfn.IFNA(VLOOKUP(A7222,list!B:C,2,FALSE),"")</f>
        <v/>
      </c>
      <c r="D7222" s="24" t="str">
        <f>_xlfn.IFNA(VLOOKUP(C7222,list!$G$2:$I$10,2,FALSE),"")</f>
        <v/>
      </c>
      <c r="E7222" s="24" t="str">
        <f>_xlfn.IFNA(VLOOKUP(C7222,list!G:I,3,FALSE),"")</f>
        <v/>
      </c>
      <c r="O7222" s="26" t="str">
        <f t="shared" si="562"/>
        <v/>
      </c>
      <c r="P7222" s="28" t="str">
        <f t="shared" si="566"/>
        <v/>
      </c>
      <c r="Q7222" s="24" t="str">
        <f t="shared" si="563"/>
        <v/>
      </c>
      <c r="R7222" s="24" t="str">
        <f t="shared" si="564"/>
        <v/>
      </c>
      <c r="S7222" s="27" t="str">
        <f t="shared" si="565"/>
        <v/>
      </c>
    </row>
    <row r="7223" spans="2:19" x14ac:dyDescent="0.3">
      <c r="B7223" s="24" t="str">
        <f>_xlfn.IFNA(VLOOKUP(A7223,list!B:C,2,FALSE),"")</f>
        <v/>
      </c>
      <c r="D7223" s="24" t="str">
        <f>_xlfn.IFNA(VLOOKUP(C7223,list!$G$2:$I$10,2,FALSE),"")</f>
        <v/>
      </c>
      <c r="E7223" s="24" t="str">
        <f>_xlfn.IFNA(VLOOKUP(C7223,list!G:I,3,FALSE),"")</f>
        <v/>
      </c>
      <c r="O7223" s="26" t="str">
        <f t="shared" si="562"/>
        <v/>
      </c>
      <c r="P7223" s="28" t="str">
        <f t="shared" si="566"/>
        <v/>
      </c>
      <c r="Q7223" s="24" t="str">
        <f t="shared" si="563"/>
        <v/>
      </c>
      <c r="R7223" s="24" t="str">
        <f t="shared" si="564"/>
        <v/>
      </c>
      <c r="S7223" s="27" t="str">
        <f t="shared" si="565"/>
        <v/>
      </c>
    </row>
    <row r="7224" spans="2:19" x14ac:dyDescent="0.3">
      <c r="B7224" s="24" t="str">
        <f>_xlfn.IFNA(VLOOKUP(A7224,list!B:C,2,FALSE),"")</f>
        <v/>
      </c>
      <c r="D7224" s="24" t="str">
        <f>_xlfn.IFNA(VLOOKUP(C7224,list!$G$2:$I$10,2,FALSE),"")</f>
        <v/>
      </c>
      <c r="E7224" s="24" t="str">
        <f>_xlfn.IFNA(VLOOKUP(C7224,list!G:I,3,FALSE),"")</f>
        <v/>
      </c>
      <c r="O7224" s="26" t="str">
        <f t="shared" si="562"/>
        <v/>
      </c>
      <c r="P7224" s="28" t="str">
        <f t="shared" si="566"/>
        <v/>
      </c>
      <c r="Q7224" s="24" t="str">
        <f t="shared" si="563"/>
        <v/>
      </c>
      <c r="R7224" s="24" t="str">
        <f t="shared" si="564"/>
        <v/>
      </c>
      <c r="S7224" s="27" t="str">
        <f t="shared" si="565"/>
        <v/>
      </c>
    </row>
    <row r="7225" spans="2:19" x14ac:dyDescent="0.3">
      <c r="B7225" s="24" t="str">
        <f>_xlfn.IFNA(VLOOKUP(A7225,list!B:C,2,FALSE),"")</f>
        <v/>
      </c>
      <c r="D7225" s="24" t="str">
        <f>_xlfn.IFNA(VLOOKUP(C7225,list!$G$2:$I$10,2,FALSE),"")</f>
        <v/>
      </c>
      <c r="E7225" s="24" t="str">
        <f>_xlfn.IFNA(VLOOKUP(C7225,list!G:I,3,FALSE),"")</f>
        <v/>
      </c>
      <c r="O7225" s="26" t="str">
        <f t="shared" si="562"/>
        <v/>
      </c>
      <c r="P7225" s="28" t="str">
        <f t="shared" si="566"/>
        <v/>
      </c>
      <c r="Q7225" s="24" t="str">
        <f t="shared" si="563"/>
        <v/>
      </c>
      <c r="R7225" s="24" t="str">
        <f t="shared" si="564"/>
        <v/>
      </c>
      <c r="S7225" s="27" t="str">
        <f t="shared" si="565"/>
        <v/>
      </c>
    </row>
    <row r="7226" spans="2:19" x14ac:dyDescent="0.3">
      <c r="B7226" s="24" t="str">
        <f>_xlfn.IFNA(VLOOKUP(A7226,list!B:C,2,FALSE),"")</f>
        <v/>
      </c>
      <c r="D7226" s="24" t="str">
        <f>_xlfn.IFNA(VLOOKUP(C7226,list!$G$2:$I$10,2,FALSE),"")</f>
        <v/>
      </c>
      <c r="E7226" s="24" t="str">
        <f>_xlfn.IFNA(VLOOKUP(C7226,list!G:I,3,FALSE),"")</f>
        <v/>
      </c>
      <c r="O7226" s="26" t="str">
        <f t="shared" si="562"/>
        <v/>
      </c>
      <c r="P7226" s="28" t="str">
        <f t="shared" si="566"/>
        <v/>
      </c>
      <c r="Q7226" s="24" t="str">
        <f t="shared" si="563"/>
        <v/>
      </c>
      <c r="R7226" s="24" t="str">
        <f t="shared" si="564"/>
        <v/>
      </c>
      <c r="S7226" s="27" t="str">
        <f t="shared" si="565"/>
        <v/>
      </c>
    </row>
    <row r="7227" spans="2:19" x14ac:dyDescent="0.3">
      <c r="B7227" s="24" t="str">
        <f>_xlfn.IFNA(VLOOKUP(A7227,list!B:C,2,FALSE),"")</f>
        <v/>
      </c>
      <c r="D7227" s="24" t="str">
        <f>_xlfn.IFNA(VLOOKUP(C7227,list!$G$2:$I$10,2,FALSE),"")</f>
        <v/>
      </c>
      <c r="E7227" s="24" t="str">
        <f>_xlfn.IFNA(VLOOKUP(C7227,list!G:I,3,FALSE),"")</f>
        <v/>
      </c>
      <c r="O7227" s="26" t="str">
        <f t="shared" si="562"/>
        <v/>
      </c>
      <c r="P7227" s="28" t="str">
        <f t="shared" si="566"/>
        <v/>
      </c>
      <c r="Q7227" s="24" t="str">
        <f t="shared" si="563"/>
        <v/>
      </c>
      <c r="R7227" s="24" t="str">
        <f t="shared" si="564"/>
        <v/>
      </c>
      <c r="S7227" s="27" t="str">
        <f t="shared" si="565"/>
        <v/>
      </c>
    </row>
    <row r="7228" spans="2:19" x14ac:dyDescent="0.3">
      <c r="B7228" s="24" t="str">
        <f>_xlfn.IFNA(VLOOKUP(A7228,list!B:C,2,FALSE),"")</f>
        <v/>
      </c>
      <c r="D7228" s="24" t="str">
        <f>_xlfn.IFNA(VLOOKUP(C7228,list!$G$2:$I$10,2,FALSE),"")</f>
        <v/>
      </c>
      <c r="E7228" s="24" t="str">
        <f>_xlfn.IFNA(VLOOKUP(C7228,list!G:I,3,FALSE),"")</f>
        <v/>
      </c>
      <c r="O7228" s="26" t="str">
        <f t="shared" si="562"/>
        <v/>
      </c>
      <c r="P7228" s="28" t="str">
        <f t="shared" si="566"/>
        <v/>
      </c>
      <c r="Q7228" s="24" t="str">
        <f t="shared" si="563"/>
        <v/>
      </c>
      <c r="R7228" s="24" t="str">
        <f t="shared" si="564"/>
        <v/>
      </c>
      <c r="S7228" s="27" t="str">
        <f t="shared" si="565"/>
        <v/>
      </c>
    </row>
    <row r="7229" spans="2:19" x14ac:dyDescent="0.3">
      <c r="B7229" s="24" t="str">
        <f>_xlfn.IFNA(VLOOKUP(A7229,list!B:C,2,FALSE),"")</f>
        <v/>
      </c>
      <c r="D7229" s="24" t="str">
        <f>_xlfn.IFNA(VLOOKUP(C7229,list!$G$2:$I$10,2,FALSE),"")</f>
        <v/>
      </c>
      <c r="E7229" s="24" t="str">
        <f>_xlfn.IFNA(VLOOKUP(C7229,list!G:I,3,FALSE),"")</f>
        <v/>
      </c>
      <c r="O7229" s="26" t="str">
        <f t="shared" si="562"/>
        <v/>
      </c>
      <c r="P7229" s="28" t="str">
        <f t="shared" si="566"/>
        <v/>
      </c>
      <c r="Q7229" s="24" t="str">
        <f t="shared" si="563"/>
        <v/>
      </c>
      <c r="R7229" s="24" t="str">
        <f t="shared" si="564"/>
        <v/>
      </c>
      <c r="S7229" s="27" t="str">
        <f t="shared" si="565"/>
        <v/>
      </c>
    </row>
    <row r="7230" spans="2:19" x14ac:dyDescent="0.3">
      <c r="B7230" s="24" t="str">
        <f>_xlfn.IFNA(VLOOKUP(A7230,list!B:C,2,FALSE),"")</f>
        <v/>
      </c>
      <c r="D7230" s="24" t="str">
        <f>_xlfn.IFNA(VLOOKUP(C7230,list!$G$2:$I$10,2,FALSE),"")</f>
        <v/>
      </c>
      <c r="E7230" s="24" t="str">
        <f>_xlfn.IFNA(VLOOKUP(C7230,list!G:I,3,FALSE),"")</f>
        <v/>
      </c>
      <c r="O7230" s="26" t="str">
        <f t="shared" si="562"/>
        <v/>
      </c>
      <c r="P7230" s="28" t="str">
        <f t="shared" si="566"/>
        <v/>
      </c>
      <c r="Q7230" s="24" t="str">
        <f t="shared" si="563"/>
        <v/>
      </c>
      <c r="R7230" s="24" t="str">
        <f t="shared" si="564"/>
        <v/>
      </c>
      <c r="S7230" s="27" t="str">
        <f t="shared" si="565"/>
        <v/>
      </c>
    </row>
    <row r="7231" spans="2:19" x14ac:dyDescent="0.3">
      <c r="B7231" s="24" t="str">
        <f>_xlfn.IFNA(VLOOKUP(A7231,list!B:C,2,FALSE),"")</f>
        <v/>
      </c>
      <c r="D7231" s="24" t="str">
        <f>_xlfn.IFNA(VLOOKUP(C7231,list!$G$2:$I$10,2,FALSE),"")</f>
        <v/>
      </c>
      <c r="E7231" s="24" t="str">
        <f>_xlfn.IFNA(VLOOKUP(C7231,list!G:I,3,FALSE),"")</f>
        <v/>
      </c>
      <c r="O7231" s="26" t="str">
        <f t="shared" si="562"/>
        <v/>
      </c>
      <c r="P7231" s="28" t="str">
        <f t="shared" si="566"/>
        <v/>
      </c>
      <c r="Q7231" s="24" t="str">
        <f t="shared" si="563"/>
        <v/>
      </c>
      <c r="R7231" s="24" t="str">
        <f t="shared" si="564"/>
        <v/>
      </c>
      <c r="S7231" s="27" t="str">
        <f t="shared" si="565"/>
        <v/>
      </c>
    </row>
    <row r="7232" spans="2:19" x14ac:dyDescent="0.3">
      <c r="B7232" s="24" t="str">
        <f>_xlfn.IFNA(VLOOKUP(A7232,list!B:C,2,FALSE),"")</f>
        <v/>
      </c>
      <c r="D7232" s="24" t="str">
        <f>_xlfn.IFNA(VLOOKUP(C7232,list!$G$2:$I$10,2,FALSE),"")</f>
        <v/>
      </c>
      <c r="E7232" s="24" t="str">
        <f>_xlfn.IFNA(VLOOKUP(C7232,list!G:I,3,FALSE),"")</f>
        <v/>
      </c>
      <c r="O7232" s="26" t="str">
        <f t="shared" si="562"/>
        <v/>
      </c>
      <c r="P7232" s="28" t="str">
        <f t="shared" si="566"/>
        <v/>
      </c>
      <c r="Q7232" s="24" t="str">
        <f t="shared" si="563"/>
        <v/>
      </c>
      <c r="R7232" s="24" t="str">
        <f t="shared" si="564"/>
        <v/>
      </c>
      <c r="S7232" s="27" t="str">
        <f t="shared" si="565"/>
        <v/>
      </c>
    </row>
    <row r="7233" spans="2:19" x14ac:dyDescent="0.3">
      <c r="B7233" s="24" t="str">
        <f>_xlfn.IFNA(VLOOKUP(A7233,list!B:C,2,FALSE),"")</f>
        <v/>
      </c>
      <c r="D7233" s="24" t="str">
        <f>_xlfn.IFNA(VLOOKUP(C7233,list!$G$2:$I$10,2,FALSE),"")</f>
        <v/>
      </c>
      <c r="E7233" s="24" t="str">
        <f>_xlfn.IFNA(VLOOKUP(C7233,list!G:I,3,FALSE),"")</f>
        <v/>
      </c>
      <c r="O7233" s="26" t="str">
        <f t="shared" si="562"/>
        <v/>
      </c>
      <c r="P7233" s="28" t="str">
        <f t="shared" si="566"/>
        <v/>
      </c>
      <c r="Q7233" s="24" t="str">
        <f t="shared" si="563"/>
        <v/>
      </c>
      <c r="R7233" s="24" t="str">
        <f t="shared" si="564"/>
        <v/>
      </c>
      <c r="S7233" s="27" t="str">
        <f t="shared" si="565"/>
        <v/>
      </c>
    </row>
    <row r="7234" spans="2:19" x14ac:dyDescent="0.3">
      <c r="B7234" s="24" t="str">
        <f>_xlfn.IFNA(VLOOKUP(A7234,list!B:C,2,FALSE),"")</f>
        <v/>
      </c>
      <c r="D7234" s="24" t="str">
        <f>_xlfn.IFNA(VLOOKUP(C7234,list!$G$2:$I$10,2,FALSE),"")</f>
        <v/>
      </c>
      <c r="E7234" s="24" t="str">
        <f>_xlfn.IFNA(VLOOKUP(C7234,list!G:I,3,FALSE),"")</f>
        <v/>
      </c>
      <c r="O7234" s="26" t="str">
        <f t="shared" ref="O7234:O7297" si="567">IFERROR(IF(H7234="","",DATE(YEAR(H7234),MONTH(H7234),1)),"")</f>
        <v/>
      </c>
      <c r="P7234" s="28" t="str">
        <f t="shared" si="566"/>
        <v/>
      </c>
      <c r="Q7234" s="24" t="str">
        <f t="shared" ref="Q7234:Q7297" si="568">IFERROR(IF(J7234="","",MONTH(EOMONTH(J7234,(DAY(J7234)&gt;15)+0))),"")</f>
        <v/>
      </c>
      <c r="R7234" s="24" t="str">
        <f t="shared" ref="R7234:R7297" si="569">IFERROR(IF(J7234="","",IF(AND(MONTH(J7234)=12,Q7234=1),YEAR(J7234)+1,YEAR(J7234))),"")</f>
        <v/>
      </c>
      <c r="S7234" s="27" t="str">
        <f t="shared" ref="S7234:S7297" si="570">IF(OR(Q7234="",R7234=""),"",DATE(R7234,Q7234,1))</f>
        <v/>
      </c>
    </row>
    <row r="7235" spans="2:19" x14ac:dyDescent="0.3">
      <c r="B7235" s="24" t="str">
        <f>_xlfn.IFNA(VLOOKUP(A7235,list!B:C,2,FALSE),"")</f>
        <v/>
      </c>
      <c r="D7235" s="24" t="str">
        <f>_xlfn.IFNA(VLOOKUP(C7235,list!$G$2:$I$10,2,FALSE),"")</f>
        <v/>
      </c>
      <c r="E7235" s="24" t="str">
        <f>_xlfn.IFNA(VLOOKUP(C7235,list!G:I,3,FALSE),"")</f>
        <v/>
      </c>
      <c r="O7235" s="26" t="str">
        <f t="shared" si="567"/>
        <v/>
      </c>
      <c r="P7235" s="28" t="str">
        <f t="shared" ref="P7235:P7298" si="571">IFERROR(IF(J7235&gt;0,((J7235-H7235)/7),""),"")</f>
        <v/>
      </c>
      <c r="Q7235" s="24" t="str">
        <f t="shared" si="568"/>
        <v/>
      </c>
      <c r="R7235" s="24" t="str">
        <f t="shared" si="569"/>
        <v/>
      </c>
      <c r="S7235" s="27" t="str">
        <f t="shared" si="570"/>
        <v/>
      </c>
    </row>
    <row r="7236" spans="2:19" x14ac:dyDescent="0.3">
      <c r="B7236" s="24" t="str">
        <f>_xlfn.IFNA(VLOOKUP(A7236,list!B:C,2,FALSE),"")</f>
        <v/>
      </c>
      <c r="D7236" s="24" t="str">
        <f>_xlfn.IFNA(VLOOKUP(C7236,list!$G$2:$I$10,2,FALSE),"")</f>
        <v/>
      </c>
      <c r="E7236" s="24" t="str">
        <f>_xlfn.IFNA(VLOOKUP(C7236,list!G:I,3,FALSE),"")</f>
        <v/>
      </c>
      <c r="O7236" s="26" t="str">
        <f t="shared" si="567"/>
        <v/>
      </c>
      <c r="P7236" s="28" t="str">
        <f t="shared" si="571"/>
        <v/>
      </c>
      <c r="Q7236" s="24" t="str">
        <f t="shared" si="568"/>
        <v/>
      </c>
      <c r="R7236" s="24" t="str">
        <f t="shared" si="569"/>
        <v/>
      </c>
      <c r="S7236" s="27" t="str">
        <f t="shared" si="570"/>
        <v/>
      </c>
    </row>
    <row r="7237" spans="2:19" x14ac:dyDescent="0.3">
      <c r="B7237" s="24" t="str">
        <f>_xlfn.IFNA(VLOOKUP(A7237,list!B:C,2,FALSE),"")</f>
        <v/>
      </c>
      <c r="D7237" s="24" t="str">
        <f>_xlfn.IFNA(VLOOKUP(C7237,list!$G$2:$I$10,2,FALSE),"")</f>
        <v/>
      </c>
      <c r="E7237" s="24" t="str">
        <f>_xlfn.IFNA(VLOOKUP(C7237,list!G:I,3,FALSE),"")</f>
        <v/>
      </c>
      <c r="O7237" s="26" t="str">
        <f t="shared" si="567"/>
        <v/>
      </c>
      <c r="P7237" s="28" t="str">
        <f t="shared" si="571"/>
        <v/>
      </c>
      <c r="Q7237" s="24" t="str">
        <f t="shared" si="568"/>
        <v/>
      </c>
      <c r="R7237" s="24" t="str">
        <f t="shared" si="569"/>
        <v/>
      </c>
      <c r="S7237" s="27" t="str">
        <f t="shared" si="570"/>
        <v/>
      </c>
    </row>
    <row r="7238" spans="2:19" x14ac:dyDescent="0.3">
      <c r="B7238" s="24" t="str">
        <f>_xlfn.IFNA(VLOOKUP(A7238,list!B:C,2,FALSE),"")</f>
        <v/>
      </c>
      <c r="D7238" s="24" t="str">
        <f>_xlfn.IFNA(VLOOKUP(C7238,list!$G$2:$I$10,2,FALSE),"")</f>
        <v/>
      </c>
      <c r="E7238" s="24" t="str">
        <f>_xlfn.IFNA(VLOOKUP(C7238,list!G:I,3,FALSE),"")</f>
        <v/>
      </c>
      <c r="O7238" s="26" t="str">
        <f t="shared" si="567"/>
        <v/>
      </c>
      <c r="P7238" s="28" t="str">
        <f t="shared" si="571"/>
        <v/>
      </c>
      <c r="Q7238" s="24" t="str">
        <f t="shared" si="568"/>
        <v/>
      </c>
      <c r="R7238" s="24" t="str">
        <f t="shared" si="569"/>
        <v/>
      </c>
      <c r="S7238" s="27" t="str">
        <f t="shared" si="570"/>
        <v/>
      </c>
    </row>
    <row r="7239" spans="2:19" x14ac:dyDescent="0.3">
      <c r="B7239" s="24" t="str">
        <f>_xlfn.IFNA(VLOOKUP(A7239,list!B:C,2,FALSE),"")</f>
        <v/>
      </c>
      <c r="D7239" s="24" t="str">
        <f>_xlfn.IFNA(VLOOKUP(C7239,list!$G$2:$I$10,2,FALSE),"")</f>
        <v/>
      </c>
      <c r="E7239" s="24" t="str">
        <f>_xlfn.IFNA(VLOOKUP(C7239,list!G:I,3,FALSE),"")</f>
        <v/>
      </c>
      <c r="O7239" s="26" t="str">
        <f t="shared" si="567"/>
        <v/>
      </c>
      <c r="P7239" s="28" t="str">
        <f t="shared" si="571"/>
        <v/>
      </c>
      <c r="Q7239" s="24" t="str">
        <f t="shared" si="568"/>
        <v/>
      </c>
      <c r="R7239" s="24" t="str">
        <f t="shared" si="569"/>
        <v/>
      </c>
      <c r="S7239" s="27" t="str">
        <f t="shared" si="570"/>
        <v/>
      </c>
    </row>
    <row r="7240" spans="2:19" x14ac:dyDescent="0.3">
      <c r="B7240" s="24" t="str">
        <f>_xlfn.IFNA(VLOOKUP(A7240,list!B:C,2,FALSE),"")</f>
        <v/>
      </c>
      <c r="D7240" s="24" t="str">
        <f>_xlfn.IFNA(VLOOKUP(C7240,list!$G$2:$I$10,2,FALSE),"")</f>
        <v/>
      </c>
      <c r="E7240" s="24" t="str">
        <f>_xlfn.IFNA(VLOOKUP(C7240,list!G:I,3,FALSE),"")</f>
        <v/>
      </c>
      <c r="O7240" s="26" t="str">
        <f t="shared" si="567"/>
        <v/>
      </c>
      <c r="P7240" s="28" t="str">
        <f t="shared" si="571"/>
        <v/>
      </c>
      <c r="Q7240" s="24" t="str">
        <f t="shared" si="568"/>
        <v/>
      </c>
      <c r="R7240" s="24" t="str">
        <f t="shared" si="569"/>
        <v/>
      </c>
      <c r="S7240" s="27" t="str">
        <f t="shared" si="570"/>
        <v/>
      </c>
    </row>
    <row r="7241" spans="2:19" x14ac:dyDescent="0.3">
      <c r="B7241" s="24" t="str">
        <f>_xlfn.IFNA(VLOOKUP(A7241,list!B:C,2,FALSE),"")</f>
        <v/>
      </c>
      <c r="D7241" s="24" t="str">
        <f>_xlfn.IFNA(VLOOKUP(C7241,list!$G$2:$I$10,2,FALSE),"")</f>
        <v/>
      </c>
      <c r="E7241" s="24" t="str">
        <f>_xlfn.IFNA(VLOOKUP(C7241,list!G:I,3,FALSE),"")</f>
        <v/>
      </c>
      <c r="O7241" s="26" t="str">
        <f t="shared" si="567"/>
        <v/>
      </c>
      <c r="P7241" s="28" t="str">
        <f t="shared" si="571"/>
        <v/>
      </c>
      <c r="Q7241" s="24" t="str">
        <f t="shared" si="568"/>
        <v/>
      </c>
      <c r="R7241" s="24" t="str">
        <f t="shared" si="569"/>
        <v/>
      </c>
      <c r="S7241" s="27" t="str">
        <f t="shared" si="570"/>
        <v/>
      </c>
    </row>
    <row r="7242" spans="2:19" x14ac:dyDescent="0.3">
      <c r="B7242" s="24" t="str">
        <f>_xlfn.IFNA(VLOOKUP(A7242,list!B:C,2,FALSE),"")</f>
        <v/>
      </c>
      <c r="D7242" s="24" t="str">
        <f>_xlfn.IFNA(VLOOKUP(C7242,list!$G$2:$I$10,2,FALSE),"")</f>
        <v/>
      </c>
      <c r="E7242" s="24" t="str">
        <f>_xlfn.IFNA(VLOOKUP(C7242,list!G:I,3,FALSE),"")</f>
        <v/>
      </c>
      <c r="O7242" s="26" t="str">
        <f t="shared" si="567"/>
        <v/>
      </c>
      <c r="P7242" s="28" t="str">
        <f t="shared" si="571"/>
        <v/>
      </c>
      <c r="Q7242" s="24" t="str">
        <f t="shared" si="568"/>
        <v/>
      </c>
      <c r="R7242" s="24" t="str">
        <f t="shared" si="569"/>
        <v/>
      </c>
      <c r="S7242" s="27" t="str">
        <f t="shared" si="570"/>
        <v/>
      </c>
    </row>
    <row r="7243" spans="2:19" x14ac:dyDescent="0.3">
      <c r="B7243" s="24" t="str">
        <f>_xlfn.IFNA(VLOOKUP(A7243,list!B:C,2,FALSE),"")</f>
        <v/>
      </c>
      <c r="D7243" s="24" t="str">
        <f>_xlfn.IFNA(VLOOKUP(C7243,list!$G$2:$I$10,2,FALSE),"")</f>
        <v/>
      </c>
      <c r="E7243" s="24" t="str">
        <f>_xlfn.IFNA(VLOOKUP(C7243,list!G:I,3,FALSE),"")</f>
        <v/>
      </c>
      <c r="O7243" s="26" t="str">
        <f t="shared" si="567"/>
        <v/>
      </c>
      <c r="P7243" s="28" t="str">
        <f t="shared" si="571"/>
        <v/>
      </c>
      <c r="Q7243" s="24" t="str">
        <f t="shared" si="568"/>
        <v/>
      </c>
      <c r="R7243" s="24" t="str">
        <f t="shared" si="569"/>
        <v/>
      </c>
      <c r="S7243" s="27" t="str">
        <f t="shared" si="570"/>
        <v/>
      </c>
    </row>
    <row r="7244" spans="2:19" x14ac:dyDescent="0.3">
      <c r="B7244" s="24" t="str">
        <f>_xlfn.IFNA(VLOOKUP(A7244,list!B:C,2,FALSE),"")</f>
        <v/>
      </c>
      <c r="D7244" s="24" t="str">
        <f>_xlfn.IFNA(VLOOKUP(C7244,list!$G$2:$I$10,2,FALSE),"")</f>
        <v/>
      </c>
      <c r="E7244" s="24" t="str">
        <f>_xlfn.IFNA(VLOOKUP(C7244,list!G:I,3,FALSE),"")</f>
        <v/>
      </c>
      <c r="O7244" s="26" t="str">
        <f t="shared" si="567"/>
        <v/>
      </c>
      <c r="P7244" s="28" t="str">
        <f t="shared" si="571"/>
        <v/>
      </c>
      <c r="Q7244" s="24" t="str">
        <f t="shared" si="568"/>
        <v/>
      </c>
      <c r="R7244" s="24" t="str">
        <f t="shared" si="569"/>
        <v/>
      </c>
      <c r="S7244" s="27" t="str">
        <f t="shared" si="570"/>
        <v/>
      </c>
    </row>
    <row r="7245" spans="2:19" x14ac:dyDescent="0.3">
      <c r="B7245" s="24" t="str">
        <f>_xlfn.IFNA(VLOOKUP(A7245,list!B:C,2,FALSE),"")</f>
        <v/>
      </c>
      <c r="D7245" s="24" t="str">
        <f>_xlfn.IFNA(VLOOKUP(C7245,list!$G$2:$I$10,2,FALSE),"")</f>
        <v/>
      </c>
      <c r="E7245" s="24" t="str">
        <f>_xlfn.IFNA(VLOOKUP(C7245,list!G:I,3,FALSE),"")</f>
        <v/>
      </c>
      <c r="O7245" s="26" t="str">
        <f t="shared" si="567"/>
        <v/>
      </c>
      <c r="P7245" s="28" t="str">
        <f t="shared" si="571"/>
        <v/>
      </c>
      <c r="Q7245" s="24" t="str">
        <f t="shared" si="568"/>
        <v/>
      </c>
      <c r="R7245" s="24" t="str">
        <f t="shared" si="569"/>
        <v/>
      </c>
      <c r="S7245" s="27" t="str">
        <f t="shared" si="570"/>
        <v/>
      </c>
    </row>
    <row r="7246" spans="2:19" x14ac:dyDescent="0.3">
      <c r="B7246" s="24" t="str">
        <f>_xlfn.IFNA(VLOOKUP(A7246,list!B:C,2,FALSE),"")</f>
        <v/>
      </c>
      <c r="D7246" s="24" t="str">
        <f>_xlfn.IFNA(VLOOKUP(C7246,list!$G$2:$I$10,2,FALSE),"")</f>
        <v/>
      </c>
      <c r="E7246" s="24" t="str">
        <f>_xlfn.IFNA(VLOOKUP(C7246,list!G:I,3,FALSE),"")</f>
        <v/>
      </c>
      <c r="O7246" s="26" t="str">
        <f t="shared" si="567"/>
        <v/>
      </c>
      <c r="P7246" s="28" t="str">
        <f t="shared" si="571"/>
        <v/>
      </c>
      <c r="Q7246" s="24" t="str">
        <f t="shared" si="568"/>
        <v/>
      </c>
      <c r="R7246" s="24" t="str">
        <f t="shared" si="569"/>
        <v/>
      </c>
      <c r="S7246" s="27" t="str">
        <f t="shared" si="570"/>
        <v/>
      </c>
    </row>
    <row r="7247" spans="2:19" x14ac:dyDescent="0.3">
      <c r="B7247" s="24" t="str">
        <f>_xlfn.IFNA(VLOOKUP(A7247,list!B:C,2,FALSE),"")</f>
        <v/>
      </c>
      <c r="D7247" s="24" t="str">
        <f>_xlfn.IFNA(VLOOKUP(C7247,list!$G$2:$I$10,2,FALSE),"")</f>
        <v/>
      </c>
      <c r="E7247" s="24" t="str">
        <f>_xlfn.IFNA(VLOOKUP(C7247,list!G:I,3,FALSE),"")</f>
        <v/>
      </c>
      <c r="O7247" s="26" t="str">
        <f t="shared" si="567"/>
        <v/>
      </c>
      <c r="P7247" s="28" t="str">
        <f t="shared" si="571"/>
        <v/>
      </c>
      <c r="Q7247" s="24" t="str">
        <f t="shared" si="568"/>
        <v/>
      </c>
      <c r="R7247" s="24" t="str">
        <f t="shared" si="569"/>
        <v/>
      </c>
      <c r="S7247" s="27" t="str">
        <f t="shared" si="570"/>
        <v/>
      </c>
    </row>
    <row r="7248" spans="2:19" x14ac:dyDescent="0.3">
      <c r="B7248" s="24" t="str">
        <f>_xlfn.IFNA(VLOOKUP(A7248,list!B:C,2,FALSE),"")</f>
        <v/>
      </c>
      <c r="D7248" s="24" t="str">
        <f>_xlfn.IFNA(VLOOKUP(C7248,list!$G$2:$I$10,2,FALSE),"")</f>
        <v/>
      </c>
      <c r="E7248" s="24" t="str">
        <f>_xlfn.IFNA(VLOOKUP(C7248,list!G:I,3,FALSE),"")</f>
        <v/>
      </c>
      <c r="O7248" s="26" t="str">
        <f t="shared" si="567"/>
        <v/>
      </c>
      <c r="P7248" s="28" t="str">
        <f t="shared" si="571"/>
        <v/>
      </c>
      <c r="Q7248" s="24" t="str">
        <f t="shared" si="568"/>
        <v/>
      </c>
      <c r="R7248" s="24" t="str">
        <f t="shared" si="569"/>
        <v/>
      </c>
      <c r="S7248" s="27" t="str">
        <f t="shared" si="570"/>
        <v/>
      </c>
    </row>
    <row r="7249" spans="2:19" x14ac:dyDescent="0.3">
      <c r="B7249" s="24" t="str">
        <f>_xlfn.IFNA(VLOOKUP(A7249,list!B:C,2,FALSE),"")</f>
        <v/>
      </c>
      <c r="D7249" s="24" t="str">
        <f>_xlfn.IFNA(VLOOKUP(C7249,list!$G$2:$I$10,2,FALSE),"")</f>
        <v/>
      </c>
      <c r="E7249" s="24" t="str">
        <f>_xlfn.IFNA(VLOOKUP(C7249,list!G:I,3,FALSE),"")</f>
        <v/>
      </c>
      <c r="O7249" s="26" t="str">
        <f t="shared" si="567"/>
        <v/>
      </c>
      <c r="P7249" s="28" t="str">
        <f t="shared" si="571"/>
        <v/>
      </c>
      <c r="Q7249" s="24" t="str">
        <f t="shared" si="568"/>
        <v/>
      </c>
      <c r="R7249" s="24" t="str">
        <f t="shared" si="569"/>
        <v/>
      </c>
      <c r="S7249" s="27" t="str">
        <f t="shared" si="570"/>
        <v/>
      </c>
    </row>
    <row r="7250" spans="2:19" x14ac:dyDescent="0.3">
      <c r="B7250" s="24" t="str">
        <f>_xlfn.IFNA(VLOOKUP(A7250,list!B:C,2,FALSE),"")</f>
        <v/>
      </c>
      <c r="D7250" s="24" t="str">
        <f>_xlfn.IFNA(VLOOKUP(C7250,list!$G$2:$I$10,2,FALSE),"")</f>
        <v/>
      </c>
      <c r="E7250" s="24" t="str">
        <f>_xlfn.IFNA(VLOOKUP(C7250,list!G:I,3,FALSE),"")</f>
        <v/>
      </c>
      <c r="O7250" s="26" t="str">
        <f t="shared" si="567"/>
        <v/>
      </c>
      <c r="P7250" s="28" t="str">
        <f t="shared" si="571"/>
        <v/>
      </c>
      <c r="Q7250" s="24" t="str">
        <f t="shared" si="568"/>
        <v/>
      </c>
      <c r="R7250" s="24" t="str">
        <f t="shared" si="569"/>
        <v/>
      </c>
      <c r="S7250" s="27" t="str">
        <f t="shared" si="570"/>
        <v/>
      </c>
    </row>
    <row r="7251" spans="2:19" x14ac:dyDescent="0.3">
      <c r="B7251" s="24" t="str">
        <f>_xlfn.IFNA(VLOOKUP(A7251,list!B:C,2,FALSE),"")</f>
        <v/>
      </c>
      <c r="D7251" s="24" t="str">
        <f>_xlfn.IFNA(VLOOKUP(C7251,list!$G$2:$I$10,2,FALSE),"")</f>
        <v/>
      </c>
      <c r="E7251" s="24" t="str">
        <f>_xlfn.IFNA(VLOOKUP(C7251,list!G:I,3,FALSE),"")</f>
        <v/>
      </c>
      <c r="O7251" s="26" t="str">
        <f t="shared" si="567"/>
        <v/>
      </c>
      <c r="P7251" s="28" t="str">
        <f t="shared" si="571"/>
        <v/>
      </c>
      <c r="Q7251" s="24" t="str">
        <f t="shared" si="568"/>
        <v/>
      </c>
      <c r="R7251" s="24" t="str">
        <f t="shared" si="569"/>
        <v/>
      </c>
      <c r="S7251" s="27" t="str">
        <f t="shared" si="570"/>
        <v/>
      </c>
    </row>
    <row r="7252" spans="2:19" x14ac:dyDescent="0.3">
      <c r="B7252" s="24" t="str">
        <f>_xlfn.IFNA(VLOOKUP(A7252,list!B:C,2,FALSE),"")</f>
        <v/>
      </c>
      <c r="D7252" s="24" t="str">
        <f>_xlfn.IFNA(VLOOKUP(C7252,list!$G$2:$I$10,2,FALSE),"")</f>
        <v/>
      </c>
      <c r="E7252" s="24" t="str">
        <f>_xlfn.IFNA(VLOOKUP(C7252,list!G:I,3,FALSE),"")</f>
        <v/>
      </c>
      <c r="O7252" s="26" t="str">
        <f t="shared" si="567"/>
        <v/>
      </c>
      <c r="P7252" s="28" t="str">
        <f t="shared" si="571"/>
        <v/>
      </c>
      <c r="Q7252" s="24" t="str">
        <f t="shared" si="568"/>
        <v/>
      </c>
      <c r="R7252" s="24" t="str">
        <f t="shared" si="569"/>
        <v/>
      </c>
      <c r="S7252" s="27" t="str">
        <f t="shared" si="570"/>
        <v/>
      </c>
    </row>
    <row r="7253" spans="2:19" x14ac:dyDescent="0.3">
      <c r="B7253" s="24" t="str">
        <f>_xlfn.IFNA(VLOOKUP(A7253,list!B:C,2,FALSE),"")</f>
        <v/>
      </c>
      <c r="D7253" s="24" t="str">
        <f>_xlfn.IFNA(VLOOKUP(C7253,list!$G$2:$I$10,2,FALSE),"")</f>
        <v/>
      </c>
      <c r="E7253" s="24" t="str">
        <f>_xlfn.IFNA(VLOOKUP(C7253,list!G:I,3,FALSE),"")</f>
        <v/>
      </c>
      <c r="O7253" s="26" t="str">
        <f t="shared" si="567"/>
        <v/>
      </c>
      <c r="P7253" s="28" t="str">
        <f t="shared" si="571"/>
        <v/>
      </c>
      <c r="Q7253" s="24" t="str">
        <f t="shared" si="568"/>
        <v/>
      </c>
      <c r="R7253" s="24" t="str">
        <f t="shared" si="569"/>
        <v/>
      </c>
      <c r="S7253" s="27" t="str">
        <f t="shared" si="570"/>
        <v/>
      </c>
    </row>
    <row r="7254" spans="2:19" x14ac:dyDescent="0.3">
      <c r="B7254" s="24" t="str">
        <f>_xlfn.IFNA(VLOOKUP(A7254,list!B:C,2,FALSE),"")</f>
        <v/>
      </c>
      <c r="D7254" s="24" t="str">
        <f>_xlfn.IFNA(VLOOKUP(C7254,list!$G$2:$I$10,2,FALSE),"")</f>
        <v/>
      </c>
      <c r="E7254" s="24" t="str">
        <f>_xlfn.IFNA(VLOOKUP(C7254,list!G:I,3,FALSE),"")</f>
        <v/>
      </c>
      <c r="O7254" s="26" t="str">
        <f t="shared" si="567"/>
        <v/>
      </c>
      <c r="P7254" s="28" t="str">
        <f t="shared" si="571"/>
        <v/>
      </c>
      <c r="Q7254" s="24" t="str">
        <f t="shared" si="568"/>
        <v/>
      </c>
      <c r="R7254" s="24" t="str">
        <f t="shared" si="569"/>
        <v/>
      </c>
      <c r="S7254" s="27" t="str">
        <f t="shared" si="570"/>
        <v/>
      </c>
    </row>
    <row r="7255" spans="2:19" x14ac:dyDescent="0.3">
      <c r="B7255" s="24" t="str">
        <f>_xlfn.IFNA(VLOOKUP(A7255,list!B:C,2,FALSE),"")</f>
        <v/>
      </c>
      <c r="D7255" s="24" t="str">
        <f>_xlfn.IFNA(VLOOKUP(C7255,list!$G$2:$I$10,2,FALSE),"")</f>
        <v/>
      </c>
      <c r="E7255" s="24" t="str">
        <f>_xlfn.IFNA(VLOOKUP(C7255,list!G:I,3,FALSE),"")</f>
        <v/>
      </c>
      <c r="O7255" s="26" t="str">
        <f t="shared" si="567"/>
        <v/>
      </c>
      <c r="P7255" s="28" t="str">
        <f t="shared" si="571"/>
        <v/>
      </c>
      <c r="Q7255" s="24" t="str">
        <f t="shared" si="568"/>
        <v/>
      </c>
      <c r="R7255" s="24" t="str">
        <f t="shared" si="569"/>
        <v/>
      </c>
      <c r="S7255" s="27" t="str">
        <f t="shared" si="570"/>
        <v/>
      </c>
    </row>
    <row r="7256" spans="2:19" x14ac:dyDescent="0.3">
      <c r="B7256" s="24" t="str">
        <f>_xlfn.IFNA(VLOOKUP(A7256,list!B:C,2,FALSE),"")</f>
        <v/>
      </c>
      <c r="D7256" s="24" t="str">
        <f>_xlfn.IFNA(VLOOKUP(C7256,list!$G$2:$I$10,2,FALSE),"")</f>
        <v/>
      </c>
      <c r="E7256" s="24" t="str">
        <f>_xlfn.IFNA(VLOOKUP(C7256,list!G:I,3,FALSE),"")</f>
        <v/>
      </c>
      <c r="O7256" s="26" t="str">
        <f t="shared" si="567"/>
        <v/>
      </c>
      <c r="P7256" s="28" t="str">
        <f t="shared" si="571"/>
        <v/>
      </c>
      <c r="Q7256" s="24" t="str">
        <f t="shared" si="568"/>
        <v/>
      </c>
      <c r="R7256" s="24" t="str">
        <f t="shared" si="569"/>
        <v/>
      </c>
      <c r="S7256" s="27" t="str">
        <f t="shared" si="570"/>
        <v/>
      </c>
    </row>
    <row r="7257" spans="2:19" x14ac:dyDescent="0.3">
      <c r="B7257" s="24" t="str">
        <f>_xlfn.IFNA(VLOOKUP(A7257,list!B:C,2,FALSE),"")</f>
        <v/>
      </c>
      <c r="D7257" s="24" t="str">
        <f>_xlfn.IFNA(VLOOKUP(C7257,list!$G$2:$I$10,2,FALSE),"")</f>
        <v/>
      </c>
      <c r="E7257" s="24" t="str">
        <f>_xlfn.IFNA(VLOOKUP(C7257,list!G:I,3,FALSE),"")</f>
        <v/>
      </c>
      <c r="O7257" s="26" t="str">
        <f t="shared" si="567"/>
        <v/>
      </c>
      <c r="P7257" s="28" t="str">
        <f t="shared" si="571"/>
        <v/>
      </c>
      <c r="Q7257" s="24" t="str">
        <f t="shared" si="568"/>
        <v/>
      </c>
      <c r="R7257" s="24" t="str">
        <f t="shared" si="569"/>
        <v/>
      </c>
      <c r="S7257" s="27" t="str">
        <f t="shared" si="570"/>
        <v/>
      </c>
    </row>
    <row r="7258" spans="2:19" x14ac:dyDescent="0.3">
      <c r="B7258" s="24" t="str">
        <f>_xlfn.IFNA(VLOOKUP(A7258,list!B:C,2,FALSE),"")</f>
        <v/>
      </c>
      <c r="D7258" s="24" t="str">
        <f>_xlfn.IFNA(VLOOKUP(C7258,list!$G$2:$I$10,2,FALSE),"")</f>
        <v/>
      </c>
      <c r="E7258" s="24" t="str">
        <f>_xlfn.IFNA(VLOOKUP(C7258,list!G:I,3,FALSE),"")</f>
        <v/>
      </c>
      <c r="O7258" s="26" t="str">
        <f t="shared" si="567"/>
        <v/>
      </c>
      <c r="P7258" s="28" t="str">
        <f t="shared" si="571"/>
        <v/>
      </c>
      <c r="Q7258" s="24" t="str">
        <f t="shared" si="568"/>
        <v/>
      </c>
      <c r="R7258" s="24" t="str">
        <f t="shared" si="569"/>
        <v/>
      </c>
      <c r="S7258" s="27" t="str">
        <f t="shared" si="570"/>
        <v/>
      </c>
    </row>
    <row r="7259" spans="2:19" x14ac:dyDescent="0.3">
      <c r="B7259" s="24" t="str">
        <f>_xlfn.IFNA(VLOOKUP(A7259,list!B:C,2,FALSE),"")</f>
        <v/>
      </c>
      <c r="D7259" s="24" t="str">
        <f>_xlfn.IFNA(VLOOKUP(C7259,list!$G$2:$I$10,2,FALSE),"")</f>
        <v/>
      </c>
      <c r="E7259" s="24" t="str">
        <f>_xlfn.IFNA(VLOOKUP(C7259,list!G:I,3,FALSE),"")</f>
        <v/>
      </c>
      <c r="O7259" s="26" t="str">
        <f t="shared" si="567"/>
        <v/>
      </c>
      <c r="P7259" s="28" t="str">
        <f t="shared" si="571"/>
        <v/>
      </c>
      <c r="Q7259" s="24" t="str">
        <f t="shared" si="568"/>
        <v/>
      </c>
      <c r="R7259" s="24" t="str">
        <f t="shared" si="569"/>
        <v/>
      </c>
      <c r="S7259" s="27" t="str">
        <f t="shared" si="570"/>
        <v/>
      </c>
    </row>
    <row r="7260" spans="2:19" x14ac:dyDescent="0.3">
      <c r="B7260" s="24" t="str">
        <f>_xlfn.IFNA(VLOOKUP(A7260,list!B:C,2,FALSE),"")</f>
        <v/>
      </c>
      <c r="D7260" s="24" t="str">
        <f>_xlfn.IFNA(VLOOKUP(C7260,list!$G$2:$I$10,2,FALSE),"")</f>
        <v/>
      </c>
      <c r="E7260" s="24" t="str">
        <f>_xlfn.IFNA(VLOOKUP(C7260,list!G:I,3,FALSE),"")</f>
        <v/>
      </c>
      <c r="O7260" s="26" t="str">
        <f t="shared" si="567"/>
        <v/>
      </c>
      <c r="P7260" s="28" t="str">
        <f t="shared" si="571"/>
        <v/>
      </c>
      <c r="Q7260" s="24" t="str">
        <f t="shared" si="568"/>
        <v/>
      </c>
      <c r="R7260" s="24" t="str">
        <f t="shared" si="569"/>
        <v/>
      </c>
      <c r="S7260" s="27" t="str">
        <f t="shared" si="570"/>
        <v/>
      </c>
    </row>
    <row r="7261" spans="2:19" x14ac:dyDescent="0.3">
      <c r="B7261" s="24" t="str">
        <f>_xlfn.IFNA(VLOOKUP(A7261,list!B:C,2,FALSE),"")</f>
        <v/>
      </c>
      <c r="D7261" s="24" t="str">
        <f>_xlfn.IFNA(VLOOKUP(C7261,list!$G$2:$I$10,2,FALSE),"")</f>
        <v/>
      </c>
      <c r="E7261" s="24" t="str">
        <f>_xlfn.IFNA(VLOOKUP(C7261,list!G:I,3,FALSE),"")</f>
        <v/>
      </c>
      <c r="O7261" s="26" t="str">
        <f t="shared" si="567"/>
        <v/>
      </c>
      <c r="P7261" s="28" t="str">
        <f t="shared" si="571"/>
        <v/>
      </c>
      <c r="Q7261" s="24" t="str">
        <f t="shared" si="568"/>
        <v/>
      </c>
      <c r="R7261" s="24" t="str">
        <f t="shared" si="569"/>
        <v/>
      </c>
      <c r="S7261" s="27" t="str">
        <f t="shared" si="570"/>
        <v/>
      </c>
    </row>
    <row r="7262" spans="2:19" x14ac:dyDescent="0.3">
      <c r="B7262" s="24" t="str">
        <f>_xlfn.IFNA(VLOOKUP(A7262,list!B:C,2,FALSE),"")</f>
        <v/>
      </c>
      <c r="D7262" s="24" t="str">
        <f>_xlfn.IFNA(VLOOKUP(C7262,list!$G$2:$I$10,2,FALSE),"")</f>
        <v/>
      </c>
      <c r="E7262" s="24" t="str">
        <f>_xlfn.IFNA(VLOOKUP(C7262,list!G:I,3,FALSE),"")</f>
        <v/>
      </c>
      <c r="O7262" s="26" t="str">
        <f t="shared" si="567"/>
        <v/>
      </c>
      <c r="P7262" s="28" t="str">
        <f t="shared" si="571"/>
        <v/>
      </c>
      <c r="Q7262" s="24" t="str">
        <f t="shared" si="568"/>
        <v/>
      </c>
      <c r="R7262" s="24" t="str">
        <f t="shared" si="569"/>
        <v/>
      </c>
      <c r="S7262" s="27" t="str">
        <f t="shared" si="570"/>
        <v/>
      </c>
    </row>
    <row r="7263" spans="2:19" x14ac:dyDescent="0.3">
      <c r="B7263" s="24" t="str">
        <f>_xlfn.IFNA(VLOOKUP(A7263,list!B:C,2,FALSE),"")</f>
        <v/>
      </c>
      <c r="D7263" s="24" t="str">
        <f>_xlfn.IFNA(VLOOKUP(C7263,list!$G$2:$I$10,2,FALSE),"")</f>
        <v/>
      </c>
      <c r="E7263" s="24" t="str">
        <f>_xlfn.IFNA(VLOOKUP(C7263,list!G:I,3,FALSE),"")</f>
        <v/>
      </c>
      <c r="O7263" s="26" t="str">
        <f t="shared" si="567"/>
        <v/>
      </c>
      <c r="P7263" s="28" t="str">
        <f t="shared" si="571"/>
        <v/>
      </c>
      <c r="Q7263" s="24" t="str">
        <f t="shared" si="568"/>
        <v/>
      </c>
      <c r="R7263" s="24" t="str">
        <f t="shared" si="569"/>
        <v/>
      </c>
      <c r="S7263" s="27" t="str">
        <f t="shared" si="570"/>
        <v/>
      </c>
    </row>
    <row r="7264" spans="2:19" x14ac:dyDescent="0.3">
      <c r="B7264" s="24" t="str">
        <f>_xlfn.IFNA(VLOOKUP(A7264,list!B:C,2,FALSE),"")</f>
        <v/>
      </c>
      <c r="D7264" s="24" t="str">
        <f>_xlfn.IFNA(VLOOKUP(C7264,list!$G$2:$I$10,2,FALSE),"")</f>
        <v/>
      </c>
      <c r="E7264" s="24" t="str">
        <f>_xlfn.IFNA(VLOOKUP(C7264,list!G:I,3,FALSE),"")</f>
        <v/>
      </c>
      <c r="O7264" s="26" t="str">
        <f t="shared" si="567"/>
        <v/>
      </c>
      <c r="P7264" s="28" t="str">
        <f t="shared" si="571"/>
        <v/>
      </c>
      <c r="Q7264" s="24" t="str">
        <f t="shared" si="568"/>
        <v/>
      </c>
      <c r="R7264" s="24" t="str">
        <f t="shared" si="569"/>
        <v/>
      </c>
      <c r="S7264" s="27" t="str">
        <f t="shared" si="570"/>
        <v/>
      </c>
    </row>
    <row r="7265" spans="2:19" x14ac:dyDescent="0.3">
      <c r="B7265" s="24" t="str">
        <f>_xlfn.IFNA(VLOOKUP(A7265,list!B:C,2,FALSE),"")</f>
        <v/>
      </c>
      <c r="D7265" s="24" t="str">
        <f>_xlfn.IFNA(VLOOKUP(C7265,list!$G$2:$I$10,2,FALSE),"")</f>
        <v/>
      </c>
      <c r="E7265" s="24" t="str">
        <f>_xlfn.IFNA(VLOOKUP(C7265,list!G:I,3,FALSE),"")</f>
        <v/>
      </c>
      <c r="O7265" s="26" t="str">
        <f t="shared" si="567"/>
        <v/>
      </c>
      <c r="P7265" s="28" t="str">
        <f t="shared" si="571"/>
        <v/>
      </c>
      <c r="Q7265" s="24" t="str">
        <f t="shared" si="568"/>
        <v/>
      </c>
      <c r="R7265" s="24" t="str">
        <f t="shared" si="569"/>
        <v/>
      </c>
      <c r="S7265" s="27" t="str">
        <f t="shared" si="570"/>
        <v/>
      </c>
    </row>
    <row r="7266" spans="2:19" x14ac:dyDescent="0.3">
      <c r="B7266" s="24" t="str">
        <f>_xlfn.IFNA(VLOOKUP(A7266,list!B:C,2,FALSE),"")</f>
        <v/>
      </c>
      <c r="D7266" s="24" t="str">
        <f>_xlfn.IFNA(VLOOKUP(C7266,list!$G$2:$I$10,2,FALSE),"")</f>
        <v/>
      </c>
      <c r="E7266" s="24" t="str">
        <f>_xlfn.IFNA(VLOOKUP(C7266,list!G:I,3,FALSE),"")</f>
        <v/>
      </c>
      <c r="O7266" s="26" t="str">
        <f t="shared" si="567"/>
        <v/>
      </c>
      <c r="P7266" s="28" t="str">
        <f t="shared" si="571"/>
        <v/>
      </c>
      <c r="Q7266" s="24" t="str">
        <f t="shared" si="568"/>
        <v/>
      </c>
      <c r="R7266" s="24" t="str">
        <f t="shared" si="569"/>
        <v/>
      </c>
      <c r="S7266" s="27" t="str">
        <f t="shared" si="570"/>
        <v/>
      </c>
    </row>
    <row r="7267" spans="2:19" x14ac:dyDescent="0.3">
      <c r="B7267" s="24" t="str">
        <f>_xlfn.IFNA(VLOOKUP(A7267,list!B:C,2,FALSE),"")</f>
        <v/>
      </c>
      <c r="D7267" s="24" t="str">
        <f>_xlfn.IFNA(VLOOKUP(C7267,list!$G$2:$I$10,2,FALSE),"")</f>
        <v/>
      </c>
      <c r="E7267" s="24" t="str">
        <f>_xlfn.IFNA(VLOOKUP(C7267,list!G:I,3,FALSE),"")</f>
        <v/>
      </c>
      <c r="O7267" s="26" t="str">
        <f t="shared" si="567"/>
        <v/>
      </c>
      <c r="P7267" s="28" t="str">
        <f t="shared" si="571"/>
        <v/>
      </c>
      <c r="Q7267" s="24" t="str">
        <f t="shared" si="568"/>
        <v/>
      </c>
      <c r="R7267" s="24" t="str">
        <f t="shared" si="569"/>
        <v/>
      </c>
      <c r="S7267" s="27" t="str">
        <f t="shared" si="570"/>
        <v/>
      </c>
    </row>
    <row r="7268" spans="2:19" x14ac:dyDescent="0.3">
      <c r="B7268" s="24" t="str">
        <f>_xlfn.IFNA(VLOOKUP(A7268,list!B:C,2,FALSE),"")</f>
        <v/>
      </c>
      <c r="D7268" s="24" t="str">
        <f>_xlfn.IFNA(VLOOKUP(C7268,list!$G$2:$I$10,2,FALSE),"")</f>
        <v/>
      </c>
      <c r="E7268" s="24" t="str">
        <f>_xlfn.IFNA(VLOOKUP(C7268,list!G:I,3,FALSE),"")</f>
        <v/>
      </c>
      <c r="O7268" s="26" t="str">
        <f t="shared" si="567"/>
        <v/>
      </c>
      <c r="P7268" s="28" t="str">
        <f t="shared" si="571"/>
        <v/>
      </c>
      <c r="Q7268" s="24" t="str">
        <f t="shared" si="568"/>
        <v/>
      </c>
      <c r="R7268" s="24" t="str">
        <f t="shared" si="569"/>
        <v/>
      </c>
      <c r="S7268" s="27" t="str">
        <f t="shared" si="570"/>
        <v/>
      </c>
    </row>
    <row r="7269" spans="2:19" x14ac:dyDescent="0.3">
      <c r="B7269" s="24" t="str">
        <f>_xlfn.IFNA(VLOOKUP(A7269,list!B:C,2,FALSE),"")</f>
        <v/>
      </c>
      <c r="D7269" s="24" t="str">
        <f>_xlfn.IFNA(VLOOKUP(C7269,list!$G$2:$I$10,2,FALSE),"")</f>
        <v/>
      </c>
      <c r="E7269" s="24" t="str">
        <f>_xlfn.IFNA(VLOOKUP(C7269,list!G:I,3,FALSE),"")</f>
        <v/>
      </c>
      <c r="O7269" s="26" t="str">
        <f t="shared" si="567"/>
        <v/>
      </c>
      <c r="P7269" s="28" t="str">
        <f t="shared" si="571"/>
        <v/>
      </c>
      <c r="Q7269" s="24" t="str">
        <f t="shared" si="568"/>
        <v/>
      </c>
      <c r="R7269" s="24" t="str">
        <f t="shared" si="569"/>
        <v/>
      </c>
      <c r="S7269" s="27" t="str">
        <f t="shared" si="570"/>
        <v/>
      </c>
    </row>
    <row r="7270" spans="2:19" x14ac:dyDescent="0.3">
      <c r="B7270" s="24" t="str">
        <f>_xlfn.IFNA(VLOOKUP(A7270,list!B:C,2,FALSE),"")</f>
        <v/>
      </c>
      <c r="D7270" s="24" t="str">
        <f>_xlfn.IFNA(VLOOKUP(C7270,list!$G$2:$I$10,2,FALSE),"")</f>
        <v/>
      </c>
      <c r="E7270" s="24" t="str">
        <f>_xlfn.IFNA(VLOOKUP(C7270,list!G:I,3,FALSE),"")</f>
        <v/>
      </c>
      <c r="O7270" s="26" t="str">
        <f t="shared" si="567"/>
        <v/>
      </c>
      <c r="P7270" s="28" t="str">
        <f t="shared" si="571"/>
        <v/>
      </c>
      <c r="Q7270" s="24" t="str">
        <f t="shared" si="568"/>
        <v/>
      </c>
      <c r="R7270" s="24" t="str">
        <f t="shared" si="569"/>
        <v/>
      </c>
      <c r="S7270" s="27" t="str">
        <f t="shared" si="570"/>
        <v/>
      </c>
    </row>
    <row r="7271" spans="2:19" x14ac:dyDescent="0.3">
      <c r="B7271" s="24" t="str">
        <f>_xlfn.IFNA(VLOOKUP(A7271,list!B:C,2,FALSE),"")</f>
        <v/>
      </c>
      <c r="D7271" s="24" t="str">
        <f>_xlfn.IFNA(VLOOKUP(C7271,list!$G$2:$I$10,2,FALSE),"")</f>
        <v/>
      </c>
      <c r="E7271" s="24" t="str">
        <f>_xlfn.IFNA(VLOOKUP(C7271,list!G:I,3,FALSE),"")</f>
        <v/>
      </c>
      <c r="O7271" s="26" t="str">
        <f t="shared" si="567"/>
        <v/>
      </c>
      <c r="P7271" s="28" t="str">
        <f t="shared" si="571"/>
        <v/>
      </c>
      <c r="Q7271" s="24" t="str">
        <f t="shared" si="568"/>
        <v/>
      </c>
      <c r="R7271" s="24" t="str">
        <f t="shared" si="569"/>
        <v/>
      </c>
      <c r="S7271" s="27" t="str">
        <f t="shared" si="570"/>
        <v/>
      </c>
    </row>
    <row r="7272" spans="2:19" x14ac:dyDescent="0.3">
      <c r="B7272" s="24" t="str">
        <f>_xlfn.IFNA(VLOOKUP(A7272,list!B:C,2,FALSE),"")</f>
        <v/>
      </c>
      <c r="D7272" s="24" t="str">
        <f>_xlfn.IFNA(VLOOKUP(C7272,list!$G$2:$I$10,2,FALSE),"")</f>
        <v/>
      </c>
      <c r="E7272" s="24" t="str">
        <f>_xlfn.IFNA(VLOOKUP(C7272,list!G:I,3,FALSE),"")</f>
        <v/>
      </c>
      <c r="O7272" s="26" t="str">
        <f t="shared" si="567"/>
        <v/>
      </c>
      <c r="P7272" s="28" t="str">
        <f t="shared" si="571"/>
        <v/>
      </c>
      <c r="Q7272" s="24" t="str">
        <f t="shared" si="568"/>
        <v/>
      </c>
      <c r="R7272" s="24" t="str">
        <f t="shared" si="569"/>
        <v/>
      </c>
      <c r="S7272" s="27" t="str">
        <f t="shared" si="570"/>
        <v/>
      </c>
    </row>
    <row r="7273" spans="2:19" x14ac:dyDescent="0.3">
      <c r="B7273" s="24" t="str">
        <f>_xlfn.IFNA(VLOOKUP(A7273,list!B:C,2,FALSE),"")</f>
        <v/>
      </c>
      <c r="D7273" s="24" t="str">
        <f>_xlfn.IFNA(VLOOKUP(C7273,list!$G$2:$I$10,2,FALSE),"")</f>
        <v/>
      </c>
      <c r="E7273" s="24" t="str">
        <f>_xlfn.IFNA(VLOOKUP(C7273,list!G:I,3,FALSE),"")</f>
        <v/>
      </c>
      <c r="O7273" s="26" t="str">
        <f t="shared" si="567"/>
        <v/>
      </c>
      <c r="P7273" s="28" t="str">
        <f t="shared" si="571"/>
        <v/>
      </c>
      <c r="Q7273" s="24" t="str">
        <f t="shared" si="568"/>
        <v/>
      </c>
      <c r="R7273" s="24" t="str">
        <f t="shared" si="569"/>
        <v/>
      </c>
      <c r="S7273" s="27" t="str">
        <f t="shared" si="570"/>
        <v/>
      </c>
    </row>
    <row r="7274" spans="2:19" x14ac:dyDescent="0.3">
      <c r="B7274" s="24" t="str">
        <f>_xlfn.IFNA(VLOOKUP(A7274,list!B:C,2,FALSE),"")</f>
        <v/>
      </c>
      <c r="D7274" s="24" t="str">
        <f>_xlfn.IFNA(VLOOKUP(C7274,list!$G$2:$I$10,2,FALSE),"")</f>
        <v/>
      </c>
      <c r="E7274" s="24" t="str">
        <f>_xlfn.IFNA(VLOOKUP(C7274,list!G:I,3,FALSE),"")</f>
        <v/>
      </c>
      <c r="O7274" s="26" t="str">
        <f t="shared" si="567"/>
        <v/>
      </c>
      <c r="P7274" s="28" t="str">
        <f t="shared" si="571"/>
        <v/>
      </c>
      <c r="Q7274" s="24" t="str">
        <f t="shared" si="568"/>
        <v/>
      </c>
      <c r="R7274" s="24" t="str">
        <f t="shared" si="569"/>
        <v/>
      </c>
      <c r="S7274" s="27" t="str">
        <f t="shared" si="570"/>
        <v/>
      </c>
    </row>
    <row r="7275" spans="2:19" x14ac:dyDescent="0.3">
      <c r="B7275" s="24" t="str">
        <f>_xlfn.IFNA(VLOOKUP(A7275,list!B:C,2,FALSE),"")</f>
        <v/>
      </c>
      <c r="D7275" s="24" t="str">
        <f>_xlfn.IFNA(VLOOKUP(C7275,list!$G$2:$I$10,2,FALSE),"")</f>
        <v/>
      </c>
      <c r="E7275" s="24" t="str">
        <f>_xlfn.IFNA(VLOOKUP(C7275,list!G:I,3,FALSE),"")</f>
        <v/>
      </c>
      <c r="O7275" s="26" t="str">
        <f t="shared" si="567"/>
        <v/>
      </c>
      <c r="P7275" s="28" t="str">
        <f t="shared" si="571"/>
        <v/>
      </c>
      <c r="Q7275" s="24" t="str">
        <f t="shared" si="568"/>
        <v/>
      </c>
      <c r="R7275" s="24" t="str">
        <f t="shared" si="569"/>
        <v/>
      </c>
      <c r="S7275" s="27" t="str">
        <f t="shared" si="570"/>
        <v/>
      </c>
    </row>
    <row r="7276" spans="2:19" x14ac:dyDescent="0.3">
      <c r="B7276" s="24" t="str">
        <f>_xlfn.IFNA(VLOOKUP(A7276,list!B:C,2,FALSE),"")</f>
        <v/>
      </c>
      <c r="D7276" s="24" t="str">
        <f>_xlfn.IFNA(VLOOKUP(C7276,list!$G$2:$I$10,2,FALSE),"")</f>
        <v/>
      </c>
      <c r="E7276" s="24" t="str">
        <f>_xlfn.IFNA(VLOOKUP(C7276,list!G:I,3,FALSE),"")</f>
        <v/>
      </c>
      <c r="O7276" s="26" t="str">
        <f t="shared" si="567"/>
        <v/>
      </c>
      <c r="P7276" s="28" t="str">
        <f t="shared" si="571"/>
        <v/>
      </c>
      <c r="Q7276" s="24" t="str">
        <f t="shared" si="568"/>
        <v/>
      </c>
      <c r="R7276" s="24" t="str">
        <f t="shared" si="569"/>
        <v/>
      </c>
      <c r="S7276" s="27" t="str">
        <f t="shared" si="570"/>
        <v/>
      </c>
    </row>
    <row r="7277" spans="2:19" x14ac:dyDescent="0.3">
      <c r="B7277" s="24" t="str">
        <f>_xlfn.IFNA(VLOOKUP(A7277,list!B:C,2,FALSE),"")</f>
        <v/>
      </c>
      <c r="D7277" s="24" t="str">
        <f>_xlfn.IFNA(VLOOKUP(C7277,list!$G$2:$I$10,2,FALSE),"")</f>
        <v/>
      </c>
      <c r="E7277" s="24" t="str">
        <f>_xlfn.IFNA(VLOOKUP(C7277,list!G:I,3,FALSE),"")</f>
        <v/>
      </c>
      <c r="O7277" s="26" t="str">
        <f t="shared" si="567"/>
        <v/>
      </c>
      <c r="P7277" s="28" t="str">
        <f t="shared" si="571"/>
        <v/>
      </c>
      <c r="Q7277" s="24" t="str">
        <f t="shared" si="568"/>
        <v/>
      </c>
      <c r="R7277" s="24" t="str">
        <f t="shared" si="569"/>
        <v/>
      </c>
      <c r="S7277" s="27" t="str">
        <f t="shared" si="570"/>
        <v/>
      </c>
    </row>
    <row r="7278" spans="2:19" x14ac:dyDescent="0.3">
      <c r="B7278" s="24" t="str">
        <f>_xlfn.IFNA(VLOOKUP(A7278,list!B:C,2,FALSE),"")</f>
        <v/>
      </c>
      <c r="D7278" s="24" t="str">
        <f>_xlfn.IFNA(VLOOKUP(C7278,list!$G$2:$I$10,2,FALSE),"")</f>
        <v/>
      </c>
      <c r="E7278" s="24" t="str">
        <f>_xlfn.IFNA(VLOOKUP(C7278,list!G:I,3,FALSE),"")</f>
        <v/>
      </c>
      <c r="O7278" s="26" t="str">
        <f t="shared" si="567"/>
        <v/>
      </c>
      <c r="P7278" s="28" t="str">
        <f t="shared" si="571"/>
        <v/>
      </c>
      <c r="Q7278" s="24" t="str">
        <f t="shared" si="568"/>
        <v/>
      </c>
      <c r="R7278" s="24" t="str">
        <f t="shared" si="569"/>
        <v/>
      </c>
      <c r="S7278" s="27" t="str">
        <f t="shared" si="570"/>
        <v/>
      </c>
    </row>
    <row r="7279" spans="2:19" x14ac:dyDescent="0.3">
      <c r="B7279" s="24" t="str">
        <f>_xlfn.IFNA(VLOOKUP(A7279,list!B:C,2,FALSE),"")</f>
        <v/>
      </c>
      <c r="D7279" s="24" t="str">
        <f>_xlfn.IFNA(VLOOKUP(C7279,list!$G$2:$I$10,2,FALSE),"")</f>
        <v/>
      </c>
      <c r="E7279" s="24" t="str">
        <f>_xlfn.IFNA(VLOOKUP(C7279,list!G:I,3,FALSE),"")</f>
        <v/>
      </c>
      <c r="O7279" s="26" t="str">
        <f t="shared" si="567"/>
        <v/>
      </c>
      <c r="P7279" s="28" t="str">
        <f t="shared" si="571"/>
        <v/>
      </c>
      <c r="Q7279" s="24" t="str">
        <f t="shared" si="568"/>
        <v/>
      </c>
      <c r="R7279" s="24" t="str">
        <f t="shared" si="569"/>
        <v/>
      </c>
      <c r="S7279" s="27" t="str">
        <f t="shared" si="570"/>
        <v/>
      </c>
    </row>
    <row r="7280" spans="2:19" x14ac:dyDescent="0.3">
      <c r="B7280" s="24" t="str">
        <f>_xlfn.IFNA(VLOOKUP(A7280,list!B:C,2,FALSE),"")</f>
        <v/>
      </c>
      <c r="D7280" s="24" t="str">
        <f>_xlfn.IFNA(VLOOKUP(C7280,list!$G$2:$I$10,2,FALSE),"")</f>
        <v/>
      </c>
      <c r="E7280" s="24" t="str">
        <f>_xlfn.IFNA(VLOOKUP(C7280,list!G:I,3,FALSE),"")</f>
        <v/>
      </c>
      <c r="O7280" s="26" t="str">
        <f t="shared" si="567"/>
        <v/>
      </c>
      <c r="P7280" s="28" t="str">
        <f t="shared" si="571"/>
        <v/>
      </c>
      <c r="Q7280" s="24" t="str">
        <f t="shared" si="568"/>
        <v/>
      </c>
      <c r="R7280" s="24" t="str">
        <f t="shared" si="569"/>
        <v/>
      </c>
      <c r="S7280" s="27" t="str">
        <f t="shared" si="570"/>
        <v/>
      </c>
    </row>
    <row r="7281" spans="2:19" x14ac:dyDescent="0.3">
      <c r="B7281" s="24" t="str">
        <f>_xlfn.IFNA(VLOOKUP(A7281,list!B:C,2,FALSE),"")</f>
        <v/>
      </c>
      <c r="D7281" s="24" t="str">
        <f>_xlfn.IFNA(VLOOKUP(C7281,list!$G$2:$I$10,2,FALSE),"")</f>
        <v/>
      </c>
      <c r="E7281" s="24" t="str">
        <f>_xlfn.IFNA(VLOOKUP(C7281,list!G:I,3,FALSE),"")</f>
        <v/>
      </c>
      <c r="O7281" s="26" t="str">
        <f t="shared" si="567"/>
        <v/>
      </c>
      <c r="P7281" s="28" t="str">
        <f t="shared" si="571"/>
        <v/>
      </c>
      <c r="Q7281" s="24" t="str">
        <f t="shared" si="568"/>
        <v/>
      </c>
      <c r="R7281" s="24" t="str">
        <f t="shared" si="569"/>
        <v/>
      </c>
      <c r="S7281" s="27" t="str">
        <f t="shared" si="570"/>
        <v/>
      </c>
    </row>
    <row r="7282" spans="2:19" x14ac:dyDescent="0.3">
      <c r="B7282" s="24" t="str">
        <f>_xlfn.IFNA(VLOOKUP(A7282,list!B:C,2,FALSE),"")</f>
        <v/>
      </c>
      <c r="D7282" s="24" t="str">
        <f>_xlfn.IFNA(VLOOKUP(C7282,list!$G$2:$I$10,2,FALSE),"")</f>
        <v/>
      </c>
      <c r="E7282" s="24" t="str">
        <f>_xlfn.IFNA(VLOOKUP(C7282,list!G:I,3,FALSE),"")</f>
        <v/>
      </c>
      <c r="O7282" s="26" t="str">
        <f t="shared" si="567"/>
        <v/>
      </c>
      <c r="P7282" s="28" t="str">
        <f t="shared" si="571"/>
        <v/>
      </c>
      <c r="Q7282" s="24" t="str">
        <f t="shared" si="568"/>
        <v/>
      </c>
      <c r="R7282" s="24" t="str">
        <f t="shared" si="569"/>
        <v/>
      </c>
      <c r="S7282" s="27" t="str">
        <f t="shared" si="570"/>
        <v/>
      </c>
    </row>
    <row r="7283" spans="2:19" x14ac:dyDescent="0.3">
      <c r="B7283" s="24" t="str">
        <f>_xlfn.IFNA(VLOOKUP(A7283,list!B:C,2,FALSE),"")</f>
        <v/>
      </c>
      <c r="D7283" s="24" t="str">
        <f>_xlfn.IFNA(VLOOKUP(C7283,list!$G$2:$I$10,2,FALSE),"")</f>
        <v/>
      </c>
      <c r="E7283" s="24" t="str">
        <f>_xlfn.IFNA(VLOOKUP(C7283,list!G:I,3,FALSE),"")</f>
        <v/>
      </c>
      <c r="O7283" s="26" t="str">
        <f t="shared" si="567"/>
        <v/>
      </c>
      <c r="P7283" s="28" t="str">
        <f t="shared" si="571"/>
        <v/>
      </c>
      <c r="Q7283" s="24" t="str">
        <f t="shared" si="568"/>
        <v/>
      </c>
      <c r="R7283" s="24" t="str">
        <f t="shared" si="569"/>
        <v/>
      </c>
      <c r="S7283" s="27" t="str">
        <f t="shared" si="570"/>
        <v/>
      </c>
    </row>
    <row r="7284" spans="2:19" x14ac:dyDescent="0.3">
      <c r="B7284" s="24" t="str">
        <f>_xlfn.IFNA(VLOOKUP(A7284,list!B:C,2,FALSE),"")</f>
        <v/>
      </c>
      <c r="D7284" s="24" t="str">
        <f>_xlfn.IFNA(VLOOKUP(C7284,list!$G$2:$I$10,2,FALSE),"")</f>
        <v/>
      </c>
      <c r="E7284" s="24" t="str">
        <f>_xlfn.IFNA(VLOOKUP(C7284,list!G:I,3,FALSE),"")</f>
        <v/>
      </c>
      <c r="O7284" s="26" t="str">
        <f t="shared" si="567"/>
        <v/>
      </c>
      <c r="P7284" s="28" t="str">
        <f t="shared" si="571"/>
        <v/>
      </c>
      <c r="Q7284" s="24" t="str">
        <f t="shared" si="568"/>
        <v/>
      </c>
      <c r="R7284" s="24" t="str">
        <f t="shared" si="569"/>
        <v/>
      </c>
      <c r="S7284" s="27" t="str">
        <f t="shared" si="570"/>
        <v/>
      </c>
    </row>
    <row r="7285" spans="2:19" x14ac:dyDescent="0.3">
      <c r="B7285" s="24" t="str">
        <f>_xlfn.IFNA(VLOOKUP(A7285,list!B:C,2,FALSE),"")</f>
        <v/>
      </c>
      <c r="D7285" s="24" t="str">
        <f>_xlfn.IFNA(VLOOKUP(C7285,list!$G$2:$I$10,2,FALSE),"")</f>
        <v/>
      </c>
      <c r="E7285" s="24" t="str">
        <f>_xlfn.IFNA(VLOOKUP(C7285,list!G:I,3,FALSE),"")</f>
        <v/>
      </c>
      <c r="O7285" s="26" t="str">
        <f t="shared" si="567"/>
        <v/>
      </c>
      <c r="P7285" s="28" t="str">
        <f t="shared" si="571"/>
        <v/>
      </c>
      <c r="Q7285" s="24" t="str">
        <f t="shared" si="568"/>
        <v/>
      </c>
      <c r="R7285" s="24" t="str">
        <f t="shared" si="569"/>
        <v/>
      </c>
      <c r="S7285" s="27" t="str">
        <f t="shared" si="570"/>
        <v/>
      </c>
    </row>
    <row r="7286" spans="2:19" x14ac:dyDescent="0.3">
      <c r="B7286" s="24" t="str">
        <f>_xlfn.IFNA(VLOOKUP(A7286,list!B:C,2,FALSE),"")</f>
        <v/>
      </c>
      <c r="D7286" s="24" t="str">
        <f>_xlfn.IFNA(VLOOKUP(C7286,list!$G$2:$I$10,2,FALSE),"")</f>
        <v/>
      </c>
      <c r="E7286" s="24" t="str">
        <f>_xlfn.IFNA(VLOOKUP(C7286,list!G:I,3,FALSE),"")</f>
        <v/>
      </c>
      <c r="O7286" s="26" t="str">
        <f t="shared" si="567"/>
        <v/>
      </c>
      <c r="P7286" s="28" t="str">
        <f t="shared" si="571"/>
        <v/>
      </c>
      <c r="Q7286" s="24" t="str">
        <f t="shared" si="568"/>
        <v/>
      </c>
      <c r="R7286" s="24" t="str">
        <f t="shared" si="569"/>
        <v/>
      </c>
      <c r="S7286" s="27" t="str">
        <f t="shared" si="570"/>
        <v/>
      </c>
    </row>
    <row r="7287" spans="2:19" x14ac:dyDescent="0.3">
      <c r="B7287" s="24" t="str">
        <f>_xlfn.IFNA(VLOOKUP(A7287,list!B:C,2,FALSE),"")</f>
        <v/>
      </c>
      <c r="D7287" s="24" t="str">
        <f>_xlfn.IFNA(VLOOKUP(C7287,list!$G$2:$I$10,2,FALSE),"")</f>
        <v/>
      </c>
      <c r="E7287" s="24" t="str">
        <f>_xlfn.IFNA(VLOOKUP(C7287,list!G:I,3,FALSE),"")</f>
        <v/>
      </c>
      <c r="O7287" s="26" t="str">
        <f t="shared" si="567"/>
        <v/>
      </c>
      <c r="P7287" s="28" t="str">
        <f t="shared" si="571"/>
        <v/>
      </c>
      <c r="Q7287" s="24" t="str">
        <f t="shared" si="568"/>
        <v/>
      </c>
      <c r="R7287" s="24" t="str">
        <f t="shared" si="569"/>
        <v/>
      </c>
      <c r="S7287" s="27" t="str">
        <f t="shared" si="570"/>
        <v/>
      </c>
    </row>
    <row r="7288" spans="2:19" x14ac:dyDescent="0.3">
      <c r="B7288" s="24" t="str">
        <f>_xlfn.IFNA(VLOOKUP(A7288,list!B:C,2,FALSE),"")</f>
        <v/>
      </c>
      <c r="D7288" s="24" t="str">
        <f>_xlfn.IFNA(VLOOKUP(C7288,list!$G$2:$I$10,2,FALSE),"")</f>
        <v/>
      </c>
      <c r="E7288" s="24" t="str">
        <f>_xlfn.IFNA(VLOOKUP(C7288,list!G:I,3,FALSE),"")</f>
        <v/>
      </c>
      <c r="O7288" s="26" t="str">
        <f t="shared" si="567"/>
        <v/>
      </c>
      <c r="P7288" s="28" t="str">
        <f t="shared" si="571"/>
        <v/>
      </c>
      <c r="Q7288" s="24" t="str">
        <f t="shared" si="568"/>
        <v/>
      </c>
      <c r="R7288" s="24" t="str">
        <f t="shared" si="569"/>
        <v/>
      </c>
      <c r="S7288" s="27" t="str">
        <f t="shared" si="570"/>
        <v/>
      </c>
    </row>
    <row r="7289" spans="2:19" x14ac:dyDescent="0.3">
      <c r="B7289" s="24" t="str">
        <f>_xlfn.IFNA(VLOOKUP(A7289,list!B:C,2,FALSE),"")</f>
        <v/>
      </c>
      <c r="D7289" s="24" t="str">
        <f>_xlfn.IFNA(VLOOKUP(C7289,list!$G$2:$I$10,2,FALSE),"")</f>
        <v/>
      </c>
      <c r="E7289" s="24" t="str">
        <f>_xlfn.IFNA(VLOOKUP(C7289,list!G:I,3,FALSE),"")</f>
        <v/>
      </c>
      <c r="O7289" s="26" t="str">
        <f t="shared" si="567"/>
        <v/>
      </c>
      <c r="P7289" s="28" t="str">
        <f t="shared" si="571"/>
        <v/>
      </c>
      <c r="Q7289" s="24" t="str">
        <f t="shared" si="568"/>
        <v/>
      </c>
      <c r="R7289" s="24" t="str">
        <f t="shared" si="569"/>
        <v/>
      </c>
      <c r="S7289" s="27" t="str">
        <f t="shared" si="570"/>
        <v/>
      </c>
    </row>
    <row r="7290" spans="2:19" x14ac:dyDescent="0.3">
      <c r="B7290" s="24" t="str">
        <f>_xlfn.IFNA(VLOOKUP(A7290,list!B:C,2,FALSE),"")</f>
        <v/>
      </c>
      <c r="D7290" s="24" t="str">
        <f>_xlfn.IFNA(VLOOKUP(C7290,list!$G$2:$I$10,2,FALSE),"")</f>
        <v/>
      </c>
      <c r="E7290" s="24" t="str">
        <f>_xlfn.IFNA(VLOOKUP(C7290,list!G:I,3,FALSE),"")</f>
        <v/>
      </c>
      <c r="O7290" s="26" t="str">
        <f t="shared" si="567"/>
        <v/>
      </c>
      <c r="P7290" s="28" t="str">
        <f t="shared" si="571"/>
        <v/>
      </c>
      <c r="Q7290" s="24" t="str">
        <f t="shared" si="568"/>
        <v/>
      </c>
      <c r="R7290" s="24" t="str">
        <f t="shared" si="569"/>
        <v/>
      </c>
      <c r="S7290" s="27" t="str">
        <f t="shared" si="570"/>
        <v/>
      </c>
    </row>
    <row r="7291" spans="2:19" x14ac:dyDescent="0.3">
      <c r="B7291" s="24" t="str">
        <f>_xlfn.IFNA(VLOOKUP(A7291,list!B:C,2,FALSE),"")</f>
        <v/>
      </c>
      <c r="D7291" s="24" t="str">
        <f>_xlfn.IFNA(VLOOKUP(C7291,list!$G$2:$I$10,2,FALSE),"")</f>
        <v/>
      </c>
      <c r="E7291" s="24" t="str">
        <f>_xlfn.IFNA(VLOOKUP(C7291,list!G:I,3,FALSE),"")</f>
        <v/>
      </c>
      <c r="O7291" s="26" t="str">
        <f t="shared" si="567"/>
        <v/>
      </c>
      <c r="P7291" s="28" t="str">
        <f t="shared" si="571"/>
        <v/>
      </c>
      <c r="Q7291" s="24" t="str">
        <f t="shared" si="568"/>
        <v/>
      </c>
      <c r="R7291" s="24" t="str">
        <f t="shared" si="569"/>
        <v/>
      </c>
      <c r="S7291" s="27" t="str">
        <f t="shared" si="570"/>
        <v/>
      </c>
    </row>
    <row r="7292" spans="2:19" x14ac:dyDescent="0.3">
      <c r="B7292" s="24" t="str">
        <f>_xlfn.IFNA(VLOOKUP(A7292,list!B:C,2,FALSE),"")</f>
        <v/>
      </c>
      <c r="D7292" s="24" t="str">
        <f>_xlfn.IFNA(VLOOKUP(C7292,list!$G$2:$I$10,2,FALSE),"")</f>
        <v/>
      </c>
      <c r="E7292" s="24" t="str">
        <f>_xlfn.IFNA(VLOOKUP(C7292,list!G:I,3,FALSE),"")</f>
        <v/>
      </c>
      <c r="O7292" s="26" t="str">
        <f t="shared" si="567"/>
        <v/>
      </c>
      <c r="P7292" s="28" t="str">
        <f t="shared" si="571"/>
        <v/>
      </c>
      <c r="Q7292" s="24" t="str">
        <f t="shared" si="568"/>
        <v/>
      </c>
      <c r="R7292" s="24" t="str">
        <f t="shared" si="569"/>
        <v/>
      </c>
      <c r="S7292" s="27" t="str">
        <f t="shared" si="570"/>
        <v/>
      </c>
    </row>
    <row r="7293" spans="2:19" x14ac:dyDescent="0.3">
      <c r="B7293" s="24" t="str">
        <f>_xlfn.IFNA(VLOOKUP(A7293,list!B:C,2,FALSE),"")</f>
        <v/>
      </c>
      <c r="D7293" s="24" t="str">
        <f>_xlfn.IFNA(VLOOKUP(C7293,list!$G$2:$I$10,2,FALSE),"")</f>
        <v/>
      </c>
      <c r="E7293" s="24" t="str">
        <f>_xlfn.IFNA(VLOOKUP(C7293,list!G:I,3,FALSE),"")</f>
        <v/>
      </c>
      <c r="O7293" s="26" t="str">
        <f t="shared" si="567"/>
        <v/>
      </c>
      <c r="P7293" s="28" t="str">
        <f t="shared" si="571"/>
        <v/>
      </c>
      <c r="Q7293" s="24" t="str">
        <f t="shared" si="568"/>
        <v/>
      </c>
      <c r="R7293" s="24" t="str">
        <f t="shared" si="569"/>
        <v/>
      </c>
      <c r="S7293" s="27" t="str">
        <f t="shared" si="570"/>
        <v/>
      </c>
    </row>
    <row r="7294" spans="2:19" x14ac:dyDescent="0.3">
      <c r="B7294" s="24" t="str">
        <f>_xlfn.IFNA(VLOOKUP(A7294,list!B:C,2,FALSE),"")</f>
        <v/>
      </c>
      <c r="D7294" s="24" t="str">
        <f>_xlfn.IFNA(VLOOKUP(C7294,list!$G$2:$I$10,2,FALSE),"")</f>
        <v/>
      </c>
      <c r="E7294" s="24" t="str">
        <f>_xlfn.IFNA(VLOOKUP(C7294,list!G:I,3,FALSE),"")</f>
        <v/>
      </c>
      <c r="O7294" s="26" t="str">
        <f t="shared" si="567"/>
        <v/>
      </c>
      <c r="P7294" s="28" t="str">
        <f t="shared" si="571"/>
        <v/>
      </c>
      <c r="Q7294" s="24" t="str">
        <f t="shared" si="568"/>
        <v/>
      </c>
      <c r="R7294" s="24" t="str">
        <f t="shared" si="569"/>
        <v/>
      </c>
      <c r="S7294" s="27" t="str">
        <f t="shared" si="570"/>
        <v/>
      </c>
    </row>
    <row r="7295" spans="2:19" x14ac:dyDescent="0.3">
      <c r="B7295" s="24" t="str">
        <f>_xlfn.IFNA(VLOOKUP(A7295,list!B:C,2,FALSE),"")</f>
        <v/>
      </c>
      <c r="D7295" s="24" t="str">
        <f>_xlfn.IFNA(VLOOKUP(C7295,list!$G$2:$I$10,2,FALSE),"")</f>
        <v/>
      </c>
      <c r="E7295" s="24" t="str">
        <f>_xlfn.IFNA(VLOOKUP(C7295,list!G:I,3,FALSE),"")</f>
        <v/>
      </c>
      <c r="O7295" s="26" t="str">
        <f t="shared" si="567"/>
        <v/>
      </c>
      <c r="P7295" s="28" t="str">
        <f t="shared" si="571"/>
        <v/>
      </c>
      <c r="Q7295" s="24" t="str">
        <f t="shared" si="568"/>
        <v/>
      </c>
      <c r="R7295" s="24" t="str">
        <f t="shared" si="569"/>
        <v/>
      </c>
      <c r="S7295" s="27" t="str">
        <f t="shared" si="570"/>
        <v/>
      </c>
    </row>
    <row r="7296" spans="2:19" x14ac:dyDescent="0.3">
      <c r="B7296" s="24" t="str">
        <f>_xlfn.IFNA(VLOOKUP(A7296,list!B:C,2,FALSE),"")</f>
        <v/>
      </c>
      <c r="D7296" s="24" t="str">
        <f>_xlfn.IFNA(VLOOKUP(C7296,list!$G$2:$I$10,2,FALSE),"")</f>
        <v/>
      </c>
      <c r="E7296" s="24" t="str">
        <f>_xlfn.IFNA(VLOOKUP(C7296,list!G:I,3,FALSE),"")</f>
        <v/>
      </c>
      <c r="O7296" s="26" t="str">
        <f t="shared" si="567"/>
        <v/>
      </c>
      <c r="P7296" s="28" t="str">
        <f t="shared" si="571"/>
        <v/>
      </c>
      <c r="Q7296" s="24" t="str">
        <f t="shared" si="568"/>
        <v/>
      </c>
      <c r="R7296" s="24" t="str">
        <f t="shared" si="569"/>
        <v/>
      </c>
      <c r="S7296" s="27" t="str">
        <f t="shared" si="570"/>
        <v/>
      </c>
    </row>
    <row r="7297" spans="2:19" x14ac:dyDescent="0.3">
      <c r="B7297" s="24" t="str">
        <f>_xlfn.IFNA(VLOOKUP(A7297,list!B:C,2,FALSE),"")</f>
        <v/>
      </c>
      <c r="D7297" s="24" t="str">
        <f>_xlfn.IFNA(VLOOKUP(C7297,list!$G$2:$I$10,2,FALSE),"")</f>
        <v/>
      </c>
      <c r="E7297" s="24" t="str">
        <f>_xlfn.IFNA(VLOOKUP(C7297,list!G:I,3,FALSE),"")</f>
        <v/>
      </c>
      <c r="O7297" s="26" t="str">
        <f t="shared" si="567"/>
        <v/>
      </c>
      <c r="P7297" s="28" t="str">
        <f t="shared" si="571"/>
        <v/>
      </c>
      <c r="Q7297" s="24" t="str">
        <f t="shared" si="568"/>
        <v/>
      </c>
      <c r="R7297" s="24" t="str">
        <f t="shared" si="569"/>
        <v/>
      </c>
      <c r="S7297" s="27" t="str">
        <f t="shared" si="570"/>
        <v/>
      </c>
    </row>
    <row r="7298" spans="2:19" x14ac:dyDescent="0.3">
      <c r="B7298" s="24" t="str">
        <f>_xlfn.IFNA(VLOOKUP(A7298,list!B:C,2,FALSE),"")</f>
        <v/>
      </c>
      <c r="D7298" s="24" t="str">
        <f>_xlfn.IFNA(VLOOKUP(C7298,list!$G$2:$I$10,2,FALSE),"")</f>
        <v/>
      </c>
      <c r="E7298" s="24" t="str">
        <f>_xlfn.IFNA(VLOOKUP(C7298,list!G:I,3,FALSE),"")</f>
        <v/>
      </c>
      <c r="O7298" s="26" t="str">
        <f t="shared" ref="O7298:O7361" si="572">IFERROR(IF(H7298="","",DATE(YEAR(H7298),MONTH(H7298),1)),"")</f>
        <v/>
      </c>
      <c r="P7298" s="28" t="str">
        <f t="shared" si="571"/>
        <v/>
      </c>
      <c r="Q7298" s="24" t="str">
        <f t="shared" ref="Q7298:Q7361" si="573">IFERROR(IF(J7298="","",MONTH(EOMONTH(J7298,(DAY(J7298)&gt;15)+0))),"")</f>
        <v/>
      </c>
      <c r="R7298" s="24" t="str">
        <f t="shared" ref="R7298:R7361" si="574">IFERROR(IF(J7298="","",IF(AND(MONTH(J7298)=12,Q7298=1),YEAR(J7298)+1,YEAR(J7298))),"")</f>
        <v/>
      </c>
      <c r="S7298" s="27" t="str">
        <f t="shared" ref="S7298:S7361" si="575">IF(OR(Q7298="",R7298=""),"",DATE(R7298,Q7298,1))</f>
        <v/>
      </c>
    </row>
    <row r="7299" spans="2:19" x14ac:dyDescent="0.3">
      <c r="B7299" s="24" t="str">
        <f>_xlfn.IFNA(VLOOKUP(A7299,list!B:C,2,FALSE),"")</f>
        <v/>
      </c>
      <c r="D7299" s="24" t="str">
        <f>_xlfn.IFNA(VLOOKUP(C7299,list!$G$2:$I$10,2,FALSE),"")</f>
        <v/>
      </c>
      <c r="E7299" s="24" t="str">
        <f>_xlfn.IFNA(VLOOKUP(C7299,list!G:I,3,FALSE),"")</f>
        <v/>
      </c>
      <c r="O7299" s="26" t="str">
        <f t="shared" si="572"/>
        <v/>
      </c>
      <c r="P7299" s="28" t="str">
        <f t="shared" ref="P7299:P7362" si="576">IFERROR(IF(J7299&gt;0,((J7299-H7299)/7),""),"")</f>
        <v/>
      </c>
      <c r="Q7299" s="24" t="str">
        <f t="shared" si="573"/>
        <v/>
      </c>
      <c r="R7299" s="24" t="str">
        <f t="shared" si="574"/>
        <v/>
      </c>
      <c r="S7299" s="27" t="str">
        <f t="shared" si="575"/>
        <v/>
      </c>
    </row>
    <row r="7300" spans="2:19" x14ac:dyDescent="0.3">
      <c r="B7300" s="24" t="str">
        <f>_xlfn.IFNA(VLOOKUP(A7300,list!B:C,2,FALSE),"")</f>
        <v/>
      </c>
      <c r="D7300" s="24" t="str">
        <f>_xlfn.IFNA(VLOOKUP(C7300,list!$G$2:$I$10,2,FALSE),"")</f>
        <v/>
      </c>
      <c r="E7300" s="24" t="str">
        <f>_xlfn.IFNA(VLOOKUP(C7300,list!G:I,3,FALSE),"")</f>
        <v/>
      </c>
      <c r="O7300" s="26" t="str">
        <f t="shared" si="572"/>
        <v/>
      </c>
      <c r="P7300" s="28" t="str">
        <f t="shared" si="576"/>
        <v/>
      </c>
      <c r="Q7300" s="24" t="str">
        <f t="shared" si="573"/>
        <v/>
      </c>
      <c r="R7300" s="24" t="str">
        <f t="shared" si="574"/>
        <v/>
      </c>
      <c r="S7300" s="27" t="str">
        <f t="shared" si="575"/>
        <v/>
      </c>
    </row>
    <row r="7301" spans="2:19" x14ac:dyDescent="0.3">
      <c r="B7301" s="24" t="str">
        <f>_xlfn.IFNA(VLOOKUP(A7301,list!B:C,2,FALSE),"")</f>
        <v/>
      </c>
      <c r="D7301" s="24" t="str">
        <f>_xlfn.IFNA(VLOOKUP(C7301,list!$G$2:$I$10,2,FALSE),"")</f>
        <v/>
      </c>
      <c r="E7301" s="24" t="str">
        <f>_xlfn.IFNA(VLOOKUP(C7301,list!G:I,3,FALSE),"")</f>
        <v/>
      </c>
      <c r="O7301" s="26" t="str">
        <f t="shared" si="572"/>
        <v/>
      </c>
      <c r="P7301" s="28" t="str">
        <f t="shared" si="576"/>
        <v/>
      </c>
      <c r="Q7301" s="24" t="str">
        <f t="shared" si="573"/>
        <v/>
      </c>
      <c r="R7301" s="24" t="str">
        <f t="shared" si="574"/>
        <v/>
      </c>
      <c r="S7301" s="27" t="str">
        <f t="shared" si="575"/>
        <v/>
      </c>
    </row>
    <row r="7302" spans="2:19" x14ac:dyDescent="0.3">
      <c r="B7302" s="24" t="str">
        <f>_xlfn.IFNA(VLOOKUP(A7302,list!B:C,2,FALSE),"")</f>
        <v/>
      </c>
      <c r="D7302" s="24" t="str">
        <f>_xlfn.IFNA(VLOOKUP(C7302,list!$G$2:$I$10,2,FALSE),"")</f>
        <v/>
      </c>
      <c r="E7302" s="24" t="str">
        <f>_xlfn.IFNA(VLOOKUP(C7302,list!G:I,3,FALSE),"")</f>
        <v/>
      </c>
      <c r="O7302" s="26" t="str">
        <f t="shared" si="572"/>
        <v/>
      </c>
      <c r="P7302" s="28" t="str">
        <f t="shared" si="576"/>
        <v/>
      </c>
      <c r="Q7302" s="24" t="str">
        <f t="shared" si="573"/>
        <v/>
      </c>
      <c r="R7302" s="24" t="str">
        <f t="shared" si="574"/>
        <v/>
      </c>
      <c r="S7302" s="27" t="str">
        <f t="shared" si="575"/>
        <v/>
      </c>
    </row>
    <row r="7303" spans="2:19" x14ac:dyDescent="0.3">
      <c r="B7303" s="24" t="str">
        <f>_xlfn.IFNA(VLOOKUP(A7303,list!B:C,2,FALSE),"")</f>
        <v/>
      </c>
      <c r="D7303" s="24" t="str">
        <f>_xlfn.IFNA(VLOOKUP(C7303,list!$G$2:$I$10,2,FALSE),"")</f>
        <v/>
      </c>
      <c r="E7303" s="24" t="str">
        <f>_xlfn.IFNA(VLOOKUP(C7303,list!G:I,3,FALSE),"")</f>
        <v/>
      </c>
      <c r="O7303" s="26" t="str">
        <f t="shared" si="572"/>
        <v/>
      </c>
      <c r="P7303" s="28" t="str">
        <f t="shared" si="576"/>
        <v/>
      </c>
      <c r="Q7303" s="24" t="str">
        <f t="shared" si="573"/>
        <v/>
      </c>
      <c r="R7303" s="24" t="str">
        <f t="shared" si="574"/>
        <v/>
      </c>
      <c r="S7303" s="27" t="str">
        <f t="shared" si="575"/>
        <v/>
      </c>
    </row>
    <row r="7304" spans="2:19" x14ac:dyDescent="0.3">
      <c r="B7304" s="24" t="str">
        <f>_xlfn.IFNA(VLOOKUP(A7304,list!B:C,2,FALSE),"")</f>
        <v/>
      </c>
      <c r="D7304" s="24" t="str">
        <f>_xlfn.IFNA(VLOOKUP(C7304,list!$G$2:$I$10,2,FALSE),"")</f>
        <v/>
      </c>
      <c r="E7304" s="24" t="str">
        <f>_xlfn.IFNA(VLOOKUP(C7304,list!G:I,3,FALSE),"")</f>
        <v/>
      </c>
      <c r="O7304" s="26" t="str">
        <f t="shared" si="572"/>
        <v/>
      </c>
      <c r="P7304" s="28" t="str">
        <f t="shared" si="576"/>
        <v/>
      </c>
      <c r="Q7304" s="24" t="str">
        <f t="shared" si="573"/>
        <v/>
      </c>
      <c r="R7304" s="24" t="str">
        <f t="shared" si="574"/>
        <v/>
      </c>
      <c r="S7304" s="27" t="str">
        <f t="shared" si="575"/>
        <v/>
      </c>
    </row>
    <row r="7305" spans="2:19" x14ac:dyDescent="0.3">
      <c r="B7305" s="24" t="str">
        <f>_xlfn.IFNA(VLOOKUP(A7305,list!B:C,2,FALSE),"")</f>
        <v/>
      </c>
      <c r="D7305" s="24" t="str">
        <f>_xlfn.IFNA(VLOOKUP(C7305,list!$G$2:$I$10,2,FALSE),"")</f>
        <v/>
      </c>
      <c r="E7305" s="24" t="str">
        <f>_xlfn.IFNA(VLOOKUP(C7305,list!G:I,3,FALSE),"")</f>
        <v/>
      </c>
      <c r="O7305" s="26" t="str">
        <f t="shared" si="572"/>
        <v/>
      </c>
      <c r="P7305" s="28" t="str">
        <f t="shared" si="576"/>
        <v/>
      </c>
      <c r="Q7305" s="24" t="str">
        <f t="shared" si="573"/>
        <v/>
      </c>
      <c r="R7305" s="24" t="str">
        <f t="shared" si="574"/>
        <v/>
      </c>
      <c r="S7305" s="27" t="str">
        <f t="shared" si="575"/>
        <v/>
      </c>
    </row>
    <row r="7306" spans="2:19" x14ac:dyDescent="0.3">
      <c r="B7306" s="24" t="str">
        <f>_xlfn.IFNA(VLOOKUP(A7306,list!B:C,2,FALSE),"")</f>
        <v/>
      </c>
      <c r="D7306" s="24" t="str">
        <f>_xlfn.IFNA(VLOOKUP(C7306,list!$G$2:$I$10,2,FALSE),"")</f>
        <v/>
      </c>
      <c r="E7306" s="24" t="str">
        <f>_xlfn.IFNA(VLOOKUP(C7306,list!G:I,3,FALSE),"")</f>
        <v/>
      </c>
      <c r="O7306" s="26" t="str">
        <f t="shared" si="572"/>
        <v/>
      </c>
      <c r="P7306" s="28" t="str">
        <f t="shared" si="576"/>
        <v/>
      </c>
      <c r="Q7306" s="24" t="str">
        <f t="shared" si="573"/>
        <v/>
      </c>
      <c r="R7306" s="24" t="str">
        <f t="shared" si="574"/>
        <v/>
      </c>
      <c r="S7306" s="27" t="str">
        <f t="shared" si="575"/>
        <v/>
      </c>
    </row>
    <row r="7307" spans="2:19" x14ac:dyDescent="0.3">
      <c r="B7307" s="24" t="str">
        <f>_xlfn.IFNA(VLOOKUP(A7307,list!B:C,2,FALSE),"")</f>
        <v/>
      </c>
      <c r="D7307" s="24" t="str">
        <f>_xlfn.IFNA(VLOOKUP(C7307,list!$G$2:$I$10,2,FALSE),"")</f>
        <v/>
      </c>
      <c r="E7307" s="24" t="str">
        <f>_xlfn.IFNA(VLOOKUP(C7307,list!G:I,3,FALSE),"")</f>
        <v/>
      </c>
      <c r="O7307" s="26" t="str">
        <f t="shared" si="572"/>
        <v/>
      </c>
      <c r="P7307" s="28" t="str">
        <f t="shared" si="576"/>
        <v/>
      </c>
      <c r="Q7307" s="24" t="str">
        <f t="shared" si="573"/>
        <v/>
      </c>
      <c r="R7307" s="24" t="str">
        <f t="shared" si="574"/>
        <v/>
      </c>
      <c r="S7307" s="27" t="str">
        <f t="shared" si="575"/>
        <v/>
      </c>
    </row>
    <row r="7308" spans="2:19" x14ac:dyDescent="0.3">
      <c r="B7308" s="24" t="str">
        <f>_xlfn.IFNA(VLOOKUP(A7308,list!B:C,2,FALSE),"")</f>
        <v/>
      </c>
      <c r="D7308" s="24" t="str">
        <f>_xlfn.IFNA(VLOOKUP(C7308,list!$G$2:$I$10,2,FALSE),"")</f>
        <v/>
      </c>
      <c r="E7308" s="24" t="str">
        <f>_xlfn.IFNA(VLOOKUP(C7308,list!G:I,3,FALSE),"")</f>
        <v/>
      </c>
      <c r="O7308" s="26" t="str">
        <f t="shared" si="572"/>
        <v/>
      </c>
      <c r="P7308" s="28" t="str">
        <f t="shared" si="576"/>
        <v/>
      </c>
      <c r="Q7308" s="24" t="str">
        <f t="shared" si="573"/>
        <v/>
      </c>
      <c r="R7308" s="24" t="str">
        <f t="shared" si="574"/>
        <v/>
      </c>
      <c r="S7308" s="27" t="str">
        <f t="shared" si="575"/>
        <v/>
      </c>
    </row>
    <row r="7309" spans="2:19" x14ac:dyDescent="0.3">
      <c r="B7309" s="24" t="str">
        <f>_xlfn.IFNA(VLOOKUP(A7309,list!B:C,2,FALSE),"")</f>
        <v/>
      </c>
      <c r="D7309" s="24" t="str">
        <f>_xlfn.IFNA(VLOOKUP(C7309,list!$G$2:$I$10,2,FALSE),"")</f>
        <v/>
      </c>
      <c r="E7309" s="24" t="str">
        <f>_xlfn.IFNA(VLOOKUP(C7309,list!G:I,3,FALSE),"")</f>
        <v/>
      </c>
      <c r="O7309" s="26" t="str">
        <f t="shared" si="572"/>
        <v/>
      </c>
      <c r="P7309" s="28" t="str">
        <f t="shared" si="576"/>
        <v/>
      </c>
      <c r="Q7309" s="24" t="str">
        <f t="shared" si="573"/>
        <v/>
      </c>
      <c r="R7309" s="24" t="str">
        <f t="shared" si="574"/>
        <v/>
      </c>
      <c r="S7309" s="27" t="str">
        <f t="shared" si="575"/>
        <v/>
      </c>
    </row>
    <row r="7310" spans="2:19" x14ac:dyDescent="0.3">
      <c r="B7310" s="24" t="str">
        <f>_xlfn.IFNA(VLOOKUP(A7310,list!B:C,2,FALSE),"")</f>
        <v/>
      </c>
      <c r="D7310" s="24" t="str">
        <f>_xlfn.IFNA(VLOOKUP(C7310,list!$G$2:$I$10,2,FALSE),"")</f>
        <v/>
      </c>
      <c r="E7310" s="24" t="str">
        <f>_xlfn.IFNA(VLOOKUP(C7310,list!G:I,3,FALSE),"")</f>
        <v/>
      </c>
      <c r="O7310" s="26" t="str">
        <f t="shared" si="572"/>
        <v/>
      </c>
      <c r="P7310" s="28" t="str">
        <f t="shared" si="576"/>
        <v/>
      </c>
      <c r="Q7310" s="24" t="str">
        <f t="shared" si="573"/>
        <v/>
      </c>
      <c r="R7310" s="24" t="str">
        <f t="shared" si="574"/>
        <v/>
      </c>
      <c r="S7310" s="27" t="str">
        <f t="shared" si="575"/>
        <v/>
      </c>
    </row>
    <row r="7311" spans="2:19" x14ac:dyDescent="0.3">
      <c r="B7311" s="24" t="str">
        <f>_xlfn.IFNA(VLOOKUP(A7311,list!B:C,2,FALSE),"")</f>
        <v/>
      </c>
      <c r="D7311" s="24" t="str">
        <f>_xlfn.IFNA(VLOOKUP(C7311,list!$G$2:$I$10,2,FALSE),"")</f>
        <v/>
      </c>
      <c r="E7311" s="24" t="str">
        <f>_xlfn.IFNA(VLOOKUP(C7311,list!G:I,3,FALSE),"")</f>
        <v/>
      </c>
      <c r="O7311" s="26" t="str">
        <f t="shared" si="572"/>
        <v/>
      </c>
      <c r="P7311" s="28" t="str">
        <f t="shared" si="576"/>
        <v/>
      </c>
      <c r="Q7311" s="24" t="str">
        <f t="shared" si="573"/>
        <v/>
      </c>
      <c r="R7311" s="24" t="str">
        <f t="shared" si="574"/>
        <v/>
      </c>
      <c r="S7311" s="27" t="str">
        <f t="shared" si="575"/>
        <v/>
      </c>
    </row>
    <row r="7312" spans="2:19" x14ac:dyDescent="0.3">
      <c r="B7312" s="24" t="str">
        <f>_xlfn.IFNA(VLOOKUP(A7312,list!B:C,2,FALSE),"")</f>
        <v/>
      </c>
      <c r="D7312" s="24" t="str">
        <f>_xlfn.IFNA(VLOOKUP(C7312,list!$G$2:$I$10,2,FALSE),"")</f>
        <v/>
      </c>
      <c r="E7312" s="24" t="str">
        <f>_xlfn.IFNA(VLOOKUP(C7312,list!G:I,3,FALSE),"")</f>
        <v/>
      </c>
      <c r="O7312" s="26" t="str">
        <f t="shared" si="572"/>
        <v/>
      </c>
      <c r="P7312" s="28" t="str">
        <f t="shared" si="576"/>
        <v/>
      </c>
      <c r="Q7312" s="24" t="str">
        <f t="shared" si="573"/>
        <v/>
      </c>
      <c r="R7312" s="24" t="str">
        <f t="shared" si="574"/>
        <v/>
      </c>
      <c r="S7312" s="27" t="str">
        <f t="shared" si="575"/>
        <v/>
      </c>
    </row>
    <row r="7313" spans="2:19" x14ac:dyDescent="0.3">
      <c r="B7313" s="24" t="str">
        <f>_xlfn.IFNA(VLOOKUP(A7313,list!B:C,2,FALSE),"")</f>
        <v/>
      </c>
      <c r="D7313" s="24" t="str">
        <f>_xlfn.IFNA(VLOOKUP(C7313,list!$G$2:$I$10,2,FALSE),"")</f>
        <v/>
      </c>
      <c r="E7313" s="24" t="str">
        <f>_xlfn.IFNA(VLOOKUP(C7313,list!G:I,3,FALSE),"")</f>
        <v/>
      </c>
      <c r="O7313" s="26" t="str">
        <f t="shared" si="572"/>
        <v/>
      </c>
      <c r="P7313" s="28" t="str">
        <f t="shared" si="576"/>
        <v/>
      </c>
      <c r="Q7313" s="24" t="str">
        <f t="shared" si="573"/>
        <v/>
      </c>
      <c r="R7313" s="24" t="str">
        <f t="shared" si="574"/>
        <v/>
      </c>
      <c r="S7313" s="27" t="str">
        <f t="shared" si="575"/>
        <v/>
      </c>
    </row>
    <row r="7314" spans="2:19" x14ac:dyDescent="0.3">
      <c r="B7314" s="24" t="str">
        <f>_xlfn.IFNA(VLOOKUP(A7314,list!B:C,2,FALSE),"")</f>
        <v/>
      </c>
      <c r="D7314" s="24" t="str">
        <f>_xlfn.IFNA(VLOOKUP(C7314,list!$G$2:$I$10,2,FALSE),"")</f>
        <v/>
      </c>
      <c r="E7314" s="24" t="str">
        <f>_xlfn.IFNA(VLOOKUP(C7314,list!G:I,3,FALSE),"")</f>
        <v/>
      </c>
      <c r="O7314" s="26" t="str">
        <f t="shared" si="572"/>
        <v/>
      </c>
      <c r="P7314" s="28" t="str">
        <f t="shared" si="576"/>
        <v/>
      </c>
      <c r="Q7314" s="24" t="str">
        <f t="shared" si="573"/>
        <v/>
      </c>
      <c r="R7314" s="24" t="str">
        <f t="shared" si="574"/>
        <v/>
      </c>
      <c r="S7314" s="27" t="str">
        <f t="shared" si="575"/>
        <v/>
      </c>
    </row>
    <row r="7315" spans="2:19" x14ac:dyDescent="0.3">
      <c r="B7315" s="24" t="str">
        <f>_xlfn.IFNA(VLOOKUP(A7315,list!B:C,2,FALSE),"")</f>
        <v/>
      </c>
      <c r="D7315" s="24" t="str">
        <f>_xlfn.IFNA(VLOOKUP(C7315,list!$G$2:$I$10,2,FALSE),"")</f>
        <v/>
      </c>
      <c r="E7315" s="24" t="str">
        <f>_xlfn.IFNA(VLOOKUP(C7315,list!G:I,3,FALSE),"")</f>
        <v/>
      </c>
      <c r="O7315" s="26" t="str">
        <f t="shared" si="572"/>
        <v/>
      </c>
      <c r="P7315" s="28" t="str">
        <f t="shared" si="576"/>
        <v/>
      </c>
      <c r="Q7315" s="24" t="str">
        <f t="shared" si="573"/>
        <v/>
      </c>
      <c r="R7315" s="24" t="str">
        <f t="shared" si="574"/>
        <v/>
      </c>
      <c r="S7315" s="27" t="str">
        <f t="shared" si="575"/>
        <v/>
      </c>
    </row>
    <row r="7316" spans="2:19" x14ac:dyDescent="0.3">
      <c r="B7316" s="24" t="str">
        <f>_xlfn.IFNA(VLOOKUP(A7316,list!B:C,2,FALSE),"")</f>
        <v/>
      </c>
      <c r="D7316" s="24" t="str">
        <f>_xlfn.IFNA(VLOOKUP(C7316,list!$G$2:$I$10,2,FALSE),"")</f>
        <v/>
      </c>
      <c r="E7316" s="24" t="str">
        <f>_xlfn.IFNA(VLOOKUP(C7316,list!G:I,3,FALSE),"")</f>
        <v/>
      </c>
      <c r="O7316" s="26" t="str">
        <f t="shared" si="572"/>
        <v/>
      </c>
      <c r="P7316" s="28" t="str">
        <f t="shared" si="576"/>
        <v/>
      </c>
      <c r="Q7316" s="24" t="str">
        <f t="shared" si="573"/>
        <v/>
      </c>
      <c r="R7316" s="24" t="str">
        <f t="shared" si="574"/>
        <v/>
      </c>
      <c r="S7316" s="27" t="str">
        <f t="shared" si="575"/>
        <v/>
      </c>
    </row>
    <row r="7317" spans="2:19" x14ac:dyDescent="0.3">
      <c r="B7317" s="24" t="str">
        <f>_xlfn.IFNA(VLOOKUP(A7317,list!B:C,2,FALSE),"")</f>
        <v/>
      </c>
      <c r="D7317" s="24" t="str">
        <f>_xlfn.IFNA(VLOOKUP(C7317,list!$G$2:$I$10,2,FALSE),"")</f>
        <v/>
      </c>
      <c r="E7317" s="24" t="str">
        <f>_xlfn.IFNA(VLOOKUP(C7317,list!G:I,3,FALSE),"")</f>
        <v/>
      </c>
      <c r="O7317" s="26" t="str">
        <f t="shared" si="572"/>
        <v/>
      </c>
      <c r="P7317" s="28" t="str">
        <f t="shared" si="576"/>
        <v/>
      </c>
      <c r="Q7317" s="24" t="str">
        <f t="shared" si="573"/>
        <v/>
      </c>
      <c r="R7317" s="24" t="str">
        <f t="shared" si="574"/>
        <v/>
      </c>
      <c r="S7317" s="27" t="str">
        <f t="shared" si="575"/>
        <v/>
      </c>
    </row>
    <row r="7318" spans="2:19" x14ac:dyDescent="0.3">
      <c r="B7318" s="24" t="str">
        <f>_xlfn.IFNA(VLOOKUP(A7318,list!B:C,2,FALSE),"")</f>
        <v/>
      </c>
      <c r="D7318" s="24" t="str">
        <f>_xlfn.IFNA(VLOOKUP(C7318,list!$G$2:$I$10,2,FALSE),"")</f>
        <v/>
      </c>
      <c r="E7318" s="24" t="str">
        <f>_xlfn.IFNA(VLOOKUP(C7318,list!G:I,3,FALSE),"")</f>
        <v/>
      </c>
      <c r="O7318" s="26" t="str">
        <f t="shared" si="572"/>
        <v/>
      </c>
      <c r="P7318" s="28" t="str">
        <f t="shared" si="576"/>
        <v/>
      </c>
      <c r="Q7318" s="24" t="str">
        <f t="shared" si="573"/>
        <v/>
      </c>
      <c r="R7318" s="24" t="str">
        <f t="shared" si="574"/>
        <v/>
      </c>
      <c r="S7318" s="27" t="str">
        <f t="shared" si="575"/>
        <v/>
      </c>
    </row>
    <row r="7319" spans="2:19" x14ac:dyDescent="0.3">
      <c r="B7319" s="24" t="str">
        <f>_xlfn.IFNA(VLOOKUP(A7319,list!B:C,2,FALSE),"")</f>
        <v/>
      </c>
      <c r="D7319" s="24" t="str">
        <f>_xlfn.IFNA(VLOOKUP(C7319,list!$G$2:$I$10,2,FALSE),"")</f>
        <v/>
      </c>
      <c r="E7319" s="24" t="str">
        <f>_xlfn.IFNA(VLOOKUP(C7319,list!G:I,3,FALSE),"")</f>
        <v/>
      </c>
      <c r="O7319" s="26" t="str">
        <f t="shared" si="572"/>
        <v/>
      </c>
      <c r="P7319" s="28" t="str">
        <f t="shared" si="576"/>
        <v/>
      </c>
      <c r="Q7319" s="24" t="str">
        <f t="shared" si="573"/>
        <v/>
      </c>
      <c r="R7319" s="24" t="str">
        <f t="shared" si="574"/>
        <v/>
      </c>
      <c r="S7319" s="27" t="str">
        <f t="shared" si="575"/>
        <v/>
      </c>
    </row>
    <row r="7320" spans="2:19" x14ac:dyDescent="0.3">
      <c r="B7320" s="24" t="str">
        <f>_xlfn.IFNA(VLOOKUP(A7320,list!B:C,2,FALSE),"")</f>
        <v/>
      </c>
      <c r="D7320" s="24" t="str">
        <f>_xlfn.IFNA(VLOOKUP(C7320,list!$G$2:$I$10,2,FALSE),"")</f>
        <v/>
      </c>
      <c r="E7320" s="24" t="str">
        <f>_xlfn.IFNA(VLOOKUP(C7320,list!G:I,3,FALSE),"")</f>
        <v/>
      </c>
      <c r="O7320" s="26" t="str">
        <f t="shared" si="572"/>
        <v/>
      </c>
      <c r="P7320" s="28" t="str">
        <f t="shared" si="576"/>
        <v/>
      </c>
      <c r="Q7320" s="24" t="str">
        <f t="shared" si="573"/>
        <v/>
      </c>
      <c r="R7320" s="24" t="str">
        <f t="shared" si="574"/>
        <v/>
      </c>
      <c r="S7320" s="27" t="str">
        <f t="shared" si="575"/>
        <v/>
      </c>
    </row>
    <row r="7321" spans="2:19" x14ac:dyDescent="0.3">
      <c r="B7321" s="24" t="str">
        <f>_xlfn.IFNA(VLOOKUP(A7321,list!B:C,2,FALSE),"")</f>
        <v/>
      </c>
      <c r="D7321" s="24" t="str">
        <f>_xlfn.IFNA(VLOOKUP(C7321,list!$G$2:$I$10,2,FALSE),"")</f>
        <v/>
      </c>
      <c r="E7321" s="24" t="str">
        <f>_xlfn.IFNA(VLOOKUP(C7321,list!G:I,3,FALSE),"")</f>
        <v/>
      </c>
      <c r="O7321" s="26" t="str">
        <f t="shared" si="572"/>
        <v/>
      </c>
      <c r="P7321" s="28" t="str">
        <f t="shared" si="576"/>
        <v/>
      </c>
      <c r="Q7321" s="24" t="str">
        <f t="shared" si="573"/>
        <v/>
      </c>
      <c r="R7321" s="24" t="str">
        <f t="shared" si="574"/>
        <v/>
      </c>
      <c r="S7321" s="27" t="str">
        <f t="shared" si="575"/>
        <v/>
      </c>
    </row>
    <row r="7322" spans="2:19" x14ac:dyDescent="0.3">
      <c r="B7322" s="24" t="str">
        <f>_xlfn.IFNA(VLOOKUP(A7322,list!B:C,2,FALSE),"")</f>
        <v/>
      </c>
      <c r="D7322" s="24" t="str">
        <f>_xlfn.IFNA(VLOOKUP(C7322,list!$G$2:$I$10,2,FALSE),"")</f>
        <v/>
      </c>
      <c r="E7322" s="24" t="str">
        <f>_xlfn.IFNA(VLOOKUP(C7322,list!G:I,3,FALSE),"")</f>
        <v/>
      </c>
      <c r="O7322" s="26" t="str">
        <f t="shared" si="572"/>
        <v/>
      </c>
      <c r="P7322" s="28" t="str">
        <f t="shared" si="576"/>
        <v/>
      </c>
      <c r="Q7322" s="24" t="str">
        <f t="shared" si="573"/>
        <v/>
      </c>
      <c r="R7322" s="24" t="str">
        <f t="shared" si="574"/>
        <v/>
      </c>
      <c r="S7322" s="27" t="str">
        <f t="shared" si="575"/>
        <v/>
      </c>
    </row>
    <row r="7323" spans="2:19" x14ac:dyDescent="0.3">
      <c r="B7323" s="24" t="str">
        <f>_xlfn.IFNA(VLOOKUP(A7323,list!B:C,2,FALSE),"")</f>
        <v/>
      </c>
      <c r="D7323" s="24" t="str">
        <f>_xlfn.IFNA(VLOOKUP(C7323,list!$G$2:$I$10,2,FALSE),"")</f>
        <v/>
      </c>
      <c r="E7323" s="24" t="str">
        <f>_xlfn.IFNA(VLOOKUP(C7323,list!G:I,3,FALSE),"")</f>
        <v/>
      </c>
      <c r="O7323" s="26" t="str">
        <f t="shared" si="572"/>
        <v/>
      </c>
      <c r="P7323" s="28" t="str">
        <f t="shared" si="576"/>
        <v/>
      </c>
      <c r="Q7323" s="24" t="str">
        <f t="shared" si="573"/>
        <v/>
      </c>
      <c r="R7323" s="24" t="str">
        <f t="shared" si="574"/>
        <v/>
      </c>
      <c r="S7323" s="27" t="str">
        <f t="shared" si="575"/>
        <v/>
      </c>
    </row>
    <row r="7324" spans="2:19" x14ac:dyDescent="0.3">
      <c r="B7324" s="24" t="str">
        <f>_xlfn.IFNA(VLOOKUP(A7324,list!B:C,2,FALSE),"")</f>
        <v/>
      </c>
      <c r="D7324" s="24" t="str">
        <f>_xlfn.IFNA(VLOOKUP(C7324,list!$G$2:$I$10,2,FALSE),"")</f>
        <v/>
      </c>
      <c r="E7324" s="24" t="str">
        <f>_xlfn.IFNA(VLOOKUP(C7324,list!G:I,3,FALSE),"")</f>
        <v/>
      </c>
      <c r="O7324" s="26" t="str">
        <f t="shared" si="572"/>
        <v/>
      </c>
      <c r="P7324" s="28" t="str">
        <f t="shared" si="576"/>
        <v/>
      </c>
      <c r="Q7324" s="24" t="str">
        <f t="shared" si="573"/>
        <v/>
      </c>
      <c r="R7324" s="24" t="str">
        <f t="shared" si="574"/>
        <v/>
      </c>
      <c r="S7324" s="27" t="str">
        <f t="shared" si="575"/>
        <v/>
      </c>
    </row>
    <row r="7325" spans="2:19" x14ac:dyDescent="0.3">
      <c r="B7325" s="24" t="str">
        <f>_xlfn.IFNA(VLOOKUP(A7325,list!B:C,2,FALSE),"")</f>
        <v/>
      </c>
      <c r="D7325" s="24" t="str">
        <f>_xlfn.IFNA(VLOOKUP(C7325,list!$G$2:$I$10,2,FALSE),"")</f>
        <v/>
      </c>
      <c r="E7325" s="24" t="str">
        <f>_xlfn.IFNA(VLOOKUP(C7325,list!G:I,3,FALSE),"")</f>
        <v/>
      </c>
      <c r="O7325" s="26" t="str">
        <f t="shared" si="572"/>
        <v/>
      </c>
      <c r="P7325" s="28" t="str">
        <f t="shared" si="576"/>
        <v/>
      </c>
      <c r="Q7325" s="24" t="str">
        <f t="shared" si="573"/>
        <v/>
      </c>
      <c r="R7325" s="24" t="str">
        <f t="shared" si="574"/>
        <v/>
      </c>
      <c r="S7325" s="27" t="str">
        <f t="shared" si="575"/>
        <v/>
      </c>
    </row>
    <row r="7326" spans="2:19" x14ac:dyDescent="0.3">
      <c r="B7326" s="24" t="str">
        <f>_xlfn.IFNA(VLOOKUP(A7326,list!B:C,2,FALSE),"")</f>
        <v/>
      </c>
      <c r="D7326" s="24" t="str">
        <f>_xlfn.IFNA(VLOOKUP(C7326,list!$G$2:$I$10,2,FALSE),"")</f>
        <v/>
      </c>
      <c r="E7326" s="24" t="str">
        <f>_xlfn.IFNA(VLOOKUP(C7326,list!G:I,3,FALSE),"")</f>
        <v/>
      </c>
      <c r="O7326" s="26" t="str">
        <f t="shared" si="572"/>
        <v/>
      </c>
      <c r="P7326" s="28" t="str">
        <f t="shared" si="576"/>
        <v/>
      </c>
      <c r="Q7326" s="24" t="str">
        <f t="shared" si="573"/>
        <v/>
      </c>
      <c r="R7326" s="24" t="str">
        <f t="shared" si="574"/>
        <v/>
      </c>
      <c r="S7326" s="27" t="str">
        <f t="shared" si="575"/>
        <v/>
      </c>
    </row>
    <row r="7327" spans="2:19" x14ac:dyDescent="0.3">
      <c r="B7327" s="24" t="str">
        <f>_xlfn.IFNA(VLOOKUP(A7327,list!B:C,2,FALSE),"")</f>
        <v/>
      </c>
      <c r="D7327" s="24" t="str">
        <f>_xlfn.IFNA(VLOOKUP(C7327,list!$G$2:$I$10,2,FALSE),"")</f>
        <v/>
      </c>
      <c r="E7327" s="24" t="str">
        <f>_xlfn.IFNA(VLOOKUP(C7327,list!G:I,3,FALSE),"")</f>
        <v/>
      </c>
      <c r="O7327" s="26" t="str">
        <f t="shared" si="572"/>
        <v/>
      </c>
      <c r="P7327" s="28" t="str">
        <f t="shared" si="576"/>
        <v/>
      </c>
      <c r="Q7327" s="24" t="str">
        <f t="shared" si="573"/>
        <v/>
      </c>
      <c r="R7327" s="24" t="str">
        <f t="shared" si="574"/>
        <v/>
      </c>
      <c r="S7327" s="27" t="str">
        <f t="shared" si="575"/>
        <v/>
      </c>
    </row>
    <row r="7328" spans="2:19" x14ac:dyDescent="0.3">
      <c r="B7328" s="24" t="str">
        <f>_xlfn.IFNA(VLOOKUP(A7328,list!B:C,2,FALSE),"")</f>
        <v/>
      </c>
      <c r="D7328" s="24" t="str">
        <f>_xlfn.IFNA(VLOOKUP(C7328,list!$G$2:$I$10,2,FALSE),"")</f>
        <v/>
      </c>
      <c r="E7328" s="24" t="str">
        <f>_xlfn.IFNA(VLOOKUP(C7328,list!G:I,3,FALSE),"")</f>
        <v/>
      </c>
      <c r="O7328" s="26" t="str">
        <f t="shared" si="572"/>
        <v/>
      </c>
      <c r="P7328" s="28" t="str">
        <f t="shared" si="576"/>
        <v/>
      </c>
      <c r="Q7328" s="24" t="str">
        <f t="shared" si="573"/>
        <v/>
      </c>
      <c r="R7328" s="24" t="str">
        <f t="shared" si="574"/>
        <v/>
      </c>
      <c r="S7328" s="27" t="str">
        <f t="shared" si="575"/>
        <v/>
      </c>
    </row>
    <row r="7329" spans="2:19" x14ac:dyDescent="0.3">
      <c r="B7329" s="24" t="str">
        <f>_xlfn.IFNA(VLOOKUP(A7329,list!B:C,2,FALSE),"")</f>
        <v/>
      </c>
      <c r="D7329" s="24" t="str">
        <f>_xlfn.IFNA(VLOOKUP(C7329,list!$G$2:$I$10,2,FALSE),"")</f>
        <v/>
      </c>
      <c r="E7329" s="24" t="str">
        <f>_xlfn.IFNA(VLOOKUP(C7329,list!G:I,3,FALSE),"")</f>
        <v/>
      </c>
      <c r="O7329" s="26" t="str">
        <f t="shared" si="572"/>
        <v/>
      </c>
      <c r="P7329" s="28" t="str">
        <f t="shared" si="576"/>
        <v/>
      </c>
      <c r="Q7329" s="24" t="str">
        <f t="shared" si="573"/>
        <v/>
      </c>
      <c r="R7329" s="24" t="str">
        <f t="shared" si="574"/>
        <v/>
      </c>
      <c r="S7329" s="27" t="str">
        <f t="shared" si="575"/>
        <v/>
      </c>
    </row>
    <row r="7330" spans="2:19" x14ac:dyDescent="0.3">
      <c r="B7330" s="24" t="str">
        <f>_xlfn.IFNA(VLOOKUP(A7330,list!B:C,2,FALSE),"")</f>
        <v/>
      </c>
      <c r="D7330" s="24" t="str">
        <f>_xlfn.IFNA(VLOOKUP(C7330,list!$G$2:$I$10,2,FALSE),"")</f>
        <v/>
      </c>
      <c r="E7330" s="24" t="str">
        <f>_xlfn.IFNA(VLOOKUP(C7330,list!G:I,3,FALSE),"")</f>
        <v/>
      </c>
      <c r="O7330" s="26" t="str">
        <f t="shared" si="572"/>
        <v/>
      </c>
      <c r="P7330" s="28" t="str">
        <f t="shared" si="576"/>
        <v/>
      </c>
      <c r="Q7330" s="24" t="str">
        <f t="shared" si="573"/>
        <v/>
      </c>
      <c r="R7330" s="24" t="str">
        <f t="shared" si="574"/>
        <v/>
      </c>
      <c r="S7330" s="27" t="str">
        <f t="shared" si="575"/>
        <v/>
      </c>
    </row>
    <row r="7331" spans="2:19" x14ac:dyDescent="0.3">
      <c r="B7331" s="24" t="str">
        <f>_xlfn.IFNA(VLOOKUP(A7331,list!B:C,2,FALSE),"")</f>
        <v/>
      </c>
      <c r="D7331" s="24" t="str">
        <f>_xlfn.IFNA(VLOOKUP(C7331,list!$G$2:$I$10,2,FALSE),"")</f>
        <v/>
      </c>
      <c r="E7331" s="24" t="str">
        <f>_xlfn.IFNA(VLOOKUP(C7331,list!G:I,3,FALSE),"")</f>
        <v/>
      </c>
      <c r="O7331" s="26" t="str">
        <f t="shared" si="572"/>
        <v/>
      </c>
      <c r="P7331" s="28" t="str">
        <f t="shared" si="576"/>
        <v/>
      </c>
      <c r="Q7331" s="24" t="str">
        <f t="shared" si="573"/>
        <v/>
      </c>
      <c r="R7331" s="24" t="str">
        <f t="shared" si="574"/>
        <v/>
      </c>
      <c r="S7331" s="27" t="str">
        <f t="shared" si="575"/>
        <v/>
      </c>
    </row>
    <row r="7332" spans="2:19" x14ac:dyDescent="0.3">
      <c r="B7332" s="24" t="str">
        <f>_xlfn.IFNA(VLOOKUP(A7332,list!B:C,2,FALSE),"")</f>
        <v/>
      </c>
      <c r="D7332" s="24" t="str">
        <f>_xlfn.IFNA(VLOOKUP(C7332,list!$G$2:$I$10,2,FALSE),"")</f>
        <v/>
      </c>
      <c r="E7332" s="24" t="str">
        <f>_xlfn.IFNA(VLOOKUP(C7332,list!G:I,3,FALSE),"")</f>
        <v/>
      </c>
      <c r="O7332" s="26" t="str">
        <f t="shared" si="572"/>
        <v/>
      </c>
      <c r="P7332" s="28" t="str">
        <f t="shared" si="576"/>
        <v/>
      </c>
      <c r="Q7332" s="24" t="str">
        <f t="shared" si="573"/>
        <v/>
      </c>
      <c r="R7332" s="24" t="str">
        <f t="shared" si="574"/>
        <v/>
      </c>
      <c r="S7332" s="27" t="str">
        <f t="shared" si="575"/>
        <v/>
      </c>
    </row>
    <row r="7333" spans="2:19" x14ac:dyDescent="0.3">
      <c r="B7333" s="24" t="str">
        <f>_xlfn.IFNA(VLOOKUP(A7333,list!B:C,2,FALSE),"")</f>
        <v/>
      </c>
      <c r="D7333" s="24" t="str">
        <f>_xlfn.IFNA(VLOOKUP(C7333,list!$G$2:$I$10,2,FALSE),"")</f>
        <v/>
      </c>
      <c r="E7333" s="24" t="str">
        <f>_xlfn.IFNA(VLOOKUP(C7333,list!G:I,3,FALSE),"")</f>
        <v/>
      </c>
      <c r="O7333" s="26" t="str">
        <f t="shared" si="572"/>
        <v/>
      </c>
      <c r="P7333" s="28" t="str">
        <f t="shared" si="576"/>
        <v/>
      </c>
      <c r="Q7333" s="24" t="str">
        <f t="shared" si="573"/>
        <v/>
      </c>
      <c r="R7333" s="24" t="str">
        <f t="shared" si="574"/>
        <v/>
      </c>
      <c r="S7333" s="27" t="str">
        <f t="shared" si="575"/>
        <v/>
      </c>
    </row>
    <row r="7334" spans="2:19" x14ac:dyDescent="0.3">
      <c r="B7334" s="24" t="str">
        <f>_xlfn.IFNA(VLOOKUP(A7334,list!B:C,2,FALSE),"")</f>
        <v/>
      </c>
      <c r="D7334" s="24" t="str">
        <f>_xlfn.IFNA(VLOOKUP(C7334,list!$G$2:$I$10,2,FALSE),"")</f>
        <v/>
      </c>
      <c r="E7334" s="24" t="str">
        <f>_xlfn.IFNA(VLOOKUP(C7334,list!G:I,3,FALSE),"")</f>
        <v/>
      </c>
      <c r="O7334" s="26" t="str">
        <f t="shared" si="572"/>
        <v/>
      </c>
      <c r="P7334" s="28" t="str">
        <f t="shared" si="576"/>
        <v/>
      </c>
      <c r="Q7334" s="24" t="str">
        <f t="shared" si="573"/>
        <v/>
      </c>
      <c r="R7334" s="24" t="str">
        <f t="shared" si="574"/>
        <v/>
      </c>
      <c r="S7334" s="27" t="str">
        <f t="shared" si="575"/>
        <v/>
      </c>
    </row>
    <row r="7335" spans="2:19" x14ac:dyDescent="0.3">
      <c r="B7335" s="24" t="str">
        <f>_xlfn.IFNA(VLOOKUP(A7335,list!B:C,2,FALSE),"")</f>
        <v/>
      </c>
      <c r="D7335" s="24" t="str">
        <f>_xlfn.IFNA(VLOOKUP(C7335,list!$G$2:$I$10,2,FALSE),"")</f>
        <v/>
      </c>
      <c r="E7335" s="24" t="str">
        <f>_xlfn.IFNA(VLOOKUP(C7335,list!G:I,3,FALSE),"")</f>
        <v/>
      </c>
      <c r="O7335" s="26" t="str">
        <f t="shared" si="572"/>
        <v/>
      </c>
      <c r="P7335" s="28" t="str">
        <f t="shared" si="576"/>
        <v/>
      </c>
      <c r="Q7335" s="24" t="str">
        <f t="shared" si="573"/>
        <v/>
      </c>
      <c r="R7335" s="24" t="str">
        <f t="shared" si="574"/>
        <v/>
      </c>
      <c r="S7335" s="27" t="str">
        <f t="shared" si="575"/>
        <v/>
      </c>
    </row>
    <row r="7336" spans="2:19" x14ac:dyDescent="0.3">
      <c r="B7336" s="24" t="str">
        <f>_xlfn.IFNA(VLOOKUP(A7336,list!B:C,2,FALSE),"")</f>
        <v/>
      </c>
      <c r="D7336" s="24" t="str">
        <f>_xlfn.IFNA(VLOOKUP(C7336,list!$G$2:$I$10,2,FALSE),"")</f>
        <v/>
      </c>
      <c r="E7336" s="24" t="str">
        <f>_xlfn.IFNA(VLOOKUP(C7336,list!G:I,3,FALSE),"")</f>
        <v/>
      </c>
      <c r="O7336" s="26" t="str">
        <f t="shared" si="572"/>
        <v/>
      </c>
      <c r="P7336" s="28" t="str">
        <f t="shared" si="576"/>
        <v/>
      </c>
      <c r="Q7336" s="24" t="str">
        <f t="shared" si="573"/>
        <v/>
      </c>
      <c r="R7336" s="24" t="str">
        <f t="shared" si="574"/>
        <v/>
      </c>
      <c r="S7336" s="27" t="str">
        <f t="shared" si="575"/>
        <v/>
      </c>
    </row>
    <row r="7337" spans="2:19" x14ac:dyDescent="0.3">
      <c r="B7337" s="24" t="str">
        <f>_xlfn.IFNA(VLOOKUP(A7337,list!B:C,2,FALSE),"")</f>
        <v/>
      </c>
      <c r="D7337" s="24" t="str">
        <f>_xlfn.IFNA(VLOOKUP(C7337,list!$G$2:$I$10,2,FALSE),"")</f>
        <v/>
      </c>
      <c r="E7337" s="24" t="str">
        <f>_xlfn.IFNA(VLOOKUP(C7337,list!G:I,3,FALSE),"")</f>
        <v/>
      </c>
      <c r="O7337" s="26" t="str">
        <f t="shared" si="572"/>
        <v/>
      </c>
      <c r="P7337" s="28" t="str">
        <f t="shared" si="576"/>
        <v/>
      </c>
      <c r="Q7337" s="24" t="str">
        <f t="shared" si="573"/>
        <v/>
      </c>
      <c r="R7337" s="24" t="str">
        <f t="shared" si="574"/>
        <v/>
      </c>
      <c r="S7337" s="27" t="str">
        <f t="shared" si="575"/>
        <v/>
      </c>
    </row>
    <row r="7338" spans="2:19" x14ac:dyDescent="0.3">
      <c r="B7338" s="24" t="str">
        <f>_xlfn.IFNA(VLOOKUP(A7338,list!B:C,2,FALSE),"")</f>
        <v/>
      </c>
      <c r="D7338" s="24" t="str">
        <f>_xlfn.IFNA(VLOOKUP(C7338,list!$G$2:$I$10,2,FALSE),"")</f>
        <v/>
      </c>
      <c r="E7338" s="24" t="str">
        <f>_xlfn.IFNA(VLOOKUP(C7338,list!G:I,3,FALSE),"")</f>
        <v/>
      </c>
      <c r="O7338" s="26" t="str">
        <f t="shared" si="572"/>
        <v/>
      </c>
      <c r="P7338" s="28" t="str">
        <f t="shared" si="576"/>
        <v/>
      </c>
      <c r="Q7338" s="24" t="str">
        <f t="shared" si="573"/>
        <v/>
      </c>
      <c r="R7338" s="24" t="str">
        <f t="shared" si="574"/>
        <v/>
      </c>
      <c r="S7338" s="27" t="str">
        <f t="shared" si="575"/>
        <v/>
      </c>
    </row>
    <row r="7339" spans="2:19" x14ac:dyDescent="0.3">
      <c r="B7339" s="24" t="str">
        <f>_xlfn.IFNA(VLOOKUP(A7339,list!B:C,2,FALSE),"")</f>
        <v/>
      </c>
      <c r="D7339" s="24" t="str">
        <f>_xlfn.IFNA(VLOOKUP(C7339,list!$G$2:$I$10,2,FALSE),"")</f>
        <v/>
      </c>
      <c r="E7339" s="24" t="str">
        <f>_xlfn.IFNA(VLOOKUP(C7339,list!G:I,3,FALSE),"")</f>
        <v/>
      </c>
      <c r="O7339" s="26" t="str">
        <f t="shared" si="572"/>
        <v/>
      </c>
      <c r="P7339" s="28" t="str">
        <f t="shared" si="576"/>
        <v/>
      </c>
      <c r="Q7339" s="24" t="str">
        <f t="shared" si="573"/>
        <v/>
      </c>
      <c r="R7339" s="24" t="str">
        <f t="shared" si="574"/>
        <v/>
      </c>
      <c r="S7339" s="27" t="str">
        <f t="shared" si="575"/>
        <v/>
      </c>
    </row>
    <row r="7340" spans="2:19" x14ac:dyDescent="0.3">
      <c r="B7340" s="24" t="str">
        <f>_xlfn.IFNA(VLOOKUP(A7340,list!B:C,2,FALSE),"")</f>
        <v/>
      </c>
      <c r="D7340" s="24" t="str">
        <f>_xlfn.IFNA(VLOOKUP(C7340,list!$G$2:$I$10,2,FALSE),"")</f>
        <v/>
      </c>
      <c r="E7340" s="24" t="str">
        <f>_xlfn.IFNA(VLOOKUP(C7340,list!G:I,3,FALSE),"")</f>
        <v/>
      </c>
      <c r="O7340" s="26" t="str">
        <f t="shared" si="572"/>
        <v/>
      </c>
      <c r="P7340" s="28" t="str">
        <f t="shared" si="576"/>
        <v/>
      </c>
      <c r="Q7340" s="24" t="str">
        <f t="shared" si="573"/>
        <v/>
      </c>
      <c r="R7340" s="24" t="str">
        <f t="shared" si="574"/>
        <v/>
      </c>
      <c r="S7340" s="27" t="str">
        <f t="shared" si="575"/>
        <v/>
      </c>
    </row>
    <row r="7341" spans="2:19" x14ac:dyDescent="0.3">
      <c r="B7341" s="24" t="str">
        <f>_xlfn.IFNA(VLOOKUP(A7341,list!B:C,2,FALSE),"")</f>
        <v/>
      </c>
      <c r="D7341" s="24" t="str">
        <f>_xlfn.IFNA(VLOOKUP(C7341,list!$G$2:$I$10,2,FALSE),"")</f>
        <v/>
      </c>
      <c r="E7341" s="24" t="str">
        <f>_xlfn.IFNA(VLOOKUP(C7341,list!G:I,3,FALSE),"")</f>
        <v/>
      </c>
      <c r="O7341" s="26" t="str">
        <f t="shared" si="572"/>
        <v/>
      </c>
      <c r="P7341" s="28" t="str">
        <f t="shared" si="576"/>
        <v/>
      </c>
      <c r="Q7341" s="24" t="str">
        <f t="shared" si="573"/>
        <v/>
      </c>
      <c r="R7341" s="24" t="str">
        <f t="shared" si="574"/>
        <v/>
      </c>
      <c r="S7341" s="27" t="str">
        <f t="shared" si="575"/>
        <v/>
      </c>
    </row>
    <row r="7342" spans="2:19" x14ac:dyDescent="0.3">
      <c r="B7342" s="24" t="str">
        <f>_xlfn.IFNA(VLOOKUP(A7342,list!B:C,2,FALSE),"")</f>
        <v/>
      </c>
      <c r="D7342" s="24" t="str">
        <f>_xlfn.IFNA(VLOOKUP(C7342,list!$G$2:$I$10,2,FALSE),"")</f>
        <v/>
      </c>
      <c r="E7342" s="24" t="str">
        <f>_xlfn.IFNA(VLOOKUP(C7342,list!G:I,3,FALSE),"")</f>
        <v/>
      </c>
      <c r="O7342" s="26" t="str">
        <f t="shared" si="572"/>
        <v/>
      </c>
      <c r="P7342" s="28" t="str">
        <f t="shared" si="576"/>
        <v/>
      </c>
      <c r="Q7342" s="24" t="str">
        <f t="shared" si="573"/>
        <v/>
      </c>
      <c r="R7342" s="24" t="str">
        <f t="shared" si="574"/>
        <v/>
      </c>
      <c r="S7342" s="27" t="str">
        <f t="shared" si="575"/>
        <v/>
      </c>
    </row>
    <row r="7343" spans="2:19" x14ac:dyDescent="0.3">
      <c r="B7343" s="24" t="str">
        <f>_xlfn.IFNA(VLOOKUP(A7343,list!B:C,2,FALSE),"")</f>
        <v/>
      </c>
      <c r="D7343" s="24" t="str">
        <f>_xlfn.IFNA(VLOOKUP(C7343,list!$G$2:$I$10,2,FALSE),"")</f>
        <v/>
      </c>
      <c r="E7343" s="24" t="str">
        <f>_xlfn.IFNA(VLOOKUP(C7343,list!G:I,3,FALSE),"")</f>
        <v/>
      </c>
      <c r="O7343" s="26" t="str">
        <f t="shared" si="572"/>
        <v/>
      </c>
      <c r="P7343" s="28" t="str">
        <f t="shared" si="576"/>
        <v/>
      </c>
      <c r="Q7343" s="24" t="str">
        <f t="shared" si="573"/>
        <v/>
      </c>
      <c r="R7343" s="24" t="str">
        <f t="shared" si="574"/>
        <v/>
      </c>
      <c r="S7343" s="27" t="str">
        <f t="shared" si="575"/>
        <v/>
      </c>
    </row>
    <row r="7344" spans="2:19" x14ac:dyDescent="0.3">
      <c r="B7344" s="24" t="str">
        <f>_xlfn.IFNA(VLOOKUP(A7344,list!B:C,2,FALSE),"")</f>
        <v/>
      </c>
      <c r="D7344" s="24" t="str">
        <f>_xlfn.IFNA(VLOOKUP(C7344,list!$G$2:$I$10,2,FALSE),"")</f>
        <v/>
      </c>
      <c r="E7344" s="24" t="str">
        <f>_xlfn.IFNA(VLOOKUP(C7344,list!G:I,3,FALSE),"")</f>
        <v/>
      </c>
      <c r="O7344" s="26" t="str">
        <f t="shared" si="572"/>
        <v/>
      </c>
      <c r="P7344" s="28" t="str">
        <f t="shared" si="576"/>
        <v/>
      </c>
      <c r="Q7344" s="24" t="str">
        <f t="shared" si="573"/>
        <v/>
      </c>
      <c r="R7344" s="24" t="str">
        <f t="shared" si="574"/>
        <v/>
      </c>
      <c r="S7344" s="27" t="str">
        <f t="shared" si="575"/>
        <v/>
      </c>
    </row>
    <row r="7345" spans="2:19" x14ac:dyDescent="0.3">
      <c r="B7345" s="24" t="str">
        <f>_xlfn.IFNA(VLOOKUP(A7345,list!B:C,2,FALSE),"")</f>
        <v/>
      </c>
      <c r="D7345" s="24" t="str">
        <f>_xlfn.IFNA(VLOOKUP(C7345,list!$G$2:$I$10,2,FALSE),"")</f>
        <v/>
      </c>
      <c r="E7345" s="24" t="str">
        <f>_xlfn.IFNA(VLOOKUP(C7345,list!G:I,3,FALSE),"")</f>
        <v/>
      </c>
      <c r="O7345" s="26" t="str">
        <f t="shared" si="572"/>
        <v/>
      </c>
      <c r="P7345" s="28" t="str">
        <f t="shared" si="576"/>
        <v/>
      </c>
      <c r="Q7345" s="24" t="str">
        <f t="shared" si="573"/>
        <v/>
      </c>
      <c r="R7345" s="24" t="str">
        <f t="shared" si="574"/>
        <v/>
      </c>
      <c r="S7345" s="27" t="str">
        <f t="shared" si="575"/>
        <v/>
      </c>
    </row>
    <row r="7346" spans="2:19" x14ac:dyDescent="0.3">
      <c r="B7346" s="24" t="str">
        <f>_xlfn.IFNA(VLOOKUP(A7346,list!B:C,2,FALSE),"")</f>
        <v/>
      </c>
      <c r="D7346" s="24" t="str">
        <f>_xlfn.IFNA(VLOOKUP(C7346,list!$G$2:$I$10,2,FALSE),"")</f>
        <v/>
      </c>
      <c r="E7346" s="24" t="str">
        <f>_xlfn.IFNA(VLOOKUP(C7346,list!G:I,3,FALSE),"")</f>
        <v/>
      </c>
      <c r="O7346" s="26" t="str">
        <f t="shared" si="572"/>
        <v/>
      </c>
      <c r="P7346" s="28" t="str">
        <f t="shared" si="576"/>
        <v/>
      </c>
      <c r="Q7346" s="24" t="str">
        <f t="shared" si="573"/>
        <v/>
      </c>
      <c r="R7346" s="24" t="str">
        <f t="shared" si="574"/>
        <v/>
      </c>
      <c r="S7346" s="27" t="str">
        <f t="shared" si="575"/>
        <v/>
      </c>
    </row>
    <row r="7347" spans="2:19" x14ac:dyDescent="0.3">
      <c r="B7347" s="24" t="str">
        <f>_xlfn.IFNA(VLOOKUP(A7347,list!B:C,2,FALSE),"")</f>
        <v/>
      </c>
      <c r="D7347" s="24" t="str">
        <f>_xlfn.IFNA(VLOOKUP(C7347,list!$G$2:$I$10,2,FALSE),"")</f>
        <v/>
      </c>
      <c r="E7347" s="24" t="str">
        <f>_xlfn.IFNA(VLOOKUP(C7347,list!G:I,3,FALSE),"")</f>
        <v/>
      </c>
      <c r="O7347" s="26" t="str">
        <f t="shared" si="572"/>
        <v/>
      </c>
      <c r="P7347" s="28" t="str">
        <f t="shared" si="576"/>
        <v/>
      </c>
      <c r="Q7347" s="24" t="str">
        <f t="shared" si="573"/>
        <v/>
      </c>
      <c r="R7347" s="24" t="str">
        <f t="shared" si="574"/>
        <v/>
      </c>
      <c r="S7347" s="27" t="str">
        <f t="shared" si="575"/>
        <v/>
      </c>
    </row>
    <row r="7348" spans="2:19" x14ac:dyDescent="0.3">
      <c r="B7348" s="24" t="str">
        <f>_xlfn.IFNA(VLOOKUP(A7348,list!B:C,2,FALSE),"")</f>
        <v/>
      </c>
      <c r="D7348" s="24" t="str">
        <f>_xlfn.IFNA(VLOOKUP(C7348,list!$G$2:$I$10,2,FALSE),"")</f>
        <v/>
      </c>
      <c r="E7348" s="24" t="str">
        <f>_xlfn.IFNA(VLOOKUP(C7348,list!G:I,3,FALSE),"")</f>
        <v/>
      </c>
      <c r="O7348" s="26" t="str">
        <f t="shared" si="572"/>
        <v/>
      </c>
      <c r="P7348" s="28" t="str">
        <f t="shared" si="576"/>
        <v/>
      </c>
      <c r="Q7348" s="24" t="str">
        <f t="shared" si="573"/>
        <v/>
      </c>
      <c r="R7348" s="24" t="str">
        <f t="shared" si="574"/>
        <v/>
      </c>
      <c r="S7348" s="27" t="str">
        <f t="shared" si="575"/>
        <v/>
      </c>
    </row>
    <row r="7349" spans="2:19" x14ac:dyDescent="0.3">
      <c r="B7349" s="24" t="str">
        <f>_xlfn.IFNA(VLOOKUP(A7349,list!B:C,2,FALSE),"")</f>
        <v/>
      </c>
      <c r="D7349" s="24" t="str">
        <f>_xlfn.IFNA(VLOOKUP(C7349,list!$G$2:$I$10,2,FALSE),"")</f>
        <v/>
      </c>
      <c r="E7349" s="24" t="str">
        <f>_xlfn.IFNA(VLOOKUP(C7349,list!G:I,3,FALSE),"")</f>
        <v/>
      </c>
      <c r="O7349" s="26" t="str">
        <f t="shared" si="572"/>
        <v/>
      </c>
      <c r="P7349" s="28" t="str">
        <f t="shared" si="576"/>
        <v/>
      </c>
      <c r="Q7349" s="24" t="str">
        <f t="shared" si="573"/>
        <v/>
      </c>
      <c r="R7349" s="24" t="str">
        <f t="shared" si="574"/>
        <v/>
      </c>
      <c r="S7349" s="27" t="str">
        <f t="shared" si="575"/>
        <v/>
      </c>
    </row>
    <row r="7350" spans="2:19" x14ac:dyDescent="0.3">
      <c r="B7350" s="24" t="str">
        <f>_xlfn.IFNA(VLOOKUP(A7350,list!B:C,2,FALSE),"")</f>
        <v/>
      </c>
      <c r="D7350" s="24" t="str">
        <f>_xlfn.IFNA(VLOOKUP(C7350,list!$G$2:$I$10,2,FALSE),"")</f>
        <v/>
      </c>
      <c r="E7350" s="24" t="str">
        <f>_xlfn.IFNA(VLOOKUP(C7350,list!G:I,3,FALSE),"")</f>
        <v/>
      </c>
      <c r="O7350" s="26" t="str">
        <f t="shared" si="572"/>
        <v/>
      </c>
      <c r="P7350" s="28" t="str">
        <f t="shared" si="576"/>
        <v/>
      </c>
      <c r="Q7350" s="24" t="str">
        <f t="shared" si="573"/>
        <v/>
      </c>
      <c r="R7350" s="24" t="str">
        <f t="shared" si="574"/>
        <v/>
      </c>
      <c r="S7350" s="27" t="str">
        <f t="shared" si="575"/>
        <v/>
      </c>
    </row>
    <row r="7351" spans="2:19" x14ac:dyDescent="0.3">
      <c r="B7351" s="24" t="str">
        <f>_xlfn.IFNA(VLOOKUP(A7351,list!B:C,2,FALSE),"")</f>
        <v/>
      </c>
      <c r="D7351" s="24" t="str">
        <f>_xlfn.IFNA(VLOOKUP(C7351,list!$G$2:$I$10,2,FALSE),"")</f>
        <v/>
      </c>
      <c r="E7351" s="24" t="str">
        <f>_xlfn.IFNA(VLOOKUP(C7351,list!G:I,3,FALSE),"")</f>
        <v/>
      </c>
      <c r="O7351" s="26" t="str">
        <f t="shared" si="572"/>
        <v/>
      </c>
      <c r="P7351" s="28" t="str">
        <f t="shared" si="576"/>
        <v/>
      </c>
      <c r="Q7351" s="24" t="str">
        <f t="shared" si="573"/>
        <v/>
      </c>
      <c r="R7351" s="24" t="str">
        <f t="shared" si="574"/>
        <v/>
      </c>
      <c r="S7351" s="27" t="str">
        <f t="shared" si="575"/>
        <v/>
      </c>
    </row>
    <row r="7352" spans="2:19" x14ac:dyDescent="0.3">
      <c r="B7352" s="24" t="str">
        <f>_xlfn.IFNA(VLOOKUP(A7352,list!B:C,2,FALSE),"")</f>
        <v/>
      </c>
      <c r="D7352" s="24" t="str">
        <f>_xlfn.IFNA(VLOOKUP(C7352,list!$G$2:$I$10,2,FALSE),"")</f>
        <v/>
      </c>
      <c r="E7352" s="24" t="str">
        <f>_xlfn.IFNA(VLOOKUP(C7352,list!G:I,3,FALSE),"")</f>
        <v/>
      </c>
      <c r="O7352" s="26" t="str">
        <f t="shared" si="572"/>
        <v/>
      </c>
      <c r="P7352" s="28" t="str">
        <f t="shared" si="576"/>
        <v/>
      </c>
      <c r="Q7352" s="24" t="str">
        <f t="shared" si="573"/>
        <v/>
      </c>
      <c r="R7352" s="24" t="str">
        <f t="shared" si="574"/>
        <v/>
      </c>
      <c r="S7352" s="27" t="str">
        <f t="shared" si="575"/>
        <v/>
      </c>
    </row>
    <row r="7353" spans="2:19" x14ac:dyDescent="0.3">
      <c r="B7353" s="24" t="str">
        <f>_xlfn.IFNA(VLOOKUP(A7353,list!B:C,2,FALSE),"")</f>
        <v/>
      </c>
      <c r="D7353" s="24" t="str">
        <f>_xlfn.IFNA(VLOOKUP(C7353,list!$G$2:$I$10,2,FALSE),"")</f>
        <v/>
      </c>
      <c r="E7353" s="24" t="str">
        <f>_xlfn.IFNA(VLOOKUP(C7353,list!G:I,3,FALSE),"")</f>
        <v/>
      </c>
      <c r="O7353" s="26" t="str">
        <f t="shared" si="572"/>
        <v/>
      </c>
      <c r="P7353" s="28" t="str">
        <f t="shared" si="576"/>
        <v/>
      </c>
      <c r="Q7353" s="24" t="str">
        <f t="shared" si="573"/>
        <v/>
      </c>
      <c r="R7353" s="24" t="str">
        <f t="shared" si="574"/>
        <v/>
      </c>
      <c r="S7353" s="27" t="str">
        <f t="shared" si="575"/>
        <v/>
      </c>
    </row>
    <row r="7354" spans="2:19" x14ac:dyDescent="0.3">
      <c r="B7354" s="24" t="str">
        <f>_xlfn.IFNA(VLOOKUP(A7354,list!B:C,2,FALSE),"")</f>
        <v/>
      </c>
      <c r="D7354" s="24" t="str">
        <f>_xlfn.IFNA(VLOOKUP(C7354,list!$G$2:$I$10,2,FALSE),"")</f>
        <v/>
      </c>
      <c r="E7354" s="24" t="str">
        <f>_xlfn.IFNA(VLOOKUP(C7354,list!G:I,3,FALSE),"")</f>
        <v/>
      </c>
      <c r="O7354" s="26" t="str">
        <f t="shared" si="572"/>
        <v/>
      </c>
      <c r="P7354" s="28" t="str">
        <f t="shared" si="576"/>
        <v/>
      </c>
      <c r="Q7354" s="24" t="str">
        <f t="shared" si="573"/>
        <v/>
      </c>
      <c r="R7354" s="24" t="str">
        <f t="shared" si="574"/>
        <v/>
      </c>
      <c r="S7354" s="27" t="str">
        <f t="shared" si="575"/>
        <v/>
      </c>
    </row>
    <row r="7355" spans="2:19" x14ac:dyDescent="0.3">
      <c r="B7355" s="24" t="str">
        <f>_xlfn.IFNA(VLOOKUP(A7355,list!B:C,2,FALSE),"")</f>
        <v/>
      </c>
      <c r="D7355" s="24" t="str">
        <f>_xlfn.IFNA(VLOOKUP(C7355,list!$G$2:$I$10,2,FALSE),"")</f>
        <v/>
      </c>
      <c r="E7355" s="24" t="str">
        <f>_xlfn.IFNA(VLOOKUP(C7355,list!G:I,3,FALSE),"")</f>
        <v/>
      </c>
      <c r="O7355" s="26" t="str">
        <f t="shared" si="572"/>
        <v/>
      </c>
      <c r="P7355" s="28" t="str">
        <f t="shared" si="576"/>
        <v/>
      </c>
      <c r="Q7355" s="24" t="str">
        <f t="shared" si="573"/>
        <v/>
      </c>
      <c r="R7355" s="24" t="str">
        <f t="shared" si="574"/>
        <v/>
      </c>
      <c r="S7355" s="27" t="str">
        <f t="shared" si="575"/>
        <v/>
      </c>
    </row>
    <row r="7356" spans="2:19" x14ac:dyDescent="0.3">
      <c r="B7356" s="24" t="str">
        <f>_xlfn.IFNA(VLOOKUP(A7356,list!B:C,2,FALSE),"")</f>
        <v/>
      </c>
      <c r="D7356" s="24" t="str">
        <f>_xlfn.IFNA(VLOOKUP(C7356,list!$G$2:$I$10,2,FALSE),"")</f>
        <v/>
      </c>
      <c r="E7356" s="24" t="str">
        <f>_xlfn.IFNA(VLOOKUP(C7356,list!G:I,3,FALSE),"")</f>
        <v/>
      </c>
      <c r="O7356" s="26" t="str">
        <f t="shared" si="572"/>
        <v/>
      </c>
      <c r="P7356" s="28" t="str">
        <f t="shared" si="576"/>
        <v/>
      </c>
      <c r="Q7356" s="24" t="str">
        <f t="shared" si="573"/>
        <v/>
      </c>
      <c r="R7356" s="24" t="str">
        <f t="shared" si="574"/>
        <v/>
      </c>
      <c r="S7356" s="27" t="str">
        <f t="shared" si="575"/>
        <v/>
      </c>
    </row>
    <row r="7357" spans="2:19" x14ac:dyDescent="0.3">
      <c r="B7357" s="24" t="str">
        <f>_xlfn.IFNA(VLOOKUP(A7357,list!B:C,2,FALSE),"")</f>
        <v/>
      </c>
      <c r="D7357" s="24" t="str">
        <f>_xlfn.IFNA(VLOOKUP(C7357,list!$G$2:$I$10,2,FALSE),"")</f>
        <v/>
      </c>
      <c r="E7357" s="24" t="str">
        <f>_xlfn.IFNA(VLOOKUP(C7357,list!G:I,3,FALSE),"")</f>
        <v/>
      </c>
      <c r="O7357" s="26" t="str">
        <f t="shared" si="572"/>
        <v/>
      </c>
      <c r="P7357" s="28" t="str">
        <f t="shared" si="576"/>
        <v/>
      </c>
      <c r="Q7357" s="24" t="str">
        <f t="shared" si="573"/>
        <v/>
      </c>
      <c r="R7357" s="24" t="str">
        <f t="shared" si="574"/>
        <v/>
      </c>
      <c r="S7357" s="27" t="str">
        <f t="shared" si="575"/>
        <v/>
      </c>
    </row>
    <row r="7358" spans="2:19" x14ac:dyDescent="0.3">
      <c r="B7358" s="24" t="str">
        <f>_xlfn.IFNA(VLOOKUP(A7358,list!B:C,2,FALSE),"")</f>
        <v/>
      </c>
      <c r="D7358" s="24" t="str">
        <f>_xlfn.IFNA(VLOOKUP(C7358,list!$G$2:$I$10,2,FALSE),"")</f>
        <v/>
      </c>
      <c r="E7358" s="24" t="str">
        <f>_xlfn.IFNA(VLOOKUP(C7358,list!G:I,3,FALSE),"")</f>
        <v/>
      </c>
      <c r="O7358" s="26" t="str">
        <f t="shared" si="572"/>
        <v/>
      </c>
      <c r="P7358" s="28" t="str">
        <f t="shared" si="576"/>
        <v/>
      </c>
      <c r="Q7358" s="24" t="str">
        <f t="shared" si="573"/>
        <v/>
      </c>
      <c r="R7358" s="24" t="str">
        <f t="shared" si="574"/>
        <v/>
      </c>
      <c r="S7358" s="27" t="str">
        <f t="shared" si="575"/>
        <v/>
      </c>
    </row>
    <row r="7359" spans="2:19" x14ac:dyDescent="0.3">
      <c r="B7359" s="24" t="str">
        <f>_xlfn.IFNA(VLOOKUP(A7359,list!B:C,2,FALSE),"")</f>
        <v/>
      </c>
      <c r="D7359" s="24" t="str">
        <f>_xlfn.IFNA(VLOOKUP(C7359,list!$G$2:$I$10,2,FALSE),"")</f>
        <v/>
      </c>
      <c r="E7359" s="24" t="str">
        <f>_xlfn.IFNA(VLOOKUP(C7359,list!G:I,3,FALSE),"")</f>
        <v/>
      </c>
      <c r="O7359" s="26" t="str">
        <f t="shared" si="572"/>
        <v/>
      </c>
      <c r="P7359" s="28" t="str">
        <f t="shared" si="576"/>
        <v/>
      </c>
      <c r="Q7359" s="24" t="str">
        <f t="shared" si="573"/>
        <v/>
      </c>
      <c r="R7359" s="24" t="str">
        <f t="shared" si="574"/>
        <v/>
      </c>
      <c r="S7359" s="27" t="str">
        <f t="shared" si="575"/>
        <v/>
      </c>
    </row>
    <row r="7360" spans="2:19" x14ac:dyDescent="0.3">
      <c r="B7360" s="24" t="str">
        <f>_xlfn.IFNA(VLOOKUP(A7360,list!B:C,2,FALSE),"")</f>
        <v/>
      </c>
      <c r="D7360" s="24" t="str">
        <f>_xlfn.IFNA(VLOOKUP(C7360,list!$G$2:$I$10,2,FALSE),"")</f>
        <v/>
      </c>
      <c r="E7360" s="24" t="str">
        <f>_xlfn.IFNA(VLOOKUP(C7360,list!G:I,3,FALSE),"")</f>
        <v/>
      </c>
      <c r="O7360" s="26" t="str">
        <f t="shared" si="572"/>
        <v/>
      </c>
      <c r="P7360" s="28" t="str">
        <f t="shared" si="576"/>
        <v/>
      </c>
      <c r="Q7360" s="24" t="str">
        <f t="shared" si="573"/>
        <v/>
      </c>
      <c r="R7360" s="24" t="str">
        <f t="shared" si="574"/>
        <v/>
      </c>
      <c r="S7360" s="27" t="str">
        <f t="shared" si="575"/>
        <v/>
      </c>
    </row>
    <row r="7361" spans="2:19" x14ac:dyDescent="0.3">
      <c r="B7361" s="24" t="str">
        <f>_xlfn.IFNA(VLOOKUP(A7361,list!B:C,2,FALSE),"")</f>
        <v/>
      </c>
      <c r="D7361" s="24" t="str">
        <f>_xlfn.IFNA(VLOOKUP(C7361,list!$G$2:$I$10,2,FALSE),"")</f>
        <v/>
      </c>
      <c r="E7361" s="24" t="str">
        <f>_xlfn.IFNA(VLOOKUP(C7361,list!G:I,3,FALSE),"")</f>
        <v/>
      </c>
      <c r="O7361" s="26" t="str">
        <f t="shared" si="572"/>
        <v/>
      </c>
      <c r="P7361" s="28" t="str">
        <f t="shared" si="576"/>
        <v/>
      </c>
      <c r="Q7361" s="24" t="str">
        <f t="shared" si="573"/>
        <v/>
      </c>
      <c r="R7361" s="24" t="str">
        <f t="shared" si="574"/>
        <v/>
      </c>
      <c r="S7361" s="27" t="str">
        <f t="shared" si="575"/>
        <v/>
      </c>
    </row>
    <row r="7362" spans="2:19" x14ac:dyDescent="0.3">
      <c r="B7362" s="24" t="str">
        <f>_xlfn.IFNA(VLOOKUP(A7362,list!B:C,2,FALSE),"")</f>
        <v/>
      </c>
      <c r="D7362" s="24" t="str">
        <f>_xlfn.IFNA(VLOOKUP(C7362,list!$G$2:$I$10,2,FALSE),"")</f>
        <v/>
      </c>
      <c r="E7362" s="24" t="str">
        <f>_xlfn.IFNA(VLOOKUP(C7362,list!G:I,3,FALSE),"")</f>
        <v/>
      </c>
      <c r="O7362" s="26" t="str">
        <f t="shared" ref="O7362:O7425" si="577">IFERROR(IF(H7362="","",DATE(YEAR(H7362),MONTH(H7362),1)),"")</f>
        <v/>
      </c>
      <c r="P7362" s="28" t="str">
        <f t="shared" si="576"/>
        <v/>
      </c>
      <c r="Q7362" s="24" t="str">
        <f t="shared" ref="Q7362:Q7425" si="578">IFERROR(IF(J7362="","",MONTH(EOMONTH(J7362,(DAY(J7362)&gt;15)+0))),"")</f>
        <v/>
      </c>
      <c r="R7362" s="24" t="str">
        <f t="shared" ref="R7362:R7425" si="579">IFERROR(IF(J7362="","",IF(AND(MONTH(J7362)=12,Q7362=1),YEAR(J7362)+1,YEAR(J7362))),"")</f>
        <v/>
      </c>
      <c r="S7362" s="27" t="str">
        <f t="shared" ref="S7362:S7425" si="580">IF(OR(Q7362="",R7362=""),"",DATE(R7362,Q7362,1))</f>
        <v/>
      </c>
    </row>
    <row r="7363" spans="2:19" x14ac:dyDescent="0.3">
      <c r="B7363" s="24" t="str">
        <f>_xlfn.IFNA(VLOOKUP(A7363,list!B:C,2,FALSE),"")</f>
        <v/>
      </c>
      <c r="D7363" s="24" t="str">
        <f>_xlfn.IFNA(VLOOKUP(C7363,list!$G$2:$I$10,2,FALSE),"")</f>
        <v/>
      </c>
      <c r="E7363" s="24" t="str">
        <f>_xlfn.IFNA(VLOOKUP(C7363,list!G:I,3,FALSE),"")</f>
        <v/>
      </c>
      <c r="O7363" s="26" t="str">
        <f t="shared" si="577"/>
        <v/>
      </c>
      <c r="P7363" s="28" t="str">
        <f t="shared" ref="P7363:P7426" si="581">IFERROR(IF(J7363&gt;0,((J7363-H7363)/7),""),"")</f>
        <v/>
      </c>
      <c r="Q7363" s="24" t="str">
        <f t="shared" si="578"/>
        <v/>
      </c>
      <c r="R7363" s="24" t="str">
        <f t="shared" si="579"/>
        <v/>
      </c>
      <c r="S7363" s="27" t="str">
        <f t="shared" si="580"/>
        <v/>
      </c>
    </row>
    <row r="7364" spans="2:19" x14ac:dyDescent="0.3">
      <c r="B7364" s="24" t="str">
        <f>_xlfn.IFNA(VLOOKUP(A7364,list!B:C,2,FALSE),"")</f>
        <v/>
      </c>
      <c r="D7364" s="24" t="str">
        <f>_xlfn.IFNA(VLOOKUP(C7364,list!$G$2:$I$10,2,FALSE),"")</f>
        <v/>
      </c>
      <c r="E7364" s="24" t="str">
        <f>_xlfn.IFNA(VLOOKUP(C7364,list!G:I,3,FALSE),"")</f>
        <v/>
      </c>
      <c r="O7364" s="26" t="str">
        <f t="shared" si="577"/>
        <v/>
      </c>
      <c r="P7364" s="28" t="str">
        <f t="shared" si="581"/>
        <v/>
      </c>
      <c r="Q7364" s="24" t="str">
        <f t="shared" si="578"/>
        <v/>
      </c>
      <c r="R7364" s="24" t="str">
        <f t="shared" si="579"/>
        <v/>
      </c>
      <c r="S7364" s="27" t="str">
        <f t="shared" si="580"/>
        <v/>
      </c>
    </row>
    <row r="7365" spans="2:19" x14ac:dyDescent="0.3">
      <c r="B7365" s="24" t="str">
        <f>_xlfn.IFNA(VLOOKUP(A7365,list!B:C,2,FALSE),"")</f>
        <v/>
      </c>
      <c r="D7365" s="24" t="str">
        <f>_xlfn.IFNA(VLOOKUP(C7365,list!$G$2:$I$10,2,FALSE),"")</f>
        <v/>
      </c>
      <c r="E7365" s="24" t="str">
        <f>_xlfn.IFNA(VLOOKUP(C7365,list!G:I,3,FALSE),"")</f>
        <v/>
      </c>
      <c r="O7365" s="26" t="str">
        <f t="shared" si="577"/>
        <v/>
      </c>
      <c r="P7365" s="28" t="str">
        <f t="shared" si="581"/>
        <v/>
      </c>
      <c r="Q7365" s="24" t="str">
        <f t="shared" si="578"/>
        <v/>
      </c>
      <c r="R7365" s="24" t="str">
        <f t="shared" si="579"/>
        <v/>
      </c>
      <c r="S7365" s="27" t="str">
        <f t="shared" si="580"/>
        <v/>
      </c>
    </row>
    <row r="7366" spans="2:19" x14ac:dyDescent="0.3">
      <c r="B7366" s="24" t="str">
        <f>_xlfn.IFNA(VLOOKUP(A7366,list!B:C,2,FALSE),"")</f>
        <v/>
      </c>
      <c r="D7366" s="24" t="str">
        <f>_xlfn.IFNA(VLOOKUP(C7366,list!$G$2:$I$10,2,FALSE),"")</f>
        <v/>
      </c>
      <c r="E7366" s="24" t="str">
        <f>_xlfn.IFNA(VLOOKUP(C7366,list!G:I,3,FALSE),"")</f>
        <v/>
      </c>
      <c r="O7366" s="26" t="str">
        <f t="shared" si="577"/>
        <v/>
      </c>
      <c r="P7366" s="28" t="str">
        <f t="shared" si="581"/>
        <v/>
      </c>
      <c r="Q7366" s="24" t="str">
        <f t="shared" si="578"/>
        <v/>
      </c>
      <c r="R7366" s="24" t="str">
        <f t="shared" si="579"/>
        <v/>
      </c>
      <c r="S7366" s="27" t="str">
        <f t="shared" si="580"/>
        <v/>
      </c>
    </row>
    <row r="7367" spans="2:19" x14ac:dyDescent="0.3">
      <c r="B7367" s="24" t="str">
        <f>_xlfn.IFNA(VLOOKUP(A7367,list!B:C,2,FALSE),"")</f>
        <v/>
      </c>
      <c r="D7367" s="24" t="str">
        <f>_xlfn.IFNA(VLOOKUP(C7367,list!$G$2:$I$10,2,FALSE),"")</f>
        <v/>
      </c>
      <c r="E7367" s="24" t="str">
        <f>_xlfn.IFNA(VLOOKUP(C7367,list!G:I,3,FALSE),"")</f>
        <v/>
      </c>
      <c r="O7367" s="26" t="str">
        <f t="shared" si="577"/>
        <v/>
      </c>
      <c r="P7367" s="28" t="str">
        <f t="shared" si="581"/>
        <v/>
      </c>
      <c r="Q7367" s="24" t="str">
        <f t="shared" si="578"/>
        <v/>
      </c>
      <c r="R7367" s="24" t="str">
        <f t="shared" si="579"/>
        <v/>
      </c>
      <c r="S7367" s="27" t="str">
        <f t="shared" si="580"/>
        <v/>
      </c>
    </row>
    <row r="7368" spans="2:19" x14ac:dyDescent="0.3">
      <c r="B7368" s="24" t="str">
        <f>_xlfn.IFNA(VLOOKUP(A7368,list!B:C,2,FALSE),"")</f>
        <v/>
      </c>
      <c r="D7368" s="24" t="str">
        <f>_xlfn.IFNA(VLOOKUP(C7368,list!$G$2:$I$10,2,FALSE),"")</f>
        <v/>
      </c>
      <c r="E7368" s="24" t="str">
        <f>_xlfn.IFNA(VLOOKUP(C7368,list!G:I,3,FALSE),"")</f>
        <v/>
      </c>
      <c r="O7368" s="26" t="str">
        <f t="shared" si="577"/>
        <v/>
      </c>
      <c r="P7368" s="28" t="str">
        <f t="shared" si="581"/>
        <v/>
      </c>
      <c r="Q7368" s="24" t="str">
        <f t="shared" si="578"/>
        <v/>
      </c>
      <c r="R7368" s="24" t="str">
        <f t="shared" si="579"/>
        <v/>
      </c>
      <c r="S7368" s="27" t="str">
        <f t="shared" si="580"/>
        <v/>
      </c>
    </row>
    <row r="7369" spans="2:19" x14ac:dyDescent="0.3">
      <c r="B7369" s="24" t="str">
        <f>_xlfn.IFNA(VLOOKUP(A7369,list!B:C,2,FALSE),"")</f>
        <v/>
      </c>
      <c r="D7369" s="24" t="str">
        <f>_xlfn.IFNA(VLOOKUP(C7369,list!$G$2:$I$10,2,FALSE),"")</f>
        <v/>
      </c>
      <c r="E7369" s="24" t="str">
        <f>_xlfn.IFNA(VLOOKUP(C7369,list!G:I,3,FALSE),"")</f>
        <v/>
      </c>
      <c r="O7369" s="26" t="str">
        <f t="shared" si="577"/>
        <v/>
      </c>
      <c r="P7369" s="28" t="str">
        <f t="shared" si="581"/>
        <v/>
      </c>
      <c r="Q7369" s="24" t="str">
        <f t="shared" si="578"/>
        <v/>
      </c>
      <c r="R7369" s="24" t="str">
        <f t="shared" si="579"/>
        <v/>
      </c>
      <c r="S7369" s="27" t="str">
        <f t="shared" si="580"/>
        <v/>
      </c>
    </row>
    <row r="7370" spans="2:19" x14ac:dyDescent="0.3">
      <c r="B7370" s="24" t="str">
        <f>_xlfn.IFNA(VLOOKUP(A7370,list!B:C,2,FALSE),"")</f>
        <v/>
      </c>
      <c r="D7370" s="24" t="str">
        <f>_xlfn.IFNA(VLOOKUP(C7370,list!$G$2:$I$10,2,FALSE),"")</f>
        <v/>
      </c>
      <c r="E7370" s="24" t="str">
        <f>_xlfn.IFNA(VLOOKUP(C7370,list!G:I,3,FALSE),"")</f>
        <v/>
      </c>
      <c r="O7370" s="26" t="str">
        <f t="shared" si="577"/>
        <v/>
      </c>
      <c r="P7370" s="28" t="str">
        <f t="shared" si="581"/>
        <v/>
      </c>
      <c r="Q7370" s="24" t="str">
        <f t="shared" si="578"/>
        <v/>
      </c>
      <c r="R7370" s="24" t="str">
        <f t="shared" si="579"/>
        <v/>
      </c>
      <c r="S7370" s="27" t="str">
        <f t="shared" si="580"/>
        <v/>
      </c>
    </row>
    <row r="7371" spans="2:19" x14ac:dyDescent="0.3">
      <c r="B7371" s="24" t="str">
        <f>_xlfn.IFNA(VLOOKUP(A7371,list!B:C,2,FALSE),"")</f>
        <v/>
      </c>
      <c r="D7371" s="24" t="str">
        <f>_xlfn.IFNA(VLOOKUP(C7371,list!$G$2:$I$10,2,FALSE),"")</f>
        <v/>
      </c>
      <c r="E7371" s="24" t="str">
        <f>_xlfn.IFNA(VLOOKUP(C7371,list!G:I,3,FALSE),"")</f>
        <v/>
      </c>
      <c r="O7371" s="26" t="str">
        <f t="shared" si="577"/>
        <v/>
      </c>
      <c r="P7371" s="28" t="str">
        <f t="shared" si="581"/>
        <v/>
      </c>
      <c r="Q7371" s="24" t="str">
        <f t="shared" si="578"/>
        <v/>
      </c>
      <c r="R7371" s="24" t="str">
        <f t="shared" si="579"/>
        <v/>
      </c>
      <c r="S7371" s="27" t="str">
        <f t="shared" si="580"/>
        <v/>
      </c>
    </row>
    <row r="7372" spans="2:19" x14ac:dyDescent="0.3">
      <c r="B7372" s="24" t="str">
        <f>_xlfn.IFNA(VLOOKUP(A7372,list!B:C,2,FALSE),"")</f>
        <v/>
      </c>
      <c r="D7372" s="24" t="str">
        <f>_xlfn.IFNA(VLOOKUP(C7372,list!$G$2:$I$10,2,FALSE),"")</f>
        <v/>
      </c>
      <c r="E7372" s="24" t="str">
        <f>_xlfn.IFNA(VLOOKUP(C7372,list!G:I,3,FALSE),"")</f>
        <v/>
      </c>
      <c r="O7372" s="26" t="str">
        <f t="shared" si="577"/>
        <v/>
      </c>
      <c r="P7372" s="28" t="str">
        <f t="shared" si="581"/>
        <v/>
      </c>
      <c r="Q7372" s="24" t="str">
        <f t="shared" si="578"/>
        <v/>
      </c>
      <c r="R7372" s="24" t="str">
        <f t="shared" si="579"/>
        <v/>
      </c>
      <c r="S7372" s="27" t="str">
        <f t="shared" si="580"/>
        <v/>
      </c>
    </row>
    <row r="7373" spans="2:19" x14ac:dyDescent="0.3">
      <c r="B7373" s="24" t="str">
        <f>_xlfn.IFNA(VLOOKUP(A7373,list!B:C,2,FALSE),"")</f>
        <v/>
      </c>
      <c r="D7373" s="24" t="str">
        <f>_xlfn.IFNA(VLOOKUP(C7373,list!$G$2:$I$10,2,FALSE),"")</f>
        <v/>
      </c>
      <c r="E7373" s="24" t="str">
        <f>_xlfn.IFNA(VLOOKUP(C7373,list!G:I,3,FALSE),"")</f>
        <v/>
      </c>
      <c r="O7373" s="26" t="str">
        <f t="shared" si="577"/>
        <v/>
      </c>
      <c r="P7373" s="28" t="str">
        <f t="shared" si="581"/>
        <v/>
      </c>
      <c r="Q7373" s="24" t="str">
        <f t="shared" si="578"/>
        <v/>
      </c>
      <c r="R7373" s="24" t="str">
        <f t="shared" si="579"/>
        <v/>
      </c>
      <c r="S7373" s="27" t="str">
        <f t="shared" si="580"/>
        <v/>
      </c>
    </row>
    <row r="7374" spans="2:19" x14ac:dyDescent="0.3">
      <c r="B7374" s="24" t="str">
        <f>_xlfn.IFNA(VLOOKUP(A7374,list!B:C,2,FALSE),"")</f>
        <v/>
      </c>
      <c r="D7374" s="24" t="str">
        <f>_xlfn.IFNA(VLOOKUP(C7374,list!$G$2:$I$10,2,FALSE),"")</f>
        <v/>
      </c>
      <c r="E7374" s="24" t="str">
        <f>_xlfn.IFNA(VLOOKUP(C7374,list!G:I,3,FALSE),"")</f>
        <v/>
      </c>
      <c r="O7374" s="26" t="str">
        <f t="shared" si="577"/>
        <v/>
      </c>
      <c r="P7374" s="28" t="str">
        <f t="shared" si="581"/>
        <v/>
      </c>
      <c r="Q7374" s="24" t="str">
        <f t="shared" si="578"/>
        <v/>
      </c>
      <c r="R7374" s="24" t="str">
        <f t="shared" si="579"/>
        <v/>
      </c>
      <c r="S7374" s="27" t="str">
        <f t="shared" si="580"/>
        <v/>
      </c>
    </row>
    <row r="7375" spans="2:19" x14ac:dyDescent="0.3">
      <c r="B7375" s="24" t="str">
        <f>_xlfn.IFNA(VLOOKUP(A7375,list!B:C,2,FALSE),"")</f>
        <v/>
      </c>
      <c r="D7375" s="24" t="str">
        <f>_xlfn.IFNA(VLOOKUP(C7375,list!$G$2:$I$10,2,FALSE),"")</f>
        <v/>
      </c>
      <c r="E7375" s="24" t="str">
        <f>_xlfn.IFNA(VLOOKUP(C7375,list!G:I,3,FALSE),"")</f>
        <v/>
      </c>
      <c r="O7375" s="26" t="str">
        <f t="shared" si="577"/>
        <v/>
      </c>
      <c r="P7375" s="28" t="str">
        <f t="shared" si="581"/>
        <v/>
      </c>
      <c r="Q7375" s="24" t="str">
        <f t="shared" si="578"/>
        <v/>
      </c>
      <c r="R7375" s="24" t="str">
        <f t="shared" si="579"/>
        <v/>
      </c>
      <c r="S7375" s="27" t="str">
        <f t="shared" si="580"/>
        <v/>
      </c>
    </row>
    <row r="7376" spans="2:19" x14ac:dyDescent="0.3">
      <c r="B7376" s="24" t="str">
        <f>_xlfn.IFNA(VLOOKUP(A7376,list!B:C,2,FALSE),"")</f>
        <v/>
      </c>
      <c r="D7376" s="24" t="str">
        <f>_xlfn.IFNA(VLOOKUP(C7376,list!$G$2:$I$10,2,FALSE),"")</f>
        <v/>
      </c>
      <c r="E7376" s="24" t="str">
        <f>_xlfn.IFNA(VLOOKUP(C7376,list!G:I,3,FALSE),"")</f>
        <v/>
      </c>
      <c r="O7376" s="26" t="str">
        <f t="shared" si="577"/>
        <v/>
      </c>
      <c r="P7376" s="28" t="str">
        <f t="shared" si="581"/>
        <v/>
      </c>
      <c r="Q7376" s="24" t="str">
        <f t="shared" si="578"/>
        <v/>
      </c>
      <c r="R7376" s="24" t="str">
        <f t="shared" si="579"/>
        <v/>
      </c>
      <c r="S7376" s="27" t="str">
        <f t="shared" si="580"/>
        <v/>
      </c>
    </row>
    <row r="7377" spans="2:19" x14ac:dyDescent="0.3">
      <c r="B7377" s="24" t="str">
        <f>_xlfn.IFNA(VLOOKUP(A7377,list!B:C,2,FALSE),"")</f>
        <v/>
      </c>
      <c r="D7377" s="24" t="str">
        <f>_xlfn.IFNA(VLOOKUP(C7377,list!$G$2:$I$10,2,FALSE),"")</f>
        <v/>
      </c>
      <c r="E7377" s="24" t="str">
        <f>_xlfn.IFNA(VLOOKUP(C7377,list!G:I,3,FALSE),"")</f>
        <v/>
      </c>
      <c r="O7377" s="26" t="str">
        <f t="shared" si="577"/>
        <v/>
      </c>
      <c r="P7377" s="28" t="str">
        <f t="shared" si="581"/>
        <v/>
      </c>
      <c r="Q7377" s="24" t="str">
        <f t="shared" si="578"/>
        <v/>
      </c>
      <c r="R7377" s="24" t="str">
        <f t="shared" si="579"/>
        <v/>
      </c>
      <c r="S7377" s="27" t="str">
        <f t="shared" si="580"/>
        <v/>
      </c>
    </row>
    <row r="7378" spans="2:19" x14ac:dyDescent="0.3">
      <c r="B7378" s="24" t="str">
        <f>_xlfn.IFNA(VLOOKUP(A7378,list!B:C,2,FALSE),"")</f>
        <v/>
      </c>
      <c r="D7378" s="24" t="str">
        <f>_xlfn.IFNA(VLOOKUP(C7378,list!$G$2:$I$10,2,FALSE),"")</f>
        <v/>
      </c>
      <c r="E7378" s="24" t="str">
        <f>_xlfn.IFNA(VLOOKUP(C7378,list!G:I,3,FALSE),"")</f>
        <v/>
      </c>
      <c r="O7378" s="26" t="str">
        <f t="shared" si="577"/>
        <v/>
      </c>
      <c r="P7378" s="28" t="str">
        <f t="shared" si="581"/>
        <v/>
      </c>
      <c r="Q7378" s="24" t="str">
        <f t="shared" si="578"/>
        <v/>
      </c>
      <c r="R7378" s="24" t="str">
        <f t="shared" si="579"/>
        <v/>
      </c>
      <c r="S7378" s="27" t="str">
        <f t="shared" si="580"/>
        <v/>
      </c>
    </row>
    <row r="7379" spans="2:19" x14ac:dyDescent="0.3">
      <c r="B7379" s="24" t="str">
        <f>_xlfn.IFNA(VLOOKUP(A7379,list!B:C,2,FALSE),"")</f>
        <v/>
      </c>
      <c r="D7379" s="24" t="str">
        <f>_xlfn.IFNA(VLOOKUP(C7379,list!$G$2:$I$10,2,FALSE),"")</f>
        <v/>
      </c>
      <c r="E7379" s="24" t="str">
        <f>_xlfn.IFNA(VLOOKUP(C7379,list!G:I,3,FALSE),"")</f>
        <v/>
      </c>
      <c r="O7379" s="26" t="str">
        <f t="shared" si="577"/>
        <v/>
      </c>
      <c r="P7379" s="28" t="str">
        <f t="shared" si="581"/>
        <v/>
      </c>
      <c r="Q7379" s="24" t="str">
        <f t="shared" si="578"/>
        <v/>
      </c>
      <c r="R7379" s="24" t="str">
        <f t="shared" si="579"/>
        <v/>
      </c>
      <c r="S7379" s="27" t="str">
        <f t="shared" si="580"/>
        <v/>
      </c>
    </row>
    <row r="7380" spans="2:19" x14ac:dyDescent="0.3">
      <c r="B7380" s="24" t="str">
        <f>_xlfn.IFNA(VLOOKUP(A7380,list!B:C,2,FALSE),"")</f>
        <v/>
      </c>
      <c r="D7380" s="24" t="str">
        <f>_xlfn.IFNA(VLOOKUP(C7380,list!$G$2:$I$10,2,FALSE),"")</f>
        <v/>
      </c>
      <c r="E7380" s="24" t="str">
        <f>_xlfn.IFNA(VLOOKUP(C7380,list!G:I,3,FALSE),"")</f>
        <v/>
      </c>
      <c r="O7380" s="26" t="str">
        <f t="shared" si="577"/>
        <v/>
      </c>
      <c r="P7380" s="28" t="str">
        <f t="shared" si="581"/>
        <v/>
      </c>
      <c r="Q7380" s="24" t="str">
        <f t="shared" si="578"/>
        <v/>
      </c>
      <c r="R7380" s="24" t="str">
        <f t="shared" si="579"/>
        <v/>
      </c>
      <c r="S7380" s="27" t="str">
        <f t="shared" si="580"/>
        <v/>
      </c>
    </row>
    <row r="7381" spans="2:19" x14ac:dyDescent="0.3">
      <c r="B7381" s="24" t="str">
        <f>_xlfn.IFNA(VLOOKUP(A7381,list!B:C,2,FALSE),"")</f>
        <v/>
      </c>
      <c r="D7381" s="24" t="str">
        <f>_xlfn.IFNA(VLOOKUP(C7381,list!$G$2:$I$10,2,FALSE),"")</f>
        <v/>
      </c>
      <c r="E7381" s="24" t="str">
        <f>_xlfn.IFNA(VLOOKUP(C7381,list!G:I,3,FALSE),"")</f>
        <v/>
      </c>
      <c r="O7381" s="26" t="str">
        <f t="shared" si="577"/>
        <v/>
      </c>
      <c r="P7381" s="28" t="str">
        <f t="shared" si="581"/>
        <v/>
      </c>
      <c r="Q7381" s="24" t="str">
        <f t="shared" si="578"/>
        <v/>
      </c>
      <c r="R7381" s="24" t="str">
        <f t="shared" si="579"/>
        <v/>
      </c>
      <c r="S7381" s="27" t="str">
        <f t="shared" si="580"/>
        <v/>
      </c>
    </row>
    <row r="7382" spans="2:19" x14ac:dyDescent="0.3">
      <c r="B7382" s="24" t="str">
        <f>_xlfn.IFNA(VLOOKUP(A7382,list!B:C,2,FALSE),"")</f>
        <v/>
      </c>
      <c r="D7382" s="24" t="str">
        <f>_xlfn.IFNA(VLOOKUP(C7382,list!$G$2:$I$10,2,FALSE),"")</f>
        <v/>
      </c>
      <c r="E7382" s="24" t="str">
        <f>_xlfn.IFNA(VLOOKUP(C7382,list!G:I,3,FALSE),"")</f>
        <v/>
      </c>
      <c r="O7382" s="26" t="str">
        <f t="shared" si="577"/>
        <v/>
      </c>
      <c r="P7382" s="28" t="str">
        <f t="shared" si="581"/>
        <v/>
      </c>
      <c r="Q7382" s="24" t="str">
        <f t="shared" si="578"/>
        <v/>
      </c>
      <c r="R7382" s="24" t="str">
        <f t="shared" si="579"/>
        <v/>
      </c>
      <c r="S7382" s="27" t="str">
        <f t="shared" si="580"/>
        <v/>
      </c>
    </row>
    <row r="7383" spans="2:19" x14ac:dyDescent="0.3">
      <c r="B7383" s="24" t="str">
        <f>_xlfn.IFNA(VLOOKUP(A7383,list!B:C,2,FALSE),"")</f>
        <v/>
      </c>
      <c r="D7383" s="24" t="str">
        <f>_xlfn.IFNA(VLOOKUP(C7383,list!$G$2:$I$10,2,FALSE),"")</f>
        <v/>
      </c>
      <c r="E7383" s="24" t="str">
        <f>_xlfn.IFNA(VLOOKUP(C7383,list!G:I,3,FALSE),"")</f>
        <v/>
      </c>
      <c r="O7383" s="26" t="str">
        <f t="shared" si="577"/>
        <v/>
      </c>
      <c r="P7383" s="28" t="str">
        <f t="shared" si="581"/>
        <v/>
      </c>
      <c r="Q7383" s="24" t="str">
        <f t="shared" si="578"/>
        <v/>
      </c>
      <c r="R7383" s="24" t="str">
        <f t="shared" si="579"/>
        <v/>
      </c>
      <c r="S7383" s="27" t="str">
        <f t="shared" si="580"/>
        <v/>
      </c>
    </row>
    <row r="7384" spans="2:19" x14ac:dyDescent="0.3">
      <c r="B7384" s="24" t="str">
        <f>_xlfn.IFNA(VLOOKUP(A7384,list!B:C,2,FALSE),"")</f>
        <v/>
      </c>
      <c r="D7384" s="24" t="str">
        <f>_xlfn.IFNA(VLOOKUP(C7384,list!$G$2:$I$10,2,FALSE),"")</f>
        <v/>
      </c>
      <c r="E7384" s="24" t="str">
        <f>_xlfn.IFNA(VLOOKUP(C7384,list!G:I,3,FALSE),"")</f>
        <v/>
      </c>
      <c r="O7384" s="26" t="str">
        <f t="shared" si="577"/>
        <v/>
      </c>
      <c r="P7384" s="28" t="str">
        <f t="shared" si="581"/>
        <v/>
      </c>
      <c r="Q7384" s="24" t="str">
        <f t="shared" si="578"/>
        <v/>
      </c>
      <c r="R7384" s="24" t="str">
        <f t="shared" si="579"/>
        <v/>
      </c>
      <c r="S7384" s="27" t="str">
        <f t="shared" si="580"/>
        <v/>
      </c>
    </row>
    <row r="7385" spans="2:19" x14ac:dyDescent="0.3">
      <c r="B7385" s="24" t="str">
        <f>_xlfn.IFNA(VLOOKUP(A7385,list!B:C,2,FALSE),"")</f>
        <v/>
      </c>
      <c r="D7385" s="24" t="str">
        <f>_xlfn.IFNA(VLOOKUP(C7385,list!$G$2:$I$10,2,FALSE),"")</f>
        <v/>
      </c>
      <c r="E7385" s="24" t="str">
        <f>_xlfn.IFNA(VLOOKUP(C7385,list!G:I,3,FALSE),"")</f>
        <v/>
      </c>
      <c r="O7385" s="26" t="str">
        <f t="shared" si="577"/>
        <v/>
      </c>
      <c r="P7385" s="28" t="str">
        <f t="shared" si="581"/>
        <v/>
      </c>
      <c r="Q7385" s="24" t="str">
        <f t="shared" si="578"/>
        <v/>
      </c>
      <c r="R7385" s="24" t="str">
        <f t="shared" si="579"/>
        <v/>
      </c>
      <c r="S7385" s="27" t="str">
        <f t="shared" si="580"/>
        <v/>
      </c>
    </row>
    <row r="7386" spans="2:19" x14ac:dyDescent="0.3">
      <c r="B7386" s="24" t="str">
        <f>_xlfn.IFNA(VLOOKUP(A7386,list!B:C,2,FALSE),"")</f>
        <v/>
      </c>
      <c r="D7386" s="24" t="str">
        <f>_xlfn.IFNA(VLOOKUP(C7386,list!$G$2:$I$10,2,FALSE),"")</f>
        <v/>
      </c>
      <c r="E7386" s="24" t="str">
        <f>_xlfn.IFNA(VLOOKUP(C7386,list!G:I,3,FALSE),"")</f>
        <v/>
      </c>
      <c r="O7386" s="26" t="str">
        <f t="shared" si="577"/>
        <v/>
      </c>
      <c r="P7386" s="28" t="str">
        <f t="shared" si="581"/>
        <v/>
      </c>
      <c r="Q7386" s="24" t="str">
        <f t="shared" si="578"/>
        <v/>
      </c>
      <c r="R7386" s="24" t="str">
        <f t="shared" si="579"/>
        <v/>
      </c>
      <c r="S7386" s="27" t="str">
        <f t="shared" si="580"/>
        <v/>
      </c>
    </row>
    <row r="7387" spans="2:19" x14ac:dyDescent="0.3">
      <c r="B7387" s="24" t="str">
        <f>_xlfn.IFNA(VLOOKUP(A7387,list!B:C,2,FALSE),"")</f>
        <v/>
      </c>
      <c r="D7387" s="24" t="str">
        <f>_xlfn.IFNA(VLOOKUP(C7387,list!$G$2:$I$10,2,FALSE),"")</f>
        <v/>
      </c>
      <c r="E7387" s="24" t="str">
        <f>_xlfn.IFNA(VLOOKUP(C7387,list!G:I,3,FALSE),"")</f>
        <v/>
      </c>
      <c r="O7387" s="26" t="str">
        <f t="shared" si="577"/>
        <v/>
      </c>
      <c r="P7387" s="28" t="str">
        <f t="shared" si="581"/>
        <v/>
      </c>
      <c r="Q7387" s="24" t="str">
        <f t="shared" si="578"/>
        <v/>
      </c>
      <c r="R7387" s="24" t="str">
        <f t="shared" si="579"/>
        <v/>
      </c>
      <c r="S7387" s="27" t="str">
        <f t="shared" si="580"/>
        <v/>
      </c>
    </row>
    <row r="7388" spans="2:19" x14ac:dyDescent="0.3">
      <c r="B7388" s="24" t="str">
        <f>_xlfn.IFNA(VLOOKUP(A7388,list!B:C,2,FALSE),"")</f>
        <v/>
      </c>
      <c r="D7388" s="24" t="str">
        <f>_xlfn.IFNA(VLOOKUP(C7388,list!$G$2:$I$10,2,FALSE),"")</f>
        <v/>
      </c>
      <c r="E7388" s="24" t="str">
        <f>_xlfn.IFNA(VLOOKUP(C7388,list!G:I,3,FALSE),"")</f>
        <v/>
      </c>
      <c r="O7388" s="26" t="str">
        <f t="shared" si="577"/>
        <v/>
      </c>
      <c r="P7388" s="28" t="str">
        <f t="shared" si="581"/>
        <v/>
      </c>
      <c r="Q7388" s="24" t="str">
        <f t="shared" si="578"/>
        <v/>
      </c>
      <c r="R7388" s="24" t="str">
        <f t="shared" si="579"/>
        <v/>
      </c>
      <c r="S7388" s="27" t="str">
        <f t="shared" si="580"/>
        <v/>
      </c>
    </row>
    <row r="7389" spans="2:19" x14ac:dyDescent="0.3">
      <c r="B7389" s="24" t="str">
        <f>_xlfn.IFNA(VLOOKUP(A7389,list!B:C,2,FALSE),"")</f>
        <v/>
      </c>
      <c r="D7389" s="24" t="str">
        <f>_xlfn.IFNA(VLOOKUP(C7389,list!$G$2:$I$10,2,FALSE),"")</f>
        <v/>
      </c>
      <c r="E7389" s="24" t="str">
        <f>_xlfn.IFNA(VLOOKUP(C7389,list!G:I,3,FALSE),"")</f>
        <v/>
      </c>
      <c r="O7389" s="26" t="str">
        <f t="shared" si="577"/>
        <v/>
      </c>
      <c r="P7389" s="28" t="str">
        <f t="shared" si="581"/>
        <v/>
      </c>
      <c r="Q7389" s="24" t="str">
        <f t="shared" si="578"/>
        <v/>
      </c>
      <c r="R7389" s="24" t="str">
        <f t="shared" si="579"/>
        <v/>
      </c>
      <c r="S7389" s="27" t="str">
        <f t="shared" si="580"/>
        <v/>
      </c>
    </row>
    <row r="7390" spans="2:19" x14ac:dyDescent="0.3">
      <c r="B7390" s="24" t="str">
        <f>_xlfn.IFNA(VLOOKUP(A7390,list!B:C,2,FALSE),"")</f>
        <v/>
      </c>
      <c r="D7390" s="24" t="str">
        <f>_xlfn.IFNA(VLOOKUP(C7390,list!$G$2:$I$10,2,FALSE),"")</f>
        <v/>
      </c>
      <c r="E7390" s="24" t="str">
        <f>_xlfn.IFNA(VLOOKUP(C7390,list!G:I,3,FALSE),"")</f>
        <v/>
      </c>
      <c r="O7390" s="26" t="str">
        <f t="shared" si="577"/>
        <v/>
      </c>
      <c r="P7390" s="28" t="str">
        <f t="shared" si="581"/>
        <v/>
      </c>
      <c r="Q7390" s="24" t="str">
        <f t="shared" si="578"/>
        <v/>
      </c>
      <c r="R7390" s="24" t="str">
        <f t="shared" si="579"/>
        <v/>
      </c>
      <c r="S7390" s="27" t="str">
        <f t="shared" si="580"/>
        <v/>
      </c>
    </row>
    <row r="7391" spans="2:19" x14ac:dyDescent="0.3">
      <c r="B7391" s="24" t="str">
        <f>_xlfn.IFNA(VLOOKUP(A7391,list!B:C,2,FALSE),"")</f>
        <v/>
      </c>
      <c r="D7391" s="24" t="str">
        <f>_xlfn.IFNA(VLOOKUP(C7391,list!$G$2:$I$10,2,FALSE),"")</f>
        <v/>
      </c>
      <c r="E7391" s="24" t="str">
        <f>_xlfn.IFNA(VLOOKUP(C7391,list!G:I,3,FALSE),"")</f>
        <v/>
      </c>
      <c r="O7391" s="26" t="str">
        <f t="shared" si="577"/>
        <v/>
      </c>
      <c r="P7391" s="28" t="str">
        <f t="shared" si="581"/>
        <v/>
      </c>
      <c r="Q7391" s="24" t="str">
        <f t="shared" si="578"/>
        <v/>
      </c>
      <c r="R7391" s="24" t="str">
        <f t="shared" si="579"/>
        <v/>
      </c>
      <c r="S7391" s="27" t="str">
        <f t="shared" si="580"/>
        <v/>
      </c>
    </row>
    <row r="7392" spans="2:19" x14ac:dyDescent="0.3">
      <c r="B7392" s="24" t="str">
        <f>_xlfn.IFNA(VLOOKUP(A7392,list!B:C,2,FALSE),"")</f>
        <v/>
      </c>
      <c r="D7392" s="24" t="str">
        <f>_xlfn.IFNA(VLOOKUP(C7392,list!$G$2:$I$10,2,FALSE),"")</f>
        <v/>
      </c>
      <c r="E7392" s="24" t="str">
        <f>_xlfn.IFNA(VLOOKUP(C7392,list!G:I,3,FALSE),"")</f>
        <v/>
      </c>
      <c r="O7392" s="26" t="str">
        <f t="shared" si="577"/>
        <v/>
      </c>
      <c r="P7392" s="28" t="str">
        <f t="shared" si="581"/>
        <v/>
      </c>
      <c r="Q7392" s="24" t="str">
        <f t="shared" si="578"/>
        <v/>
      </c>
      <c r="R7392" s="24" t="str">
        <f t="shared" si="579"/>
        <v/>
      </c>
      <c r="S7392" s="27" t="str">
        <f t="shared" si="580"/>
        <v/>
      </c>
    </row>
    <row r="7393" spans="2:19" x14ac:dyDescent="0.3">
      <c r="B7393" s="24" t="str">
        <f>_xlfn.IFNA(VLOOKUP(A7393,list!B:C,2,FALSE),"")</f>
        <v/>
      </c>
      <c r="D7393" s="24" t="str">
        <f>_xlfn.IFNA(VLOOKUP(C7393,list!$G$2:$I$10,2,FALSE),"")</f>
        <v/>
      </c>
      <c r="E7393" s="24" t="str">
        <f>_xlfn.IFNA(VLOOKUP(C7393,list!G:I,3,FALSE),"")</f>
        <v/>
      </c>
      <c r="O7393" s="26" t="str">
        <f t="shared" si="577"/>
        <v/>
      </c>
      <c r="P7393" s="28" t="str">
        <f t="shared" si="581"/>
        <v/>
      </c>
      <c r="Q7393" s="24" t="str">
        <f t="shared" si="578"/>
        <v/>
      </c>
      <c r="R7393" s="24" t="str">
        <f t="shared" si="579"/>
        <v/>
      </c>
      <c r="S7393" s="27" t="str">
        <f t="shared" si="580"/>
        <v/>
      </c>
    </row>
    <row r="7394" spans="2:19" x14ac:dyDescent="0.3">
      <c r="B7394" s="24" t="str">
        <f>_xlfn.IFNA(VLOOKUP(A7394,list!B:C,2,FALSE),"")</f>
        <v/>
      </c>
      <c r="D7394" s="24" t="str">
        <f>_xlfn.IFNA(VLOOKUP(C7394,list!$G$2:$I$10,2,FALSE),"")</f>
        <v/>
      </c>
      <c r="E7394" s="24" t="str">
        <f>_xlfn.IFNA(VLOOKUP(C7394,list!G:I,3,FALSE),"")</f>
        <v/>
      </c>
      <c r="O7394" s="26" t="str">
        <f t="shared" si="577"/>
        <v/>
      </c>
      <c r="P7394" s="28" t="str">
        <f t="shared" si="581"/>
        <v/>
      </c>
      <c r="Q7394" s="24" t="str">
        <f t="shared" si="578"/>
        <v/>
      </c>
      <c r="R7394" s="24" t="str">
        <f t="shared" si="579"/>
        <v/>
      </c>
      <c r="S7394" s="27" t="str">
        <f t="shared" si="580"/>
        <v/>
      </c>
    </row>
    <row r="7395" spans="2:19" x14ac:dyDescent="0.3">
      <c r="B7395" s="24" t="str">
        <f>_xlfn.IFNA(VLOOKUP(A7395,list!B:C,2,FALSE),"")</f>
        <v/>
      </c>
      <c r="D7395" s="24" t="str">
        <f>_xlfn.IFNA(VLOOKUP(C7395,list!$G$2:$I$10,2,FALSE),"")</f>
        <v/>
      </c>
      <c r="E7395" s="24" t="str">
        <f>_xlfn.IFNA(VLOOKUP(C7395,list!G:I,3,FALSE),"")</f>
        <v/>
      </c>
      <c r="O7395" s="26" t="str">
        <f t="shared" si="577"/>
        <v/>
      </c>
      <c r="P7395" s="28" t="str">
        <f t="shared" si="581"/>
        <v/>
      </c>
      <c r="Q7395" s="24" t="str">
        <f t="shared" si="578"/>
        <v/>
      </c>
      <c r="R7395" s="24" t="str">
        <f t="shared" si="579"/>
        <v/>
      </c>
      <c r="S7395" s="27" t="str">
        <f t="shared" si="580"/>
        <v/>
      </c>
    </row>
    <row r="7396" spans="2:19" x14ac:dyDescent="0.3">
      <c r="B7396" s="24" t="str">
        <f>_xlfn.IFNA(VLOOKUP(A7396,list!B:C,2,FALSE),"")</f>
        <v/>
      </c>
      <c r="D7396" s="24" t="str">
        <f>_xlfn.IFNA(VLOOKUP(C7396,list!$G$2:$I$10,2,FALSE),"")</f>
        <v/>
      </c>
      <c r="E7396" s="24" t="str">
        <f>_xlfn.IFNA(VLOOKUP(C7396,list!G:I,3,FALSE),"")</f>
        <v/>
      </c>
      <c r="O7396" s="26" t="str">
        <f t="shared" si="577"/>
        <v/>
      </c>
      <c r="P7396" s="28" t="str">
        <f t="shared" si="581"/>
        <v/>
      </c>
      <c r="Q7396" s="24" t="str">
        <f t="shared" si="578"/>
        <v/>
      </c>
      <c r="R7396" s="24" t="str">
        <f t="shared" si="579"/>
        <v/>
      </c>
      <c r="S7396" s="27" t="str">
        <f t="shared" si="580"/>
        <v/>
      </c>
    </row>
    <row r="7397" spans="2:19" x14ac:dyDescent="0.3">
      <c r="B7397" s="24" t="str">
        <f>_xlfn.IFNA(VLOOKUP(A7397,list!B:C,2,FALSE),"")</f>
        <v/>
      </c>
      <c r="D7397" s="24" t="str">
        <f>_xlfn.IFNA(VLOOKUP(C7397,list!$G$2:$I$10,2,FALSE),"")</f>
        <v/>
      </c>
      <c r="E7397" s="24" t="str">
        <f>_xlfn.IFNA(VLOOKUP(C7397,list!G:I,3,FALSE),"")</f>
        <v/>
      </c>
      <c r="O7397" s="26" t="str">
        <f t="shared" si="577"/>
        <v/>
      </c>
      <c r="P7397" s="28" t="str">
        <f t="shared" si="581"/>
        <v/>
      </c>
      <c r="Q7397" s="24" t="str">
        <f t="shared" si="578"/>
        <v/>
      </c>
      <c r="R7397" s="24" t="str">
        <f t="shared" si="579"/>
        <v/>
      </c>
      <c r="S7397" s="27" t="str">
        <f t="shared" si="580"/>
        <v/>
      </c>
    </row>
    <row r="7398" spans="2:19" x14ac:dyDescent="0.3">
      <c r="B7398" s="24" t="str">
        <f>_xlfn.IFNA(VLOOKUP(A7398,list!B:C,2,FALSE),"")</f>
        <v/>
      </c>
      <c r="D7398" s="24" t="str">
        <f>_xlfn.IFNA(VLOOKUP(C7398,list!$G$2:$I$10,2,FALSE),"")</f>
        <v/>
      </c>
      <c r="E7398" s="24" t="str">
        <f>_xlfn.IFNA(VLOOKUP(C7398,list!G:I,3,FALSE),"")</f>
        <v/>
      </c>
      <c r="O7398" s="26" t="str">
        <f t="shared" si="577"/>
        <v/>
      </c>
      <c r="P7398" s="28" t="str">
        <f t="shared" si="581"/>
        <v/>
      </c>
      <c r="Q7398" s="24" t="str">
        <f t="shared" si="578"/>
        <v/>
      </c>
      <c r="R7398" s="24" t="str">
        <f t="shared" si="579"/>
        <v/>
      </c>
      <c r="S7398" s="27" t="str">
        <f t="shared" si="580"/>
        <v/>
      </c>
    </row>
    <row r="7399" spans="2:19" x14ac:dyDescent="0.3">
      <c r="B7399" s="24" t="str">
        <f>_xlfn.IFNA(VLOOKUP(A7399,list!B:C,2,FALSE),"")</f>
        <v/>
      </c>
      <c r="D7399" s="24" t="str">
        <f>_xlfn.IFNA(VLOOKUP(C7399,list!$G$2:$I$10,2,FALSE),"")</f>
        <v/>
      </c>
      <c r="E7399" s="24" t="str">
        <f>_xlfn.IFNA(VLOOKUP(C7399,list!G:I,3,FALSE),"")</f>
        <v/>
      </c>
      <c r="O7399" s="26" t="str">
        <f t="shared" si="577"/>
        <v/>
      </c>
      <c r="P7399" s="28" t="str">
        <f t="shared" si="581"/>
        <v/>
      </c>
      <c r="Q7399" s="24" t="str">
        <f t="shared" si="578"/>
        <v/>
      </c>
      <c r="R7399" s="24" t="str">
        <f t="shared" si="579"/>
        <v/>
      </c>
      <c r="S7399" s="27" t="str">
        <f t="shared" si="580"/>
        <v/>
      </c>
    </row>
    <row r="7400" spans="2:19" x14ac:dyDescent="0.3">
      <c r="B7400" s="24" t="str">
        <f>_xlfn.IFNA(VLOOKUP(A7400,list!B:C,2,FALSE),"")</f>
        <v/>
      </c>
      <c r="D7400" s="24" t="str">
        <f>_xlfn.IFNA(VLOOKUP(C7400,list!$G$2:$I$10,2,FALSE),"")</f>
        <v/>
      </c>
      <c r="E7400" s="24" t="str">
        <f>_xlfn.IFNA(VLOOKUP(C7400,list!G:I,3,FALSE),"")</f>
        <v/>
      </c>
      <c r="O7400" s="26" t="str">
        <f t="shared" si="577"/>
        <v/>
      </c>
      <c r="P7400" s="28" t="str">
        <f t="shared" si="581"/>
        <v/>
      </c>
      <c r="Q7400" s="24" t="str">
        <f t="shared" si="578"/>
        <v/>
      </c>
      <c r="R7400" s="24" t="str">
        <f t="shared" si="579"/>
        <v/>
      </c>
      <c r="S7400" s="27" t="str">
        <f t="shared" si="580"/>
        <v/>
      </c>
    </row>
    <row r="7401" spans="2:19" x14ac:dyDescent="0.3">
      <c r="B7401" s="24" t="str">
        <f>_xlfn.IFNA(VLOOKUP(A7401,list!B:C,2,FALSE),"")</f>
        <v/>
      </c>
      <c r="D7401" s="24" t="str">
        <f>_xlfn.IFNA(VLOOKUP(C7401,list!$G$2:$I$10,2,FALSE),"")</f>
        <v/>
      </c>
      <c r="E7401" s="24" t="str">
        <f>_xlfn.IFNA(VLOOKUP(C7401,list!G:I,3,FALSE),"")</f>
        <v/>
      </c>
      <c r="O7401" s="26" t="str">
        <f t="shared" si="577"/>
        <v/>
      </c>
      <c r="P7401" s="28" t="str">
        <f t="shared" si="581"/>
        <v/>
      </c>
      <c r="Q7401" s="24" t="str">
        <f t="shared" si="578"/>
        <v/>
      </c>
      <c r="R7401" s="24" t="str">
        <f t="shared" si="579"/>
        <v/>
      </c>
      <c r="S7401" s="27" t="str">
        <f t="shared" si="580"/>
        <v/>
      </c>
    </row>
    <row r="7402" spans="2:19" x14ac:dyDescent="0.3">
      <c r="B7402" s="24" t="str">
        <f>_xlfn.IFNA(VLOOKUP(A7402,list!B:C,2,FALSE),"")</f>
        <v/>
      </c>
      <c r="D7402" s="24" t="str">
        <f>_xlfn.IFNA(VLOOKUP(C7402,list!$G$2:$I$10,2,FALSE),"")</f>
        <v/>
      </c>
      <c r="E7402" s="24" t="str">
        <f>_xlfn.IFNA(VLOOKUP(C7402,list!G:I,3,FALSE),"")</f>
        <v/>
      </c>
      <c r="O7402" s="26" t="str">
        <f t="shared" si="577"/>
        <v/>
      </c>
      <c r="P7402" s="28" t="str">
        <f t="shared" si="581"/>
        <v/>
      </c>
      <c r="Q7402" s="24" t="str">
        <f t="shared" si="578"/>
        <v/>
      </c>
      <c r="R7402" s="24" t="str">
        <f t="shared" si="579"/>
        <v/>
      </c>
      <c r="S7402" s="27" t="str">
        <f t="shared" si="580"/>
        <v/>
      </c>
    </row>
    <row r="7403" spans="2:19" x14ac:dyDescent="0.3">
      <c r="B7403" s="24" t="str">
        <f>_xlfn.IFNA(VLOOKUP(A7403,list!B:C,2,FALSE),"")</f>
        <v/>
      </c>
      <c r="D7403" s="24" t="str">
        <f>_xlfn.IFNA(VLOOKUP(C7403,list!$G$2:$I$10,2,FALSE),"")</f>
        <v/>
      </c>
      <c r="E7403" s="24" t="str">
        <f>_xlfn.IFNA(VLOOKUP(C7403,list!G:I,3,FALSE),"")</f>
        <v/>
      </c>
      <c r="O7403" s="26" t="str">
        <f t="shared" si="577"/>
        <v/>
      </c>
      <c r="P7403" s="28" t="str">
        <f t="shared" si="581"/>
        <v/>
      </c>
      <c r="Q7403" s="24" t="str">
        <f t="shared" si="578"/>
        <v/>
      </c>
      <c r="R7403" s="24" t="str">
        <f t="shared" si="579"/>
        <v/>
      </c>
      <c r="S7403" s="27" t="str">
        <f t="shared" si="580"/>
        <v/>
      </c>
    </row>
    <row r="7404" spans="2:19" x14ac:dyDescent="0.3">
      <c r="B7404" s="24" t="str">
        <f>_xlfn.IFNA(VLOOKUP(A7404,list!B:C,2,FALSE),"")</f>
        <v/>
      </c>
      <c r="D7404" s="24" t="str">
        <f>_xlfn.IFNA(VLOOKUP(C7404,list!$G$2:$I$10,2,FALSE),"")</f>
        <v/>
      </c>
      <c r="E7404" s="24" t="str">
        <f>_xlfn.IFNA(VLOOKUP(C7404,list!G:I,3,FALSE),"")</f>
        <v/>
      </c>
      <c r="O7404" s="26" t="str">
        <f t="shared" si="577"/>
        <v/>
      </c>
      <c r="P7404" s="28" t="str">
        <f t="shared" si="581"/>
        <v/>
      </c>
      <c r="Q7404" s="24" t="str">
        <f t="shared" si="578"/>
        <v/>
      </c>
      <c r="R7404" s="24" t="str">
        <f t="shared" si="579"/>
        <v/>
      </c>
      <c r="S7404" s="27" t="str">
        <f t="shared" si="580"/>
        <v/>
      </c>
    </row>
    <row r="7405" spans="2:19" x14ac:dyDescent="0.3">
      <c r="B7405" s="24" t="str">
        <f>_xlfn.IFNA(VLOOKUP(A7405,list!B:C,2,FALSE),"")</f>
        <v/>
      </c>
      <c r="D7405" s="24" t="str">
        <f>_xlfn.IFNA(VLOOKUP(C7405,list!$G$2:$I$10,2,FALSE),"")</f>
        <v/>
      </c>
      <c r="E7405" s="24" t="str">
        <f>_xlfn.IFNA(VLOOKUP(C7405,list!G:I,3,FALSE),"")</f>
        <v/>
      </c>
      <c r="O7405" s="26" t="str">
        <f t="shared" si="577"/>
        <v/>
      </c>
      <c r="P7405" s="28" t="str">
        <f t="shared" si="581"/>
        <v/>
      </c>
      <c r="Q7405" s="24" t="str">
        <f t="shared" si="578"/>
        <v/>
      </c>
      <c r="R7405" s="24" t="str">
        <f t="shared" si="579"/>
        <v/>
      </c>
      <c r="S7405" s="27" t="str">
        <f t="shared" si="580"/>
        <v/>
      </c>
    </row>
    <row r="7406" spans="2:19" x14ac:dyDescent="0.3">
      <c r="B7406" s="24" t="str">
        <f>_xlfn.IFNA(VLOOKUP(A7406,list!B:C,2,FALSE),"")</f>
        <v/>
      </c>
      <c r="D7406" s="24" t="str">
        <f>_xlfn.IFNA(VLOOKUP(C7406,list!$G$2:$I$10,2,FALSE),"")</f>
        <v/>
      </c>
      <c r="E7406" s="24" t="str">
        <f>_xlfn.IFNA(VLOOKUP(C7406,list!G:I,3,FALSE),"")</f>
        <v/>
      </c>
      <c r="O7406" s="26" t="str">
        <f t="shared" si="577"/>
        <v/>
      </c>
      <c r="P7406" s="28" t="str">
        <f t="shared" si="581"/>
        <v/>
      </c>
      <c r="Q7406" s="24" t="str">
        <f t="shared" si="578"/>
        <v/>
      </c>
      <c r="R7406" s="24" t="str">
        <f t="shared" si="579"/>
        <v/>
      </c>
      <c r="S7406" s="27" t="str">
        <f t="shared" si="580"/>
        <v/>
      </c>
    </row>
    <row r="7407" spans="2:19" x14ac:dyDescent="0.3">
      <c r="B7407" s="24" t="str">
        <f>_xlfn.IFNA(VLOOKUP(A7407,list!B:C,2,FALSE),"")</f>
        <v/>
      </c>
      <c r="D7407" s="24" t="str">
        <f>_xlfn.IFNA(VLOOKUP(C7407,list!$G$2:$I$10,2,FALSE),"")</f>
        <v/>
      </c>
      <c r="E7407" s="24" t="str">
        <f>_xlfn.IFNA(VLOOKUP(C7407,list!G:I,3,FALSE),"")</f>
        <v/>
      </c>
      <c r="O7407" s="26" t="str">
        <f t="shared" si="577"/>
        <v/>
      </c>
      <c r="P7407" s="28" t="str">
        <f t="shared" si="581"/>
        <v/>
      </c>
      <c r="Q7407" s="24" t="str">
        <f t="shared" si="578"/>
        <v/>
      </c>
      <c r="R7407" s="24" t="str">
        <f t="shared" si="579"/>
        <v/>
      </c>
      <c r="S7407" s="27" t="str">
        <f t="shared" si="580"/>
        <v/>
      </c>
    </row>
    <row r="7408" spans="2:19" x14ac:dyDescent="0.3">
      <c r="B7408" s="24" t="str">
        <f>_xlfn.IFNA(VLOOKUP(A7408,list!B:C,2,FALSE),"")</f>
        <v/>
      </c>
      <c r="D7408" s="24" t="str">
        <f>_xlfn.IFNA(VLOOKUP(C7408,list!$G$2:$I$10,2,FALSE),"")</f>
        <v/>
      </c>
      <c r="E7408" s="24" t="str">
        <f>_xlfn.IFNA(VLOOKUP(C7408,list!G:I,3,FALSE),"")</f>
        <v/>
      </c>
      <c r="O7408" s="26" t="str">
        <f t="shared" si="577"/>
        <v/>
      </c>
      <c r="P7408" s="28" t="str">
        <f t="shared" si="581"/>
        <v/>
      </c>
      <c r="Q7408" s="24" t="str">
        <f t="shared" si="578"/>
        <v/>
      </c>
      <c r="R7408" s="24" t="str">
        <f t="shared" si="579"/>
        <v/>
      </c>
      <c r="S7408" s="27" t="str">
        <f t="shared" si="580"/>
        <v/>
      </c>
    </row>
    <row r="7409" spans="2:19" x14ac:dyDescent="0.3">
      <c r="B7409" s="24" t="str">
        <f>_xlfn.IFNA(VLOOKUP(A7409,list!B:C,2,FALSE),"")</f>
        <v/>
      </c>
      <c r="D7409" s="24" t="str">
        <f>_xlfn.IFNA(VLOOKUP(C7409,list!$G$2:$I$10,2,FALSE),"")</f>
        <v/>
      </c>
      <c r="E7409" s="24" t="str">
        <f>_xlfn.IFNA(VLOOKUP(C7409,list!G:I,3,FALSE),"")</f>
        <v/>
      </c>
      <c r="O7409" s="26" t="str">
        <f t="shared" si="577"/>
        <v/>
      </c>
      <c r="P7409" s="28" t="str">
        <f t="shared" si="581"/>
        <v/>
      </c>
      <c r="Q7409" s="24" t="str">
        <f t="shared" si="578"/>
        <v/>
      </c>
      <c r="R7409" s="24" t="str">
        <f t="shared" si="579"/>
        <v/>
      </c>
      <c r="S7409" s="27" t="str">
        <f t="shared" si="580"/>
        <v/>
      </c>
    </row>
    <row r="7410" spans="2:19" x14ac:dyDescent="0.3">
      <c r="B7410" s="24" t="str">
        <f>_xlfn.IFNA(VLOOKUP(A7410,list!B:C,2,FALSE),"")</f>
        <v/>
      </c>
      <c r="D7410" s="24" t="str">
        <f>_xlfn.IFNA(VLOOKUP(C7410,list!$G$2:$I$10,2,FALSE),"")</f>
        <v/>
      </c>
      <c r="E7410" s="24" t="str">
        <f>_xlfn.IFNA(VLOOKUP(C7410,list!G:I,3,FALSE),"")</f>
        <v/>
      </c>
      <c r="O7410" s="26" t="str">
        <f t="shared" si="577"/>
        <v/>
      </c>
      <c r="P7410" s="28" t="str">
        <f t="shared" si="581"/>
        <v/>
      </c>
      <c r="Q7410" s="24" t="str">
        <f t="shared" si="578"/>
        <v/>
      </c>
      <c r="R7410" s="24" t="str">
        <f t="shared" si="579"/>
        <v/>
      </c>
      <c r="S7410" s="27" t="str">
        <f t="shared" si="580"/>
        <v/>
      </c>
    </row>
    <row r="7411" spans="2:19" x14ac:dyDescent="0.3">
      <c r="B7411" s="24" t="str">
        <f>_xlfn.IFNA(VLOOKUP(A7411,list!B:C,2,FALSE),"")</f>
        <v/>
      </c>
      <c r="D7411" s="24" t="str">
        <f>_xlfn.IFNA(VLOOKUP(C7411,list!$G$2:$I$10,2,FALSE),"")</f>
        <v/>
      </c>
      <c r="E7411" s="24" t="str">
        <f>_xlfn.IFNA(VLOOKUP(C7411,list!G:I,3,FALSE),"")</f>
        <v/>
      </c>
      <c r="O7411" s="26" t="str">
        <f t="shared" si="577"/>
        <v/>
      </c>
      <c r="P7411" s="28" t="str">
        <f t="shared" si="581"/>
        <v/>
      </c>
      <c r="Q7411" s="24" t="str">
        <f t="shared" si="578"/>
        <v/>
      </c>
      <c r="R7411" s="24" t="str">
        <f t="shared" si="579"/>
        <v/>
      </c>
      <c r="S7411" s="27" t="str">
        <f t="shared" si="580"/>
        <v/>
      </c>
    </row>
    <row r="7412" spans="2:19" x14ac:dyDescent="0.3">
      <c r="B7412" s="24" t="str">
        <f>_xlfn.IFNA(VLOOKUP(A7412,list!B:C,2,FALSE),"")</f>
        <v/>
      </c>
      <c r="D7412" s="24" t="str">
        <f>_xlfn.IFNA(VLOOKUP(C7412,list!$G$2:$I$10,2,FALSE),"")</f>
        <v/>
      </c>
      <c r="E7412" s="24" t="str">
        <f>_xlfn.IFNA(VLOOKUP(C7412,list!G:I,3,FALSE),"")</f>
        <v/>
      </c>
      <c r="O7412" s="26" t="str">
        <f t="shared" si="577"/>
        <v/>
      </c>
      <c r="P7412" s="28" t="str">
        <f t="shared" si="581"/>
        <v/>
      </c>
      <c r="Q7412" s="24" t="str">
        <f t="shared" si="578"/>
        <v/>
      </c>
      <c r="R7412" s="24" t="str">
        <f t="shared" si="579"/>
        <v/>
      </c>
      <c r="S7412" s="27" t="str">
        <f t="shared" si="580"/>
        <v/>
      </c>
    </row>
    <row r="7413" spans="2:19" x14ac:dyDescent="0.3">
      <c r="B7413" s="24" t="str">
        <f>_xlfn.IFNA(VLOOKUP(A7413,list!B:C,2,FALSE),"")</f>
        <v/>
      </c>
      <c r="D7413" s="24" t="str">
        <f>_xlfn.IFNA(VLOOKUP(C7413,list!$G$2:$I$10,2,FALSE),"")</f>
        <v/>
      </c>
      <c r="E7413" s="24" t="str">
        <f>_xlfn.IFNA(VLOOKUP(C7413,list!G:I,3,FALSE),"")</f>
        <v/>
      </c>
      <c r="O7413" s="26" t="str">
        <f t="shared" si="577"/>
        <v/>
      </c>
      <c r="P7413" s="28" t="str">
        <f t="shared" si="581"/>
        <v/>
      </c>
      <c r="Q7413" s="24" t="str">
        <f t="shared" si="578"/>
        <v/>
      </c>
      <c r="R7413" s="24" t="str">
        <f t="shared" si="579"/>
        <v/>
      </c>
      <c r="S7413" s="27" t="str">
        <f t="shared" si="580"/>
        <v/>
      </c>
    </row>
    <row r="7414" spans="2:19" x14ac:dyDescent="0.3">
      <c r="B7414" s="24" t="str">
        <f>_xlfn.IFNA(VLOOKUP(A7414,list!B:C,2,FALSE),"")</f>
        <v/>
      </c>
      <c r="D7414" s="24" t="str">
        <f>_xlfn.IFNA(VLOOKUP(C7414,list!$G$2:$I$10,2,FALSE),"")</f>
        <v/>
      </c>
      <c r="E7414" s="24" t="str">
        <f>_xlfn.IFNA(VLOOKUP(C7414,list!G:I,3,FALSE),"")</f>
        <v/>
      </c>
      <c r="O7414" s="26" t="str">
        <f t="shared" si="577"/>
        <v/>
      </c>
      <c r="P7414" s="28" t="str">
        <f t="shared" si="581"/>
        <v/>
      </c>
      <c r="Q7414" s="24" t="str">
        <f t="shared" si="578"/>
        <v/>
      </c>
      <c r="R7414" s="24" t="str">
        <f t="shared" si="579"/>
        <v/>
      </c>
      <c r="S7414" s="27" t="str">
        <f t="shared" si="580"/>
        <v/>
      </c>
    </row>
    <row r="7415" spans="2:19" x14ac:dyDescent="0.3">
      <c r="B7415" s="24" t="str">
        <f>_xlfn.IFNA(VLOOKUP(A7415,list!B:C,2,FALSE),"")</f>
        <v/>
      </c>
      <c r="D7415" s="24" t="str">
        <f>_xlfn.IFNA(VLOOKUP(C7415,list!$G$2:$I$10,2,FALSE),"")</f>
        <v/>
      </c>
      <c r="E7415" s="24" t="str">
        <f>_xlfn.IFNA(VLOOKUP(C7415,list!G:I,3,FALSE),"")</f>
        <v/>
      </c>
      <c r="O7415" s="26" t="str">
        <f t="shared" si="577"/>
        <v/>
      </c>
      <c r="P7415" s="28" t="str">
        <f t="shared" si="581"/>
        <v/>
      </c>
      <c r="Q7415" s="24" t="str">
        <f t="shared" si="578"/>
        <v/>
      </c>
      <c r="R7415" s="24" t="str">
        <f t="shared" si="579"/>
        <v/>
      </c>
      <c r="S7415" s="27" t="str">
        <f t="shared" si="580"/>
        <v/>
      </c>
    </row>
    <row r="7416" spans="2:19" x14ac:dyDescent="0.3">
      <c r="B7416" s="24" t="str">
        <f>_xlfn.IFNA(VLOOKUP(A7416,list!B:C,2,FALSE),"")</f>
        <v/>
      </c>
      <c r="D7416" s="24" t="str">
        <f>_xlfn.IFNA(VLOOKUP(C7416,list!$G$2:$I$10,2,FALSE),"")</f>
        <v/>
      </c>
      <c r="E7416" s="24" t="str">
        <f>_xlfn.IFNA(VLOOKUP(C7416,list!G:I,3,FALSE),"")</f>
        <v/>
      </c>
      <c r="O7416" s="26" t="str">
        <f t="shared" si="577"/>
        <v/>
      </c>
      <c r="P7416" s="28" t="str">
        <f t="shared" si="581"/>
        <v/>
      </c>
      <c r="Q7416" s="24" t="str">
        <f t="shared" si="578"/>
        <v/>
      </c>
      <c r="R7416" s="24" t="str">
        <f t="shared" si="579"/>
        <v/>
      </c>
      <c r="S7416" s="27" t="str">
        <f t="shared" si="580"/>
        <v/>
      </c>
    </row>
    <row r="7417" spans="2:19" x14ac:dyDescent="0.3">
      <c r="B7417" s="24" t="str">
        <f>_xlfn.IFNA(VLOOKUP(A7417,list!B:C,2,FALSE),"")</f>
        <v/>
      </c>
      <c r="D7417" s="24" t="str">
        <f>_xlfn.IFNA(VLOOKUP(C7417,list!$G$2:$I$10,2,FALSE),"")</f>
        <v/>
      </c>
      <c r="E7417" s="24" t="str">
        <f>_xlfn.IFNA(VLOOKUP(C7417,list!G:I,3,FALSE),"")</f>
        <v/>
      </c>
      <c r="O7417" s="26" t="str">
        <f t="shared" si="577"/>
        <v/>
      </c>
      <c r="P7417" s="28" t="str">
        <f t="shared" si="581"/>
        <v/>
      </c>
      <c r="Q7417" s="24" t="str">
        <f t="shared" si="578"/>
        <v/>
      </c>
      <c r="R7417" s="24" t="str">
        <f t="shared" si="579"/>
        <v/>
      </c>
      <c r="S7417" s="27" t="str">
        <f t="shared" si="580"/>
        <v/>
      </c>
    </row>
    <row r="7418" spans="2:19" x14ac:dyDescent="0.3">
      <c r="B7418" s="24" t="str">
        <f>_xlfn.IFNA(VLOOKUP(A7418,list!B:C,2,FALSE),"")</f>
        <v/>
      </c>
      <c r="D7418" s="24" t="str">
        <f>_xlfn.IFNA(VLOOKUP(C7418,list!$G$2:$I$10,2,FALSE),"")</f>
        <v/>
      </c>
      <c r="E7418" s="24" t="str">
        <f>_xlfn.IFNA(VLOOKUP(C7418,list!G:I,3,FALSE),"")</f>
        <v/>
      </c>
      <c r="O7418" s="26" t="str">
        <f t="shared" si="577"/>
        <v/>
      </c>
      <c r="P7418" s="28" t="str">
        <f t="shared" si="581"/>
        <v/>
      </c>
      <c r="Q7418" s="24" t="str">
        <f t="shared" si="578"/>
        <v/>
      </c>
      <c r="R7418" s="24" t="str">
        <f t="shared" si="579"/>
        <v/>
      </c>
      <c r="S7418" s="27" t="str">
        <f t="shared" si="580"/>
        <v/>
      </c>
    </row>
    <row r="7419" spans="2:19" x14ac:dyDescent="0.3">
      <c r="B7419" s="24" t="str">
        <f>_xlfn.IFNA(VLOOKUP(A7419,list!B:C,2,FALSE),"")</f>
        <v/>
      </c>
      <c r="D7419" s="24" t="str">
        <f>_xlfn.IFNA(VLOOKUP(C7419,list!$G$2:$I$10,2,FALSE),"")</f>
        <v/>
      </c>
      <c r="E7419" s="24" t="str">
        <f>_xlfn.IFNA(VLOOKUP(C7419,list!G:I,3,FALSE),"")</f>
        <v/>
      </c>
      <c r="O7419" s="26" t="str">
        <f t="shared" si="577"/>
        <v/>
      </c>
      <c r="P7419" s="28" t="str">
        <f t="shared" si="581"/>
        <v/>
      </c>
      <c r="Q7419" s="24" t="str">
        <f t="shared" si="578"/>
        <v/>
      </c>
      <c r="R7419" s="24" t="str">
        <f t="shared" si="579"/>
        <v/>
      </c>
      <c r="S7419" s="27" t="str">
        <f t="shared" si="580"/>
        <v/>
      </c>
    </row>
    <row r="7420" spans="2:19" x14ac:dyDescent="0.3">
      <c r="B7420" s="24" t="str">
        <f>_xlfn.IFNA(VLOOKUP(A7420,list!B:C,2,FALSE),"")</f>
        <v/>
      </c>
      <c r="D7420" s="24" t="str">
        <f>_xlfn.IFNA(VLOOKUP(C7420,list!$G$2:$I$10,2,FALSE),"")</f>
        <v/>
      </c>
      <c r="E7420" s="24" t="str">
        <f>_xlfn.IFNA(VLOOKUP(C7420,list!G:I,3,FALSE),"")</f>
        <v/>
      </c>
      <c r="O7420" s="26" t="str">
        <f t="shared" si="577"/>
        <v/>
      </c>
      <c r="P7420" s="28" t="str">
        <f t="shared" si="581"/>
        <v/>
      </c>
      <c r="Q7420" s="24" t="str">
        <f t="shared" si="578"/>
        <v/>
      </c>
      <c r="R7420" s="24" t="str">
        <f t="shared" si="579"/>
        <v/>
      </c>
      <c r="S7420" s="27" t="str">
        <f t="shared" si="580"/>
        <v/>
      </c>
    </row>
    <row r="7421" spans="2:19" x14ac:dyDescent="0.3">
      <c r="B7421" s="24" t="str">
        <f>_xlfn.IFNA(VLOOKUP(A7421,list!B:C,2,FALSE),"")</f>
        <v/>
      </c>
      <c r="D7421" s="24" t="str">
        <f>_xlfn.IFNA(VLOOKUP(C7421,list!$G$2:$I$10,2,FALSE),"")</f>
        <v/>
      </c>
      <c r="E7421" s="24" t="str">
        <f>_xlfn.IFNA(VLOOKUP(C7421,list!G:I,3,FALSE),"")</f>
        <v/>
      </c>
      <c r="O7421" s="26" t="str">
        <f t="shared" si="577"/>
        <v/>
      </c>
      <c r="P7421" s="28" t="str">
        <f t="shared" si="581"/>
        <v/>
      </c>
      <c r="Q7421" s="24" t="str">
        <f t="shared" si="578"/>
        <v/>
      </c>
      <c r="R7421" s="24" t="str">
        <f t="shared" si="579"/>
        <v/>
      </c>
      <c r="S7421" s="27" t="str">
        <f t="shared" si="580"/>
        <v/>
      </c>
    </row>
    <row r="7422" spans="2:19" x14ac:dyDescent="0.3">
      <c r="B7422" s="24" t="str">
        <f>_xlfn.IFNA(VLOOKUP(A7422,list!B:C,2,FALSE),"")</f>
        <v/>
      </c>
      <c r="D7422" s="24" t="str">
        <f>_xlfn.IFNA(VLOOKUP(C7422,list!$G$2:$I$10,2,FALSE),"")</f>
        <v/>
      </c>
      <c r="E7422" s="24" t="str">
        <f>_xlfn.IFNA(VLOOKUP(C7422,list!G:I,3,FALSE),"")</f>
        <v/>
      </c>
      <c r="O7422" s="26" t="str">
        <f t="shared" si="577"/>
        <v/>
      </c>
      <c r="P7422" s="28" t="str">
        <f t="shared" si="581"/>
        <v/>
      </c>
      <c r="Q7422" s="24" t="str">
        <f t="shared" si="578"/>
        <v/>
      </c>
      <c r="R7422" s="24" t="str">
        <f t="shared" si="579"/>
        <v/>
      </c>
      <c r="S7422" s="27" t="str">
        <f t="shared" si="580"/>
        <v/>
      </c>
    </row>
    <row r="7423" spans="2:19" x14ac:dyDescent="0.3">
      <c r="B7423" s="24" t="str">
        <f>_xlfn.IFNA(VLOOKUP(A7423,list!B:C,2,FALSE),"")</f>
        <v/>
      </c>
      <c r="D7423" s="24" t="str">
        <f>_xlfn.IFNA(VLOOKUP(C7423,list!$G$2:$I$10,2,FALSE),"")</f>
        <v/>
      </c>
      <c r="E7423" s="24" t="str">
        <f>_xlfn.IFNA(VLOOKUP(C7423,list!G:I,3,FALSE),"")</f>
        <v/>
      </c>
      <c r="O7423" s="26" t="str">
        <f t="shared" si="577"/>
        <v/>
      </c>
      <c r="P7423" s="28" t="str">
        <f t="shared" si="581"/>
        <v/>
      </c>
      <c r="Q7423" s="24" t="str">
        <f t="shared" si="578"/>
        <v/>
      </c>
      <c r="R7423" s="24" t="str">
        <f t="shared" si="579"/>
        <v/>
      </c>
      <c r="S7423" s="27" t="str">
        <f t="shared" si="580"/>
        <v/>
      </c>
    </row>
    <row r="7424" spans="2:19" x14ac:dyDescent="0.3">
      <c r="B7424" s="24" t="str">
        <f>_xlfn.IFNA(VLOOKUP(A7424,list!B:C,2,FALSE),"")</f>
        <v/>
      </c>
      <c r="D7424" s="24" t="str">
        <f>_xlfn.IFNA(VLOOKUP(C7424,list!$G$2:$I$10,2,FALSE),"")</f>
        <v/>
      </c>
      <c r="E7424" s="24" t="str">
        <f>_xlfn.IFNA(VLOOKUP(C7424,list!G:I,3,FALSE),"")</f>
        <v/>
      </c>
      <c r="O7424" s="26" t="str">
        <f t="shared" si="577"/>
        <v/>
      </c>
      <c r="P7424" s="28" t="str">
        <f t="shared" si="581"/>
        <v/>
      </c>
      <c r="Q7424" s="24" t="str">
        <f t="shared" si="578"/>
        <v/>
      </c>
      <c r="R7424" s="24" t="str">
        <f t="shared" si="579"/>
        <v/>
      </c>
      <c r="S7424" s="27" t="str">
        <f t="shared" si="580"/>
        <v/>
      </c>
    </row>
    <row r="7425" spans="2:19" x14ac:dyDescent="0.3">
      <c r="B7425" s="24" t="str">
        <f>_xlfn.IFNA(VLOOKUP(A7425,list!B:C,2,FALSE),"")</f>
        <v/>
      </c>
      <c r="D7425" s="24" t="str">
        <f>_xlfn.IFNA(VLOOKUP(C7425,list!$G$2:$I$10,2,FALSE),"")</f>
        <v/>
      </c>
      <c r="E7425" s="24" t="str">
        <f>_xlfn.IFNA(VLOOKUP(C7425,list!G:I,3,FALSE),"")</f>
        <v/>
      </c>
      <c r="O7425" s="26" t="str">
        <f t="shared" si="577"/>
        <v/>
      </c>
      <c r="P7425" s="28" t="str">
        <f t="shared" si="581"/>
        <v/>
      </c>
      <c r="Q7425" s="24" t="str">
        <f t="shared" si="578"/>
        <v/>
      </c>
      <c r="R7425" s="24" t="str">
        <f t="shared" si="579"/>
        <v/>
      </c>
      <c r="S7425" s="27" t="str">
        <f t="shared" si="580"/>
        <v/>
      </c>
    </row>
    <row r="7426" spans="2:19" x14ac:dyDescent="0.3">
      <c r="B7426" s="24" t="str">
        <f>_xlfn.IFNA(VLOOKUP(A7426,list!B:C,2,FALSE),"")</f>
        <v/>
      </c>
      <c r="D7426" s="24" t="str">
        <f>_xlfn.IFNA(VLOOKUP(C7426,list!$G$2:$I$10,2,FALSE),"")</f>
        <v/>
      </c>
      <c r="E7426" s="24" t="str">
        <f>_xlfn.IFNA(VLOOKUP(C7426,list!G:I,3,FALSE),"")</f>
        <v/>
      </c>
      <c r="O7426" s="26" t="str">
        <f t="shared" ref="O7426:O7489" si="582">IFERROR(IF(H7426="","",DATE(YEAR(H7426),MONTH(H7426),1)),"")</f>
        <v/>
      </c>
      <c r="P7426" s="28" t="str">
        <f t="shared" si="581"/>
        <v/>
      </c>
      <c r="Q7426" s="24" t="str">
        <f t="shared" ref="Q7426:Q7489" si="583">IFERROR(IF(J7426="","",MONTH(EOMONTH(J7426,(DAY(J7426)&gt;15)+0))),"")</f>
        <v/>
      </c>
      <c r="R7426" s="24" t="str">
        <f t="shared" ref="R7426:R7489" si="584">IFERROR(IF(J7426="","",IF(AND(MONTH(J7426)=12,Q7426=1),YEAR(J7426)+1,YEAR(J7426))),"")</f>
        <v/>
      </c>
      <c r="S7426" s="27" t="str">
        <f t="shared" ref="S7426:S7489" si="585">IF(OR(Q7426="",R7426=""),"",DATE(R7426,Q7426,1))</f>
        <v/>
      </c>
    </row>
    <row r="7427" spans="2:19" x14ac:dyDescent="0.3">
      <c r="B7427" s="24" t="str">
        <f>_xlfn.IFNA(VLOOKUP(A7427,list!B:C,2,FALSE),"")</f>
        <v/>
      </c>
      <c r="D7427" s="24" t="str">
        <f>_xlfn.IFNA(VLOOKUP(C7427,list!$G$2:$I$10,2,FALSE),"")</f>
        <v/>
      </c>
      <c r="E7427" s="24" t="str">
        <f>_xlfn.IFNA(VLOOKUP(C7427,list!G:I,3,FALSE),"")</f>
        <v/>
      </c>
      <c r="O7427" s="26" t="str">
        <f t="shared" si="582"/>
        <v/>
      </c>
      <c r="P7427" s="28" t="str">
        <f t="shared" ref="P7427:P7490" si="586">IFERROR(IF(J7427&gt;0,((J7427-H7427)/7),""),"")</f>
        <v/>
      </c>
      <c r="Q7427" s="24" t="str">
        <f t="shared" si="583"/>
        <v/>
      </c>
      <c r="R7427" s="24" t="str">
        <f t="shared" si="584"/>
        <v/>
      </c>
      <c r="S7427" s="27" t="str">
        <f t="shared" si="585"/>
        <v/>
      </c>
    </row>
    <row r="7428" spans="2:19" x14ac:dyDescent="0.3">
      <c r="B7428" s="24" t="str">
        <f>_xlfn.IFNA(VLOOKUP(A7428,list!B:C,2,FALSE),"")</f>
        <v/>
      </c>
      <c r="D7428" s="24" t="str">
        <f>_xlfn.IFNA(VLOOKUP(C7428,list!$G$2:$I$10,2,FALSE),"")</f>
        <v/>
      </c>
      <c r="E7428" s="24" t="str">
        <f>_xlfn.IFNA(VLOOKUP(C7428,list!G:I,3,FALSE),"")</f>
        <v/>
      </c>
      <c r="O7428" s="26" t="str">
        <f t="shared" si="582"/>
        <v/>
      </c>
      <c r="P7428" s="28" t="str">
        <f t="shared" si="586"/>
        <v/>
      </c>
      <c r="Q7428" s="24" t="str">
        <f t="shared" si="583"/>
        <v/>
      </c>
      <c r="R7428" s="24" t="str">
        <f t="shared" si="584"/>
        <v/>
      </c>
      <c r="S7428" s="27" t="str">
        <f t="shared" si="585"/>
        <v/>
      </c>
    </row>
    <row r="7429" spans="2:19" x14ac:dyDescent="0.3">
      <c r="B7429" s="24" t="str">
        <f>_xlfn.IFNA(VLOOKUP(A7429,list!B:C,2,FALSE),"")</f>
        <v/>
      </c>
      <c r="D7429" s="24" t="str">
        <f>_xlfn.IFNA(VLOOKUP(C7429,list!$G$2:$I$10,2,FALSE),"")</f>
        <v/>
      </c>
      <c r="E7429" s="24" t="str">
        <f>_xlfn.IFNA(VLOOKUP(C7429,list!G:I,3,FALSE),"")</f>
        <v/>
      </c>
      <c r="O7429" s="26" t="str">
        <f t="shared" si="582"/>
        <v/>
      </c>
      <c r="P7429" s="28" t="str">
        <f t="shared" si="586"/>
        <v/>
      </c>
      <c r="Q7429" s="24" t="str">
        <f t="shared" si="583"/>
        <v/>
      </c>
      <c r="R7429" s="24" t="str">
        <f t="shared" si="584"/>
        <v/>
      </c>
      <c r="S7429" s="27" t="str">
        <f t="shared" si="585"/>
        <v/>
      </c>
    </row>
    <row r="7430" spans="2:19" x14ac:dyDescent="0.3">
      <c r="B7430" s="24" t="str">
        <f>_xlfn.IFNA(VLOOKUP(A7430,list!B:C,2,FALSE),"")</f>
        <v/>
      </c>
      <c r="D7430" s="24" t="str">
        <f>_xlfn.IFNA(VLOOKUP(C7430,list!$G$2:$I$10,2,FALSE),"")</f>
        <v/>
      </c>
      <c r="E7430" s="24" t="str">
        <f>_xlfn.IFNA(VLOOKUP(C7430,list!G:I,3,FALSE),"")</f>
        <v/>
      </c>
      <c r="O7430" s="26" t="str">
        <f t="shared" si="582"/>
        <v/>
      </c>
      <c r="P7430" s="28" t="str">
        <f t="shared" si="586"/>
        <v/>
      </c>
      <c r="Q7430" s="24" t="str">
        <f t="shared" si="583"/>
        <v/>
      </c>
      <c r="R7430" s="24" t="str">
        <f t="shared" si="584"/>
        <v/>
      </c>
      <c r="S7430" s="27" t="str">
        <f t="shared" si="585"/>
        <v/>
      </c>
    </row>
    <row r="7431" spans="2:19" x14ac:dyDescent="0.3">
      <c r="B7431" s="24" t="str">
        <f>_xlfn.IFNA(VLOOKUP(A7431,list!B:C,2,FALSE),"")</f>
        <v/>
      </c>
      <c r="D7431" s="24" t="str">
        <f>_xlfn.IFNA(VLOOKUP(C7431,list!$G$2:$I$10,2,FALSE),"")</f>
        <v/>
      </c>
      <c r="E7431" s="24" t="str">
        <f>_xlfn.IFNA(VLOOKUP(C7431,list!G:I,3,FALSE),"")</f>
        <v/>
      </c>
      <c r="O7431" s="26" t="str">
        <f t="shared" si="582"/>
        <v/>
      </c>
      <c r="P7431" s="28" t="str">
        <f t="shared" si="586"/>
        <v/>
      </c>
      <c r="Q7431" s="24" t="str">
        <f t="shared" si="583"/>
        <v/>
      </c>
      <c r="R7431" s="24" t="str">
        <f t="shared" si="584"/>
        <v/>
      </c>
      <c r="S7431" s="27" t="str">
        <f t="shared" si="585"/>
        <v/>
      </c>
    </row>
    <row r="7432" spans="2:19" x14ac:dyDescent="0.3">
      <c r="B7432" s="24" t="str">
        <f>_xlfn.IFNA(VLOOKUP(A7432,list!B:C,2,FALSE),"")</f>
        <v/>
      </c>
      <c r="D7432" s="24" t="str">
        <f>_xlfn.IFNA(VLOOKUP(C7432,list!$G$2:$I$10,2,FALSE),"")</f>
        <v/>
      </c>
      <c r="E7432" s="24" t="str">
        <f>_xlfn.IFNA(VLOOKUP(C7432,list!G:I,3,FALSE),"")</f>
        <v/>
      </c>
      <c r="O7432" s="26" t="str">
        <f t="shared" si="582"/>
        <v/>
      </c>
      <c r="P7432" s="28" t="str">
        <f t="shared" si="586"/>
        <v/>
      </c>
      <c r="Q7432" s="24" t="str">
        <f t="shared" si="583"/>
        <v/>
      </c>
      <c r="R7432" s="24" t="str">
        <f t="shared" si="584"/>
        <v/>
      </c>
      <c r="S7432" s="27" t="str">
        <f t="shared" si="585"/>
        <v/>
      </c>
    </row>
    <row r="7433" spans="2:19" x14ac:dyDescent="0.3">
      <c r="B7433" s="24" t="str">
        <f>_xlfn.IFNA(VLOOKUP(A7433,list!B:C,2,FALSE),"")</f>
        <v/>
      </c>
      <c r="D7433" s="24" t="str">
        <f>_xlfn.IFNA(VLOOKUP(C7433,list!$G$2:$I$10,2,FALSE),"")</f>
        <v/>
      </c>
      <c r="E7433" s="24" t="str">
        <f>_xlfn.IFNA(VLOOKUP(C7433,list!G:I,3,FALSE),"")</f>
        <v/>
      </c>
      <c r="O7433" s="26" t="str">
        <f t="shared" si="582"/>
        <v/>
      </c>
      <c r="P7433" s="28" t="str">
        <f t="shared" si="586"/>
        <v/>
      </c>
      <c r="Q7433" s="24" t="str">
        <f t="shared" si="583"/>
        <v/>
      </c>
      <c r="R7433" s="24" t="str">
        <f t="shared" si="584"/>
        <v/>
      </c>
      <c r="S7433" s="27" t="str">
        <f t="shared" si="585"/>
        <v/>
      </c>
    </row>
    <row r="7434" spans="2:19" x14ac:dyDescent="0.3">
      <c r="B7434" s="24" t="str">
        <f>_xlfn.IFNA(VLOOKUP(A7434,list!B:C,2,FALSE),"")</f>
        <v/>
      </c>
      <c r="D7434" s="24" t="str">
        <f>_xlfn.IFNA(VLOOKUP(C7434,list!$G$2:$I$10,2,FALSE),"")</f>
        <v/>
      </c>
      <c r="E7434" s="24" t="str">
        <f>_xlfn.IFNA(VLOOKUP(C7434,list!G:I,3,FALSE),"")</f>
        <v/>
      </c>
      <c r="O7434" s="26" t="str">
        <f t="shared" si="582"/>
        <v/>
      </c>
      <c r="P7434" s="28" t="str">
        <f t="shared" si="586"/>
        <v/>
      </c>
      <c r="Q7434" s="24" t="str">
        <f t="shared" si="583"/>
        <v/>
      </c>
      <c r="R7434" s="24" t="str">
        <f t="shared" si="584"/>
        <v/>
      </c>
      <c r="S7434" s="27" t="str">
        <f t="shared" si="585"/>
        <v/>
      </c>
    </row>
    <row r="7435" spans="2:19" x14ac:dyDescent="0.3">
      <c r="B7435" s="24" t="str">
        <f>_xlfn.IFNA(VLOOKUP(A7435,list!B:C,2,FALSE),"")</f>
        <v/>
      </c>
      <c r="D7435" s="24" t="str">
        <f>_xlfn.IFNA(VLOOKUP(C7435,list!$G$2:$I$10,2,FALSE),"")</f>
        <v/>
      </c>
      <c r="E7435" s="24" t="str">
        <f>_xlfn.IFNA(VLOOKUP(C7435,list!G:I,3,FALSE),"")</f>
        <v/>
      </c>
      <c r="O7435" s="26" t="str">
        <f t="shared" si="582"/>
        <v/>
      </c>
      <c r="P7435" s="28" t="str">
        <f t="shared" si="586"/>
        <v/>
      </c>
      <c r="Q7435" s="24" t="str">
        <f t="shared" si="583"/>
        <v/>
      </c>
      <c r="R7435" s="24" t="str">
        <f t="shared" si="584"/>
        <v/>
      </c>
      <c r="S7435" s="27" t="str">
        <f t="shared" si="585"/>
        <v/>
      </c>
    </row>
    <row r="7436" spans="2:19" x14ac:dyDescent="0.3">
      <c r="B7436" s="24" t="str">
        <f>_xlfn.IFNA(VLOOKUP(A7436,list!B:C,2,FALSE),"")</f>
        <v/>
      </c>
      <c r="D7436" s="24" t="str">
        <f>_xlfn.IFNA(VLOOKUP(C7436,list!$G$2:$I$10,2,FALSE),"")</f>
        <v/>
      </c>
      <c r="E7436" s="24" t="str">
        <f>_xlfn.IFNA(VLOOKUP(C7436,list!G:I,3,FALSE),"")</f>
        <v/>
      </c>
      <c r="O7436" s="26" t="str">
        <f t="shared" si="582"/>
        <v/>
      </c>
      <c r="P7436" s="28" t="str">
        <f t="shared" si="586"/>
        <v/>
      </c>
      <c r="Q7436" s="24" t="str">
        <f t="shared" si="583"/>
        <v/>
      </c>
      <c r="R7436" s="24" t="str">
        <f t="shared" si="584"/>
        <v/>
      </c>
      <c r="S7436" s="27" t="str">
        <f t="shared" si="585"/>
        <v/>
      </c>
    </row>
    <row r="7437" spans="2:19" x14ac:dyDescent="0.3">
      <c r="B7437" s="24" t="str">
        <f>_xlfn.IFNA(VLOOKUP(A7437,list!B:C,2,FALSE),"")</f>
        <v/>
      </c>
      <c r="D7437" s="24" t="str">
        <f>_xlfn.IFNA(VLOOKUP(C7437,list!$G$2:$I$10,2,FALSE),"")</f>
        <v/>
      </c>
      <c r="E7437" s="24" t="str">
        <f>_xlfn.IFNA(VLOOKUP(C7437,list!G:I,3,FALSE),"")</f>
        <v/>
      </c>
      <c r="O7437" s="26" t="str">
        <f t="shared" si="582"/>
        <v/>
      </c>
      <c r="P7437" s="28" t="str">
        <f t="shared" si="586"/>
        <v/>
      </c>
      <c r="Q7437" s="24" t="str">
        <f t="shared" si="583"/>
        <v/>
      </c>
      <c r="R7437" s="24" t="str">
        <f t="shared" si="584"/>
        <v/>
      </c>
      <c r="S7437" s="27" t="str">
        <f t="shared" si="585"/>
        <v/>
      </c>
    </row>
    <row r="7438" spans="2:19" x14ac:dyDescent="0.3">
      <c r="B7438" s="24" t="str">
        <f>_xlfn.IFNA(VLOOKUP(A7438,list!B:C,2,FALSE),"")</f>
        <v/>
      </c>
      <c r="D7438" s="24" t="str">
        <f>_xlfn.IFNA(VLOOKUP(C7438,list!$G$2:$I$10,2,FALSE),"")</f>
        <v/>
      </c>
      <c r="E7438" s="24" t="str">
        <f>_xlfn.IFNA(VLOOKUP(C7438,list!G:I,3,FALSE),"")</f>
        <v/>
      </c>
      <c r="O7438" s="26" t="str">
        <f t="shared" si="582"/>
        <v/>
      </c>
      <c r="P7438" s="28" t="str">
        <f t="shared" si="586"/>
        <v/>
      </c>
      <c r="Q7438" s="24" t="str">
        <f t="shared" si="583"/>
        <v/>
      </c>
      <c r="R7438" s="24" t="str">
        <f t="shared" si="584"/>
        <v/>
      </c>
      <c r="S7438" s="27" t="str">
        <f t="shared" si="585"/>
        <v/>
      </c>
    </row>
    <row r="7439" spans="2:19" x14ac:dyDescent="0.3">
      <c r="B7439" s="24" t="str">
        <f>_xlfn.IFNA(VLOOKUP(A7439,list!B:C,2,FALSE),"")</f>
        <v/>
      </c>
      <c r="D7439" s="24" t="str">
        <f>_xlfn.IFNA(VLOOKUP(C7439,list!$G$2:$I$10,2,FALSE),"")</f>
        <v/>
      </c>
      <c r="E7439" s="24" t="str">
        <f>_xlfn.IFNA(VLOOKUP(C7439,list!G:I,3,FALSE),"")</f>
        <v/>
      </c>
      <c r="O7439" s="26" t="str">
        <f t="shared" si="582"/>
        <v/>
      </c>
      <c r="P7439" s="28" t="str">
        <f t="shared" si="586"/>
        <v/>
      </c>
      <c r="Q7439" s="24" t="str">
        <f t="shared" si="583"/>
        <v/>
      </c>
      <c r="R7439" s="24" t="str">
        <f t="shared" si="584"/>
        <v/>
      </c>
      <c r="S7439" s="27" t="str">
        <f t="shared" si="585"/>
        <v/>
      </c>
    </row>
    <row r="7440" spans="2:19" x14ac:dyDescent="0.3">
      <c r="B7440" s="24" t="str">
        <f>_xlfn.IFNA(VLOOKUP(A7440,list!B:C,2,FALSE),"")</f>
        <v/>
      </c>
      <c r="D7440" s="24" t="str">
        <f>_xlfn.IFNA(VLOOKUP(C7440,list!$G$2:$I$10,2,FALSE),"")</f>
        <v/>
      </c>
      <c r="E7440" s="24" t="str">
        <f>_xlfn.IFNA(VLOOKUP(C7440,list!G:I,3,FALSE),"")</f>
        <v/>
      </c>
      <c r="O7440" s="26" t="str">
        <f t="shared" si="582"/>
        <v/>
      </c>
      <c r="P7440" s="28" t="str">
        <f t="shared" si="586"/>
        <v/>
      </c>
      <c r="Q7440" s="24" t="str">
        <f t="shared" si="583"/>
        <v/>
      </c>
      <c r="R7440" s="24" t="str">
        <f t="shared" si="584"/>
        <v/>
      </c>
      <c r="S7440" s="27" t="str">
        <f t="shared" si="585"/>
        <v/>
      </c>
    </row>
    <row r="7441" spans="2:19" x14ac:dyDescent="0.3">
      <c r="B7441" s="24" t="str">
        <f>_xlfn.IFNA(VLOOKUP(A7441,list!B:C,2,FALSE),"")</f>
        <v/>
      </c>
      <c r="D7441" s="24" t="str">
        <f>_xlfn.IFNA(VLOOKUP(C7441,list!$G$2:$I$10,2,FALSE),"")</f>
        <v/>
      </c>
      <c r="E7441" s="24" t="str">
        <f>_xlfn.IFNA(VLOOKUP(C7441,list!G:I,3,FALSE),"")</f>
        <v/>
      </c>
      <c r="O7441" s="26" t="str">
        <f t="shared" si="582"/>
        <v/>
      </c>
      <c r="P7441" s="28" t="str">
        <f t="shared" si="586"/>
        <v/>
      </c>
      <c r="Q7441" s="24" t="str">
        <f t="shared" si="583"/>
        <v/>
      </c>
      <c r="R7441" s="24" t="str">
        <f t="shared" si="584"/>
        <v/>
      </c>
      <c r="S7441" s="27" t="str">
        <f t="shared" si="585"/>
        <v/>
      </c>
    </row>
    <row r="7442" spans="2:19" x14ac:dyDescent="0.3">
      <c r="B7442" s="24" t="str">
        <f>_xlfn.IFNA(VLOOKUP(A7442,list!B:C,2,FALSE),"")</f>
        <v/>
      </c>
      <c r="D7442" s="24" t="str">
        <f>_xlfn.IFNA(VLOOKUP(C7442,list!$G$2:$I$10,2,FALSE),"")</f>
        <v/>
      </c>
      <c r="E7442" s="24" t="str">
        <f>_xlfn.IFNA(VLOOKUP(C7442,list!G:I,3,FALSE),"")</f>
        <v/>
      </c>
      <c r="O7442" s="26" t="str">
        <f t="shared" si="582"/>
        <v/>
      </c>
      <c r="P7442" s="28" t="str">
        <f t="shared" si="586"/>
        <v/>
      </c>
      <c r="Q7442" s="24" t="str">
        <f t="shared" si="583"/>
        <v/>
      </c>
      <c r="R7442" s="24" t="str">
        <f t="shared" si="584"/>
        <v/>
      </c>
      <c r="S7442" s="27" t="str">
        <f t="shared" si="585"/>
        <v/>
      </c>
    </row>
    <row r="7443" spans="2:19" x14ac:dyDescent="0.3">
      <c r="B7443" s="24" t="str">
        <f>_xlfn.IFNA(VLOOKUP(A7443,list!B:C,2,FALSE),"")</f>
        <v/>
      </c>
      <c r="D7443" s="24" t="str">
        <f>_xlfn.IFNA(VLOOKUP(C7443,list!$G$2:$I$10,2,FALSE),"")</f>
        <v/>
      </c>
      <c r="E7443" s="24" t="str">
        <f>_xlfn.IFNA(VLOOKUP(C7443,list!G:I,3,FALSE),"")</f>
        <v/>
      </c>
      <c r="O7443" s="26" t="str">
        <f t="shared" si="582"/>
        <v/>
      </c>
      <c r="P7443" s="28" t="str">
        <f t="shared" si="586"/>
        <v/>
      </c>
      <c r="Q7443" s="24" t="str">
        <f t="shared" si="583"/>
        <v/>
      </c>
      <c r="R7443" s="24" t="str">
        <f t="shared" si="584"/>
        <v/>
      </c>
      <c r="S7443" s="27" t="str">
        <f t="shared" si="585"/>
        <v/>
      </c>
    </row>
    <row r="7444" spans="2:19" x14ac:dyDescent="0.3">
      <c r="B7444" s="24" t="str">
        <f>_xlfn.IFNA(VLOOKUP(A7444,list!B:C,2,FALSE),"")</f>
        <v/>
      </c>
      <c r="D7444" s="24" t="str">
        <f>_xlfn.IFNA(VLOOKUP(C7444,list!$G$2:$I$10,2,FALSE),"")</f>
        <v/>
      </c>
      <c r="E7444" s="24" t="str">
        <f>_xlfn.IFNA(VLOOKUP(C7444,list!G:I,3,FALSE),"")</f>
        <v/>
      </c>
      <c r="O7444" s="26" t="str">
        <f t="shared" si="582"/>
        <v/>
      </c>
      <c r="P7444" s="28" t="str">
        <f t="shared" si="586"/>
        <v/>
      </c>
      <c r="Q7444" s="24" t="str">
        <f t="shared" si="583"/>
        <v/>
      </c>
      <c r="R7444" s="24" t="str">
        <f t="shared" si="584"/>
        <v/>
      </c>
      <c r="S7444" s="27" t="str">
        <f t="shared" si="585"/>
        <v/>
      </c>
    </row>
    <row r="7445" spans="2:19" x14ac:dyDescent="0.3">
      <c r="B7445" s="24" t="str">
        <f>_xlfn.IFNA(VLOOKUP(A7445,list!B:C,2,FALSE),"")</f>
        <v/>
      </c>
      <c r="D7445" s="24" t="str">
        <f>_xlfn.IFNA(VLOOKUP(C7445,list!$G$2:$I$10,2,FALSE),"")</f>
        <v/>
      </c>
      <c r="E7445" s="24" t="str">
        <f>_xlfn.IFNA(VLOOKUP(C7445,list!G:I,3,FALSE),"")</f>
        <v/>
      </c>
      <c r="O7445" s="26" t="str">
        <f t="shared" si="582"/>
        <v/>
      </c>
      <c r="P7445" s="28" t="str">
        <f t="shared" si="586"/>
        <v/>
      </c>
      <c r="Q7445" s="24" t="str">
        <f t="shared" si="583"/>
        <v/>
      </c>
      <c r="R7445" s="24" t="str">
        <f t="shared" si="584"/>
        <v/>
      </c>
      <c r="S7445" s="27" t="str">
        <f t="shared" si="585"/>
        <v/>
      </c>
    </row>
    <row r="7446" spans="2:19" x14ac:dyDescent="0.3">
      <c r="B7446" s="24" t="str">
        <f>_xlfn.IFNA(VLOOKUP(A7446,list!B:C,2,FALSE),"")</f>
        <v/>
      </c>
      <c r="D7446" s="24" t="str">
        <f>_xlfn.IFNA(VLOOKUP(C7446,list!$G$2:$I$10,2,FALSE),"")</f>
        <v/>
      </c>
      <c r="E7446" s="24" t="str">
        <f>_xlfn.IFNA(VLOOKUP(C7446,list!G:I,3,FALSE),"")</f>
        <v/>
      </c>
      <c r="O7446" s="26" t="str">
        <f t="shared" si="582"/>
        <v/>
      </c>
      <c r="P7446" s="28" t="str">
        <f t="shared" si="586"/>
        <v/>
      </c>
      <c r="Q7446" s="24" t="str">
        <f t="shared" si="583"/>
        <v/>
      </c>
      <c r="R7446" s="24" t="str">
        <f t="shared" si="584"/>
        <v/>
      </c>
      <c r="S7446" s="27" t="str">
        <f t="shared" si="585"/>
        <v/>
      </c>
    </row>
    <row r="7447" spans="2:19" x14ac:dyDescent="0.3">
      <c r="B7447" s="24" t="str">
        <f>_xlfn.IFNA(VLOOKUP(A7447,list!B:C,2,FALSE),"")</f>
        <v/>
      </c>
      <c r="D7447" s="24" t="str">
        <f>_xlfn.IFNA(VLOOKUP(C7447,list!$G$2:$I$10,2,FALSE),"")</f>
        <v/>
      </c>
      <c r="E7447" s="24" t="str">
        <f>_xlfn.IFNA(VLOOKUP(C7447,list!G:I,3,FALSE),"")</f>
        <v/>
      </c>
      <c r="O7447" s="26" t="str">
        <f t="shared" si="582"/>
        <v/>
      </c>
      <c r="P7447" s="28" t="str">
        <f t="shared" si="586"/>
        <v/>
      </c>
      <c r="Q7447" s="24" t="str">
        <f t="shared" si="583"/>
        <v/>
      </c>
      <c r="R7447" s="24" t="str">
        <f t="shared" si="584"/>
        <v/>
      </c>
      <c r="S7447" s="27" t="str">
        <f t="shared" si="585"/>
        <v/>
      </c>
    </row>
    <row r="7448" spans="2:19" x14ac:dyDescent="0.3">
      <c r="B7448" s="24" t="str">
        <f>_xlfn.IFNA(VLOOKUP(A7448,list!B:C,2,FALSE),"")</f>
        <v/>
      </c>
      <c r="D7448" s="24" t="str">
        <f>_xlfn.IFNA(VLOOKUP(C7448,list!$G$2:$I$10,2,FALSE),"")</f>
        <v/>
      </c>
      <c r="E7448" s="24" t="str">
        <f>_xlfn.IFNA(VLOOKUP(C7448,list!G:I,3,FALSE),"")</f>
        <v/>
      </c>
      <c r="O7448" s="26" t="str">
        <f t="shared" si="582"/>
        <v/>
      </c>
      <c r="P7448" s="28" t="str">
        <f t="shared" si="586"/>
        <v/>
      </c>
      <c r="Q7448" s="24" t="str">
        <f t="shared" si="583"/>
        <v/>
      </c>
      <c r="R7448" s="24" t="str">
        <f t="shared" si="584"/>
        <v/>
      </c>
      <c r="S7448" s="27" t="str">
        <f t="shared" si="585"/>
        <v/>
      </c>
    </row>
    <row r="7449" spans="2:19" x14ac:dyDescent="0.3">
      <c r="B7449" s="24" t="str">
        <f>_xlfn.IFNA(VLOOKUP(A7449,list!B:C,2,FALSE),"")</f>
        <v/>
      </c>
      <c r="D7449" s="24" t="str">
        <f>_xlfn.IFNA(VLOOKUP(C7449,list!$G$2:$I$10,2,FALSE),"")</f>
        <v/>
      </c>
      <c r="E7449" s="24" t="str">
        <f>_xlfn.IFNA(VLOOKUP(C7449,list!G:I,3,FALSE),"")</f>
        <v/>
      </c>
      <c r="O7449" s="26" t="str">
        <f t="shared" si="582"/>
        <v/>
      </c>
      <c r="P7449" s="28" t="str">
        <f t="shared" si="586"/>
        <v/>
      </c>
      <c r="Q7449" s="24" t="str">
        <f t="shared" si="583"/>
        <v/>
      </c>
      <c r="R7449" s="24" t="str">
        <f t="shared" si="584"/>
        <v/>
      </c>
      <c r="S7449" s="27" t="str">
        <f t="shared" si="585"/>
        <v/>
      </c>
    </row>
    <row r="7450" spans="2:19" x14ac:dyDescent="0.3">
      <c r="B7450" s="24" t="str">
        <f>_xlfn.IFNA(VLOOKUP(A7450,list!B:C,2,FALSE),"")</f>
        <v/>
      </c>
      <c r="D7450" s="24" t="str">
        <f>_xlfn.IFNA(VLOOKUP(C7450,list!$G$2:$I$10,2,FALSE),"")</f>
        <v/>
      </c>
      <c r="E7450" s="24" t="str">
        <f>_xlfn.IFNA(VLOOKUP(C7450,list!G:I,3,FALSE),"")</f>
        <v/>
      </c>
      <c r="O7450" s="26" t="str">
        <f t="shared" si="582"/>
        <v/>
      </c>
      <c r="P7450" s="28" t="str">
        <f t="shared" si="586"/>
        <v/>
      </c>
      <c r="Q7450" s="24" t="str">
        <f t="shared" si="583"/>
        <v/>
      </c>
      <c r="R7450" s="24" t="str">
        <f t="shared" si="584"/>
        <v/>
      </c>
      <c r="S7450" s="27" t="str">
        <f t="shared" si="585"/>
        <v/>
      </c>
    </row>
    <row r="7451" spans="2:19" x14ac:dyDescent="0.3">
      <c r="B7451" s="24" t="str">
        <f>_xlfn.IFNA(VLOOKUP(A7451,list!B:C,2,FALSE),"")</f>
        <v/>
      </c>
      <c r="D7451" s="24" t="str">
        <f>_xlfn.IFNA(VLOOKUP(C7451,list!$G$2:$I$10,2,FALSE),"")</f>
        <v/>
      </c>
      <c r="E7451" s="24" t="str">
        <f>_xlfn.IFNA(VLOOKUP(C7451,list!G:I,3,FALSE),"")</f>
        <v/>
      </c>
      <c r="O7451" s="26" t="str">
        <f t="shared" si="582"/>
        <v/>
      </c>
      <c r="P7451" s="28" t="str">
        <f t="shared" si="586"/>
        <v/>
      </c>
      <c r="Q7451" s="24" t="str">
        <f t="shared" si="583"/>
        <v/>
      </c>
      <c r="R7451" s="24" t="str">
        <f t="shared" si="584"/>
        <v/>
      </c>
      <c r="S7451" s="27" t="str">
        <f t="shared" si="585"/>
        <v/>
      </c>
    </row>
    <row r="7452" spans="2:19" x14ac:dyDescent="0.3">
      <c r="B7452" s="24" t="str">
        <f>_xlfn.IFNA(VLOOKUP(A7452,list!B:C,2,FALSE),"")</f>
        <v/>
      </c>
      <c r="D7452" s="24" t="str">
        <f>_xlfn.IFNA(VLOOKUP(C7452,list!$G$2:$I$10,2,FALSE),"")</f>
        <v/>
      </c>
      <c r="E7452" s="24" t="str">
        <f>_xlfn.IFNA(VLOOKUP(C7452,list!G:I,3,FALSE),"")</f>
        <v/>
      </c>
      <c r="O7452" s="26" t="str">
        <f t="shared" si="582"/>
        <v/>
      </c>
      <c r="P7452" s="28" t="str">
        <f t="shared" si="586"/>
        <v/>
      </c>
      <c r="Q7452" s="24" t="str">
        <f t="shared" si="583"/>
        <v/>
      </c>
      <c r="R7452" s="24" t="str">
        <f t="shared" si="584"/>
        <v/>
      </c>
      <c r="S7452" s="27" t="str">
        <f t="shared" si="585"/>
        <v/>
      </c>
    </row>
    <row r="7453" spans="2:19" x14ac:dyDescent="0.3">
      <c r="B7453" s="24" t="str">
        <f>_xlfn.IFNA(VLOOKUP(A7453,list!B:C,2,FALSE),"")</f>
        <v/>
      </c>
      <c r="D7453" s="24" t="str">
        <f>_xlfn.IFNA(VLOOKUP(C7453,list!$G$2:$I$10,2,FALSE),"")</f>
        <v/>
      </c>
      <c r="E7453" s="24" t="str">
        <f>_xlfn.IFNA(VLOOKUP(C7453,list!G:I,3,FALSE),"")</f>
        <v/>
      </c>
      <c r="O7453" s="26" t="str">
        <f t="shared" si="582"/>
        <v/>
      </c>
      <c r="P7453" s="28" t="str">
        <f t="shared" si="586"/>
        <v/>
      </c>
      <c r="Q7453" s="24" t="str">
        <f t="shared" si="583"/>
        <v/>
      </c>
      <c r="R7453" s="24" t="str">
        <f t="shared" si="584"/>
        <v/>
      </c>
      <c r="S7453" s="27" t="str">
        <f t="shared" si="585"/>
        <v/>
      </c>
    </row>
    <row r="7454" spans="2:19" x14ac:dyDescent="0.3">
      <c r="B7454" s="24" t="str">
        <f>_xlfn.IFNA(VLOOKUP(A7454,list!B:C,2,FALSE),"")</f>
        <v/>
      </c>
      <c r="D7454" s="24" t="str">
        <f>_xlfn.IFNA(VLOOKUP(C7454,list!$G$2:$I$10,2,FALSE),"")</f>
        <v/>
      </c>
      <c r="E7454" s="24" t="str">
        <f>_xlfn.IFNA(VLOOKUP(C7454,list!G:I,3,FALSE),"")</f>
        <v/>
      </c>
      <c r="O7454" s="26" t="str">
        <f t="shared" si="582"/>
        <v/>
      </c>
      <c r="P7454" s="28" t="str">
        <f t="shared" si="586"/>
        <v/>
      </c>
      <c r="Q7454" s="24" t="str">
        <f t="shared" si="583"/>
        <v/>
      </c>
      <c r="R7454" s="24" t="str">
        <f t="shared" si="584"/>
        <v/>
      </c>
      <c r="S7454" s="27" t="str">
        <f t="shared" si="585"/>
        <v/>
      </c>
    </row>
    <row r="7455" spans="2:19" x14ac:dyDescent="0.3">
      <c r="B7455" s="24" t="str">
        <f>_xlfn.IFNA(VLOOKUP(A7455,list!B:C,2,FALSE),"")</f>
        <v/>
      </c>
      <c r="D7455" s="24" t="str">
        <f>_xlfn.IFNA(VLOOKUP(C7455,list!$G$2:$I$10,2,FALSE),"")</f>
        <v/>
      </c>
      <c r="E7455" s="24" t="str">
        <f>_xlfn.IFNA(VLOOKUP(C7455,list!G:I,3,FALSE),"")</f>
        <v/>
      </c>
      <c r="O7455" s="26" t="str">
        <f t="shared" si="582"/>
        <v/>
      </c>
      <c r="P7455" s="28" t="str">
        <f t="shared" si="586"/>
        <v/>
      </c>
      <c r="Q7455" s="24" t="str">
        <f t="shared" si="583"/>
        <v/>
      </c>
      <c r="R7455" s="24" t="str">
        <f t="shared" si="584"/>
        <v/>
      </c>
      <c r="S7455" s="27" t="str">
        <f t="shared" si="585"/>
        <v/>
      </c>
    </row>
    <row r="7456" spans="2:19" x14ac:dyDescent="0.3">
      <c r="B7456" s="24" t="str">
        <f>_xlfn.IFNA(VLOOKUP(A7456,list!B:C,2,FALSE),"")</f>
        <v/>
      </c>
      <c r="D7456" s="24" t="str">
        <f>_xlfn.IFNA(VLOOKUP(C7456,list!$G$2:$I$10,2,FALSE),"")</f>
        <v/>
      </c>
      <c r="E7456" s="24" t="str">
        <f>_xlfn.IFNA(VLOOKUP(C7456,list!G:I,3,FALSE),"")</f>
        <v/>
      </c>
      <c r="O7456" s="26" t="str">
        <f t="shared" si="582"/>
        <v/>
      </c>
      <c r="P7456" s="28" t="str">
        <f t="shared" si="586"/>
        <v/>
      </c>
      <c r="Q7456" s="24" t="str">
        <f t="shared" si="583"/>
        <v/>
      </c>
      <c r="R7456" s="24" t="str">
        <f t="shared" si="584"/>
        <v/>
      </c>
      <c r="S7456" s="27" t="str">
        <f t="shared" si="585"/>
        <v/>
      </c>
    </row>
    <row r="7457" spans="2:19" x14ac:dyDescent="0.3">
      <c r="B7457" s="24" t="str">
        <f>_xlfn.IFNA(VLOOKUP(A7457,list!B:C,2,FALSE),"")</f>
        <v/>
      </c>
      <c r="D7457" s="24" t="str">
        <f>_xlfn.IFNA(VLOOKUP(C7457,list!$G$2:$I$10,2,FALSE),"")</f>
        <v/>
      </c>
      <c r="E7457" s="24" t="str">
        <f>_xlfn.IFNA(VLOOKUP(C7457,list!G:I,3,FALSE),"")</f>
        <v/>
      </c>
      <c r="O7457" s="26" t="str">
        <f t="shared" si="582"/>
        <v/>
      </c>
      <c r="P7457" s="28" t="str">
        <f t="shared" si="586"/>
        <v/>
      </c>
      <c r="Q7457" s="24" t="str">
        <f t="shared" si="583"/>
        <v/>
      </c>
      <c r="R7457" s="24" t="str">
        <f t="shared" si="584"/>
        <v/>
      </c>
      <c r="S7457" s="27" t="str">
        <f t="shared" si="585"/>
        <v/>
      </c>
    </row>
    <row r="7458" spans="2:19" x14ac:dyDescent="0.3">
      <c r="B7458" s="24" t="str">
        <f>_xlfn.IFNA(VLOOKUP(A7458,list!B:C,2,FALSE),"")</f>
        <v/>
      </c>
      <c r="D7458" s="24" t="str">
        <f>_xlfn.IFNA(VLOOKUP(C7458,list!$G$2:$I$10,2,FALSE),"")</f>
        <v/>
      </c>
      <c r="E7458" s="24" t="str">
        <f>_xlfn.IFNA(VLOOKUP(C7458,list!G:I,3,FALSE),"")</f>
        <v/>
      </c>
      <c r="O7458" s="26" t="str">
        <f t="shared" si="582"/>
        <v/>
      </c>
      <c r="P7458" s="28" t="str">
        <f t="shared" si="586"/>
        <v/>
      </c>
      <c r="Q7458" s="24" t="str">
        <f t="shared" si="583"/>
        <v/>
      </c>
      <c r="R7458" s="24" t="str">
        <f t="shared" si="584"/>
        <v/>
      </c>
      <c r="S7458" s="27" t="str">
        <f t="shared" si="585"/>
        <v/>
      </c>
    </row>
    <row r="7459" spans="2:19" x14ac:dyDescent="0.3">
      <c r="B7459" s="24" t="str">
        <f>_xlfn.IFNA(VLOOKUP(A7459,list!B:C,2,FALSE),"")</f>
        <v/>
      </c>
      <c r="D7459" s="24" t="str">
        <f>_xlfn.IFNA(VLOOKUP(C7459,list!$G$2:$I$10,2,FALSE),"")</f>
        <v/>
      </c>
      <c r="E7459" s="24" t="str">
        <f>_xlfn.IFNA(VLOOKUP(C7459,list!G:I,3,FALSE),"")</f>
        <v/>
      </c>
      <c r="O7459" s="26" t="str">
        <f t="shared" si="582"/>
        <v/>
      </c>
      <c r="P7459" s="28" t="str">
        <f t="shared" si="586"/>
        <v/>
      </c>
      <c r="Q7459" s="24" t="str">
        <f t="shared" si="583"/>
        <v/>
      </c>
      <c r="R7459" s="24" t="str">
        <f t="shared" si="584"/>
        <v/>
      </c>
      <c r="S7459" s="27" t="str">
        <f t="shared" si="585"/>
        <v/>
      </c>
    </row>
    <row r="7460" spans="2:19" x14ac:dyDescent="0.3">
      <c r="B7460" s="24" t="str">
        <f>_xlfn.IFNA(VLOOKUP(A7460,list!B:C,2,FALSE),"")</f>
        <v/>
      </c>
      <c r="D7460" s="24" t="str">
        <f>_xlfn.IFNA(VLOOKUP(C7460,list!$G$2:$I$10,2,FALSE),"")</f>
        <v/>
      </c>
      <c r="E7460" s="24" t="str">
        <f>_xlfn.IFNA(VLOOKUP(C7460,list!G:I,3,FALSE),"")</f>
        <v/>
      </c>
      <c r="O7460" s="26" t="str">
        <f t="shared" si="582"/>
        <v/>
      </c>
      <c r="P7460" s="28" t="str">
        <f t="shared" si="586"/>
        <v/>
      </c>
      <c r="Q7460" s="24" t="str">
        <f t="shared" si="583"/>
        <v/>
      </c>
      <c r="R7460" s="24" t="str">
        <f t="shared" si="584"/>
        <v/>
      </c>
      <c r="S7460" s="27" t="str">
        <f t="shared" si="585"/>
        <v/>
      </c>
    </row>
    <row r="7461" spans="2:19" x14ac:dyDescent="0.3">
      <c r="B7461" s="24" t="str">
        <f>_xlfn.IFNA(VLOOKUP(A7461,list!B:C,2,FALSE),"")</f>
        <v/>
      </c>
      <c r="D7461" s="24" t="str">
        <f>_xlfn.IFNA(VLOOKUP(C7461,list!$G$2:$I$10,2,FALSE),"")</f>
        <v/>
      </c>
      <c r="E7461" s="24" t="str">
        <f>_xlfn.IFNA(VLOOKUP(C7461,list!G:I,3,FALSE),"")</f>
        <v/>
      </c>
      <c r="O7461" s="26" t="str">
        <f t="shared" si="582"/>
        <v/>
      </c>
      <c r="P7461" s="28" t="str">
        <f t="shared" si="586"/>
        <v/>
      </c>
      <c r="Q7461" s="24" t="str">
        <f t="shared" si="583"/>
        <v/>
      </c>
      <c r="R7461" s="24" t="str">
        <f t="shared" si="584"/>
        <v/>
      </c>
      <c r="S7461" s="27" t="str">
        <f t="shared" si="585"/>
        <v/>
      </c>
    </row>
    <row r="7462" spans="2:19" x14ac:dyDescent="0.3">
      <c r="B7462" s="24" t="str">
        <f>_xlfn.IFNA(VLOOKUP(A7462,list!B:C,2,FALSE),"")</f>
        <v/>
      </c>
      <c r="D7462" s="24" t="str">
        <f>_xlfn.IFNA(VLOOKUP(C7462,list!$G$2:$I$10,2,FALSE),"")</f>
        <v/>
      </c>
      <c r="E7462" s="24" t="str">
        <f>_xlfn.IFNA(VLOOKUP(C7462,list!G:I,3,FALSE),"")</f>
        <v/>
      </c>
      <c r="O7462" s="26" t="str">
        <f t="shared" si="582"/>
        <v/>
      </c>
      <c r="P7462" s="28" t="str">
        <f t="shared" si="586"/>
        <v/>
      </c>
      <c r="Q7462" s="24" t="str">
        <f t="shared" si="583"/>
        <v/>
      </c>
      <c r="R7462" s="24" t="str">
        <f t="shared" si="584"/>
        <v/>
      </c>
      <c r="S7462" s="27" t="str">
        <f t="shared" si="585"/>
        <v/>
      </c>
    </row>
    <row r="7463" spans="2:19" x14ac:dyDescent="0.3">
      <c r="B7463" s="24" t="str">
        <f>_xlfn.IFNA(VLOOKUP(A7463,list!B:C,2,FALSE),"")</f>
        <v/>
      </c>
      <c r="D7463" s="24" t="str">
        <f>_xlfn.IFNA(VLOOKUP(C7463,list!$G$2:$I$10,2,FALSE),"")</f>
        <v/>
      </c>
      <c r="E7463" s="24" t="str">
        <f>_xlfn.IFNA(VLOOKUP(C7463,list!G:I,3,FALSE),"")</f>
        <v/>
      </c>
      <c r="O7463" s="26" t="str">
        <f t="shared" si="582"/>
        <v/>
      </c>
      <c r="P7463" s="28" t="str">
        <f t="shared" si="586"/>
        <v/>
      </c>
      <c r="Q7463" s="24" t="str">
        <f t="shared" si="583"/>
        <v/>
      </c>
      <c r="R7463" s="24" t="str">
        <f t="shared" si="584"/>
        <v/>
      </c>
      <c r="S7463" s="27" t="str">
        <f t="shared" si="585"/>
        <v/>
      </c>
    </row>
    <row r="7464" spans="2:19" x14ac:dyDescent="0.3">
      <c r="B7464" s="24" t="str">
        <f>_xlfn.IFNA(VLOOKUP(A7464,list!B:C,2,FALSE),"")</f>
        <v/>
      </c>
      <c r="D7464" s="24" t="str">
        <f>_xlfn.IFNA(VLOOKUP(C7464,list!$G$2:$I$10,2,FALSE),"")</f>
        <v/>
      </c>
      <c r="E7464" s="24" t="str">
        <f>_xlfn.IFNA(VLOOKUP(C7464,list!G:I,3,FALSE),"")</f>
        <v/>
      </c>
      <c r="O7464" s="26" t="str">
        <f t="shared" si="582"/>
        <v/>
      </c>
      <c r="P7464" s="28" t="str">
        <f t="shared" si="586"/>
        <v/>
      </c>
      <c r="Q7464" s="24" t="str">
        <f t="shared" si="583"/>
        <v/>
      </c>
      <c r="R7464" s="24" t="str">
        <f t="shared" si="584"/>
        <v/>
      </c>
      <c r="S7464" s="27" t="str">
        <f t="shared" si="585"/>
        <v/>
      </c>
    </row>
    <row r="7465" spans="2:19" x14ac:dyDescent="0.3">
      <c r="B7465" s="24" t="str">
        <f>_xlfn.IFNA(VLOOKUP(A7465,list!B:C,2,FALSE),"")</f>
        <v/>
      </c>
      <c r="D7465" s="24" t="str">
        <f>_xlfn.IFNA(VLOOKUP(C7465,list!$G$2:$I$10,2,FALSE),"")</f>
        <v/>
      </c>
      <c r="E7465" s="24" t="str">
        <f>_xlfn.IFNA(VLOOKUP(C7465,list!G:I,3,FALSE),"")</f>
        <v/>
      </c>
      <c r="O7465" s="26" t="str">
        <f t="shared" si="582"/>
        <v/>
      </c>
      <c r="P7465" s="28" t="str">
        <f t="shared" si="586"/>
        <v/>
      </c>
      <c r="Q7465" s="24" t="str">
        <f t="shared" si="583"/>
        <v/>
      </c>
      <c r="R7465" s="24" t="str">
        <f t="shared" si="584"/>
        <v/>
      </c>
      <c r="S7465" s="27" t="str">
        <f t="shared" si="585"/>
        <v/>
      </c>
    </row>
    <row r="7466" spans="2:19" x14ac:dyDescent="0.3">
      <c r="B7466" s="24" t="str">
        <f>_xlfn.IFNA(VLOOKUP(A7466,list!B:C,2,FALSE),"")</f>
        <v/>
      </c>
      <c r="D7466" s="24" t="str">
        <f>_xlfn.IFNA(VLOOKUP(C7466,list!$G$2:$I$10,2,FALSE),"")</f>
        <v/>
      </c>
      <c r="E7466" s="24" t="str">
        <f>_xlfn.IFNA(VLOOKUP(C7466,list!G:I,3,FALSE),"")</f>
        <v/>
      </c>
      <c r="O7466" s="26" t="str">
        <f t="shared" si="582"/>
        <v/>
      </c>
      <c r="P7466" s="28" t="str">
        <f t="shared" si="586"/>
        <v/>
      </c>
      <c r="Q7466" s="24" t="str">
        <f t="shared" si="583"/>
        <v/>
      </c>
      <c r="R7466" s="24" t="str">
        <f t="shared" si="584"/>
        <v/>
      </c>
      <c r="S7466" s="27" t="str">
        <f t="shared" si="585"/>
        <v/>
      </c>
    </row>
    <row r="7467" spans="2:19" x14ac:dyDescent="0.3">
      <c r="B7467" s="24" t="str">
        <f>_xlfn.IFNA(VLOOKUP(A7467,list!B:C,2,FALSE),"")</f>
        <v/>
      </c>
      <c r="D7467" s="24" t="str">
        <f>_xlfn.IFNA(VLOOKUP(C7467,list!$G$2:$I$10,2,FALSE),"")</f>
        <v/>
      </c>
      <c r="E7467" s="24" t="str">
        <f>_xlfn.IFNA(VLOOKUP(C7467,list!G:I,3,FALSE),"")</f>
        <v/>
      </c>
      <c r="O7467" s="26" t="str">
        <f t="shared" si="582"/>
        <v/>
      </c>
      <c r="P7467" s="28" t="str">
        <f t="shared" si="586"/>
        <v/>
      </c>
      <c r="Q7467" s="24" t="str">
        <f t="shared" si="583"/>
        <v/>
      </c>
      <c r="R7467" s="24" t="str">
        <f t="shared" si="584"/>
        <v/>
      </c>
      <c r="S7467" s="27" t="str">
        <f t="shared" si="585"/>
        <v/>
      </c>
    </row>
    <row r="7468" spans="2:19" x14ac:dyDescent="0.3">
      <c r="B7468" s="24" t="str">
        <f>_xlfn.IFNA(VLOOKUP(A7468,list!B:C,2,FALSE),"")</f>
        <v/>
      </c>
      <c r="D7468" s="24" t="str">
        <f>_xlfn.IFNA(VLOOKUP(C7468,list!$G$2:$I$10,2,FALSE),"")</f>
        <v/>
      </c>
      <c r="E7468" s="24" t="str">
        <f>_xlfn.IFNA(VLOOKUP(C7468,list!G:I,3,FALSE),"")</f>
        <v/>
      </c>
      <c r="O7468" s="26" t="str">
        <f t="shared" si="582"/>
        <v/>
      </c>
      <c r="P7468" s="28" t="str">
        <f t="shared" si="586"/>
        <v/>
      </c>
      <c r="Q7468" s="24" t="str">
        <f t="shared" si="583"/>
        <v/>
      </c>
      <c r="R7468" s="24" t="str">
        <f t="shared" si="584"/>
        <v/>
      </c>
      <c r="S7468" s="27" t="str">
        <f t="shared" si="585"/>
        <v/>
      </c>
    </row>
    <row r="7469" spans="2:19" x14ac:dyDescent="0.3">
      <c r="B7469" s="24" t="str">
        <f>_xlfn.IFNA(VLOOKUP(A7469,list!B:C,2,FALSE),"")</f>
        <v/>
      </c>
      <c r="D7469" s="24" t="str">
        <f>_xlfn.IFNA(VLOOKUP(C7469,list!$G$2:$I$10,2,FALSE),"")</f>
        <v/>
      </c>
      <c r="E7469" s="24" t="str">
        <f>_xlfn.IFNA(VLOOKUP(C7469,list!G:I,3,FALSE),"")</f>
        <v/>
      </c>
      <c r="O7469" s="26" t="str">
        <f t="shared" si="582"/>
        <v/>
      </c>
      <c r="P7469" s="28" t="str">
        <f t="shared" si="586"/>
        <v/>
      </c>
      <c r="Q7469" s="24" t="str">
        <f t="shared" si="583"/>
        <v/>
      </c>
      <c r="R7469" s="24" t="str">
        <f t="shared" si="584"/>
        <v/>
      </c>
      <c r="S7469" s="27" t="str">
        <f t="shared" si="585"/>
        <v/>
      </c>
    </row>
    <row r="7470" spans="2:19" x14ac:dyDescent="0.3">
      <c r="B7470" s="24" t="str">
        <f>_xlfn.IFNA(VLOOKUP(A7470,list!B:C,2,FALSE),"")</f>
        <v/>
      </c>
      <c r="D7470" s="24" t="str">
        <f>_xlfn.IFNA(VLOOKUP(C7470,list!$G$2:$I$10,2,FALSE),"")</f>
        <v/>
      </c>
      <c r="E7470" s="24" t="str">
        <f>_xlfn.IFNA(VLOOKUP(C7470,list!G:I,3,FALSE),"")</f>
        <v/>
      </c>
      <c r="O7470" s="26" t="str">
        <f t="shared" si="582"/>
        <v/>
      </c>
      <c r="P7470" s="28" t="str">
        <f t="shared" si="586"/>
        <v/>
      </c>
      <c r="Q7470" s="24" t="str">
        <f t="shared" si="583"/>
        <v/>
      </c>
      <c r="R7470" s="24" t="str">
        <f t="shared" si="584"/>
        <v/>
      </c>
      <c r="S7470" s="27" t="str">
        <f t="shared" si="585"/>
        <v/>
      </c>
    </row>
    <row r="7471" spans="2:19" x14ac:dyDescent="0.3">
      <c r="B7471" s="24" t="str">
        <f>_xlfn.IFNA(VLOOKUP(A7471,list!B:C,2,FALSE),"")</f>
        <v/>
      </c>
      <c r="D7471" s="24" t="str">
        <f>_xlfn.IFNA(VLOOKUP(C7471,list!$G$2:$I$10,2,FALSE),"")</f>
        <v/>
      </c>
      <c r="E7471" s="24" t="str">
        <f>_xlfn.IFNA(VLOOKUP(C7471,list!G:I,3,FALSE),"")</f>
        <v/>
      </c>
      <c r="O7471" s="26" t="str">
        <f t="shared" si="582"/>
        <v/>
      </c>
      <c r="P7471" s="28" t="str">
        <f t="shared" si="586"/>
        <v/>
      </c>
      <c r="Q7471" s="24" t="str">
        <f t="shared" si="583"/>
        <v/>
      </c>
      <c r="R7471" s="24" t="str">
        <f t="shared" si="584"/>
        <v/>
      </c>
      <c r="S7471" s="27" t="str">
        <f t="shared" si="585"/>
        <v/>
      </c>
    </row>
    <row r="7472" spans="2:19" x14ac:dyDescent="0.3">
      <c r="B7472" s="24" t="str">
        <f>_xlfn.IFNA(VLOOKUP(A7472,list!B:C,2,FALSE),"")</f>
        <v/>
      </c>
      <c r="D7472" s="24" t="str">
        <f>_xlfn.IFNA(VLOOKUP(C7472,list!$G$2:$I$10,2,FALSE),"")</f>
        <v/>
      </c>
      <c r="E7472" s="24" t="str">
        <f>_xlfn.IFNA(VLOOKUP(C7472,list!G:I,3,FALSE),"")</f>
        <v/>
      </c>
      <c r="O7472" s="26" t="str">
        <f t="shared" si="582"/>
        <v/>
      </c>
      <c r="P7472" s="28" t="str">
        <f t="shared" si="586"/>
        <v/>
      </c>
      <c r="Q7472" s="24" t="str">
        <f t="shared" si="583"/>
        <v/>
      </c>
      <c r="R7472" s="24" t="str">
        <f t="shared" si="584"/>
        <v/>
      </c>
      <c r="S7472" s="27" t="str">
        <f t="shared" si="585"/>
        <v/>
      </c>
    </row>
    <row r="7473" spans="2:19" x14ac:dyDescent="0.3">
      <c r="B7473" s="24" t="str">
        <f>_xlfn.IFNA(VLOOKUP(A7473,list!B:C,2,FALSE),"")</f>
        <v/>
      </c>
      <c r="D7473" s="24" t="str">
        <f>_xlfn.IFNA(VLOOKUP(C7473,list!$G$2:$I$10,2,FALSE),"")</f>
        <v/>
      </c>
      <c r="E7473" s="24" t="str">
        <f>_xlfn.IFNA(VLOOKUP(C7473,list!G:I,3,FALSE),"")</f>
        <v/>
      </c>
      <c r="O7473" s="26" t="str">
        <f t="shared" si="582"/>
        <v/>
      </c>
      <c r="P7473" s="28" t="str">
        <f t="shared" si="586"/>
        <v/>
      </c>
      <c r="Q7473" s="24" t="str">
        <f t="shared" si="583"/>
        <v/>
      </c>
      <c r="R7473" s="24" t="str">
        <f t="shared" si="584"/>
        <v/>
      </c>
      <c r="S7473" s="27" t="str">
        <f t="shared" si="585"/>
        <v/>
      </c>
    </row>
    <row r="7474" spans="2:19" x14ac:dyDescent="0.3">
      <c r="B7474" s="24" t="str">
        <f>_xlfn.IFNA(VLOOKUP(A7474,list!B:C,2,FALSE),"")</f>
        <v/>
      </c>
      <c r="D7474" s="24" t="str">
        <f>_xlfn.IFNA(VLOOKUP(C7474,list!$G$2:$I$10,2,FALSE),"")</f>
        <v/>
      </c>
      <c r="E7474" s="24" t="str">
        <f>_xlfn.IFNA(VLOOKUP(C7474,list!G:I,3,FALSE),"")</f>
        <v/>
      </c>
      <c r="O7474" s="26" t="str">
        <f t="shared" si="582"/>
        <v/>
      </c>
      <c r="P7474" s="28" t="str">
        <f t="shared" si="586"/>
        <v/>
      </c>
      <c r="Q7474" s="24" t="str">
        <f t="shared" si="583"/>
        <v/>
      </c>
      <c r="R7474" s="24" t="str">
        <f t="shared" si="584"/>
        <v/>
      </c>
      <c r="S7474" s="27" t="str">
        <f t="shared" si="585"/>
        <v/>
      </c>
    </row>
    <row r="7475" spans="2:19" x14ac:dyDescent="0.3">
      <c r="B7475" s="24" t="str">
        <f>_xlfn.IFNA(VLOOKUP(A7475,list!B:C,2,FALSE),"")</f>
        <v/>
      </c>
      <c r="D7475" s="24" t="str">
        <f>_xlfn.IFNA(VLOOKUP(C7475,list!$G$2:$I$10,2,FALSE),"")</f>
        <v/>
      </c>
      <c r="E7475" s="24" t="str">
        <f>_xlfn.IFNA(VLOOKUP(C7475,list!G:I,3,FALSE),"")</f>
        <v/>
      </c>
      <c r="O7475" s="26" t="str">
        <f t="shared" si="582"/>
        <v/>
      </c>
      <c r="P7475" s="28" t="str">
        <f t="shared" si="586"/>
        <v/>
      </c>
      <c r="Q7475" s="24" t="str">
        <f t="shared" si="583"/>
        <v/>
      </c>
      <c r="R7475" s="24" t="str">
        <f t="shared" si="584"/>
        <v/>
      </c>
      <c r="S7475" s="27" t="str">
        <f t="shared" si="585"/>
        <v/>
      </c>
    </row>
    <row r="7476" spans="2:19" x14ac:dyDescent="0.3">
      <c r="B7476" s="24" t="str">
        <f>_xlfn.IFNA(VLOOKUP(A7476,list!B:C,2,FALSE),"")</f>
        <v/>
      </c>
      <c r="D7476" s="24" t="str">
        <f>_xlfn.IFNA(VLOOKUP(C7476,list!$G$2:$I$10,2,FALSE),"")</f>
        <v/>
      </c>
      <c r="E7476" s="24" t="str">
        <f>_xlfn.IFNA(VLOOKUP(C7476,list!G:I,3,FALSE),"")</f>
        <v/>
      </c>
      <c r="O7476" s="26" t="str">
        <f t="shared" si="582"/>
        <v/>
      </c>
      <c r="P7476" s="28" t="str">
        <f t="shared" si="586"/>
        <v/>
      </c>
      <c r="Q7476" s="24" t="str">
        <f t="shared" si="583"/>
        <v/>
      </c>
      <c r="R7476" s="24" t="str">
        <f t="shared" si="584"/>
        <v/>
      </c>
      <c r="S7476" s="27" t="str">
        <f t="shared" si="585"/>
        <v/>
      </c>
    </row>
    <row r="7477" spans="2:19" x14ac:dyDescent="0.3">
      <c r="B7477" s="24" t="str">
        <f>_xlfn.IFNA(VLOOKUP(A7477,list!B:C,2,FALSE),"")</f>
        <v/>
      </c>
      <c r="D7477" s="24" t="str">
        <f>_xlfn.IFNA(VLOOKUP(C7477,list!$G$2:$I$10,2,FALSE),"")</f>
        <v/>
      </c>
      <c r="E7477" s="24" t="str">
        <f>_xlfn.IFNA(VLOOKUP(C7477,list!G:I,3,FALSE),"")</f>
        <v/>
      </c>
      <c r="O7477" s="26" t="str">
        <f t="shared" si="582"/>
        <v/>
      </c>
      <c r="P7477" s="28" t="str">
        <f t="shared" si="586"/>
        <v/>
      </c>
      <c r="Q7477" s="24" t="str">
        <f t="shared" si="583"/>
        <v/>
      </c>
      <c r="R7477" s="24" t="str">
        <f t="shared" si="584"/>
        <v/>
      </c>
      <c r="S7477" s="27" t="str">
        <f t="shared" si="585"/>
        <v/>
      </c>
    </row>
    <row r="7478" spans="2:19" x14ac:dyDescent="0.3">
      <c r="B7478" s="24" t="str">
        <f>_xlfn.IFNA(VLOOKUP(A7478,list!B:C,2,FALSE),"")</f>
        <v/>
      </c>
      <c r="D7478" s="24" t="str">
        <f>_xlfn.IFNA(VLOOKUP(C7478,list!$G$2:$I$10,2,FALSE),"")</f>
        <v/>
      </c>
      <c r="E7478" s="24" t="str">
        <f>_xlfn.IFNA(VLOOKUP(C7478,list!G:I,3,FALSE),"")</f>
        <v/>
      </c>
      <c r="O7478" s="26" t="str">
        <f t="shared" si="582"/>
        <v/>
      </c>
      <c r="P7478" s="28" t="str">
        <f t="shared" si="586"/>
        <v/>
      </c>
      <c r="Q7478" s="24" t="str">
        <f t="shared" si="583"/>
        <v/>
      </c>
      <c r="R7478" s="24" t="str">
        <f t="shared" si="584"/>
        <v/>
      </c>
      <c r="S7478" s="27" t="str">
        <f t="shared" si="585"/>
        <v/>
      </c>
    </row>
    <row r="7479" spans="2:19" x14ac:dyDescent="0.3">
      <c r="B7479" s="24" t="str">
        <f>_xlfn.IFNA(VLOOKUP(A7479,list!B:C,2,FALSE),"")</f>
        <v/>
      </c>
      <c r="D7479" s="24" t="str">
        <f>_xlfn.IFNA(VLOOKUP(C7479,list!$G$2:$I$10,2,FALSE),"")</f>
        <v/>
      </c>
      <c r="E7479" s="24" t="str">
        <f>_xlfn.IFNA(VLOOKUP(C7479,list!G:I,3,FALSE),"")</f>
        <v/>
      </c>
      <c r="O7479" s="26" t="str">
        <f t="shared" si="582"/>
        <v/>
      </c>
      <c r="P7479" s="28" t="str">
        <f t="shared" si="586"/>
        <v/>
      </c>
      <c r="Q7479" s="24" t="str">
        <f t="shared" si="583"/>
        <v/>
      </c>
      <c r="R7479" s="24" t="str">
        <f t="shared" si="584"/>
        <v/>
      </c>
      <c r="S7479" s="27" t="str">
        <f t="shared" si="585"/>
        <v/>
      </c>
    </row>
    <row r="7480" spans="2:19" x14ac:dyDescent="0.3">
      <c r="B7480" s="24" t="str">
        <f>_xlfn.IFNA(VLOOKUP(A7480,list!B:C,2,FALSE),"")</f>
        <v/>
      </c>
      <c r="D7480" s="24" t="str">
        <f>_xlfn.IFNA(VLOOKUP(C7480,list!$G$2:$I$10,2,FALSE),"")</f>
        <v/>
      </c>
      <c r="E7480" s="24" t="str">
        <f>_xlfn.IFNA(VLOOKUP(C7480,list!G:I,3,FALSE),"")</f>
        <v/>
      </c>
      <c r="O7480" s="26" t="str">
        <f t="shared" si="582"/>
        <v/>
      </c>
      <c r="P7480" s="28" t="str">
        <f t="shared" si="586"/>
        <v/>
      </c>
      <c r="Q7480" s="24" t="str">
        <f t="shared" si="583"/>
        <v/>
      </c>
      <c r="R7480" s="24" t="str">
        <f t="shared" si="584"/>
        <v/>
      </c>
      <c r="S7480" s="27" t="str">
        <f t="shared" si="585"/>
        <v/>
      </c>
    </row>
    <row r="7481" spans="2:19" x14ac:dyDescent="0.3">
      <c r="B7481" s="24" t="str">
        <f>_xlfn.IFNA(VLOOKUP(A7481,list!B:C,2,FALSE),"")</f>
        <v/>
      </c>
      <c r="D7481" s="24" t="str">
        <f>_xlfn.IFNA(VLOOKUP(C7481,list!$G$2:$I$10,2,FALSE),"")</f>
        <v/>
      </c>
      <c r="E7481" s="24" t="str">
        <f>_xlfn.IFNA(VLOOKUP(C7481,list!G:I,3,FALSE),"")</f>
        <v/>
      </c>
      <c r="O7481" s="26" t="str">
        <f t="shared" si="582"/>
        <v/>
      </c>
      <c r="P7481" s="28" t="str">
        <f t="shared" si="586"/>
        <v/>
      </c>
      <c r="Q7481" s="24" t="str">
        <f t="shared" si="583"/>
        <v/>
      </c>
      <c r="R7481" s="24" t="str">
        <f t="shared" si="584"/>
        <v/>
      </c>
      <c r="S7481" s="27" t="str">
        <f t="shared" si="585"/>
        <v/>
      </c>
    </row>
    <row r="7482" spans="2:19" x14ac:dyDescent="0.3">
      <c r="B7482" s="24" t="str">
        <f>_xlfn.IFNA(VLOOKUP(A7482,list!B:C,2,FALSE),"")</f>
        <v/>
      </c>
      <c r="D7482" s="24" t="str">
        <f>_xlfn.IFNA(VLOOKUP(C7482,list!$G$2:$I$10,2,FALSE),"")</f>
        <v/>
      </c>
      <c r="E7482" s="24" t="str">
        <f>_xlfn.IFNA(VLOOKUP(C7482,list!G:I,3,FALSE),"")</f>
        <v/>
      </c>
      <c r="O7482" s="26" t="str">
        <f t="shared" si="582"/>
        <v/>
      </c>
      <c r="P7482" s="28" t="str">
        <f t="shared" si="586"/>
        <v/>
      </c>
      <c r="Q7482" s="24" t="str">
        <f t="shared" si="583"/>
        <v/>
      </c>
      <c r="R7482" s="24" t="str">
        <f t="shared" si="584"/>
        <v/>
      </c>
      <c r="S7482" s="27" t="str">
        <f t="shared" si="585"/>
        <v/>
      </c>
    </row>
    <row r="7483" spans="2:19" x14ac:dyDescent="0.3">
      <c r="B7483" s="24" t="str">
        <f>_xlfn.IFNA(VLOOKUP(A7483,list!B:C,2,FALSE),"")</f>
        <v/>
      </c>
      <c r="D7483" s="24" t="str">
        <f>_xlfn.IFNA(VLOOKUP(C7483,list!$G$2:$I$10,2,FALSE),"")</f>
        <v/>
      </c>
      <c r="E7483" s="24" t="str">
        <f>_xlfn.IFNA(VLOOKUP(C7483,list!G:I,3,FALSE),"")</f>
        <v/>
      </c>
      <c r="O7483" s="26" t="str">
        <f t="shared" si="582"/>
        <v/>
      </c>
      <c r="P7483" s="28" t="str">
        <f t="shared" si="586"/>
        <v/>
      </c>
      <c r="Q7483" s="24" t="str">
        <f t="shared" si="583"/>
        <v/>
      </c>
      <c r="R7483" s="24" t="str">
        <f t="shared" si="584"/>
        <v/>
      </c>
      <c r="S7483" s="27" t="str">
        <f t="shared" si="585"/>
        <v/>
      </c>
    </row>
    <row r="7484" spans="2:19" x14ac:dyDescent="0.3">
      <c r="B7484" s="24" t="str">
        <f>_xlfn.IFNA(VLOOKUP(A7484,list!B:C,2,FALSE),"")</f>
        <v/>
      </c>
      <c r="D7484" s="24" t="str">
        <f>_xlfn.IFNA(VLOOKUP(C7484,list!$G$2:$I$10,2,FALSE),"")</f>
        <v/>
      </c>
      <c r="E7484" s="24" t="str">
        <f>_xlfn.IFNA(VLOOKUP(C7484,list!G:I,3,FALSE),"")</f>
        <v/>
      </c>
      <c r="O7484" s="26" t="str">
        <f t="shared" si="582"/>
        <v/>
      </c>
      <c r="P7484" s="28" t="str">
        <f t="shared" si="586"/>
        <v/>
      </c>
      <c r="Q7484" s="24" t="str">
        <f t="shared" si="583"/>
        <v/>
      </c>
      <c r="R7484" s="24" t="str">
        <f t="shared" si="584"/>
        <v/>
      </c>
      <c r="S7484" s="27" t="str">
        <f t="shared" si="585"/>
        <v/>
      </c>
    </row>
    <row r="7485" spans="2:19" x14ac:dyDescent="0.3">
      <c r="B7485" s="24" t="str">
        <f>_xlfn.IFNA(VLOOKUP(A7485,list!B:C,2,FALSE),"")</f>
        <v/>
      </c>
      <c r="D7485" s="24" t="str">
        <f>_xlfn.IFNA(VLOOKUP(C7485,list!$G$2:$I$10,2,FALSE),"")</f>
        <v/>
      </c>
      <c r="E7485" s="24" t="str">
        <f>_xlfn.IFNA(VLOOKUP(C7485,list!G:I,3,FALSE),"")</f>
        <v/>
      </c>
      <c r="O7485" s="26" t="str">
        <f t="shared" si="582"/>
        <v/>
      </c>
      <c r="P7485" s="28" t="str">
        <f t="shared" si="586"/>
        <v/>
      </c>
      <c r="Q7485" s="24" t="str">
        <f t="shared" si="583"/>
        <v/>
      </c>
      <c r="R7485" s="24" t="str">
        <f t="shared" si="584"/>
        <v/>
      </c>
      <c r="S7485" s="27" t="str">
        <f t="shared" si="585"/>
        <v/>
      </c>
    </row>
    <row r="7486" spans="2:19" x14ac:dyDescent="0.3">
      <c r="B7486" s="24" t="str">
        <f>_xlfn.IFNA(VLOOKUP(A7486,list!B:C,2,FALSE),"")</f>
        <v/>
      </c>
      <c r="D7486" s="24" t="str">
        <f>_xlfn.IFNA(VLOOKUP(C7486,list!$G$2:$I$10,2,FALSE),"")</f>
        <v/>
      </c>
      <c r="E7486" s="24" t="str">
        <f>_xlfn.IFNA(VLOOKUP(C7486,list!G:I,3,FALSE),"")</f>
        <v/>
      </c>
      <c r="O7486" s="26" t="str">
        <f t="shared" si="582"/>
        <v/>
      </c>
      <c r="P7486" s="28" t="str">
        <f t="shared" si="586"/>
        <v/>
      </c>
      <c r="Q7486" s="24" t="str">
        <f t="shared" si="583"/>
        <v/>
      </c>
      <c r="R7486" s="24" t="str">
        <f t="shared" si="584"/>
        <v/>
      </c>
      <c r="S7486" s="27" t="str">
        <f t="shared" si="585"/>
        <v/>
      </c>
    </row>
    <row r="7487" spans="2:19" x14ac:dyDescent="0.3">
      <c r="B7487" s="24" t="str">
        <f>_xlfn.IFNA(VLOOKUP(A7487,list!B:C,2,FALSE),"")</f>
        <v/>
      </c>
      <c r="D7487" s="24" t="str">
        <f>_xlfn.IFNA(VLOOKUP(C7487,list!$G$2:$I$10,2,FALSE),"")</f>
        <v/>
      </c>
      <c r="E7487" s="24" t="str">
        <f>_xlfn.IFNA(VLOOKUP(C7487,list!G:I,3,FALSE),"")</f>
        <v/>
      </c>
      <c r="O7487" s="26" t="str">
        <f t="shared" si="582"/>
        <v/>
      </c>
      <c r="P7487" s="28" t="str">
        <f t="shared" si="586"/>
        <v/>
      </c>
      <c r="Q7487" s="24" t="str">
        <f t="shared" si="583"/>
        <v/>
      </c>
      <c r="R7487" s="24" t="str">
        <f t="shared" si="584"/>
        <v/>
      </c>
      <c r="S7487" s="27" t="str">
        <f t="shared" si="585"/>
        <v/>
      </c>
    </row>
    <row r="7488" spans="2:19" x14ac:dyDescent="0.3">
      <c r="B7488" s="24" t="str">
        <f>_xlfn.IFNA(VLOOKUP(A7488,list!B:C,2,FALSE),"")</f>
        <v/>
      </c>
      <c r="D7488" s="24" t="str">
        <f>_xlfn.IFNA(VLOOKUP(C7488,list!$G$2:$I$10,2,FALSE),"")</f>
        <v/>
      </c>
      <c r="E7488" s="24" t="str">
        <f>_xlfn.IFNA(VLOOKUP(C7488,list!G:I,3,FALSE),"")</f>
        <v/>
      </c>
      <c r="O7488" s="26" t="str">
        <f t="shared" si="582"/>
        <v/>
      </c>
      <c r="P7488" s="28" t="str">
        <f t="shared" si="586"/>
        <v/>
      </c>
      <c r="Q7488" s="24" t="str">
        <f t="shared" si="583"/>
        <v/>
      </c>
      <c r="R7488" s="24" t="str">
        <f t="shared" si="584"/>
        <v/>
      </c>
      <c r="S7488" s="27" t="str">
        <f t="shared" si="585"/>
        <v/>
      </c>
    </row>
    <row r="7489" spans="2:19" x14ac:dyDescent="0.3">
      <c r="B7489" s="24" t="str">
        <f>_xlfn.IFNA(VLOOKUP(A7489,list!B:C,2,FALSE),"")</f>
        <v/>
      </c>
      <c r="D7489" s="24" t="str">
        <f>_xlfn.IFNA(VLOOKUP(C7489,list!$G$2:$I$10,2,FALSE),"")</f>
        <v/>
      </c>
      <c r="E7489" s="24" t="str">
        <f>_xlfn.IFNA(VLOOKUP(C7489,list!G:I,3,FALSE),"")</f>
        <v/>
      </c>
      <c r="O7489" s="26" t="str">
        <f t="shared" si="582"/>
        <v/>
      </c>
      <c r="P7489" s="28" t="str">
        <f t="shared" si="586"/>
        <v/>
      </c>
      <c r="Q7489" s="24" t="str">
        <f t="shared" si="583"/>
        <v/>
      </c>
      <c r="R7489" s="24" t="str">
        <f t="shared" si="584"/>
        <v/>
      </c>
      <c r="S7489" s="27" t="str">
        <f t="shared" si="585"/>
        <v/>
      </c>
    </row>
    <row r="7490" spans="2:19" x14ac:dyDescent="0.3">
      <c r="B7490" s="24" t="str">
        <f>_xlfn.IFNA(VLOOKUP(A7490,list!B:C,2,FALSE),"")</f>
        <v/>
      </c>
      <c r="D7490" s="24" t="str">
        <f>_xlfn.IFNA(VLOOKUP(C7490,list!$G$2:$I$10,2,FALSE),"")</f>
        <v/>
      </c>
      <c r="E7490" s="24" t="str">
        <f>_xlfn.IFNA(VLOOKUP(C7490,list!G:I,3,FALSE),"")</f>
        <v/>
      </c>
      <c r="O7490" s="26" t="str">
        <f t="shared" ref="O7490:O7553" si="587">IFERROR(IF(H7490="","",DATE(YEAR(H7490),MONTH(H7490),1)),"")</f>
        <v/>
      </c>
      <c r="P7490" s="28" t="str">
        <f t="shared" si="586"/>
        <v/>
      </c>
      <c r="Q7490" s="24" t="str">
        <f t="shared" ref="Q7490:Q7553" si="588">IFERROR(IF(J7490="","",MONTH(EOMONTH(J7490,(DAY(J7490)&gt;15)+0))),"")</f>
        <v/>
      </c>
      <c r="R7490" s="24" t="str">
        <f t="shared" ref="R7490:R7553" si="589">IFERROR(IF(J7490="","",IF(AND(MONTH(J7490)=12,Q7490=1),YEAR(J7490)+1,YEAR(J7490))),"")</f>
        <v/>
      </c>
      <c r="S7490" s="27" t="str">
        <f t="shared" ref="S7490:S7553" si="590">IF(OR(Q7490="",R7490=""),"",DATE(R7490,Q7490,1))</f>
        <v/>
      </c>
    </row>
    <row r="7491" spans="2:19" x14ac:dyDescent="0.3">
      <c r="B7491" s="24" t="str">
        <f>_xlfn.IFNA(VLOOKUP(A7491,list!B:C,2,FALSE),"")</f>
        <v/>
      </c>
      <c r="D7491" s="24" t="str">
        <f>_xlfn.IFNA(VLOOKUP(C7491,list!$G$2:$I$10,2,FALSE),"")</f>
        <v/>
      </c>
      <c r="E7491" s="24" t="str">
        <f>_xlfn.IFNA(VLOOKUP(C7491,list!G:I,3,FALSE),"")</f>
        <v/>
      </c>
      <c r="O7491" s="26" t="str">
        <f t="shared" si="587"/>
        <v/>
      </c>
      <c r="P7491" s="28" t="str">
        <f t="shared" ref="P7491:P7554" si="591">IFERROR(IF(J7491&gt;0,((J7491-H7491)/7),""),"")</f>
        <v/>
      </c>
      <c r="Q7491" s="24" t="str">
        <f t="shared" si="588"/>
        <v/>
      </c>
      <c r="R7491" s="24" t="str">
        <f t="shared" si="589"/>
        <v/>
      </c>
      <c r="S7491" s="27" t="str">
        <f t="shared" si="590"/>
        <v/>
      </c>
    </row>
    <row r="7492" spans="2:19" x14ac:dyDescent="0.3">
      <c r="B7492" s="24" t="str">
        <f>_xlfn.IFNA(VLOOKUP(A7492,list!B:C,2,FALSE),"")</f>
        <v/>
      </c>
      <c r="D7492" s="24" t="str">
        <f>_xlfn.IFNA(VLOOKUP(C7492,list!$G$2:$I$10,2,FALSE),"")</f>
        <v/>
      </c>
      <c r="E7492" s="24" t="str">
        <f>_xlfn.IFNA(VLOOKUP(C7492,list!G:I,3,FALSE),"")</f>
        <v/>
      </c>
      <c r="O7492" s="26" t="str">
        <f t="shared" si="587"/>
        <v/>
      </c>
      <c r="P7492" s="28" t="str">
        <f t="shared" si="591"/>
        <v/>
      </c>
      <c r="Q7492" s="24" t="str">
        <f t="shared" si="588"/>
        <v/>
      </c>
      <c r="R7492" s="24" t="str">
        <f t="shared" si="589"/>
        <v/>
      </c>
      <c r="S7492" s="27" t="str">
        <f t="shared" si="590"/>
        <v/>
      </c>
    </row>
    <row r="7493" spans="2:19" x14ac:dyDescent="0.3">
      <c r="B7493" s="24" t="str">
        <f>_xlfn.IFNA(VLOOKUP(A7493,list!B:C,2,FALSE),"")</f>
        <v/>
      </c>
      <c r="D7493" s="24" t="str">
        <f>_xlfn.IFNA(VLOOKUP(C7493,list!$G$2:$I$10,2,FALSE),"")</f>
        <v/>
      </c>
      <c r="E7493" s="24" t="str">
        <f>_xlfn.IFNA(VLOOKUP(C7493,list!G:I,3,FALSE),"")</f>
        <v/>
      </c>
      <c r="O7493" s="26" t="str">
        <f t="shared" si="587"/>
        <v/>
      </c>
      <c r="P7493" s="28" t="str">
        <f t="shared" si="591"/>
        <v/>
      </c>
      <c r="Q7493" s="24" t="str">
        <f t="shared" si="588"/>
        <v/>
      </c>
      <c r="R7493" s="24" t="str">
        <f t="shared" si="589"/>
        <v/>
      </c>
      <c r="S7493" s="27" t="str">
        <f t="shared" si="590"/>
        <v/>
      </c>
    </row>
    <row r="7494" spans="2:19" x14ac:dyDescent="0.3">
      <c r="B7494" s="24" t="str">
        <f>_xlfn.IFNA(VLOOKUP(A7494,list!B:C,2,FALSE),"")</f>
        <v/>
      </c>
      <c r="D7494" s="24" t="str">
        <f>_xlfn.IFNA(VLOOKUP(C7494,list!$G$2:$I$10,2,FALSE),"")</f>
        <v/>
      </c>
      <c r="E7494" s="24" t="str">
        <f>_xlfn.IFNA(VLOOKUP(C7494,list!G:I,3,FALSE),"")</f>
        <v/>
      </c>
      <c r="O7494" s="26" t="str">
        <f t="shared" si="587"/>
        <v/>
      </c>
      <c r="P7494" s="28" t="str">
        <f t="shared" si="591"/>
        <v/>
      </c>
      <c r="Q7494" s="24" t="str">
        <f t="shared" si="588"/>
        <v/>
      </c>
      <c r="R7494" s="24" t="str">
        <f t="shared" si="589"/>
        <v/>
      </c>
      <c r="S7494" s="27" t="str">
        <f t="shared" si="590"/>
        <v/>
      </c>
    </row>
    <row r="7495" spans="2:19" x14ac:dyDescent="0.3">
      <c r="B7495" s="24" t="str">
        <f>_xlfn.IFNA(VLOOKUP(A7495,list!B:C,2,FALSE),"")</f>
        <v/>
      </c>
      <c r="D7495" s="24" t="str">
        <f>_xlfn.IFNA(VLOOKUP(C7495,list!$G$2:$I$10,2,FALSE),"")</f>
        <v/>
      </c>
      <c r="E7495" s="24" t="str">
        <f>_xlfn.IFNA(VLOOKUP(C7495,list!G:I,3,FALSE),"")</f>
        <v/>
      </c>
      <c r="O7495" s="26" t="str">
        <f t="shared" si="587"/>
        <v/>
      </c>
      <c r="P7495" s="28" t="str">
        <f t="shared" si="591"/>
        <v/>
      </c>
      <c r="Q7495" s="24" t="str">
        <f t="shared" si="588"/>
        <v/>
      </c>
      <c r="R7495" s="24" t="str">
        <f t="shared" si="589"/>
        <v/>
      </c>
      <c r="S7495" s="27" t="str">
        <f t="shared" si="590"/>
        <v/>
      </c>
    </row>
    <row r="7496" spans="2:19" x14ac:dyDescent="0.3">
      <c r="B7496" s="24" t="str">
        <f>_xlfn.IFNA(VLOOKUP(A7496,list!B:C,2,FALSE),"")</f>
        <v/>
      </c>
      <c r="D7496" s="24" t="str">
        <f>_xlfn.IFNA(VLOOKUP(C7496,list!$G$2:$I$10,2,FALSE),"")</f>
        <v/>
      </c>
      <c r="E7496" s="24" t="str">
        <f>_xlfn.IFNA(VLOOKUP(C7496,list!G:I,3,FALSE),"")</f>
        <v/>
      </c>
      <c r="O7496" s="26" t="str">
        <f t="shared" si="587"/>
        <v/>
      </c>
      <c r="P7496" s="28" t="str">
        <f t="shared" si="591"/>
        <v/>
      </c>
      <c r="Q7496" s="24" t="str">
        <f t="shared" si="588"/>
        <v/>
      </c>
      <c r="R7496" s="24" t="str">
        <f t="shared" si="589"/>
        <v/>
      </c>
      <c r="S7496" s="27" t="str">
        <f t="shared" si="590"/>
        <v/>
      </c>
    </row>
    <row r="7497" spans="2:19" x14ac:dyDescent="0.3">
      <c r="B7497" s="24" t="str">
        <f>_xlfn.IFNA(VLOOKUP(A7497,list!B:C,2,FALSE),"")</f>
        <v/>
      </c>
      <c r="D7497" s="24" t="str">
        <f>_xlfn.IFNA(VLOOKUP(C7497,list!$G$2:$I$10,2,FALSE),"")</f>
        <v/>
      </c>
      <c r="E7497" s="24" t="str">
        <f>_xlfn.IFNA(VLOOKUP(C7497,list!G:I,3,FALSE),"")</f>
        <v/>
      </c>
      <c r="O7497" s="26" t="str">
        <f t="shared" si="587"/>
        <v/>
      </c>
      <c r="P7497" s="28" t="str">
        <f t="shared" si="591"/>
        <v/>
      </c>
      <c r="Q7497" s="24" t="str">
        <f t="shared" si="588"/>
        <v/>
      </c>
      <c r="R7497" s="24" t="str">
        <f t="shared" si="589"/>
        <v/>
      </c>
      <c r="S7497" s="27" t="str">
        <f t="shared" si="590"/>
        <v/>
      </c>
    </row>
    <row r="7498" spans="2:19" x14ac:dyDescent="0.3">
      <c r="B7498" s="24" t="str">
        <f>_xlfn.IFNA(VLOOKUP(A7498,list!B:C,2,FALSE),"")</f>
        <v/>
      </c>
      <c r="D7498" s="24" t="str">
        <f>_xlfn.IFNA(VLOOKUP(C7498,list!$G$2:$I$10,2,FALSE),"")</f>
        <v/>
      </c>
      <c r="E7498" s="24" t="str">
        <f>_xlfn.IFNA(VLOOKUP(C7498,list!G:I,3,FALSE),"")</f>
        <v/>
      </c>
      <c r="O7498" s="26" t="str">
        <f t="shared" si="587"/>
        <v/>
      </c>
      <c r="P7498" s="28" t="str">
        <f t="shared" si="591"/>
        <v/>
      </c>
      <c r="Q7498" s="24" t="str">
        <f t="shared" si="588"/>
        <v/>
      </c>
      <c r="R7498" s="24" t="str">
        <f t="shared" si="589"/>
        <v/>
      </c>
      <c r="S7498" s="27" t="str">
        <f t="shared" si="590"/>
        <v/>
      </c>
    </row>
    <row r="7499" spans="2:19" x14ac:dyDescent="0.3">
      <c r="B7499" s="24" t="str">
        <f>_xlfn.IFNA(VLOOKUP(A7499,list!B:C,2,FALSE),"")</f>
        <v/>
      </c>
      <c r="D7499" s="24" t="str">
        <f>_xlfn.IFNA(VLOOKUP(C7499,list!$G$2:$I$10,2,FALSE),"")</f>
        <v/>
      </c>
      <c r="E7499" s="24" t="str">
        <f>_xlfn.IFNA(VLOOKUP(C7499,list!G:I,3,FALSE),"")</f>
        <v/>
      </c>
      <c r="O7499" s="26" t="str">
        <f t="shared" si="587"/>
        <v/>
      </c>
      <c r="P7499" s="28" t="str">
        <f t="shared" si="591"/>
        <v/>
      </c>
      <c r="Q7499" s="24" t="str">
        <f t="shared" si="588"/>
        <v/>
      </c>
      <c r="R7499" s="24" t="str">
        <f t="shared" si="589"/>
        <v/>
      </c>
      <c r="S7499" s="27" t="str">
        <f t="shared" si="590"/>
        <v/>
      </c>
    </row>
    <row r="7500" spans="2:19" x14ac:dyDescent="0.3">
      <c r="B7500" s="24" t="str">
        <f>_xlfn.IFNA(VLOOKUP(A7500,list!B:C,2,FALSE),"")</f>
        <v/>
      </c>
      <c r="D7500" s="24" t="str">
        <f>_xlfn.IFNA(VLOOKUP(C7500,list!$G$2:$I$10,2,FALSE),"")</f>
        <v/>
      </c>
      <c r="E7500" s="24" t="str">
        <f>_xlfn.IFNA(VLOOKUP(C7500,list!G:I,3,FALSE),"")</f>
        <v/>
      </c>
      <c r="O7500" s="26" t="str">
        <f t="shared" si="587"/>
        <v/>
      </c>
      <c r="P7500" s="28" t="str">
        <f t="shared" si="591"/>
        <v/>
      </c>
      <c r="Q7500" s="24" t="str">
        <f t="shared" si="588"/>
        <v/>
      </c>
      <c r="R7500" s="24" t="str">
        <f t="shared" si="589"/>
        <v/>
      </c>
      <c r="S7500" s="27" t="str">
        <f t="shared" si="590"/>
        <v/>
      </c>
    </row>
    <row r="7501" spans="2:19" x14ac:dyDescent="0.3">
      <c r="B7501" s="24" t="str">
        <f>_xlfn.IFNA(VLOOKUP(A7501,list!B:C,2,FALSE),"")</f>
        <v/>
      </c>
      <c r="D7501" s="24" t="str">
        <f>_xlfn.IFNA(VLOOKUP(C7501,list!$G$2:$I$10,2,FALSE),"")</f>
        <v/>
      </c>
      <c r="E7501" s="24" t="str">
        <f>_xlfn.IFNA(VLOOKUP(C7501,list!G:I,3,FALSE),"")</f>
        <v/>
      </c>
      <c r="O7501" s="26" t="str">
        <f t="shared" si="587"/>
        <v/>
      </c>
      <c r="P7501" s="28" t="str">
        <f t="shared" si="591"/>
        <v/>
      </c>
      <c r="Q7501" s="24" t="str">
        <f t="shared" si="588"/>
        <v/>
      </c>
      <c r="R7501" s="24" t="str">
        <f t="shared" si="589"/>
        <v/>
      </c>
      <c r="S7501" s="27" t="str">
        <f t="shared" si="590"/>
        <v/>
      </c>
    </row>
    <row r="7502" spans="2:19" x14ac:dyDescent="0.3">
      <c r="B7502" s="24" t="str">
        <f>_xlfn.IFNA(VLOOKUP(A7502,list!B:C,2,FALSE),"")</f>
        <v/>
      </c>
      <c r="D7502" s="24" t="str">
        <f>_xlfn.IFNA(VLOOKUP(C7502,list!$G$2:$I$10,2,FALSE),"")</f>
        <v/>
      </c>
      <c r="E7502" s="24" t="str">
        <f>_xlfn.IFNA(VLOOKUP(C7502,list!G:I,3,FALSE),"")</f>
        <v/>
      </c>
      <c r="O7502" s="26" t="str">
        <f t="shared" si="587"/>
        <v/>
      </c>
      <c r="P7502" s="28" t="str">
        <f t="shared" si="591"/>
        <v/>
      </c>
      <c r="Q7502" s="24" t="str">
        <f t="shared" si="588"/>
        <v/>
      </c>
      <c r="R7502" s="24" t="str">
        <f t="shared" si="589"/>
        <v/>
      </c>
      <c r="S7502" s="27" t="str">
        <f t="shared" si="590"/>
        <v/>
      </c>
    </row>
    <row r="7503" spans="2:19" x14ac:dyDescent="0.3">
      <c r="B7503" s="24" t="str">
        <f>_xlfn.IFNA(VLOOKUP(A7503,list!B:C,2,FALSE),"")</f>
        <v/>
      </c>
      <c r="D7503" s="24" t="str">
        <f>_xlfn.IFNA(VLOOKUP(C7503,list!$G$2:$I$10,2,FALSE),"")</f>
        <v/>
      </c>
      <c r="E7503" s="24" t="str">
        <f>_xlfn.IFNA(VLOOKUP(C7503,list!G:I,3,FALSE),"")</f>
        <v/>
      </c>
      <c r="O7503" s="26" t="str">
        <f t="shared" si="587"/>
        <v/>
      </c>
      <c r="P7503" s="28" t="str">
        <f t="shared" si="591"/>
        <v/>
      </c>
      <c r="Q7503" s="24" t="str">
        <f t="shared" si="588"/>
        <v/>
      </c>
      <c r="R7503" s="24" t="str">
        <f t="shared" si="589"/>
        <v/>
      </c>
      <c r="S7503" s="27" t="str">
        <f t="shared" si="590"/>
        <v/>
      </c>
    </row>
    <row r="7504" spans="2:19" x14ac:dyDescent="0.3">
      <c r="B7504" s="24" t="str">
        <f>_xlfn.IFNA(VLOOKUP(A7504,list!B:C,2,FALSE),"")</f>
        <v/>
      </c>
      <c r="D7504" s="24" t="str">
        <f>_xlfn.IFNA(VLOOKUP(C7504,list!$G$2:$I$10,2,FALSE),"")</f>
        <v/>
      </c>
      <c r="E7504" s="24" t="str">
        <f>_xlfn.IFNA(VLOOKUP(C7504,list!G:I,3,FALSE),"")</f>
        <v/>
      </c>
      <c r="O7504" s="26" t="str">
        <f t="shared" si="587"/>
        <v/>
      </c>
      <c r="P7504" s="28" t="str">
        <f t="shared" si="591"/>
        <v/>
      </c>
      <c r="Q7504" s="24" t="str">
        <f t="shared" si="588"/>
        <v/>
      </c>
      <c r="R7504" s="24" t="str">
        <f t="shared" si="589"/>
        <v/>
      </c>
      <c r="S7504" s="27" t="str">
        <f t="shared" si="590"/>
        <v/>
      </c>
    </row>
    <row r="7505" spans="2:19" x14ac:dyDescent="0.3">
      <c r="B7505" s="24" t="str">
        <f>_xlfn.IFNA(VLOOKUP(A7505,list!B:C,2,FALSE),"")</f>
        <v/>
      </c>
      <c r="D7505" s="24" t="str">
        <f>_xlfn.IFNA(VLOOKUP(C7505,list!$G$2:$I$10,2,FALSE),"")</f>
        <v/>
      </c>
      <c r="E7505" s="24" t="str">
        <f>_xlfn.IFNA(VLOOKUP(C7505,list!G:I,3,FALSE),"")</f>
        <v/>
      </c>
      <c r="O7505" s="26" t="str">
        <f t="shared" si="587"/>
        <v/>
      </c>
      <c r="P7505" s="28" t="str">
        <f t="shared" si="591"/>
        <v/>
      </c>
      <c r="Q7505" s="24" t="str">
        <f t="shared" si="588"/>
        <v/>
      </c>
      <c r="R7505" s="24" t="str">
        <f t="shared" si="589"/>
        <v/>
      </c>
      <c r="S7505" s="27" t="str">
        <f t="shared" si="590"/>
        <v/>
      </c>
    </row>
    <row r="7506" spans="2:19" x14ac:dyDescent="0.3">
      <c r="B7506" s="24" t="str">
        <f>_xlfn.IFNA(VLOOKUP(A7506,list!B:C,2,FALSE),"")</f>
        <v/>
      </c>
      <c r="D7506" s="24" t="str">
        <f>_xlfn.IFNA(VLOOKUP(C7506,list!$G$2:$I$10,2,FALSE),"")</f>
        <v/>
      </c>
      <c r="E7506" s="24" t="str">
        <f>_xlfn.IFNA(VLOOKUP(C7506,list!G:I,3,FALSE),"")</f>
        <v/>
      </c>
      <c r="O7506" s="26" t="str">
        <f t="shared" si="587"/>
        <v/>
      </c>
      <c r="P7506" s="28" t="str">
        <f t="shared" si="591"/>
        <v/>
      </c>
      <c r="Q7506" s="24" t="str">
        <f t="shared" si="588"/>
        <v/>
      </c>
      <c r="R7506" s="24" t="str">
        <f t="shared" si="589"/>
        <v/>
      </c>
      <c r="S7506" s="27" t="str">
        <f t="shared" si="590"/>
        <v/>
      </c>
    </row>
    <row r="7507" spans="2:19" x14ac:dyDescent="0.3">
      <c r="B7507" s="24" t="str">
        <f>_xlfn.IFNA(VLOOKUP(A7507,list!B:C,2,FALSE),"")</f>
        <v/>
      </c>
      <c r="D7507" s="24" t="str">
        <f>_xlfn.IFNA(VLOOKUP(C7507,list!$G$2:$I$10,2,FALSE),"")</f>
        <v/>
      </c>
      <c r="E7507" s="24" t="str">
        <f>_xlfn.IFNA(VLOOKUP(C7507,list!G:I,3,FALSE),"")</f>
        <v/>
      </c>
      <c r="O7507" s="26" t="str">
        <f t="shared" si="587"/>
        <v/>
      </c>
      <c r="P7507" s="28" t="str">
        <f t="shared" si="591"/>
        <v/>
      </c>
      <c r="Q7507" s="24" t="str">
        <f t="shared" si="588"/>
        <v/>
      </c>
      <c r="R7507" s="24" t="str">
        <f t="shared" si="589"/>
        <v/>
      </c>
      <c r="S7507" s="27" t="str">
        <f t="shared" si="590"/>
        <v/>
      </c>
    </row>
    <row r="7508" spans="2:19" x14ac:dyDescent="0.3">
      <c r="B7508" s="24" t="str">
        <f>_xlfn.IFNA(VLOOKUP(A7508,list!B:C,2,FALSE),"")</f>
        <v/>
      </c>
      <c r="D7508" s="24" t="str">
        <f>_xlfn.IFNA(VLOOKUP(C7508,list!$G$2:$I$10,2,FALSE),"")</f>
        <v/>
      </c>
      <c r="E7508" s="24" t="str">
        <f>_xlfn.IFNA(VLOOKUP(C7508,list!G:I,3,FALSE),"")</f>
        <v/>
      </c>
      <c r="O7508" s="26" t="str">
        <f t="shared" si="587"/>
        <v/>
      </c>
      <c r="P7508" s="28" t="str">
        <f t="shared" si="591"/>
        <v/>
      </c>
      <c r="Q7508" s="24" t="str">
        <f t="shared" si="588"/>
        <v/>
      </c>
      <c r="R7508" s="24" t="str">
        <f t="shared" si="589"/>
        <v/>
      </c>
      <c r="S7508" s="27" t="str">
        <f t="shared" si="590"/>
        <v/>
      </c>
    </row>
    <row r="7509" spans="2:19" x14ac:dyDescent="0.3">
      <c r="B7509" s="24" t="str">
        <f>_xlfn.IFNA(VLOOKUP(A7509,list!B:C,2,FALSE),"")</f>
        <v/>
      </c>
      <c r="D7509" s="24" t="str">
        <f>_xlfn.IFNA(VLOOKUP(C7509,list!$G$2:$I$10,2,FALSE),"")</f>
        <v/>
      </c>
      <c r="E7509" s="24" t="str">
        <f>_xlfn.IFNA(VLOOKUP(C7509,list!G:I,3,FALSE),"")</f>
        <v/>
      </c>
      <c r="O7509" s="26" t="str">
        <f t="shared" si="587"/>
        <v/>
      </c>
      <c r="P7509" s="28" t="str">
        <f t="shared" si="591"/>
        <v/>
      </c>
      <c r="Q7509" s="24" t="str">
        <f t="shared" si="588"/>
        <v/>
      </c>
      <c r="R7509" s="24" t="str">
        <f t="shared" si="589"/>
        <v/>
      </c>
      <c r="S7509" s="27" t="str">
        <f t="shared" si="590"/>
        <v/>
      </c>
    </row>
    <row r="7510" spans="2:19" x14ac:dyDescent="0.3">
      <c r="B7510" s="24" t="str">
        <f>_xlfn.IFNA(VLOOKUP(A7510,list!B:C,2,FALSE),"")</f>
        <v/>
      </c>
      <c r="D7510" s="24" t="str">
        <f>_xlfn.IFNA(VLOOKUP(C7510,list!$G$2:$I$10,2,FALSE),"")</f>
        <v/>
      </c>
      <c r="E7510" s="24" t="str">
        <f>_xlfn.IFNA(VLOOKUP(C7510,list!G:I,3,FALSE),"")</f>
        <v/>
      </c>
      <c r="O7510" s="26" t="str">
        <f t="shared" si="587"/>
        <v/>
      </c>
      <c r="P7510" s="28" t="str">
        <f t="shared" si="591"/>
        <v/>
      </c>
      <c r="Q7510" s="24" t="str">
        <f t="shared" si="588"/>
        <v/>
      </c>
      <c r="R7510" s="24" t="str">
        <f t="shared" si="589"/>
        <v/>
      </c>
      <c r="S7510" s="27" t="str">
        <f t="shared" si="590"/>
        <v/>
      </c>
    </row>
    <row r="7511" spans="2:19" x14ac:dyDescent="0.3">
      <c r="B7511" s="24" t="str">
        <f>_xlfn.IFNA(VLOOKUP(A7511,list!B:C,2,FALSE),"")</f>
        <v/>
      </c>
      <c r="D7511" s="24" t="str">
        <f>_xlfn.IFNA(VLOOKUP(C7511,list!$G$2:$I$10,2,FALSE),"")</f>
        <v/>
      </c>
      <c r="E7511" s="24" t="str">
        <f>_xlfn.IFNA(VLOOKUP(C7511,list!G:I,3,FALSE),"")</f>
        <v/>
      </c>
      <c r="O7511" s="26" t="str">
        <f t="shared" si="587"/>
        <v/>
      </c>
      <c r="P7511" s="28" t="str">
        <f t="shared" si="591"/>
        <v/>
      </c>
      <c r="Q7511" s="24" t="str">
        <f t="shared" si="588"/>
        <v/>
      </c>
      <c r="R7511" s="24" t="str">
        <f t="shared" si="589"/>
        <v/>
      </c>
      <c r="S7511" s="27" t="str">
        <f t="shared" si="590"/>
        <v/>
      </c>
    </row>
    <row r="7512" spans="2:19" x14ac:dyDescent="0.3">
      <c r="B7512" s="24" t="str">
        <f>_xlfn.IFNA(VLOOKUP(A7512,list!B:C,2,FALSE),"")</f>
        <v/>
      </c>
      <c r="D7512" s="24" t="str">
        <f>_xlfn.IFNA(VLOOKUP(C7512,list!$G$2:$I$10,2,FALSE),"")</f>
        <v/>
      </c>
      <c r="E7512" s="24" t="str">
        <f>_xlfn.IFNA(VLOOKUP(C7512,list!G:I,3,FALSE),"")</f>
        <v/>
      </c>
      <c r="O7512" s="26" t="str">
        <f t="shared" si="587"/>
        <v/>
      </c>
      <c r="P7512" s="28" t="str">
        <f t="shared" si="591"/>
        <v/>
      </c>
      <c r="Q7512" s="24" t="str">
        <f t="shared" si="588"/>
        <v/>
      </c>
      <c r="R7512" s="24" t="str">
        <f t="shared" si="589"/>
        <v/>
      </c>
      <c r="S7512" s="27" t="str">
        <f t="shared" si="590"/>
        <v/>
      </c>
    </row>
    <row r="7513" spans="2:19" x14ac:dyDescent="0.3">
      <c r="B7513" s="24" t="str">
        <f>_xlfn.IFNA(VLOOKUP(A7513,list!B:C,2,FALSE),"")</f>
        <v/>
      </c>
      <c r="D7513" s="24" t="str">
        <f>_xlfn.IFNA(VLOOKUP(C7513,list!$G$2:$I$10,2,FALSE),"")</f>
        <v/>
      </c>
      <c r="E7513" s="24" t="str">
        <f>_xlfn.IFNA(VLOOKUP(C7513,list!G:I,3,FALSE),"")</f>
        <v/>
      </c>
      <c r="O7513" s="26" t="str">
        <f t="shared" si="587"/>
        <v/>
      </c>
      <c r="P7513" s="28" t="str">
        <f t="shared" si="591"/>
        <v/>
      </c>
      <c r="Q7513" s="24" t="str">
        <f t="shared" si="588"/>
        <v/>
      </c>
      <c r="R7513" s="24" t="str">
        <f t="shared" si="589"/>
        <v/>
      </c>
      <c r="S7513" s="27" t="str">
        <f t="shared" si="590"/>
        <v/>
      </c>
    </row>
    <row r="7514" spans="2:19" x14ac:dyDescent="0.3">
      <c r="B7514" s="24" t="str">
        <f>_xlfn.IFNA(VLOOKUP(A7514,list!B:C,2,FALSE),"")</f>
        <v/>
      </c>
      <c r="D7514" s="24" t="str">
        <f>_xlfn.IFNA(VLOOKUP(C7514,list!$G$2:$I$10,2,FALSE),"")</f>
        <v/>
      </c>
      <c r="E7514" s="24" t="str">
        <f>_xlfn.IFNA(VLOOKUP(C7514,list!G:I,3,FALSE),"")</f>
        <v/>
      </c>
      <c r="O7514" s="26" t="str">
        <f t="shared" si="587"/>
        <v/>
      </c>
      <c r="P7514" s="28" t="str">
        <f t="shared" si="591"/>
        <v/>
      </c>
      <c r="Q7514" s="24" t="str">
        <f t="shared" si="588"/>
        <v/>
      </c>
      <c r="R7514" s="24" t="str">
        <f t="shared" si="589"/>
        <v/>
      </c>
      <c r="S7514" s="27" t="str">
        <f t="shared" si="590"/>
        <v/>
      </c>
    </row>
    <row r="7515" spans="2:19" x14ac:dyDescent="0.3">
      <c r="B7515" s="24" t="str">
        <f>_xlfn.IFNA(VLOOKUP(A7515,list!B:C,2,FALSE),"")</f>
        <v/>
      </c>
      <c r="D7515" s="24" t="str">
        <f>_xlfn.IFNA(VLOOKUP(C7515,list!$G$2:$I$10,2,FALSE),"")</f>
        <v/>
      </c>
      <c r="E7515" s="24" t="str">
        <f>_xlfn.IFNA(VLOOKUP(C7515,list!G:I,3,FALSE),"")</f>
        <v/>
      </c>
      <c r="O7515" s="26" t="str">
        <f t="shared" si="587"/>
        <v/>
      </c>
      <c r="P7515" s="28" t="str">
        <f t="shared" si="591"/>
        <v/>
      </c>
      <c r="Q7515" s="24" t="str">
        <f t="shared" si="588"/>
        <v/>
      </c>
      <c r="R7515" s="24" t="str">
        <f t="shared" si="589"/>
        <v/>
      </c>
      <c r="S7515" s="27" t="str">
        <f t="shared" si="590"/>
        <v/>
      </c>
    </row>
    <row r="7516" spans="2:19" x14ac:dyDescent="0.3">
      <c r="B7516" s="24" t="str">
        <f>_xlfn.IFNA(VLOOKUP(A7516,list!B:C,2,FALSE),"")</f>
        <v/>
      </c>
      <c r="D7516" s="24" t="str">
        <f>_xlfn.IFNA(VLOOKUP(C7516,list!$G$2:$I$10,2,FALSE),"")</f>
        <v/>
      </c>
      <c r="E7516" s="24" t="str">
        <f>_xlfn.IFNA(VLOOKUP(C7516,list!G:I,3,FALSE),"")</f>
        <v/>
      </c>
      <c r="O7516" s="26" t="str">
        <f t="shared" si="587"/>
        <v/>
      </c>
      <c r="P7516" s="28" t="str">
        <f t="shared" si="591"/>
        <v/>
      </c>
      <c r="Q7516" s="24" t="str">
        <f t="shared" si="588"/>
        <v/>
      </c>
      <c r="R7516" s="24" t="str">
        <f t="shared" si="589"/>
        <v/>
      </c>
      <c r="S7516" s="27" t="str">
        <f t="shared" si="590"/>
        <v/>
      </c>
    </row>
    <row r="7517" spans="2:19" x14ac:dyDescent="0.3">
      <c r="B7517" s="24" t="str">
        <f>_xlfn.IFNA(VLOOKUP(A7517,list!B:C,2,FALSE),"")</f>
        <v/>
      </c>
      <c r="D7517" s="24" t="str">
        <f>_xlfn.IFNA(VLOOKUP(C7517,list!$G$2:$I$10,2,FALSE),"")</f>
        <v/>
      </c>
      <c r="E7517" s="24" t="str">
        <f>_xlfn.IFNA(VLOOKUP(C7517,list!G:I,3,FALSE),"")</f>
        <v/>
      </c>
      <c r="O7517" s="26" t="str">
        <f t="shared" si="587"/>
        <v/>
      </c>
      <c r="P7517" s="28" t="str">
        <f t="shared" si="591"/>
        <v/>
      </c>
      <c r="Q7517" s="24" t="str">
        <f t="shared" si="588"/>
        <v/>
      </c>
      <c r="R7517" s="24" t="str">
        <f t="shared" si="589"/>
        <v/>
      </c>
      <c r="S7517" s="27" t="str">
        <f t="shared" si="590"/>
        <v/>
      </c>
    </row>
    <row r="7518" spans="2:19" x14ac:dyDescent="0.3">
      <c r="B7518" s="24" t="str">
        <f>_xlfn.IFNA(VLOOKUP(A7518,list!B:C,2,FALSE),"")</f>
        <v/>
      </c>
      <c r="D7518" s="24" t="str">
        <f>_xlfn.IFNA(VLOOKUP(C7518,list!$G$2:$I$10,2,FALSE),"")</f>
        <v/>
      </c>
      <c r="E7518" s="24" t="str">
        <f>_xlfn.IFNA(VLOOKUP(C7518,list!G:I,3,FALSE),"")</f>
        <v/>
      </c>
      <c r="O7518" s="26" t="str">
        <f t="shared" si="587"/>
        <v/>
      </c>
      <c r="P7518" s="28" t="str">
        <f t="shared" si="591"/>
        <v/>
      </c>
      <c r="Q7518" s="24" t="str">
        <f t="shared" si="588"/>
        <v/>
      </c>
      <c r="R7518" s="24" t="str">
        <f t="shared" si="589"/>
        <v/>
      </c>
      <c r="S7518" s="27" t="str">
        <f t="shared" si="590"/>
        <v/>
      </c>
    </row>
    <row r="7519" spans="2:19" x14ac:dyDescent="0.3">
      <c r="B7519" s="24" t="str">
        <f>_xlfn.IFNA(VLOOKUP(A7519,list!B:C,2,FALSE),"")</f>
        <v/>
      </c>
      <c r="D7519" s="24" t="str">
        <f>_xlfn.IFNA(VLOOKUP(C7519,list!$G$2:$I$10,2,FALSE),"")</f>
        <v/>
      </c>
      <c r="E7519" s="24" t="str">
        <f>_xlfn.IFNA(VLOOKUP(C7519,list!G:I,3,FALSE),"")</f>
        <v/>
      </c>
      <c r="O7519" s="26" t="str">
        <f t="shared" si="587"/>
        <v/>
      </c>
      <c r="P7519" s="28" t="str">
        <f t="shared" si="591"/>
        <v/>
      </c>
      <c r="Q7519" s="24" t="str">
        <f t="shared" si="588"/>
        <v/>
      </c>
      <c r="R7519" s="24" t="str">
        <f t="shared" si="589"/>
        <v/>
      </c>
      <c r="S7519" s="27" t="str">
        <f t="shared" si="590"/>
        <v/>
      </c>
    </row>
    <row r="7520" spans="2:19" x14ac:dyDescent="0.3">
      <c r="B7520" s="24" t="str">
        <f>_xlfn.IFNA(VLOOKUP(A7520,list!B:C,2,FALSE),"")</f>
        <v/>
      </c>
      <c r="D7520" s="24" t="str">
        <f>_xlfn.IFNA(VLOOKUP(C7520,list!$G$2:$I$10,2,FALSE),"")</f>
        <v/>
      </c>
      <c r="E7520" s="24" t="str">
        <f>_xlfn.IFNA(VLOOKUP(C7520,list!G:I,3,FALSE),"")</f>
        <v/>
      </c>
      <c r="O7520" s="26" t="str">
        <f t="shared" si="587"/>
        <v/>
      </c>
      <c r="P7520" s="28" t="str">
        <f t="shared" si="591"/>
        <v/>
      </c>
      <c r="Q7520" s="24" t="str">
        <f t="shared" si="588"/>
        <v/>
      </c>
      <c r="R7520" s="24" t="str">
        <f t="shared" si="589"/>
        <v/>
      </c>
      <c r="S7520" s="27" t="str">
        <f t="shared" si="590"/>
        <v/>
      </c>
    </row>
    <row r="7521" spans="2:19" x14ac:dyDescent="0.3">
      <c r="B7521" s="24" t="str">
        <f>_xlfn.IFNA(VLOOKUP(A7521,list!B:C,2,FALSE),"")</f>
        <v/>
      </c>
      <c r="D7521" s="24" t="str">
        <f>_xlfn.IFNA(VLOOKUP(C7521,list!$G$2:$I$10,2,FALSE),"")</f>
        <v/>
      </c>
      <c r="E7521" s="24" t="str">
        <f>_xlfn.IFNA(VLOOKUP(C7521,list!G:I,3,FALSE),"")</f>
        <v/>
      </c>
      <c r="O7521" s="26" t="str">
        <f t="shared" si="587"/>
        <v/>
      </c>
      <c r="P7521" s="28" t="str">
        <f t="shared" si="591"/>
        <v/>
      </c>
      <c r="Q7521" s="24" t="str">
        <f t="shared" si="588"/>
        <v/>
      </c>
      <c r="R7521" s="24" t="str">
        <f t="shared" si="589"/>
        <v/>
      </c>
      <c r="S7521" s="27" t="str">
        <f t="shared" si="590"/>
        <v/>
      </c>
    </row>
    <row r="7522" spans="2:19" x14ac:dyDescent="0.3">
      <c r="B7522" s="24" t="str">
        <f>_xlfn.IFNA(VLOOKUP(A7522,list!B:C,2,FALSE),"")</f>
        <v/>
      </c>
      <c r="D7522" s="24" t="str">
        <f>_xlfn.IFNA(VLOOKUP(C7522,list!$G$2:$I$10,2,FALSE),"")</f>
        <v/>
      </c>
      <c r="E7522" s="24" t="str">
        <f>_xlfn.IFNA(VLOOKUP(C7522,list!G:I,3,FALSE),"")</f>
        <v/>
      </c>
      <c r="O7522" s="26" t="str">
        <f t="shared" si="587"/>
        <v/>
      </c>
      <c r="P7522" s="28" t="str">
        <f t="shared" si="591"/>
        <v/>
      </c>
      <c r="Q7522" s="24" t="str">
        <f t="shared" si="588"/>
        <v/>
      </c>
      <c r="R7522" s="24" t="str">
        <f t="shared" si="589"/>
        <v/>
      </c>
      <c r="S7522" s="27" t="str">
        <f t="shared" si="590"/>
        <v/>
      </c>
    </row>
    <row r="7523" spans="2:19" x14ac:dyDescent="0.3">
      <c r="B7523" s="24" t="str">
        <f>_xlfn.IFNA(VLOOKUP(A7523,list!B:C,2,FALSE),"")</f>
        <v/>
      </c>
      <c r="D7523" s="24" t="str">
        <f>_xlfn.IFNA(VLOOKUP(C7523,list!$G$2:$I$10,2,FALSE),"")</f>
        <v/>
      </c>
      <c r="E7523" s="24" t="str">
        <f>_xlfn.IFNA(VLOOKUP(C7523,list!G:I,3,FALSE),"")</f>
        <v/>
      </c>
      <c r="O7523" s="26" t="str">
        <f t="shared" si="587"/>
        <v/>
      </c>
      <c r="P7523" s="28" t="str">
        <f t="shared" si="591"/>
        <v/>
      </c>
      <c r="Q7523" s="24" t="str">
        <f t="shared" si="588"/>
        <v/>
      </c>
      <c r="R7523" s="24" t="str">
        <f t="shared" si="589"/>
        <v/>
      </c>
      <c r="S7523" s="27" t="str">
        <f t="shared" si="590"/>
        <v/>
      </c>
    </row>
    <row r="7524" spans="2:19" x14ac:dyDescent="0.3">
      <c r="B7524" s="24" t="str">
        <f>_xlfn.IFNA(VLOOKUP(A7524,list!B:C,2,FALSE),"")</f>
        <v/>
      </c>
      <c r="D7524" s="24" t="str">
        <f>_xlfn.IFNA(VLOOKUP(C7524,list!$G$2:$I$10,2,FALSE),"")</f>
        <v/>
      </c>
      <c r="E7524" s="24" t="str">
        <f>_xlfn.IFNA(VLOOKUP(C7524,list!G:I,3,FALSE),"")</f>
        <v/>
      </c>
      <c r="O7524" s="26" t="str">
        <f t="shared" si="587"/>
        <v/>
      </c>
      <c r="P7524" s="28" t="str">
        <f t="shared" si="591"/>
        <v/>
      </c>
      <c r="Q7524" s="24" t="str">
        <f t="shared" si="588"/>
        <v/>
      </c>
      <c r="R7524" s="24" t="str">
        <f t="shared" si="589"/>
        <v/>
      </c>
      <c r="S7524" s="27" t="str">
        <f t="shared" si="590"/>
        <v/>
      </c>
    </row>
    <row r="7525" spans="2:19" x14ac:dyDescent="0.3">
      <c r="B7525" s="24" t="str">
        <f>_xlfn.IFNA(VLOOKUP(A7525,list!B:C,2,FALSE),"")</f>
        <v/>
      </c>
      <c r="D7525" s="24" t="str">
        <f>_xlfn.IFNA(VLOOKUP(C7525,list!$G$2:$I$10,2,FALSE),"")</f>
        <v/>
      </c>
      <c r="E7525" s="24" t="str">
        <f>_xlfn.IFNA(VLOOKUP(C7525,list!G:I,3,FALSE),"")</f>
        <v/>
      </c>
      <c r="O7525" s="26" t="str">
        <f t="shared" si="587"/>
        <v/>
      </c>
      <c r="P7525" s="28" t="str">
        <f t="shared" si="591"/>
        <v/>
      </c>
      <c r="Q7525" s="24" t="str">
        <f t="shared" si="588"/>
        <v/>
      </c>
      <c r="R7525" s="24" t="str">
        <f t="shared" si="589"/>
        <v/>
      </c>
      <c r="S7525" s="27" t="str">
        <f t="shared" si="590"/>
        <v/>
      </c>
    </row>
    <row r="7526" spans="2:19" x14ac:dyDescent="0.3">
      <c r="B7526" s="24" t="str">
        <f>_xlfn.IFNA(VLOOKUP(A7526,list!B:C,2,FALSE),"")</f>
        <v/>
      </c>
      <c r="D7526" s="24" t="str">
        <f>_xlfn.IFNA(VLOOKUP(C7526,list!$G$2:$I$10,2,FALSE),"")</f>
        <v/>
      </c>
      <c r="E7526" s="24" t="str">
        <f>_xlfn.IFNA(VLOOKUP(C7526,list!G:I,3,FALSE),"")</f>
        <v/>
      </c>
      <c r="O7526" s="26" t="str">
        <f t="shared" si="587"/>
        <v/>
      </c>
      <c r="P7526" s="28" t="str">
        <f t="shared" si="591"/>
        <v/>
      </c>
      <c r="Q7526" s="24" t="str">
        <f t="shared" si="588"/>
        <v/>
      </c>
      <c r="R7526" s="24" t="str">
        <f t="shared" si="589"/>
        <v/>
      </c>
      <c r="S7526" s="27" t="str">
        <f t="shared" si="590"/>
        <v/>
      </c>
    </row>
    <row r="7527" spans="2:19" x14ac:dyDescent="0.3">
      <c r="B7527" s="24" t="str">
        <f>_xlfn.IFNA(VLOOKUP(A7527,list!B:C,2,FALSE),"")</f>
        <v/>
      </c>
      <c r="D7527" s="24" t="str">
        <f>_xlfn.IFNA(VLOOKUP(C7527,list!$G$2:$I$10,2,FALSE),"")</f>
        <v/>
      </c>
      <c r="E7527" s="24" t="str">
        <f>_xlfn.IFNA(VLOOKUP(C7527,list!G:I,3,FALSE),"")</f>
        <v/>
      </c>
      <c r="O7527" s="26" t="str">
        <f t="shared" si="587"/>
        <v/>
      </c>
      <c r="P7527" s="28" t="str">
        <f t="shared" si="591"/>
        <v/>
      </c>
      <c r="Q7527" s="24" t="str">
        <f t="shared" si="588"/>
        <v/>
      </c>
      <c r="R7527" s="24" t="str">
        <f t="shared" si="589"/>
        <v/>
      </c>
      <c r="S7527" s="27" t="str">
        <f t="shared" si="590"/>
        <v/>
      </c>
    </row>
    <row r="7528" spans="2:19" x14ac:dyDescent="0.3">
      <c r="B7528" s="24" t="str">
        <f>_xlfn.IFNA(VLOOKUP(A7528,list!B:C,2,FALSE),"")</f>
        <v/>
      </c>
      <c r="D7528" s="24" t="str">
        <f>_xlfn.IFNA(VLOOKUP(C7528,list!$G$2:$I$10,2,FALSE),"")</f>
        <v/>
      </c>
      <c r="E7528" s="24" t="str">
        <f>_xlfn.IFNA(VLOOKUP(C7528,list!G:I,3,FALSE),"")</f>
        <v/>
      </c>
      <c r="O7528" s="26" t="str">
        <f t="shared" si="587"/>
        <v/>
      </c>
      <c r="P7528" s="28" t="str">
        <f t="shared" si="591"/>
        <v/>
      </c>
      <c r="Q7528" s="24" t="str">
        <f t="shared" si="588"/>
        <v/>
      </c>
      <c r="R7528" s="24" t="str">
        <f t="shared" si="589"/>
        <v/>
      </c>
      <c r="S7528" s="27" t="str">
        <f t="shared" si="590"/>
        <v/>
      </c>
    </row>
    <row r="7529" spans="2:19" x14ac:dyDescent="0.3">
      <c r="B7529" s="24" t="str">
        <f>_xlfn.IFNA(VLOOKUP(A7529,list!B:C,2,FALSE),"")</f>
        <v/>
      </c>
      <c r="D7529" s="24" t="str">
        <f>_xlfn.IFNA(VLOOKUP(C7529,list!$G$2:$I$10,2,FALSE),"")</f>
        <v/>
      </c>
      <c r="E7529" s="24" t="str">
        <f>_xlfn.IFNA(VLOOKUP(C7529,list!G:I,3,FALSE),"")</f>
        <v/>
      </c>
      <c r="O7529" s="26" t="str">
        <f t="shared" si="587"/>
        <v/>
      </c>
      <c r="P7529" s="28" t="str">
        <f t="shared" si="591"/>
        <v/>
      </c>
      <c r="Q7529" s="24" t="str">
        <f t="shared" si="588"/>
        <v/>
      </c>
      <c r="R7529" s="24" t="str">
        <f t="shared" si="589"/>
        <v/>
      </c>
      <c r="S7529" s="27" t="str">
        <f t="shared" si="590"/>
        <v/>
      </c>
    </row>
    <row r="7530" spans="2:19" x14ac:dyDescent="0.3">
      <c r="B7530" s="24" t="str">
        <f>_xlfn.IFNA(VLOOKUP(A7530,list!B:C,2,FALSE),"")</f>
        <v/>
      </c>
      <c r="D7530" s="24" t="str">
        <f>_xlfn.IFNA(VLOOKUP(C7530,list!$G$2:$I$10,2,FALSE),"")</f>
        <v/>
      </c>
      <c r="E7530" s="24" t="str">
        <f>_xlfn.IFNA(VLOOKUP(C7530,list!G:I,3,FALSE),"")</f>
        <v/>
      </c>
      <c r="O7530" s="26" t="str">
        <f t="shared" si="587"/>
        <v/>
      </c>
      <c r="P7530" s="28" t="str">
        <f t="shared" si="591"/>
        <v/>
      </c>
      <c r="Q7530" s="24" t="str">
        <f t="shared" si="588"/>
        <v/>
      </c>
      <c r="R7530" s="24" t="str">
        <f t="shared" si="589"/>
        <v/>
      </c>
      <c r="S7530" s="27" t="str">
        <f t="shared" si="590"/>
        <v/>
      </c>
    </row>
    <row r="7531" spans="2:19" x14ac:dyDescent="0.3">
      <c r="B7531" s="24" t="str">
        <f>_xlfn.IFNA(VLOOKUP(A7531,list!B:C,2,FALSE),"")</f>
        <v/>
      </c>
      <c r="D7531" s="24" t="str">
        <f>_xlfn.IFNA(VLOOKUP(C7531,list!$G$2:$I$10,2,FALSE),"")</f>
        <v/>
      </c>
      <c r="E7531" s="24" t="str">
        <f>_xlfn.IFNA(VLOOKUP(C7531,list!G:I,3,FALSE),"")</f>
        <v/>
      </c>
      <c r="O7531" s="26" t="str">
        <f t="shared" si="587"/>
        <v/>
      </c>
      <c r="P7531" s="28" t="str">
        <f t="shared" si="591"/>
        <v/>
      </c>
      <c r="Q7531" s="24" t="str">
        <f t="shared" si="588"/>
        <v/>
      </c>
      <c r="R7531" s="24" t="str">
        <f t="shared" si="589"/>
        <v/>
      </c>
      <c r="S7531" s="27" t="str">
        <f t="shared" si="590"/>
        <v/>
      </c>
    </row>
    <row r="7532" spans="2:19" x14ac:dyDescent="0.3">
      <c r="B7532" s="24" t="str">
        <f>_xlfn.IFNA(VLOOKUP(A7532,list!B:C,2,FALSE),"")</f>
        <v/>
      </c>
      <c r="D7532" s="24" t="str">
        <f>_xlfn.IFNA(VLOOKUP(C7532,list!$G$2:$I$10,2,FALSE),"")</f>
        <v/>
      </c>
      <c r="E7532" s="24" t="str">
        <f>_xlfn.IFNA(VLOOKUP(C7532,list!G:I,3,FALSE),"")</f>
        <v/>
      </c>
      <c r="O7532" s="26" t="str">
        <f t="shared" si="587"/>
        <v/>
      </c>
      <c r="P7532" s="28" t="str">
        <f t="shared" si="591"/>
        <v/>
      </c>
      <c r="Q7532" s="24" t="str">
        <f t="shared" si="588"/>
        <v/>
      </c>
      <c r="R7532" s="24" t="str">
        <f t="shared" si="589"/>
        <v/>
      </c>
      <c r="S7532" s="27" t="str">
        <f t="shared" si="590"/>
        <v/>
      </c>
    </row>
    <row r="7533" spans="2:19" x14ac:dyDescent="0.3">
      <c r="B7533" s="24" t="str">
        <f>_xlfn.IFNA(VLOOKUP(A7533,list!B:C,2,FALSE),"")</f>
        <v/>
      </c>
      <c r="D7533" s="24" t="str">
        <f>_xlfn.IFNA(VLOOKUP(C7533,list!$G$2:$I$10,2,FALSE),"")</f>
        <v/>
      </c>
      <c r="E7533" s="24" t="str">
        <f>_xlfn.IFNA(VLOOKUP(C7533,list!G:I,3,FALSE),"")</f>
        <v/>
      </c>
      <c r="O7533" s="26" t="str">
        <f t="shared" si="587"/>
        <v/>
      </c>
      <c r="P7533" s="28" t="str">
        <f t="shared" si="591"/>
        <v/>
      </c>
      <c r="Q7533" s="24" t="str">
        <f t="shared" si="588"/>
        <v/>
      </c>
      <c r="R7533" s="24" t="str">
        <f t="shared" si="589"/>
        <v/>
      </c>
      <c r="S7533" s="27" t="str">
        <f t="shared" si="590"/>
        <v/>
      </c>
    </row>
    <row r="7534" spans="2:19" x14ac:dyDescent="0.3">
      <c r="B7534" s="24" t="str">
        <f>_xlfn.IFNA(VLOOKUP(A7534,list!B:C,2,FALSE),"")</f>
        <v/>
      </c>
      <c r="D7534" s="24" t="str">
        <f>_xlfn.IFNA(VLOOKUP(C7534,list!$G$2:$I$10,2,FALSE),"")</f>
        <v/>
      </c>
      <c r="E7534" s="24" t="str">
        <f>_xlfn.IFNA(VLOOKUP(C7534,list!G:I,3,FALSE),"")</f>
        <v/>
      </c>
      <c r="O7534" s="26" t="str">
        <f t="shared" si="587"/>
        <v/>
      </c>
      <c r="P7534" s="28" t="str">
        <f t="shared" si="591"/>
        <v/>
      </c>
      <c r="Q7534" s="24" t="str">
        <f t="shared" si="588"/>
        <v/>
      </c>
      <c r="R7534" s="24" t="str">
        <f t="shared" si="589"/>
        <v/>
      </c>
      <c r="S7534" s="27" t="str">
        <f t="shared" si="590"/>
        <v/>
      </c>
    </row>
    <row r="7535" spans="2:19" x14ac:dyDescent="0.3">
      <c r="B7535" s="24" t="str">
        <f>_xlfn.IFNA(VLOOKUP(A7535,list!B:C,2,FALSE),"")</f>
        <v/>
      </c>
      <c r="D7535" s="24" t="str">
        <f>_xlfn.IFNA(VLOOKUP(C7535,list!$G$2:$I$10,2,FALSE),"")</f>
        <v/>
      </c>
      <c r="E7535" s="24" t="str">
        <f>_xlfn.IFNA(VLOOKUP(C7535,list!G:I,3,FALSE),"")</f>
        <v/>
      </c>
      <c r="O7535" s="26" t="str">
        <f t="shared" si="587"/>
        <v/>
      </c>
      <c r="P7535" s="28" t="str">
        <f t="shared" si="591"/>
        <v/>
      </c>
      <c r="Q7535" s="24" t="str">
        <f t="shared" si="588"/>
        <v/>
      </c>
      <c r="R7535" s="24" t="str">
        <f t="shared" si="589"/>
        <v/>
      </c>
      <c r="S7535" s="27" t="str">
        <f t="shared" si="590"/>
        <v/>
      </c>
    </row>
    <row r="7536" spans="2:19" x14ac:dyDescent="0.3">
      <c r="B7536" s="24" t="str">
        <f>_xlfn.IFNA(VLOOKUP(A7536,list!B:C,2,FALSE),"")</f>
        <v/>
      </c>
      <c r="D7536" s="24" t="str">
        <f>_xlfn.IFNA(VLOOKUP(C7536,list!$G$2:$I$10,2,FALSE),"")</f>
        <v/>
      </c>
      <c r="E7536" s="24" t="str">
        <f>_xlfn.IFNA(VLOOKUP(C7536,list!G:I,3,FALSE),"")</f>
        <v/>
      </c>
      <c r="O7536" s="26" t="str">
        <f t="shared" si="587"/>
        <v/>
      </c>
      <c r="P7536" s="28" t="str">
        <f t="shared" si="591"/>
        <v/>
      </c>
      <c r="Q7536" s="24" t="str">
        <f t="shared" si="588"/>
        <v/>
      </c>
      <c r="R7536" s="24" t="str">
        <f t="shared" si="589"/>
        <v/>
      </c>
      <c r="S7536" s="27" t="str">
        <f t="shared" si="590"/>
        <v/>
      </c>
    </row>
    <row r="7537" spans="2:19" x14ac:dyDescent="0.3">
      <c r="B7537" s="24" t="str">
        <f>_xlfn.IFNA(VLOOKUP(A7537,list!B:C,2,FALSE),"")</f>
        <v/>
      </c>
      <c r="D7537" s="24" t="str">
        <f>_xlfn.IFNA(VLOOKUP(C7537,list!$G$2:$I$10,2,FALSE),"")</f>
        <v/>
      </c>
      <c r="E7537" s="24" t="str">
        <f>_xlfn.IFNA(VLOOKUP(C7537,list!G:I,3,FALSE),"")</f>
        <v/>
      </c>
      <c r="O7537" s="26" t="str">
        <f t="shared" si="587"/>
        <v/>
      </c>
      <c r="P7537" s="28" t="str">
        <f t="shared" si="591"/>
        <v/>
      </c>
      <c r="Q7537" s="24" t="str">
        <f t="shared" si="588"/>
        <v/>
      </c>
      <c r="R7537" s="24" t="str">
        <f t="shared" si="589"/>
        <v/>
      </c>
      <c r="S7537" s="27" t="str">
        <f t="shared" si="590"/>
        <v/>
      </c>
    </row>
    <row r="7538" spans="2:19" x14ac:dyDescent="0.3">
      <c r="B7538" s="24" t="str">
        <f>_xlfn.IFNA(VLOOKUP(A7538,list!B:C,2,FALSE),"")</f>
        <v/>
      </c>
      <c r="D7538" s="24" t="str">
        <f>_xlfn.IFNA(VLOOKUP(C7538,list!$G$2:$I$10,2,FALSE),"")</f>
        <v/>
      </c>
      <c r="E7538" s="24" t="str">
        <f>_xlfn.IFNA(VLOOKUP(C7538,list!G:I,3,FALSE),"")</f>
        <v/>
      </c>
      <c r="O7538" s="26" t="str">
        <f t="shared" si="587"/>
        <v/>
      </c>
      <c r="P7538" s="28" t="str">
        <f t="shared" si="591"/>
        <v/>
      </c>
      <c r="Q7538" s="24" t="str">
        <f t="shared" si="588"/>
        <v/>
      </c>
      <c r="R7538" s="24" t="str">
        <f t="shared" si="589"/>
        <v/>
      </c>
      <c r="S7538" s="27" t="str">
        <f t="shared" si="590"/>
        <v/>
      </c>
    </row>
    <row r="7539" spans="2:19" x14ac:dyDescent="0.3">
      <c r="B7539" s="24" t="str">
        <f>_xlfn.IFNA(VLOOKUP(A7539,list!B:C,2,FALSE),"")</f>
        <v/>
      </c>
      <c r="D7539" s="24" t="str">
        <f>_xlfn.IFNA(VLOOKUP(C7539,list!$G$2:$I$10,2,FALSE),"")</f>
        <v/>
      </c>
      <c r="E7539" s="24" t="str">
        <f>_xlfn.IFNA(VLOOKUP(C7539,list!G:I,3,FALSE),"")</f>
        <v/>
      </c>
      <c r="O7539" s="26" t="str">
        <f t="shared" si="587"/>
        <v/>
      </c>
      <c r="P7539" s="28" t="str">
        <f t="shared" si="591"/>
        <v/>
      </c>
      <c r="Q7539" s="24" t="str">
        <f t="shared" si="588"/>
        <v/>
      </c>
      <c r="R7539" s="24" t="str">
        <f t="shared" si="589"/>
        <v/>
      </c>
      <c r="S7539" s="27" t="str">
        <f t="shared" si="590"/>
        <v/>
      </c>
    </row>
    <row r="7540" spans="2:19" x14ac:dyDescent="0.3">
      <c r="B7540" s="24" t="str">
        <f>_xlfn.IFNA(VLOOKUP(A7540,list!B:C,2,FALSE),"")</f>
        <v/>
      </c>
      <c r="D7540" s="24" t="str">
        <f>_xlfn.IFNA(VLOOKUP(C7540,list!$G$2:$I$10,2,FALSE),"")</f>
        <v/>
      </c>
      <c r="E7540" s="24" t="str">
        <f>_xlfn.IFNA(VLOOKUP(C7540,list!G:I,3,FALSE),"")</f>
        <v/>
      </c>
      <c r="O7540" s="26" t="str">
        <f t="shared" si="587"/>
        <v/>
      </c>
      <c r="P7540" s="28" t="str">
        <f t="shared" si="591"/>
        <v/>
      </c>
      <c r="Q7540" s="24" t="str">
        <f t="shared" si="588"/>
        <v/>
      </c>
      <c r="R7540" s="24" t="str">
        <f t="shared" si="589"/>
        <v/>
      </c>
      <c r="S7540" s="27" t="str">
        <f t="shared" si="590"/>
        <v/>
      </c>
    </row>
    <row r="7541" spans="2:19" x14ac:dyDescent="0.3">
      <c r="B7541" s="24" t="str">
        <f>_xlfn.IFNA(VLOOKUP(A7541,list!B:C,2,FALSE),"")</f>
        <v/>
      </c>
      <c r="D7541" s="24" t="str">
        <f>_xlfn.IFNA(VLOOKUP(C7541,list!$G$2:$I$10,2,FALSE),"")</f>
        <v/>
      </c>
      <c r="E7541" s="24" t="str">
        <f>_xlfn.IFNA(VLOOKUP(C7541,list!G:I,3,FALSE),"")</f>
        <v/>
      </c>
      <c r="O7541" s="26" t="str">
        <f t="shared" si="587"/>
        <v/>
      </c>
      <c r="P7541" s="28" t="str">
        <f t="shared" si="591"/>
        <v/>
      </c>
      <c r="Q7541" s="24" t="str">
        <f t="shared" si="588"/>
        <v/>
      </c>
      <c r="R7541" s="24" t="str">
        <f t="shared" si="589"/>
        <v/>
      </c>
      <c r="S7541" s="27" t="str">
        <f t="shared" si="590"/>
        <v/>
      </c>
    </row>
    <row r="7542" spans="2:19" x14ac:dyDescent="0.3">
      <c r="B7542" s="24" t="str">
        <f>_xlfn.IFNA(VLOOKUP(A7542,list!B:C,2,FALSE),"")</f>
        <v/>
      </c>
      <c r="D7542" s="24" t="str">
        <f>_xlfn.IFNA(VLOOKUP(C7542,list!$G$2:$I$10,2,FALSE),"")</f>
        <v/>
      </c>
      <c r="E7542" s="24" t="str">
        <f>_xlfn.IFNA(VLOOKUP(C7542,list!G:I,3,FALSE),"")</f>
        <v/>
      </c>
      <c r="O7542" s="26" t="str">
        <f t="shared" si="587"/>
        <v/>
      </c>
      <c r="P7542" s="28" t="str">
        <f t="shared" si="591"/>
        <v/>
      </c>
      <c r="Q7542" s="24" t="str">
        <f t="shared" si="588"/>
        <v/>
      </c>
      <c r="R7542" s="24" t="str">
        <f t="shared" si="589"/>
        <v/>
      </c>
      <c r="S7542" s="27" t="str">
        <f t="shared" si="590"/>
        <v/>
      </c>
    </row>
    <row r="7543" spans="2:19" x14ac:dyDescent="0.3">
      <c r="B7543" s="24" t="str">
        <f>_xlfn.IFNA(VLOOKUP(A7543,list!B:C,2,FALSE),"")</f>
        <v/>
      </c>
      <c r="D7543" s="24" t="str">
        <f>_xlfn.IFNA(VLOOKUP(C7543,list!$G$2:$I$10,2,FALSE),"")</f>
        <v/>
      </c>
      <c r="E7543" s="24" t="str">
        <f>_xlfn.IFNA(VLOOKUP(C7543,list!G:I,3,FALSE),"")</f>
        <v/>
      </c>
      <c r="O7543" s="26" t="str">
        <f t="shared" si="587"/>
        <v/>
      </c>
      <c r="P7543" s="28" t="str">
        <f t="shared" si="591"/>
        <v/>
      </c>
      <c r="Q7543" s="24" t="str">
        <f t="shared" si="588"/>
        <v/>
      </c>
      <c r="R7543" s="24" t="str">
        <f t="shared" si="589"/>
        <v/>
      </c>
      <c r="S7543" s="27" t="str">
        <f t="shared" si="590"/>
        <v/>
      </c>
    </row>
    <row r="7544" spans="2:19" x14ac:dyDescent="0.3">
      <c r="B7544" s="24" t="str">
        <f>_xlfn.IFNA(VLOOKUP(A7544,list!B:C,2,FALSE),"")</f>
        <v/>
      </c>
      <c r="D7544" s="24" t="str">
        <f>_xlfn.IFNA(VLOOKUP(C7544,list!$G$2:$I$10,2,FALSE),"")</f>
        <v/>
      </c>
      <c r="E7544" s="24" t="str">
        <f>_xlfn.IFNA(VLOOKUP(C7544,list!G:I,3,FALSE),"")</f>
        <v/>
      </c>
      <c r="O7544" s="26" t="str">
        <f t="shared" si="587"/>
        <v/>
      </c>
      <c r="P7544" s="28" t="str">
        <f t="shared" si="591"/>
        <v/>
      </c>
      <c r="Q7544" s="24" t="str">
        <f t="shared" si="588"/>
        <v/>
      </c>
      <c r="R7544" s="24" t="str">
        <f t="shared" si="589"/>
        <v/>
      </c>
      <c r="S7544" s="27" t="str">
        <f t="shared" si="590"/>
        <v/>
      </c>
    </row>
    <row r="7545" spans="2:19" x14ac:dyDescent="0.3">
      <c r="B7545" s="24" t="str">
        <f>_xlfn.IFNA(VLOOKUP(A7545,list!B:C,2,FALSE),"")</f>
        <v/>
      </c>
      <c r="D7545" s="24" t="str">
        <f>_xlfn.IFNA(VLOOKUP(C7545,list!$G$2:$I$10,2,FALSE),"")</f>
        <v/>
      </c>
      <c r="E7545" s="24" t="str">
        <f>_xlfn.IFNA(VLOOKUP(C7545,list!G:I,3,FALSE),"")</f>
        <v/>
      </c>
      <c r="O7545" s="26" t="str">
        <f t="shared" si="587"/>
        <v/>
      </c>
      <c r="P7545" s="28" t="str">
        <f t="shared" si="591"/>
        <v/>
      </c>
      <c r="Q7545" s="24" t="str">
        <f t="shared" si="588"/>
        <v/>
      </c>
      <c r="R7545" s="24" t="str">
        <f t="shared" si="589"/>
        <v/>
      </c>
      <c r="S7545" s="27" t="str">
        <f t="shared" si="590"/>
        <v/>
      </c>
    </row>
    <row r="7546" spans="2:19" x14ac:dyDescent="0.3">
      <c r="B7546" s="24" t="str">
        <f>_xlfn.IFNA(VLOOKUP(A7546,list!B:C,2,FALSE),"")</f>
        <v/>
      </c>
      <c r="D7546" s="24" t="str">
        <f>_xlfn.IFNA(VLOOKUP(C7546,list!$G$2:$I$10,2,FALSE),"")</f>
        <v/>
      </c>
      <c r="E7546" s="24" t="str">
        <f>_xlfn.IFNA(VLOOKUP(C7546,list!G:I,3,FALSE),"")</f>
        <v/>
      </c>
      <c r="O7546" s="26" t="str">
        <f t="shared" si="587"/>
        <v/>
      </c>
      <c r="P7546" s="28" t="str">
        <f t="shared" si="591"/>
        <v/>
      </c>
      <c r="Q7546" s="24" t="str">
        <f t="shared" si="588"/>
        <v/>
      </c>
      <c r="R7546" s="24" t="str">
        <f t="shared" si="589"/>
        <v/>
      </c>
      <c r="S7546" s="27" t="str">
        <f t="shared" si="590"/>
        <v/>
      </c>
    </row>
    <row r="7547" spans="2:19" x14ac:dyDescent="0.3">
      <c r="B7547" s="24" t="str">
        <f>_xlfn.IFNA(VLOOKUP(A7547,list!B:C,2,FALSE),"")</f>
        <v/>
      </c>
      <c r="D7547" s="24" t="str">
        <f>_xlfn.IFNA(VLOOKUP(C7547,list!$G$2:$I$10,2,FALSE),"")</f>
        <v/>
      </c>
      <c r="E7547" s="24" t="str">
        <f>_xlfn.IFNA(VLOOKUP(C7547,list!G:I,3,FALSE),"")</f>
        <v/>
      </c>
      <c r="O7547" s="26" t="str">
        <f t="shared" si="587"/>
        <v/>
      </c>
      <c r="P7547" s="28" t="str">
        <f t="shared" si="591"/>
        <v/>
      </c>
      <c r="Q7547" s="24" t="str">
        <f t="shared" si="588"/>
        <v/>
      </c>
      <c r="R7547" s="24" t="str">
        <f t="shared" si="589"/>
        <v/>
      </c>
      <c r="S7547" s="27" t="str">
        <f t="shared" si="590"/>
        <v/>
      </c>
    </row>
    <row r="7548" spans="2:19" x14ac:dyDescent="0.3">
      <c r="B7548" s="24" t="str">
        <f>_xlfn.IFNA(VLOOKUP(A7548,list!B:C,2,FALSE),"")</f>
        <v/>
      </c>
      <c r="D7548" s="24" t="str">
        <f>_xlfn.IFNA(VLOOKUP(C7548,list!$G$2:$I$10,2,FALSE),"")</f>
        <v/>
      </c>
      <c r="E7548" s="24" t="str">
        <f>_xlfn.IFNA(VLOOKUP(C7548,list!G:I,3,FALSE),"")</f>
        <v/>
      </c>
      <c r="O7548" s="26" t="str">
        <f t="shared" si="587"/>
        <v/>
      </c>
      <c r="P7548" s="28" t="str">
        <f t="shared" si="591"/>
        <v/>
      </c>
      <c r="Q7548" s="24" t="str">
        <f t="shared" si="588"/>
        <v/>
      </c>
      <c r="R7548" s="24" t="str">
        <f t="shared" si="589"/>
        <v/>
      </c>
      <c r="S7548" s="27" t="str">
        <f t="shared" si="590"/>
        <v/>
      </c>
    </row>
    <row r="7549" spans="2:19" x14ac:dyDescent="0.3">
      <c r="B7549" s="24" t="str">
        <f>_xlfn.IFNA(VLOOKUP(A7549,list!B:C,2,FALSE),"")</f>
        <v/>
      </c>
      <c r="D7549" s="24" t="str">
        <f>_xlfn.IFNA(VLOOKUP(C7549,list!$G$2:$I$10,2,FALSE),"")</f>
        <v/>
      </c>
      <c r="E7549" s="24" t="str">
        <f>_xlfn.IFNA(VLOOKUP(C7549,list!G:I,3,FALSE),"")</f>
        <v/>
      </c>
      <c r="O7549" s="26" t="str">
        <f t="shared" si="587"/>
        <v/>
      </c>
      <c r="P7549" s="28" t="str">
        <f t="shared" si="591"/>
        <v/>
      </c>
      <c r="Q7549" s="24" t="str">
        <f t="shared" si="588"/>
        <v/>
      </c>
      <c r="R7549" s="24" t="str">
        <f t="shared" si="589"/>
        <v/>
      </c>
      <c r="S7549" s="27" t="str">
        <f t="shared" si="590"/>
        <v/>
      </c>
    </row>
    <row r="7550" spans="2:19" x14ac:dyDescent="0.3">
      <c r="B7550" s="24" t="str">
        <f>_xlfn.IFNA(VLOOKUP(A7550,list!B:C,2,FALSE),"")</f>
        <v/>
      </c>
      <c r="D7550" s="24" t="str">
        <f>_xlfn.IFNA(VLOOKUP(C7550,list!$G$2:$I$10,2,FALSE),"")</f>
        <v/>
      </c>
      <c r="E7550" s="24" t="str">
        <f>_xlfn.IFNA(VLOOKUP(C7550,list!G:I,3,FALSE),"")</f>
        <v/>
      </c>
      <c r="O7550" s="26" t="str">
        <f t="shared" si="587"/>
        <v/>
      </c>
      <c r="P7550" s="28" t="str">
        <f t="shared" si="591"/>
        <v/>
      </c>
      <c r="Q7550" s="24" t="str">
        <f t="shared" si="588"/>
        <v/>
      </c>
      <c r="R7550" s="24" t="str">
        <f t="shared" si="589"/>
        <v/>
      </c>
      <c r="S7550" s="27" t="str">
        <f t="shared" si="590"/>
        <v/>
      </c>
    </row>
    <row r="7551" spans="2:19" x14ac:dyDescent="0.3">
      <c r="B7551" s="24" t="str">
        <f>_xlfn.IFNA(VLOOKUP(A7551,list!B:C,2,FALSE),"")</f>
        <v/>
      </c>
      <c r="D7551" s="24" t="str">
        <f>_xlfn.IFNA(VLOOKUP(C7551,list!$G$2:$I$10,2,FALSE),"")</f>
        <v/>
      </c>
      <c r="E7551" s="24" t="str">
        <f>_xlfn.IFNA(VLOOKUP(C7551,list!G:I,3,FALSE),"")</f>
        <v/>
      </c>
      <c r="O7551" s="26" t="str">
        <f t="shared" si="587"/>
        <v/>
      </c>
      <c r="P7551" s="28" t="str">
        <f t="shared" si="591"/>
        <v/>
      </c>
      <c r="Q7551" s="24" t="str">
        <f t="shared" si="588"/>
        <v/>
      </c>
      <c r="R7551" s="24" t="str">
        <f t="shared" si="589"/>
        <v/>
      </c>
      <c r="S7551" s="27" t="str">
        <f t="shared" si="590"/>
        <v/>
      </c>
    </row>
    <row r="7552" spans="2:19" x14ac:dyDescent="0.3">
      <c r="B7552" s="24" t="str">
        <f>_xlfn.IFNA(VLOOKUP(A7552,list!B:C,2,FALSE),"")</f>
        <v/>
      </c>
      <c r="D7552" s="24" t="str">
        <f>_xlfn.IFNA(VLOOKUP(C7552,list!$G$2:$I$10,2,FALSE),"")</f>
        <v/>
      </c>
      <c r="E7552" s="24" t="str">
        <f>_xlfn.IFNA(VLOOKUP(C7552,list!G:I,3,FALSE),"")</f>
        <v/>
      </c>
      <c r="O7552" s="26" t="str">
        <f t="shared" si="587"/>
        <v/>
      </c>
      <c r="P7552" s="28" t="str">
        <f t="shared" si="591"/>
        <v/>
      </c>
      <c r="Q7552" s="24" t="str">
        <f t="shared" si="588"/>
        <v/>
      </c>
      <c r="R7552" s="24" t="str">
        <f t="shared" si="589"/>
        <v/>
      </c>
      <c r="S7552" s="27" t="str">
        <f t="shared" si="590"/>
        <v/>
      </c>
    </row>
    <row r="7553" spans="2:19" x14ac:dyDescent="0.3">
      <c r="B7553" s="24" t="str">
        <f>_xlfn.IFNA(VLOOKUP(A7553,list!B:C,2,FALSE),"")</f>
        <v/>
      </c>
      <c r="D7553" s="24" t="str">
        <f>_xlfn.IFNA(VLOOKUP(C7553,list!$G$2:$I$10,2,FALSE),"")</f>
        <v/>
      </c>
      <c r="E7553" s="24" t="str">
        <f>_xlfn.IFNA(VLOOKUP(C7553,list!G:I,3,FALSE),"")</f>
        <v/>
      </c>
      <c r="O7553" s="26" t="str">
        <f t="shared" si="587"/>
        <v/>
      </c>
      <c r="P7553" s="28" t="str">
        <f t="shared" si="591"/>
        <v/>
      </c>
      <c r="Q7553" s="24" t="str">
        <f t="shared" si="588"/>
        <v/>
      </c>
      <c r="R7553" s="24" t="str">
        <f t="shared" si="589"/>
        <v/>
      </c>
      <c r="S7553" s="27" t="str">
        <f t="shared" si="590"/>
        <v/>
      </c>
    </row>
    <row r="7554" spans="2:19" x14ac:dyDescent="0.3">
      <c r="B7554" s="24" t="str">
        <f>_xlfn.IFNA(VLOOKUP(A7554,list!B:C,2,FALSE),"")</f>
        <v/>
      </c>
      <c r="D7554" s="24" t="str">
        <f>_xlfn.IFNA(VLOOKUP(C7554,list!$G$2:$I$10,2,FALSE),"")</f>
        <v/>
      </c>
      <c r="E7554" s="24" t="str">
        <f>_xlfn.IFNA(VLOOKUP(C7554,list!G:I,3,FALSE),"")</f>
        <v/>
      </c>
      <c r="O7554" s="26" t="str">
        <f t="shared" ref="O7554:O7617" si="592">IFERROR(IF(H7554="","",DATE(YEAR(H7554),MONTH(H7554),1)),"")</f>
        <v/>
      </c>
      <c r="P7554" s="28" t="str">
        <f t="shared" si="591"/>
        <v/>
      </c>
      <c r="Q7554" s="24" t="str">
        <f t="shared" ref="Q7554:Q7617" si="593">IFERROR(IF(J7554="","",MONTH(EOMONTH(J7554,(DAY(J7554)&gt;15)+0))),"")</f>
        <v/>
      </c>
      <c r="R7554" s="24" t="str">
        <f t="shared" ref="R7554:R7617" si="594">IFERROR(IF(J7554="","",IF(AND(MONTH(J7554)=12,Q7554=1),YEAR(J7554)+1,YEAR(J7554))),"")</f>
        <v/>
      </c>
      <c r="S7554" s="27" t="str">
        <f t="shared" ref="S7554:S7617" si="595">IF(OR(Q7554="",R7554=""),"",DATE(R7554,Q7554,1))</f>
        <v/>
      </c>
    </row>
    <row r="7555" spans="2:19" x14ac:dyDescent="0.3">
      <c r="B7555" s="24" t="str">
        <f>_xlfn.IFNA(VLOOKUP(A7555,list!B:C,2,FALSE),"")</f>
        <v/>
      </c>
      <c r="D7555" s="24" t="str">
        <f>_xlfn.IFNA(VLOOKUP(C7555,list!$G$2:$I$10,2,FALSE),"")</f>
        <v/>
      </c>
      <c r="E7555" s="24" t="str">
        <f>_xlfn.IFNA(VLOOKUP(C7555,list!G:I,3,FALSE),"")</f>
        <v/>
      </c>
      <c r="O7555" s="26" t="str">
        <f t="shared" si="592"/>
        <v/>
      </c>
      <c r="P7555" s="28" t="str">
        <f t="shared" ref="P7555:P7618" si="596">IFERROR(IF(J7555&gt;0,((J7555-H7555)/7),""),"")</f>
        <v/>
      </c>
      <c r="Q7555" s="24" t="str">
        <f t="shared" si="593"/>
        <v/>
      </c>
      <c r="R7555" s="24" t="str">
        <f t="shared" si="594"/>
        <v/>
      </c>
      <c r="S7555" s="27" t="str">
        <f t="shared" si="595"/>
        <v/>
      </c>
    </row>
    <row r="7556" spans="2:19" x14ac:dyDescent="0.3">
      <c r="B7556" s="24" t="str">
        <f>_xlfn.IFNA(VLOOKUP(A7556,list!B:C,2,FALSE),"")</f>
        <v/>
      </c>
      <c r="D7556" s="24" t="str">
        <f>_xlfn.IFNA(VLOOKUP(C7556,list!$G$2:$I$10,2,FALSE),"")</f>
        <v/>
      </c>
      <c r="E7556" s="24" t="str">
        <f>_xlfn.IFNA(VLOOKUP(C7556,list!G:I,3,FALSE),"")</f>
        <v/>
      </c>
      <c r="O7556" s="26" t="str">
        <f t="shared" si="592"/>
        <v/>
      </c>
      <c r="P7556" s="28" t="str">
        <f t="shared" si="596"/>
        <v/>
      </c>
      <c r="Q7556" s="24" t="str">
        <f t="shared" si="593"/>
        <v/>
      </c>
      <c r="R7556" s="24" t="str">
        <f t="shared" si="594"/>
        <v/>
      </c>
      <c r="S7556" s="27" t="str">
        <f t="shared" si="595"/>
        <v/>
      </c>
    </row>
    <row r="7557" spans="2:19" x14ac:dyDescent="0.3">
      <c r="B7557" s="24" t="str">
        <f>_xlfn.IFNA(VLOOKUP(A7557,list!B:C,2,FALSE),"")</f>
        <v/>
      </c>
      <c r="D7557" s="24" t="str">
        <f>_xlfn.IFNA(VLOOKUP(C7557,list!$G$2:$I$10,2,FALSE),"")</f>
        <v/>
      </c>
      <c r="E7557" s="24" t="str">
        <f>_xlfn.IFNA(VLOOKUP(C7557,list!G:I,3,FALSE),"")</f>
        <v/>
      </c>
      <c r="O7557" s="26" t="str">
        <f t="shared" si="592"/>
        <v/>
      </c>
      <c r="P7557" s="28" t="str">
        <f t="shared" si="596"/>
        <v/>
      </c>
      <c r="Q7557" s="24" t="str">
        <f t="shared" si="593"/>
        <v/>
      </c>
      <c r="R7557" s="24" t="str">
        <f t="shared" si="594"/>
        <v/>
      </c>
      <c r="S7557" s="27" t="str">
        <f t="shared" si="595"/>
        <v/>
      </c>
    </row>
    <row r="7558" spans="2:19" x14ac:dyDescent="0.3">
      <c r="B7558" s="24" t="str">
        <f>_xlfn.IFNA(VLOOKUP(A7558,list!B:C,2,FALSE),"")</f>
        <v/>
      </c>
      <c r="D7558" s="24" t="str">
        <f>_xlfn.IFNA(VLOOKUP(C7558,list!$G$2:$I$10,2,FALSE),"")</f>
        <v/>
      </c>
      <c r="E7558" s="24" t="str">
        <f>_xlfn.IFNA(VLOOKUP(C7558,list!G:I,3,FALSE),"")</f>
        <v/>
      </c>
      <c r="O7558" s="26" t="str">
        <f t="shared" si="592"/>
        <v/>
      </c>
      <c r="P7558" s="28" t="str">
        <f t="shared" si="596"/>
        <v/>
      </c>
      <c r="Q7558" s="24" t="str">
        <f t="shared" si="593"/>
        <v/>
      </c>
      <c r="R7558" s="24" t="str">
        <f t="shared" si="594"/>
        <v/>
      </c>
      <c r="S7558" s="27" t="str">
        <f t="shared" si="595"/>
        <v/>
      </c>
    </row>
    <row r="7559" spans="2:19" x14ac:dyDescent="0.3">
      <c r="B7559" s="24" t="str">
        <f>_xlfn.IFNA(VLOOKUP(A7559,list!B:C,2,FALSE),"")</f>
        <v/>
      </c>
      <c r="D7559" s="24" t="str">
        <f>_xlfn.IFNA(VLOOKUP(C7559,list!$G$2:$I$10,2,FALSE),"")</f>
        <v/>
      </c>
      <c r="E7559" s="24" t="str">
        <f>_xlfn.IFNA(VLOOKUP(C7559,list!G:I,3,FALSE),"")</f>
        <v/>
      </c>
      <c r="O7559" s="26" t="str">
        <f t="shared" si="592"/>
        <v/>
      </c>
      <c r="P7559" s="28" t="str">
        <f t="shared" si="596"/>
        <v/>
      </c>
      <c r="Q7559" s="24" t="str">
        <f t="shared" si="593"/>
        <v/>
      </c>
      <c r="R7559" s="24" t="str">
        <f t="shared" si="594"/>
        <v/>
      </c>
      <c r="S7559" s="27" t="str">
        <f t="shared" si="595"/>
        <v/>
      </c>
    </row>
    <row r="7560" spans="2:19" x14ac:dyDescent="0.3">
      <c r="B7560" s="24" t="str">
        <f>_xlfn.IFNA(VLOOKUP(A7560,list!B:C,2,FALSE),"")</f>
        <v/>
      </c>
      <c r="D7560" s="24" t="str">
        <f>_xlfn.IFNA(VLOOKUP(C7560,list!$G$2:$I$10,2,FALSE),"")</f>
        <v/>
      </c>
      <c r="E7560" s="24" t="str">
        <f>_xlfn.IFNA(VLOOKUP(C7560,list!G:I,3,FALSE),"")</f>
        <v/>
      </c>
      <c r="O7560" s="26" t="str">
        <f t="shared" si="592"/>
        <v/>
      </c>
      <c r="P7560" s="28" t="str">
        <f t="shared" si="596"/>
        <v/>
      </c>
      <c r="Q7560" s="24" t="str">
        <f t="shared" si="593"/>
        <v/>
      </c>
      <c r="R7560" s="24" t="str">
        <f t="shared" si="594"/>
        <v/>
      </c>
      <c r="S7560" s="27" t="str">
        <f t="shared" si="595"/>
        <v/>
      </c>
    </row>
    <row r="7561" spans="2:19" x14ac:dyDescent="0.3">
      <c r="B7561" s="24" t="str">
        <f>_xlfn.IFNA(VLOOKUP(A7561,list!B:C,2,FALSE),"")</f>
        <v/>
      </c>
      <c r="D7561" s="24" t="str">
        <f>_xlfn.IFNA(VLOOKUP(C7561,list!$G$2:$I$10,2,FALSE),"")</f>
        <v/>
      </c>
      <c r="E7561" s="24" t="str">
        <f>_xlfn.IFNA(VLOOKUP(C7561,list!G:I,3,FALSE),"")</f>
        <v/>
      </c>
      <c r="O7561" s="26" t="str">
        <f t="shared" si="592"/>
        <v/>
      </c>
      <c r="P7561" s="28" t="str">
        <f t="shared" si="596"/>
        <v/>
      </c>
      <c r="Q7561" s="24" t="str">
        <f t="shared" si="593"/>
        <v/>
      </c>
      <c r="R7561" s="24" t="str">
        <f t="shared" si="594"/>
        <v/>
      </c>
      <c r="S7561" s="27" t="str">
        <f t="shared" si="595"/>
        <v/>
      </c>
    </row>
    <row r="7562" spans="2:19" x14ac:dyDescent="0.3">
      <c r="B7562" s="24" t="str">
        <f>_xlfn.IFNA(VLOOKUP(A7562,list!B:C,2,FALSE),"")</f>
        <v/>
      </c>
      <c r="D7562" s="24" t="str">
        <f>_xlfn.IFNA(VLOOKUP(C7562,list!$G$2:$I$10,2,FALSE),"")</f>
        <v/>
      </c>
      <c r="E7562" s="24" t="str">
        <f>_xlfn.IFNA(VLOOKUP(C7562,list!G:I,3,FALSE),"")</f>
        <v/>
      </c>
      <c r="O7562" s="26" t="str">
        <f t="shared" si="592"/>
        <v/>
      </c>
      <c r="P7562" s="28" t="str">
        <f t="shared" si="596"/>
        <v/>
      </c>
      <c r="Q7562" s="24" t="str">
        <f t="shared" si="593"/>
        <v/>
      </c>
      <c r="R7562" s="24" t="str">
        <f t="shared" si="594"/>
        <v/>
      </c>
      <c r="S7562" s="27" t="str">
        <f t="shared" si="595"/>
        <v/>
      </c>
    </row>
    <row r="7563" spans="2:19" x14ac:dyDescent="0.3">
      <c r="B7563" s="24" t="str">
        <f>_xlfn.IFNA(VLOOKUP(A7563,list!B:C,2,FALSE),"")</f>
        <v/>
      </c>
      <c r="D7563" s="24" t="str">
        <f>_xlfn.IFNA(VLOOKUP(C7563,list!$G$2:$I$10,2,FALSE),"")</f>
        <v/>
      </c>
      <c r="E7563" s="24" t="str">
        <f>_xlfn.IFNA(VLOOKUP(C7563,list!G:I,3,FALSE),"")</f>
        <v/>
      </c>
      <c r="O7563" s="26" t="str">
        <f t="shared" si="592"/>
        <v/>
      </c>
      <c r="P7563" s="28" t="str">
        <f t="shared" si="596"/>
        <v/>
      </c>
      <c r="Q7563" s="24" t="str">
        <f t="shared" si="593"/>
        <v/>
      </c>
      <c r="R7563" s="24" t="str">
        <f t="shared" si="594"/>
        <v/>
      </c>
      <c r="S7563" s="27" t="str">
        <f t="shared" si="595"/>
        <v/>
      </c>
    </row>
    <row r="7564" spans="2:19" x14ac:dyDescent="0.3">
      <c r="B7564" s="24" t="str">
        <f>_xlfn.IFNA(VLOOKUP(A7564,list!B:C,2,FALSE),"")</f>
        <v/>
      </c>
      <c r="D7564" s="24" t="str">
        <f>_xlfn.IFNA(VLOOKUP(C7564,list!$G$2:$I$10,2,FALSE),"")</f>
        <v/>
      </c>
      <c r="E7564" s="24" t="str">
        <f>_xlfn.IFNA(VLOOKUP(C7564,list!G:I,3,FALSE),"")</f>
        <v/>
      </c>
      <c r="O7564" s="26" t="str">
        <f t="shared" si="592"/>
        <v/>
      </c>
      <c r="P7564" s="28" t="str">
        <f t="shared" si="596"/>
        <v/>
      </c>
      <c r="Q7564" s="24" t="str">
        <f t="shared" si="593"/>
        <v/>
      </c>
      <c r="R7564" s="24" t="str">
        <f t="shared" si="594"/>
        <v/>
      </c>
      <c r="S7564" s="27" t="str">
        <f t="shared" si="595"/>
        <v/>
      </c>
    </row>
    <row r="7565" spans="2:19" x14ac:dyDescent="0.3">
      <c r="B7565" s="24" t="str">
        <f>_xlfn.IFNA(VLOOKUP(A7565,list!B:C,2,FALSE),"")</f>
        <v/>
      </c>
      <c r="D7565" s="24" t="str">
        <f>_xlfn.IFNA(VLOOKUP(C7565,list!$G$2:$I$10,2,FALSE),"")</f>
        <v/>
      </c>
      <c r="E7565" s="24" t="str">
        <f>_xlfn.IFNA(VLOOKUP(C7565,list!G:I,3,FALSE),"")</f>
        <v/>
      </c>
      <c r="O7565" s="26" t="str">
        <f t="shared" si="592"/>
        <v/>
      </c>
      <c r="P7565" s="28" t="str">
        <f t="shared" si="596"/>
        <v/>
      </c>
      <c r="Q7565" s="24" t="str">
        <f t="shared" si="593"/>
        <v/>
      </c>
      <c r="R7565" s="24" t="str">
        <f t="shared" si="594"/>
        <v/>
      </c>
      <c r="S7565" s="27" t="str">
        <f t="shared" si="595"/>
        <v/>
      </c>
    </row>
    <row r="7566" spans="2:19" x14ac:dyDescent="0.3">
      <c r="B7566" s="24" t="str">
        <f>_xlfn.IFNA(VLOOKUP(A7566,list!B:C,2,FALSE),"")</f>
        <v/>
      </c>
      <c r="D7566" s="24" t="str">
        <f>_xlfn.IFNA(VLOOKUP(C7566,list!$G$2:$I$10,2,FALSE),"")</f>
        <v/>
      </c>
      <c r="E7566" s="24" t="str">
        <f>_xlfn.IFNA(VLOOKUP(C7566,list!G:I,3,FALSE),"")</f>
        <v/>
      </c>
      <c r="O7566" s="26" t="str">
        <f t="shared" si="592"/>
        <v/>
      </c>
      <c r="P7566" s="28" t="str">
        <f t="shared" si="596"/>
        <v/>
      </c>
      <c r="Q7566" s="24" t="str">
        <f t="shared" si="593"/>
        <v/>
      </c>
      <c r="R7566" s="24" t="str">
        <f t="shared" si="594"/>
        <v/>
      </c>
      <c r="S7566" s="27" t="str">
        <f t="shared" si="595"/>
        <v/>
      </c>
    </row>
    <row r="7567" spans="2:19" x14ac:dyDescent="0.3">
      <c r="B7567" s="24" t="str">
        <f>_xlfn.IFNA(VLOOKUP(A7567,list!B:C,2,FALSE),"")</f>
        <v/>
      </c>
      <c r="D7567" s="24" t="str">
        <f>_xlfn.IFNA(VLOOKUP(C7567,list!$G$2:$I$10,2,FALSE),"")</f>
        <v/>
      </c>
      <c r="E7567" s="24" t="str">
        <f>_xlfn.IFNA(VLOOKUP(C7567,list!G:I,3,FALSE),"")</f>
        <v/>
      </c>
      <c r="O7567" s="26" t="str">
        <f t="shared" si="592"/>
        <v/>
      </c>
      <c r="P7567" s="28" t="str">
        <f t="shared" si="596"/>
        <v/>
      </c>
      <c r="Q7567" s="24" t="str">
        <f t="shared" si="593"/>
        <v/>
      </c>
      <c r="R7567" s="24" t="str">
        <f t="shared" si="594"/>
        <v/>
      </c>
      <c r="S7567" s="27" t="str">
        <f t="shared" si="595"/>
        <v/>
      </c>
    </row>
    <row r="7568" spans="2:19" x14ac:dyDescent="0.3">
      <c r="B7568" s="24" t="str">
        <f>_xlfn.IFNA(VLOOKUP(A7568,list!B:C,2,FALSE),"")</f>
        <v/>
      </c>
      <c r="D7568" s="24" t="str">
        <f>_xlfn.IFNA(VLOOKUP(C7568,list!$G$2:$I$10,2,FALSE),"")</f>
        <v/>
      </c>
      <c r="E7568" s="24" t="str">
        <f>_xlfn.IFNA(VLOOKUP(C7568,list!G:I,3,FALSE),"")</f>
        <v/>
      </c>
      <c r="O7568" s="26" t="str">
        <f t="shared" si="592"/>
        <v/>
      </c>
      <c r="P7568" s="28" t="str">
        <f t="shared" si="596"/>
        <v/>
      </c>
      <c r="Q7568" s="24" t="str">
        <f t="shared" si="593"/>
        <v/>
      </c>
      <c r="R7568" s="24" t="str">
        <f t="shared" si="594"/>
        <v/>
      </c>
      <c r="S7568" s="27" t="str">
        <f t="shared" si="595"/>
        <v/>
      </c>
    </row>
    <row r="7569" spans="2:19" x14ac:dyDescent="0.3">
      <c r="B7569" s="24" t="str">
        <f>_xlfn.IFNA(VLOOKUP(A7569,list!B:C,2,FALSE),"")</f>
        <v/>
      </c>
      <c r="D7569" s="24" t="str">
        <f>_xlfn.IFNA(VLOOKUP(C7569,list!$G$2:$I$10,2,FALSE),"")</f>
        <v/>
      </c>
      <c r="E7569" s="24" t="str">
        <f>_xlfn.IFNA(VLOOKUP(C7569,list!G:I,3,FALSE),"")</f>
        <v/>
      </c>
      <c r="O7569" s="26" t="str">
        <f t="shared" si="592"/>
        <v/>
      </c>
      <c r="P7569" s="28" t="str">
        <f t="shared" si="596"/>
        <v/>
      </c>
      <c r="Q7569" s="24" t="str">
        <f t="shared" si="593"/>
        <v/>
      </c>
      <c r="R7569" s="24" t="str">
        <f t="shared" si="594"/>
        <v/>
      </c>
      <c r="S7569" s="27" t="str">
        <f t="shared" si="595"/>
        <v/>
      </c>
    </row>
    <row r="7570" spans="2:19" x14ac:dyDescent="0.3">
      <c r="B7570" s="24" t="str">
        <f>_xlfn.IFNA(VLOOKUP(A7570,list!B:C,2,FALSE),"")</f>
        <v/>
      </c>
      <c r="D7570" s="24" t="str">
        <f>_xlfn.IFNA(VLOOKUP(C7570,list!$G$2:$I$10,2,FALSE),"")</f>
        <v/>
      </c>
      <c r="E7570" s="24" t="str">
        <f>_xlfn.IFNA(VLOOKUP(C7570,list!G:I,3,FALSE),"")</f>
        <v/>
      </c>
      <c r="O7570" s="26" t="str">
        <f t="shared" si="592"/>
        <v/>
      </c>
      <c r="P7570" s="28" t="str">
        <f t="shared" si="596"/>
        <v/>
      </c>
      <c r="Q7570" s="24" t="str">
        <f t="shared" si="593"/>
        <v/>
      </c>
      <c r="R7570" s="24" t="str">
        <f t="shared" si="594"/>
        <v/>
      </c>
      <c r="S7570" s="27" t="str">
        <f t="shared" si="595"/>
        <v/>
      </c>
    </row>
    <row r="7571" spans="2:19" x14ac:dyDescent="0.3">
      <c r="B7571" s="24" t="str">
        <f>_xlfn.IFNA(VLOOKUP(A7571,list!B:C,2,FALSE),"")</f>
        <v/>
      </c>
      <c r="D7571" s="24" t="str">
        <f>_xlfn.IFNA(VLOOKUP(C7571,list!$G$2:$I$10,2,FALSE),"")</f>
        <v/>
      </c>
      <c r="E7571" s="24" t="str">
        <f>_xlfn.IFNA(VLOOKUP(C7571,list!G:I,3,FALSE),"")</f>
        <v/>
      </c>
      <c r="O7571" s="26" t="str">
        <f t="shared" si="592"/>
        <v/>
      </c>
      <c r="P7571" s="28" t="str">
        <f t="shared" si="596"/>
        <v/>
      </c>
      <c r="Q7571" s="24" t="str">
        <f t="shared" si="593"/>
        <v/>
      </c>
      <c r="R7571" s="24" t="str">
        <f t="shared" si="594"/>
        <v/>
      </c>
      <c r="S7571" s="27" t="str">
        <f t="shared" si="595"/>
        <v/>
      </c>
    </row>
    <row r="7572" spans="2:19" x14ac:dyDescent="0.3">
      <c r="B7572" s="24" t="str">
        <f>_xlfn.IFNA(VLOOKUP(A7572,list!B:C,2,FALSE),"")</f>
        <v/>
      </c>
      <c r="D7572" s="24" t="str">
        <f>_xlfn.IFNA(VLOOKUP(C7572,list!$G$2:$I$10,2,FALSE),"")</f>
        <v/>
      </c>
      <c r="E7572" s="24" t="str">
        <f>_xlfn.IFNA(VLOOKUP(C7572,list!G:I,3,FALSE),"")</f>
        <v/>
      </c>
      <c r="O7572" s="26" t="str">
        <f t="shared" si="592"/>
        <v/>
      </c>
      <c r="P7572" s="28" t="str">
        <f t="shared" si="596"/>
        <v/>
      </c>
      <c r="Q7572" s="24" t="str">
        <f t="shared" si="593"/>
        <v/>
      </c>
      <c r="R7572" s="24" t="str">
        <f t="shared" si="594"/>
        <v/>
      </c>
      <c r="S7572" s="27" t="str">
        <f t="shared" si="595"/>
        <v/>
      </c>
    </row>
    <row r="7573" spans="2:19" x14ac:dyDescent="0.3">
      <c r="B7573" s="24" t="str">
        <f>_xlfn.IFNA(VLOOKUP(A7573,list!B:C,2,FALSE),"")</f>
        <v/>
      </c>
      <c r="D7573" s="24" t="str">
        <f>_xlfn.IFNA(VLOOKUP(C7573,list!$G$2:$I$10,2,FALSE),"")</f>
        <v/>
      </c>
      <c r="E7573" s="24" t="str">
        <f>_xlfn.IFNA(VLOOKUP(C7573,list!G:I,3,FALSE),"")</f>
        <v/>
      </c>
      <c r="O7573" s="26" t="str">
        <f t="shared" si="592"/>
        <v/>
      </c>
      <c r="P7573" s="28" t="str">
        <f t="shared" si="596"/>
        <v/>
      </c>
      <c r="Q7573" s="24" t="str">
        <f t="shared" si="593"/>
        <v/>
      </c>
      <c r="R7573" s="24" t="str">
        <f t="shared" si="594"/>
        <v/>
      </c>
      <c r="S7573" s="27" t="str">
        <f t="shared" si="595"/>
        <v/>
      </c>
    </row>
    <row r="7574" spans="2:19" x14ac:dyDescent="0.3">
      <c r="B7574" s="24" t="str">
        <f>_xlfn.IFNA(VLOOKUP(A7574,list!B:C,2,FALSE),"")</f>
        <v/>
      </c>
      <c r="D7574" s="24" t="str">
        <f>_xlfn.IFNA(VLOOKUP(C7574,list!$G$2:$I$10,2,FALSE),"")</f>
        <v/>
      </c>
      <c r="E7574" s="24" t="str">
        <f>_xlfn.IFNA(VLOOKUP(C7574,list!G:I,3,FALSE),"")</f>
        <v/>
      </c>
      <c r="O7574" s="26" t="str">
        <f t="shared" si="592"/>
        <v/>
      </c>
      <c r="P7574" s="28" t="str">
        <f t="shared" si="596"/>
        <v/>
      </c>
      <c r="Q7574" s="24" t="str">
        <f t="shared" si="593"/>
        <v/>
      </c>
      <c r="R7574" s="24" t="str">
        <f t="shared" si="594"/>
        <v/>
      </c>
      <c r="S7574" s="27" t="str">
        <f t="shared" si="595"/>
        <v/>
      </c>
    </row>
    <row r="7575" spans="2:19" x14ac:dyDescent="0.3">
      <c r="B7575" s="24" t="str">
        <f>_xlfn.IFNA(VLOOKUP(A7575,list!B:C,2,FALSE),"")</f>
        <v/>
      </c>
      <c r="D7575" s="24" t="str">
        <f>_xlfn.IFNA(VLOOKUP(C7575,list!$G$2:$I$10,2,FALSE),"")</f>
        <v/>
      </c>
      <c r="E7575" s="24" t="str">
        <f>_xlfn.IFNA(VLOOKUP(C7575,list!G:I,3,FALSE),"")</f>
        <v/>
      </c>
      <c r="O7575" s="26" t="str">
        <f t="shared" si="592"/>
        <v/>
      </c>
      <c r="P7575" s="28" t="str">
        <f t="shared" si="596"/>
        <v/>
      </c>
      <c r="Q7575" s="24" t="str">
        <f t="shared" si="593"/>
        <v/>
      </c>
      <c r="R7575" s="24" t="str">
        <f t="shared" si="594"/>
        <v/>
      </c>
      <c r="S7575" s="27" t="str">
        <f t="shared" si="595"/>
        <v/>
      </c>
    </row>
    <row r="7576" spans="2:19" x14ac:dyDescent="0.3">
      <c r="B7576" s="24" t="str">
        <f>_xlfn.IFNA(VLOOKUP(A7576,list!B:C,2,FALSE),"")</f>
        <v/>
      </c>
      <c r="D7576" s="24" t="str">
        <f>_xlfn.IFNA(VLOOKUP(C7576,list!$G$2:$I$10,2,FALSE),"")</f>
        <v/>
      </c>
      <c r="E7576" s="24" t="str">
        <f>_xlfn.IFNA(VLOOKUP(C7576,list!G:I,3,FALSE),"")</f>
        <v/>
      </c>
      <c r="O7576" s="26" t="str">
        <f t="shared" si="592"/>
        <v/>
      </c>
      <c r="P7576" s="28" t="str">
        <f t="shared" si="596"/>
        <v/>
      </c>
      <c r="Q7576" s="24" t="str">
        <f t="shared" si="593"/>
        <v/>
      </c>
      <c r="R7576" s="24" t="str">
        <f t="shared" si="594"/>
        <v/>
      </c>
      <c r="S7576" s="27" t="str">
        <f t="shared" si="595"/>
        <v/>
      </c>
    </row>
    <row r="7577" spans="2:19" x14ac:dyDescent="0.3">
      <c r="B7577" s="24" t="str">
        <f>_xlfn.IFNA(VLOOKUP(A7577,list!B:C,2,FALSE),"")</f>
        <v/>
      </c>
      <c r="D7577" s="24" t="str">
        <f>_xlfn.IFNA(VLOOKUP(C7577,list!$G$2:$I$10,2,FALSE),"")</f>
        <v/>
      </c>
      <c r="E7577" s="24" t="str">
        <f>_xlfn.IFNA(VLOOKUP(C7577,list!G:I,3,FALSE),"")</f>
        <v/>
      </c>
      <c r="O7577" s="26" t="str">
        <f t="shared" si="592"/>
        <v/>
      </c>
      <c r="P7577" s="28" t="str">
        <f t="shared" si="596"/>
        <v/>
      </c>
      <c r="Q7577" s="24" t="str">
        <f t="shared" si="593"/>
        <v/>
      </c>
      <c r="R7577" s="24" t="str">
        <f t="shared" si="594"/>
        <v/>
      </c>
      <c r="S7577" s="27" t="str">
        <f t="shared" si="595"/>
        <v/>
      </c>
    </row>
    <row r="7578" spans="2:19" x14ac:dyDescent="0.3">
      <c r="B7578" s="24" t="str">
        <f>_xlfn.IFNA(VLOOKUP(A7578,list!B:C,2,FALSE),"")</f>
        <v/>
      </c>
      <c r="D7578" s="24" t="str">
        <f>_xlfn.IFNA(VLOOKUP(C7578,list!$G$2:$I$10,2,FALSE),"")</f>
        <v/>
      </c>
      <c r="E7578" s="24" t="str">
        <f>_xlfn.IFNA(VLOOKUP(C7578,list!G:I,3,FALSE),"")</f>
        <v/>
      </c>
      <c r="O7578" s="26" t="str">
        <f t="shared" si="592"/>
        <v/>
      </c>
      <c r="P7578" s="28" t="str">
        <f t="shared" si="596"/>
        <v/>
      </c>
      <c r="Q7578" s="24" t="str">
        <f t="shared" si="593"/>
        <v/>
      </c>
      <c r="R7578" s="24" t="str">
        <f t="shared" si="594"/>
        <v/>
      </c>
      <c r="S7578" s="27" t="str">
        <f t="shared" si="595"/>
        <v/>
      </c>
    </row>
    <row r="7579" spans="2:19" x14ac:dyDescent="0.3">
      <c r="B7579" s="24" t="str">
        <f>_xlfn.IFNA(VLOOKUP(A7579,list!B:C,2,FALSE),"")</f>
        <v/>
      </c>
      <c r="D7579" s="24" t="str">
        <f>_xlfn.IFNA(VLOOKUP(C7579,list!$G$2:$I$10,2,FALSE),"")</f>
        <v/>
      </c>
      <c r="E7579" s="24" t="str">
        <f>_xlfn.IFNA(VLOOKUP(C7579,list!G:I,3,FALSE),"")</f>
        <v/>
      </c>
      <c r="O7579" s="26" t="str">
        <f t="shared" si="592"/>
        <v/>
      </c>
      <c r="P7579" s="28" t="str">
        <f t="shared" si="596"/>
        <v/>
      </c>
      <c r="Q7579" s="24" t="str">
        <f t="shared" si="593"/>
        <v/>
      </c>
      <c r="R7579" s="24" t="str">
        <f t="shared" si="594"/>
        <v/>
      </c>
      <c r="S7579" s="27" t="str">
        <f t="shared" si="595"/>
        <v/>
      </c>
    </row>
    <row r="7580" spans="2:19" x14ac:dyDescent="0.3">
      <c r="B7580" s="24" t="str">
        <f>_xlfn.IFNA(VLOOKUP(A7580,list!B:C,2,FALSE),"")</f>
        <v/>
      </c>
      <c r="D7580" s="24" t="str">
        <f>_xlfn.IFNA(VLOOKUP(C7580,list!$G$2:$I$10,2,FALSE),"")</f>
        <v/>
      </c>
      <c r="E7580" s="24" t="str">
        <f>_xlfn.IFNA(VLOOKUP(C7580,list!G:I,3,FALSE),"")</f>
        <v/>
      </c>
      <c r="O7580" s="26" t="str">
        <f t="shared" si="592"/>
        <v/>
      </c>
      <c r="P7580" s="28" t="str">
        <f t="shared" si="596"/>
        <v/>
      </c>
      <c r="Q7580" s="24" t="str">
        <f t="shared" si="593"/>
        <v/>
      </c>
      <c r="R7580" s="24" t="str">
        <f t="shared" si="594"/>
        <v/>
      </c>
      <c r="S7580" s="27" t="str">
        <f t="shared" si="595"/>
        <v/>
      </c>
    </row>
    <row r="7581" spans="2:19" x14ac:dyDescent="0.3">
      <c r="B7581" s="24" t="str">
        <f>_xlfn.IFNA(VLOOKUP(A7581,list!B:C,2,FALSE),"")</f>
        <v/>
      </c>
      <c r="D7581" s="24" t="str">
        <f>_xlfn.IFNA(VLOOKUP(C7581,list!$G$2:$I$10,2,FALSE),"")</f>
        <v/>
      </c>
      <c r="E7581" s="24" t="str">
        <f>_xlfn.IFNA(VLOOKUP(C7581,list!G:I,3,FALSE),"")</f>
        <v/>
      </c>
      <c r="O7581" s="26" t="str">
        <f t="shared" si="592"/>
        <v/>
      </c>
      <c r="P7581" s="28" t="str">
        <f t="shared" si="596"/>
        <v/>
      </c>
      <c r="Q7581" s="24" t="str">
        <f t="shared" si="593"/>
        <v/>
      </c>
      <c r="R7581" s="24" t="str">
        <f t="shared" si="594"/>
        <v/>
      </c>
      <c r="S7581" s="27" t="str">
        <f t="shared" si="595"/>
        <v/>
      </c>
    </row>
    <row r="7582" spans="2:19" x14ac:dyDescent="0.3">
      <c r="B7582" s="24" t="str">
        <f>_xlfn.IFNA(VLOOKUP(A7582,list!B:C,2,FALSE),"")</f>
        <v/>
      </c>
      <c r="D7582" s="24" t="str">
        <f>_xlfn.IFNA(VLOOKUP(C7582,list!$G$2:$I$10,2,FALSE),"")</f>
        <v/>
      </c>
      <c r="E7582" s="24" t="str">
        <f>_xlfn.IFNA(VLOOKUP(C7582,list!G:I,3,FALSE),"")</f>
        <v/>
      </c>
      <c r="O7582" s="26" t="str">
        <f t="shared" si="592"/>
        <v/>
      </c>
      <c r="P7582" s="28" t="str">
        <f t="shared" si="596"/>
        <v/>
      </c>
      <c r="Q7582" s="24" t="str">
        <f t="shared" si="593"/>
        <v/>
      </c>
      <c r="R7582" s="24" t="str">
        <f t="shared" si="594"/>
        <v/>
      </c>
      <c r="S7582" s="27" t="str">
        <f t="shared" si="595"/>
        <v/>
      </c>
    </row>
    <row r="7583" spans="2:19" x14ac:dyDescent="0.3">
      <c r="B7583" s="24" t="str">
        <f>_xlfn.IFNA(VLOOKUP(A7583,list!B:C,2,FALSE),"")</f>
        <v/>
      </c>
      <c r="D7583" s="24" t="str">
        <f>_xlfn.IFNA(VLOOKUP(C7583,list!$G$2:$I$10,2,FALSE),"")</f>
        <v/>
      </c>
      <c r="E7583" s="24" t="str">
        <f>_xlfn.IFNA(VLOOKUP(C7583,list!G:I,3,FALSE),"")</f>
        <v/>
      </c>
      <c r="O7583" s="26" t="str">
        <f t="shared" si="592"/>
        <v/>
      </c>
      <c r="P7583" s="28" t="str">
        <f t="shared" si="596"/>
        <v/>
      </c>
      <c r="Q7583" s="24" t="str">
        <f t="shared" si="593"/>
        <v/>
      </c>
      <c r="R7583" s="24" t="str">
        <f t="shared" si="594"/>
        <v/>
      </c>
      <c r="S7583" s="27" t="str">
        <f t="shared" si="595"/>
        <v/>
      </c>
    </row>
    <row r="7584" spans="2:19" x14ac:dyDescent="0.3">
      <c r="B7584" s="24" t="str">
        <f>_xlfn.IFNA(VLOOKUP(A7584,list!B:C,2,FALSE),"")</f>
        <v/>
      </c>
      <c r="D7584" s="24" t="str">
        <f>_xlfn.IFNA(VLOOKUP(C7584,list!$G$2:$I$10,2,FALSE),"")</f>
        <v/>
      </c>
      <c r="E7584" s="24" t="str">
        <f>_xlfn.IFNA(VLOOKUP(C7584,list!G:I,3,FALSE),"")</f>
        <v/>
      </c>
      <c r="O7584" s="26" t="str">
        <f t="shared" si="592"/>
        <v/>
      </c>
      <c r="P7584" s="28" t="str">
        <f t="shared" si="596"/>
        <v/>
      </c>
      <c r="Q7584" s="24" t="str">
        <f t="shared" si="593"/>
        <v/>
      </c>
      <c r="R7584" s="24" t="str">
        <f t="shared" si="594"/>
        <v/>
      </c>
      <c r="S7584" s="27" t="str">
        <f t="shared" si="595"/>
        <v/>
      </c>
    </row>
    <row r="7585" spans="2:19" x14ac:dyDescent="0.3">
      <c r="B7585" s="24" t="str">
        <f>_xlfn.IFNA(VLOOKUP(A7585,list!B:C,2,FALSE),"")</f>
        <v/>
      </c>
      <c r="D7585" s="24" t="str">
        <f>_xlfn.IFNA(VLOOKUP(C7585,list!$G$2:$I$10,2,FALSE),"")</f>
        <v/>
      </c>
      <c r="E7585" s="24" t="str">
        <f>_xlfn.IFNA(VLOOKUP(C7585,list!G:I,3,FALSE),"")</f>
        <v/>
      </c>
      <c r="O7585" s="26" t="str">
        <f t="shared" si="592"/>
        <v/>
      </c>
      <c r="P7585" s="28" t="str">
        <f t="shared" si="596"/>
        <v/>
      </c>
      <c r="Q7585" s="24" t="str">
        <f t="shared" si="593"/>
        <v/>
      </c>
      <c r="R7585" s="24" t="str">
        <f t="shared" si="594"/>
        <v/>
      </c>
      <c r="S7585" s="27" t="str">
        <f t="shared" si="595"/>
        <v/>
      </c>
    </row>
    <row r="7586" spans="2:19" x14ac:dyDescent="0.3">
      <c r="B7586" s="24" t="str">
        <f>_xlfn.IFNA(VLOOKUP(A7586,list!B:C,2,FALSE),"")</f>
        <v/>
      </c>
      <c r="D7586" s="24" t="str">
        <f>_xlfn.IFNA(VLOOKUP(C7586,list!$G$2:$I$10,2,FALSE),"")</f>
        <v/>
      </c>
      <c r="E7586" s="24" t="str">
        <f>_xlfn.IFNA(VLOOKUP(C7586,list!G:I,3,FALSE),"")</f>
        <v/>
      </c>
      <c r="O7586" s="26" t="str">
        <f t="shared" si="592"/>
        <v/>
      </c>
      <c r="P7586" s="28" t="str">
        <f t="shared" si="596"/>
        <v/>
      </c>
      <c r="Q7586" s="24" t="str">
        <f t="shared" si="593"/>
        <v/>
      </c>
      <c r="R7586" s="24" t="str">
        <f t="shared" si="594"/>
        <v/>
      </c>
      <c r="S7586" s="27" t="str">
        <f t="shared" si="595"/>
        <v/>
      </c>
    </row>
    <row r="7587" spans="2:19" x14ac:dyDescent="0.3">
      <c r="B7587" s="24" t="str">
        <f>_xlfn.IFNA(VLOOKUP(A7587,list!B:C,2,FALSE),"")</f>
        <v/>
      </c>
      <c r="D7587" s="24" t="str">
        <f>_xlfn.IFNA(VLOOKUP(C7587,list!$G$2:$I$10,2,FALSE),"")</f>
        <v/>
      </c>
      <c r="E7587" s="24" t="str">
        <f>_xlfn.IFNA(VLOOKUP(C7587,list!G:I,3,FALSE),"")</f>
        <v/>
      </c>
      <c r="O7587" s="26" t="str">
        <f t="shared" si="592"/>
        <v/>
      </c>
      <c r="P7587" s="28" t="str">
        <f t="shared" si="596"/>
        <v/>
      </c>
      <c r="Q7587" s="24" t="str">
        <f t="shared" si="593"/>
        <v/>
      </c>
      <c r="R7587" s="24" t="str">
        <f t="shared" si="594"/>
        <v/>
      </c>
      <c r="S7587" s="27" t="str">
        <f t="shared" si="595"/>
        <v/>
      </c>
    </row>
    <row r="7588" spans="2:19" x14ac:dyDescent="0.3">
      <c r="B7588" s="24" t="str">
        <f>_xlfn.IFNA(VLOOKUP(A7588,list!B:C,2,FALSE),"")</f>
        <v/>
      </c>
      <c r="D7588" s="24" t="str">
        <f>_xlfn.IFNA(VLOOKUP(C7588,list!$G$2:$I$10,2,FALSE),"")</f>
        <v/>
      </c>
      <c r="E7588" s="24" t="str">
        <f>_xlfn.IFNA(VLOOKUP(C7588,list!G:I,3,FALSE),"")</f>
        <v/>
      </c>
      <c r="O7588" s="26" t="str">
        <f t="shared" si="592"/>
        <v/>
      </c>
      <c r="P7588" s="28" t="str">
        <f t="shared" si="596"/>
        <v/>
      </c>
      <c r="Q7588" s="24" t="str">
        <f t="shared" si="593"/>
        <v/>
      </c>
      <c r="R7588" s="24" t="str">
        <f t="shared" si="594"/>
        <v/>
      </c>
      <c r="S7588" s="27" t="str">
        <f t="shared" si="595"/>
        <v/>
      </c>
    </row>
    <row r="7589" spans="2:19" x14ac:dyDescent="0.3">
      <c r="B7589" s="24" t="str">
        <f>_xlfn.IFNA(VLOOKUP(A7589,list!B:C,2,FALSE),"")</f>
        <v/>
      </c>
      <c r="D7589" s="24" t="str">
        <f>_xlfn.IFNA(VLOOKUP(C7589,list!$G$2:$I$10,2,FALSE),"")</f>
        <v/>
      </c>
      <c r="E7589" s="24" t="str">
        <f>_xlfn.IFNA(VLOOKUP(C7589,list!G:I,3,FALSE),"")</f>
        <v/>
      </c>
      <c r="O7589" s="26" t="str">
        <f t="shared" si="592"/>
        <v/>
      </c>
      <c r="P7589" s="28" t="str">
        <f t="shared" si="596"/>
        <v/>
      </c>
      <c r="Q7589" s="24" t="str">
        <f t="shared" si="593"/>
        <v/>
      </c>
      <c r="R7589" s="24" t="str">
        <f t="shared" si="594"/>
        <v/>
      </c>
      <c r="S7589" s="27" t="str">
        <f t="shared" si="595"/>
        <v/>
      </c>
    </row>
    <row r="7590" spans="2:19" x14ac:dyDescent="0.3">
      <c r="B7590" s="24" t="str">
        <f>_xlfn.IFNA(VLOOKUP(A7590,list!B:C,2,FALSE),"")</f>
        <v/>
      </c>
      <c r="D7590" s="24" t="str">
        <f>_xlfn.IFNA(VLOOKUP(C7590,list!$G$2:$I$10,2,FALSE),"")</f>
        <v/>
      </c>
      <c r="E7590" s="24" t="str">
        <f>_xlfn.IFNA(VLOOKUP(C7590,list!G:I,3,FALSE),"")</f>
        <v/>
      </c>
      <c r="O7590" s="26" t="str">
        <f t="shared" si="592"/>
        <v/>
      </c>
      <c r="P7590" s="28" t="str">
        <f t="shared" si="596"/>
        <v/>
      </c>
      <c r="Q7590" s="24" t="str">
        <f t="shared" si="593"/>
        <v/>
      </c>
      <c r="R7590" s="24" t="str">
        <f t="shared" si="594"/>
        <v/>
      </c>
      <c r="S7590" s="27" t="str">
        <f t="shared" si="595"/>
        <v/>
      </c>
    </row>
    <row r="7591" spans="2:19" x14ac:dyDescent="0.3">
      <c r="B7591" s="24" t="str">
        <f>_xlfn.IFNA(VLOOKUP(A7591,list!B:C,2,FALSE),"")</f>
        <v/>
      </c>
      <c r="D7591" s="24" t="str">
        <f>_xlfn.IFNA(VLOOKUP(C7591,list!$G$2:$I$10,2,FALSE),"")</f>
        <v/>
      </c>
      <c r="E7591" s="24" t="str">
        <f>_xlfn.IFNA(VLOOKUP(C7591,list!G:I,3,FALSE),"")</f>
        <v/>
      </c>
      <c r="O7591" s="26" t="str">
        <f t="shared" si="592"/>
        <v/>
      </c>
      <c r="P7591" s="28" t="str">
        <f t="shared" si="596"/>
        <v/>
      </c>
      <c r="Q7591" s="24" t="str">
        <f t="shared" si="593"/>
        <v/>
      </c>
      <c r="R7591" s="24" t="str">
        <f t="shared" si="594"/>
        <v/>
      </c>
      <c r="S7591" s="27" t="str">
        <f t="shared" si="595"/>
        <v/>
      </c>
    </row>
    <row r="7592" spans="2:19" x14ac:dyDescent="0.3">
      <c r="B7592" s="24" t="str">
        <f>_xlfn.IFNA(VLOOKUP(A7592,list!B:C,2,FALSE),"")</f>
        <v/>
      </c>
      <c r="D7592" s="24" t="str">
        <f>_xlfn.IFNA(VLOOKUP(C7592,list!$G$2:$I$10,2,FALSE),"")</f>
        <v/>
      </c>
      <c r="E7592" s="24" t="str">
        <f>_xlfn.IFNA(VLOOKUP(C7592,list!G:I,3,FALSE),"")</f>
        <v/>
      </c>
      <c r="O7592" s="26" t="str">
        <f t="shared" si="592"/>
        <v/>
      </c>
      <c r="P7592" s="28" t="str">
        <f t="shared" si="596"/>
        <v/>
      </c>
      <c r="Q7592" s="24" t="str">
        <f t="shared" si="593"/>
        <v/>
      </c>
      <c r="R7592" s="24" t="str">
        <f t="shared" si="594"/>
        <v/>
      </c>
      <c r="S7592" s="27" t="str">
        <f t="shared" si="595"/>
        <v/>
      </c>
    </row>
    <row r="7593" spans="2:19" x14ac:dyDescent="0.3">
      <c r="B7593" s="24" t="str">
        <f>_xlfn.IFNA(VLOOKUP(A7593,list!B:C,2,FALSE),"")</f>
        <v/>
      </c>
      <c r="D7593" s="24" t="str">
        <f>_xlfn.IFNA(VLOOKUP(C7593,list!$G$2:$I$10,2,FALSE),"")</f>
        <v/>
      </c>
      <c r="E7593" s="24" t="str">
        <f>_xlfn.IFNA(VLOOKUP(C7593,list!G:I,3,FALSE),"")</f>
        <v/>
      </c>
      <c r="O7593" s="26" t="str">
        <f t="shared" si="592"/>
        <v/>
      </c>
      <c r="P7593" s="28" t="str">
        <f t="shared" si="596"/>
        <v/>
      </c>
      <c r="Q7593" s="24" t="str">
        <f t="shared" si="593"/>
        <v/>
      </c>
      <c r="R7593" s="24" t="str">
        <f t="shared" si="594"/>
        <v/>
      </c>
      <c r="S7593" s="27" t="str">
        <f t="shared" si="595"/>
        <v/>
      </c>
    </row>
    <row r="7594" spans="2:19" x14ac:dyDescent="0.3">
      <c r="B7594" s="24" t="str">
        <f>_xlfn.IFNA(VLOOKUP(A7594,list!B:C,2,FALSE),"")</f>
        <v/>
      </c>
      <c r="D7594" s="24" t="str">
        <f>_xlfn.IFNA(VLOOKUP(C7594,list!$G$2:$I$10,2,FALSE),"")</f>
        <v/>
      </c>
      <c r="E7594" s="24" t="str">
        <f>_xlfn.IFNA(VLOOKUP(C7594,list!G:I,3,FALSE),"")</f>
        <v/>
      </c>
      <c r="O7594" s="26" t="str">
        <f t="shared" si="592"/>
        <v/>
      </c>
      <c r="P7594" s="28" t="str">
        <f t="shared" si="596"/>
        <v/>
      </c>
      <c r="Q7594" s="24" t="str">
        <f t="shared" si="593"/>
        <v/>
      </c>
      <c r="R7594" s="24" t="str">
        <f t="shared" si="594"/>
        <v/>
      </c>
      <c r="S7594" s="27" t="str">
        <f t="shared" si="595"/>
        <v/>
      </c>
    </row>
    <row r="7595" spans="2:19" x14ac:dyDescent="0.3">
      <c r="B7595" s="24" t="str">
        <f>_xlfn.IFNA(VLOOKUP(A7595,list!B:C,2,FALSE),"")</f>
        <v/>
      </c>
      <c r="D7595" s="24" t="str">
        <f>_xlfn.IFNA(VLOOKUP(C7595,list!$G$2:$I$10,2,FALSE),"")</f>
        <v/>
      </c>
      <c r="E7595" s="24" t="str">
        <f>_xlfn.IFNA(VLOOKUP(C7595,list!G:I,3,FALSE),"")</f>
        <v/>
      </c>
      <c r="O7595" s="26" t="str">
        <f t="shared" si="592"/>
        <v/>
      </c>
      <c r="P7595" s="28" t="str">
        <f t="shared" si="596"/>
        <v/>
      </c>
      <c r="Q7595" s="24" t="str">
        <f t="shared" si="593"/>
        <v/>
      </c>
      <c r="R7595" s="24" t="str">
        <f t="shared" si="594"/>
        <v/>
      </c>
      <c r="S7595" s="27" t="str">
        <f t="shared" si="595"/>
        <v/>
      </c>
    </row>
    <row r="7596" spans="2:19" x14ac:dyDescent="0.3">
      <c r="B7596" s="24" t="str">
        <f>_xlfn.IFNA(VLOOKUP(A7596,list!B:C,2,FALSE),"")</f>
        <v/>
      </c>
      <c r="D7596" s="24" t="str">
        <f>_xlfn.IFNA(VLOOKUP(C7596,list!$G$2:$I$10,2,FALSE),"")</f>
        <v/>
      </c>
      <c r="E7596" s="24" t="str">
        <f>_xlfn.IFNA(VLOOKUP(C7596,list!G:I,3,FALSE),"")</f>
        <v/>
      </c>
      <c r="O7596" s="26" t="str">
        <f t="shared" si="592"/>
        <v/>
      </c>
      <c r="P7596" s="28" t="str">
        <f t="shared" si="596"/>
        <v/>
      </c>
      <c r="Q7596" s="24" t="str">
        <f t="shared" si="593"/>
        <v/>
      </c>
      <c r="R7596" s="24" t="str">
        <f t="shared" si="594"/>
        <v/>
      </c>
      <c r="S7596" s="27" t="str">
        <f t="shared" si="595"/>
        <v/>
      </c>
    </row>
    <row r="7597" spans="2:19" x14ac:dyDescent="0.3">
      <c r="B7597" s="24" t="str">
        <f>_xlfn.IFNA(VLOOKUP(A7597,list!B:C,2,FALSE),"")</f>
        <v/>
      </c>
      <c r="D7597" s="24" t="str">
        <f>_xlfn.IFNA(VLOOKUP(C7597,list!$G$2:$I$10,2,FALSE),"")</f>
        <v/>
      </c>
      <c r="E7597" s="24" t="str">
        <f>_xlfn.IFNA(VLOOKUP(C7597,list!G:I,3,FALSE),"")</f>
        <v/>
      </c>
      <c r="O7597" s="26" t="str">
        <f t="shared" si="592"/>
        <v/>
      </c>
      <c r="P7597" s="28" t="str">
        <f t="shared" si="596"/>
        <v/>
      </c>
      <c r="Q7597" s="24" t="str">
        <f t="shared" si="593"/>
        <v/>
      </c>
      <c r="R7597" s="24" t="str">
        <f t="shared" si="594"/>
        <v/>
      </c>
      <c r="S7597" s="27" t="str">
        <f t="shared" si="595"/>
        <v/>
      </c>
    </row>
    <row r="7598" spans="2:19" x14ac:dyDescent="0.3">
      <c r="B7598" s="24" t="str">
        <f>_xlfn.IFNA(VLOOKUP(A7598,list!B:C,2,FALSE),"")</f>
        <v/>
      </c>
      <c r="D7598" s="24" t="str">
        <f>_xlfn.IFNA(VLOOKUP(C7598,list!$G$2:$I$10,2,FALSE),"")</f>
        <v/>
      </c>
      <c r="E7598" s="24" t="str">
        <f>_xlfn.IFNA(VLOOKUP(C7598,list!G:I,3,FALSE),"")</f>
        <v/>
      </c>
      <c r="O7598" s="26" t="str">
        <f t="shared" si="592"/>
        <v/>
      </c>
      <c r="P7598" s="28" t="str">
        <f t="shared" si="596"/>
        <v/>
      </c>
      <c r="Q7598" s="24" t="str">
        <f t="shared" si="593"/>
        <v/>
      </c>
      <c r="R7598" s="24" t="str">
        <f t="shared" si="594"/>
        <v/>
      </c>
      <c r="S7598" s="27" t="str">
        <f t="shared" si="595"/>
        <v/>
      </c>
    </row>
    <row r="7599" spans="2:19" x14ac:dyDescent="0.3">
      <c r="B7599" s="24" t="str">
        <f>_xlfn.IFNA(VLOOKUP(A7599,list!B:C,2,FALSE),"")</f>
        <v/>
      </c>
      <c r="D7599" s="24" t="str">
        <f>_xlfn.IFNA(VLOOKUP(C7599,list!$G$2:$I$10,2,FALSE),"")</f>
        <v/>
      </c>
      <c r="E7599" s="24" t="str">
        <f>_xlfn.IFNA(VLOOKUP(C7599,list!G:I,3,FALSE),"")</f>
        <v/>
      </c>
      <c r="O7599" s="26" t="str">
        <f t="shared" si="592"/>
        <v/>
      </c>
      <c r="P7599" s="28" t="str">
        <f t="shared" si="596"/>
        <v/>
      </c>
      <c r="Q7599" s="24" t="str">
        <f t="shared" si="593"/>
        <v/>
      </c>
      <c r="R7599" s="24" t="str">
        <f t="shared" si="594"/>
        <v/>
      </c>
      <c r="S7599" s="27" t="str">
        <f t="shared" si="595"/>
        <v/>
      </c>
    </row>
    <row r="7600" spans="2:19" x14ac:dyDescent="0.3">
      <c r="B7600" s="24" t="str">
        <f>_xlfn.IFNA(VLOOKUP(A7600,list!B:C,2,FALSE),"")</f>
        <v/>
      </c>
      <c r="D7600" s="24" t="str">
        <f>_xlfn.IFNA(VLOOKUP(C7600,list!$G$2:$I$10,2,FALSE),"")</f>
        <v/>
      </c>
      <c r="E7600" s="24" t="str">
        <f>_xlfn.IFNA(VLOOKUP(C7600,list!G:I,3,FALSE),"")</f>
        <v/>
      </c>
      <c r="O7600" s="26" t="str">
        <f t="shared" si="592"/>
        <v/>
      </c>
      <c r="P7600" s="28" t="str">
        <f t="shared" si="596"/>
        <v/>
      </c>
      <c r="Q7600" s="24" t="str">
        <f t="shared" si="593"/>
        <v/>
      </c>
      <c r="R7600" s="24" t="str">
        <f t="shared" si="594"/>
        <v/>
      </c>
      <c r="S7600" s="27" t="str">
        <f t="shared" si="595"/>
        <v/>
      </c>
    </row>
    <row r="7601" spans="2:19" x14ac:dyDescent="0.3">
      <c r="B7601" s="24" t="str">
        <f>_xlfn.IFNA(VLOOKUP(A7601,list!B:C,2,FALSE),"")</f>
        <v/>
      </c>
      <c r="D7601" s="24" t="str">
        <f>_xlfn.IFNA(VLOOKUP(C7601,list!$G$2:$I$10,2,FALSE),"")</f>
        <v/>
      </c>
      <c r="E7601" s="24" t="str">
        <f>_xlfn.IFNA(VLOOKUP(C7601,list!G:I,3,FALSE),"")</f>
        <v/>
      </c>
      <c r="O7601" s="26" t="str">
        <f t="shared" si="592"/>
        <v/>
      </c>
      <c r="P7601" s="28" t="str">
        <f t="shared" si="596"/>
        <v/>
      </c>
      <c r="Q7601" s="24" t="str">
        <f t="shared" si="593"/>
        <v/>
      </c>
      <c r="R7601" s="24" t="str">
        <f t="shared" si="594"/>
        <v/>
      </c>
      <c r="S7601" s="27" t="str">
        <f t="shared" si="595"/>
        <v/>
      </c>
    </row>
    <row r="7602" spans="2:19" x14ac:dyDescent="0.3">
      <c r="B7602" s="24" t="str">
        <f>_xlfn.IFNA(VLOOKUP(A7602,list!B:C,2,FALSE),"")</f>
        <v/>
      </c>
      <c r="D7602" s="24" t="str">
        <f>_xlfn.IFNA(VLOOKUP(C7602,list!$G$2:$I$10,2,FALSE),"")</f>
        <v/>
      </c>
      <c r="E7602" s="24" t="str">
        <f>_xlfn.IFNA(VLOOKUP(C7602,list!G:I,3,FALSE),"")</f>
        <v/>
      </c>
      <c r="O7602" s="26" t="str">
        <f t="shared" si="592"/>
        <v/>
      </c>
      <c r="P7602" s="28" t="str">
        <f t="shared" si="596"/>
        <v/>
      </c>
      <c r="Q7602" s="24" t="str">
        <f t="shared" si="593"/>
        <v/>
      </c>
      <c r="R7602" s="24" t="str">
        <f t="shared" si="594"/>
        <v/>
      </c>
      <c r="S7602" s="27" t="str">
        <f t="shared" si="595"/>
        <v/>
      </c>
    </row>
    <row r="7603" spans="2:19" x14ac:dyDescent="0.3">
      <c r="B7603" s="24" t="str">
        <f>_xlfn.IFNA(VLOOKUP(A7603,list!B:C,2,FALSE),"")</f>
        <v/>
      </c>
      <c r="D7603" s="24" t="str">
        <f>_xlfn.IFNA(VLOOKUP(C7603,list!$G$2:$I$10,2,FALSE),"")</f>
        <v/>
      </c>
      <c r="E7603" s="24" t="str">
        <f>_xlfn.IFNA(VLOOKUP(C7603,list!G:I,3,FALSE),"")</f>
        <v/>
      </c>
      <c r="O7603" s="26" t="str">
        <f t="shared" si="592"/>
        <v/>
      </c>
      <c r="P7603" s="28" t="str">
        <f t="shared" si="596"/>
        <v/>
      </c>
      <c r="Q7603" s="24" t="str">
        <f t="shared" si="593"/>
        <v/>
      </c>
      <c r="R7603" s="24" t="str">
        <f t="shared" si="594"/>
        <v/>
      </c>
      <c r="S7603" s="27" t="str">
        <f t="shared" si="595"/>
        <v/>
      </c>
    </row>
    <row r="7604" spans="2:19" x14ac:dyDescent="0.3">
      <c r="B7604" s="24" t="str">
        <f>_xlfn.IFNA(VLOOKUP(A7604,list!B:C,2,FALSE),"")</f>
        <v/>
      </c>
      <c r="D7604" s="24" t="str">
        <f>_xlfn.IFNA(VLOOKUP(C7604,list!$G$2:$I$10,2,FALSE),"")</f>
        <v/>
      </c>
      <c r="E7604" s="24" t="str">
        <f>_xlfn.IFNA(VLOOKUP(C7604,list!G:I,3,FALSE),"")</f>
        <v/>
      </c>
      <c r="O7604" s="26" t="str">
        <f t="shared" si="592"/>
        <v/>
      </c>
      <c r="P7604" s="28" t="str">
        <f t="shared" si="596"/>
        <v/>
      </c>
      <c r="Q7604" s="24" t="str">
        <f t="shared" si="593"/>
        <v/>
      </c>
      <c r="R7604" s="24" t="str">
        <f t="shared" si="594"/>
        <v/>
      </c>
      <c r="S7604" s="27" t="str">
        <f t="shared" si="595"/>
        <v/>
      </c>
    </row>
    <row r="7605" spans="2:19" x14ac:dyDescent="0.3">
      <c r="B7605" s="24" t="str">
        <f>_xlfn.IFNA(VLOOKUP(A7605,list!B:C,2,FALSE),"")</f>
        <v/>
      </c>
      <c r="D7605" s="24" t="str">
        <f>_xlfn.IFNA(VLOOKUP(C7605,list!$G$2:$I$10,2,FALSE),"")</f>
        <v/>
      </c>
      <c r="E7605" s="24" t="str">
        <f>_xlfn.IFNA(VLOOKUP(C7605,list!G:I,3,FALSE),"")</f>
        <v/>
      </c>
      <c r="O7605" s="26" t="str">
        <f t="shared" si="592"/>
        <v/>
      </c>
      <c r="P7605" s="28" t="str">
        <f t="shared" si="596"/>
        <v/>
      </c>
      <c r="Q7605" s="24" t="str">
        <f t="shared" si="593"/>
        <v/>
      </c>
      <c r="R7605" s="24" t="str">
        <f t="shared" si="594"/>
        <v/>
      </c>
      <c r="S7605" s="27" t="str">
        <f t="shared" si="595"/>
        <v/>
      </c>
    </row>
    <row r="7606" spans="2:19" x14ac:dyDescent="0.3">
      <c r="B7606" s="24" t="str">
        <f>_xlfn.IFNA(VLOOKUP(A7606,list!B:C,2,FALSE),"")</f>
        <v/>
      </c>
      <c r="D7606" s="24" t="str">
        <f>_xlfn.IFNA(VLOOKUP(C7606,list!$G$2:$I$10,2,FALSE),"")</f>
        <v/>
      </c>
      <c r="E7606" s="24" t="str">
        <f>_xlfn.IFNA(VLOOKUP(C7606,list!G:I,3,FALSE),"")</f>
        <v/>
      </c>
      <c r="O7606" s="26" t="str">
        <f t="shared" si="592"/>
        <v/>
      </c>
      <c r="P7606" s="28" t="str">
        <f t="shared" si="596"/>
        <v/>
      </c>
      <c r="Q7606" s="24" t="str">
        <f t="shared" si="593"/>
        <v/>
      </c>
      <c r="R7606" s="24" t="str">
        <f t="shared" si="594"/>
        <v/>
      </c>
      <c r="S7606" s="27" t="str">
        <f t="shared" si="595"/>
        <v/>
      </c>
    </row>
    <row r="7607" spans="2:19" x14ac:dyDescent="0.3">
      <c r="B7607" s="24" t="str">
        <f>_xlfn.IFNA(VLOOKUP(A7607,list!B:C,2,FALSE),"")</f>
        <v/>
      </c>
      <c r="D7607" s="24" t="str">
        <f>_xlfn.IFNA(VLOOKUP(C7607,list!$G$2:$I$10,2,FALSE),"")</f>
        <v/>
      </c>
      <c r="E7607" s="24" t="str">
        <f>_xlfn.IFNA(VLOOKUP(C7607,list!G:I,3,FALSE),"")</f>
        <v/>
      </c>
      <c r="O7607" s="26" t="str">
        <f t="shared" si="592"/>
        <v/>
      </c>
      <c r="P7607" s="28" t="str">
        <f t="shared" si="596"/>
        <v/>
      </c>
      <c r="Q7607" s="24" t="str">
        <f t="shared" si="593"/>
        <v/>
      </c>
      <c r="R7607" s="24" t="str">
        <f t="shared" si="594"/>
        <v/>
      </c>
      <c r="S7607" s="27" t="str">
        <f t="shared" si="595"/>
        <v/>
      </c>
    </row>
    <row r="7608" spans="2:19" x14ac:dyDescent="0.3">
      <c r="B7608" s="24" t="str">
        <f>_xlfn.IFNA(VLOOKUP(A7608,list!B:C,2,FALSE),"")</f>
        <v/>
      </c>
      <c r="D7608" s="24" t="str">
        <f>_xlfn.IFNA(VLOOKUP(C7608,list!$G$2:$I$10,2,FALSE),"")</f>
        <v/>
      </c>
      <c r="E7608" s="24" t="str">
        <f>_xlfn.IFNA(VLOOKUP(C7608,list!G:I,3,FALSE),"")</f>
        <v/>
      </c>
      <c r="O7608" s="26" t="str">
        <f t="shared" si="592"/>
        <v/>
      </c>
      <c r="P7608" s="28" t="str">
        <f t="shared" si="596"/>
        <v/>
      </c>
      <c r="Q7608" s="24" t="str">
        <f t="shared" si="593"/>
        <v/>
      </c>
      <c r="R7608" s="24" t="str">
        <f t="shared" si="594"/>
        <v/>
      </c>
      <c r="S7608" s="27" t="str">
        <f t="shared" si="595"/>
        <v/>
      </c>
    </row>
    <row r="7609" spans="2:19" x14ac:dyDescent="0.3">
      <c r="B7609" s="24" t="str">
        <f>_xlfn.IFNA(VLOOKUP(A7609,list!B:C,2,FALSE),"")</f>
        <v/>
      </c>
      <c r="D7609" s="24" t="str">
        <f>_xlfn.IFNA(VLOOKUP(C7609,list!$G$2:$I$10,2,FALSE),"")</f>
        <v/>
      </c>
      <c r="E7609" s="24" t="str">
        <f>_xlfn.IFNA(VLOOKUP(C7609,list!G:I,3,FALSE),"")</f>
        <v/>
      </c>
      <c r="O7609" s="26" t="str">
        <f t="shared" si="592"/>
        <v/>
      </c>
      <c r="P7609" s="28" t="str">
        <f t="shared" si="596"/>
        <v/>
      </c>
      <c r="Q7609" s="24" t="str">
        <f t="shared" si="593"/>
        <v/>
      </c>
      <c r="R7609" s="24" t="str">
        <f t="shared" si="594"/>
        <v/>
      </c>
      <c r="S7609" s="27" t="str">
        <f t="shared" si="595"/>
        <v/>
      </c>
    </row>
    <row r="7610" spans="2:19" x14ac:dyDescent="0.3">
      <c r="B7610" s="24" t="str">
        <f>_xlfn.IFNA(VLOOKUP(A7610,list!B:C,2,FALSE),"")</f>
        <v/>
      </c>
      <c r="D7610" s="24" t="str">
        <f>_xlfn.IFNA(VLOOKUP(C7610,list!$G$2:$I$10,2,FALSE),"")</f>
        <v/>
      </c>
      <c r="E7610" s="24" t="str">
        <f>_xlfn.IFNA(VLOOKUP(C7610,list!G:I,3,FALSE),"")</f>
        <v/>
      </c>
      <c r="O7610" s="26" t="str">
        <f t="shared" si="592"/>
        <v/>
      </c>
      <c r="P7610" s="28" t="str">
        <f t="shared" si="596"/>
        <v/>
      </c>
      <c r="Q7610" s="24" t="str">
        <f t="shared" si="593"/>
        <v/>
      </c>
      <c r="R7610" s="24" t="str">
        <f t="shared" si="594"/>
        <v/>
      </c>
      <c r="S7610" s="27" t="str">
        <f t="shared" si="595"/>
        <v/>
      </c>
    </row>
    <row r="7611" spans="2:19" x14ac:dyDescent="0.3">
      <c r="B7611" s="24" t="str">
        <f>_xlfn.IFNA(VLOOKUP(A7611,list!B:C,2,FALSE),"")</f>
        <v/>
      </c>
      <c r="D7611" s="24" t="str">
        <f>_xlfn.IFNA(VLOOKUP(C7611,list!$G$2:$I$10,2,FALSE),"")</f>
        <v/>
      </c>
      <c r="E7611" s="24" t="str">
        <f>_xlfn.IFNA(VLOOKUP(C7611,list!G:I,3,FALSE),"")</f>
        <v/>
      </c>
      <c r="O7611" s="26" t="str">
        <f t="shared" si="592"/>
        <v/>
      </c>
      <c r="P7611" s="28" t="str">
        <f t="shared" si="596"/>
        <v/>
      </c>
      <c r="Q7611" s="24" t="str">
        <f t="shared" si="593"/>
        <v/>
      </c>
      <c r="R7611" s="24" t="str">
        <f t="shared" si="594"/>
        <v/>
      </c>
      <c r="S7611" s="27" t="str">
        <f t="shared" si="595"/>
        <v/>
      </c>
    </row>
    <row r="7612" spans="2:19" x14ac:dyDescent="0.3">
      <c r="B7612" s="24" t="str">
        <f>_xlfn.IFNA(VLOOKUP(A7612,list!B:C,2,FALSE),"")</f>
        <v/>
      </c>
      <c r="D7612" s="24" t="str">
        <f>_xlfn.IFNA(VLOOKUP(C7612,list!$G$2:$I$10,2,FALSE),"")</f>
        <v/>
      </c>
      <c r="E7612" s="24" t="str">
        <f>_xlfn.IFNA(VLOOKUP(C7612,list!G:I,3,FALSE),"")</f>
        <v/>
      </c>
      <c r="O7612" s="26" t="str">
        <f t="shared" si="592"/>
        <v/>
      </c>
      <c r="P7612" s="28" t="str">
        <f t="shared" si="596"/>
        <v/>
      </c>
      <c r="Q7612" s="24" t="str">
        <f t="shared" si="593"/>
        <v/>
      </c>
      <c r="R7612" s="24" t="str">
        <f t="shared" si="594"/>
        <v/>
      </c>
      <c r="S7612" s="27" t="str">
        <f t="shared" si="595"/>
        <v/>
      </c>
    </row>
    <row r="7613" spans="2:19" x14ac:dyDescent="0.3">
      <c r="B7613" s="24" t="str">
        <f>_xlfn.IFNA(VLOOKUP(A7613,list!B:C,2,FALSE),"")</f>
        <v/>
      </c>
      <c r="D7613" s="24" t="str">
        <f>_xlfn.IFNA(VLOOKUP(C7613,list!$G$2:$I$10,2,FALSE),"")</f>
        <v/>
      </c>
      <c r="E7613" s="24" t="str">
        <f>_xlfn.IFNA(VLOOKUP(C7613,list!G:I,3,FALSE),"")</f>
        <v/>
      </c>
      <c r="O7613" s="26" t="str">
        <f t="shared" si="592"/>
        <v/>
      </c>
      <c r="P7613" s="28" t="str">
        <f t="shared" si="596"/>
        <v/>
      </c>
      <c r="Q7613" s="24" t="str">
        <f t="shared" si="593"/>
        <v/>
      </c>
      <c r="R7613" s="24" t="str">
        <f t="shared" si="594"/>
        <v/>
      </c>
      <c r="S7613" s="27" t="str">
        <f t="shared" si="595"/>
        <v/>
      </c>
    </row>
    <row r="7614" spans="2:19" x14ac:dyDescent="0.3">
      <c r="B7614" s="24" t="str">
        <f>_xlfn.IFNA(VLOOKUP(A7614,list!B:C,2,FALSE),"")</f>
        <v/>
      </c>
      <c r="D7614" s="24" t="str">
        <f>_xlfn.IFNA(VLOOKUP(C7614,list!$G$2:$I$10,2,FALSE),"")</f>
        <v/>
      </c>
      <c r="E7614" s="24" t="str">
        <f>_xlfn.IFNA(VLOOKUP(C7614,list!G:I,3,FALSE),"")</f>
        <v/>
      </c>
      <c r="O7614" s="26" t="str">
        <f t="shared" si="592"/>
        <v/>
      </c>
      <c r="P7614" s="28" t="str">
        <f t="shared" si="596"/>
        <v/>
      </c>
      <c r="Q7614" s="24" t="str">
        <f t="shared" si="593"/>
        <v/>
      </c>
      <c r="R7614" s="24" t="str">
        <f t="shared" si="594"/>
        <v/>
      </c>
      <c r="S7614" s="27" t="str">
        <f t="shared" si="595"/>
        <v/>
      </c>
    </row>
    <row r="7615" spans="2:19" x14ac:dyDescent="0.3">
      <c r="B7615" s="24" t="str">
        <f>_xlfn.IFNA(VLOOKUP(A7615,list!B:C,2,FALSE),"")</f>
        <v/>
      </c>
      <c r="D7615" s="24" t="str">
        <f>_xlfn.IFNA(VLOOKUP(C7615,list!$G$2:$I$10,2,FALSE),"")</f>
        <v/>
      </c>
      <c r="E7615" s="24" t="str">
        <f>_xlfn.IFNA(VLOOKUP(C7615,list!G:I,3,FALSE),"")</f>
        <v/>
      </c>
      <c r="O7615" s="26" t="str">
        <f t="shared" si="592"/>
        <v/>
      </c>
      <c r="P7615" s="28" t="str">
        <f t="shared" si="596"/>
        <v/>
      </c>
      <c r="Q7615" s="24" t="str">
        <f t="shared" si="593"/>
        <v/>
      </c>
      <c r="R7615" s="24" t="str">
        <f t="shared" si="594"/>
        <v/>
      </c>
      <c r="S7615" s="27" t="str">
        <f t="shared" si="595"/>
        <v/>
      </c>
    </row>
    <row r="7616" spans="2:19" x14ac:dyDescent="0.3">
      <c r="B7616" s="24" t="str">
        <f>_xlfn.IFNA(VLOOKUP(A7616,list!B:C,2,FALSE),"")</f>
        <v/>
      </c>
      <c r="D7616" s="24" t="str">
        <f>_xlfn.IFNA(VLOOKUP(C7616,list!$G$2:$I$10,2,FALSE),"")</f>
        <v/>
      </c>
      <c r="E7616" s="24" t="str">
        <f>_xlfn.IFNA(VLOOKUP(C7616,list!G:I,3,FALSE),"")</f>
        <v/>
      </c>
      <c r="O7616" s="26" t="str">
        <f t="shared" si="592"/>
        <v/>
      </c>
      <c r="P7616" s="28" t="str">
        <f t="shared" si="596"/>
        <v/>
      </c>
      <c r="Q7616" s="24" t="str">
        <f t="shared" si="593"/>
        <v/>
      </c>
      <c r="R7616" s="24" t="str">
        <f t="shared" si="594"/>
        <v/>
      </c>
      <c r="S7616" s="27" t="str">
        <f t="shared" si="595"/>
        <v/>
      </c>
    </row>
    <row r="7617" spans="2:19" x14ac:dyDescent="0.3">
      <c r="B7617" s="24" t="str">
        <f>_xlfn.IFNA(VLOOKUP(A7617,list!B:C,2,FALSE),"")</f>
        <v/>
      </c>
      <c r="D7617" s="24" t="str">
        <f>_xlfn.IFNA(VLOOKUP(C7617,list!$G$2:$I$10,2,FALSE),"")</f>
        <v/>
      </c>
      <c r="E7617" s="24" t="str">
        <f>_xlfn.IFNA(VLOOKUP(C7617,list!G:I,3,FALSE),"")</f>
        <v/>
      </c>
      <c r="O7617" s="26" t="str">
        <f t="shared" si="592"/>
        <v/>
      </c>
      <c r="P7617" s="28" t="str">
        <f t="shared" si="596"/>
        <v/>
      </c>
      <c r="Q7617" s="24" t="str">
        <f t="shared" si="593"/>
        <v/>
      </c>
      <c r="R7617" s="24" t="str">
        <f t="shared" si="594"/>
        <v/>
      </c>
      <c r="S7617" s="27" t="str">
        <f t="shared" si="595"/>
        <v/>
      </c>
    </row>
    <row r="7618" spans="2:19" x14ac:dyDescent="0.3">
      <c r="B7618" s="24" t="str">
        <f>_xlfn.IFNA(VLOOKUP(A7618,list!B:C,2,FALSE),"")</f>
        <v/>
      </c>
      <c r="D7618" s="24" t="str">
        <f>_xlfn.IFNA(VLOOKUP(C7618,list!$G$2:$I$10,2,FALSE),"")</f>
        <v/>
      </c>
      <c r="E7618" s="24" t="str">
        <f>_xlfn.IFNA(VLOOKUP(C7618,list!G:I,3,FALSE),"")</f>
        <v/>
      </c>
      <c r="O7618" s="26" t="str">
        <f t="shared" ref="O7618:O7681" si="597">IFERROR(IF(H7618="","",DATE(YEAR(H7618),MONTH(H7618),1)),"")</f>
        <v/>
      </c>
      <c r="P7618" s="28" t="str">
        <f t="shared" si="596"/>
        <v/>
      </c>
      <c r="Q7618" s="24" t="str">
        <f t="shared" ref="Q7618:Q7681" si="598">IFERROR(IF(J7618="","",MONTH(EOMONTH(J7618,(DAY(J7618)&gt;15)+0))),"")</f>
        <v/>
      </c>
      <c r="R7618" s="24" t="str">
        <f t="shared" ref="R7618:R7681" si="599">IFERROR(IF(J7618="","",IF(AND(MONTH(J7618)=12,Q7618=1),YEAR(J7618)+1,YEAR(J7618))),"")</f>
        <v/>
      </c>
      <c r="S7618" s="27" t="str">
        <f t="shared" ref="S7618:S7681" si="600">IF(OR(Q7618="",R7618=""),"",DATE(R7618,Q7618,1))</f>
        <v/>
      </c>
    </row>
    <row r="7619" spans="2:19" x14ac:dyDescent="0.3">
      <c r="B7619" s="24" t="str">
        <f>_xlfn.IFNA(VLOOKUP(A7619,list!B:C,2,FALSE),"")</f>
        <v/>
      </c>
      <c r="D7619" s="24" t="str">
        <f>_xlfn.IFNA(VLOOKUP(C7619,list!$G$2:$I$10,2,FALSE),"")</f>
        <v/>
      </c>
      <c r="E7619" s="24" t="str">
        <f>_xlfn.IFNA(VLOOKUP(C7619,list!G:I,3,FALSE),"")</f>
        <v/>
      </c>
      <c r="O7619" s="26" t="str">
        <f t="shared" si="597"/>
        <v/>
      </c>
      <c r="P7619" s="28" t="str">
        <f t="shared" ref="P7619:P7682" si="601">IFERROR(IF(J7619&gt;0,((J7619-H7619)/7),""),"")</f>
        <v/>
      </c>
      <c r="Q7619" s="24" t="str">
        <f t="shared" si="598"/>
        <v/>
      </c>
      <c r="R7619" s="24" t="str">
        <f t="shared" si="599"/>
        <v/>
      </c>
      <c r="S7619" s="27" t="str">
        <f t="shared" si="600"/>
        <v/>
      </c>
    </row>
    <row r="7620" spans="2:19" x14ac:dyDescent="0.3">
      <c r="B7620" s="24" t="str">
        <f>_xlfn.IFNA(VLOOKUP(A7620,list!B:C,2,FALSE),"")</f>
        <v/>
      </c>
      <c r="D7620" s="24" t="str">
        <f>_xlfn.IFNA(VLOOKUP(C7620,list!$G$2:$I$10,2,FALSE),"")</f>
        <v/>
      </c>
      <c r="E7620" s="24" t="str">
        <f>_xlfn.IFNA(VLOOKUP(C7620,list!G:I,3,FALSE),"")</f>
        <v/>
      </c>
      <c r="O7620" s="26" t="str">
        <f t="shared" si="597"/>
        <v/>
      </c>
      <c r="P7620" s="28" t="str">
        <f t="shared" si="601"/>
        <v/>
      </c>
      <c r="Q7620" s="24" t="str">
        <f t="shared" si="598"/>
        <v/>
      </c>
      <c r="R7620" s="24" t="str">
        <f t="shared" si="599"/>
        <v/>
      </c>
      <c r="S7620" s="27" t="str">
        <f t="shared" si="600"/>
        <v/>
      </c>
    </row>
    <row r="7621" spans="2:19" x14ac:dyDescent="0.3">
      <c r="B7621" s="24" t="str">
        <f>_xlfn.IFNA(VLOOKUP(A7621,list!B:C,2,FALSE),"")</f>
        <v/>
      </c>
      <c r="D7621" s="24" t="str">
        <f>_xlfn.IFNA(VLOOKUP(C7621,list!$G$2:$I$10,2,FALSE),"")</f>
        <v/>
      </c>
      <c r="E7621" s="24" t="str">
        <f>_xlfn.IFNA(VLOOKUP(C7621,list!G:I,3,FALSE),"")</f>
        <v/>
      </c>
      <c r="O7621" s="26" t="str">
        <f t="shared" si="597"/>
        <v/>
      </c>
      <c r="P7621" s="28" t="str">
        <f t="shared" si="601"/>
        <v/>
      </c>
      <c r="Q7621" s="24" t="str">
        <f t="shared" si="598"/>
        <v/>
      </c>
      <c r="R7621" s="24" t="str">
        <f t="shared" si="599"/>
        <v/>
      </c>
      <c r="S7621" s="27" t="str">
        <f t="shared" si="600"/>
        <v/>
      </c>
    </row>
    <row r="7622" spans="2:19" x14ac:dyDescent="0.3">
      <c r="B7622" s="24" t="str">
        <f>_xlfn.IFNA(VLOOKUP(A7622,list!B:C,2,FALSE),"")</f>
        <v/>
      </c>
      <c r="D7622" s="24" t="str">
        <f>_xlfn.IFNA(VLOOKUP(C7622,list!$G$2:$I$10,2,FALSE),"")</f>
        <v/>
      </c>
      <c r="E7622" s="24" t="str">
        <f>_xlfn.IFNA(VLOOKUP(C7622,list!G:I,3,FALSE),"")</f>
        <v/>
      </c>
      <c r="O7622" s="26" t="str">
        <f t="shared" si="597"/>
        <v/>
      </c>
      <c r="P7622" s="28" t="str">
        <f t="shared" si="601"/>
        <v/>
      </c>
      <c r="Q7622" s="24" t="str">
        <f t="shared" si="598"/>
        <v/>
      </c>
      <c r="R7622" s="24" t="str">
        <f t="shared" si="599"/>
        <v/>
      </c>
      <c r="S7622" s="27" t="str">
        <f t="shared" si="600"/>
        <v/>
      </c>
    </row>
    <row r="7623" spans="2:19" x14ac:dyDescent="0.3">
      <c r="B7623" s="24" t="str">
        <f>_xlfn.IFNA(VLOOKUP(A7623,list!B:C,2,FALSE),"")</f>
        <v/>
      </c>
      <c r="D7623" s="24" t="str">
        <f>_xlfn.IFNA(VLOOKUP(C7623,list!$G$2:$I$10,2,FALSE),"")</f>
        <v/>
      </c>
      <c r="E7623" s="24" t="str">
        <f>_xlfn.IFNA(VLOOKUP(C7623,list!G:I,3,FALSE),"")</f>
        <v/>
      </c>
      <c r="O7623" s="26" t="str">
        <f t="shared" si="597"/>
        <v/>
      </c>
      <c r="P7623" s="28" t="str">
        <f t="shared" si="601"/>
        <v/>
      </c>
      <c r="Q7623" s="24" t="str">
        <f t="shared" si="598"/>
        <v/>
      </c>
      <c r="R7623" s="24" t="str">
        <f t="shared" si="599"/>
        <v/>
      </c>
      <c r="S7623" s="27" t="str">
        <f t="shared" si="600"/>
        <v/>
      </c>
    </row>
    <row r="7624" spans="2:19" x14ac:dyDescent="0.3">
      <c r="B7624" s="24" t="str">
        <f>_xlfn.IFNA(VLOOKUP(A7624,list!B:C,2,FALSE),"")</f>
        <v/>
      </c>
      <c r="D7624" s="24" t="str">
        <f>_xlfn.IFNA(VLOOKUP(C7624,list!$G$2:$I$10,2,FALSE),"")</f>
        <v/>
      </c>
      <c r="E7624" s="24" t="str">
        <f>_xlfn.IFNA(VLOOKUP(C7624,list!G:I,3,FALSE),"")</f>
        <v/>
      </c>
      <c r="O7624" s="26" t="str">
        <f t="shared" si="597"/>
        <v/>
      </c>
      <c r="P7624" s="28" t="str">
        <f t="shared" si="601"/>
        <v/>
      </c>
      <c r="Q7624" s="24" t="str">
        <f t="shared" si="598"/>
        <v/>
      </c>
      <c r="R7624" s="24" t="str">
        <f t="shared" si="599"/>
        <v/>
      </c>
      <c r="S7624" s="27" t="str">
        <f t="shared" si="600"/>
        <v/>
      </c>
    </row>
    <row r="7625" spans="2:19" x14ac:dyDescent="0.3">
      <c r="B7625" s="24" t="str">
        <f>_xlfn.IFNA(VLOOKUP(A7625,list!B:C,2,FALSE),"")</f>
        <v/>
      </c>
      <c r="D7625" s="24" t="str">
        <f>_xlfn.IFNA(VLOOKUP(C7625,list!$G$2:$I$10,2,FALSE),"")</f>
        <v/>
      </c>
      <c r="E7625" s="24" t="str">
        <f>_xlfn.IFNA(VLOOKUP(C7625,list!G:I,3,FALSE),"")</f>
        <v/>
      </c>
      <c r="O7625" s="26" t="str">
        <f t="shared" si="597"/>
        <v/>
      </c>
      <c r="P7625" s="28" t="str">
        <f t="shared" si="601"/>
        <v/>
      </c>
      <c r="Q7625" s="24" t="str">
        <f t="shared" si="598"/>
        <v/>
      </c>
      <c r="R7625" s="24" t="str">
        <f t="shared" si="599"/>
        <v/>
      </c>
      <c r="S7625" s="27" t="str">
        <f t="shared" si="600"/>
        <v/>
      </c>
    </row>
    <row r="7626" spans="2:19" x14ac:dyDescent="0.3">
      <c r="B7626" s="24" t="str">
        <f>_xlfn.IFNA(VLOOKUP(A7626,list!B:C,2,FALSE),"")</f>
        <v/>
      </c>
      <c r="D7626" s="24" t="str">
        <f>_xlfn.IFNA(VLOOKUP(C7626,list!$G$2:$I$10,2,FALSE),"")</f>
        <v/>
      </c>
      <c r="E7626" s="24" t="str">
        <f>_xlfn.IFNA(VLOOKUP(C7626,list!G:I,3,FALSE),"")</f>
        <v/>
      </c>
      <c r="O7626" s="26" t="str">
        <f t="shared" si="597"/>
        <v/>
      </c>
      <c r="P7626" s="28" t="str">
        <f t="shared" si="601"/>
        <v/>
      </c>
      <c r="Q7626" s="24" t="str">
        <f t="shared" si="598"/>
        <v/>
      </c>
      <c r="R7626" s="24" t="str">
        <f t="shared" si="599"/>
        <v/>
      </c>
      <c r="S7626" s="27" t="str">
        <f t="shared" si="600"/>
        <v/>
      </c>
    </row>
    <row r="7627" spans="2:19" x14ac:dyDescent="0.3">
      <c r="B7627" s="24" t="str">
        <f>_xlfn.IFNA(VLOOKUP(A7627,list!B:C,2,FALSE),"")</f>
        <v/>
      </c>
      <c r="D7627" s="24" t="str">
        <f>_xlfn.IFNA(VLOOKUP(C7627,list!$G$2:$I$10,2,FALSE),"")</f>
        <v/>
      </c>
      <c r="E7627" s="24" t="str">
        <f>_xlfn.IFNA(VLOOKUP(C7627,list!G:I,3,FALSE),"")</f>
        <v/>
      </c>
      <c r="O7627" s="26" t="str">
        <f t="shared" si="597"/>
        <v/>
      </c>
      <c r="P7627" s="28" t="str">
        <f t="shared" si="601"/>
        <v/>
      </c>
      <c r="Q7627" s="24" t="str">
        <f t="shared" si="598"/>
        <v/>
      </c>
      <c r="R7627" s="24" t="str">
        <f t="shared" si="599"/>
        <v/>
      </c>
      <c r="S7627" s="27" t="str">
        <f t="shared" si="600"/>
        <v/>
      </c>
    </row>
    <row r="7628" spans="2:19" x14ac:dyDescent="0.3">
      <c r="B7628" s="24" t="str">
        <f>_xlfn.IFNA(VLOOKUP(A7628,list!B:C,2,FALSE),"")</f>
        <v/>
      </c>
      <c r="D7628" s="24" t="str">
        <f>_xlfn.IFNA(VLOOKUP(C7628,list!$G$2:$I$10,2,FALSE),"")</f>
        <v/>
      </c>
      <c r="E7628" s="24" t="str">
        <f>_xlfn.IFNA(VLOOKUP(C7628,list!G:I,3,FALSE),"")</f>
        <v/>
      </c>
      <c r="O7628" s="26" t="str">
        <f t="shared" si="597"/>
        <v/>
      </c>
      <c r="P7628" s="28" t="str">
        <f t="shared" si="601"/>
        <v/>
      </c>
      <c r="Q7628" s="24" t="str">
        <f t="shared" si="598"/>
        <v/>
      </c>
      <c r="R7628" s="24" t="str">
        <f t="shared" si="599"/>
        <v/>
      </c>
      <c r="S7628" s="27" t="str">
        <f t="shared" si="600"/>
        <v/>
      </c>
    </row>
    <row r="7629" spans="2:19" x14ac:dyDescent="0.3">
      <c r="B7629" s="24" t="str">
        <f>_xlfn.IFNA(VLOOKUP(A7629,list!B:C,2,FALSE),"")</f>
        <v/>
      </c>
      <c r="D7629" s="24" t="str">
        <f>_xlfn.IFNA(VLOOKUP(C7629,list!$G$2:$I$10,2,FALSE),"")</f>
        <v/>
      </c>
      <c r="E7629" s="24" t="str">
        <f>_xlfn.IFNA(VLOOKUP(C7629,list!G:I,3,FALSE),"")</f>
        <v/>
      </c>
      <c r="O7629" s="26" t="str">
        <f t="shared" si="597"/>
        <v/>
      </c>
      <c r="P7629" s="28" t="str">
        <f t="shared" si="601"/>
        <v/>
      </c>
      <c r="Q7629" s="24" t="str">
        <f t="shared" si="598"/>
        <v/>
      </c>
      <c r="R7629" s="24" t="str">
        <f t="shared" si="599"/>
        <v/>
      </c>
      <c r="S7629" s="27" t="str">
        <f t="shared" si="600"/>
        <v/>
      </c>
    </row>
    <row r="7630" spans="2:19" x14ac:dyDescent="0.3">
      <c r="B7630" s="24" t="str">
        <f>_xlfn.IFNA(VLOOKUP(A7630,list!B:C,2,FALSE),"")</f>
        <v/>
      </c>
      <c r="D7630" s="24" t="str">
        <f>_xlfn.IFNA(VLOOKUP(C7630,list!$G$2:$I$10,2,FALSE),"")</f>
        <v/>
      </c>
      <c r="E7630" s="24" t="str">
        <f>_xlfn.IFNA(VLOOKUP(C7630,list!G:I,3,FALSE),"")</f>
        <v/>
      </c>
      <c r="O7630" s="26" t="str">
        <f t="shared" si="597"/>
        <v/>
      </c>
      <c r="P7630" s="28" t="str">
        <f t="shared" si="601"/>
        <v/>
      </c>
      <c r="Q7630" s="24" t="str">
        <f t="shared" si="598"/>
        <v/>
      </c>
      <c r="R7630" s="24" t="str">
        <f t="shared" si="599"/>
        <v/>
      </c>
      <c r="S7630" s="27" t="str">
        <f t="shared" si="600"/>
        <v/>
      </c>
    </row>
    <row r="7631" spans="2:19" x14ac:dyDescent="0.3">
      <c r="B7631" s="24" t="str">
        <f>_xlfn.IFNA(VLOOKUP(A7631,list!B:C,2,FALSE),"")</f>
        <v/>
      </c>
      <c r="D7631" s="24" t="str">
        <f>_xlfn.IFNA(VLOOKUP(C7631,list!$G$2:$I$10,2,FALSE),"")</f>
        <v/>
      </c>
      <c r="E7631" s="24" t="str">
        <f>_xlfn.IFNA(VLOOKUP(C7631,list!G:I,3,FALSE),"")</f>
        <v/>
      </c>
      <c r="O7631" s="26" t="str">
        <f t="shared" si="597"/>
        <v/>
      </c>
      <c r="P7631" s="28" t="str">
        <f t="shared" si="601"/>
        <v/>
      </c>
      <c r="Q7631" s="24" t="str">
        <f t="shared" si="598"/>
        <v/>
      </c>
      <c r="R7631" s="24" t="str">
        <f t="shared" si="599"/>
        <v/>
      </c>
      <c r="S7631" s="27" t="str">
        <f t="shared" si="600"/>
        <v/>
      </c>
    </row>
    <row r="7632" spans="2:19" x14ac:dyDescent="0.3">
      <c r="B7632" s="24" t="str">
        <f>_xlfn.IFNA(VLOOKUP(A7632,list!B:C,2,FALSE),"")</f>
        <v/>
      </c>
      <c r="D7632" s="24" t="str">
        <f>_xlfn.IFNA(VLOOKUP(C7632,list!$G$2:$I$10,2,FALSE),"")</f>
        <v/>
      </c>
      <c r="E7632" s="24" t="str">
        <f>_xlfn.IFNA(VLOOKUP(C7632,list!G:I,3,FALSE),"")</f>
        <v/>
      </c>
      <c r="O7632" s="26" t="str">
        <f t="shared" si="597"/>
        <v/>
      </c>
      <c r="P7632" s="28" t="str">
        <f t="shared" si="601"/>
        <v/>
      </c>
      <c r="Q7632" s="24" t="str">
        <f t="shared" si="598"/>
        <v/>
      </c>
      <c r="R7632" s="24" t="str">
        <f t="shared" si="599"/>
        <v/>
      </c>
      <c r="S7632" s="27" t="str">
        <f t="shared" si="600"/>
        <v/>
      </c>
    </row>
    <row r="7633" spans="2:19" x14ac:dyDescent="0.3">
      <c r="B7633" s="24" t="str">
        <f>_xlfn.IFNA(VLOOKUP(A7633,list!B:C,2,FALSE),"")</f>
        <v/>
      </c>
      <c r="D7633" s="24" t="str">
        <f>_xlfn.IFNA(VLOOKUP(C7633,list!$G$2:$I$10,2,FALSE),"")</f>
        <v/>
      </c>
      <c r="E7633" s="24" t="str">
        <f>_xlfn.IFNA(VLOOKUP(C7633,list!G:I,3,FALSE),"")</f>
        <v/>
      </c>
      <c r="O7633" s="26" t="str">
        <f t="shared" si="597"/>
        <v/>
      </c>
      <c r="P7633" s="28" t="str">
        <f t="shared" si="601"/>
        <v/>
      </c>
      <c r="Q7633" s="24" t="str">
        <f t="shared" si="598"/>
        <v/>
      </c>
      <c r="R7633" s="24" t="str">
        <f t="shared" si="599"/>
        <v/>
      </c>
      <c r="S7633" s="27" t="str">
        <f t="shared" si="600"/>
        <v/>
      </c>
    </row>
    <row r="7634" spans="2:19" x14ac:dyDescent="0.3">
      <c r="B7634" s="24" t="str">
        <f>_xlfn.IFNA(VLOOKUP(A7634,list!B:C,2,FALSE),"")</f>
        <v/>
      </c>
      <c r="D7634" s="24" t="str">
        <f>_xlfn.IFNA(VLOOKUP(C7634,list!$G$2:$I$10,2,FALSE),"")</f>
        <v/>
      </c>
      <c r="E7634" s="24" t="str">
        <f>_xlfn.IFNA(VLOOKUP(C7634,list!G:I,3,FALSE),"")</f>
        <v/>
      </c>
      <c r="O7634" s="26" t="str">
        <f t="shared" si="597"/>
        <v/>
      </c>
      <c r="P7634" s="28" t="str">
        <f t="shared" si="601"/>
        <v/>
      </c>
      <c r="Q7634" s="24" t="str">
        <f t="shared" si="598"/>
        <v/>
      </c>
      <c r="R7634" s="24" t="str">
        <f t="shared" si="599"/>
        <v/>
      </c>
      <c r="S7634" s="27" t="str">
        <f t="shared" si="600"/>
        <v/>
      </c>
    </row>
    <row r="7635" spans="2:19" x14ac:dyDescent="0.3">
      <c r="B7635" s="24" t="str">
        <f>_xlfn.IFNA(VLOOKUP(A7635,list!B:C,2,FALSE),"")</f>
        <v/>
      </c>
      <c r="D7635" s="24" t="str">
        <f>_xlfn.IFNA(VLOOKUP(C7635,list!$G$2:$I$10,2,FALSE),"")</f>
        <v/>
      </c>
      <c r="E7635" s="24" t="str">
        <f>_xlfn.IFNA(VLOOKUP(C7635,list!G:I,3,FALSE),"")</f>
        <v/>
      </c>
      <c r="O7635" s="26" t="str">
        <f t="shared" si="597"/>
        <v/>
      </c>
      <c r="P7635" s="28" t="str">
        <f t="shared" si="601"/>
        <v/>
      </c>
      <c r="Q7635" s="24" t="str">
        <f t="shared" si="598"/>
        <v/>
      </c>
      <c r="R7635" s="24" t="str">
        <f t="shared" si="599"/>
        <v/>
      </c>
      <c r="S7635" s="27" t="str">
        <f t="shared" si="600"/>
        <v/>
      </c>
    </row>
    <row r="7636" spans="2:19" x14ac:dyDescent="0.3">
      <c r="B7636" s="24" t="str">
        <f>_xlfn.IFNA(VLOOKUP(A7636,list!B:C,2,FALSE),"")</f>
        <v/>
      </c>
      <c r="D7636" s="24" t="str">
        <f>_xlfn.IFNA(VLOOKUP(C7636,list!$G$2:$I$10,2,FALSE),"")</f>
        <v/>
      </c>
      <c r="E7636" s="24" t="str">
        <f>_xlfn.IFNA(VLOOKUP(C7636,list!G:I,3,FALSE),"")</f>
        <v/>
      </c>
      <c r="O7636" s="26" t="str">
        <f t="shared" si="597"/>
        <v/>
      </c>
      <c r="P7636" s="28" t="str">
        <f t="shared" si="601"/>
        <v/>
      </c>
      <c r="Q7636" s="24" t="str">
        <f t="shared" si="598"/>
        <v/>
      </c>
      <c r="R7636" s="24" t="str">
        <f t="shared" si="599"/>
        <v/>
      </c>
      <c r="S7636" s="27" t="str">
        <f t="shared" si="600"/>
        <v/>
      </c>
    </row>
    <row r="7637" spans="2:19" x14ac:dyDescent="0.3">
      <c r="B7637" s="24" t="str">
        <f>_xlfn.IFNA(VLOOKUP(A7637,list!B:C,2,FALSE),"")</f>
        <v/>
      </c>
      <c r="D7637" s="24" t="str">
        <f>_xlfn.IFNA(VLOOKUP(C7637,list!$G$2:$I$10,2,FALSE),"")</f>
        <v/>
      </c>
      <c r="E7637" s="24" t="str">
        <f>_xlfn.IFNA(VLOOKUP(C7637,list!G:I,3,FALSE),"")</f>
        <v/>
      </c>
      <c r="O7637" s="26" t="str">
        <f t="shared" si="597"/>
        <v/>
      </c>
      <c r="P7637" s="28" t="str">
        <f t="shared" si="601"/>
        <v/>
      </c>
      <c r="Q7637" s="24" t="str">
        <f t="shared" si="598"/>
        <v/>
      </c>
      <c r="R7637" s="24" t="str">
        <f t="shared" si="599"/>
        <v/>
      </c>
      <c r="S7637" s="27" t="str">
        <f t="shared" si="600"/>
        <v/>
      </c>
    </row>
    <row r="7638" spans="2:19" x14ac:dyDescent="0.3">
      <c r="B7638" s="24" t="str">
        <f>_xlfn.IFNA(VLOOKUP(A7638,list!B:C,2,FALSE),"")</f>
        <v/>
      </c>
      <c r="D7638" s="24" t="str">
        <f>_xlfn.IFNA(VLOOKUP(C7638,list!$G$2:$I$10,2,FALSE),"")</f>
        <v/>
      </c>
      <c r="E7638" s="24" t="str">
        <f>_xlfn.IFNA(VLOOKUP(C7638,list!G:I,3,FALSE),"")</f>
        <v/>
      </c>
      <c r="O7638" s="26" t="str">
        <f t="shared" si="597"/>
        <v/>
      </c>
      <c r="P7638" s="28" t="str">
        <f t="shared" si="601"/>
        <v/>
      </c>
      <c r="Q7638" s="24" t="str">
        <f t="shared" si="598"/>
        <v/>
      </c>
      <c r="R7638" s="24" t="str">
        <f t="shared" si="599"/>
        <v/>
      </c>
      <c r="S7638" s="27" t="str">
        <f t="shared" si="600"/>
        <v/>
      </c>
    </row>
    <row r="7639" spans="2:19" x14ac:dyDescent="0.3">
      <c r="B7639" s="24" t="str">
        <f>_xlfn.IFNA(VLOOKUP(A7639,list!B:C,2,FALSE),"")</f>
        <v/>
      </c>
      <c r="D7639" s="24" t="str">
        <f>_xlfn.IFNA(VLOOKUP(C7639,list!$G$2:$I$10,2,FALSE),"")</f>
        <v/>
      </c>
      <c r="E7639" s="24" t="str">
        <f>_xlfn.IFNA(VLOOKUP(C7639,list!G:I,3,FALSE),"")</f>
        <v/>
      </c>
      <c r="O7639" s="26" t="str">
        <f t="shared" si="597"/>
        <v/>
      </c>
      <c r="P7639" s="28" t="str">
        <f t="shared" si="601"/>
        <v/>
      </c>
      <c r="Q7639" s="24" t="str">
        <f t="shared" si="598"/>
        <v/>
      </c>
      <c r="R7639" s="24" t="str">
        <f t="shared" si="599"/>
        <v/>
      </c>
      <c r="S7639" s="27" t="str">
        <f t="shared" si="600"/>
        <v/>
      </c>
    </row>
    <row r="7640" spans="2:19" x14ac:dyDescent="0.3">
      <c r="B7640" s="24" t="str">
        <f>_xlfn.IFNA(VLOOKUP(A7640,list!B:C,2,FALSE),"")</f>
        <v/>
      </c>
      <c r="D7640" s="24" t="str">
        <f>_xlfn.IFNA(VLOOKUP(C7640,list!$G$2:$I$10,2,FALSE),"")</f>
        <v/>
      </c>
      <c r="E7640" s="24" t="str">
        <f>_xlfn.IFNA(VLOOKUP(C7640,list!G:I,3,FALSE),"")</f>
        <v/>
      </c>
      <c r="O7640" s="26" t="str">
        <f t="shared" si="597"/>
        <v/>
      </c>
      <c r="P7640" s="28" t="str">
        <f t="shared" si="601"/>
        <v/>
      </c>
      <c r="Q7640" s="24" t="str">
        <f t="shared" si="598"/>
        <v/>
      </c>
      <c r="R7640" s="24" t="str">
        <f t="shared" si="599"/>
        <v/>
      </c>
      <c r="S7640" s="27" t="str">
        <f t="shared" si="600"/>
        <v/>
      </c>
    </row>
    <row r="7641" spans="2:19" x14ac:dyDescent="0.3">
      <c r="B7641" s="24" t="str">
        <f>_xlfn.IFNA(VLOOKUP(A7641,list!B:C,2,FALSE),"")</f>
        <v/>
      </c>
      <c r="D7641" s="24" t="str">
        <f>_xlfn.IFNA(VLOOKUP(C7641,list!$G$2:$I$10,2,FALSE),"")</f>
        <v/>
      </c>
      <c r="E7641" s="24" t="str">
        <f>_xlfn.IFNA(VLOOKUP(C7641,list!G:I,3,FALSE),"")</f>
        <v/>
      </c>
      <c r="O7641" s="26" t="str">
        <f t="shared" si="597"/>
        <v/>
      </c>
      <c r="P7641" s="28" t="str">
        <f t="shared" si="601"/>
        <v/>
      </c>
      <c r="Q7641" s="24" t="str">
        <f t="shared" si="598"/>
        <v/>
      </c>
      <c r="R7641" s="24" t="str">
        <f t="shared" si="599"/>
        <v/>
      </c>
      <c r="S7641" s="27" t="str">
        <f t="shared" si="600"/>
        <v/>
      </c>
    </row>
    <row r="7642" spans="2:19" x14ac:dyDescent="0.3">
      <c r="B7642" s="24" t="str">
        <f>_xlfn.IFNA(VLOOKUP(A7642,list!B:C,2,FALSE),"")</f>
        <v/>
      </c>
      <c r="D7642" s="24" t="str">
        <f>_xlfn.IFNA(VLOOKUP(C7642,list!$G$2:$I$10,2,FALSE),"")</f>
        <v/>
      </c>
      <c r="E7642" s="24" t="str">
        <f>_xlfn.IFNA(VLOOKUP(C7642,list!G:I,3,FALSE),"")</f>
        <v/>
      </c>
      <c r="O7642" s="26" t="str">
        <f t="shared" si="597"/>
        <v/>
      </c>
      <c r="P7642" s="28" t="str">
        <f t="shared" si="601"/>
        <v/>
      </c>
      <c r="Q7642" s="24" t="str">
        <f t="shared" si="598"/>
        <v/>
      </c>
      <c r="R7642" s="24" t="str">
        <f t="shared" si="599"/>
        <v/>
      </c>
      <c r="S7642" s="27" t="str">
        <f t="shared" si="600"/>
        <v/>
      </c>
    </row>
    <row r="7643" spans="2:19" x14ac:dyDescent="0.3">
      <c r="B7643" s="24" t="str">
        <f>_xlfn.IFNA(VLOOKUP(A7643,list!B:C,2,FALSE),"")</f>
        <v/>
      </c>
      <c r="D7643" s="24" t="str">
        <f>_xlfn.IFNA(VLOOKUP(C7643,list!$G$2:$I$10,2,FALSE),"")</f>
        <v/>
      </c>
      <c r="E7643" s="24" t="str">
        <f>_xlfn.IFNA(VLOOKUP(C7643,list!G:I,3,FALSE),"")</f>
        <v/>
      </c>
      <c r="O7643" s="26" t="str">
        <f t="shared" si="597"/>
        <v/>
      </c>
      <c r="P7643" s="28" t="str">
        <f t="shared" si="601"/>
        <v/>
      </c>
      <c r="Q7643" s="24" t="str">
        <f t="shared" si="598"/>
        <v/>
      </c>
      <c r="R7643" s="24" t="str">
        <f t="shared" si="599"/>
        <v/>
      </c>
      <c r="S7643" s="27" t="str">
        <f t="shared" si="600"/>
        <v/>
      </c>
    </row>
    <row r="7644" spans="2:19" x14ac:dyDescent="0.3">
      <c r="B7644" s="24" t="str">
        <f>_xlfn.IFNA(VLOOKUP(A7644,list!B:C,2,FALSE),"")</f>
        <v/>
      </c>
      <c r="D7644" s="24" t="str">
        <f>_xlfn.IFNA(VLOOKUP(C7644,list!$G$2:$I$10,2,FALSE),"")</f>
        <v/>
      </c>
      <c r="E7644" s="24" t="str">
        <f>_xlfn.IFNA(VLOOKUP(C7644,list!G:I,3,FALSE),"")</f>
        <v/>
      </c>
      <c r="O7644" s="26" t="str">
        <f t="shared" si="597"/>
        <v/>
      </c>
      <c r="P7644" s="28" t="str">
        <f t="shared" si="601"/>
        <v/>
      </c>
      <c r="Q7644" s="24" t="str">
        <f t="shared" si="598"/>
        <v/>
      </c>
      <c r="R7644" s="24" t="str">
        <f t="shared" si="599"/>
        <v/>
      </c>
      <c r="S7644" s="27" t="str">
        <f t="shared" si="600"/>
        <v/>
      </c>
    </row>
    <row r="7645" spans="2:19" x14ac:dyDescent="0.3">
      <c r="B7645" s="24" t="str">
        <f>_xlfn.IFNA(VLOOKUP(A7645,list!B:C,2,FALSE),"")</f>
        <v/>
      </c>
      <c r="D7645" s="24" t="str">
        <f>_xlfn.IFNA(VLOOKUP(C7645,list!$G$2:$I$10,2,FALSE),"")</f>
        <v/>
      </c>
      <c r="E7645" s="24" t="str">
        <f>_xlfn.IFNA(VLOOKUP(C7645,list!G:I,3,FALSE),"")</f>
        <v/>
      </c>
      <c r="O7645" s="26" t="str">
        <f t="shared" si="597"/>
        <v/>
      </c>
      <c r="P7645" s="28" t="str">
        <f t="shared" si="601"/>
        <v/>
      </c>
      <c r="Q7645" s="24" t="str">
        <f t="shared" si="598"/>
        <v/>
      </c>
      <c r="R7645" s="24" t="str">
        <f t="shared" si="599"/>
        <v/>
      </c>
      <c r="S7645" s="27" t="str">
        <f t="shared" si="600"/>
        <v/>
      </c>
    </row>
    <row r="7646" spans="2:19" x14ac:dyDescent="0.3">
      <c r="B7646" s="24" t="str">
        <f>_xlfn.IFNA(VLOOKUP(A7646,list!B:C,2,FALSE),"")</f>
        <v/>
      </c>
      <c r="D7646" s="24" t="str">
        <f>_xlfn.IFNA(VLOOKUP(C7646,list!$G$2:$I$10,2,FALSE),"")</f>
        <v/>
      </c>
      <c r="E7646" s="24" t="str">
        <f>_xlfn.IFNA(VLOOKUP(C7646,list!G:I,3,FALSE),"")</f>
        <v/>
      </c>
      <c r="O7646" s="26" t="str">
        <f t="shared" si="597"/>
        <v/>
      </c>
      <c r="P7646" s="28" t="str">
        <f t="shared" si="601"/>
        <v/>
      </c>
      <c r="Q7646" s="24" t="str">
        <f t="shared" si="598"/>
        <v/>
      </c>
      <c r="R7646" s="24" t="str">
        <f t="shared" si="599"/>
        <v/>
      </c>
      <c r="S7646" s="27" t="str">
        <f t="shared" si="600"/>
        <v/>
      </c>
    </row>
    <row r="7647" spans="2:19" x14ac:dyDescent="0.3">
      <c r="B7647" s="24" t="str">
        <f>_xlfn.IFNA(VLOOKUP(A7647,list!B:C,2,FALSE),"")</f>
        <v/>
      </c>
      <c r="D7647" s="24" t="str">
        <f>_xlfn.IFNA(VLOOKUP(C7647,list!$G$2:$I$10,2,FALSE),"")</f>
        <v/>
      </c>
      <c r="E7647" s="24" t="str">
        <f>_xlfn.IFNA(VLOOKUP(C7647,list!G:I,3,FALSE),"")</f>
        <v/>
      </c>
      <c r="O7647" s="26" t="str">
        <f t="shared" si="597"/>
        <v/>
      </c>
      <c r="P7647" s="28" t="str">
        <f t="shared" si="601"/>
        <v/>
      </c>
      <c r="Q7647" s="24" t="str">
        <f t="shared" si="598"/>
        <v/>
      </c>
      <c r="R7647" s="24" t="str">
        <f t="shared" si="599"/>
        <v/>
      </c>
      <c r="S7647" s="27" t="str">
        <f t="shared" si="600"/>
        <v/>
      </c>
    </row>
    <row r="7648" spans="2:19" x14ac:dyDescent="0.3">
      <c r="B7648" s="24" t="str">
        <f>_xlfn.IFNA(VLOOKUP(A7648,list!B:C,2,FALSE),"")</f>
        <v/>
      </c>
      <c r="D7648" s="24" t="str">
        <f>_xlfn.IFNA(VLOOKUP(C7648,list!$G$2:$I$10,2,FALSE),"")</f>
        <v/>
      </c>
      <c r="E7648" s="24" t="str">
        <f>_xlfn.IFNA(VLOOKUP(C7648,list!G:I,3,FALSE),"")</f>
        <v/>
      </c>
      <c r="O7648" s="26" t="str">
        <f t="shared" si="597"/>
        <v/>
      </c>
      <c r="P7648" s="28" t="str">
        <f t="shared" si="601"/>
        <v/>
      </c>
      <c r="Q7648" s="24" t="str">
        <f t="shared" si="598"/>
        <v/>
      </c>
      <c r="R7648" s="24" t="str">
        <f t="shared" si="599"/>
        <v/>
      </c>
      <c r="S7648" s="27" t="str">
        <f t="shared" si="600"/>
        <v/>
      </c>
    </row>
    <row r="7649" spans="2:19" x14ac:dyDescent="0.3">
      <c r="B7649" s="24" t="str">
        <f>_xlfn.IFNA(VLOOKUP(A7649,list!B:C,2,FALSE),"")</f>
        <v/>
      </c>
      <c r="D7649" s="24" t="str">
        <f>_xlfn.IFNA(VLOOKUP(C7649,list!$G$2:$I$10,2,FALSE),"")</f>
        <v/>
      </c>
      <c r="E7649" s="24" t="str">
        <f>_xlfn.IFNA(VLOOKUP(C7649,list!G:I,3,FALSE),"")</f>
        <v/>
      </c>
      <c r="O7649" s="26" t="str">
        <f t="shared" si="597"/>
        <v/>
      </c>
      <c r="P7649" s="28" t="str">
        <f t="shared" si="601"/>
        <v/>
      </c>
      <c r="Q7649" s="24" t="str">
        <f t="shared" si="598"/>
        <v/>
      </c>
      <c r="R7649" s="24" t="str">
        <f t="shared" si="599"/>
        <v/>
      </c>
      <c r="S7649" s="27" t="str">
        <f t="shared" si="600"/>
        <v/>
      </c>
    </row>
    <row r="7650" spans="2:19" x14ac:dyDescent="0.3">
      <c r="B7650" s="24" t="str">
        <f>_xlfn.IFNA(VLOOKUP(A7650,list!B:C,2,FALSE),"")</f>
        <v/>
      </c>
      <c r="D7650" s="24" t="str">
        <f>_xlfn.IFNA(VLOOKUP(C7650,list!$G$2:$I$10,2,FALSE),"")</f>
        <v/>
      </c>
      <c r="E7650" s="24" t="str">
        <f>_xlfn.IFNA(VLOOKUP(C7650,list!G:I,3,FALSE),"")</f>
        <v/>
      </c>
      <c r="O7650" s="26" t="str">
        <f t="shared" si="597"/>
        <v/>
      </c>
      <c r="P7650" s="28" t="str">
        <f t="shared" si="601"/>
        <v/>
      </c>
      <c r="Q7650" s="24" t="str">
        <f t="shared" si="598"/>
        <v/>
      </c>
      <c r="R7650" s="24" t="str">
        <f t="shared" si="599"/>
        <v/>
      </c>
      <c r="S7650" s="27" t="str">
        <f t="shared" si="600"/>
        <v/>
      </c>
    </row>
    <row r="7651" spans="2:19" x14ac:dyDescent="0.3">
      <c r="B7651" s="24" t="str">
        <f>_xlfn.IFNA(VLOOKUP(A7651,list!B:C,2,FALSE),"")</f>
        <v/>
      </c>
      <c r="D7651" s="24" t="str">
        <f>_xlfn.IFNA(VLOOKUP(C7651,list!$G$2:$I$10,2,FALSE),"")</f>
        <v/>
      </c>
      <c r="E7651" s="24" t="str">
        <f>_xlfn.IFNA(VLOOKUP(C7651,list!G:I,3,FALSE),"")</f>
        <v/>
      </c>
      <c r="O7651" s="26" t="str">
        <f t="shared" si="597"/>
        <v/>
      </c>
      <c r="P7651" s="28" t="str">
        <f t="shared" si="601"/>
        <v/>
      </c>
      <c r="Q7651" s="24" t="str">
        <f t="shared" si="598"/>
        <v/>
      </c>
      <c r="R7651" s="24" t="str">
        <f t="shared" si="599"/>
        <v/>
      </c>
      <c r="S7651" s="27" t="str">
        <f t="shared" si="600"/>
        <v/>
      </c>
    </row>
    <row r="7652" spans="2:19" x14ac:dyDescent="0.3">
      <c r="B7652" s="24" t="str">
        <f>_xlfn.IFNA(VLOOKUP(A7652,list!B:C,2,FALSE),"")</f>
        <v/>
      </c>
      <c r="D7652" s="24" t="str">
        <f>_xlfn.IFNA(VLOOKUP(C7652,list!$G$2:$I$10,2,FALSE),"")</f>
        <v/>
      </c>
      <c r="E7652" s="24" t="str">
        <f>_xlfn.IFNA(VLOOKUP(C7652,list!G:I,3,FALSE),"")</f>
        <v/>
      </c>
      <c r="O7652" s="26" t="str">
        <f t="shared" si="597"/>
        <v/>
      </c>
      <c r="P7652" s="28" t="str">
        <f t="shared" si="601"/>
        <v/>
      </c>
      <c r="Q7652" s="24" t="str">
        <f t="shared" si="598"/>
        <v/>
      </c>
      <c r="R7652" s="24" t="str">
        <f t="shared" si="599"/>
        <v/>
      </c>
      <c r="S7652" s="27" t="str">
        <f t="shared" si="600"/>
        <v/>
      </c>
    </row>
    <row r="7653" spans="2:19" x14ac:dyDescent="0.3">
      <c r="B7653" s="24" t="str">
        <f>_xlfn.IFNA(VLOOKUP(A7653,list!B:C,2,FALSE),"")</f>
        <v/>
      </c>
      <c r="D7653" s="24" t="str">
        <f>_xlfn.IFNA(VLOOKUP(C7653,list!$G$2:$I$10,2,FALSE),"")</f>
        <v/>
      </c>
      <c r="E7653" s="24" t="str">
        <f>_xlfn.IFNA(VLOOKUP(C7653,list!G:I,3,FALSE),"")</f>
        <v/>
      </c>
      <c r="O7653" s="26" t="str">
        <f t="shared" si="597"/>
        <v/>
      </c>
      <c r="P7653" s="28" t="str">
        <f t="shared" si="601"/>
        <v/>
      </c>
      <c r="Q7653" s="24" t="str">
        <f t="shared" si="598"/>
        <v/>
      </c>
      <c r="R7653" s="24" t="str">
        <f t="shared" si="599"/>
        <v/>
      </c>
      <c r="S7653" s="27" t="str">
        <f t="shared" si="600"/>
        <v/>
      </c>
    </row>
    <row r="7654" spans="2:19" x14ac:dyDescent="0.3">
      <c r="B7654" s="24" t="str">
        <f>_xlfn.IFNA(VLOOKUP(A7654,list!B:C,2,FALSE),"")</f>
        <v/>
      </c>
      <c r="D7654" s="24" t="str">
        <f>_xlfn.IFNA(VLOOKUP(C7654,list!$G$2:$I$10,2,FALSE),"")</f>
        <v/>
      </c>
      <c r="E7654" s="24" t="str">
        <f>_xlfn.IFNA(VLOOKUP(C7654,list!G:I,3,FALSE),"")</f>
        <v/>
      </c>
      <c r="O7654" s="26" t="str">
        <f t="shared" si="597"/>
        <v/>
      </c>
      <c r="P7654" s="28" t="str">
        <f t="shared" si="601"/>
        <v/>
      </c>
      <c r="Q7654" s="24" t="str">
        <f t="shared" si="598"/>
        <v/>
      </c>
      <c r="R7654" s="24" t="str">
        <f t="shared" si="599"/>
        <v/>
      </c>
      <c r="S7654" s="27" t="str">
        <f t="shared" si="600"/>
        <v/>
      </c>
    </row>
    <row r="7655" spans="2:19" x14ac:dyDescent="0.3">
      <c r="B7655" s="24" t="str">
        <f>_xlfn.IFNA(VLOOKUP(A7655,list!B:C,2,FALSE),"")</f>
        <v/>
      </c>
      <c r="D7655" s="24" t="str">
        <f>_xlfn.IFNA(VLOOKUP(C7655,list!$G$2:$I$10,2,FALSE),"")</f>
        <v/>
      </c>
      <c r="E7655" s="24" t="str">
        <f>_xlfn.IFNA(VLOOKUP(C7655,list!G:I,3,FALSE),"")</f>
        <v/>
      </c>
      <c r="O7655" s="26" t="str">
        <f t="shared" si="597"/>
        <v/>
      </c>
      <c r="P7655" s="28" t="str">
        <f t="shared" si="601"/>
        <v/>
      </c>
      <c r="Q7655" s="24" t="str">
        <f t="shared" si="598"/>
        <v/>
      </c>
      <c r="R7655" s="24" t="str">
        <f t="shared" si="599"/>
        <v/>
      </c>
      <c r="S7655" s="27" t="str">
        <f t="shared" si="600"/>
        <v/>
      </c>
    </row>
    <row r="7656" spans="2:19" x14ac:dyDescent="0.3">
      <c r="B7656" s="24" t="str">
        <f>_xlfn.IFNA(VLOOKUP(A7656,list!B:C,2,FALSE),"")</f>
        <v/>
      </c>
      <c r="D7656" s="24" t="str">
        <f>_xlfn.IFNA(VLOOKUP(C7656,list!$G$2:$I$10,2,FALSE),"")</f>
        <v/>
      </c>
      <c r="E7656" s="24" t="str">
        <f>_xlfn.IFNA(VLOOKUP(C7656,list!G:I,3,FALSE),"")</f>
        <v/>
      </c>
      <c r="O7656" s="26" t="str">
        <f t="shared" si="597"/>
        <v/>
      </c>
      <c r="P7656" s="28" t="str">
        <f t="shared" si="601"/>
        <v/>
      </c>
      <c r="Q7656" s="24" t="str">
        <f t="shared" si="598"/>
        <v/>
      </c>
      <c r="R7656" s="24" t="str">
        <f t="shared" si="599"/>
        <v/>
      </c>
      <c r="S7656" s="27" t="str">
        <f t="shared" si="600"/>
        <v/>
      </c>
    </row>
    <row r="7657" spans="2:19" x14ac:dyDescent="0.3">
      <c r="B7657" s="24" t="str">
        <f>_xlfn.IFNA(VLOOKUP(A7657,list!B:C,2,FALSE),"")</f>
        <v/>
      </c>
      <c r="D7657" s="24" t="str">
        <f>_xlfn.IFNA(VLOOKUP(C7657,list!$G$2:$I$10,2,FALSE),"")</f>
        <v/>
      </c>
      <c r="E7657" s="24" t="str">
        <f>_xlfn.IFNA(VLOOKUP(C7657,list!G:I,3,FALSE),"")</f>
        <v/>
      </c>
      <c r="O7657" s="26" t="str">
        <f t="shared" si="597"/>
        <v/>
      </c>
      <c r="P7657" s="28" t="str">
        <f t="shared" si="601"/>
        <v/>
      </c>
      <c r="Q7657" s="24" t="str">
        <f t="shared" si="598"/>
        <v/>
      </c>
      <c r="R7657" s="24" t="str">
        <f t="shared" si="599"/>
        <v/>
      </c>
      <c r="S7657" s="27" t="str">
        <f t="shared" si="600"/>
        <v/>
      </c>
    </row>
    <row r="7658" spans="2:19" x14ac:dyDescent="0.3">
      <c r="B7658" s="24" t="str">
        <f>_xlfn.IFNA(VLOOKUP(A7658,list!B:C,2,FALSE),"")</f>
        <v/>
      </c>
      <c r="D7658" s="24" t="str">
        <f>_xlfn.IFNA(VLOOKUP(C7658,list!$G$2:$I$10,2,FALSE),"")</f>
        <v/>
      </c>
      <c r="E7658" s="24" t="str">
        <f>_xlfn.IFNA(VLOOKUP(C7658,list!G:I,3,FALSE),"")</f>
        <v/>
      </c>
      <c r="O7658" s="26" t="str">
        <f t="shared" si="597"/>
        <v/>
      </c>
      <c r="P7658" s="28" t="str">
        <f t="shared" si="601"/>
        <v/>
      </c>
      <c r="Q7658" s="24" t="str">
        <f t="shared" si="598"/>
        <v/>
      </c>
      <c r="R7658" s="24" t="str">
        <f t="shared" si="599"/>
        <v/>
      </c>
      <c r="S7658" s="27" t="str">
        <f t="shared" si="600"/>
        <v/>
      </c>
    </row>
    <row r="7659" spans="2:19" x14ac:dyDescent="0.3">
      <c r="B7659" s="24" t="str">
        <f>_xlfn.IFNA(VLOOKUP(A7659,list!B:C,2,FALSE),"")</f>
        <v/>
      </c>
      <c r="D7659" s="24" t="str">
        <f>_xlfn.IFNA(VLOOKUP(C7659,list!$G$2:$I$10,2,FALSE),"")</f>
        <v/>
      </c>
      <c r="E7659" s="24" t="str">
        <f>_xlfn.IFNA(VLOOKUP(C7659,list!G:I,3,FALSE),"")</f>
        <v/>
      </c>
      <c r="O7659" s="26" t="str">
        <f t="shared" si="597"/>
        <v/>
      </c>
      <c r="P7659" s="28" t="str">
        <f t="shared" si="601"/>
        <v/>
      </c>
      <c r="Q7659" s="24" t="str">
        <f t="shared" si="598"/>
        <v/>
      </c>
      <c r="R7659" s="24" t="str">
        <f t="shared" si="599"/>
        <v/>
      </c>
      <c r="S7659" s="27" t="str">
        <f t="shared" si="600"/>
        <v/>
      </c>
    </row>
    <row r="7660" spans="2:19" x14ac:dyDescent="0.3">
      <c r="B7660" s="24" t="str">
        <f>_xlfn.IFNA(VLOOKUP(A7660,list!B:C,2,FALSE),"")</f>
        <v/>
      </c>
      <c r="D7660" s="24" t="str">
        <f>_xlfn.IFNA(VLOOKUP(C7660,list!$G$2:$I$10,2,FALSE),"")</f>
        <v/>
      </c>
      <c r="E7660" s="24" t="str">
        <f>_xlfn.IFNA(VLOOKUP(C7660,list!G:I,3,FALSE),"")</f>
        <v/>
      </c>
      <c r="O7660" s="26" t="str">
        <f t="shared" si="597"/>
        <v/>
      </c>
      <c r="P7660" s="28" t="str">
        <f t="shared" si="601"/>
        <v/>
      </c>
      <c r="Q7660" s="24" t="str">
        <f t="shared" si="598"/>
        <v/>
      </c>
      <c r="R7660" s="24" t="str">
        <f t="shared" si="599"/>
        <v/>
      </c>
      <c r="S7660" s="27" t="str">
        <f t="shared" si="600"/>
        <v/>
      </c>
    </row>
    <row r="7661" spans="2:19" x14ac:dyDescent="0.3">
      <c r="B7661" s="24" t="str">
        <f>_xlfn.IFNA(VLOOKUP(A7661,list!B:C,2,FALSE),"")</f>
        <v/>
      </c>
      <c r="D7661" s="24" t="str">
        <f>_xlfn.IFNA(VLOOKUP(C7661,list!$G$2:$I$10,2,FALSE),"")</f>
        <v/>
      </c>
      <c r="E7661" s="24" t="str">
        <f>_xlfn.IFNA(VLOOKUP(C7661,list!G:I,3,FALSE),"")</f>
        <v/>
      </c>
      <c r="O7661" s="26" t="str">
        <f t="shared" si="597"/>
        <v/>
      </c>
      <c r="P7661" s="28" t="str">
        <f t="shared" si="601"/>
        <v/>
      </c>
      <c r="Q7661" s="24" t="str">
        <f t="shared" si="598"/>
        <v/>
      </c>
      <c r="R7661" s="24" t="str">
        <f t="shared" si="599"/>
        <v/>
      </c>
      <c r="S7661" s="27" t="str">
        <f t="shared" si="600"/>
        <v/>
      </c>
    </row>
    <row r="7662" spans="2:19" x14ac:dyDescent="0.3">
      <c r="B7662" s="24" t="str">
        <f>_xlfn.IFNA(VLOOKUP(A7662,list!B:C,2,FALSE),"")</f>
        <v/>
      </c>
      <c r="D7662" s="24" t="str">
        <f>_xlfn.IFNA(VLOOKUP(C7662,list!$G$2:$I$10,2,FALSE),"")</f>
        <v/>
      </c>
      <c r="E7662" s="24" t="str">
        <f>_xlfn.IFNA(VLOOKUP(C7662,list!G:I,3,FALSE),"")</f>
        <v/>
      </c>
      <c r="O7662" s="26" t="str">
        <f t="shared" si="597"/>
        <v/>
      </c>
      <c r="P7662" s="28" t="str">
        <f t="shared" si="601"/>
        <v/>
      </c>
      <c r="Q7662" s="24" t="str">
        <f t="shared" si="598"/>
        <v/>
      </c>
      <c r="R7662" s="24" t="str">
        <f t="shared" si="599"/>
        <v/>
      </c>
      <c r="S7662" s="27" t="str">
        <f t="shared" si="600"/>
        <v/>
      </c>
    </row>
    <row r="7663" spans="2:19" x14ac:dyDescent="0.3">
      <c r="B7663" s="24" t="str">
        <f>_xlfn.IFNA(VLOOKUP(A7663,list!B:C,2,FALSE),"")</f>
        <v/>
      </c>
      <c r="D7663" s="24" t="str">
        <f>_xlfn.IFNA(VLOOKUP(C7663,list!$G$2:$I$10,2,FALSE),"")</f>
        <v/>
      </c>
      <c r="E7663" s="24" t="str">
        <f>_xlfn.IFNA(VLOOKUP(C7663,list!G:I,3,FALSE),"")</f>
        <v/>
      </c>
      <c r="O7663" s="26" t="str">
        <f t="shared" si="597"/>
        <v/>
      </c>
      <c r="P7663" s="28" t="str">
        <f t="shared" si="601"/>
        <v/>
      </c>
      <c r="Q7663" s="24" t="str">
        <f t="shared" si="598"/>
        <v/>
      </c>
      <c r="R7663" s="24" t="str">
        <f t="shared" si="599"/>
        <v/>
      </c>
      <c r="S7663" s="27" t="str">
        <f t="shared" si="600"/>
        <v/>
      </c>
    </row>
    <row r="7664" spans="2:19" x14ac:dyDescent="0.3">
      <c r="B7664" s="24" t="str">
        <f>_xlfn.IFNA(VLOOKUP(A7664,list!B:C,2,FALSE),"")</f>
        <v/>
      </c>
      <c r="D7664" s="24" t="str">
        <f>_xlfn.IFNA(VLOOKUP(C7664,list!$G$2:$I$10,2,FALSE),"")</f>
        <v/>
      </c>
      <c r="E7664" s="24" t="str">
        <f>_xlfn.IFNA(VLOOKUP(C7664,list!G:I,3,FALSE),"")</f>
        <v/>
      </c>
      <c r="O7664" s="26" t="str">
        <f t="shared" si="597"/>
        <v/>
      </c>
      <c r="P7664" s="28" t="str">
        <f t="shared" si="601"/>
        <v/>
      </c>
      <c r="Q7664" s="24" t="str">
        <f t="shared" si="598"/>
        <v/>
      </c>
      <c r="R7664" s="24" t="str">
        <f t="shared" si="599"/>
        <v/>
      </c>
      <c r="S7664" s="27" t="str">
        <f t="shared" si="600"/>
        <v/>
      </c>
    </row>
    <row r="7665" spans="2:19" x14ac:dyDescent="0.3">
      <c r="B7665" s="24" t="str">
        <f>_xlfn.IFNA(VLOOKUP(A7665,list!B:C,2,FALSE),"")</f>
        <v/>
      </c>
      <c r="D7665" s="24" t="str">
        <f>_xlfn.IFNA(VLOOKUP(C7665,list!$G$2:$I$10,2,FALSE),"")</f>
        <v/>
      </c>
      <c r="E7665" s="24" t="str">
        <f>_xlfn.IFNA(VLOOKUP(C7665,list!G:I,3,FALSE),"")</f>
        <v/>
      </c>
      <c r="O7665" s="26" t="str">
        <f t="shared" si="597"/>
        <v/>
      </c>
      <c r="P7665" s="28" t="str">
        <f t="shared" si="601"/>
        <v/>
      </c>
      <c r="Q7665" s="24" t="str">
        <f t="shared" si="598"/>
        <v/>
      </c>
      <c r="R7665" s="24" t="str">
        <f t="shared" si="599"/>
        <v/>
      </c>
      <c r="S7665" s="27" t="str">
        <f t="shared" si="600"/>
        <v/>
      </c>
    </row>
    <row r="7666" spans="2:19" x14ac:dyDescent="0.3">
      <c r="B7666" s="24" t="str">
        <f>_xlfn.IFNA(VLOOKUP(A7666,list!B:C,2,FALSE),"")</f>
        <v/>
      </c>
      <c r="D7666" s="24" t="str">
        <f>_xlfn.IFNA(VLOOKUP(C7666,list!$G$2:$I$10,2,FALSE),"")</f>
        <v/>
      </c>
      <c r="E7666" s="24" t="str">
        <f>_xlfn.IFNA(VLOOKUP(C7666,list!G:I,3,FALSE),"")</f>
        <v/>
      </c>
      <c r="O7666" s="26" t="str">
        <f t="shared" si="597"/>
        <v/>
      </c>
      <c r="P7666" s="28" t="str">
        <f t="shared" si="601"/>
        <v/>
      </c>
      <c r="Q7666" s="24" t="str">
        <f t="shared" si="598"/>
        <v/>
      </c>
      <c r="R7666" s="24" t="str">
        <f t="shared" si="599"/>
        <v/>
      </c>
      <c r="S7666" s="27" t="str">
        <f t="shared" si="600"/>
        <v/>
      </c>
    </row>
    <row r="7667" spans="2:19" x14ac:dyDescent="0.3">
      <c r="B7667" s="24" t="str">
        <f>_xlfn.IFNA(VLOOKUP(A7667,list!B:C,2,FALSE),"")</f>
        <v/>
      </c>
      <c r="D7667" s="24" t="str">
        <f>_xlfn.IFNA(VLOOKUP(C7667,list!$G$2:$I$10,2,FALSE),"")</f>
        <v/>
      </c>
      <c r="E7667" s="24" t="str">
        <f>_xlfn.IFNA(VLOOKUP(C7667,list!G:I,3,FALSE),"")</f>
        <v/>
      </c>
      <c r="O7667" s="26" t="str">
        <f t="shared" si="597"/>
        <v/>
      </c>
      <c r="P7667" s="28" t="str">
        <f t="shared" si="601"/>
        <v/>
      </c>
      <c r="Q7667" s="24" t="str">
        <f t="shared" si="598"/>
        <v/>
      </c>
      <c r="R7667" s="24" t="str">
        <f t="shared" si="599"/>
        <v/>
      </c>
      <c r="S7667" s="27" t="str">
        <f t="shared" si="600"/>
        <v/>
      </c>
    </row>
    <row r="7668" spans="2:19" x14ac:dyDescent="0.3">
      <c r="B7668" s="24" t="str">
        <f>_xlfn.IFNA(VLOOKUP(A7668,list!B:C,2,FALSE),"")</f>
        <v/>
      </c>
      <c r="D7668" s="24" t="str">
        <f>_xlfn.IFNA(VLOOKUP(C7668,list!$G$2:$I$10,2,FALSE),"")</f>
        <v/>
      </c>
      <c r="E7668" s="24" t="str">
        <f>_xlfn.IFNA(VLOOKUP(C7668,list!G:I,3,FALSE),"")</f>
        <v/>
      </c>
      <c r="O7668" s="26" t="str">
        <f t="shared" si="597"/>
        <v/>
      </c>
      <c r="P7668" s="28" t="str">
        <f t="shared" si="601"/>
        <v/>
      </c>
      <c r="Q7668" s="24" t="str">
        <f t="shared" si="598"/>
        <v/>
      </c>
      <c r="R7668" s="24" t="str">
        <f t="shared" si="599"/>
        <v/>
      </c>
      <c r="S7668" s="27" t="str">
        <f t="shared" si="600"/>
        <v/>
      </c>
    </row>
    <row r="7669" spans="2:19" x14ac:dyDescent="0.3">
      <c r="B7669" s="24" t="str">
        <f>_xlfn.IFNA(VLOOKUP(A7669,list!B:C,2,FALSE),"")</f>
        <v/>
      </c>
      <c r="D7669" s="24" t="str">
        <f>_xlfn.IFNA(VLOOKUP(C7669,list!$G$2:$I$10,2,FALSE),"")</f>
        <v/>
      </c>
      <c r="E7669" s="24" t="str">
        <f>_xlfn.IFNA(VLOOKUP(C7669,list!G:I,3,FALSE),"")</f>
        <v/>
      </c>
      <c r="O7669" s="26" t="str">
        <f t="shared" si="597"/>
        <v/>
      </c>
      <c r="P7669" s="28" t="str">
        <f t="shared" si="601"/>
        <v/>
      </c>
      <c r="Q7669" s="24" t="str">
        <f t="shared" si="598"/>
        <v/>
      </c>
      <c r="R7669" s="24" t="str">
        <f t="shared" si="599"/>
        <v/>
      </c>
      <c r="S7669" s="27" t="str">
        <f t="shared" si="600"/>
        <v/>
      </c>
    </row>
    <row r="7670" spans="2:19" x14ac:dyDescent="0.3">
      <c r="B7670" s="24" t="str">
        <f>_xlfn.IFNA(VLOOKUP(A7670,list!B:C,2,FALSE),"")</f>
        <v/>
      </c>
      <c r="D7670" s="24" t="str">
        <f>_xlfn.IFNA(VLOOKUP(C7670,list!$G$2:$I$10,2,FALSE),"")</f>
        <v/>
      </c>
      <c r="E7670" s="24" t="str">
        <f>_xlfn.IFNA(VLOOKUP(C7670,list!G:I,3,FALSE),"")</f>
        <v/>
      </c>
      <c r="O7670" s="26" t="str">
        <f t="shared" si="597"/>
        <v/>
      </c>
      <c r="P7670" s="28" t="str">
        <f t="shared" si="601"/>
        <v/>
      </c>
      <c r="Q7670" s="24" t="str">
        <f t="shared" si="598"/>
        <v/>
      </c>
      <c r="R7670" s="24" t="str">
        <f t="shared" si="599"/>
        <v/>
      </c>
      <c r="S7670" s="27" t="str">
        <f t="shared" si="600"/>
        <v/>
      </c>
    </row>
    <row r="7671" spans="2:19" x14ac:dyDescent="0.3">
      <c r="B7671" s="24" t="str">
        <f>_xlfn.IFNA(VLOOKUP(A7671,list!B:C,2,FALSE),"")</f>
        <v/>
      </c>
      <c r="D7671" s="24" t="str">
        <f>_xlfn.IFNA(VLOOKUP(C7671,list!$G$2:$I$10,2,FALSE),"")</f>
        <v/>
      </c>
      <c r="E7671" s="24" t="str">
        <f>_xlfn.IFNA(VLOOKUP(C7671,list!G:I,3,FALSE),"")</f>
        <v/>
      </c>
      <c r="O7671" s="26" t="str">
        <f t="shared" si="597"/>
        <v/>
      </c>
      <c r="P7671" s="28" t="str">
        <f t="shared" si="601"/>
        <v/>
      </c>
      <c r="Q7671" s="24" t="str">
        <f t="shared" si="598"/>
        <v/>
      </c>
      <c r="R7671" s="24" t="str">
        <f t="shared" si="599"/>
        <v/>
      </c>
      <c r="S7671" s="27" t="str">
        <f t="shared" si="600"/>
        <v/>
      </c>
    </row>
    <row r="7672" spans="2:19" x14ac:dyDescent="0.3">
      <c r="B7672" s="24" t="str">
        <f>_xlfn.IFNA(VLOOKUP(A7672,list!B:C,2,FALSE),"")</f>
        <v/>
      </c>
      <c r="D7672" s="24" t="str">
        <f>_xlfn.IFNA(VLOOKUP(C7672,list!$G$2:$I$10,2,FALSE),"")</f>
        <v/>
      </c>
      <c r="E7672" s="24" t="str">
        <f>_xlfn.IFNA(VLOOKUP(C7672,list!G:I,3,FALSE),"")</f>
        <v/>
      </c>
      <c r="O7672" s="26" t="str">
        <f t="shared" si="597"/>
        <v/>
      </c>
      <c r="P7672" s="28" t="str">
        <f t="shared" si="601"/>
        <v/>
      </c>
      <c r="Q7672" s="24" t="str">
        <f t="shared" si="598"/>
        <v/>
      </c>
      <c r="R7672" s="24" t="str">
        <f t="shared" si="599"/>
        <v/>
      </c>
      <c r="S7672" s="27" t="str">
        <f t="shared" si="600"/>
        <v/>
      </c>
    </row>
    <row r="7673" spans="2:19" x14ac:dyDescent="0.3">
      <c r="B7673" s="24" t="str">
        <f>_xlfn.IFNA(VLOOKUP(A7673,list!B:C,2,FALSE),"")</f>
        <v/>
      </c>
      <c r="D7673" s="24" t="str">
        <f>_xlfn.IFNA(VLOOKUP(C7673,list!$G$2:$I$10,2,FALSE),"")</f>
        <v/>
      </c>
      <c r="E7673" s="24" t="str">
        <f>_xlfn.IFNA(VLOOKUP(C7673,list!G:I,3,FALSE),"")</f>
        <v/>
      </c>
      <c r="O7673" s="26" t="str">
        <f t="shared" si="597"/>
        <v/>
      </c>
      <c r="P7673" s="28" t="str">
        <f t="shared" si="601"/>
        <v/>
      </c>
      <c r="Q7673" s="24" t="str">
        <f t="shared" si="598"/>
        <v/>
      </c>
      <c r="R7673" s="24" t="str">
        <f t="shared" si="599"/>
        <v/>
      </c>
      <c r="S7673" s="27" t="str">
        <f t="shared" si="600"/>
        <v/>
      </c>
    </row>
    <row r="7674" spans="2:19" x14ac:dyDescent="0.3">
      <c r="B7674" s="24" t="str">
        <f>_xlfn.IFNA(VLOOKUP(A7674,list!B:C,2,FALSE),"")</f>
        <v/>
      </c>
      <c r="D7674" s="24" t="str">
        <f>_xlfn.IFNA(VLOOKUP(C7674,list!$G$2:$I$10,2,FALSE),"")</f>
        <v/>
      </c>
      <c r="E7674" s="24" t="str">
        <f>_xlfn.IFNA(VLOOKUP(C7674,list!G:I,3,FALSE),"")</f>
        <v/>
      </c>
      <c r="O7674" s="26" t="str">
        <f t="shared" si="597"/>
        <v/>
      </c>
      <c r="P7674" s="28" t="str">
        <f t="shared" si="601"/>
        <v/>
      </c>
      <c r="Q7674" s="24" t="str">
        <f t="shared" si="598"/>
        <v/>
      </c>
      <c r="R7674" s="24" t="str">
        <f t="shared" si="599"/>
        <v/>
      </c>
      <c r="S7674" s="27" t="str">
        <f t="shared" si="600"/>
        <v/>
      </c>
    </row>
    <row r="7675" spans="2:19" x14ac:dyDescent="0.3">
      <c r="B7675" s="24" t="str">
        <f>_xlfn.IFNA(VLOOKUP(A7675,list!B:C,2,FALSE),"")</f>
        <v/>
      </c>
      <c r="D7675" s="24" t="str">
        <f>_xlfn.IFNA(VLOOKUP(C7675,list!$G$2:$I$10,2,FALSE),"")</f>
        <v/>
      </c>
      <c r="E7675" s="24" t="str">
        <f>_xlfn.IFNA(VLOOKUP(C7675,list!G:I,3,FALSE),"")</f>
        <v/>
      </c>
      <c r="O7675" s="26" t="str">
        <f t="shared" si="597"/>
        <v/>
      </c>
      <c r="P7675" s="28" t="str">
        <f t="shared" si="601"/>
        <v/>
      </c>
      <c r="Q7675" s="24" t="str">
        <f t="shared" si="598"/>
        <v/>
      </c>
      <c r="R7675" s="24" t="str">
        <f t="shared" si="599"/>
        <v/>
      </c>
      <c r="S7675" s="27" t="str">
        <f t="shared" si="600"/>
        <v/>
      </c>
    </row>
    <row r="7676" spans="2:19" x14ac:dyDescent="0.3">
      <c r="B7676" s="24" t="str">
        <f>_xlfn.IFNA(VLOOKUP(A7676,list!B:C,2,FALSE),"")</f>
        <v/>
      </c>
      <c r="D7676" s="24" t="str">
        <f>_xlfn.IFNA(VLOOKUP(C7676,list!$G$2:$I$10,2,FALSE),"")</f>
        <v/>
      </c>
      <c r="E7676" s="24" t="str">
        <f>_xlfn.IFNA(VLOOKUP(C7676,list!G:I,3,FALSE),"")</f>
        <v/>
      </c>
      <c r="O7676" s="26" t="str">
        <f t="shared" si="597"/>
        <v/>
      </c>
      <c r="P7676" s="28" t="str">
        <f t="shared" si="601"/>
        <v/>
      </c>
      <c r="Q7676" s="24" t="str">
        <f t="shared" si="598"/>
        <v/>
      </c>
      <c r="R7676" s="24" t="str">
        <f t="shared" si="599"/>
        <v/>
      </c>
      <c r="S7676" s="27" t="str">
        <f t="shared" si="600"/>
        <v/>
      </c>
    </row>
    <row r="7677" spans="2:19" x14ac:dyDescent="0.3">
      <c r="B7677" s="24" t="str">
        <f>_xlfn.IFNA(VLOOKUP(A7677,list!B:C,2,FALSE),"")</f>
        <v/>
      </c>
      <c r="D7677" s="24" t="str">
        <f>_xlfn.IFNA(VLOOKUP(C7677,list!$G$2:$I$10,2,FALSE),"")</f>
        <v/>
      </c>
      <c r="E7677" s="24" t="str">
        <f>_xlfn.IFNA(VLOOKUP(C7677,list!G:I,3,FALSE),"")</f>
        <v/>
      </c>
      <c r="O7677" s="26" t="str">
        <f t="shared" si="597"/>
        <v/>
      </c>
      <c r="P7677" s="28" t="str">
        <f t="shared" si="601"/>
        <v/>
      </c>
      <c r="Q7677" s="24" t="str">
        <f t="shared" si="598"/>
        <v/>
      </c>
      <c r="R7677" s="24" t="str">
        <f t="shared" si="599"/>
        <v/>
      </c>
      <c r="S7677" s="27" t="str">
        <f t="shared" si="600"/>
        <v/>
      </c>
    </row>
    <row r="7678" spans="2:19" x14ac:dyDescent="0.3">
      <c r="B7678" s="24" t="str">
        <f>_xlfn.IFNA(VLOOKUP(A7678,list!B:C,2,FALSE),"")</f>
        <v/>
      </c>
      <c r="D7678" s="24" t="str">
        <f>_xlfn.IFNA(VLOOKUP(C7678,list!$G$2:$I$10,2,FALSE),"")</f>
        <v/>
      </c>
      <c r="E7678" s="24" t="str">
        <f>_xlfn.IFNA(VLOOKUP(C7678,list!G:I,3,FALSE),"")</f>
        <v/>
      </c>
      <c r="O7678" s="26" t="str">
        <f t="shared" si="597"/>
        <v/>
      </c>
      <c r="P7678" s="28" t="str">
        <f t="shared" si="601"/>
        <v/>
      </c>
      <c r="Q7678" s="24" t="str">
        <f t="shared" si="598"/>
        <v/>
      </c>
      <c r="R7678" s="24" t="str">
        <f t="shared" si="599"/>
        <v/>
      </c>
      <c r="S7678" s="27" t="str">
        <f t="shared" si="600"/>
        <v/>
      </c>
    </row>
    <row r="7679" spans="2:19" x14ac:dyDescent="0.3">
      <c r="B7679" s="24" t="str">
        <f>_xlfn.IFNA(VLOOKUP(A7679,list!B:C,2,FALSE),"")</f>
        <v/>
      </c>
      <c r="D7679" s="24" t="str">
        <f>_xlfn.IFNA(VLOOKUP(C7679,list!$G$2:$I$10,2,FALSE),"")</f>
        <v/>
      </c>
      <c r="E7679" s="24" t="str">
        <f>_xlfn.IFNA(VLOOKUP(C7679,list!G:I,3,FALSE),"")</f>
        <v/>
      </c>
      <c r="O7679" s="26" t="str">
        <f t="shared" si="597"/>
        <v/>
      </c>
      <c r="P7679" s="28" t="str">
        <f t="shared" si="601"/>
        <v/>
      </c>
      <c r="Q7679" s="24" t="str">
        <f t="shared" si="598"/>
        <v/>
      </c>
      <c r="R7679" s="24" t="str">
        <f t="shared" si="599"/>
        <v/>
      </c>
      <c r="S7679" s="27" t="str">
        <f t="shared" si="600"/>
        <v/>
      </c>
    </row>
    <row r="7680" spans="2:19" x14ac:dyDescent="0.3">
      <c r="B7680" s="24" t="str">
        <f>_xlfn.IFNA(VLOOKUP(A7680,list!B:C,2,FALSE),"")</f>
        <v/>
      </c>
      <c r="D7680" s="24" t="str">
        <f>_xlfn.IFNA(VLOOKUP(C7680,list!$G$2:$I$10,2,FALSE),"")</f>
        <v/>
      </c>
      <c r="E7680" s="24" t="str">
        <f>_xlfn.IFNA(VLOOKUP(C7680,list!G:I,3,FALSE),"")</f>
        <v/>
      </c>
      <c r="O7680" s="26" t="str">
        <f t="shared" si="597"/>
        <v/>
      </c>
      <c r="P7680" s="28" t="str">
        <f t="shared" si="601"/>
        <v/>
      </c>
      <c r="Q7680" s="24" t="str">
        <f t="shared" si="598"/>
        <v/>
      </c>
      <c r="R7680" s="24" t="str">
        <f t="shared" si="599"/>
        <v/>
      </c>
      <c r="S7680" s="27" t="str">
        <f t="shared" si="600"/>
        <v/>
      </c>
    </row>
    <row r="7681" spans="2:19" x14ac:dyDescent="0.3">
      <c r="B7681" s="24" t="str">
        <f>_xlfn.IFNA(VLOOKUP(A7681,list!B:C,2,FALSE),"")</f>
        <v/>
      </c>
      <c r="D7681" s="24" t="str">
        <f>_xlfn.IFNA(VLOOKUP(C7681,list!$G$2:$I$10,2,FALSE),"")</f>
        <v/>
      </c>
      <c r="E7681" s="24" t="str">
        <f>_xlfn.IFNA(VLOOKUP(C7681,list!G:I,3,FALSE),"")</f>
        <v/>
      </c>
      <c r="O7681" s="26" t="str">
        <f t="shared" si="597"/>
        <v/>
      </c>
      <c r="P7681" s="28" t="str">
        <f t="shared" si="601"/>
        <v/>
      </c>
      <c r="Q7681" s="24" t="str">
        <f t="shared" si="598"/>
        <v/>
      </c>
      <c r="R7681" s="24" t="str">
        <f t="shared" si="599"/>
        <v/>
      </c>
      <c r="S7681" s="27" t="str">
        <f t="shared" si="600"/>
        <v/>
      </c>
    </row>
    <row r="7682" spans="2:19" x14ac:dyDescent="0.3">
      <c r="B7682" s="24" t="str">
        <f>_xlfn.IFNA(VLOOKUP(A7682,list!B:C,2,FALSE),"")</f>
        <v/>
      </c>
      <c r="D7682" s="24" t="str">
        <f>_xlfn.IFNA(VLOOKUP(C7682,list!$G$2:$I$10,2,FALSE),"")</f>
        <v/>
      </c>
      <c r="E7682" s="24" t="str">
        <f>_xlfn.IFNA(VLOOKUP(C7682,list!G:I,3,FALSE),"")</f>
        <v/>
      </c>
      <c r="O7682" s="26" t="str">
        <f t="shared" ref="O7682:O7745" si="602">IFERROR(IF(H7682="","",DATE(YEAR(H7682),MONTH(H7682),1)),"")</f>
        <v/>
      </c>
      <c r="P7682" s="28" t="str">
        <f t="shared" si="601"/>
        <v/>
      </c>
      <c r="Q7682" s="24" t="str">
        <f t="shared" ref="Q7682:Q7745" si="603">IFERROR(IF(J7682="","",MONTH(EOMONTH(J7682,(DAY(J7682)&gt;15)+0))),"")</f>
        <v/>
      </c>
      <c r="R7682" s="24" t="str">
        <f t="shared" ref="R7682:R7745" si="604">IFERROR(IF(J7682="","",IF(AND(MONTH(J7682)=12,Q7682=1),YEAR(J7682)+1,YEAR(J7682))),"")</f>
        <v/>
      </c>
      <c r="S7682" s="27" t="str">
        <f t="shared" ref="S7682:S7745" si="605">IF(OR(Q7682="",R7682=""),"",DATE(R7682,Q7682,1))</f>
        <v/>
      </c>
    </row>
    <row r="7683" spans="2:19" x14ac:dyDescent="0.3">
      <c r="B7683" s="24" t="str">
        <f>_xlfn.IFNA(VLOOKUP(A7683,list!B:C,2,FALSE),"")</f>
        <v/>
      </c>
      <c r="D7683" s="24" t="str">
        <f>_xlfn.IFNA(VLOOKUP(C7683,list!$G$2:$I$10,2,FALSE),"")</f>
        <v/>
      </c>
      <c r="E7683" s="24" t="str">
        <f>_xlfn.IFNA(VLOOKUP(C7683,list!G:I,3,FALSE),"")</f>
        <v/>
      </c>
      <c r="O7683" s="26" t="str">
        <f t="shared" si="602"/>
        <v/>
      </c>
      <c r="P7683" s="28" t="str">
        <f t="shared" ref="P7683:P7746" si="606">IFERROR(IF(J7683&gt;0,((J7683-H7683)/7),""),"")</f>
        <v/>
      </c>
      <c r="Q7683" s="24" t="str">
        <f t="shared" si="603"/>
        <v/>
      </c>
      <c r="R7683" s="24" t="str">
        <f t="shared" si="604"/>
        <v/>
      </c>
      <c r="S7683" s="27" t="str">
        <f t="shared" si="605"/>
        <v/>
      </c>
    </row>
    <row r="7684" spans="2:19" x14ac:dyDescent="0.3">
      <c r="B7684" s="24" t="str">
        <f>_xlfn.IFNA(VLOOKUP(A7684,list!B:C,2,FALSE),"")</f>
        <v/>
      </c>
      <c r="D7684" s="24" t="str">
        <f>_xlfn.IFNA(VLOOKUP(C7684,list!$G$2:$I$10,2,FALSE),"")</f>
        <v/>
      </c>
      <c r="E7684" s="24" t="str">
        <f>_xlfn.IFNA(VLOOKUP(C7684,list!G:I,3,FALSE),"")</f>
        <v/>
      </c>
      <c r="O7684" s="26" t="str">
        <f t="shared" si="602"/>
        <v/>
      </c>
      <c r="P7684" s="28" t="str">
        <f t="shared" si="606"/>
        <v/>
      </c>
      <c r="Q7684" s="24" t="str">
        <f t="shared" si="603"/>
        <v/>
      </c>
      <c r="R7684" s="24" t="str">
        <f t="shared" si="604"/>
        <v/>
      </c>
      <c r="S7684" s="27" t="str">
        <f t="shared" si="605"/>
        <v/>
      </c>
    </row>
    <row r="7685" spans="2:19" x14ac:dyDescent="0.3">
      <c r="B7685" s="24" t="str">
        <f>_xlfn.IFNA(VLOOKUP(A7685,list!B:C,2,FALSE),"")</f>
        <v/>
      </c>
      <c r="D7685" s="24" t="str">
        <f>_xlfn.IFNA(VLOOKUP(C7685,list!$G$2:$I$10,2,FALSE),"")</f>
        <v/>
      </c>
      <c r="E7685" s="24" t="str">
        <f>_xlfn.IFNA(VLOOKUP(C7685,list!G:I,3,FALSE),"")</f>
        <v/>
      </c>
      <c r="O7685" s="26" t="str">
        <f t="shared" si="602"/>
        <v/>
      </c>
      <c r="P7685" s="28" t="str">
        <f t="shared" si="606"/>
        <v/>
      </c>
      <c r="Q7685" s="24" t="str">
        <f t="shared" si="603"/>
        <v/>
      </c>
      <c r="R7685" s="24" t="str">
        <f t="shared" si="604"/>
        <v/>
      </c>
      <c r="S7685" s="27" t="str">
        <f t="shared" si="605"/>
        <v/>
      </c>
    </row>
    <row r="7686" spans="2:19" x14ac:dyDescent="0.3">
      <c r="B7686" s="24" t="str">
        <f>_xlfn.IFNA(VLOOKUP(A7686,list!B:C,2,FALSE),"")</f>
        <v/>
      </c>
      <c r="D7686" s="24" t="str">
        <f>_xlfn.IFNA(VLOOKUP(C7686,list!$G$2:$I$10,2,FALSE),"")</f>
        <v/>
      </c>
      <c r="E7686" s="24" t="str">
        <f>_xlfn.IFNA(VLOOKUP(C7686,list!G:I,3,FALSE),"")</f>
        <v/>
      </c>
      <c r="O7686" s="26" t="str">
        <f t="shared" si="602"/>
        <v/>
      </c>
      <c r="P7686" s="28" t="str">
        <f t="shared" si="606"/>
        <v/>
      </c>
      <c r="Q7686" s="24" t="str">
        <f t="shared" si="603"/>
        <v/>
      </c>
      <c r="R7686" s="24" t="str">
        <f t="shared" si="604"/>
        <v/>
      </c>
      <c r="S7686" s="27" t="str">
        <f t="shared" si="605"/>
        <v/>
      </c>
    </row>
    <row r="7687" spans="2:19" x14ac:dyDescent="0.3">
      <c r="B7687" s="24" t="str">
        <f>_xlfn.IFNA(VLOOKUP(A7687,list!B:C,2,FALSE),"")</f>
        <v/>
      </c>
      <c r="D7687" s="24" t="str">
        <f>_xlfn.IFNA(VLOOKUP(C7687,list!$G$2:$I$10,2,FALSE),"")</f>
        <v/>
      </c>
      <c r="E7687" s="24" t="str">
        <f>_xlfn.IFNA(VLOOKUP(C7687,list!G:I,3,FALSE),"")</f>
        <v/>
      </c>
      <c r="O7687" s="26" t="str">
        <f t="shared" si="602"/>
        <v/>
      </c>
      <c r="P7687" s="28" t="str">
        <f t="shared" si="606"/>
        <v/>
      </c>
      <c r="Q7687" s="24" t="str">
        <f t="shared" si="603"/>
        <v/>
      </c>
      <c r="R7687" s="24" t="str">
        <f t="shared" si="604"/>
        <v/>
      </c>
      <c r="S7687" s="27" t="str">
        <f t="shared" si="605"/>
        <v/>
      </c>
    </row>
    <row r="7688" spans="2:19" x14ac:dyDescent="0.3">
      <c r="B7688" s="24" t="str">
        <f>_xlfn.IFNA(VLOOKUP(A7688,list!B:C,2,FALSE),"")</f>
        <v/>
      </c>
      <c r="D7688" s="24" t="str">
        <f>_xlfn.IFNA(VLOOKUP(C7688,list!$G$2:$I$10,2,FALSE),"")</f>
        <v/>
      </c>
      <c r="E7688" s="24" t="str">
        <f>_xlfn.IFNA(VLOOKUP(C7688,list!G:I,3,FALSE),"")</f>
        <v/>
      </c>
      <c r="O7688" s="26" t="str">
        <f t="shared" si="602"/>
        <v/>
      </c>
      <c r="P7688" s="28" t="str">
        <f t="shared" si="606"/>
        <v/>
      </c>
      <c r="Q7688" s="24" t="str">
        <f t="shared" si="603"/>
        <v/>
      </c>
      <c r="R7688" s="24" t="str">
        <f t="shared" si="604"/>
        <v/>
      </c>
      <c r="S7688" s="27" t="str">
        <f t="shared" si="605"/>
        <v/>
      </c>
    </row>
    <row r="7689" spans="2:19" x14ac:dyDescent="0.3">
      <c r="B7689" s="24" t="str">
        <f>_xlfn.IFNA(VLOOKUP(A7689,list!B:C,2,FALSE),"")</f>
        <v/>
      </c>
      <c r="D7689" s="24" t="str">
        <f>_xlfn.IFNA(VLOOKUP(C7689,list!$G$2:$I$10,2,FALSE),"")</f>
        <v/>
      </c>
      <c r="E7689" s="24" t="str">
        <f>_xlfn.IFNA(VLOOKUP(C7689,list!G:I,3,FALSE),"")</f>
        <v/>
      </c>
      <c r="O7689" s="26" t="str">
        <f t="shared" si="602"/>
        <v/>
      </c>
      <c r="P7689" s="28" t="str">
        <f t="shared" si="606"/>
        <v/>
      </c>
      <c r="Q7689" s="24" t="str">
        <f t="shared" si="603"/>
        <v/>
      </c>
      <c r="R7689" s="24" t="str">
        <f t="shared" si="604"/>
        <v/>
      </c>
      <c r="S7689" s="27" t="str">
        <f t="shared" si="605"/>
        <v/>
      </c>
    </row>
    <row r="7690" spans="2:19" x14ac:dyDescent="0.3">
      <c r="B7690" s="24" t="str">
        <f>_xlfn.IFNA(VLOOKUP(A7690,list!B:C,2,FALSE),"")</f>
        <v/>
      </c>
      <c r="D7690" s="24" t="str">
        <f>_xlfn.IFNA(VLOOKUP(C7690,list!$G$2:$I$10,2,FALSE),"")</f>
        <v/>
      </c>
      <c r="E7690" s="24" t="str">
        <f>_xlfn.IFNA(VLOOKUP(C7690,list!G:I,3,FALSE),"")</f>
        <v/>
      </c>
      <c r="O7690" s="26" t="str">
        <f t="shared" si="602"/>
        <v/>
      </c>
      <c r="P7690" s="28" t="str">
        <f t="shared" si="606"/>
        <v/>
      </c>
      <c r="Q7690" s="24" t="str">
        <f t="shared" si="603"/>
        <v/>
      </c>
      <c r="R7690" s="24" t="str">
        <f t="shared" si="604"/>
        <v/>
      </c>
      <c r="S7690" s="27" t="str">
        <f t="shared" si="605"/>
        <v/>
      </c>
    </row>
    <row r="7691" spans="2:19" x14ac:dyDescent="0.3">
      <c r="B7691" s="24" t="str">
        <f>_xlfn.IFNA(VLOOKUP(A7691,list!B:C,2,FALSE),"")</f>
        <v/>
      </c>
      <c r="D7691" s="24" t="str">
        <f>_xlfn.IFNA(VLOOKUP(C7691,list!$G$2:$I$10,2,FALSE),"")</f>
        <v/>
      </c>
      <c r="E7691" s="24" t="str">
        <f>_xlfn.IFNA(VLOOKUP(C7691,list!G:I,3,FALSE),"")</f>
        <v/>
      </c>
      <c r="O7691" s="26" t="str">
        <f t="shared" si="602"/>
        <v/>
      </c>
      <c r="P7691" s="28" t="str">
        <f t="shared" si="606"/>
        <v/>
      </c>
      <c r="Q7691" s="24" t="str">
        <f t="shared" si="603"/>
        <v/>
      </c>
      <c r="R7691" s="24" t="str">
        <f t="shared" si="604"/>
        <v/>
      </c>
      <c r="S7691" s="27" t="str">
        <f t="shared" si="605"/>
        <v/>
      </c>
    </row>
    <row r="7692" spans="2:19" x14ac:dyDescent="0.3">
      <c r="B7692" s="24" t="str">
        <f>_xlfn.IFNA(VLOOKUP(A7692,list!B:C,2,FALSE),"")</f>
        <v/>
      </c>
      <c r="D7692" s="24" t="str">
        <f>_xlfn.IFNA(VLOOKUP(C7692,list!$G$2:$I$10,2,FALSE),"")</f>
        <v/>
      </c>
      <c r="E7692" s="24" t="str">
        <f>_xlfn.IFNA(VLOOKUP(C7692,list!G:I,3,FALSE),"")</f>
        <v/>
      </c>
      <c r="O7692" s="26" t="str">
        <f t="shared" si="602"/>
        <v/>
      </c>
      <c r="P7692" s="28" t="str">
        <f t="shared" si="606"/>
        <v/>
      </c>
      <c r="Q7692" s="24" t="str">
        <f t="shared" si="603"/>
        <v/>
      </c>
      <c r="R7692" s="24" t="str">
        <f t="shared" si="604"/>
        <v/>
      </c>
      <c r="S7692" s="27" t="str">
        <f t="shared" si="605"/>
        <v/>
      </c>
    </row>
    <row r="7693" spans="2:19" x14ac:dyDescent="0.3">
      <c r="B7693" s="24" t="str">
        <f>_xlfn.IFNA(VLOOKUP(A7693,list!B:C,2,FALSE),"")</f>
        <v/>
      </c>
      <c r="D7693" s="24" t="str">
        <f>_xlfn.IFNA(VLOOKUP(C7693,list!$G$2:$I$10,2,FALSE),"")</f>
        <v/>
      </c>
      <c r="E7693" s="24" t="str">
        <f>_xlfn.IFNA(VLOOKUP(C7693,list!G:I,3,FALSE),"")</f>
        <v/>
      </c>
      <c r="O7693" s="26" t="str">
        <f t="shared" si="602"/>
        <v/>
      </c>
      <c r="P7693" s="28" t="str">
        <f t="shared" si="606"/>
        <v/>
      </c>
      <c r="Q7693" s="24" t="str">
        <f t="shared" si="603"/>
        <v/>
      </c>
      <c r="R7693" s="24" t="str">
        <f t="shared" si="604"/>
        <v/>
      </c>
      <c r="S7693" s="27" t="str">
        <f t="shared" si="605"/>
        <v/>
      </c>
    </row>
    <row r="7694" spans="2:19" x14ac:dyDescent="0.3">
      <c r="B7694" s="24" t="str">
        <f>_xlfn.IFNA(VLOOKUP(A7694,list!B:C,2,FALSE),"")</f>
        <v/>
      </c>
      <c r="D7694" s="24" t="str">
        <f>_xlfn.IFNA(VLOOKUP(C7694,list!$G$2:$I$10,2,FALSE),"")</f>
        <v/>
      </c>
      <c r="E7694" s="24" t="str">
        <f>_xlfn.IFNA(VLOOKUP(C7694,list!G:I,3,FALSE),"")</f>
        <v/>
      </c>
      <c r="O7694" s="26" t="str">
        <f t="shared" si="602"/>
        <v/>
      </c>
      <c r="P7694" s="28" t="str">
        <f t="shared" si="606"/>
        <v/>
      </c>
      <c r="Q7694" s="24" t="str">
        <f t="shared" si="603"/>
        <v/>
      </c>
      <c r="R7694" s="24" t="str">
        <f t="shared" si="604"/>
        <v/>
      </c>
      <c r="S7694" s="27" t="str">
        <f t="shared" si="605"/>
        <v/>
      </c>
    </row>
    <row r="7695" spans="2:19" x14ac:dyDescent="0.3">
      <c r="B7695" s="24" t="str">
        <f>_xlfn.IFNA(VLOOKUP(A7695,list!B:C,2,FALSE),"")</f>
        <v/>
      </c>
      <c r="D7695" s="24" t="str">
        <f>_xlfn.IFNA(VLOOKUP(C7695,list!$G$2:$I$10,2,FALSE),"")</f>
        <v/>
      </c>
      <c r="E7695" s="24" t="str">
        <f>_xlfn.IFNA(VLOOKUP(C7695,list!G:I,3,FALSE),"")</f>
        <v/>
      </c>
      <c r="O7695" s="26" t="str">
        <f t="shared" si="602"/>
        <v/>
      </c>
      <c r="P7695" s="28" t="str">
        <f t="shared" si="606"/>
        <v/>
      </c>
      <c r="Q7695" s="24" t="str">
        <f t="shared" si="603"/>
        <v/>
      </c>
      <c r="R7695" s="24" t="str">
        <f t="shared" si="604"/>
        <v/>
      </c>
      <c r="S7695" s="27" t="str">
        <f t="shared" si="605"/>
        <v/>
      </c>
    </row>
    <row r="7696" spans="2:19" x14ac:dyDescent="0.3">
      <c r="B7696" s="24" t="str">
        <f>_xlfn.IFNA(VLOOKUP(A7696,list!B:C,2,FALSE),"")</f>
        <v/>
      </c>
      <c r="D7696" s="24" t="str">
        <f>_xlfn.IFNA(VLOOKUP(C7696,list!$G$2:$I$10,2,FALSE),"")</f>
        <v/>
      </c>
      <c r="E7696" s="24" t="str">
        <f>_xlfn.IFNA(VLOOKUP(C7696,list!G:I,3,FALSE),"")</f>
        <v/>
      </c>
      <c r="O7696" s="26" t="str">
        <f t="shared" si="602"/>
        <v/>
      </c>
      <c r="P7696" s="28" t="str">
        <f t="shared" si="606"/>
        <v/>
      </c>
      <c r="Q7696" s="24" t="str">
        <f t="shared" si="603"/>
        <v/>
      </c>
      <c r="R7696" s="24" t="str">
        <f t="shared" si="604"/>
        <v/>
      </c>
      <c r="S7696" s="27" t="str">
        <f t="shared" si="605"/>
        <v/>
      </c>
    </row>
    <row r="7697" spans="2:19" x14ac:dyDescent="0.3">
      <c r="B7697" s="24" t="str">
        <f>_xlfn.IFNA(VLOOKUP(A7697,list!B:C,2,FALSE),"")</f>
        <v/>
      </c>
      <c r="D7697" s="24" t="str">
        <f>_xlfn.IFNA(VLOOKUP(C7697,list!$G$2:$I$10,2,FALSE),"")</f>
        <v/>
      </c>
      <c r="E7697" s="24" t="str">
        <f>_xlfn.IFNA(VLOOKUP(C7697,list!G:I,3,FALSE),"")</f>
        <v/>
      </c>
      <c r="O7697" s="26" t="str">
        <f t="shared" si="602"/>
        <v/>
      </c>
      <c r="P7697" s="28" t="str">
        <f t="shared" si="606"/>
        <v/>
      </c>
      <c r="Q7697" s="24" t="str">
        <f t="shared" si="603"/>
        <v/>
      </c>
      <c r="R7697" s="24" t="str">
        <f t="shared" si="604"/>
        <v/>
      </c>
      <c r="S7697" s="27" t="str">
        <f t="shared" si="605"/>
        <v/>
      </c>
    </row>
    <row r="7698" spans="2:19" x14ac:dyDescent="0.3">
      <c r="B7698" s="24" t="str">
        <f>_xlfn.IFNA(VLOOKUP(A7698,list!B:C,2,FALSE),"")</f>
        <v/>
      </c>
      <c r="D7698" s="24" t="str">
        <f>_xlfn.IFNA(VLOOKUP(C7698,list!$G$2:$I$10,2,FALSE),"")</f>
        <v/>
      </c>
      <c r="E7698" s="24" t="str">
        <f>_xlfn.IFNA(VLOOKUP(C7698,list!G:I,3,FALSE),"")</f>
        <v/>
      </c>
      <c r="O7698" s="26" t="str">
        <f t="shared" si="602"/>
        <v/>
      </c>
      <c r="P7698" s="28" t="str">
        <f t="shared" si="606"/>
        <v/>
      </c>
      <c r="Q7698" s="24" t="str">
        <f t="shared" si="603"/>
        <v/>
      </c>
      <c r="R7698" s="24" t="str">
        <f t="shared" si="604"/>
        <v/>
      </c>
      <c r="S7698" s="27" t="str">
        <f t="shared" si="605"/>
        <v/>
      </c>
    </row>
    <row r="7699" spans="2:19" x14ac:dyDescent="0.3">
      <c r="B7699" s="24" t="str">
        <f>_xlfn.IFNA(VLOOKUP(A7699,list!B:C,2,FALSE),"")</f>
        <v/>
      </c>
      <c r="D7699" s="24" t="str">
        <f>_xlfn.IFNA(VLOOKUP(C7699,list!$G$2:$I$10,2,FALSE),"")</f>
        <v/>
      </c>
      <c r="E7699" s="24" t="str">
        <f>_xlfn.IFNA(VLOOKUP(C7699,list!G:I,3,FALSE),"")</f>
        <v/>
      </c>
      <c r="O7699" s="26" t="str">
        <f t="shared" si="602"/>
        <v/>
      </c>
      <c r="P7699" s="28" t="str">
        <f t="shared" si="606"/>
        <v/>
      </c>
      <c r="Q7699" s="24" t="str">
        <f t="shared" si="603"/>
        <v/>
      </c>
      <c r="R7699" s="24" t="str">
        <f t="shared" si="604"/>
        <v/>
      </c>
      <c r="S7699" s="27" t="str">
        <f t="shared" si="605"/>
        <v/>
      </c>
    </row>
    <row r="7700" spans="2:19" x14ac:dyDescent="0.3">
      <c r="B7700" s="24" t="str">
        <f>_xlfn.IFNA(VLOOKUP(A7700,list!B:C,2,FALSE),"")</f>
        <v/>
      </c>
      <c r="D7700" s="24" t="str">
        <f>_xlfn.IFNA(VLOOKUP(C7700,list!$G$2:$I$10,2,FALSE),"")</f>
        <v/>
      </c>
      <c r="E7700" s="24" t="str">
        <f>_xlfn.IFNA(VLOOKUP(C7700,list!G:I,3,FALSE),"")</f>
        <v/>
      </c>
      <c r="O7700" s="26" t="str">
        <f t="shared" si="602"/>
        <v/>
      </c>
      <c r="P7700" s="28" t="str">
        <f t="shared" si="606"/>
        <v/>
      </c>
      <c r="Q7700" s="24" t="str">
        <f t="shared" si="603"/>
        <v/>
      </c>
      <c r="R7700" s="24" t="str">
        <f t="shared" si="604"/>
        <v/>
      </c>
      <c r="S7700" s="27" t="str">
        <f t="shared" si="605"/>
        <v/>
      </c>
    </row>
    <row r="7701" spans="2:19" x14ac:dyDescent="0.3">
      <c r="B7701" s="24" t="str">
        <f>_xlfn.IFNA(VLOOKUP(A7701,list!B:C,2,FALSE),"")</f>
        <v/>
      </c>
      <c r="D7701" s="24" t="str">
        <f>_xlfn.IFNA(VLOOKUP(C7701,list!$G$2:$I$10,2,FALSE),"")</f>
        <v/>
      </c>
      <c r="E7701" s="24" t="str">
        <f>_xlfn.IFNA(VLOOKUP(C7701,list!G:I,3,FALSE),"")</f>
        <v/>
      </c>
      <c r="O7701" s="26" t="str">
        <f t="shared" si="602"/>
        <v/>
      </c>
      <c r="P7701" s="28" t="str">
        <f t="shared" si="606"/>
        <v/>
      </c>
      <c r="Q7701" s="24" t="str">
        <f t="shared" si="603"/>
        <v/>
      </c>
      <c r="R7701" s="24" t="str">
        <f t="shared" si="604"/>
        <v/>
      </c>
      <c r="S7701" s="27" t="str">
        <f t="shared" si="605"/>
        <v/>
      </c>
    </row>
    <row r="7702" spans="2:19" x14ac:dyDescent="0.3">
      <c r="B7702" s="24" t="str">
        <f>_xlfn.IFNA(VLOOKUP(A7702,list!B:C,2,FALSE),"")</f>
        <v/>
      </c>
      <c r="D7702" s="24" t="str">
        <f>_xlfn.IFNA(VLOOKUP(C7702,list!$G$2:$I$10,2,FALSE),"")</f>
        <v/>
      </c>
      <c r="E7702" s="24" t="str">
        <f>_xlfn.IFNA(VLOOKUP(C7702,list!G:I,3,FALSE),"")</f>
        <v/>
      </c>
      <c r="O7702" s="26" t="str">
        <f t="shared" si="602"/>
        <v/>
      </c>
      <c r="P7702" s="28" t="str">
        <f t="shared" si="606"/>
        <v/>
      </c>
      <c r="Q7702" s="24" t="str">
        <f t="shared" si="603"/>
        <v/>
      </c>
      <c r="R7702" s="24" t="str">
        <f t="shared" si="604"/>
        <v/>
      </c>
      <c r="S7702" s="27" t="str">
        <f t="shared" si="605"/>
        <v/>
      </c>
    </row>
    <row r="7703" spans="2:19" x14ac:dyDescent="0.3">
      <c r="B7703" s="24" t="str">
        <f>_xlfn.IFNA(VLOOKUP(A7703,list!B:C,2,FALSE),"")</f>
        <v/>
      </c>
      <c r="D7703" s="24" t="str">
        <f>_xlfn.IFNA(VLOOKUP(C7703,list!$G$2:$I$10,2,FALSE),"")</f>
        <v/>
      </c>
      <c r="E7703" s="24" t="str">
        <f>_xlfn.IFNA(VLOOKUP(C7703,list!G:I,3,FALSE),"")</f>
        <v/>
      </c>
      <c r="O7703" s="26" t="str">
        <f t="shared" si="602"/>
        <v/>
      </c>
      <c r="P7703" s="28" t="str">
        <f t="shared" si="606"/>
        <v/>
      </c>
      <c r="Q7703" s="24" t="str">
        <f t="shared" si="603"/>
        <v/>
      </c>
      <c r="R7703" s="24" t="str">
        <f t="shared" si="604"/>
        <v/>
      </c>
      <c r="S7703" s="27" t="str">
        <f t="shared" si="605"/>
        <v/>
      </c>
    </row>
    <row r="7704" spans="2:19" x14ac:dyDescent="0.3">
      <c r="B7704" s="24" t="str">
        <f>_xlfn.IFNA(VLOOKUP(A7704,list!B:C,2,FALSE),"")</f>
        <v/>
      </c>
      <c r="D7704" s="24" t="str">
        <f>_xlfn.IFNA(VLOOKUP(C7704,list!$G$2:$I$10,2,FALSE),"")</f>
        <v/>
      </c>
      <c r="E7704" s="24" t="str">
        <f>_xlfn.IFNA(VLOOKUP(C7704,list!G:I,3,FALSE),"")</f>
        <v/>
      </c>
      <c r="O7704" s="26" t="str">
        <f t="shared" si="602"/>
        <v/>
      </c>
      <c r="P7704" s="28" t="str">
        <f t="shared" si="606"/>
        <v/>
      </c>
      <c r="Q7704" s="24" t="str">
        <f t="shared" si="603"/>
        <v/>
      </c>
      <c r="R7704" s="24" t="str">
        <f t="shared" si="604"/>
        <v/>
      </c>
      <c r="S7704" s="27" t="str">
        <f t="shared" si="605"/>
        <v/>
      </c>
    </row>
    <row r="7705" spans="2:19" x14ac:dyDescent="0.3">
      <c r="B7705" s="24" t="str">
        <f>_xlfn.IFNA(VLOOKUP(A7705,list!B:C,2,FALSE),"")</f>
        <v/>
      </c>
      <c r="D7705" s="24" t="str">
        <f>_xlfn.IFNA(VLOOKUP(C7705,list!$G$2:$I$10,2,FALSE),"")</f>
        <v/>
      </c>
      <c r="E7705" s="24" t="str">
        <f>_xlfn.IFNA(VLOOKUP(C7705,list!G:I,3,FALSE),"")</f>
        <v/>
      </c>
      <c r="O7705" s="26" t="str">
        <f t="shared" si="602"/>
        <v/>
      </c>
      <c r="P7705" s="28" t="str">
        <f t="shared" si="606"/>
        <v/>
      </c>
      <c r="Q7705" s="24" t="str">
        <f t="shared" si="603"/>
        <v/>
      </c>
      <c r="R7705" s="24" t="str">
        <f t="shared" si="604"/>
        <v/>
      </c>
      <c r="S7705" s="27" t="str">
        <f t="shared" si="605"/>
        <v/>
      </c>
    </row>
    <row r="7706" spans="2:19" x14ac:dyDescent="0.3">
      <c r="B7706" s="24" t="str">
        <f>_xlfn.IFNA(VLOOKUP(A7706,list!B:C,2,FALSE),"")</f>
        <v/>
      </c>
      <c r="D7706" s="24" t="str">
        <f>_xlfn.IFNA(VLOOKUP(C7706,list!$G$2:$I$10,2,FALSE),"")</f>
        <v/>
      </c>
      <c r="E7706" s="24" t="str">
        <f>_xlfn.IFNA(VLOOKUP(C7706,list!G:I,3,FALSE),"")</f>
        <v/>
      </c>
      <c r="O7706" s="26" t="str">
        <f t="shared" si="602"/>
        <v/>
      </c>
      <c r="P7706" s="28" t="str">
        <f t="shared" si="606"/>
        <v/>
      </c>
      <c r="Q7706" s="24" t="str">
        <f t="shared" si="603"/>
        <v/>
      </c>
      <c r="R7706" s="24" t="str">
        <f t="shared" si="604"/>
        <v/>
      </c>
      <c r="S7706" s="27" t="str">
        <f t="shared" si="605"/>
        <v/>
      </c>
    </row>
    <row r="7707" spans="2:19" x14ac:dyDescent="0.3">
      <c r="B7707" s="24" t="str">
        <f>_xlfn.IFNA(VLOOKUP(A7707,list!B:C,2,FALSE),"")</f>
        <v/>
      </c>
      <c r="D7707" s="24" t="str">
        <f>_xlfn.IFNA(VLOOKUP(C7707,list!$G$2:$I$10,2,FALSE),"")</f>
        <v/>
      </c>
      <c r="E7707" s="24" t="str">
        <f>_xlfn.IFNA(VLOOKUP(C7707,list!G:I,3,FALSE),"")</f>
        <v/>
      </c>
      <c r="O7707" s="26" t="str">
        <f t="shared" si="602"/>
        <v/>
      </c>
      <c r="P7707" s="28" t="str">
        <f t="shared" si="606"/>
        <v/>
      </c>
      <c r="Q7707" s="24" t="str">
        <f t="shared" si="603"/>
        <v/>
      </c>
      <c r="R7707" s="24" t="str">
        <f t="shared" si="604"/>
        <v/>
      </c>
      <c r="S7707" s="27" t="str">
        <f t="shared" si="605"/>
        <v/>
      </c>
    </row>
    <row r="7708" spans="2:19" x14ac:dyDescent="0.3">
      <c r="B7708" s="24" t="str">
        <f>_xlfn.IFNA(VLOOKUP(A7708,list!B:C,2,FALSE),"")</f>
        <v/>
      </c>
      <c r="D7708" s="24" t="str">
        <f>_xlfn.IFNA(VLOOKUP(C7708,list!$G$2:$I$10,2,FALSE),"")</f>
        <v/>
      </c>
      <c r="E7708" s="24" t="str">
        <f>_xlfn.IFNA(VLOOKUP(C7708,list!G:I,3,FALSE),"")</f>
        <v/>
      </c>
      <c r="O7708" s="26" t="str">
        <f t="shared" si="602"/>
        <v/>
      </c>
      <c r="P7708" s="28" t="str">
        <f t="shared" si="606"/>
        <v/>
      </c>
      <c r="Q7708" s="24" t="str">
        <f t="shared" si="603"/>
        <v/>
      </c>
      <c r="R7708" s="24" t="str">
        <f t="shared" si="604"/>
        <v/>
      </c>
      <c r="S7708" s="27" t="str">
        <f t="shared" si="605"/>
        <v/>
      </c>
    </row>
    <row r="7709" spans="2:19" x14ac:dyDescent="0.3">
      <c r="B7709" s="24" t="str">
        <f>_xlfn.IFNA(VLOOKUP(A7709,list!B:C,2,FALSE),"")</f>
        <v/>
      </c>
      <c r="D7709" s="24" t="str">
        <f>_xlfn.IFNA(VLOOKUP(C7709,list!$G$2:$I$10,2,FALSE),"")</f>
        <v/>
      </c>
      <c r="E7709" s="24" t="str">
        <f>_xlfn.IFNA(VLOOKUP(C7709,list!G:I,3,FALSE),"")</f>
        <v/>
      </c>
      <c r="O7709" s="26" t="str">
        <f t="shared" si="602"/>
        <v/>
      </c>
      <c r="P7709" s="28" t="str">
        <f t="shared" si="606"/>
        <v/>
      </c>
      <c r="Q7709" s="24" t="str">
        <f t="shared" si="603"/>
        <v/>
      </c>
      <c r="R7709" s="24" t="str">
        <f t="shared" si="604"/>
        <v/>
      </c>
      <c r="S7709" s="27" t="str">
        <f t="shared" si="605"/>
        <v/>
      </c>
    </row>
    <row r="7710" spans="2:19" x14ac:dyDescent="0.3">
      <c r="B7710" s="24" t="str">
        <f>_xlfn.IFNA(VLOOKUP(A7710,list!B:C,2,FALSE),"")</f>
        <v/>
      </c>
      <c r="D7710" s="24" t="str">
        <f>_xlfn.IFNA(VLOOKUP(C7710,list!$G$2:$I$10,2,FALSE),"")</f>
        <v/>
      </c>
      <c r="E7710" s="24" t="str">
        <f>_xlfn.IFNA(VLOOKUP(C7710,list!G:I,3,FALSE),"")</f>
        <v/>
      </c>
      <c r="O7710" s="26" t="str">
        <f t="shared" si="602"/>
        <v/>
      </c>
      <c r="P7710" s="28" t="str">
        <f t="shared" si="606"/>
        <v/>
      </c>
      <c r="Q7710" s="24" t="str">
        <f t="shared" si="603"/>
        <v/>
      </c>
      <c r="R7710" s="24" t="str">
        <f t="shared" si="604"/>
        <v/>
      </c>
      <c r="S7710" s="27" t="str">
        <f t="shared" si="605"/>
        <v/>
      </c>
    </row>
    <row r="7711" spans="2:19" x14ac:dyDescent="0.3">
      <c r="B7711" s="24" t="str">
        <f>_xlfn.IFNA(VLOOKUP(A7711,list!B:C,2,FALSE),"")</f>
        <v/>
      </c>
      <c r="D7711" s="24" t="str">
        <f>_xlfn.IFNA(VLOOKUP(C7711,list!$G$2:$I$10,2,FALSE),"")</f>
        <v/>
      </c>
      <c r="E7711" s="24" t="str">
        <f>_xlfn.IFNA(VLOOKUP(C7711,list!G:I,3,FALSE),"")</f>
        <v/>
      </c>
      <c r="O7711" s="26" t="str">
        <f t="shared" si="602"/>
        <v/>
      </c>
      <c r="P7711" s="28" t="str">
        <f t="shared" si="606"/>
        <v/>
      </c>
      <c r="Q7711" s="24" t="str">
        <f t="shared" si="603"/>
        <v/>
      </c>
      <c r="R7711" s="24" t="str">
        <f t="shared" si="604"/>
        <v/>
      </c>
      <c r="S7711" s="27" t="str">
        <f t="shared" si="605"/>
        <v/>
      </c>
    </row>
    <row r="7712" spans="2:19" x14ac:dyDescent="0.3">
      <c r="B7712" s="24" t="str">
        <f>_xlfn.IFNA(VLOOKUP(A7712,list!B:C,2,FALSE),"")</f>
        <v/>
      </c>
      <c r="D7712" s="24" t="str">
        <f>_xlfn.IFNA(VLOOKUP(C7712,list!$G$2:$I$10,2,FALSE),"")</f>
        <v/>
      </c>
      <c r="E7712" s="24" t="str">
        <f>_xlfn.IFNA(VLOOKUP(C7712,list!G:I,3,FALSE),"")</f>
        <v/>
      </c>
      <c r="O7712" s="26" t="str">
        <f t="shared" si="602"/>
        <v/>
      </c>
      <c r="P7712" s="28" t="str">
        <f t="shared" si="606"/>
        <v/>
      </c>
      <c r="Q7712" s="24" t="str">
        <f t="shared" si="603"/>
        <v/>
      </c>
      <c r="R7712" s="24" t="str">
        <f t="shared" si="604"/>
        <v/>
      </c>
      <c r="S7712" s="27" t="str">
        <f t="shared" si="605"/>
        <v/>
      </c>
    </row>
    <row r="7713" spans="2:19" x14ac:dyDescent="0.3">
      <c r="B7713" s="24" t="str">
        <f>_xlfn.IFNA(VLOOKUP(A7713,list!B:C,2,FALSE),"")</f>
        <v/>
      </c>
      <c r="D7713" s="24" t="str">
        <f>_xlfn.IFNA(VLOOKUP(C7713,list!$G$2:$I$10,2,FALSE),"")</f>
        <v/>
      </c>
      <c r="E7713" s="24" t="str">
        <f>_xlfn.IFNA(VLOOKUP(C7713,list!G:I,3,FALSE),"")</f>
        <v/>
      </c>
      <c r="O7713" s="26" t="str">
        <f t="shared" si="602"/>
        <v/>
      </c>
      <c r="P7713" s="28" t="str">
        <f t="shared" si="606"/>
        <v/>
      </c>
      <c r="Q7713" s="24" t="str">
        <f t="shared" si="603"/>
        <v/>
      </c>
      <c r="R7713" s="24" t="str">
        <f t="shared" si="604"/>
        <v/>
      </c>
      <c r="S7713" s="27" t="str">
        <f t="shared" si="605"/>
        <v/>
      </c>
    </row>
    <row r="7714" spans="2:19" x14ac:dyDescent="0.3">
      <c r="B7714" s="24" t="str">
        <f>_xlfn.IFNA(VLOOKUP(A7714,list!B:C,2,FALSE),"")</f>
        <v/>
      </c>
      <c r="D7714" s="24" t="str">
        <f>_xlfn.IFNA(VLOOKUP(C7714,list!$G$2:$I$10,2,FALSE),"")</f>
        <v/>
      </c>
      <c r="E7714" s="24" t="str">
        <f>_xlfn.IFNA(VLOOKUP(C7714,list!G:I,3,FALSE),"")</f>
        <v/>
      </c>
      <c r="O7714" s="26" t="str">
        <f t="shared" si="602"/>
        <v/>
      </c>
      <c r="P7714" s="28" t="str">
        <f t="shared" si="606"/>
        <v/>
      </c>
      <c r="Q7714" s="24" t="str">
        <f t="shared" si="603"/>
        <v/>
      </c>
      <c r="R7714" s="24" t="str">
        <f t="shared" si="604"/>
        <v/>
      </c>
      <c r="S7714" s="27" t="str">
        <f t="shared" si="605"/>
        <v/>
      </c>
    </row>
    <row r="7715" spans="2:19" x14ac:dyDescent="0.3">
      <c r="B7715" s="24" t="str">
        <f>_xlfn.IFNA(VLOOKUP(A7715,list!B:C,2,FALSE),"")</f>
        <v/>
      </c>
      <c r="D7715" s="24" t="str">
        <f>_xlfn.IFNA(VLOOKUP(C7715,list!$G$2:$I$10,2,FALSE),"")</f>
        <v/>
      </c>
      <c r="E7715" s="24" t="str">
        <f>_xlfn.IFNA(VLOOKUP(C7715,list!G:I,3,FALSE),"")</f>
        <v/>
      </c>
      <c r="O7715" s="26" t="str">
        <f t="shared" si="602"/>
        <v/>
      </c>
      <c r="P7715" s="28" t="str">
        <f t="shared" si="606"/>
        <v/>
      </c>
      <c r="Q7715" s="24" t="str">
        <f t="shared" si="603"/>
        <v/>
      </c>
      <c r="R7715" s="24" t="str">
        <f t="shared" si="604"/>
        <v/>
      </c>
      <c r="S7715" s="27" t="str">
        <f t="shared" si="605"/>
        <v/>
      </c>
    </row>
    <row r="7716" spans="2:19" x14ac:dyDescent="0.3">
      <c r="B7716" s="24" t="str">
        <f>_xlfn.IFNA(VLOOKUP(A7716,list!B:C,2,FALSE),"")</f>
        <v/>
      </c>
      <c r="D7716" s="24" t="str">
        <f>_xlfn.IFNA(VLOOKUP(C7716,list!$G$2:$I$10,2,FALSE),"")</f>
        <v/>
      </c>
      <c r="E7716" s="24" t="str">
        <f>_xlfn.IFNA(VLOOKUP(C7716,list!G:I,3,FALSE),"")</f>
        <v/>
      </c>
      <c r="O7716" s="26" t="str">
        <f t="shared" si="602"/>
        <v/>
      </c>
      <c r="P7716" s="28" t="str">
        <f t="shared" si="606"/>
        <v/>
      </c>
      <c r="Q7716" s="24" t="str">
        <f t="shared" si="603"/>
        <v/>
      </c>
      <c r="R7716" s="24" t="str">
        <f t="shared" si="604"/>
        <v/>
      </c>
      <c r="S7716" s="27" t="str">
        <f t="shared" si="605"/>
        <v/>
      </c>
    </row>
    <row r="7717" spans="2:19" x14ac:dyDescent="0.3">
      <c r="B7717" s="24" t="str">
        <f>_xlfn.IFNA(VLOOKUP(A7717,list!B:C,2,FALSE),"")</f>
        <v/>
      </c>
      <c r="D7717" s="24" t="str">
        <f>_xlfn.IFNA(VLOOKUP(C7717,list!$G$2:$I$10,2,FALSE),"")</f>
        <v/>
      </c>
      <c r="E7717" s="24" t="str">
        <f>_xlfn.IFNA(VLOOKUP(C7717,list!G:I,3,FALSE),"")</f>
        <v/>
      </c>
      <c r="O7717" s="26" t="str">
        <f t="shared" si="602"/>
        <v/>
      </c>
      <c r="P7717" s="28" t="str">
        <f t="shared" si="606"/>
        <v/>
      </c>
      <c r="Q7717" s="24" t="str">
        <f t="shared" si="603"/>
        <v/>
      </c>
      <c r="R7717" s="24" t="str">
        <f t="shared" si="604"/>
        <v/>
      </c>
      <c r="S7717" s="27" t="str">
        <f t="shared" si="605"/>
        <v/>
      </c>
    </row>
    <row r="7718" spans="2:19" x14ac:dyDescent="0.3">
      <c r="B7718" s="24" t="str">
        <f>_xlfn.IFNA(VLOOKUP(A7718,list!B:C,2,FALSE),"")</f>
        <v/>
      </c>
      <c r="D7718" s="24" t="str">
        <f>_xlfn.IFNA(VLOOKUP(C7718,list!$G$2:$I$10,2,FALSE),"")</f>
        <v/>
      </c>
      <c r="E7718" s="24" t="str">
        <f>_xlfn.IFNA(VLOOKUP(C7718,list!G:I,3,FALSE),"")</f>
        <v/>
      </c>
      <c r="O7718" s="26" t="str">
        <f t="shared" si="602"/>
        <v/>
      </c>
      <c r="P7718" s="28" t="str">
        <f t="shared" si="606"/>
        <v/>
      </c>
      <c r="Q7718" s="24" t="str">
        <f t="shared" si="603"/>
        <v/>
      </c>
      <c r="R7718" s="24" t="str">
        <f t="shared" si="604"/>
        <v/>
      </c>
      <c r="S7718" s="27" t="str">
        <f t="shared" si="605"/>
        <v/>
      </c>
    </row>
    <row r="7719" spans="2:19" x14ac:dyDescent="0.3">
      <c r="B7719" s="24" t="str">
        <f>_xlfn.IFNA(VLOOKUP(A7719,list!B:C,2,FALSE),"")</f>
        <v/>
      </c>
      <c r="D7719" s="24" t="str">
        <f>_xlfn.IFNA(VLOOKUP(C7719,list!$G$2:$I$10,2,FALSE),"")</f>
        <v/>
      </c>
      <c r="E7719" s="24" t="str">
        <f>_xlfn.IFNA(VLOOKUP(C7719,list!G:I,3,FALSE),"")</f>
        <v/>
      </c>
      <c r="O7719" s="26" t="str">
        <f t="shared" si="602"/>
        <v/>
      </c>
      <c r="P7719" s="28" t="str">
        <f t="shared" si="606"/>
        <v/>
      </c>
      <c r="Q7719" s="24" t="str">
        <f t="shared" si="603"/>
        <v/>
      </c>
      <c r="R7719" s="24" t="str">
        <f t="shared" si="604"/>
        <v/>
      </c>
      <c r="S7719" s="27" t="str">
        <f t="shared" si="605"/>
        <v/>
      </c>
    </row>
    <row r="7720" spans="2:19" x14ac:dyDescent="0.3">
      <c r="B7720" s="24" t="str">
        <f>_xlfn.IFNA(VLOOKUP(A7720,list!B:C,2,FALSE),"")</f>
        <v/>
      </c>
      <c r="D7720" s="24" t="str">
        <f>_xlfn.IFNA(VLOOKUP(C7720,list!$G$2:$I$10,2,FALSE),"")</f>
        <v/>
      </c>
      <c r="E7720" s="24" t="str">
        <f>_xlfn.IFNA(VLOOKUP(C7720,list!G:I,3,FALSE),"")</f>
        <v/>
      </c>
      <c r="O7720" s="26" t="str">
        <f t="shared" si="602"/>
        <v/>
      </c>
      <c r="P7720" s="28" t="str">
        <f t="shared" si="606"/>
        <v/>
      </c>
      <c r="Q7720" s="24" t="str">
        <f t="shared" si="603"/>
        <v/>
      </c>
      <c r="R7720" s="24" t="str">
        <f t="shared" si="604"/>
        <v/>
      </c>
      <c r="S7720" s="27" t="str">
        <f t="shared" si="605"/>
        <v/>
      </c>
    </row>
    <row r="7721" spans="2:19" x14ac:dyDescent="0.3">
      <c r="B7721" s="24" t="str">
        <f>_xlfn.IFNA(VLOOKUP(A7721,list!B:C,2,FALSE),"")</f>
        <v/>
      </c>
      <c r="D7721" s="24" t="str">
        <f>_xlfn.IFNA(VLOOKUP(C7721,list!$G$2:$I$10,2,FALSE),"")</f>
        <v/>
      </c>
      <c r="E7721" s="24" t="str">
        <f>_xlfn.IFNA(VLOOKUP(C7721,list!G:I,3,FALSE),"")</f>
        <v/>
      </c>
      <c r="O7721" s="26" t="str">
        <f t="shared" si="602"/>
        <v/>
      </c>
      <c r="P7721" s="28" t="str">
        <f t="shared" si="606"/>
        <v/>
      </c>
      <c r="Q7721" s="24" t="str">
        <f t="shared" si="603"/>
        <v/>
      </c>
      <c r="R7721" s="24" t="str">
        <f t="shared" si="604"/>
        <v/>
      </c>
      <c r="S7721" s="27" t="str">
        <f t="shared" si="605"/>
        <v/>
      </c>
    </row>
    <row r="7722" spans="2:19" x14ac:dyDescent="0.3">
      <c r="B7722" s="24" t="str">
        <f>_xlfn.IFNA(VLOOKUP(A7722,list!B:C,2,FALSE),"")</f>
        <v/>
      </c>
      <c r="D7722" s="24" t="str">
        <f>_xlfn.IFNA(VLOOKUP(C7722,list!$G$2:$I$10,2,FALSE),"")</f>
        <v/>
      </c>
      <c r="E7722" s="24" t="str">
        <f>_xlfn.IFNA(VLOOKUP(C7722,list!G:I,3,FALSE),"")</f>
        <v/>
      </c>
      <c r="O7722" s="26" t="str">
        <f t="shared" si="602"/>
        <v/>
      </c>
      <c r="P7722" s="28" t="str">
        <f t="shared" si="606"/>
        <v/>
      </c>
      <c r="Q7722" s="24" t="str">
        <f t="shared" si="603"/>
        <v/>
      </c>
      <c r="R7722" s="24" t="str">
        <f t="shared" si="604"/>
        <v/>
      </c>
      <c r="S7722" s="27" t="str">
        <f t="shared" si="605"/>
        <v/>
      </c>
    </row>
    <row r="7723" spans="2:19" x14ac:dyDescent="0.3">
      <c r="B7723" s="24" t="str">
        <f>_xlfn.IFNA(VLOOKUP(A7723,list!B:C,2,FALSE),"")</f>
        <v/>
      </c>
      <c r="D7723" s="24" t="str">
        <f>_xlfn.IFNA(VLOOKUP(C7723,list!$G$2:$I$10,2,FALSE),"")</f>
        <v/>
      </c>
      <c r="E7723" s="24" t="str">
        <f>_xlfn.IFNA(VLOOKUP(C7723,list!G:I,3,FALSE),"")</f>
        <v/>
      </c>
      <c r="O7723" s="26" t="str">
        <f t="shared" si="602"/>
        <v/>
      </c>
      <c r="P7723" s="28" t="str">
        <f t="shared" si="606"/>
        <v/>
      </c>
      <c r="Q7723" s="24" t="str">
        <f t="shared" si="603"/>
        <v/>
      </c>
      <c r="R7723" s="24" t="str">
        <f t="shared" si="604"/>
        <v/>
      </c>
      <c r="S7723" s="27" t="str">
        <f t="shared" si="605"/>
        <v/>
      </c>
    </row>
    <row r="7724" spans="2:19" x14ac:dyDescent="0.3">
      <c r="B7724" s="24" t="str">
        <f>_xlfn.IFNA(VLOOKUP(A7724,list!B:C,2,FALSE),"")</f>
        <v/>
      </c>
      <c r="D7724" s="24" t="str">
        <f>_xlfn.IFNA(VLOOKUP(C7724,list!$G$2:$I$10,2,FALSE),"")</f>
        <v/>
      </c>
      <c r="E7724" s="24" t="str">
        <f>_xlfn.IFNA(VLOOKUP(C7724,list!G:I,3,FALSE),"")</f>
        <v/>
      </c>
      <c r="O7724" s="26" t="str">
        <f t="shared" si="602"/>
        <v/>
      </c>
      <c r="P7724" s="28" t="str">
        <f t="shared" si="606"/>
        <v/>
      </c>
      <c r="Q7724" s="24" t="str">
        <f t="shared" si="603"/>
        <v/>
      </c>
      <c r="R7724" s="24" t="str">
        <f t="shared" si="604"/>
        <v/>
      </c>
      <c r="S7724" s="27" t="str">
        <f t="shared" si="605"/>
        <v/>
      </c>
    </row>
    <row r="7725" spans="2:19" x14ac:dyDescent="0.3">
      <c r="B7725" s="24" t="str">
        <f>_xlfn.IFNA(VLOOKUP(A7725,list!B:C,2,FALSE),"")</f>
        <v/>
      </c>
      <c r="D7725" s="24" t="str">
        <f>_xlfn.IFNA(VLOOKUP(C7725,list!$G$2:$I$10,2,FALSE),"")</f>
        <v/>
      </c>
      <c r="E7725" s="24" t="str">
        <f>_xlfn.IFNA(VLOOKUP(C7725,list!G:I,3,FALSE),"")</f>
        <v/>
      </c>
      <c r="O7725" s="26" t="str">
        <f t="shared" si="602"/>
        <v/>
      </c>
      <c r="P7725" s="28" t="str">
        <f t="shared" si="606"/>
        <v/>
      </c>
      <c r="Q7725" s="24" t="str">
        <f t="shared" si="603"/>
        <v/>
      </c>
      <c r="R7725" s="24" t="str">
        <f t="shared" si="604"/>
        <v/>
      </c>
      <c r="S7725" s="27" t="str">
        <f t="shared" si="605"/>
        <v/>
      </c>
    </row>
    <row r="7726" spans="2:19" x14ac:dyDescent="0.3">
      <c r="B7726" s="24" t="str">
        <f>_xlfn.IFNA(VLOOKUP(A7726,list!B:C,2,FALSE),"")</f>
        <v/>
      </c>
      <c r="D7726" s="24" t="str">
        <f>_xlfn.IFNA(VLOOKUP(C7726,list!$G$2:$I$10,2,FALSE),"")</f>
        <v/>
      </c>
      <c r="E7726" s="24" t="str">
        <f>_xlfn.IFNA(VLOOKUP(C7726,list!G:I,3,FALSE),"")</f>
        <v/>
      </c>
      <c r="O7726" s="26" t="str">
        <f t="shared" si="602"/>
        <v/>
      </c>
      <c r="P7726" s="28" t="str">
        <f t="shared" si="606"/>
        <v/>
      </c>
      <c r="Q7726" s="24" t="str">
        <f t="shared" si="603"/>
        <v/>
      </c>
      <c r="R7726" s="24" t="str">
        <f t="shared" si="604"/>
        <v/>
      </c>
      <c r="S7726" s="27" t="str">
        <f t="shared" si="605"/>
        <v/>
      </c>
    </row>
    <row r="7727" spans="2:19" x14ac:dyDescent="0.3">
      <c r="B7727" s="24" t="str">
        <f>_xlfn.IFNA(VLOOKUP(A7727,list!B:C,2,FALSE),"")</f>
        <v/>
      </c>
      <c r="D7727" s="24" t="str">
        <f>_xlfn.IFNA(VLOOKUP(C7727,list!$G$2:$I$10,2,FALSE),"")</f>
        <v/>
      </c>
      <c r="E7727" s="24" t="str">
        <f>_xlfn.IFNA(VLOOKUP(C7727,list!G:I,3,FALSE),"")</f>
        <v/>
      </c>
      <c r="O7727" s="26" t="str">
        <f t="shared" si="602"/>
        <v/>
      </c>
      <c r="P7727" s="28" t="str">
        <f t="shared" si="606"/>
        <v/>
      </c>
      <c r="Q7727" s="24" t="str">
        <f t="shared" si="603"/>
        <v/>
      </c>
      <c r="R7727" s="24" t="str">
        <f t="shared" si="604"/>
        <v/>
      </c>
      <c r="S7727" s="27" t="str">
        <f t="shared" si="605"/>
        <v/>
      </c>
    </row>
    <row r="7728" spans="2:19" x14ac:dyDescent="0.3">
      <c r="B7728" s="24" t="str">
        <f>_xlfn.IFNA(VLOOKUP(A7728,list!B:C,2,FALSE),"")</f>
        <v/>
      </c>
      <c r="D7728" s="24" t="str">
        <f>_xlfn.IFNA(VLOOKUP(C7728,list!$G$2:$I$10,2,FALSE),"")</f>
        <v/>
      </c>
      <c r="E7728" s="24" t="str">
        <f>_xlfn.IFNA(VLOOKUP(C7728,list!G:I,3,FALSE),"")</f>
        <v/>
      </c>
      <c r="O7728" s="26" t="str">
        <f t="shared" si="602"/>
        <v/>
      </c>
      <c r="P7728" s="28" t="str">
        <f t="shared" si="606"/>
        <v/>
      </c>
      <c r="Q7728" s="24" t="str">
        <f t="shared" si="603"/>
        <v/>
      </c>
      <c r="R7728" s="24" t="str">
        <f t="shared" si="604"/>
        <v/>
      </c>
      <c r="S7728" s="27" t="str">
        <f t="shared" si="605"/>
        <v/>
      </c>
    </row>
    <row r="7729" spans="2:19" x14ac:dyDescent="0.3">
      <c r="B7729" s="24" t="str">
        <f>_xlfn.IFNA(VLOOKUP(A7729,list!B:C,2,FALSE),"")</f>
        <v/>
      </c>
      <c r="D7729" s="24" t="str">
        <f>_xlfn.IFNA(VLOOKUP(C7729,list!$G$2:$I$10,2,FALSE),"")</f>
        <v/>
      </c>
      <c r="E7729" s="24" t="str">
        <f>_xlfn.IFNA(VLOOKUP(C7729,list!G:I,3,FALSE),"")</f>
        <v/>
      </c>
      <c r="O7729" s="26" t="str">
        <f t="shared" si="602"/>
        <v/>
      </c>
      <c r="P7729" s="28" t="str">
        <f t="shared" si="606"/>
        <v/>
      </c>
      <c r="Q7729" s="24" t="str">
        <f t="shared" si="603"/>
        <v/>
      </c>
      <c r="R7729" s="24" t="str">
        <f t="shared" si="604"/>
        <v/>
      </c>
      <c r="S7729" s="27" t="str">
        <f t="shared" si="605"/>
        <v/>
      </c>
    </row>
    <row r="7730" spans="2:19" x14ac:dyDescent="0.3">
      <c r="B7730" s="24" t="str">
        <f>_xlfn.IFNA(VLOOKUP(A7730,list!B:C,2,FALSE),"")</f>
        <v/>
      </c>
      <c r="D7730" s="24" t="str">
        <f>_xlfn.IFNA(VLOOKUP(C7730,list!$G$2:$I$10,2,FALSE),"")</f>
        <v/>
      </c>
      <c r="E7730" s="24" t="str">
        <f>_xlfn.IFNA(VLOOKUP(C7730,list!G:I,3,FALSE),"")</f>
        <v/>
      </c>
      <c r="O7730" s="26" t="str">
        <f t="shared" si="602"/>
        <v/>
      </c>
      <c r="P7730" s="28" t="str">
        <f t="shared" si="606"/>
        <v/>
      </c>
      <c r="Q7730" s="24" t="str">
        <f t="shared" si="603"/>
        <v/>
      </c>
      <c r="R7730" s="24" t="str">
        <f t="shared" si="604"/>
        <v/>
      </c>
      <c r="S7730" s="27" t="str">
        <f t="shared" si="605"/>
        <v/>
      </c>
    </row>
    <row r="7731" spans="2:19" x14ac:dyDescent="0.3">
      <c r="B7731" s="24" t="str">
        <f>_xlfn.IFNA(VLOOKUP(A7731,list!B:C,2,FALSE),"")</f>
        <v/>
      </c>
      <c r="D7731" s="24" t="str">
        <f>_xlfn.IFNA(VLOOKUP(C7731,list!$G$2:$I$10,2,FALSE),"")</f>
        <v/>
      </c>
      <c r="E7731" s="24" t="str">
        <f>_xlfn.IFNA(VLOOKUP(C7731,list!G:I,3,FALSE),"")</f>
        <v/>
      </c>
      <c r="O7731" s="26" t="str">
        <f t="shared" si="602"/>
        <v/>
      </c>
      <c r="P7731" s="28" t="str">
        <f t="shared" si="606"/>
        <v/>
      </c>
      <c r="Q7731" s="24" t="str">
        <f t="shared" si="603"/>
        <v/>
      </c>
      <c r="R7731" s="24" t="str">
        <f t="shared" si="604"/>
        <v/>
      </c>
      <c r="S7731" s="27" t="str">
        <f t="shared" si="605"/>
        <v/>
      </c>
    </row>
    <row r="7732" spans="2:19" x14ac:dyDescent="0.3">
      <c r="B7732" s="24" t="str">
        <f>_xlfn.IFNA(VLOOKUP(A7732,list!B:C,2,FALSE),"")</f>
        <v/>
      </c>
      <c r="D7732" s="24" t="str">
        <f>_xlfn.IFNA(VLOOKUP(C7732,list!$G$2:$I$10,2,FALSE),"")</f>
        <v/>
      </c>
      <c r="E7732" s="24" t="str">
        <f>_xlfn.IFNA(VLOOKUP(C7732,list!G:I,3,FALSE),"")</f>
        <v/>
      </c>
      <c r="O7732" s="26" t="str">
        <f t="shared" si="602"/>
        <v/>
      </c>
      <c r="P7732" s="28" t="str">
        <f t="shared" si="606"/>
        <v/>
      </c>
      <c r="Q7732" s="24" t="str">
        <f t="shared" si="603"/>
        <v/>
      </c>
      <c r="R7732" s="24" t="str">
        <f t="shared" si="604"/>
        <v/>
      </c>
      <c r="S7732" s="27" t="str">
        <f t="shared" si="605"/>
        <v/>
      </c>
    </row>
    <row r="7733" spans="2:19" x14ac:dyDescent="0.3">
      <c r="B7733" s="24" t="str">
        <f>_xlfn.IFNA(VLOOKUP(A7733,list!B:C,2,FALSE),"")</f>
        <v/>
      </c>
      <c r="D7733" s="24" t="str">
        <f>_xlfn.IFNA(VLOOKUP(C7733,list!$G$2:$I$10,2,FALSE),"")</f>
        <v/>
      </c>
      <c r="E7733" s="24" t="str">
        <f>_xlfn.IFNA(VLOOKUP(C7733,list!G:I,3,FALSE),"")</f>
        <v/>
      </c>
      <c r="O7733" s="26" t="str">
        <f t="shared" si="602"/>
        <v/>
      </c>
      <c r="P7733" s="28" t="str">
        <f t="shared" si="606"/>
        <v/>
      </c>
      <c r="Q7733" s="24" t="str">
        <f t="shared" si="603"/>
        <v/>
      </c>
      <c r="R7733" s="24" t="str">
        <f t="shared" si="604"/>
        <v/>
      </c>
      <c r="S7733" s="27" t="str">
        <f t="shared" si="605"/>
        <v/>
      </c>
    </row>
    <row r="7734" spans="2:19" x14ac:dyDescent="0.3">
      <c r="B7734" s="24" t="str">
        <f>_xlfn.IFNA(VLOOKUP(A7734,list!B:C,2,FALSE),"")</f>
        <v/>
      </c>
      <c r="D7734" s="24" t="str">
        <f>_xlfn.IFNA(VLOOKUP(C7734,list!$G$2:$I$10,2,FALSE),"")</f>
        <v/>
      </c>
      <c r="E7734" s="24" t="str">
        <f>_xlfn.IFNA(VLOOKUP(C7734,list!G:I,3,FALSE),"")</f>
        <v/>
      </c>
      <c r="O7734" s="26" t="str">
        <f t="shared" si="602"/>
        <v/>
      </c>
      <c r="P7734" s="28" t="str">
        <f t="shared" si="606"/>
        <v/>
      </c>
      <c r="Q7734" s="24" t="str">
        <f t="shared" si="603"/>
        <v/>
      </c>
      <c r="R7734" s="24" t="str">
        <f t="shared" si="604"/>
        <v/>
      </c>
      <c r="S7734" s="27" t="str">
        <f t="shared" si="605"/>
        <v/>
      </c>
    </row>
    <row r="7735" spans="2:19" x14ac:dyDescent="0.3">
      <c r="B7735" s="24" t="str">
        <f>_xlfn.IFNA(VLOOKUP(A7735,list!B:C,2,FALSE),"")</f>
        <v/>
      </c>
      <c r="D7735" s="24" t="str">
        <f>_xlfn.IFNA(VLOOKUP(C7735,list!$G$2:$I$10,2,FALSE),"")</f>
        <v/>
      </c>
      <c r="E7735" s="24" t="str">
        <f>_xlfn.IFNA(VLOOKUP(C7735,list!G:I,3,FALSE),"")</f>
        <v/>
      </c>
      <c r="O7735" s="26" t="str">
        <f t="shared" si="602"/>
        <v/>
      </c>
      <c r="P7735" s="28" t="str">
        <f t="shared" si="606"/>
        <v/>
      </c>
      <c r="Q7735" s="24" t="str">
        <f t="shared" si="603"/>
        <v/>
      </c>
      <c r="R7735" s="24" t="str">
        <f t="shared" si="604"/>
        <v/>
      </c>
      <c r="S7735" s="27" t="str">
        <f t="shared" si="605"/>
        <v/>
      </c>
    </row>
    <row r="7736" spans="2:19" x14ac:dyDescent="0.3">
      <c r="B7736" s="24" t="str">
        <f>_xlfn.IFNA(VLOOKUP(A7736,list!B:C,2,FALSE),"")</f>
        <v/>
      </c>
      <c r="D7736" s="24" t="str">
        <f>_xlfn.IFNA(VLOOKUP(C7736,list!$G$2:$I$10,2,FALSE),"")</f>
        <v/>
      </c>
      <c r="E7736" s="24" t="str">
        <f>_xlfn.IFNA(VLOOKUP(C7736,list!G:I,3,FALSE),"")</f>
        <v/>
      </c>
      <c r="O7736" s="26" t="str">
        <f t="shared" si="602"/>
        <v/>
      </c>
      <c r="P7736" s="28" t="str">
        <f t="shared" si="606"/>
        <v/>
      </c>
      <c r="Q7736" s="24" t="str">
        <f t="shared" si="603"/>
        <v/>
      </c>
      <c r="R7736" s="24" t="str">
        <f t="shared" si="604"/>
        <v/>
      </c>
      <c r="S7736" s="27" t="str">
        <f t="shared" si="605"/>
        <v/>
      </c>
    </row>
    <row r="7737" spans="2:19" x14ac:dyDescent="0.3">
      <c r="B7737" s="24" t="str">
        <f>_xlfn.IFNA(VLOOKUP(A7737,list!B:C,2,FALSE),"")</f>
        <v/>
      </c>
      <c r="D7737" s="24" t="str">
        <f>_xlfn.IFNA(VLOOKUP(C7737,list!$G$2:$I$10,2,FALSE),"")</f>
        <v/>
      </c>
      <c r="E7737" s="24" t="str">
        <f>_xlfn.IFNA(VLOOKUP(C7737,list!G:I,3,FALSE),"")</f>
        <v/>
      </c>
      <c r="O7737" s="26" t="str">
        <f t="shared" si="602"/>
        <v/>
      </c>
      <c r="P7737" s="28" t="str">
        <f t="shared" si="606"/>
        <v/>
      </c>
      <c r="Q7737" s="24" t="str">
        <f t="shared" si="603"/>
        <v/>
      </c>
      <c r="R7737" s="24" t="str">
        <f t="shared" si="604"/>
        <v/>
      </c>
      <c r="S7737" s="27" t="str">
        <f t="shared" si="605"/>
        <v/>
      </c>
    </row>
    <row r="7738" spans="2:19" x14ac:dyDescent="0.3">
      <c r="B7738" s="24" t="str">
        <f>_xlfn.IFNA(VLOOKUP(A7738,list!B:C,2,FALSE),"")</f>
        <v/>
      </c>
      <c r="D7738" s="24" t="str">
        <f>_xlfn.IFNA(VLOOKUP(C7738,list!$G$2:$I$10,2,FALSE),"")</f>
        <v/>
      </c>
      <c r="E7738" s="24" t="str">
        <f>_xlfn.IFNA(VLOOKUP(C7738,list!G:I,3,FALSE),"")</f>
        <v/>
      </c>
      <c r="O7738" s="26" t="str">
        <f t="shared" si="602"/>
        <v/>
      </c>
      <c r="P7738" s="28" t="str">
        <f t="shared" si="606"/>
        <v/>
      </c>
      <c r="Q7738" s="24" t="str">
        <f t="shared" si="603"/>
        <v/>
      </c>
      <c r="R7738" s="24" t="str">
        <f t="shared" si="604"/>
        <v/>
      </c>
      <c r="S7738" s="27" t="str">
        <f t="shared" si="605"/>
        <v/>
      </c>
    </row>
    <row r="7739" spans="2:19" x14ac:dyDescent="0.3">
      <c r="B7739" s="24" t="str">
        <f>_xlfn.IFNA(VLOOKUP(A7739,list!B:C,2,FALSE),"")</f>
        <v/>
      </c>
      <c r="D7739" s="24" t="str">
        <f>_xlfn.IFNA(VLOOKUP(C7739,list!$G$2:$I$10,2,FALSE),"")</f>
        <v/>
      </c>
      <c r="E7739" s="24" t="str">
        <f>_xlfn.IFNA(VLOOKUP(C7739,list!G:I,3,FALSE),"")</f>
        <v/>
      </c>
      <c r="O7739" s="26" t="str">
        <f t="shared" si="602"/>
        <v/>
      </c>
      <c r="P7739" s="28" t="str">
        <f t="shared" si="606"/>
        <v/>
      </c>
      <c r="Q7739" s="24" t="str">
        <f t="shared" si="603"/>
        <v/>
      </c>
      <c r="R7739" s="24" t="str">
        <f t="shared" si="604"/>
        <v/>
      </c>
      <c r="S7739" s="27" t="str">
        <f t="shared" si="605"/>
        <v/>
      </c>
    </row>
    <row r="7740" spans="2:19" x14ac:dyDescent="0.3">
      <c r="B7740" s="24" t="str">
        <f>_xlfn.IFNA(VLOOKUP(A7740,list!B:C,2,FALSE),"")</f>
        <v/>
      </c>
      <c r="D7740" s="24" t="str">
        <f>_xlfn.IFNA(VLOOKUP(C7740,list!$G$2:$I$10,2,FALSE),"")</f>
        <v/>
      </c>
      <c r="E7740" s="24" t="str">
        <f>_xlfn.IFNA(VLOOKUP(C7740,list!G:I,3,FALSE),"")</f>
        <v/>
      </c>
      <c r="O7740" s="26" t="str">
        <f t="shared" si="602"/>
        <v/>
      </c>
      <c r="P7740" s="28" t="str">
        <f t="shared" si="606"/>
        <v/>
      </c>
      <c r="Q7740" s="24" t="str">
        <f t="shared" si="603"/>
        <v/>
      </c>
      <c r="R7740" s="24" t="str">
        <f t="shared" si="604"/>
        <v/>
      </c>
      <c r="S7740" s="27" t="str">
        <f t="shared" si="605"/>
        <v/>
      </c>
    </row>
    <row r="7741" spans="2:19" x14ac:dyDescent="0.3">
      <c r="B7741" s="24" t="str">
        <f>_xlfn.IFNA(VLOOKUP(A7741,list!B:C,2,FALSE),"")</f>
        <v/>
      </c>
      <c r="D7741" s="24" t="str">
        <f>_xlfn.IFNA(VLOOKUP(C7741,list!$G$2:$I$10,2,FALSE),"")</f>
        <v/>
      </c>
      <c r="E7741" s="24" t="str">
        <f>_xlfn.IFNA(VLOOKUP(C7741,list!G:I,3,FALSE),"")</f>
        <v/>
      </c>
      <c r="O7741" s="26" t="str">
        <f t="shared" si="602"/>
        <v/>
      </c>
      <c r="P7741" s="28" t="str">
        <f t="shared" si="606"/>
        <v/>
      </c>
      <c r="Q7741" s="24" t="str">
        <f t="shared" si="603"/>
        <v/>
      </c>
      <c r="R7741" s="24" t="str">
        <f t="shared" si="604"/>
        <v/>
      </c>
      <c r="S7741" s="27" t="str">
        <f t="shared" si="605"/>
        <v/>
      </c>
    </row>
    <row r="7742" spans="2:19" x14ac:dyDescent="0.3">
      <c r="B7742" s="24" t="str">
        <f>_xlfn.IFNA(VLOOKUP(A7742,list!B:C,2,FALSE),"")</f>
        <v/>
      </c>
      <c r="D7742" s="24" t="str">
        <f>_xlfn.IFNA(VLOOKUP(C7742,list!$G$2:$I$10,2,FALSE),"")</f>
        <v/>
      </c>
      <c r="E7742" s="24" t="str">
        <f>_xlfn.IFNA(VLOOKUP(C7742,list!G:I,3,FALSE),"")</f>
        <v/>
      </c>
      <c r="O7742" s="26" t="str">
        <f t="shared" si="602"/>
        <v/>
      </c>
      <c r="P7742" s="28" t="str">
        <f t="shared" si="606"/>
        <v/>
      </c>
      <c r="Q7742" s="24" t="str">
        <f t="shared" si="603"/>
        <v/>
      </c>
      <c r="R7742" s="24" t="str">
        <f t="shared" si="604"/>
        <v/>
      </c>
      <c r="S7742" s="27" t="str">
        <f t="shared" si="605"/>
        <v/>
      </c>
    </row>
    <row r="7743" spans="2:19" x14ac:dyDescent="0.3">
      <c r="B7743" s="24" t="str">
        <f>_xlfn.IFNA(VLOOKUP(A7743,list!B:C,2,FALSE),"")</f>
        <v/>
      </c>
      <c r="D7743" s="24" t="str">
        <f>_xlfn.IFNA(VLOOKUP(C7743,list!$G$2:$I$10,2,FALSE),"")</f>
        <v/>
      </c>
      <c r="E7743" s="24" t="str">
        <f>_xlfn.IFNA(VLOOKUP(C7743,list!G:I,3,FALSE),"")</f>
        <v/>
      </c>
      <c r="O7743" s="26" t="str">
        <f t="shared" si="602"/>
        <v/>
      </c>
      <c r="P7743" s="28" t="str">
        <f t="shared" si="606"/>
        <v/>
      </c>
      <c r="Q7743" s="24" t="str">
        <f t="shared" si="603"/>
        <v/>
      </c>
      <c r="R7743" s="24" t="str">
        <f t="shared" si="604"/>
        <v/>
      </c>
      <c r="S7743" s="27" t="str">
        <f t="shared" si="605"/>
        <v/>
      </c>
    </row>
    <row r="7744" spans="2:19" x14ac:dyDescent="0.3">
      <c r="B7744" s="24" t="str">
        <f>_xlfn.IFNA(VLOOKUP(A7744,list!B:C,2,FALSE),"")</f>
        <v/>
      </c>
      <c r="D7744" s="24" t="str">
        <f>_xlfn.IFNA(VLOOKUP(C7744,list!$G$2:$I$10,2,FALSE),"")</f>
        <v/>
      </c>
      <c r="E7744" s="24" t="str">
        <f>_xlfn.IFNA(VLOOKUP(C7744,list!G:I,3,FALSE),"")</f>
        <v/>
      </c>
      <c r="O7744" s="26" t="str">
        <f t="shared" si="602"/>
        <v/>
      </c>
      <c r="P7744" s="28" t="str">
        <f t="shared" si="606"/>
        <v/>
      </c>
      <c r="Q7744" s="24" t="str">
        <f t="shared" si="603"/>
        <v/>
      </c>
      <c r="R7744" s="24" t="str">
        <f t="shared" si="604"/>
        <v/>
      </c>
      <c r="S7744" s="27" t="str">
        <f t="shared" si="605"/>
        <v/>
      </c>
    </row>
    <row r="7745" spans="2:19" x14ac:dyDescent="0.3">
      <c r="B7745" s="24" t="str">
        <f>_xlfn.IFNA(VLOOKUP(A7745,list!B:C,2,FALSE),"")</f>
        <v/>
      </c>
      <c r="D7745" s="24" t="str">
        <f>_xlfn.IFNA(VLOOKUP(C7745,list!$G$2:$I$10,2,FALSE),"")</f>
        <v/>
      </c>
      <c r="E7745" s="24" t="str">
        <f>_xlfn.IFNA(VLOOKUP(C7745,list!G:I,3,FALSE),"")</f>
        <v/>
      </c>
      <c r="O7745" s="26" t="str">
        <f t="shared" si="602"/>
        <v/>
      </c>
      <c r="P7745" s="28" t="str">
        <f t="shared" si="606"/>
        <v/>
      </c>
      <c r="Q7745" s="24" t="str">
        <f t="shared" si="603"/>
        <v/>
      </c>
      <c r="R7745" s="24" t="str">
        <f t="shared" si="604"/>
        <v/>
      </c>
      <c r="S7745" s="27" t="str">
        <f t="shared" si="605"/>
        <v/>
      </c>
    </row>
    <row r="7746" spans="2:19" x14ac:dyDescent="0.3">
      <c r="B7746" s="24" t="str">
        <f>_xlfn.IFNA(VLOOKUP(A7746,list!B:C,2,FALSE),"")</f>
        <v/>
      </c>
      <c r="D7746" s="24" t="str">
        <f>_xlfn.IFNA(VLOOKUP(C7746,list!$G$2:$I$10,2,FALSE),"")</f>
        <v/>
      </c>
      <c r="E7746" s="24" t="str">
        <f>_xlfn.IFNA(VLOOKUP(C7746,list!G:I,3,FALSE),"")</f>
        <v/>
      </c>
      <c r="O7746" s="26" t="str">
        <f t="shared" ref="O7746:O7809" si="607">IFERROR(IF(H7746="","",DATE(YEAR(H7746),MONTH(H7746),1)),"")</f>
        <v/>
      </c>
      <c r="P7746" s="28" t="str">
        <f t="shared" si="606"/>
        <v/>
      </c>
      <c r="Q7746" s="24" t="str">
        <f t="shared" ref="Q7746:Q7809" si="608">IFERROR(IF(J7746="","",MONTH(EOMONTH(J7746,(DAY(J7746)&gt;15)+0))),"")</f>
        <v/>
      </c>
      <c r="R7746" s="24" t="str">
        <f t="shared" ref="R7746:R7809" si="609">IFERROR(IF(J7746="","",IF(AND(MONTH(J7746)=12,Q7746=1),YEAR(J7746)+1,YEAR(J7746))),"")</f>
        <v/>
      </c>
      <c r="S7746" s="27" t="str">
        <f t="shared" ref="S7746:S7809" si="610">IF(OR(Q7746="",R7746=""),"",DATE(R7746,Q7746,1))</f>
        <v/>
      </c>
    </row>
    <row r="7747" spans="2:19" x14ac:dyDescent="0.3">
      <c r="B7747" s="24" t="str">
        <f>_xlfn.IFNA(VLOOKUP(A7747,list!B:C,2,FALSE),"")</f>
        <v/>
      </c>
      <c r="D7747" s="24" t="str">
        <f>_xlfn.IFNA(VLOOKUP(C7747,list!$G$2:$I$10,2,FALSE),"")</f>
        <v/>
      </c>
      <c r="E7747" s="24" t="str">
        <f>_xlfn.IFNA(VLOOKUP(C7747,list!G:I,3,FALSE),"")</f>
        <v/>
      </c>
      <c r="O7747" s="26" t="str">
        <f t="shared" si="607"/>
        <v/>
      </c>
      <c r="P7747" s="28" t="str">
        <f t="shared" ref="P7747:P7810" si="611">IFERROR(IF(J7747&gt;0,((J7747-H7747)/7),""),"")</f>
        <v/>
      </c>
      <c r="Q7747" s="24" t="str">
        <f t="shared" si="608"/>
        <v/>
      </c>
      <c r="R7747" s="24" t="str">
        <f t="shared" si="609"/>
        <v/>
      </c>
      <c r="S7747" s="27" t="str">
        <f t="shared" si="610"/>
        <v/>
      </c>
    </row>
    <row r="7748" spans="2:19" x14ac:dyDescent="0.3">
      <c r="B7748" s="24" t="str">
        <f>_xlfn.IFNA(VLOOKUP(A7748,list!B:C,2,FALSE),"")</f>
        <v/>
      </c>
      <c r="D7748" s="24" t="str">
        <f>_xlfn.IFNA(VLOOKUP(C7748,list!$G$2:$I$10,2,FALSE),"")</f>
        <v/>
      </c>
      <c r="E7748" s="24" t="str">
        <f>_xlfn.IFNA(VLOOKUP(C7748,list!G:I,3,FALSE),"")</f>
        <v/>
      </c>
      <c r="O7748" s="26" t="str">
        <f t="shared" si="607"/>
        <v/>
      </c>
      <c r="P7748" s="28" t="str">
        <f t="shared" si="611"/>
        <v/>
      </c>
      <c r="Q7748" s="24" t="str">
        <f t="shared" si="608"/>
        <v/>
      </c>
      <c r="R7748" s="24" t="str">
        <f t="shared" si="609"/>
        <v/>
      </c>
      <c r="S7748" s="27" t="str">
        <f t="shared" si="610"/>
        <v/>
      </c>
    </row>
    <row r="7749" spans="2:19" x14ac:dyDescent="0.3">
      <c r="B7749" s="24" t="str">
        <f>_xlfn.IFNA(VLOOKUP(A7749,list!B:C,2,FALSE),"")</f>
        <v/>
      </c>
      <c r="D7749" s="24" t="str">
        <f>_xlfn.IFNA(VLOOKUP(C7749,list!$G$2:$I$10,2,FALSE),"")</f>
        <v/>
      </c>
      <c r="E7749" s="24" t="str">
        <f>_xlfn.IFNA(VLOOKUP(C7749,list!G:I,3,FALSE),"")</f>
        <v/>
      </c>
      <c r="O7749" s="26" t="str">
        <f t="shared" si="607"/>
        <v/>
      </c>
      <c r="P7749" s="28" t="str">
        <f t="shared" si="611"/>
        <v/>
      </c>
      <c r="Q7749" s="24" t="str">
        <f t="shared" si="608"/>
        <v/>
      </c>
      <c r="R7749" s="24" t="str">
        <f t="shared" si="609"/>
        <v/>
      </c>
      <c r="S7749" s="27" t="str">
        <f t="shared" si="610"/>
        <v/>
      </c>
    </row>
    <row r="7750" spans="2:19" x14ac:dyDescent="0.3">
      <c r="B7750" s="24" t="str">
        <f>_xlfn.IFNA(VLOOKUP(A7750,list!B:C,2,FALSE),"")</f>
        <v/>
      </c>
      <c r="D7750" s="24" t="str">
        <f>_xlfn.IFNA(VLOOKUP(C7750,list!$G$2:$I$10,2,FALSE),"")</f>
        <v/>
      </c>
      <c r="E7750" s="24" t="str">
        <f>_xlfn.IFNA(VLOOKUP(C7750,list!G:I,3,FALSE),"")</f>
        <v/>
      </c>
      <c r="O7750" s="26" t="str">
        <f t="shared" si="607"/>
        <v/>
      </c>
      <c r="P7750" s="28" t="str">
        <f t="shared" si="611"/>
        <v/>
      </c>
      <c r="Q7750" s="24" t="str">
        <f t="shared" si="608"/>
        <v/>
      </c>
      <c r="R7750" s="24" t="str">
        <f t="shared" si="609"/>
        <v/>
      </c>
      <c r="S7750" s="27" t="str">
        <f t="shared" si="610"/>
        <v/>
      </c>
    </row>
    <row r="7751" spans="2:19" x14ac:dyDescent="0.3">
      <c r="B7751" s="24" t="str">
        <f>_xlfn.IFNA(VLOOKUP(A7751,list!B:C,2,FALSE),"")</f>
        <v/>
      </c>
      <c r="D7751" s="24" t="str">
        <f>_xlfn.IFNA(VLOOKUP(C7751,list!$G$2:$I$10,2,FALSE),"")</f>
        <v/>
      </c>
      <c r="E7751" s="24" t="str">
        <f>_xlfn.IFNA(VLOOKUP(C7751,list!G:I,3,FALSE),"")</f>
        <v/>
      </c>
      <c r="O7751" s="26" t="str">
        <f t="shared" si="607"/>
        <v/>
      </c>
      <c r="P7751" s="28" t="str">
        <f t="shared" si="611"/>
        <v/>
      </c>
      <c r="Q7751" s="24" t="str">
        <f t="shared" si="608"/>
        <v/>
      </c>
      <c r="R7751" s="24" t="str">
        <f t="shared" si="609"/>
        <v/>
      </c>
      <c r="S7751" s="27" t="str">
        <f t="shared" si="610"/>
        <v/>
      </c>
    </row>
    <row r="7752" spans="2:19" x14ac:dyDescent="0.3">
      <c r="B7752" s="24" t="str">
        <f>_xlfn.IFNA(VLOOKUP(A7752,list!B:C,2,FALSE),"")</f>
        <v/>
      </c>
      <c r="D7752" s="24" t="str">
        <f>_xlfn.IFNA(VLOOKUP(C7752,list!$G$2:$I$10,2,FALSE),"")</f>
        <v/>
      </c>
      <c r="E7752" s="24" t="str">
        <f>_xlfn.IFNA(VLOOKUP(C7752,list!G:I,3,FALSE),"")</f>
        <v/>
      </c>
      <c r="O7752" s="26" t="str">
        <f t="shared" si="607"/>
        <v/>
      </c>
      <c r="P7752" s="28" t="str">
        <f t="shared" si="611"/>
        <v/>
      </c>
      <c r="Q7752" s="24" t="str">
        <f t="shared" si="608"/>
        <v/>
      </c>
      <c r="R7752" s="24" t="str">
        <f t="shared" si="609"/>
        <v/>
      </c>
      <c r="S7752" s="27" t="str">
        <f t="shared" si="610"/>
        <v/>
      </c>
    </row>
    <row r="7753" spans="2:19" x14ac:dyDescent="0.3">
      <c r="B7753" s="24" t="str">
        <f>_xlfn.IFNA(VLOOKUP(A7753,list!B:C,2,FALSE),"")</f>
        <v/>
      </c>
      <c r="D7753" s="24" t="str">
        <f>_xlfn.IFNA(VLOOKUP(C7753,list!$G$2:$I$10,2,FALSE),"")</f>
        <v/>
      </c>
      <c r="E7753" s="24" t="str">
        <f>_xlfn.IFNA(VLOOKUP(C7753,list!G:I,3,FALSE),"")</f>
        <v/>
      </c>
      <c r="O7753" s="26" t="str">
        <f t="shared" si="607"/>
        <v/>
      </c>
      <c r="P7753" s="28" t="str">
        <f t="shared" si="611"/>
        <v/>
      </c>
      <c r="Q7753" s="24" t="str">
        <f t="shared" si="608"/>
        <v/>
      </c>
      <c r="R7753" s="24" t="str">
        <f t="shared" si="609"/>
        <v/>
      </c>
      <c r="S7753" s="27" t="str">
        <f t="shared" si="610"/>
        <v/>
      </c>
    </row>
    <row r="7754" spans="2:19" x14ac:dyDescent="0.3">
      <c r="B7754" s="24" t="str">
        <f>_xlfn.IFNA(VLOOKUP(A7754,list!B:C,2,FALSE),"")</f>
        <v/>
      </c>
      <c r="D7754" s="24" t="str">
        <f>_xlfn.IFNA(VLOOKUP(C7754,list!$G$2:$I$10,2,FALSE),"")</f>
        <v/>
      </c>
      <c r="E7754" s="24" t="str">
        <f>_xlfn.IFNA(VLOOKUP(C7754,list!G:I,3,FALSE),"")</f>
        <v/>
      </c>
      <c r="O7754" s="26" t="str">
        <f t="shared" si="607"/>
        <v/>
      </c>
      <c r="P7754" s="28" t="str">
        <f t="shared" si="611"/>
        <v/>
      </c>
      <c r="Q7754" s="24" t="str">
        <f t="shared" si="608"/>
        <v/>
      </c>
      <c r="R7754" s="24" t="str">
        <f t="shared" si="609"/>
        <v/>
      </c>
      <c r="S7754" s="27" t="str">
        <f t="shared" si="610"/>
        <v/>
      </c>
    </row>
    <row r="7755" spans="2:19" x14ac:dyDescent="0.3">
      <c r="B7755" s="24" t="str">
        <f>_xlfn.IFNA(VLOOKUP(A7755,list!B:C,2,FALSE),"")</f>
        <v/>
      </c>
      <c r="D7755" s="24" t="str">
        <f>_xlfn.IFNA(VLOOKUP(C7755,list!$G$2:$I$10,2,FALSE),"")</f>
        <v/>
      </c>
      <c r="E7755" s="24" t="str">
        <f>_xlfn.IFNA(VLOOKUP(C7755,list!G:I,3,FALSE),"")</f>
        <v/>
      </c>
      <c r="O7755" s="26" t="str">
        <f t="shared" si="607"/>
        <v/>
      </c>
      <c r="P7755" s="28" t="str">
        <f t="shared" si="611"/>
        <v/>
      </c>
      <c r="Q7755" s="24" t="str">
        <f t="shared" si="608"/>
        <v/>
      </c>
      <c r="R7755" s="24" t="str">
        <f t="shared" si="609"/>
        <v/>
      </c>
      <c r="S7755" s="27" t="str">
        <f t="shared" si="610"/>
        <v/>
      </c>
    </row>
    <row r="7756" spans="2:19" x14ac:dyDescent="0.3">
      <c r="B7756" s="24" t="str">
        <f>_xlfn.IFNA(VLOOKUP(A7756,list!B:C,2,FALSE),"")</f>
        <v/>
      </c>
      <c r="D7756" s="24" t="str">
        <f>_xlfn.IFNA(VLOOKUP(C7756,list!$G$2:$I$10,2,FALSE),"")</f>
        <v/>
      </c>
      <c r="E7756" s="24" t="str">
        <f>_xlfn.IFNA(VLOOKUP(C7756,list!G:I,3,FALSE),"")</f>
        <v/>
      </c>
      <c r="O7756" s="26" t="str">
        <f t="shared" si="607"/>
        <v/>
      </c>
      <c r="P7756" s="28" t="str">
        <f t="shared" si="611"/>
        <v/>
      </c>
      <c r="Q7756" s="24" t="str">
        <f t="shared" si="608"/>
        <v/>
      </c>
      <c r="R7756" s="24" t="str">
        <f t="shared" si="609"/>
        <v/>
      </c>
      <c r="S7756" s="27" t="str">
        <f t="shared" si="610"/>
        <v/>
      </c>
    </row>
    <row r="7757" spans="2:19" x14ac:dyDescent="0.3">
      <c r="B7757" s="24" t="str">
        <f>_xlfn.IFNA(VLOOKUP(A7757,list!B:C,2,FALSE),"")</f>
        <v/>
      </c>
      <c r="D7757" s="24" t="str">
        <f>_xlfn.IFNA(VLOOKUP(C7757,list!$G$2:$I$10,2,FALSE),"")</f>
        <v/>
      </c>
      <c r="E7757" s="24" t="str">
        <f>_xlfn.IFNA(VLOOKUP(C7757,list!G:I,3,FALSE),"")</f>
        <v/>
      </c>
      <c r="O7757" s="26" t="str">
        <f t="shared" si="607"/>
        <v/>
      </c>
      <c r="P7757" s="28" t="str">
        <f t="shared" si="611"/>
        <v/>
      </c>
      <c r="Q7757" s="24" t="str">
        <f t="shared" si="608"/>
        <v/>
      </c>
      <c r="R7757" s="24" t="str">
        <f t="shared" si="609"/>
        <v/>
      </c>
      <c r="S7757" s="27" t="str">
        <f t="shared" si="610"/>
        <v/>
      </c>
    </row>
    <row r="7758" spans="2:19" x14ac:dyDescent="0.3">
      <c r="B7758" s="24" t="str">
        <f>_xlfn.IFNA(VLOOKUP(A7758,list!B:C,2,FALSE),"")</f>
        <v/>
      </c>
      <c r="D7758" s="24" t="str">
        <f>_xlfn.IFNA(VLOOKUP(C7758,list!$G$2:$I$10,2,FALSE),"")</f>
        <v/>
      </c>
      <c r="E7758" s="24" t="str">
        <f>_xlfn.IFNA(VLOOKUP(C7758,list!G:I,3,FALSE),"")</f>
        <v/>
      </c>
      <c r="O7758" s="26" t="str">
        <f t="shared" si="607"/>
        <v/>
      </c>
      <c r="P7758" s="28" t="str">
        <f t="shared" si="611"/>
        <v/>
      </c>
      <c r="Q7758" s="24" t="str">
        <f t="shared" si="608"/>
        <v/>
      </c>
      <c r="R7758" s="24" t="str">
        <f t="shared" si="609"/>
        <v/>
      </c>
      <c r="S7758" s="27" t="str">
        <f t="shared" si="610"/>
        <v/>
      </c>
    </row>
    <row r="7759" spans="2:19" x14ac:dyDescent="0.3">
      <c r="B7759" s="24" t="str">
        <f>_xlfn.IFNA(VLOOKUP(A7759,list!B:C,2,FALSE),"")</f>
        <v/>
      </c>
      <c r="D7759" s="24" t="str">
        <f>_xlfn.IFNA(VLOOKUP(C7759,list!$G$2:$I$10,2,FALSE),"")</f>
        <v/>
      </c>
      <c r="E7759" s="24" t="str">
        <f>_xlfn.IFNA(VLOOKUP(C7759,list!G:I,3,FALSE),"")</f>
        <v/>
      </c>
      <c r="O7759" s="26" t="str">
        <f t="shared" si="607"/>
        <v/>
      </c>
      <c r="P7759" s="28" t="str">
        <f t="shared" si="611"/>
        <v/>
      </c>
      <c r="Q7759" s="24" t="str">
        <f t="shared" si="608"/>
        <v/>
      </c>
      <c r="R7759" s="24" t="str">
        <f t="shared" si="609"/>
        <v/>
      </c>
      <c r="S7759" s="27" t="str">
        <f t="shared" si="610"/>
        <v/>
      </c>
    </row>
    <row r="7760" spans="2:19" x14ac:dyDescent="0.3">
      <c r="B7760" s="24" t="str">
        <f>_xlfn.IFNA(VLOOKUP(A7760,list!B:C,2,FALSE),"")</f>
        <v/>
      </c>
      <c r="D7760" s="24" t="str">
        <f>_xlfn.IFNA(VLOOKUP(C7760,list!$G$2:$I$10,2,FALSE),"")</f>
        <v/>
      </c>
      <c r="E7760" s="24" t="str">
        <f>_xlfn.IFNA(VLOOKUP(C7760,list!G:I,3,FALSE),"")</f>
        <v/>
      </c>
      <c r="O7760" s="26" t="str">
        <f t="shared" si="607"/>
        <v/>
      </c>
      <c r="P7760" s="28" t="str">
        <f t="shared" si="611"/>
        <v/>
      </c>
      <c r="Q7760" s="24" t="str">
        <f t="shared" si="608"/>
        <v/>
      </c>
      <c r="R7760" s="24" t="str">
        <f t="shared" si="609"/>
        <v/>
      </c>
      <c r="S7760" s="27" t="str">
        <f t="shared" si="610"/>
        <v/>
      </c>
    </row>
    <row r="7761" spans="2:19" x14ac:dyDescent="0.3">
      <c r="B7761" s="24" t="str">
        <f>_xlfn.IFNA(VLOOKUP(A7761,list!B:C,2,FALSE),"")</f>
        <v/>
      </c>
      <c r="D7761" s="24" t="str">
        <f>_xlfn.IFNA(VLOOKUP(C7761,list!$G$2:$I$10,2,FALSE),"")</f>
        <v/>
      </c>
      <c r="E7761" s="24" t="str">
        <f>_xlfn.IFNA(VLOOKUP(C7761,list!G:I,3,FALSE),"")</f>
        <v/>
      </c>
      <c r="O7761" s="26" t="str">
        <f t="shared" si="607"/>
        <v/>
      </c>
      <c r="P7761" s="28" t="str">
        <f t="shared" si="611"/>
        <v/>
      </c>
      <c r="Q7761" s="24" t="str">
        <f t="shared" si="608"/>
        <v/>
      </c>
      <c r="R7761" s="24" t="str">
        <f t="shared" si="609"/>
        <v/>
      </c>
      <c r="S7761" s="27" t="str">
        <f t="shared" si="610"/>
        <v/>
      </c>
    </row>
    <row r="7762" spans="2:19" x14ac:dyDescent="0.3">
      <c r="B7762" s="24" t="str">
        <f>_xlfn.IFNA(VLOOKUP(A7762,list!B:C,2,FALSE),"")</f>
        <v/>
      </c>
      <c r="D7762" s="24" t="str">
        <f>_xlfn.IFNA(VLOOKUP(C7762,list!$G$2:$I$10,2,FALSE),"")</f>
        <v/>
      </c>
      <c r="E7762" s="24" t="str">
        <f>_xlfn.IFNA(VLOOKUP(C7762,list!G:I,3,FALSE),"")</f>
        <v/>
      </c>
      <c r="O7762" s="26" t="str">
        <f t="shared" si="607"/>
        <v/>
      </c>
      <c r="P7762" s="28" t="str">
        <f t="shared" si="611"/>
        <v/>
      </c>
      <c r="Q7762" s="24" t="str">
        <f t="shared" si="608"/>
        <v/>
      </c>
      <c r="R7762" s="24" t="str">
        <f t="shared" si="609"/>
        <v/>
      </c>
      <c r="S7762" s="27" t="str">
        <f t="shared" si="610"/>
        <v/>
      </c>
    </row>
    <row r="7763" spans="2:19" x14ac:dyDescent="0.3">
      <c r="B7763" s="24" t="str">
        <f>_xlfn.IFNA(VLOOKUP(A7763,list!B:C,2,FALSE),"")</f>
        <v/>
      </c>
      <c r="D7763" s="24" t="str">
        <f>_xlfn.IFNA(VLOOKUP(C7763,list!$G$2:$I$10,2,FALSE),"")</f>
        <v/>
      </c>
      <c r="E7763" s="24" t="str">
        <f>_xlfn.IFNA(VLOOKUP(C7763,list!G:I,3,FALSE),"")</f>
        <v/>
      </c>
      <c r="O7763" s="26" t="str">
        <f t="shared" si="607"/>
        <v/>
      </c>
      <c r="P7763" s="28" t="str">
        <f t="shared" si="611"/>
        <v/>
      </c>
      <c r="Q7763" s="24" t="str">
        <f t="shared" si="608"/>
        <v/>
      </c>
      <c r="R7763" s="24" t="str">
        <f t="shared" si="609"/>
        <v/>
      </c>
      <c r="S7763" s="27" t="str">
        <f t="shared" si="610"/>
        <v/>
      </c>
    </row>
    <row r="7764" spans="2:19" x14ac:dyDescent="0.3">
      <c r="B7764" s="24" t="str">
        <f>_xlfn.IFNA(VLOOKUP(A7764,list!B:C,2,FALSE),"")</f>
        <v/>
      </c>
      <c r="D7764" s="24" t="str">
        <f>_xlfn.IFNA(VLOOKUP(C7764,list!$G$2:$I$10,2,FALSE),"")</f>
        <v/>
      </c>
      <c r="E7764" s="24" t="str">
        <f>_xlfn.IFNA(VLOOKUP(C7764,list!G:I,3,FALSE),"")</f>
        <v/>
      </c>
      <c r="O7764" s="26" t="str">
        <f t="shared" si="607"/>
        <v/>
      </c>
      <c r="P7764" s="28" t="str">
        <f t="shared" si="611"/>
        <v/>
      </c>
      <c r="Q7764" s="24" t="str">
        <f t="shared" si="608"/>
        <v/>
      </c>
      <c r="R7764" s="24" t="str">
        <f t="shared" si="609"/>
        <v/>
      </c>
      <c r="S7764" s="27" t="str">
        <f t="shared" si="610"/>
        <v/>
      </c>
    </row>
    <row r="7765" spans="2:19" x14ac:dyDescent="0.3">
      <c r="B7765" s="24" t="str">
        <f>_xlfn.IFNA(VLOOKUP(A7765,list!B:C,2,FALSE),"")</f>
        <v/>
      </c>
      <c r="D7765" s="24" t="str">
        <f>_xlfn.IFNA(VLOOKUP(C7765,list!$G$2:$I$10,2,FALSE),"")</f>
        <v/>
      </c>
      <c r="E7765" s="24" t="str">
        <f>_xlfn.IFNA(VLOOKUP(C7765,list!G:I,3,FALSE),"")</f>
        <v/>
      </c>
      <c r="O7765" s="26" t="str">
        <f t="shared" si="607"/>
        <v/>
      </c>
      <c r="P7765" s="28" t="str">
        <f t="shared" si="611"/>
        <v/>
      </c>
      <c r="Q7765" s="24" t="str">
        <f t="shared" si="608"/>
        <v/>
      </c>
      <c r="R7765" s="24" t="str">
        <f t="shared" si="609"/>
        <v/>
      </c>
      <c r="S7765" s="27" t="str">
        <f t="shared" si="610"/>
        <v/>
      </c>
    </row>
    <row r="7766" spans="2:19" x14ac:dyDescent="0.3">
      <c r="B7766" s="24" t="str">
        <f>_xlfn.IFNA(VLOOKUP(A7766,list!B:C,2,FALSE),"")</f>
        <v/>
      </c>
      <c r="D7766" s="24" t="str">
        <f>_xlfn.IFNA(VLOOKUP(C7766,list!$G$2:$I$10,2,FALSE),"")</f>
        <v/>
      </c>
      <c r="E7766" s="24" t="str">
        <f>_xlfn.IFNA(VLOOKUP(C7766,list!G:I,3,FALSE),"")</f>
        <v/>
      </c>
      <c r="O7766" s="26" t="str">
        <f t="shared" si="607"/>
        <v/>
      </c>
      <c r="P7766" s="28" t="str">
        <f t="shared" si="611"/>
        <v/>
      </c>
      <c r="Q7766" s="24" t="str">
        <f t="shared" si="608"/>
        <v/>
      </c>
      <c r="R7766" s="24" t="str">
        <f t="shared" si="609"/>
        <v/>
      </c>
      <c r="S7766" s="27" t="str">
        <f t="shared" si="610"/>
        <v/>
      </c>
    </row>
    <row r="7767" spans="2:19" x14ac:dyDescent="0.3">
      <c r="B7767" s="24" t="str">
        <f>_xlfn.IFNA(VLOOKUP(A7767,list!B:C,2,FALSE),"")</f>
        <v/>
      </c>
      <c r="D7767" s="24" t="str">
        <f>_xlfn.IFNA(VLOOKUP(C7767,list!$G$2:$I$10,2,FALSE),"")</f>
        <v/>
      </c>
      <c r="E7767" s="24" t="str">
        <f>_xlfn.IFNA(VLOOKUP(C7767,list!G:I,3,FALSE),"")</f>
        <v/>
      </c>
      <c r="O7767" s="26" t="str">
        <f t="shared" si="607"/>
        <v/>
      </c>
      <c r="P7767" s="28" t="str">
        <f t="shared" si="611"/>
        <v/>
      </c>
      <c r="Q7767" s="24" t="str">
        <f t="shared" si="608"/>
        <v/>
      </c>
      <c r="R7767" s="24" t="str">
        <f t="shared" si="609"/>
        <v/>
      </c>
      <c r="S7767" s="27" t="str">
        <f t="shared" si="610"/>
        <v/>
      </c>
    </row>
    <row r="7768" spans="2:19" x14ac:dyDescent="0.3">
      <c r="B7768" s="24" t="str">
        <f>_xlfn.IFNA(VLOOKUP(A7768,list!B:C,2,FALSE),"")</f>
        <v/>
      </c>
      <c r="D7768" s="24" t="str">
        <f>_xlfn.IFNA(VLOOKUP(C7768,list!$G$2:$I$10,2,FALSE),"")</f>
        <v/>
      </c>
      <c r="E7768" s="24" t="str">
        <f>_xlfn.IFNA(VLOOKUP(C7768,list!G:I,3,FALSE),"")</f>
        <v/>
      </c>
      <c r="O7768" s="26" t="str">
        <f t="shared" si="607"/>
        <v/>
      </c>
      <c r="P7768" s="28" t="str">
        <f t="shared" si="611"/>
        <v/>
      </c>
      <c r="Q7768" s="24" t="str">
        <f t="shared" si="608"/>
        <v/>
      </c>
      <c r="R7768" s="24" t="str">
        <f t="shared" si="609"/>
        <v/>
      </c>
      <c r="S7768" s="27" t="str">
        <f t="shared" si="610"/>
        <v/>
      </c>
    </row>
    <row r="7769" spans="2:19" x14ac:dyDescent="0.3">
      <c r="B7769" s="24" t="str">
        <f>_xlfn.IFNA(VLOOKUP(A7769,list!B:C,2,FALSE),"")</f>
        <v/>
      </c>
      <c r="D7769" s="24" t="str">
        <f>_xlfn.IFNA(VLOOKUP(C7769,list!$G$2:$I$10,2,FALSE),"")</f>
        <v/>
      </c>
      <c r="E7769" s="24" t="str">
        <f>_xlfn.IFNA(VLOOKUP(C7769,list!G:I,3,FALSE),"")</f>
        <v/>
      </c>
      <c r="O7769" s="26" t="str">
        <f t="shared" si="607"/>
        <v/>
      </c>
      <c r="P7769" s="28" t="str">
        <f t="shared" si="611"/>
        <v/>
      </c>
      <c r="Q7769" s="24" t="str">
        <f t="shared" si="608"/>
        <v/>
      </c>
      <c r="R7769" s="24" t="str">
        <f t="shared" si="609"/>
        <v/>
      </c>
      <c r="S7769" s="27" t="str">
        <f t="shared" si="610"/>
        <v/>
      </c>
    </row>
    <row r="7770" spans="2:19" x14ac:dyDescent="0.3">
      <c r="B7770" s="24" t="str">
        <f>_xlfn.IFNA(VLOOKUP(A7770,list!B:C,2,FALSE),"")</f>
        <v/>
      </c>
      <c r="D7770" s="24" t="str">
        <f>_xlfn.IFNA(VLOOKUP(C7770,list!$G$2:$I$10,2,FALSE),"")</f>
        <v/>
      </c>
      <c r="E7770" s="24" t="str">
        <f>_xlfn.IFNA(VLOOKUP(C7770,list!G:I,3,FALSE),"")</f>
        <v/>
      </c>
      <c r="O7770" s="26" t="str">
        <f t="shared" si="607"/>
        <v/>
      </c>
      <c r="P7770" s="28" t="str">
        <f t="shared" si="611"/>
        <v/>
      </c>
      <c r="Q7770" s="24" t="str">
        <f t="shared" si="608"/>
        <v/>
      </c>
      <c r="R7770" s="24" t="str">
        <f t="shared" si="609"/>
        <v/>
      </c>
      <c r="S7770" s="27" t="str">
        <f t="shared" si="610"/>
        <v/>
      </c>
    </row>
    <row r="7771" spans="2:19" x14ac:dyDescent="0.3">
      <c r="B7771" s="24" t="str">
        <f>_xlfn.IFNA(VLOOKUP(A7771,list!B:C,2,FALSE),"")</f>
        <v/>
      </c>
      <c r="D7771" s="24" t="str">
        <f>_xlfn.IFNA(VLOOKUP(C7771,list!$G$2:$I$10,2,FALSE),"")</f>
        <v/>
      </c>
      <c r="E7771" s="24" t="str">
        <f>_xlfn.IFNA(VLOOKUP(C7771,list!G:I,3,FALSE),"")</f>
        <v/>
      </c>
      <c r="O7771" s="26" t="str">
        <f t="shared" si="607"/>
        <v/>
      </c>
      <c r="P7771" s="28" t="str">
        <f t="shared" si="611"/>
        <v/>
      </c>
      <c r="Q7771" s="24" t="str">
        <f t="shared" si="608"/>
        <v/>
      </c>
      <c r="R7771" s="24" t="str">
        <f t="shared" si="609"/>
        <v/>
      </c>
      <c r="S7771" s="27" t="str">
        <f t="shared" si="610"/>
        <v/>
      </c>
    </row>
    <row r="7772" spans="2:19" x14ac:dyDescent="0.3">
      <c r="B7772" s="24" t="str">
        <f>_xlfn.IFNA(VLOOKUP(A7772,list!B:C,2,FALSE),"")</f>
        <v/>
      </c>
      <c r="D7772" s="24" t="str">
        <f>_xlfn.IFNA(VLOOKUP(C7772,list!$G$2:$I$10,2,FALSE),"")</f>
        <v/>
      </c>
      <c r="E7772" s="24" t="str">
        <f>_xlfn.IFNA(VLOOKUP(C7772,list!G:I,3,FALSE),"")</f>
        <v/>
      </c>
      <c r="O7772" s="26" t="str">
        <f t="shared" si="607"/>
        <v/>
      </c>
      <c r="P7772" s="28" t="str">
        <f t="shared" si="611"/>
        <v/>
      </c>
      <c r="Q7772" s="24" t="str">
        <f t="shared" si="608"/>
        <v/>
      </c>
      <c r="R7772" s="24" t="str">
        <f t="shared" si="609"/>
        <v/>
      </c>
      <c r="S7772" s="27" t="str">
        <f t="shared" si="610"/>
        <v/>
      </c>
    </row>
    <row r="7773" spans="2:19" x14ac:dyDescent="0.3">
      <c r="B7773" s="24" t="str">
        <f>_xlfn.IFNA(VLOOKUP(A7773,list!B:C,2,FALSE),"")</f>
        <v/>
      </c>
      <c r="D7773" s="24" t="str">
        <f>_xlfn.IFNA(VLOOKUP(C7773,list!$G$2:$I$10,2,FALSE),"")</f>
        <v/>
      </c>
      <c r="E7773" s="24" t="str">
        <f>_xlfn.IFNA(VLOOKUP(C7773,list!G:I,3,FALSE),"")</f>
        <v/>
      </c>
      <c r="O7773" s="26" t="str">
        <f t="shared" si="607"/>
        <v/>
      </c>
      <c r="P7773" s="28" t="str">
        <f t="shared" si="611"/>
        <v/>
      </c>
      <c r="Q7773" s="24" t="str">
        <f t="shared" si="608"/>
        <v/>
      </c>
      <c r="R7773" s="24" t="str">
        <f t="shared" si="609"/>
        <v/>
      </c>
      <c r="S7773" s="27" t="str">
        <f t="shared" si="610"/>
        <v/>
      </c>
    </row>
    <row r="7774" spans="2:19" x14ac:dyDescent="0.3">
      <c r="B7774" s="24" t="str">
        <f>_xlfn.IFNA(VLOOKUP(A7774,list!B:C,2,FALSE),"")</f>
        <v/>
      </c>
      <c r="D7774" s="24" t="str">
        <f>_xlfn.IFNA(VLOOKUP(C7774,list!$G$2:$I$10,2,FALSE),"")</f>
        <v/>
      </c>
      <c r="E7774" s="24" t="str">
        <f>_xlfn.IFNA(VLOOKUP(C7774,list!G:I,3,FALSE),"")</f>
        <v/>
      </c>
      <c r="O7774" s="26" t="str">
        <f t="shared" si="607"/>
        <v/>
      </c>
      <c r="P7774" s="28" t="str">
        <f t="shared" si="611"/>
        <v/>
      </c>
      <c r="Q7774" s="24" t="str">
        <f t="shared" si="608"/>
        <v/>
      </c>
      <c r="R7774" s="24" t="str">
        <f t="shared" si="609"/>
        <v/>
      </c>
      <c r="S7774" s="27" t="str">
        <f t="shared" si="610"/>
        <v/>
      </c>
    </row>
    <row r="7775" spans="2:19" x14ac:dyDescent="0.3">
      <c r="B7775" s="24" t="str">
        <f>_xlfn.IFNA(VLOOKUP(A7775,list!B:C,2,FALSE),"")</f>
        <v/>
      </c>
      <c r="D7775" s="24" t="str">
        <f>_xlfn.IFNA(VLOOKUP(C7775,list!$G$2:$I$10,2,FALSE),"")</f>
        <v/>
      </c>
      <c r="E7775" s="24" t="str">
        <f>_xlfn.IFNA(VLOOKUP(C7775,list!G:I,3,FALSE),"")</f>
        <v/>
      </c>
      <c r="O7775" s="26" t="str">
        <f t="shared" si="607"/>
        <v/>
      </c>
      <c r="P7775" s="28" t="str">
        <f t="shared" si="611"/>
        <v/>
      </c>
      <c r="Q7775" s="24" t="str">
        <f t="shared" si="608"/>
        <v/>
      </c>
      <c r="R7775" s="24" t="str">
        <f t="shared" si="609"/>
        <v/>
      </c>
      <c r="S7775" s="27" t="str">
        <f t="shared" si="610"/>
        <v/>
      </c>
    </row>
    <row r="7776" spans="2:19" x14ac:dyDescent="0.3">
      <c r="B7776" s="24" t="str">
        <f>_xlfn.IFNA(VLOOKUP(A7776,list!B:C,2,FALSE),"")</f>
        <v/>
      </c>
      <c r="D7776" s="24" t="str">
        <f>_xlfn.IFNA(VLOOKUP(C7776,list!$G$2:$I$10,2,FALSE),"")</f>
        <v/>
      </c>
      <c r="E7776" s="24" t="str">
        <f>_xlfn.IFNA(VLOOKUP(C7776,list!G:I,3,FALSE),"")</f>
        <v/>
      </c>
      <c r="O7776" s="26" t="str">
        <f t="shared" si="607"/>
        <v/>
      </c>
      <c r="P7776" s="28" t="str">
        <f t="shared" si="611"/>
        <v/>
      </c>
      <c r="Q7776" s="24" t="str">
        <f t="shared" si="608"/>
        <v/>
      </c>
      <c r="R7776" s="24" t="str">
        <f t="shared" si="609"/>
        <v/>
      </c>
      <c r="S7776" s="27" t="str">
        <f t="shared" si="610"/>
        <v/>
      </c>
    </row>
    <row r="7777" spans="2:19" x14ac:dyDescent="0.3">
      <c r="B7777" s="24" t="str">
        <f>_xlfn.IFNA(VLOOKUP(A7777,list!B:C,2,FALSE),"")</f>
        <v/>
      </c>
      <c r="D7777" s="24" t="str">
        <f>_xlfn.IFNA(VLOOKUP(C7777,list!$G$2:$I$10,2,FALSE),"")</f>
        <v/>
      </c>
      <c r="E7777" s="24" t="str">
        <f>_xlfn.IFNA(VLOOKUP(C7777,list!G:I,3,FALSE),"")</f>
        <v/>
      </c>
      <c r="O7777" s="26" t="str">
        <f t="shared" si="607"/>
        <v/>
      </c>
      <c r="P7777" s="28" t="str">
        <f t="shared" si="611"/>
        <v/>
      </c>
      <c r="Q7777" s="24" t="str">
        <f t="shared" si="608"/>
        <v/>
      </c>
      <c r="R7777" s="24" t="str">
        <f t="shared" si="609"/>
        <v/>
      </c>
      <c r="S7777" s="27" t="str">
        <f t="shared" si="610"/>
        <v/>
      </c>
    </row>
    <row r="7778" spans="2:19" x14ac:dyDescent="0.3">
      <c r="B7778" s="24" t="str">
        <f>_xlfn.IFNA(VLOOKUP(A7778,list!B:C,2,FALSE),"")</f>
        <v/>
      </c>
      <c r="D7778" s="24" t="str">
        <f>_xlfn.IFNA(VLOOKUP(C7778,list!$G$2:$I$10,2,FALSE),"")</f>
        <v/>
      </c>
      <c r="E7778" s="24" t="str">
        <f>_xlfn.IFNA(VLOOKUP(C7778,list!G:I,3,FALSE),"")</f>
        <v/>
      </c>
      <c r="O7778" s="26" t="str">
        <f t="shared" si="607"/>
        <v/>
      </c>
      <c r="P7778" s="28" t="str">
        <f t="shared" si="611"/>
        <v/>
      </c>
      <c r="Q7778" s="24" t="str">
        <f t="shared" si="608"/>
        <v/>
      </c>
      <c r="R7778" s="24" t="str">
        <f t="shared" si="609"/>
        <v/>
      </c>
      <c r="S7778" s="27" t="str">
        <f t="shared" si="610"/>
        <v/>
      </c>
    </row>
    <row r="7779" spans="2:19" x14ac:dyDescent="0.3">
      <c r="B7779" s="24" t="str">
        <f>_xlfn.IFNA(VLOOKUP(A7779,list!B:C,2,FALSE),"")</f>
        <v/>
      </c>
      <c r="D7779" s="24" t="str">
        <f>_xlfn.IFNA(VLOOKUP(C7779,list!$G$2:$I$10,2,FALSE),"")</f>
        <v/>
      </c>
      <c r="E7779" s="24" t="str">
        <f>_xlfn.IFNA(VLOOKUP(C7779,list!G:I,3,FALSE),"")</f>
        <v/>
      </c>
      <c r="O7779" s="26" t="str">
        <f t="shared" si="607"/>
        <v/>
      </c>
      <c r="P7779" s="28" t="str">
        <f t="shared" si="611"/>
        <v/>
      </c>
      <c r="Q7779" s="24" t="str">
        <f t="shared" si="608"/>
        <v/>
      </c>
      <c r="R7779" s="24" t="str">
        <f t="shared" si="609"/>
        <v/>
      </c>
      <c r="S7779" s="27" t="str">
        <f t="shared" si="610"/>
        <v/>
      </c>
    </row>
    <row r="7780" spans="2:19" x14ac:dyDescent="0.3">
      <c r="B7780" s="24" t="str">
        <f>_xlfn.IFNA(VLOOKUP(A7780,list!B:C,2,FALSE),"")</f>
        <v/>
      </c>
      <c r="D7780" s="24" t="str">
        <f>_xlfn.IFNA(VLOOKUP(C7780,list!$G$2:$I$10,2,FALSE),"")</f>
        <v/>
      </c>
      <c r="E7780" s="24" t="str">
        <f>_xlfn.IFNA(VLOOKUP(C7780,list!G:I,3,FALSE),"")</f>
        <v/>
      </c>
      <c r="O7780" s="26" t="str">
        <f t="shared" si="607"/>
        <v/>
      </c>
      <c r="P7780" s="28" t="str">
        <f t="shared" si="611"/>
        <v/>
      </c>
      <c r="Q7780" s="24" t="str">
        <f t="shared" si="608"/>
        <v/>
      </c>
      <c r="R7780" s="24" t="str">
        <f t="shared" si="609"/>
        <v/>
      </c>
      <c r="S7780" s="27" t="str">
        <f t="shared" si="610"/>
        <v/>
      </c>
    </row>
    <row r="7781" spans="2:19" x14ac:dyDescent="0.3">
      <c r="B7781" s="24" t="str">
        <f>_xlfn.IFNA(VLOOKUP(A7781,list!B:C,2,FALSE),"")</f>
        <v/>
      </c>
      <c r="D7781" s="24" t="str">
        <f>_xlfn.IFNA(VLOOKUP(C7781,list!$G$2:$I$10,2,FALSE),"")</f>
        <v/>
      </c>
      <c r="E7781" s="24" t="str">
        <f>_xlfn.IFNA(VLOOKUP(C7781,list!G:I,3,FALSE),"")</f>
        <v/>
      </c>
      <c r="O7781" s="26" t="str">
        <f t="shared" si="607"/>
        <v/>
      </c>
      <c r="P7781" s="28" t="str">
        <f t="shared" si="611"/>
        <v/>
      </c>
      <c r="Q7781" s="24" t="str">
        <f t="shared" si="608"/>
        <v/>
      </c>
      <c r="R7781" s="24" t="str">
        <f t="shared" si="609"/>
        <v/>
      </c>
      <c r="S7781" s="27" t="str">
        <f t="shared" si="610"/>
        <v/>
      </c>
    </row>
    <row r="7782" spans="2:19" x14ac:dyDescent="0.3">
      <c r="B7782" s="24" t="str">
        <f>_xlfn.IFNA(VLOOKUP(A7782,list!B:C,2,FALSE),"")</f>
        <v/>
      </c>
      <c r="D7782" s="24" t="str">
        <f>_xlfn.IFNA(VLOOKUP(C7782,list!$G$2:$I$10,2,FALSE),"")</f>
        <v/>
      </c>
      <c r="E7782" s="24" t="str">
        <f>_xlfn.IFNA(VLOOKUP(C7782,list!G:I,3,FALSE),"")</f>
        <v/>
      </c>
      <c r="O7782" s="26" t="str">
        <f t="shared" si="607"/>
        <v/>
      </c>
      <c r="P7782" s="28" t="str">
        <f t="shared" si="611"/>
        <v/>
      </c>
      <c r="Q7782" s="24" t="str">
        <f t="shared" si="608"/>
        <v/>
      </c>
      <c r="R7782" s="24" t="str">
        <f t="shared" si="609"/>
        <v/>
      </c>
      <c r="S7782" s="27" t="str">
        <f t="shared" si="610"/>
        <v/>
      </c>
    </row>
    <row r="7783" spans="2:19" x14ac:dyDescent="0.3">
      <c r="B7783" s="24" t="str">
        <f>_xlfn.IFNA(VLOOKUP(A7783,list!B:C,2,FALSE),"")</f>
        <v/>
      </c>
      <c r="D7783" s="24" t="str">
        <f>_xlfn.IFNA(VLOOKUP(C7783,list!$G$2:$I$10,2,FALSE),"")</f>
        <v/>
      </c>
      <c r="E7783" s="24" t="str">
        <f>_xlfn.IFNA(VLOOKUP(C7783,list!G:I,3,FALSE),"")</f>
        <v/>
      </c>
      <c r="O7783" s="26" t="str">
        <f t="shared" si="607"/>
        <v/>
      </c>
      <c r="P7783" s="28" t="str">
        <f t="shared" si="611"/>
        <v/>
      </c>
      <c r="Q7783" s="24" t="str">
        <f t="shared" si="608"/>
        <v/>
      </c>
      <c r="R7783" s="24" t="str">
        <f t="shared" si="609"/>
        <v/>
      </c>
      <c r="S7783" s="27" t="str">
        <f t="shared" si="610"/>
        <v/>
      </c>
    </row>
    <row r="7784" spans="2:19" x14ac:dyDescent="0.3">
      <c r="B7784" s="24" t="str">
        <f>_xlfn.IFNA(VLOOKUP(A7784,list!B:C,2,FALSE),"")</f>
        <v/>
      </c>
      <c r="D7784" s="24" t="str">
        <f>_xlfn.IFNA(VLOOKUP(C7784,list!$G$2:$I$10,2,FALSE),"")</f>
        <v/>
      </c>
      <c r="E7784" s="24" t="str">
        <f>_xlfn.IFNA(VLOOKUP(C7784,list!G:I,3,FALSE),"")</f>
        <v/>
      </c>
      <c r="O7784" s="26" t="str">
        <f t="shared" si="607"/>
        <v/>
      </c>
      <c r="P7784" s="28" t="str">
        <f t="shared" si="611"/>
        <v/>
      </c>
      <c r="Q7784" s="24" t="str">
        <f t="shared" si="608"/>
        <v/>
      </c>
      <c r="R7784" s="24" t="str">
        <f t="shared" si="609"/>
        <v/>
      </c>
      <c r="S7784" s="27" t="str">
        <f t="shared" si="610"/>
        <v/>
      </c>
    </row>
    <row r="7785" spans="2:19" x14ac:dyDescent="0.3">
      <c r="B7785" s="24" t="str">
        <f>_xlfn.IFNA(VLOOKUP(A7785,list!B:C,2,FALSE),"")</f>
        <v/>
      </c>
      <c r="D7785" s="24" t="str">
        <f>_xlfn.IFNA(VLOOKUP(C7785,list!$G$2:$I$10,2,FALSE),"")</f>
        <v/>
      </c>
      <c r="E7785" s="24" t="str">
        <f>_xlfn.IFNA(VLOOKUP(C7785,list!G:I,3,FALSE),"")</f>
        <v/>
      </c>
      <c r="O7785" s="26" t="str">
        <f t="shared" si="607"/>
        <v/>
      </c>
      <c r="P7785" s="28" t="str">
        <f t="shared" si="611"/>
        <v/>
      </c>
      <c r="Q7785" s="24" t="str">
        <f t="shared" si="608"/>
        <v/>
      </c>
      <c r="R7785" s="24" t="str">
        <f t="shared" si="609"/>
        <v/>
      </c>
      <c r="S7785" s="27" t="str">
        <f t="shared" si="610"/>
        <v/>
      </c>
    </row>
    <row r="7786" spans="2:19" x14ac:dyDescent="0.3">
      <c r="B7786" s="24" t="str">
        <f>_xlfn.IFNA(VLOOKUP(A7786,list!B:C,2,FALSE),"")</f>
        <v/>
      </c>
      <c r="D7786" s="24" t="str">
        <f>_xlfn.IFNA(VLOOKUP(C7786,list!$G$2:$I$10,2,FALSE),"")</f>
        <v/>
      </c>
      <c r="E7786" s="24" t="str">
        <f>_xlfn.IFNA(VLOOKUP(C7786,list!G:I,3,FALSE),"")</f>
        <v/>
      </c>
      <c r="O7786" s="26" t="str">
        <f t="shared" si="607"/>
        <v/>
      </c>
      <c r="P7786" s="28" t="str">
        <f t="shared" si="611"/>
        <v/>
      </c>
      <c r="Q7786" s="24" t="str">
        <f t="shared" si="608"/>
        <v/>
      </c>
      <c r="R7786" s="24" t="str">
        <f t="shared" si="609"/>
        <v/>
      </c>
      <c r="S7786" s="27" t="str">
        <f t="shared" si="610"/>
        <v/>
      </c>
    </row>
    <row r="7787" spans="2:19" x14ac:dyDescent="0.3">
      <c r="B7787" s="24" t="str">
        <f>_xlfn.IFNA(VLOOKUP(A7787,list!B:C,2,FALSE),"")</f>
        <v/>
      </c>
      <c r="D7787" s="24" t="str">
        <f>_xlfn.IFNA(VLOOKUP(C7787,list!$G$2:$I$10,2,FALSE),"")</f>
        <v/>
      </c>
      <c r="E7787" s="24" t="str">
        <f>_xlfn.IFNA(VLOOKUP(C7787,list!G:I,3,FALSE),"")</f>
        <v/>
      </c>
      <c r="O7787" s="26" t="str">
        <f t="shared" si="607"/>
        <v/>
      </c>
      <c r="P7787" s="28" t="str">
        <f t="shared" si="611"/>
        <v/>
      </c>
      <c r="Q7787" s="24" t="str">
        <f t="shared" si="608"/>
        <v/>
      </c>
      <c r="R7787" s="24" t="str">
        <f t="shared" si="609"/>
        <v/>
      </c>
      <c r="S7787" s="27" t="str">
        <f t="shared" si="610"/>
        <v/>
      </c>
    </row>
    <row r="7788" spans="2:19" x14ac:dyDescent="0.3">
      <c r="B7788" s="24" t="str">
        <f>_xlfn.IFNA(VLOOKUP(A7788,list!B:C,2,FALSE),"")</f>
        <v/>
      </c>
      <c r="D7788" s="24" t="str">
        <f>_xlfn.IFNA(VLOOKUP(C7788,list!$G$2:$I$10,2,FALSE),"")</f>
        <v/>
      </c>
      <c r="E7788" s="24" t="str">
        <f>_xlfn.IFNA(VLOOKUP(C7788,list!G:I,3,FALSE),"")</f>
        <v/>
      </c>
      <c r="O7788" s="26" t="str">
        <f t="shared" si="607"/>
        <v/>
      </c>
      <c r="P7788" s="28" t="str">
        <f t="shared" si="611"/>
        <v/>
      </c>
      <c r="Q7788" s="24" t="str">
        <f t="shared" si="608"/>
        <v/>
      </c>
      <c r="R7788" s="24" t="str">
        <f t="shared" si="609"/>
        <v/>
      </c>
      <c r="S7788" s="27" t="str">
        <f t="shared" si="610"/>
        <v/>
      </c>
    </row>
    <row r="7789" spans="2:19" x14ac:dyDescent="0.3">
      <c r="B7789" s="24" t="str">
        <f>_xlfn.IFNA(VLOOKUP(A7789,list!B:C,2,FALSE),"")</f>
        <v/>
      </c>
      <c r="D7789" s="24" t="str">
        <f>_xlfn.IFNA(VLOOKUP(C7789,list!$G$2:$I$10,2,FALSE),"")</f>
        <v/>
      </c>
      <c r="E7789" s="24" t="str">
        <f>_xlfn.IFNA(VLOOKUP(C7789,list!G:I,3,FALSE),"")</f>
        <v/>
      </c>
      <c r="O7789" s="26" t="str">
        <f t="shared" si="607"/>
        <v/>
      </c>
      <c r="P7789" s="28" t="str">
        <f t="shared" si="611"/>
        <v/>
      </c>
      <c r="Q7789" s="24" t="str">
        <f t="shared" si="608"/>
        <v/>
      </c>
      <c r="R7789" s="24" t="str">
        <f t="shared" si="609"/>
        <v/>
      </c>
      <c r="S7789" s="27" t="str">
        <f t="shared" si="610"/>
        <v/>
      </c>
    </row>
    <row r="7790" spans="2:19" x14ac:dyDescent="0.3">
      <c r="B7790" s="24" t="str">
        <f>_xlfn.IFNA(VLOOKUP(A7790,list!B:C,2,FALSE),"")</f>
        <v/>
      </c>
      <c r="D7790" s="24" t="str">
        <f>_xlfn.IFNA(VLOOKUP(C7790,list!$G$2:$I$10,2,FALSE),"")</f>
        <v/>
      </c>
      <c r="E7790" s="24" t="str">
        <f>_xlfn.IFNA(VLOOKUP(C7790,list!G:I,3,FALSE),"")</f>
        <v/>
      </c>
      <c r="O7790" s="26" t="str">
        <f t="shared" si="607"/>
        <v/>
      </c>
      <c r="P7790" s="28" t="str">
        <f t="shared" si="611"/>
        <v/>
      </c>
      <c r="Q7790" s="24" t="str">
        <f t="shared" si="608"/>
        <v/>
      </c>
      <c r="R7790" s="24" t="str">
        <f t="shared" si="609"/>
        <v/>
      </c>
      <c r="S7790" s="27" t="str">
        <f t="shared" si="610"/>
        <v/>
      </c>
    </row>
    <row r="7791" spans="2:19" x14ac:dyDescent="0.3">
      <c r="B7791" s="24" t="str">
        <f>_xlfn.IFNA(VLOOKUP(A7791,list!B:C,2,FALSE),"")</f>
        <v/>
      </c>
      <c r="D7791" s="24" t="str">
        <f>_xlfn.IFNA(VLOOKUP(C7791,list!$G$2:$I$10,2,FALSE),"")</f>
        <v/>
      </c>
      <c r="E7791" s="24" t="str">
        <f>_xlfn.IFNA(VLOOKUP(C7791,list!G:I,3,FALSE),"")</f>
        <v/>
      </c>
      <c r="O7791" s="26" t="str">
        <f t="shared" si="607"/>
        <v/>
      </c>
      <c r="P7791" s="28" t="str">
        <f t="shared" si="611"/>
        <v/>
      </c>
      <c r="Q7791" s="24" t="str">
        <f t="shared" si="608"/>
        <v/>
      </c>
      <c r="R7791" s="24" t="str">
        <f t="shared" si="609"/>
        <v/>
      </c>
      <c r="S7791" s="27" t="str">
        <f t="shared" si="610"/>
        <v/>
      </c>
    </row>
    <row r="7792" spans="2:19" x14ac:dyDescent="0.3">
      <c r="B7792" s="24" t="str">
        <f>_xlfn.IFNA(VLOOKUP(A7792,list!B:C,2,FALSE),"")</f>
        <v/>
      </c>
      <c r="D7792" s="24" t="str">
        <f>_xlfn.IFNA(VLOOKUP(C7792,list!$G$2:$I$10,2,FALSE),"")</f>
        <v/>
      </c>
      <c r="E7792" s="24" t="str">
        <f>_xlfn.IFNA(VLOOKUP(C7792,list!G:I,3,FALSE),"")</f>
        <v/>
      </c>
      <c r="O7792" s="26" t="str">
        <f t="shared" si="607"/>
        <v/>
      </c>
      <c r="P7792" s="28" t="str">
        <f t="shared" si="611"/>
        <v/>
      </c>
      <c r="Q7792" s="24" t="str">
        <f t="shared" si="608"/>
        <v/>
      </c>
      <c r="R7792" s="24" t="str">
        <f t="shared" si="609"/>
        <v/>
      </c>
      <c r="S7792" s="27" t="str">
        <f t="shared" si="610"/>
        <v/>
      </c>
    </row>
    <row r="7793" spans="2:19" x14ac:dyDescent="0.3">
      <c r="B7793" s="24" t="str">
        <f>_xlfn.IFNA(VLOOKUP(A7793,list!B:C,2,FALSE),"")</f>
        <v/>
      </c>
      <c r="D7793" s="24" t="str">
        <f>_xlfn.IFNA(VLOOKUP(C7793,list!$G$2:$I$10,2,FALSE),"")</f>
        <v/>
      </c>
      <c r="E7793" s="24" t="str">
        <f>_xlfn.IFNA(VLOOKUP(C7793,list!G:I,3,FALSE),"")</f>
        <v/>
      </c>
      <c r="O7793" s="26" t="str">
        <f t="shared" si="607"/>
        <v/>
      </c>
      <c r="P7793" s="28" t="str">
        <f t="shared" si="611"/>
        <v/>
      </c>
      <c r="Q7793" s="24" t="str">
        <f t="shared" si="608"/>
        <v/>
      </c>
      <c r="R7793" s="24" t="str">
        <f t="shared" si="609"/>
        <v/>
      </c>
      <c r="S7793" s="27" t="str">
        <f t="shared" si="610"/>
        <v/>
      </c>
    </row>
    <row r="7794" spans="2:19" x14ac:dyDescent="0.3">
      <c r="B7794" s="24" t="str">
        <f>_xlfn.IFNA(VLOOKUP(A7794,list!B:C,2,FALSE),"")</f>
        <v/>
      </c>
      <c r="D7794" s="24" t="str">
        <f>_xlfn.IFNA(VLOOKUP(C7794,list!$G$2:$I$10,2,FALSE),"")</f>
        <v/>
      </c>
      <c r="E7794" s="24" t="str">
        <f>_xlfn.IFNA(VLOOKUP(C7794,list!G:I,3,FALSE),"")</f>
        <v/>
      </c>
      <c r="O7794" s="26" t="str">
        <f t="shared" si="607"/>
        <v/>
      </c>
      <c r="P7794" s="28" t="str">
        <f t="shared" si="611"/>
        <v/>
      </c>
      <c r="Q7794" s="24" t="str">
        <f t="shared" si="608"/>
        <v/>
      </c>
      <c r="R7794" s="24" t="str">
        <f t="shared" si="609"/>
        <v/>
      </c>
      <c r="S7794" s="27" t="str">
        <f t="shared" si="610"/>
        <v/>
      </c>
    </row>
    <row r="7795" spans="2:19" x14ac:dyDescent="0.3">
      <c r="B7795" s="24" t="str">
        <f>_xlfn.IFNA(VLOOKUP(A7795,list!B:C,2,FALSE),"")</f>
        <v/>
      </c>
      <c r="D7795" s="24" t="str">
        <f>_xlfn.IFNA(VLOOKUP(C7795,list!$G$2:$I$10,2,FALSE),"")</f>
        <v/>
      </c>
      <c r="E7795" s="24" t="str">
        <f>_xlfn.IFNA(VLOOKUP(C7795,list!G:I,3,FALSE),"")</f>
        <v/>
      </c>
      <c r="O7795" s="26" t="str">
        <f t="shared" si="607"/>
        <v/>
      </c>
      <c r="P7795" s="28" t="str">
        <f t="shared" si="611"/>
        <v/>
      </c>
      <c r="Q7795" s="24" t="str">
        <f t="shared" si="608"/>
        <v/>
      </c>
      <c r="R7795" s="24" t="str">
        <f t="shared" si="609"/>
        <v/>
      </c>
      <c r="S7795" s="27" t="str">
        <f t="shared" si="610"/>
        <v/>
      </c>
    </row>
    <row r="7796" spans="2:19" x14ac:dyDescent="0.3">
      <c r="B7796" s="24" t="str">
        <f>_xlfn.IFNA(VLOOKUP(A7796,list!B:C,2,FALSE),"")</f>
        <v/>
      </c>
      <c r="D7796" s="24" t="str">
        <f>_xlfn.IFNA(VLOOKUP(C7796,list!$G$2:$I$10,2,FALSE),"")</f>
        <v/>
      </c>
      <c r="E7796" s="24" t="str">
        <f>_xlfn.IFNA(VLOOKUP(C7796,list!G:I,3,FALSE),"")</f>
        <v/>
      </c>
      <c r="O7796" s="26" t="str">
        <f t="shared" si="607"/>
        <v/>
      </c>
      <c r="P7796" s="28" t="str">
        <f t="shared" si="611"/>
        <v/>
      </c>
      <c r="Q7796" s="24" t="str">
        <f t="shared" si="608"/>
        <v/>
      </c>
      <c r="R7796" s="24" t="str">
        <f t="shared" si="609"/>
        <v/>
      </c>
      <c r="S7796" s="27" t="str">
        <f t="shared" si="610"/>
        <v/>
      </c>
    </row>
    <row r="7797" spans="2:19" x14ac:dyDescent="0.3">
      <c r="B7797" s="24" t="str">
        <f>_xlfn.IFNA(VLOOKUP(A7797,list!B:C,2,FALSE),"")</f>
        <v/>
      </c>
      <c r="D7797" s="24" t="str">
        <f>_xlfn.IFNA(VLOOKUP(C7797,list!$G$2:$I$10,2,FALSE),"")</f>
        <v/>
      </c>
      <c r="E7797" s="24" t="str">
        <f>_xlfn.IFNA(VLOOKUP(C7797,list!G:I,3,FALSE),"")</f>
        <v/>
      </c>
      <c r="O7797" s="26" t="str">
        <f t="shared" si="607"/>
        <v/>
      </c>
      <c r="P7797" s="28" t="str">
        <f t="shared" si="611"/>
        <v/>
      </c>
      <c r="Q7797" s="24" t="str">
        <f t="shared" si="608"/>
        <v/>
      </c>
      <c r="R7797" s="24" t="str">
        <f t="shared" si="609"/>
        <v/>
      </c>
      <c r="S7797" s="27" t="str">
        <f t="shared" si="610"/>
        <v/>
      </c>
    </row>
    <row r="7798" spans="2:19" x14ac:dyDescent="0.3">
      <c r="B7798" s="24" t="str">
        <f>_xlfn.IFNA(VLOOKUP(A7798,list!B:C,2,FALSE),"")</f>
        <v/>
      </c>
      <c r="D7798" s="24" t="str">
        <f>_xlfn.IFNA(VLOOKUP(C7798,list!$G$2:$I$10,2,FALSE),"")</f>
        <v/>
      </c>
      <c r="E7798" s="24" t="str">
        <f>_xlfn.IFNA(VLOOKUP(C7798,list!G:I,3,FALSE),"")</f>
        <v/>
      </c>
      <c r="O7798" s="26" t="str">
        <f t="shared" si="607"/>
        <v/>
      </c>
      <c r="P7798" s="28" t="str">
        <f t="shared" si="611"/>
        <v/>
      </c>
      <c r="Q7798" s="24" t="str">
        <f t="shared" si="608"/>
        <v/>
      </c>
      <c r="R7798" s="24" t="str">
        <f t="shared" si="609"/>
        <v/>
      </c>
      <c r="S7798" s="27" t="str">
        <f t="shared" si="610"/>
        <v/>
      </c>
    </row>
    <row r="7799" spans="2:19" x14ac:dyDescent="0.3">
      <c r="B7799" s="24" t="str">
        <f>_xlfn.IFNA(VLOOKUP(A7799,list!B:C,2,FALSE),"")</f>
        <v/>
      </c>
      <c r="D7799" s="24" t="str">
        <f>_xlfn.IFNA(VLOOKUP(C7799,list!$G$2:$I$10,2,FALSE),"")</f>
        <v/>
      </c>
      <c r="E7799" s="24" t="str">
        <f>_xlfn.IFNA(VLOOKUP(C7799,list!G:I,3,FALSE),"")</f>
        <v/>
      </c>
      <c r="O7799" s="26" t="str">
        <f t="shared" si="607"/>
        <v/>
      </c>
      <c r="P7799" s="28" t="str">
        <f t="shared" si="611"/>
        <v/>
      </c>
      <c r="Q7799" s="24" t="str">
        <f t="shared" si="608"/>
        <v/>
      </c>
      <c r="R7799" s="24" t="str">
        <f t="shared" si="609"/>
        <v/>
      </c>
      <c r="S7799" s="27" t="str">
        <f t="shared" si="610"/>
        <v/>
      </c>
    </row>
    <row r="7800" spans="2:19" x14ac:dyDescent="0.3">
      <c r="B7800" s="24" t="str">
        <f>_xlfn.IFNA(VLOOKUP(A7800,list!B:C,2,FALSE),"")</f>
        <v/>
      </c>
      <c r="D7800" s="24" t="str">
        <f>_xlfn.IFNA(VLOOKUP(C7800,list!$G$2:$I$10,2,FALSE),"")</f>
        <v/>
      </c>
      <c r="E7800" s="24" t="str">
        <f>_xlfn.IFNA(VLOOKUP(C7800,list!G:I,3,FALSE),"")</f>
        <v/>
      </c>
      <c r="O7800" s="26" t="str">
        <f t="shared" si="607"/>
        <v/>
      </c>
      <c r="P7800" s="28" t="str">
        <f t="shared" si="611"/>
        <v/>
      </c>
      <c r="Q7800" s="24" t="str">
        <f t="shared" si="608"/>
        <v/>
      </c>
      <c r="R7800" s="24" t="str">
        <f t="shared" si="609"/>
        <v/>
      </c>
      <c r="S7800" s="27" t="str">
        <f t="shared" si="610"/>
        <v/>
      </c>
    </row>
    <row r="7801" spans="2:19" x14ac:dyDescent="0.3">
      <c r="B7801" s="24" t="str">
        <f>_xlfn.IFNA(VLOOKUP(A7801,list!B:C,2,FALSE),"")</f>
        <v/>
      </c>
      <c r="D7801" s="24" t="str">
        <f>_xlfn.IFNA(VLOOKUP(C7801,list!$G$2:$I$10,2,FALSE),"")</f>
        <v/>
      </c>
      <c r="E7801" s="24" t="str">
        <f>_xlfn.IFNA(VLOOKUP(C7801,list!G:I,3,FALSE),"")</f>
        <v/>
      </c>
      <c r="O7801" s="26" t="str">
        <f t="shared" si="607"/>
        <v/>
      </c>
      <c r="P7801" s="28" t="str">
        <f t="shared" si="611"/>
        <v/>
      </c>
      <c r="Q7801" s="24" t="str">
        <f t="shared" si="608"/>
        <v/>
      </c>
      <c r="R7801" s="24" t="str">
        <f t="shared" si="609"/>
        <v/>
      </c>
      <c r="S7801" s="27" t="str">
        <f t="shared" si="610"/>
        <v/>
      </c>
    </row>
    <row r="7802" spans="2:19" x14ac:dyDescent="0.3">
      <c r="B7802" s="24" t="str">
        <f>_xlfn.IFNA(VLOOKUP(A7802,list!B:C,2,FALSE),"")</f>
        <v/>
      </c>
      <c r="D7802" s="24" t="str">
        <f>_xlfn.IFNA(VLOOKUP(C7802,list!$G$2:$I$10,2,FALSE),"")</f>
        <v/>
      </c>
      <c r="E7802" s="24" t="str">
        <f>_xlfn.IFNA(VLOOKUP(C7802,list!G:I,3,FALSE),"")</f>
        <v/>
      </c>
      <c r="O7802" s="26" t="str">
        <f t="shared" si="607"/>
        <v/>
      </c>
      <c r="P7802" s="28" t="str">
        <f t="shared" si="611"/>
        <v/>
      </c>
      <c r="Q7802" s="24" t="str">
        <f t="shared" si="608"/>
        <v/>
      </c>
      <c r="R7802" s="24" t="str">
        <f t="shared" si="609"/>
        <v/>
      </c>
      <c r="S7802" s="27" t="str">
        <f t="shared" si="610"/>
        <v/>
      </c>
    </row>
    <row r="7803" spans="2:19" x14ac:dyDescent="0.3">
      <c r="B7803" s="24" t="str">
        <f>_xlfn.IFNA(VLOOKUP(A7803,list!B:C,2,FALSE),"")</f>
        <v/>
      </c>
      <c r="D7803" s="24" t="str">
        <f>_xlfn.IFNA(VLOOKUP(C7803,list!$G$2:$I$10,2,FALSE),"")</f>
        <v/>
      </c>
      <c r="E7803" s="24" t="str">
        <f>_xlfn.IFNA(VLOOKUP(C7803,list!G:I,3,FALSE),"")</f>
        <v/>
      </c>
      <c r="O7803" s="26" t="str">
        <f t="shared" si="607"/>
        <v/>
      </c>
      <c r="P7803" s="28" t="str">
        <f t="shared" si="611"/>
        <v/>
      </c>
      <c r="Q7803" s="24" t="str">
        <f t="shared" si="608"/>
        <v/>
      </c>
      <c r="R7803" s="24" t="str">
        <f t="shared" si="609"/>
        <v/>
      </c>
      <c r="S7803" s="27" t="str">
        <f t="shared" si="610"/>
        <v/>
      </c>
    </row>
    <row r="7804" spans="2:19" x14ac:dyDescent="0.3">
      <c r="B7804" s="24" t="str">
        <f>_xlfn.IFNA(VLOOKUP(A7804,list!B:C,2,FALSE),"")</f>
        <v/>
      </c>
      <c r="D7804" s="24" t="str">
        <f>_xlfn.IFNA(VLOOKUP(C7804,list!$G$2:$I$10,2,FALSE),"")</f>
        <v/>
      </c>
      <c r="E7804" s="24" t="str">
        <f>_xlfn.IFNA(VLOOKUP(C7804,list!G:I,3,FALSE),"")</f>
        <v/>
      </c>
      <c r="O7804" s="26" t="str">
        <f t="shared" si="607"/>
        <v/>
      </c>
      <c r="P7804" s="28" t="str">
        <f t="shared" si="611"/>
        <v/>
      </c>
      <c r="Q7804" s="24" t="str">
        <f t="shared" si="608"/>
        <v/>
      </c>
      <c r="R7804" s="24" t="str">
        <f t="shared" si="609"/>
        <v/>
      </c>
      <c r="S7804" s="27" t="str">
        <f t="shared" si="610"/>
        <v/>
      </c>
    </row>
    <row r="7805" spans="2:19" x14ac:dyDescent="0.3">
      <c r="B7805" s="24" t="str">
        <f>_xlfn.IFNA(VLOOKUP(A7805,list!B:C,2,FALSE),"")</f>
        <v/>
      </c>
      <c r="D7805" s="24" t="str">
        <f>_xlfn.IFNA(VLOOKUP(C7805,list!$G$2:$I$10,2,FALSE),"")</f>
        <v/>
      </c>
      <c r="E7805" s="24" t="str">
        <f>_xlfn.IFNA(VLOOKUP(C7805,list!G:I,3,FALSE),"")</f>
        <v/>
      </c>
      <c r="O7805" s="26" t="str">
        <f t="shared" si="607"/>
        <v/>
      </c>
      <c r="P7805" s="28" t="str">
        <f t="shared" si="611"/>
        <v/>
      </c>
      <c r="Q7805" s="24" t="str">
        <f t="shared" si="608"/>
        <v/>
      </c>
      <c r="R7805" s="24" t="str">
        <f t="shared" si="609"/>
        <v/>
      </c>
      <c r="S7805" s="27" t="str">
        <f t="shared" si="610"/>
        <v/>
      </c>
    </row>
    <row r="7806" spans="2:19" x14ac:dyDescent="0.3">
      <c r="B7806" s="24" t="str">
        <f>_xlfn.IFNA(VLOOKUP(A7806,list!B:C,2,FALSE),"")</f>
        <v/>
      </c>
      <c r="D7806" s="24" t="str">
        <f>_xlfn.IFNA(VLOOKUP(C7806,list!$G$2:$I$10,2,FALSE),"")</f>
        <v/>
      </c>
      <c r="E7806" s="24" t="str">
        <f>_xlfn.IFNA(VLOOKUP(C7806,list!G:I,3,FALSE),"")</f>
        <v/>
      </c>
      <c r="O7806" s="26" t="str">
        <f t="shared" si="607"/>
        <v/>
      </c>
      <c r="P7806" s="28" t="str">
        <f t="shared" si="611"/>
        <v/>
      </c>
      <c r="Q7806" s="24" t="str">
        <f t="shared" si="608"/>
        <v/>
      </c>
      <c r="R7806" s="24" t="str">
        <f t="shared" si="609"/>
        <v/>
      </c>
      <c r="S7806" s="27" t="str">
        <f t="shared" si="610"/>
        <v/>
      </c>
    </row>
    <row r="7807" spans="2:19" x14ac:dyDescent="0.3">
      <c r="B7807" s="24" t="str">
        <f>_xlfn.IFNA(VLOOKUP(A7807,list!B:C,2,FALSE),"")</f>
        <v/>
      </c>
      <c r="D7807" s="24" t="str">
        <f>_xlfn.IFNA(VLOOKUP(C7807,list!$G$2:$I$10,2,FALSE),"")</f>
        <v/>
      </c>
      <c r="E7807" s="24" t="str">
        <f>_xlfn.IFNA(VLOOKUP(C7807,list!G:I,3,FALSE),"")</f>
        <v/>
      </c>
      <c r="O7807" s="26" t="str">
        <f t="shared" si="607"/>
        <v/>
      </c>
      <c r="P7807" s="28" t="str">
        <f t="shared" si="611"/>
        <v/>
      </c>
      <c r="Q7807" s="24" t="str">
        <f t="shared" si="608"/>
        <v/>
      </c>
      <c r="R7807" s="24" t="str">
        <f t="shared" si="609"/>
        <v/>
      </c>
      <c r="S7807" s="27" t="str">
        <f t="shared" si="610"/>
        <v/>
      </c>
    </row>
    <row r="7808" spans="2:19" x14ac:dyDescent="0.3">
      <c r="B7808" s="24" t="str">
        <f>_xlfn.IFNA(VLOOKUP(A7808,list!B:C,2,FALSE),"")</f>
        <v/>
      </c>
      <c r="D7808" s="24" t="str">
        <f>_xlfn.IFNA(VLOOKUP(C7808,list!$G$2:$I$10,2,FALSE),"")</f>
        <v/>
      </c>
      <c r="E7808" s="24" t="str">
        <f>_xlfn.IFNA(VLOOKUP(C7808,list!G:I,3,FALSE),"")</f>
        <v/>
      </c>
      <c r="O7808" s="26" t="str">
        <f t="shared" si="607"/>
        <v/>
      </c>
      <c r="P7808" s="28" t="str">
        <f t="shared" si="611"/>
        <v/>
      </c>
      <c r="Q7808" s="24" t="str">
        <f t="shared" si="608"/>
        <v/>
      </c>
      <c r="R7808" s="24" t="str">
        <f t="shared" si="609"/>
        <v/>
      </c>
      <c r="S7808" s="27" t="str">
        <f t="shared" si="610"/>
        <v/>
      </c>
    </row>
    <row r="7809" spans="2:19" x14ac:dyDescent="0.3">
      <c r="B7809" s="24" t="str">
        <f>_xlfn.IFNA(VLOOKUP(A7809,list!B:C,2,FALSE),"")</f>
        <v/>
      </c>
      <c r="D7809" s="24" t="str">
        <f>_xlfn.IFNA(VLOOKUP(C7809,list!$G$2:$I$10,2,FALSE),"")</f>
        <v/>
      </c>
      <c r="E7809" s="24" t="str">
        <f>_xlfn.IFNA(VLOOKUP(C7809,list!G:I,3,FALSE),"")</f>
        <v/>
      </c>
      <c r="O7809" s="26" t="str">
        <f t="shared" si="607"/>
        <v/>
      </c>
      <c r="P7809" s="28" t="str">
        <f t="shared" si="611"/>
        <v/>
      </c>
      <c r="Q7809" s="24" t="str">
        <f t="shared" si="608"/>
        <v/>
      </c>
      <c r="R7809" s="24" t="str">
        <f t="shared" si="609"/>
        <v/>
      </c>
      <c r="S7809" s="27" t="str">
        <f t="shared" si="610"/>
        <v/>
      </c>
    </row>
    <row r="7810" spans="2:19" x14ac:dyDescent="0.3">
      <c r="B7810" s="24" t="str">
        <f>_xlfn.IFNA(VLOOKUP(A7810,list!B:C,2,FALSE),"")</f>
        <v/>
      </c>
      <c r="D7810" s="24" t="str">
        <f>_xlfn.IFNA(VLOOKUP(C7810,list!$G$2:$I$10,2,FALSE),"")</f>
        <v/>
      </c>
      <c r="E7810" s="24" t="str">
        <f>_xlfn.IFNA(VLOOKUP(C7810,list!G:I,3,FALSE),"")</f>
        <v/>
      </c>
      <c r="O7810" s="26" t="str">
        <f t="shared" ref="O7810:O7873" si="612">IFERROR(IF(H7810="","",DATE(YEAR(H7810),MONTH(H7810),1)),"")</f>
        <v/>
      </c>
      <c r="P7810" s="28" t="str">
        <f t="shared" si="611"/>
        <v/>
      </c>
      <c r="Q7810" s="24" t="str">
        <f t="shared" ref="Q7810:Q7873" si="613">IFERROR(IF(J7810="","",MONTH(EOMONTH(J7810,(DAY(J7810)&gt;15)+0))),"")</f>
        <v/>
      </c>
      <c r="R7810" s="24" t="str">
        <f t="shared" ref="R7810:R7873" si="614">IFERROR(IF(J7810="","",IF(AND(MONTH(J7810)=12,Q7810=1),YEAR(J7810)+1,YEAR(J7810))),"")</f>
        <v/>
      </c>
      <c r="S7810" s="27" t="str">
        <f t="shared" ref="S7810:S7873" si="615">IF(OR(Q7810="",R7810=""),"",DATE(R7810,Q7810,1))</f>
        <v/>
      </c>
    </row>
    <row r="7811" spans="2:19" x14ac:dyDescent="0.3">
      <c r="B7811" s="24" t="str">
        <f>_xlfn.IFNA(VLOOKUP(A7811,list!B:C,2,FALSE),"")</f>
        <v/>
      </c>
      <c r="D7811" s="24" t="str">
        <f>_xlfn.IFNA(VLOOKUP(C7811,list!$G$2:$I$10,2,FALSE),"")</f>
        <v/>
      </c>
      <c r="E7811" s="24" t="str">
        <f>_xlfn.IFNA(VLOOKUP(C7811,list!G:I,3,FALSE),"")</f>
        <v/>
      </c>
      <c r="O7811" s="26" t="str">
        <f t="shared" si="612"/>
        <v/>
      </c>
      <c r="P7811" s="28" t="str">
        <f t="shared" ref="P7811:P7874" si="616">IFERROR(IF(J7811&gt;0,((J7811-H7811)/7),""),"")</f>
        <v/>
      </c>
      <c r="Q7811" s="24" t="str">
        <f t="shared" si="613"/>
        <v/>
      </c>
      <c r="R7811" s="24" t="str">
        <f t="shared" si="614"/>
        <v/>
      </c>
      <c r="S7811" s="27" t="str">
        <f t="shared" si="615"/>
        <v/>
      </c>
    </row>
    <row r="7812" spans="2:19" x14ac:dyDescent="0.3">
      <c r="B7812" s="24" t="str">
        <f>_xlfn.IFNA(VLOOKUP(A7812,list!B:C,2,FALSE),"")</f>
        <v/>
      </c>
      <c r="D7812" s="24" t="str">
        <f>_xlfn.IFNA(VLOOKUP(C7812,list!$G$2:$I$10,2,FALSE),"")</f>
        <v/>
      </c>
      <c r="E7812" s="24" t="str">
        <f>_xlfn.IFNA(VLOOKUP(C7812,list!G:I,3,FALSE),"")</f>
        <v/>
      </c>
      <c r="O7812" s="26" t="str">
        <f t="shared" si="612"/>
        <v/>
      </c>
      <c r="P7812" s="28" t="str">
        <f t="shared" si="616"/>
        <v/>
      </c>
      <c r="Q7812" s="24" t="str">
        <f t="shared" si="613"/>
        <v/>
      </c>
      <c r="R7812" s="24" t="str">
        <f t="shared" si="614"/>
        <v/>
      </c>
      <c r="S7812" s="27" t="str">
        <f t="shared" si="615"/>
        <v/>
      </c>
    </row>
    <row r="7813" spans="2:19" x14ac:dyDescent="0.3">
      <c r="B7813" s="24" t="str">
        <f>_xlfn.IFNA(VLOOKUP(A7813,list!B:C,2,FALSE),"")</f>
        <v/>
      </c>
      <c r="D7813" s="24" t="str">
        <f>_xlfn.IFNA(VLOOKUP(C7813,list!$G$2:$I$10,2,FALSE),"")</f>
        <v/>
      </c>
      <c r="E7813" s="24" t="str">
        <f>_xlfn.IFNA(VLOOKUP(C7813,list!G:I,3,FALSE),"")</f>
        <v/>
      </c>
      <c r="O7813" s="26" t="str">
        <f t="shared" si="612"/>
        <v/>
      </c>
      <c r="P7813" s="28" t="str">
        <f t="shared" si="616"/>
        <v/>
      </c>
      <c r="Q7813" s="24" t="str">
        <f t="shared" si="613"/>
        <v/>
      </c>
      <c r="R7813" s="24" t="str">
        <f t="shared" si="614"/>
        <v/>
      </c>
      <c r="S7813" s="27" t="str">
        <f t="shared" si="615"/>
        <v/>
      </c>
    </row>
    <row r="7814" spans="2:19" x14ac:dyDescent="0.3">
      <c r="B7814" s="24" t="str">
        <f>_xlfn.IFNA(VLOOKUP(A7814,list!B:C,2,FALSE),"")</f>
        <v/>
      </c>
      <c r="D7814" s="24" t="str">
        <f>_xlfn.IFNA(VLOOKUP(C7814,list!$G$2:$I$10,2,FALSE),"")</f>
        <v/>
      </c>
      <c r="E7814" s="24" t="str">
        <f>_xlfn.IFNA(VLOOKUP(C7814,list!G:I,3,FALSE),"")</f>
        <v/>
      </c>
      <c r="O7814" s="26" t="str">
        <f t="shared" si="612"/>
        <v/>
      </c>
      <c r="P7814" s="28" t="str">
        <f t="shared" si="616"/>
        <v/>
      </c>
      <c r="Q7814" s="24" t="str">
        <f t="shared" si="613"/>
        <v/>
      </c>
      <c r="R7814" s="24" t="str">
        <f t="shared" si="614"/>
        <v/>
      </c>
      <c r="S7814" s="27" t="str">
        <f t="shared" si="615"/>
        <v/>
      </c>
    </row>
    <row r="7815" spans="2:19" x14ac:dyDescent="0.3">
      <c r="B7815" s="24" t="str">
        <f>_xlfn.IFNA(VLOOKUP(A7815,list!B:C,2,FALSE),"")</f>
        <v/>
      </c>
      <c r="D7815" s="24" t="str">
        <f>_xlfn.IFNA(VLOOKUP(C7815,list!$G$2:$I$10,2,FALSE),"")</f>
        <v/>
      </c>
      <c r="E7815" s="24" t="str">
        <f>_xlfn.IFNA(VLOOKUP(C7815,list!G:I,3,FALSE),"")</f>
        <v/>
      </c>
      <c r="O7815" s="26" t="str">
        <f t="shared" si="612"/>
        <v/>
      </c>
      <c r="P7815" s="28" t="str">
        <f t="shared" si="616"/>
        <v/>
      </c>
      <c r="Q7815" s="24" t="str">
        <f t="shared" si="613"/>
        <v/>
      </c>
      <c r="R7815" s="24" t="str">
        <f t="shared" si="614"/>
        <v/>
      </c>
      <c r="S7815" s="27" t="str">
        <f t="shared" si="615"/>
        <v/>
      </c>
    </row>
    <row r="7816" spans="2:19" x14ac:dyDescent="0.3">
      <c r="B7816" s="24" t="str">
        <f>_xlfn.IFNA(VLOOKUP(A7816,list!B:C,2,FALSE),"")</f>
        <v/>
      </c>
      <c r="D7816" s="24" t="str">
        <f>_xlfn.IFNA(VLOOKUP(C7816,list!$G$2:$I$10,2,FALSE),"")</f>
        <v/>
      </c>
      <c r="E7816" s="24" t="str">
        <f>_xlfn.IFNA(VLOOKUP(C7816,list!G:I,3,FALSE),"")</f>
        <v/>
      </c>
      <c r="O7816" s="26" t="str">
        <f t="shared" si="612"/>
        <v/>
      </c>
      <c r="P7816" s="28" t="str">
        <f t="shared" si="616"/>
        <v/>
      </c>
      <c r="Q7816" s="24" t="str">
        <f t="shared" si="613"/>
        <v/>
      </c>
      <c r="R7816" s="24" t="str">
        <f t="shared" si="614"/>
        <v/>
      </c>
      <c r="S7816" s="27" t="str">
        <f t="shared" si="615"/>
        <v/>
      </c>
    </row>
    <row r="7817" spans="2:19" x14ac:dyDescent="0.3">
      <c r="B7817" s="24" t="str">
        <f>_xlfn.IFNA(VLOOKUP(A7817,list!B:C,2,FALSE),"")</f>
        <v/>
      </c>
      <c r="D7817" s="24" t="str">
        <f>_xlfn.IFNA(VLOOKUP(C7817,list!$G$2:$I$10,2,FALSE),"")</f>
        <v/>
      </c>
      <c r="E7817" s="24" t="str">
        <f>_xlfn.IFNA(VLOOKUP(C7817,list!G:I,3,FALSE),"")</f>
        <v/>
      </c>
      <c r="O7817" s="26" t="str">
        <f t="shared" si="612"/>
        <v/>
      </c>
      <c r="P7817" s="28" t="str">
        <f t="shared" si="616"/>
        <v/>
      </c>
      <c r="Q7817" s="24" t="str">
        <f t="shared" si="613"/>
        <v/>
      </c>
      <c r="R7817" s="24" t="str">
        <f t="shared" si="614"/>
        <v/>
      </c>
      <c r="S7817" s="27" t="str">
        <f t="shared" si="615"/>
        <v/>
      </c>
    </row>
    <row r="7818" spans="2:19" x14ac:dyDescent="0.3">
      <c r="B7818" s="24" t="str">
        <f>_xlfn.IFNA(VLOOKUP(A7818,list!B:C,2,FALSE),"")</f>
        <v/>
      </c>
      <c r="D7818" s="24" t="str">
        <f>_xlfn.IFNA(VLOOKUP(C7818,list!$G$2:$I$10,2,FALSE),"")</f>
        <v/>
      </c>
      <c r="E7818" s="24" t="str">
        <f>_xlfn.IFNA(VLOOKUP(C7818,list!G:I,3,FALSE),"")</f>
        <v/>
      </c>
      <c r="O7818" s="26" t="str">
        <f t="shared" si="612"/>
        <v/>
      </c>
      <c r="P7818" s="28" t="str">
        <f t="shared" si="616"/>
        <v/>
      </c>
      <c r="Q7818" s="24" t="str">
        <f t="shared" si="613"/>
        <v/>
      </c>
      <c r="R7818" s="24" t="str">
        <f t="shared" si="614"/>
        <v/>
      </c>
      <c r="S7818" s="27" t="str">
        <f t="shared" si="615"/>
        <v/>
      </c>
    </row>
    <row r="7819" spans="2:19" x14ac:dyDescent="0.3">
      <c r="B7819" s="24" t="str">
        <f>_xlfn.IFNA(VLOOKUP(A7819,list!B:C,2,FALSE),"")</f>
        <v/>
      </c>
      <c r="D7819" s="24" t="str">
        <f>_xlfn.IFNA(VLOOKUP(C7819,list!$G$2:$I$10,2,FALSE),"")</f>
        <v/>
      </c>
      <c r="E7819" s="24" t="str">
        <f>_xlfn.IFNA(VLOOKUP(C7819,list!G:I,3,FALSE),"")</f>
        <v/>
      </c>
      <c r="O7819" s="26" t="str">
        <f t="shared" si="612"/>
        <v/>
      </c>
      <c r="P7819" s="28" t="str">
        <f t="shared" si="616"/>
        <v/>
      </c>
      <c r="Q7819" s="24" t="str">
        <f t="shared" si="613"/>
        <v/>
      </c>
      <c r="R7819" s="24" t="str">
        <f t="shared" si="614"/>
        <v/>
      </c>
      <c r="S7819" s="27" t="str">
        <f t="shared" si="615"/>
        <v/>
      </c>
    </row>
    <row r="7820" spans="2:19" x14ac:dyDescent="0.3">
      <c r="B7820" s="24" t="str">
        <f>_xlfn.IFNA(VLOOKUP(A7820,list!B:C,2,FALSE),"")</f>
        <v/>
      </c>
      <c r="D7820" s="24" t="str">
        <f>_xlfn.IFNA(VLOOKUP(C7820,list!$G$2:$I$10,2,FALSE),"")</f>
        <v/>
      </c>
      <c r="E7820" s="24" t="str">
        <f>_xlfn.IFNA(VLOOKUP(C7820,list!G:I,3,FALSE),"")</f>
        <v/>
      </c>
      <c r="O7820" s="26" t="str">
        <f t="shared" si="612"/>
        <v/>
      </c>
      <c r="P7820" s="28" t="str">
        <f t="shared" si="616"/>
        <v/>
      </c>
      <c r="Q7820" s="24" t="str">
        <f t="shared" si="613"/>
        <v/>
      </c>
      <c r="R7820" s="24" t="str">
        <f t="shared" si="614"/>
        <v/>
      </c>
      <c r="S7820" s="27" t="str">
        <f t="shared" si="615"/>
        <v/>
      </c>
    </row>
    <row r="7821" spans="2:19" x14ac:dyDescent="0.3">
      <c r="B7821" s="24" t="str">
        <f>_xlfn.IFNA(VLOOKUP(A7821,list!B:C,2,FALSE),"")</f>
        <v/>
      </c>
      <c r="D7821" s="24" t="str">
        <f>_xlfn.IFNA(VLOOKUP(C7821,list!$G$2:$I$10,2,FALSE),"")</f>
        <v/>
      </c>
      <c r="E7821" s="24" t="str">
        <f>_xlfn.IFNA(VLOOKUP(C7821,list!G:I,3,FALSE),"")</f>
        <v/>
      </c>
      <c r="O7821" s="26" t="str">
        <f t="shared" si="612"/>
        <v/>
      </c>
      <c r="P7821" s="28" t="str">
        <f t="shared" si="616"/>
        <v/>
      </c>
      <c r="Q7821" s="24" t="str">
        <f t="shared" si="613"/>
        <v/>
      </c>
      <c r="R7821" s="24" t="str">
        <f t="shared" si="614"/>
        <v/>
      </c>
      <c r="S7821" s="27" t="str">
        <f t="shared" si="615"/>
        <v/>
      </c>
    </row>
    <row r="7822" spans="2:19" x14ac:dyDescent="0.3">
      <c r="B7822" s="24" t="str">
        <f>_xlfn.IFNA(VLOOKUP(A7822,list!B:C,2,FALSE),"")</f>
        <v/>
      </c>
      <c r="D7822" s="24" t="str">
        <f>_xlfn.IFNA(VLOOKUP(C7822,list!$G$2:$I$10,2,FALSE),"")</f>
        <v/>
      </c>
      <c r="E7822" s="24" t="str">
        <f>_xlfn.IFNA(VLOOKUP(C7822,list!G:I,3,FALSE),"")</f>
        <v/>
      </c>
      <c r="O7822" s="26" t="str">
        <f t="shared" si="612"/>
        <v/>
      </c>
      <c r="P7822" s="28" t="str">
        <f t="shared" si="616"/>
        <v/>
      </c>
      <c r="Q7822" s="24" t="str">
        <f t="shared" si="613"/>
        <v/>
      </c>
      <c r="R7822" s="24" t="str">
        <f t="shared" si="614"/>
        <v/>
      </c>
      <c r="S7822" s="27" t="str">
        <f t="shared" si="615"/>
        <v/>
      </c>
    </row>
    <row r="7823" spans="2:19" x14ac:dyDescent="0.3">
      <c r="B7823" s="24" t="str">
        <f>_xlfn.IFNA(VLOOKUP(A7823,list!B:C,2,FALSE),"")</f>
        <v/>
      </c>
      <c r="D7823" s="24" t="str">
        <f>_xlfn.IFNA(VLOOKUP(C7823,list!$G$2:$I$10,2,FALSE),"")</f>
        <v/>
      </c>
      <c r="E7823" s="24" t="str">
        <f>_xlfn.IFNA(VLOOKUP(C7823,list!G:I,3,FALSE),"")</f>
        <v/>
      </c>
      <c r="O7823" s="26" t="str">
        <f t="shared" si="612"/>
        <v/>
      </c>
      <c r="P7823" s="28" t="str">
        <f t="shared" si="616"/>
        <v/>
      </c>
      <c r="Q7823" s="24" t="str">
        <f t="shared" si="613"/>
        <v/>
      </c>
      <c r="R7823" s="24" t="str">
        <f t="shared" si="614"/>
        <v/>
      </c>
      <c r="S7823" s="27" t="str">
        <f t="shared" si="615"/>
        <v/>
      </c>
    </row>
    <row r="7824" spans="2:19" x14ac:dyDescent="0.3">
      <c r="B7824" s="24" t="str">
        <f>_xlfn.IFNA(VLOOKUP(A7824,list!B:C,2,FALSE),"")</f>
        <v/>
      </c>
      <c r="D7824" s="24" t="str">
        <f>_xlfn.IFNA(VLOOKUP(C7824,list!$G$2:$I$10,2,FALSE),"")</f>
        <v/>
      </c>
      <c r="E7824" s="24" t="str">
        <f>_xlfn.IFNA(VLOOKUP(C7824,list!G:I,3,FALSE),"")</f>
        <v/>
      </c>
      <c r="O7824" s="26" t="str">
        <f t="shared" si="612"/>
        <v/>
      </c>
      <c r="P7824" s="28" t="str">
        <f t="shared" si="616"/>
        <v/>
      </c>
      <c r="Q7824" s="24" t="str">
        <f t="shared" si="613"/>
        <v/>
      </c>
      <c r="R7824" s="24" t="str">
        <f t="shared" si="614"/>
        <v/>
      </c>
      <c r="S7824" s="27" t="str">
        <f t="shared" si="615"/>
        <v/>
      </c>
    </row>
    <row r="7825" spans="2:19" x14ac:dyDescent="0.3">
      <c r="B7825" s="24" t="str">
        <f>_xlfn.IFNA(VLOOKUP(A7825,list!B:C,2,FALSE),"")</f>
        <v/>
      </c>
      <c r="D7825" s="24" t="str">
        <f>_xlfn.IFNA(VLOOKUP(C7825,list!$G$2:$I$10,2,FALSE),"")</f>
        <v/>
      </c>
      <c r="E7825" s="24" t="str">
        <f>_xlfn.IFNA(VLOOKUP(C7825,list!G:I,3,FALSE),"")</f>
        <v/>
      </c>
      <c r="O7825" s="26" t="str">
        <f t="shared" si="612"/>
        <v/>
      </c>
      <c r="P7825" s="28" t="str">
        <f t="shared" si="616"/>
        <v/>
      </c>
      <c r="Q7825" s="24" t="str">
        <f t="shared" si="613"/>
        <v/>
      </c>
      <c r="R7825" s="24" t="str">
        <f t="shared" si="614"/>
        <v/>
      </c>
      <c r="S7825" s="27" t="str">
        <f t="shared" si="615"/>
        <v/>
      </c>
    </row>
    <row r="7826" spans="2:19" x14ac:dyDescent="0.3">
      <c r="B7826" s="24" t="str">
        <f>_xlfn.IFNA(VLOOKUP(A7826,list!B:C,2,FALSE),"")</f>
        <v/>
      </c>
      <c r="D7826" s="24" t="str">
        <f>_xlfn.IFNA(VLOOKUP(C7826,list!$G$2:$I$10,2,FALSE),"")</f>
        <v/>
      </c>
      <c r="E7826" s="24" t="str">
        <f>_xlfn.IFNA(VLOOKUP(C7826,list!G:I,3,FALSE),"")</f>
        <v/>
      </c>
      <c r="O7826" s="26" t="str">
        <f t="shared" si="612"/>
        <v/>
      </c>
      <c r="P7826" s="28" t="str">
        <f t="shared" si="616"/>
        <v/>
      </c>
      <c r="Q7826" s="24" t="str">
        <f t="shared" si="613"/>
        <v/>
      </c>
      <c r="R7826" s="24" t="str">
        <f t="shared" si="614"/>
        <v/>
      </c>
      <c r="S7826" s="27" t="str">
        <f t="shared" si="615"/>
        <v/>
      </c>
    </row>
    <row r="7827" spans="2:19" x14ac:dyDescent="0.3">
      <c r="B7827" s="24" t="str">
        <f>_xlfn.IFNA(VLOOKUP(A7827,list!B:C,2,FALSE),"")</f>
        <v/>
      </c>
      <c r="D7827" s="24" t="str">
        <f>_xlfn.IFNA(VLOOKUP(C7827,list!$G$2:$I$10,2,FALSE),"")</f>
        <v/>
      </c>
      <c r="E7827" s="24" t="str">
        <f>_xlfn.IFNA(VLOOKUP(C7827,list!G:I,3,FALSE),"")</f>
        <v/>
      </c>
      <c r="O7827" s="26" t="str">
        <f t="shared" si="612"/>
        <v/>
      </c>
      <c r="P7827" s="28" t="str">
        <f t="shared" si="616"/>
        <v/>
      </c>
      <c r="Q7827" s="24" t="str">
        <f t="shared" si="613"/>
        <v/>
      </c>
      <c r="R7827" s="24" t="str">
        <f t="shared" si="614"/>
        <v/>
      </c>
      <c r="S7827" s="27" t="str">
        <f t="shared" si="615"/>
        <v/>
      </c>
    </row>
    <row r="7828" spans="2:19" x14ac:dyDescent="0.3">
      <c r="B7828" s="24" t="str">
        <f>_xlfn.IFNA(VLOOKUP(A7828,list!B:C,2,FALSE),"")</f>
        <v/>
      </c>
      <c r="D7828" s="24" t="str">
        <f>_xlfn.IFNA(VLOOKUP(C7828,list!$G$2:$I$10,2,FALSE),"")</f>
        <v/>
      </c>
      <c r="E7828" s="24" t="str">
        <f>_xlfn.IFNA(VLOOKUP(C7828,list!G:I,3,FALSE),"")</f>
        <v/>
      </c>
      <c r="O7828" s="26" t="str">
        <f t="shared" si="612"/>
        <v/>
      </c>
      <c r="P7828" s="28" t="str">
        <f t="shared" si="616"/>
        <v/>
      </c>
      <c r="Q7828" s="24" t="str">
        <f t="shared" si="613"/>
        <v/>
      </c>
      <c r="R7828" s="24" t="str">
        <f t="shared" si="614"/>
        <v/>
      </c>
      <c r="S7828" s="27" t="str">
        <f t="shared" si="615"/>
        <v/>
      </c>
    </row>
    <row r="7829" spans="2:19" x14ac:dyDescent="0.3">
      <c r="B7829" s="24" t="str">
        <f>_xlfn.IFNA(VLOOKUP(A7829,list!B:C,2,FALSE),"")</f>
        <v/>
      </c>
      <c r="D7829" s="24" t="str">
        <f>_xlfn.IFNA(VLOOKUP(C7829,list!$G$2:$I$10,2,FALSE),"")</f>
        <v/>
      </c>
      <c r="E7829" s="24" t="str">
        <f>_xlfn.IFNA(VLOOKUP(C7829,list!G:I,3,FALSE),"")</f>
        <v/>
      </c>
      <c r="O7829" s="26" t="str">
        <f t="shared" si="612"/>
        <v/>
      </c>
      <c r="P7829" s="28" t="str">
        <f t="shared" si="616"/>
        <v/>
      </c>
      <c r="Q7829" s="24" t="str">
        <f t="shared" si="613"/>
        <v/>
      </c>
      <c r="R7829" s="24" t="str">
        <f t="shared" si="614"/>
        <v/>
      </c>
      <c r="S7829" s="27" t="str">
        <f t="shared" si="615"/>
        <v/>
      </c>
    </row>
    <row r="7830" spans="2:19" x14ac:dyDescent="0.3">
      <c r="B7830" s="24" t="str">
        <f>_xlfn.IFNA(VLOOKUP(A7830,list!B:C,2,FALSE),"")</f>
        <v/>
      </c>
      <c r="D7830" s="24" t="str">
        <f>_xlfn.IFNA(VLOOKUP(C7830,list!$G$2:$I$10,2,FALSE),"")</f>
        <v/>
      </c>
      <c r="E7830" s="24" t="str">
        <f>_xlfn.IFNA(VLOOKUP(C7830,list!G:I,3,FALSE),"")</f>
        <v/>
      </c>
      <c r="O7830" s="26" t="str">
        <f t="shared" si="612"/>
        <v/>
      </c>
      <c r="P7830" s="28" t="str">
        <f t="shared" si="616"/>
        <v/>
      </c>
      <c r="Q7830" s="24" t="str">
        <f t="shared" si="613"/>
        <v/>
      </c>
      <c r="R7830" s="24" t="str">
        <f t="shared" si="614"/>
        <v/>
      </c>
      <c r="S7830" s="27" t="str">
        <f t="shared" si="615"/>
        <v/>
      </c>
    </row>
    <row r="7831" spans="2:19" x14ac:dyDescent="0.3">
      <c r="B7831" s="24" t="str">
        <f>_xlfn.IFNA(VLOOKUP(A7831,list!B:C,2,FALSE),"")</f>
        <v/>
      </c>
      <c r="D7831" s="24" t="str">
        <f>_xlfn.IFNA(VLOOKUP(C7831,list!$G$2:$I$10,2,FALSE),"")</f>
        <v/>
      </c>
      <c r="E7831" s="24" t="str">
        <f>_xlfn.IFNA(VLOOKUP(C7831,list!G:I,3,FALSE),"")</f>
        <v/>
      </c>
      <c r="O7831" s="26" t="str">
        <f t="shared" si="612"/>
        <v/>
      </c>
      <c r="P7831" s="28" t="str">
        <f t="shared" si="616"/>
        <v/>
      </c>
      <c r="Q7831" s="24" t="str">
        <f t="shared" si="613"/>
        <v/>
      </c>
      <c r="R7831" s="24" t="str">
        <f t="shared" si="614"/>
        <v/>
      </c>
      <c r="S7831" s="27" t="str">
        <f t="shared" si="615"/>
        <v/>
      </c>
    </row>
    <row r="7832" spans="2:19" x14ac:dyDescent="0.3">
      <c r="B7832" s="24" t="str">
        <f>_xlfn.IFNA(VLOOKUP(A7832,list!B:C,2,FALSE),"")</f>
        <v/>
      </c>
      <c r="D7832" s="24" t="str">
        <f>_xlfn.IFNA(VLOOKUP(C7832,list!$G$2:$I$10,2,FALSE),"")</f>
        <v/>
      </c>
      <c r="E7832" s="24" t="str">
        <f>_xlfn.IFNA(VLOOKUP(C7832,list!G:I,3,FALSE),"")</f>
        <v/>
      </c>
      <c r="O7832" s="26" t="str">
        <f t="shared" si="612"/>
        <v/>
      </c>
      <c r="P7832" s="28" t="str">
        <f t="shared" si="616"/>
        <v/>
      </c>
      <c r="Q7832" s="24" t="str">
        <f t="shared" si="613"/>
        <v/>
      </c>
      <c r="R7832" s="24" t="str">
        <f t="shared" si="614"/>
        <v/>
      </c>
      <c r="S7832" s="27" t="str">
        <f t="shared" si="615"/>
        <v/>
      </c>
    </row>
    <row r="7833" spans="2:19" x14ac:dyDescent="0.3">
      <c r="B7833" s="24" t="str">
        <f>_xlfn.IFNA(VLOOKUP(A7833,list!B:C,2,FALSE),"")</f>
        <v/>
      </c>
      <c r="D7833" s="24" t="str">
        <f>_xlfn.IFNA(VLOOKUP(C7833,list!$G$2:$I$10,2,FALSE),"")</f>
        <v/>
      </c>
      <c r="E7833" s="24" t="str">
        <f>_xlfn.IFNA(VLOOKUP(C7833,list!G:I,3,FALSE),"")</f>
        <v/>
      </c>
      <c r="O7833" s="26" t="str">
        <f t="shared" si="612"/>
        <v/>
      </c>
      <c r="P7833" s="28" t="str">
        <f t="shared" si="616"/>
        <v/>
      </c>
      <c r="Q7833" s="24" t="str">
        <f t="shared" si="613"/>
        <v/>
      </c>
      <c r="R7833" s="24" t="str">
        <f t="shared" si="614"/>
        <v/>
      </c>
      <c r="S7833" s="27" t="str">
        <f t="shared" si="615"/>
        <v/>
      </c>
    </row>
    <row r="7834" spans="2:19" x14ac:dyDescent="0.3">
      <c r="B7834" s="24" t="str">
        <f>_xlfn.IFNA(VLOOKUP(A7834,list!B:C,2,FALSE),"")</f>
        <v/>
      </c>
      <c r="D7834" s="24" t="str">
        <f>_xlfn.IFNA(VLOOKUP(C7834,list!$G$2:$I$10,2,FALSE),"")</f>
        <v/>
      </c>
      <c r="E7834" s="24" t="str">
        <f>_xlfn.IFNA(VLOOKUP(C7834,list!G:I,3,FALSE),"")</f>
        <v/>
      </c>
      <c r="O7834" s="26" t="str">
        <f t="shared" si="612"/>
        <v/>
      </c>
      <c r="P7834" s="28" t="str">
        <f t="shared" si="616"/>
        <v/>
      </c>
      <c r="Q7834" s="24" t="str">
        <f t="shared" si="613"/>
        <v/>
      </c>
      <c r="R7834" s="24" t="str">
        <f t="shared" si="614"/>
        <v/>
      </c>
      <c r="S7834" s="27" t="str">
        <f t="shared" si="615"/>
        <v/>
      </c>
    </row>
    <row r="7835" spans="2:19" x14ac:dyDescent="0.3">
      <c r="B7835" s="24" t="str">
        <f>_xlfn.IFNA(VLOOKUP(A7835,list!B:C,2,FALSE),"")</f>
        <v/>
      </c>
      <c r="D7835" s="24" t="str">
        <f>_xlfn.IFNA(VLOOKUP(C7835,list!$G$2:$I$10,2,FALSE),"")</f>
        <v/>
      </c>
      <c r="E7835" s="24" t="str">
        <f>_xlfn.IFNA(VLOOKUP(C7835,list!G:I,3,FALSE),"")</f>
        <v/>
      </c>
      <c r="O7835" s="26" t="str">
        <f t="shared" si="612"/>
        <v/>
      </c>
      <c r="P7835" s="28" t="str">
        <f t="shared" si="616"/>
        <v/>
      </c>
      <c r="Q7835" s="24" t="str">
        <f t="shared" si="613"/>
        <v/>
      </c>
      <c r="R7835" s="24" t="str">
        <f t="shared" si="614"/>
        <v/>
      </c>
      <c r="S7835" s="27" t="str">
        <f t="shared" si="615"/>
        <v/>
      </c>
    </row>
    <row r="7836" spans="2:19" x14ac:dyDescent="0.3">
      <c r="B7836" s="24" t="str">
        <f>_xlfn.IFNA(VLOOKUP(A7836,list!B:C,2,FALSE),"")</f>
        <v/>
      </c>
      <c r="D7836" s="24" t="str">
        <f>_xlfn.IFNA(VLOOKUP(C7836,list!$G$2:$I$10,2,FALSE),"")</f>
        <v/>
      </c>
      <c r="E7836" s="24" t="str">
        <f>_xlfn.IFNA(VLOOKUP(C7836,list!G:I,3,FALSE),"")</f>
        <v/>
      </c>
      <c r="O7836" s="26" t="str">
        <f t="shared" si="612"/>
        <v/>
      </c>
      <c r="P7836" s="28" t="str">
        <f t="shared" si="616"/>
        <v/>
      </c>
      <c r="Q7836" s="24" t="str">
        <f t="shared" si="613"/>
        <v/>
      </c>
      <c r="R7836" s="24" t="str">
        <f t="shared" si="614"/>
        <v/>
      </c>
      <c r="S7836" s="27" t="str">
        <f t="shared" si="615"/>
        <v/>
      </c>
    </row>
    <row r="7837" spans="2:19" x14ac:dyDescent="0.3">
      <c r="B7837" s="24" t="str">
        <f>_xlfn.IFNA(VLOOKUP(A7837,list!B:C,2,FALSE),"")</f>
        <v/>
      </c>
      <c r="D7837" s="24" t="str">
        <f>_xlfn.IFNA(VLOOKUP(C7837,list!$G$2:$I$10,2,FALSE),"")</f>
        <v/>
      </c>
      <c r="E7837" s="24" t="str">
        <f>_xlfn.IFNA(VLOOKUP(C7837,list!G:I,3,FALSE),"")</f>
        <v/>
      </c>
      <c r="O7837" s="26" t="str">
        <f t="shared" si="612"/>
        <v/>
      </c>
      <c r="P7837" s="28" t="str">
        <f t="shared" si="616"/>
        <v/>
      </c>
      <c r="Q7837" s="24" t="str">
        <f t="shared" si="613"/>
        <v/>
      </c>
      <c r="R7837" s="24" t="str">
        <f t="shared" si="614"/>
        <v/>
      </c>
      <c r="S7837" s="27" t="str">
        <f t="shared" si="615"/>
        <v/>
      </c>
    </row>
    <row r="7838" spans="2:19" x14ac:dyDescent="0.3">
      <c r="B7838" s="24" t="str">
        <f>_xlfn.IFNA(VLOOKUP(A7838,list!B:C,2,FALSE),"")</f>
        <v/>
      </c>
      <c r="D7838" s="24" t="str">
        <f>_xlfn.IFNA(VLOOKUP(C7838,list!$G$2:$I$10,2,FALSE),"")</f>
        <v/>
      </c>
      <c r="E7838" s="24" t="str">
        <f>_xlfn.IFNA(VLOOKUP(C7838,list!G:I,3,FALSE),"")</f>
        <v/>
      </c>
      <c r="O7838" s="26" t="str">
        <f t="shared" si="612"/>
        <v/>
      </c>
      <c r="P7838" s="28" t="str">
        <f t="shared" si="616"/>
        <v/>
      </c>
      <c r="Q7838" s="24" t="str">
        <f t="shared" si="613"/>
        <v/>
      </c>
      <c r="R7838" s="24" t="str">
        <f t="shared" si="614"/>
        <v/>
      </c>
      <c r="S7838" s="27" t="str">
        <f t="shared" si="615"/>
        <v/>
      </c>
    </row>
    <row r="7839" spans="2:19" x14ac:dyDescent="0.3">
      <c r="B7839" s="24" t="str">
        <f>_xlfn.IFNA(VLOOKUP(A7839,list!B:C,2,FALSE),"")</f>
        <v/>
      </c>
      <c r="D7839" s="24" t="str">
        <f>_xlfn.IFNA(VLOOKUP(C7839,list!$G$2:$I$10,2,FALSE),"")</f>
        <v/>
      </c>
      <c r="E7839" s="24" t="str">
        <f>_xlfn.IFNA(VLOOKUP(C7839,list!G:I,3,FALSE),"")</f>
        <v/>
      </c>
      <c r="O7839" s="26" t="str">
        <f t="shared" si="612"/>
        <v/>
      </c>
      <c r="P7839" s="28" t="str">
        <f t="shared" si="616"/>
        <v/>
      </c>
      <c r="Q7839" s="24" t="str">
        <f t="shared" si="613"/>
        <v/>
      </c>
      <c r="R7839" s="24" t="str">
        <f t="shared" si="614"/>
        <v/>
      </c>
      <c r="S7839" s="27" t="str">
        <f t="shared" si="615"/>
        <v/>
      </c>
    </row>
    <row r="7840" spans="2:19" x14ac:dyDescent="0.3">
      <c r="B7840" s="24" t="str">
        <f>_xlfn.IFNA(VLOOKUP(A7840,list!B:C,2,FALSE),"")</f>
        <v/>
      </c>
      <c r="D7840" s="24" t="str">
        <f>_xlfn.IFNA(VLOOKUP(C7840,list!$G$2:$I$10,2,FALSE),"")</f>
        <v/>
      </c>
      <c r="E7840" s="24" t="str">
        <f>_xlfn.IFNA(VLOOKUP(C7840,list!G:I,3,FALSE),"")</f>
        <v/>
      </c>
      <c r="O7840" s="26" t="str">
        <f t="shared" si="612"/>
        <v/>
      </c>
      <c r="P7840" s="28" t="str">
        <f t="shared" si="616"/>
        <v/>
      </c>
      <c r="Q7840" s="24" t="str">
        <f t="shared" si="613"/>
        <v/>
      </c>
      <c r="R7840" s="24" t="str">
        <f t="shared" si="614"/>
        <v/>
      </c>
      <c r="S7840" s="27" t="str">
        <f t="shared" si="615"/>
        <v/>
      </c>
    </row>
    <row r="7841" spans="2:19" x14ac:dyDescent="0.3">
      <c r="B7841" s="24" t="str">
        <f>_xlfn.IFNA(VLOOKUP(A7841,list!B:C,2,FALSE),"")</f>
        <v/>
      </c>
      <c r="D7841" s="24" t="str">
        <f>_xlfn.IFNA(VLOOKUP(C7841,list!$G$2:$I$10,2,FALSE),"")</f>
        <v/>
      </c>
      <c r="E7841" s="24" t="str">
        <f>_xlfn.IFNA(VLOOKUP(C7841,list!G:I,3,FALSE),"")</f>
        <v/>
      </c>
      <c r="O7841" s="26" t="str">
        <f t="shared" si="612"/>
        <v/>
      </c>
      <c r="P7841" s="28" t="str">
        <f t="shared" si="616"/>
        <v/>
      </c>
      <c r="Q7841" s="24" t="str">
        <f t="shared" si="613"/>
        <v/>
      </c>
      <c r="R7841" s="24" t="str">
        <f t="shared" si="614"/>
        <v/>
      </c>
      <c r="S7841" s="27" t="str">
        <f t="shared" si="615"/>
        <v/>
      </c>
    </row>
    <row r="7842" spans="2:19" x14ac:dyDescent="0.3">
      <c r="B7842" s="24" t="str">
        <f>_xlfn.IFNA(VLOOKUP(A7842,list!B:C,2,FALSE),"")</f>
        <v/>
      </c>
      <c r="D7842" s="24" t="str">
        <f>_xlfn.IFNA(VLOOKUP(C7842,list!$G$2:$I$10,2,FALSE),"")</f>
        <v/>
      </c>
      <c r="E7842" s="24" t="str">
        <f>_xlfn.IFNA(VLOOKUP(C7842,list!G:I,3,FALSE),"")</f>
        <v/>
      </c>
      <c r="O7842" s="26" t="str">
        <f t="shared" si="612"/>
        <v/>
      </c>
      <c r="P7842" s="28" t="str">
        <f t="shared" si="616"/>
        <v/>
      </c>
      <c r="Q7842" s="24" t="str">
        <f t="shared" si="613"/>
        <v/>
      </c>
      <c r="R7842" s="24" t="str">
        <f t="shared" si="614"/>
        <v/>
      </c>
      <c r="S7842" s="27" t="str">
        <f t="shared" si="615"/>
        <v/>
      </c>
    </row>
    <row r="7843" spans="2:19" x14ac:dyDescent="0.3">
      <c r="B7843" s="24" t="str">
        <f>_xlfn.IFNA(VLOOKUP(A7843,list!B:C,2,FALSE),"")</f>
        <v/>
      </c>
      <c r="D7843" s="24" t="str">
        <f>_xlfn.IFNA(VLOOKUP(C7843,list!$G$2:$I$10,2,FALSE),"")</f>
        <v/>
      </c>
      <c r="E7843" s="24" t="str">
        <f>_xlfn.IFNA(VLOOKUP(C7843,list!G:I,3,FALSE),"")</f>
        <v/>
      </c>
      <c r="O7843" s="26" t="str">
        <f t="shared" si="612"/>
        <v/>
      </c>
      <c r="P7843" s="28" t="str">
        <f t="shared" si="616"/>
        <v/>
      </c>
      <c r="Q7843" s="24" t="str">
        <f t="shared" si="613"/>
        <v/>
      </c>
      <c r="R7843" s="24" t="str">
        <f t="shared" si="614"/>
        <v/>
      </c>
      <c r="S7843" s="27" t="str">
        <f t="shared" si="615"/>
        <v/>
      </c>
    </row>
    <row r="7844" spans="2:19" x14ac:dyDescent="0.3">
      <c r="B7844" s="24" t="str">
        <f>_xlfn.IFNA(VLOOKUP(A7844,list!B:C,2,FALSE),"")</f>
        <v/>
      </c>
      <c r="D7844" s="24" t="str">
        <f>_xlfn.IFNA(VLOOKUP(C7844,list!$G$2:$I$10,2,FALSE),"")</f>
        <v/>
      </c>
      <c r="E7844" s="24" t="str">
        <f>_xlfn.IFNA(VLOOKUP(C7844,list!G:I,3,FALSE),"")</f>
        <v/>
      </c>
      <c r="O7844" s="26" t="str">
        <f t="shared" si="612"/>
        <v/>
      </c>
      <c r="P7844" s="28" t="str">
        <f t="shared" si="616"/>
        <v/>
      </c>
      <c r="Q7844" s="24" t="str">
        <f t="shared" si="613"/>
        <v/>
      </c>
      <c r="R7844" s="24" t="str">
        <f t="shared" si="614"/>
        <v/>
      </c>
      <c r="S7844" s="27" t="str">
        <f t="shared" si="615"/>
        <v/>
      </c>
    </row>
    <row r="7845" spans="2:19" x14ac:dyDescent="0.3">
      <c r="B7845" s="24" t="str">
        <f>_xlfn.IFNA(VLOOKUP(A7845,list!B:C,2,FALSE),"")</f>
        <v/>
      </c>
      <c r="D7845" s="24" t="str">
        <f>_xlfn.IFNA(VLOOKUP(C7845,list!$G$2:$I$10,2,FALSE),"")</f>
        <v/>
      </c>
      <c r="E7845" s="24" t="str">
        <f>_xlfn.IFNA(VLOOKUP(C7845,list!G:I,3,FALSE),"")</f>
        <v/>
      </c>
      <c r="O7845" s="26" t="str">
        <f t="shared" si="612"/>
        <v/>
      </c>
      <c r="P7845" s="28" t="str">
        <f t="shared" si="616"/>
        <v/>
      </c>
      <c r="Q7845" s="24" t="str">
        <f t="shared" si="613"/>
        <v/>
      </c>
      <c r="R7845" s="24" t="str">
        <f t="shared" si="614"/>
        <v/>
      </c>
      <c r="S7845" s="27" t="str">
        <f t="shared" si="615"/>
        <v/>
      </c>
    </row>
    <row r="7846" spans="2:19" x14ac:dyDescent="0.3">
      <c r="B7846" s="24" t="str">
        <f>_xlfn.IFNA(VLOOKUP(A7846,list!B:C,2,FALSE),"")</f>
        <v/>
      </c>
      <c r="D7846" s="24" t="str">
        <f>_xlfn.IFNA(VLOOKUP(C7846,list!$G$2:$I$10,2,FALSE),"")</f>
        <v/>
      </c>
      <c r="E7846" s="24" t="str">
        <f>_xlfn.IFNA(VLOOKUP(C7846,list!G:I,3,FALSE),"")</f>
        <v/>
      </c>
      <c r="O7846" s="26" t="str">
        <f t="shared" si="612"/>
        <v/>
      </c>
      <c r="P7846" s="28" t="str">
        <f t="shared" si="616"/>
        <v/>
      </c>
      <c r="Q7846" s="24" t="str">
        <f t="shared" si="613"/>
        <v/>
      </c>
      <c r="R7846" s="24" t="str">
        <f t="shared" si="614"/>
        <v/>
      </c>
      <c r="S7846" s="27" t="str">
        <f t="shared" si="615"/>
        <v/>
      </c>
    </row>
    <row r="7847" spans="2:19" x14ac:dyDescent="0.3">
      <c r="B7847" s="24" t="str">
        <f>_xlfn.IFNA(VLOOKUP(A7847,list!B:C,2,FALSE),"")</f>
        <v/>
      </c>
      <c r="D7847" s="24" t="str">
        <f>_xlfn.IFNA(VLOOKUP(C7847,list!$G$2:$I$10,2,FALSE),"")</f>
        <v/>
      </c>
      <c r="E7847" s="24" t="str">
        <f>_xlfn.IFNA(VLOOKUP(C7847,list!G:I,3,FALSE),"")</f>
        <v/>
      </c>
      <c r="O7847" s="26" t="str">
        <f t="shared" si="612"/>
        <v/>
      </c>
      <c r="P7847" s="28" t="str">
        <f t="shared" si="616"/>
        <v/>
      </c>
      <c r="Q7847" s="24" t="str">
        <f t="shared" si="613"/>
        <v/>
      </c>
      <c r="R7847" s="24" t="str">
        <f t="shared" si="614"/>
        <v/>
      </c>
      <c r="S7847" s="27" t="str">
        <f t="shared" si="615"/>
        <v/>
      </c>
    </row>
    <row r="7848" spans="2:19" x14ac:dyDescent="0.3">
      <c r="B7848" s="24" t="str">
        <f>_xlfn.IFNA(VLOOKUP(A7848,list!B:C,2,FALSE),"")</f>
        <v/>
      </c>
      <c r="D7848" s="24" t="str">
        <f>_xlfn.IFNA(VLOOKUP(C7848,list!$G$2:$I$10,2,FALSE),"")</f>
        <v/>
      </c>
      <c r="E7848" s="24" t="str">
        <f>_xlfn.IFNA(VLOOKUP(C7848,list!G:I,3,FALSE),"")</f>
        <v/>
      </c>
      <c r="O7848" s="26" t="str">
        <f t="shared" si="612"/>
        <v/>
      </c>
      <c r="P7848" s="28" t="str">
        <f t="shared" si="616"/>
        <v/>
      </c>
      <c r="Q7848" s="24" t="str">
        <f t="shared" si="613"/>
        <v/>
      </c>
      <c r="R7848" s="24" t="str">
        <f t="shared" si="614"/>
        <v/>
      </c>
      <c r="S7848" s="27" t="str">
        <f t="shared" si="615"/>
        <v/>
      </c>
    </row>
    <row r="7849" spans="2:19" x14ac:dyDescent="0.3">
      <c r="B7849" s="24" t="str">
        <f>_xlfn.IFNA(VLOOKUP(A7849,list!B:C,2,FALSE),"")</f>
        <v/>
      </c>
      <c r="D7849" s="24" t="str">
        <f>_xlfn.IFNA(VLOOKUP(C7849,list!$G$2:$I$10,2,FALSE),"")</f>
        <v/>
      </c>
      <c r="E7849" s="24" t="str">
        <f>_xlfn.IFNA(VLOOKUP(C7849,list!G:I,3,FALSE),"")</f>
        <v/>
      </c>
      <c r="O7849" s="26" t="str">
        <f t="shared" si="612"/>
        <v/>
      </c>
      <c r="P7849" s="28" t="str">
        <f t="shared" si="616"/>
        <v/>
      </c>
      <c r="Q7849" s="24" t="str">
        <f t="shared" si="613"/>
        <v/>
      </c>
      <c r="R7849" s="24" t="str">
        <f t="shared" si="614"/>
        <v/>
      </c>
      <c r="S7849" s="27" t="str">
        <f t="shared" si="615"/>
        <v/>
      </c>
    </row>
    <row r="7850" spans="2:19" x14ac:dyDescent="0.3">
      <c r="B7850" s="24" t="str">
        <f>_xlfn.IFNA(VLOOKUP(A7850,list!B:C,2,FALSE),"")</f>
        <v/>
      </c>
      <c r="D7850" s="24" t="str">
        <f>_xlfn.IFNA(VLOOKUP(C7850,list!$G$2:$I$10,2,FALSE),"")</f>
        <v/>
      </c>
      <c r="E7850" s="24" t="str">
        <f>_xlfn.IFNA(VLOOKUP(C7850,list!G:I,3,FALSE),"")</f>
        <v/>
      </c>
      <c r="O7850" s="26" t="str">
        <f t="shared" si="612"/>
        <v/>
      </c>
      <c r="P7850" s="28" t="str">
        <f t="shared" si="616"/>
        <v/>
      </c>
      <c r="Q7850" s="24" t="str">
        <f t="shared" si="613"/>
        <v/>
      </c>
      <c r="R7850" s="24" t="str">
        <f t="shared" si="614"/>
        <v/>
      </c>
      <c r="S7850" s="27" t="str">
        <f t="shared" si="615"/>
        <v/>
      </c>
    </row>
    <row r="7851" spans="2:19" x14ac:dyDescent="0.3">
      <c r="B7851" s="24" t="str">
        <f>_xlfn.IFNA(VLOOKUP(A7851,list!B:C,2,FALSE),"")</f>
        <v/>
      </c>
      <c r="D7851" s="24" t="str">
        <f>_xlfn.IFNA(VLOOKUP(C7851,list!$G$2:$I$10,2,FALSE),"")</f>
        <v/>
      </c>
      <c r="E7851" s="24" t="str">
        <f>_xlfn.IFNA(VLOOKUP(C7851,list!G:I,3,FALSE),"")</f>
        <v/>
      </c>
      <c r="O7851" s="26" t="str">
        <f t="shared" si="612"/>
        <v/>
      </c>
      <c r="P7851" s="28" t="str">
        <f t="shared" si="616"/>
        <v/>
      </c>
      <c r="Q7851" s="24" t="str">
        <f t="shared" si="613"/>
        <v/>
      </c>
      <c r="R7851" s="24" t="str">
        <f t="shared" si="614"/>
        <v/>
      </c>
      <c r="S7851" s="27" t="str">
        <f t="shared" si="615"/>
        <v/>
      </c>
    </row>
    <row r="7852" spans="2:19" x14ac:dyDescent="0.3">
      <c r="B7852" s="24" t="str">
        <f>_xlfn.IFNA(VLOOKUP(A7852,list!B:C,2,FALSE),"")</f>
        <v/>
      </c>
      <c r="D7852" s="24" t="str">
        <f>_xlfn.IFNA(VLOOKUP(C7852,list!$G$2:$I$10,2,FALSE),"")</f>
        <v/>
      </c>
      <c r="E7852" s="24" t="str">
        <f>_xlfn.IFNA(VLOOKUP(C7852,list!G:I,3,FALSE),"")</f>
        <v/>
      </c>
      <c r="O7852" s="26" t="str">
        <f t="shared" si="612"/>
        <v/>
      </c>
      <c r="P7852" s="28" t="str">
        <f t="shared" si="616"/>
        <v/>
      </c>
      <c r="Q7852" s="24" t="str">
        <f t="shared" si="613"/>
        <v/>
      </c>
      <c r="R7852" s="24" t="str">
        <f t="shared" si="614"/>
        <v/>
      </c>
      <c r="S7852" s="27" t="str">
        <f t="shared" si="615"/>
        <v/>
      </c>
    </row>
    <row r="7853" spans="2:19" x14ac:dyDescent="0.3">
      <c r="B7853" s="24" t="str">
        <f>_xlfn.IFNA(VLOOKUP(A7853,list!B:C,2,FALSE),"")</f>
        <v/>
      </c>
      <c r="D7853" s="24" t="str">
        <f>_xlfn.IFNA(VLOOKUP(C7853,list!$G$2:$I$10,2,FALSE),"")</f>
        <v/>
      </c>
      <c r="E7853" s="24" t="str">
        <f>_xlfn.IFNA(VLOOKUP(C7853,list!G:I,3,FALSE),"")</f>
        <v/>
      </c>
      <c r="O7853" s="26" t="str">
        <f t="shared" si="612"/>
        <v/>
      </c>
      <c r="P7853" s="28" t="str">
        <f t="shared" si="616"/>
        <v/>
      </c>
      <c r="Q7853" s="24" t="str">
        <f t="shared" si="613"/>
        <v/>
      </c>
      <c r="R7853" s="24" t="str">
        <f t="shared" si="614"/>
        <v/>
      </c>
      <c r="S7853" s="27" t="str">
        <f t="shared" si="615"/>
        <v/>
      </c>
    </row>
    <row r="7854" spans="2:19" x14ac:dyDescent="0.3">
      <c r="B7854" s="24" t="str">
        <f>_xlfn.IFNA(VLOOKUP(A7854,list!B:C,2,FALSE),"")</f>
        <v/>
      </c>
      <c r="D7854" s="24" t="str">
        <f>_xlfn.IFNA(VLOOKUP(C7854,list!$G$2:$I$10,2,FALSE),"")</f>
        <v/>
      </c>
      <c r="E7854" s="24" t="str">
        <f>_xlfn.IFNA(VLOOKUP(C7854,list!G:I,3,FALSE),"")</f>
        <v/>
      </c>
      <c r="O7854" s="26" t="str">
        <f t="shared" si="612"/>
        <v/>
      </c>
      <c r="P7854" s="28" t="str">
        <f t="shared" si="616"/>
        <v/>
      </c>
      <c r="Q7854" s="24" t="str">
        <f t="shared" si="613"/>
        <v/>
      </c>
      <c r="R7854" s="24" t="str">
        <f t="shared" si="614"/>
        <v/>
      </c>
      <c r="S7854" s="27" t="str">
        <f t="shared" si="615"/>
        <v/>
      </c>
    </row>
    <row r="7855" spans="2:19" x14ac:dyDescent="0.3">
      <c r="B7855" s="24" t="str">
        <f>_xlfn.IFNA(VLOOKUP(A7855,list!B:C,2,FALSE),"")</f>
        <v/>
      </c>
      <c r="D7855" s="24" t="str">
        <f>_xlfn.IFNA(VLOOKUP(C7855,list!$G$2:$I$10,2,FALSE),"")</f>
        <v/>
      </c>
      <c r="E7855" s="24" t="str">
        <f>_xlfn.IFNA(VLOOKUP(C7855,list!G:I,3,FALSE),"")</f>
        <v/>
      </c>
      <c r="O7855" s="26" t="str">
        <f t="shared" si="612"/>
        <v/>
      </c>
      <c r="P7855" s="28" t="str">
        <f t="shared" si="616"/>
        <v/>
      </c>
      <c r="Q7855" s="24" t="str">
        <f t="shared" si="613"/>
        <v/>
      </c>
      <c r="R7855" s="24" t="str">
        <f t="shared" si="614"/>
        <v/>
      </c>
      <c r="S7855" s="27" t="str">
        <f t="shared" si="615"/>
        <v/>
      </c>
    </row>
    <row r="7856" spans="2:19" x14ac:dyDescent="0.3">
      <c r="B7856" s="24" t="str">
        <f>_xlfn.IFNA(VLOOKUP(A7856,list!B:C,2,FALSE),"")</f>
        <v/>
      </c>
      <c r="D7856" s="24" t="str">
        <f>_xlfn.IFNA(VLOOKUP(C7856,list!$G$2:$I$10,2,FALSE),"")</f>
        <v/>
      </c>
      <c r="E7856" s="24" t="str">
        <f>_xlfn.IFNA(VLOOKUP(C7856,list!G:I,3,FALSE),"")</f>
        <v/>
      </c>
      <c r="O7856" s="26" t="str">
        <f t="shared" si="612"/>
        <v/>
      </c>
      <c r="P7856" s="28" t="str">
        <f t="shared" si="616"/>
        <v/>
      </c>
      <c r="Q7856" s="24" t="str">
        <f t="shared" si="613"/>
        <v/>
      </c>
      <c r="R7856" s="24" t="str">
        <f t="shared" si="614"/>
        <v/>
      </c>
      <c r="S7856" s="27" t="str">
        <f t="shared" si="615"/>
        <v/>
      </c>
    </row>
    <row r="7857" spans="2:19" x14ac:dyDescent="0.3">
      <c r="B7857" s="24" t="str">
        <f>_xlfn.IFNA(VLOOKUP(A7857,list!B:C,2,FALSE),"")</f>
        <v/>
      </c>
      <c r="D7857" s="24" t="str">
        <f>_xlfn.IFNA(VLOOKUP(C7857,list!$G$2:$I$10,2,FALSE),"")</f>
        <v/>
      </c>
      <c r="E7857" s="24" t="str">
        <f>_xlfn.IFNA(VLOOKUP(C7857,list!G:I,3,FALSE),"")</f>
        <v/>
      </c>
      <c r="O7857" s="26" t="str">
        <f t="shared" si="612"/>
        <v/>
      </c>
      <c r="P7857" s="28" t="str">
        <f t="shared" si="616"/>
        <v/>
      </c>
      <c r="Q7857" s="24" t="str">
        <f t="shared" si="613"/>
        <v/>
      </c>
      <c r="R7857" s="24" t="str">
        <f t="shared" si="614"/>
        <v/>
      </c>
      <c r="S7857" s="27" t="str">
        <f t="shared" si="615"/>
        <v/>
      </c>
    </row>
    <row r="7858" spans="2:19" x14ac:dyDescent="0.3">
      <c r="B7858" s="24" t="str">
        <f>_xlfn.IFNA(VLOOKUP(A7858,list!B:C,2,FALSE),"")</f>
        <v/>
      </c>
      <c r="D7858" s="24" t="str">
        <f>_xlfn.IFNA(VLOOKUP(C7858,list!$G$2:$I$10,2,FALSE),"")</f>
        <v/>
      </c>
      <c r="E7858" s="24" t="str">
        <f>_xlfn.IFNA(VLOOKUP(C7858,list!G:I,3,FALSE),"")</f>
        <v/>
      </c>
      <c r="O7858" s="26" t="str">
        <f t="shared" si="612"/>
        <v/>
      </c>
      <c r="P7858" s="28" t="str">
        <f t="shared" si="616"/>
        <v/>
      </c>
      <c r="Q7858" s="24" t="str">
        <f t="shared" si="613"/>
        <v/>
      </c>
      <c r="R7858" s="24" t="str">
        <f t="shared" si="614"/>
        <v/>
      </c>
      <c r="S7858" s="27" t="str">
        <f t="shared" si="615"/>
        <v/>
      </c>
    </row>
    <row r="7859" spans="2:19" x14ac:dyDescent="0.3">
      <c r="B7859" s="24" t="str">
        <f>_xlfn.IFNA(VLOOKUP(A7859,list!B:C,2,FALSE),"")</f>
        <v/>
      </c>
      <c r="D7859" s="24" t="str">
        <f>_xlfn.IFNA(VLOOKUP(C7859,list!$G$2:$I$10,2,FALSE),"")</f>
        <v/>
      </c>
      <c r="E7859" s="24" t="str">
        <f>_xlfn.IFNA(VLOOKUP(C7859,list!G:I,3,FALSE),"")</f>
        <v/>
      </c>
      <c r="O7859" s="26" t="str">
        <f t="shared" si="612"/>
        <v/>
      </c>
      <c r="P7859" s="28" t="str">
        <f t="shared" si="616"/>
        <v/>
      </c>
      <c r="Q7859" s="24" t="str">
        <f t="shared" si="613"/>
        <v/>
      </c>
      <c r="R7859" s="24" t="str">
        <f t="shared" si="614"/>
        <v/>
      </c>
      <c r="S7859" s="27" t="str">
        <f t="shared" si="615"/>
        <v/>
      </c>
    </row>
    <row r="7860" spans="2:19" x14ac:dyDescent="0.3">
      <c r="B7860" s="24" t="str">
        <f>_xlfn.IFNA(VLOOKUP(A7860,list!B:C,2,FALSE),"")</f>
        <v/>
      </c>
      <c r="D7860" s="24" t="str">
        <f>_xlfn.IFNA(VLOOKUP(C7860,list!$G$2:$I$10,2,FALSE),"")</f>
        <v/>
      </c>
      <c r="E7860" s="24" t="str">
        <f>_xlfn.IFNA(VLOOKUP(C7860,list!G:I,3,FALSE),"")</f>
        <v/>
      </c>
      <c r="O7860" s="26" t="str">
        <f t="shared" si="612"/>
        <v/>
      </c>
      <c r="P7860" s="28" t="str">
        <f t="shared" si="616"/>
        <v/>
      </c>
      <c r="Q7860" s="24" t="str">
        <f t="shared" si="613"/>
        <v/>
      </c>
      <c r="R7860" s="24" t="str">
        <f t="shared" si="614"/>
        <v/>
      </c>
      <c r="S7860" s="27" t="str">
        <f t="shared" si="615"/>
        <v/>
      </c>
    </row>
    <row r="7861" spans="2:19" x14ac:dyDescent="0.3">
      <c r="B7861" s="24" t="str">
        <f>_xlfn.IFNA(VLOOKUP(A7861,list!B:C,2,FALSE),"")</f>
        <v/>
      </c>
      <c r="D7861" s="24" t="str">
        <f>_xlfn.IFNA(VLOOKUP(C7861,list!$G$2:$I$10,2,FALSE),"")</f>
        <v/>
      </c>
      <c r="E7861" s="24" t="str">
        <f>_xlfn.IFNA(VLOOKUP(C7861,list!G:I,3,FALSE),"")</f>
        <v/>
      </c>
      <c r="O7861" s="26" t="str">
        <f t="shared" si="612"/>
        <v/>
      </c>
      <c r="P7861" s="28" t="str">
        <f t="shared" si="616"/>
        <v/>
      </c>
      <c r="Q7861" s="24" t="str">
        <f t="shared" si="613"/>
        <v/>
      </c>
      <c r="R7861" s="24" t="str">
        <f t="shared" si="614"/>
        <v/>
      </c>
      <c r="S7861" s="27" t="str">
        <f t="shared" si="615"/>
        <v/>
      </c>
    </row>
    <row r="7862" spans="2:19" x14ac:dyDescent="0.3">
      <c r="B7862" s="24" t="str">
        <f>_xlfn.IFNA(VLOOKUP(A7862,list!B:C,2,FALSE),"")</f>
        <v/>
      </c>
      <c r="D7862" s="24" t="str">
        <f>_xlfn.IFNA(VLOOKUP(C7862,list!$G$2:$I$10,2,FALSE),"")</f>
        <v/>
      </c>
      <c r="E7862" s="24" t="str">
        <f>_xlfn.IFNA(VLOOKUP(C7862,list!G:I,3,FALSE),"")</f>
        <v/>
      </c>
      <c r="O7862" s="26" t="str">
        <f t="shared" si="612"/>
        <v/>
      </c>
      <c r="P7862" s="28" t="str">
        <f t="shared" si="616"/>
        <v/>
      </c>
      <c r="Q7862" s="24" t="str">
        <f t="shared" si="613"/>
        <v/>
      </c>
      <c r="R7862" s="24" t="str">
        <f t="shared" si="614"/>
        <v/>
      </c>
      <c r="S7862" s="27" t="str">
        <f t="shared" si="615"/>
        <v/>
      </c>
    </row>
    <row r="7863" spans="2:19" x14ac:dyDescent="0.3">
      <c r="B7863" s="24" t="str">
        <f>_xlfn.IFNA(VLOOKUP(A7863,list!B:C,2,FALSE),"")</f>
        <v/>
      </c>
      <c r="D7863" s="24" t="str">
        <f>_xlfn.IFNA(VLOOKUP(C7863,list!$G$2:$I$10,2,FALSE),"")</f>
        <v/>
      </c>
      <c r="E7863" s="24" t="str">
        <f>_xlfn.IFNA(VLOOKUP(C7863,list!G:I,3,FALSE),"")</f>
        <v/>
      </c>
      <c r="O7863" s="26" t="str">
        <f t="shared" si="612"/>
        <v/>
      </c>
      <c r="P7863" s="28" t="str">
        <f t="shared" si="616"/>
        <v/>
      </c>
      <c r="Q7863" s="24" t="str">
        <f t="shared" si="613"/>
        <v/>
      </c>
      <c r="R7863" s="24" t="str">
        <f t="shared" si="614"/>
        <v/>
      </c>
      <c r="S7863" s="27" t="str">
        <f t="shared" si="615"/>
        <v/>
      </c>
    </row>
    <row r="7864" spans="2:19" x14ac:dyDescent="0.3">
      <c r="B7864" s="24" t="str">
        <f>_xlfn.IFNA(VLOOKUP(A7864,list!B:C,2,FALSE),"")</f>
        <v/>
      </c>
      <c r="D7864" s="24" t="str">
        <f>_xlfn.IFNA(VLOOKUP(C7864,list!$G$2:$I$10,2,FALSE),"")</f>
        <v/>
      </c>
      <c r="E7864" s="24" t="str">
        <f>_xlfn.IFNA(VLOOKUP(C7864,list!G:I,3,FALSE),"")</f>
        <v/>
      </c>
      <c r="O7864" s="26" t="str">
        <f t="shared" si="612"/>
        <v/>
      </c>
      <c r="P7864" s="28" t="str">
        <f t="shared" si="616"/>
        <v/>
      </c>
      <c r="Q7864" s="24" t="str">
        <f t="shared" si="613"/>
        <v/>
      </c>
      <c r="R7864" s="24" t="str">
        <f t="shared" si="614"/>
        <v/>
      </c>
      <c r="S7864" s="27" t="str">
        <f t="shared" si="615"/>
        <v/>
      </c>
    </row>
    <row r="7865" spans="2:19" x14ac:dyDescent="0.3">
      <c r="B7865" s="24" t="str">
        <f>_xlfn.IFNA(VLOOKUP(A7865,list!B:C,2,FALSE),"")</f>
        <v/>
      </c>
      <c r="D7865" s="24" t="str">
        <f>_xlfn.IFNA(VLOOKUP(C7865,list!$G$2:$I$10,2,FALSE),"")</f>
        <v/>
      </c>
      <c r="E7865" s="24" t="str">
        <f>_xlfn.IFNA(VLOOKUP(C7865,list!G:I,3,FALSE),"")</f>
        <v/>
      </c>
      <c r="O7865" s="26" t="str">
        <f t="shared" si="612"/>
        <v/>
      </c>
      <c r="P7865" s="28" t="str">
        <f t="shared" si="616"/>
        <v/>
      </c>
      <c r="Q7865" s="24" t="str">
        <f t="shared" si="613"/>
        <v/>
      </c>
      <c r="R7865" s="24" t="str">
        <f t="shared" si="614"/>
        <v/>
      </c>
      <c r="S7865" s="27" t="str">
        <f t="shared" si="615"/>
        <v/>
      </c>
    </row>
    <row r="7866" spans="2:19" x14ac:dyDescent="0.3">
      <c r="B7866" s="24" t="str">
        <f>_xlfn.IFNA(VLOOKUP(A7866,list!B:C,2,FALSE),"")</f>
        <v/>
      </c>
      <c r="D7866" s="24" t="str">
        <f>_xlfn.IFNA(VLOOKUP(C7866,list!$G$2:$I$10,2,FALSE),"")</f>
        <v/>
      </c>
      <c r="E7866" s="24" t="str">
        <f>_xlfn.IFNA(VLOOKUP(C7866,list!G:I,3,FALSE),"")</f>
        <v/>
      </c>
      <c r="O7866" s="26" t="str">
        <f t="shared" si="612"/>
        <v/>
      </c>
      <c r="P7866" s="28" t="str">
        <f t="shared" si="616"/>
        <v/>
      </c>
      <c r="Q7866" s="24" t="str">
        <f t="shared" si="613"/>
        <v/>
      </c>
      <c r="R7866" s="24" t="str">
        <f t="shared" si="614"/>
        <v/>
      </c>
      <c r="S7866" s="27" t="str">
        <f t="shared" si="615"/>
        <v/>
      </c>
    </row>
    <row r="7867" spans="2:19" x14ac:dyDescent="0.3">
      <c r="B7867" s="24" t="str">
        <f>_xlfn.IFNA(VLOOKUP(A7867,list!B:C,2,FALSE),"")</f>
        <v/>
      </c>
      <c r="D7867" s="24" t="str">
        <f>_xlfn.IFNA(VLOOKUP(C7867,list!$G$2:$I$10,2,FALSE),"")</f>
        <v/>
      </c>
      <c r="E7867" s="24" t="str">
        <f>_xlfn.IFNA(VLOOKUP(C7867,list!G:I,3,FALSE),"")</f>
        <v/>
      </c>
      <c r="O7867" s="26" t="str">
        <f t="shared" si="612"/>
        <v/>
      </c>
      <c r="P7867" s="28" t="str">
        <f t="shared" si="616"/>
        <v/>
      </c>
      <c r="Q7867" s="24" t="str">
        <f t="shared" si="613"/>
        <v/>
      </c>
      <c r="R7867" s="24" t="str">
        <f t="shared" si="614"/>
        <v/>
      </c>
      <c r="S7867" s="27" t="str">
        <f t="shared" si="615"/>
        <v/>
      </c>
    </row>
    <row r="7868" spans="2:19" x14ac:dyDescent="0.3">
      <c r="B7868" s="24" t="str">
        <f>_xlfn.IFNA(VLOOKUP(A7868,list!B:C,2,FALSE),"")</f>
        <v/>
      </c>
      <c r="D7868" s="24" t="str">
        <f>_xlfn.IFNA(VLOOKUP(C7868,list!$G$2:$I$10,2,FALSE),"")</f>
        <v/>
      </c>
      <c r="E7868" s="24" t="str">
        <f>_xlfn.IFNA(VLOOKUP(C7868,list!G:I,3,FALSE),"")</f>
        <v/>
      </c>
      <c r="O7868" s="26" t="str">
        <f t="shared" si="612"/>
        <v/>
      </c>
      <c r="P7868" s="28" t="str">
        <f t="shared" si="616"/>
        <v/>
      </c>
      <c r="Q7868" s="24" t="str">
        <f t="shared" si="613"/>
        <v/>
      </c>
      <c r="R7868" s="24" t="str">
        <f t="shared" si="614"/>
        <v/>
      </c>
      <c r="S7868" s="27" t="str">
        <f t="shared" si="615"/>
        <v/>
      </c>
    </row>
    <row r="7869" spans="2:19" x14ac:dyDescent="0.3">
      <c r="B7869" s="24" t="str">
        <f>_xlfn.IFNA(VLOOKUP(A7869,list!B:C,2,FALSE),"")</f>
        <v/>
      </c>
      <c r="D7869" s="24" t="str">
        <f>_xlfn.IFNA(VLOOKUP(C7869,list!$G$2:$I$10,2,FALSE),"")</f>
        <v/>
      </c>
      <c r="E7869" s="24" t="str">
        <f>_xlfn.IFNA(VLOOKUP(C7869,list!G:I,3,FALSE),"")</f>
        <v/>
      </c>
      <c r="O7869" s="26" t="str">
        <f t="shared" si="612"/>
        <v/>
      </c>
      <c r="P7869" s="28" t="str">
        <f t="shared" si="616"/>
        <v/>
      </c>
      <c r="Q7869" s="24" t="str">
        <f t="shared" si="613"/>
        <v/>
      </c>
      <c r="R7869" s="24" t="str">
        <f t="shared" si="614"/>
        <v/>
      </c>
      <c r="S7869" s="27" t="str">
        <f t="shared" si="615"/>
        <v/>
      </c>
    </row>
    <row r="7870" spans="2:19" x14ac:dyDescent="0.3">
      <c r="B7870" s="24" t="str">
        <f>_xlfn.IFNA(VLOOKUP(A7870,list!B:C,2,FALSE),"")</f>
        <v/>
      </c>
      <c r="D7870" s="24" t="str">
        <f>_xlfn.IFNA(VLOOKUP(C7870,list!$G$2:$I$10,2,FALSE),"")</f>
        <v/>
      </c>
      <c r="E7870" s="24" t="str">
        <f>_xlfn.IFNA(VLOOKUP(C7870,list!G:I,3,FALSE),"")</f>
        <v/>
      </c>
      <c r="O7870" s="26" t="str">
        <f t="shared" si="612"/>
        <v/>
      </c>
      <c r="P7870" s="28" t="str">
        <f t="shared" si="616"/>
        <v/>
      </c>
      <c r="Q7870" s="24" t="str">
        <f t="shared" si="613"/>
        <v/>
      </c>
      <c r="R7870" s="24" t="str">
        <f t="shared" si="614"/>
        <v/>
      </c>
      <c r="S7870" s="27" t="str">
        <f t="shared" si="615"/>
        <v/>
      </c>
    </row>
    <row r="7871" spans="2:19" x14ac:dyDescent="0.3">
      <c r="B7871" s="24" t="str">
        <f>_xlfn.IFNA(VLOOKUP(A7871,list!B:C,2,FALSE),"")</f>
        <v/>
      </c>
      <c r="D7871" s="24" t="str">
        <f>_xlfn.IFNA(VLOOKUP(C7871,list!$G$2:$I$10,2,FALSE),"")</f>
        <v/>
      </c>
      <c r="E7871" s="24" t="str">
        <f>_xlfn.IFNA(VLOOKUP(C7871,list!G:I,3,FALSE),"")</f>
        <v/>
      </c>
      <c r="O7871" s="26" t="str">
        <f t="shared" si="612"/>
        <v/>
      </c>
      <c r="P7871" s="28" t="str">
        <f t="shared" si="616"/>
        <v/>
      </c>
      <c r="Q7871" s="24" t="str">
        <f t="shared" si="613"/>
        <v/>
      </c>
      <c r="R7871" s="24" t="str">
        <f t="shared" si="614"/>
        <v/>
      </c>
      <c r="S7871" s="27" t="str">
        <f t="shared" si="615"/>
        <v/>
      </c>
    </row>
    <row r="7872" spans="2:19" x14ac:dyDescent="0.3">
      <c r="B7872" s="24" t="str">
        <f>_xlfn.IFNA(VLOOKUP(A7872,list!B:C,2,FALSE),"")</f>
        <v/>
      </c>
      <c r="D7872" s="24" t="str">
        <f>_xlfn.IFNA(VLOOKUP(C7872,list!$G$2:$I$10,2,FALSE),"")</f>
        <v/>
      </c>
      <c r="E7872" s="24" t="str">
        <f>_xlfn.IFNA(VLOOKUP(C7872,list!G:I,3,FALSE),"")</f>
        <v/>
      </c>
      <c r="O7872" s="26" t="str">
        <f t="shared" si="612"/>
        <v/>
      </c>
      <c r="P7872" s="28" t="str">
        <f t="shared" si="616"/>
        <v/>
      </c>
      <c r="Q7872" s="24" t="str">
        <f t="shared" si="613"/>
        <v/>
      </c>
      <c r="R7872" s="24" t="str">
        <f t="shared" si="614"/>
        <v/>
      </c>
      <c r="S7872" s="27" t="str">
        <f t="shared" si="615"/>
        <v/>
      </c>
    </row>
    <row r="7873" spans="2:19" x14ac:dyDescent="0.3">
      <c r="B7873" s="24" t="str">
        <f>_xlfn.IFNA(VLOOKUP(A7873,list!B:C,2,FALSE),"")</f>
        <v/>
      </c>
      <c r="D7873" s="24" t="str">
        <f>_xlfn.IFNA(VLOOKUP(C7873,list!$G$2:$I$10,2,FALSE),"")</f>
        <v/>
      </c>
      <c r="E7873" s="24" t="str">
        <f>_xlfn.IFNA(VLOOKUP(C7873,list!G:I,3,FALSE),"")</f>
        <v/>
      </c>
      <c r="O7873" s="26" t="str">
        <f t="shared" si="612"/>
        <v/>
      </c>
      <c r="P7873" s="28" t="str">
        <f t="shared" si="616"/>
        <v/>
      </c>
      <c r="Q7873" s="24" t="str">
        <f t="shared" si="613"/>
        <v/>
      </c>
      <c r="R7873" s="24" t="str">
        <f t="shared" si="614"/>
        <v/>
      </c>
      <c r="S7873" s="27" t="str">
        <f t="shared" si="615"/>
        <v/>
      </c>
    </row>
    <row r="7874" spans="2:19" x14ac:dyDescent="0.3">
      <c r="B7874" s="24" t="str">
        <f>_xlfn.IFNA(VLOOKUP(A7874,list!B:C,2,FALSE),"")</f>
        <v/>
      </c>
      <c r="D7874" s="24" t="str">
        <f>_xlfn.IFNA(VLOOKUP(C7874,list!$G$2:$I$10,2,FALSE),"")</f>
        <v/>
      </c>
      <c r="E7874" s="24" t="str">
        <f>_xlfn.IFNA(VLOOKUP(C7874,list!G:I,3,FALSE),"")</f>
        <v/>
      </c>
      <c r="O7874" s="26" t="str">
        <f t="shared" ref="O7874:O7937" si="617">IFERROR(IF(H7874="","",DATE(YEAR(H7874),MONTH(H7874),1)),"")</f>
        <v/>
      </c>
      <c r="P7874" s="28" t="str">
        <f t="shared" si="616"/>
        <v/>
      </c>
      <c r="Q7874" s="24" t="str">
        <f t="shared" ref="Q7874:Q7937" si="618">IFERROR(IF(J7874="","",MONTH(EOMONTH(J7874,(DAY(J7874)&gt;15)+0))),"")</f>
        <v/>
      </c>
      <c r="R7874" s="24" t="str">
        <f t="shared" ref="R7874:R7937" si="619">IFERROR(IF(J7874="","",IF(AND(MONTH(J7874)=12,Q7874=1),YEAR(J7874)+1,YEAR(J7874))),"")</f>
        <v/>
      </c>
      <c r="S7874" s="27" t="str">
        <f t="shared" ref="S7874:S7937" si="620">IF(OR(Q7874="",R7874=""),"",DATE(R7874,Q7874,1))</f>
        <v/>
      </c>
    </row>
    <row r="7875" spans="2:19" x14ac:dyDescent="0.3">
      <c r="B7875" s="24" t="str">
        <f>_xlfn.IFNA(VLOOKUP(A7875,list!B:C,2,FALSE),"")</f>
        <v/>
      </c>
      <c r="D7875" s="24" t="str">
        <f>_xlfn.IFNA(VLOOKUP(C7875,list!$G$2:$I$10,2,FALSE),"")</f>
        <v/>
      </c>
      <c r="E7875" s="24" t="str">
        <f>_xlfn.IFNA(VLOOKUP(C7875,list!G:I,3,FALSE),"")</f>
        <v/>
      </c>
      <c r="O7875" s="26" t="str">
        <f t="shared" si="617"/>
        <v/>
      </c>
      <c r="P7875" s="28" t="str">
        <f t="shared" ref="P7875:P7938" si="621">IFERROR(IF(J7875&gt;0,((J7875-H7875)/7),""),"")</f>
        <v/>
      </c>
      <c r="Q7875" s="24" t="str">
        <f t="shared" si="618"/>
        <v/>
      </c>
      <c r="R7875" s="24" t="str">
        <f t="shared" si="619"/>
        <v/>
      </c>
      <c r="S7875" s="27" t="str">
        <f t="shared" si="620"/>
        <v/>
      </c>
    </row>
    <row r="7876" spans="2:19" x14ac:dyDescent="0.3">
      <c r="B7876" s="24" t="str">
        <f>_xlfn.IFNA(VLOOKUP(A7876,list!B:C,2,FALSE),"")</f>
        <v/>
      </c>
      <c r="D7876" s="24" t="str">
        <f>_xlfn.IFNA(VLOOKUP(C7876,list!$G$2:$I$10,2,FALSE),"")</f>
        <v/>
      </c>
      <c r="E7876" s="24" t="str">
        <f>_xlfn.IFNA(VLOOKUP(C7876,list!G:I,3,FALSE),"")</f>
        <v/>
      </c>
      <c r="O7876" s="26" t="str">
        <f t="shared" si="617"/>
        <v/>
      </c>
      <c r="P7876" s="28" t="str">
        <f t="shared" si="621"/>
        <v/>
      </c>
      <c r="Q7876" s="24" t="str">
        <f t="shared" si="618"/>
        <v/>
      </c>
      <c r="R7876" s="24" t="str">
        <f t="shared" si="619"/>
        <v/>
      </c>
      <c r="S7876" s="27" t="str">
        <f t="shared" si="620"/>
        <v/>
      </c>
    </row>
    <row r="7877" spans="2:19" x14ac:dyDescent="0.3">
      <c r="B7877" s="24" t="str">
        <f>_xlfn.IFNA(VLOOKUP(A7877,list!B:C,2,FALSE),"")</f>
        <v/>
      </c>
      <c r="D7877" s="24" t="str">
        <f>_xlfn.IFNA(VLOOKUP(C7877,list!$G$2:$I$10,2,FALSE),"")</f>
        <v/>
      </c>
      <c r="E7877" s="24" t="str">
        <f>_xlfn.IFNA(VLOOKUP(C7877,list!G:I,3,FALSE),"")</f>
        <v/>
      </c>
      <c r="O7877" s="26" t="str">
        <f t="shared" si="617"/>
        <v/>
      </c>
      <c r="P7877" s="28" t="str">
        <f t="shared" si="621"/>
        <v/>
      </c>
      <c r="Q7877" s="24" t="str">
        <f t="shared" si="618"/>
        <v/>
      </c>
      <c r="R7877" s="24" t="str">
        <f t="shared" si="619"/>
        <v/>
      </c>
      <c r="S7877" s="27" t="str">
        <f t="shared" si="620"/>
        <v/>
      </c>
    </row>
    <row r="7878" spans="2:19" x14ac:dyDescent="0.3">
      <c r="B7878" s="24" t="str">
        <f>_xlfn.IFNA(VLOOKUP(A7878,list!B:C,2,FALSE),"")</f>
        <v/>
      </c>
      <c r="D7878" s="24" t="str">
        <f>_xlfn.IFNA(VLOOKUP(C7878,list!$G$2:$I$10,2,FALSE),"")</f>
        <v/>
      </c>
      <c r="E7878" s="24" t="str">
        <f>_xlfn.IFNA(VLOOKUP(C7878,list!G:I,3,FALSE),"")</f>
        <v/>
      </c>
      <c r="O7878" s="26" t="str">
        <f t="shared" si="617"/>
        <v/>
      </c>
      <c r="P7878" s="28" t="str">
        <f t="shared" si="621"/>
        <v/>
      </c>
      <c r="Q7878" s="24" t="str">
        <f t="shared" si="618"/>
        <v/>
      </c>
      <c r="R7878" s="24" t="str">
        <f t="shared" si="619"/>
        <v/>
      </c>
      <c r="S7878" s="27" t="str">
        <f t="shared" si="620"/>
        <v/>
      </c>
    </row>
    <row r="7879" spans="2:19" x14ac:dyDescent="0.3">
      <c r="B7879" s="24" t="str">
        <f>_xlfn.IFNA(VLOOKUP(A7879,list!B:C,2,FALSE),"")</f>
        <v/>
      </c>
      <c r="D7879" s="24" t="str">
        <f>_xlfn.IFNA(VLOOKUP(C7879,list!$G$2:$I$10,2,FALSE),"")</f>
        <v/>
      </c>
      <c r="E7879" s="24" t="str">
        <f>_xlfn.IFNA(VLOOKUP(C7879,list!G:I,3,FALSE),"")</f>
        <v/>
      </c>
      <c r="O7879" s="26" t="str">
        <f t="shared" si="617"/>
        <v/>
      </c>
      <c r="P7879" s="28" t="str">
        <f t="shared" si="621"/>
        <v/>
      </c>
      <c r="Q7879" s="24" t="str">
        <f t="shared" si="618"/>
        <v/>
      </c>
      <c r="R7879" s="24" t="str">
        <f t="shared" si="619"/>
        <v/>
      </c>
      <c r="S7879" s="27" t="str">
        <f t="shared" si="620"/>
        <v/>
      </c>
    </row>
    <row r="7880" spans="2:19" x14ac:dyDescent="0.3">
      <c r="B7880" s="24" t="str">
        <f>_xlfn.IFNA(VLOOKUP(A7880,list!B:C,2,FALSE),"")</f>
        <v/>
      </c>
      <c r="D7880" s="24" t="str">
        <f>_xlfn.IFNA(VLOOKUP(C7880,list!$G$2:$I$10,2,FALSE),"")</f>
        <v/>
      </c>
      <c r="E7880" s="24" t="str">
        <f>_xlfn.IFNA(VLOOKUP(C7880,list!G:I,3,FALSE),"")</f>
        <v/>
      </c>
      <c r="O7880" s="26" t="str">
        <f t="shared" si="617"/>
        <v/>
      </c>
      <c r="P7880" s="28" t="str">
        <f t="shared" si="621"/>
        <v/>
      </c>
      <c r="Q7880" s="24" t="str">
        <f t="shared" si="618"/>
        <v/>
      </c>
      <c r="R7880" s="24" t="str">
        <f t="shared" si="619"/>
        <v/>
      </c>
      <c r="S7880" s="27" t="str">
        <f t="shared" si="620"/>
        <v/>
      </c>
    </row>
    <row r="7881" spans="2:19" x14ac:dyDescent="0.3">
      <c r="B7881" s="24" t="str">
        <f>_xlfn.IFNA(VLOOKUP(A7881,list!B:C,2,FALSE),"")</f>
        <v/>
      </c>
      <c r="D7881" s="24" t="str">
        <f>_xlfn.IFNA(VLOOKUP(C7881,list!$G$2:$I$10,2,FALSE),"")</f>
        <v/>
      </c>
      <c r="E7881" s="24" t="str">
        <f>_xlfn.IFNA(VLOOKUP(C7881,list!G:I,3,FALSE),"")</f>
        <v/>
      </c>
      <c r="O7881" s="26" t="str">
        <f t="shared" si="617"/>
        <v/>
      </c>
      <c r="P7881" s="28" t="str">
        <f t="shared" si="621"/>
        <v/>
      </c>
      <c r="Q7881" s="24" t="str">
        <f t="shared" si="618"/>
        <v/>
      </c>
      <c r="R7881" s="24" t="str">
        <f t="shared" si="619"/>
        <v/>
      </c>
      <c r="S7881" s="27" t="str">
        <f t="shared" si="620"/>
        <v/>
      </c>
    </row>
    <row r="7882" spans="2:19" x14ac:dyDescent="0.3">
      <c r="B7882" s="24" t="str">
        <f>_xlfn.IFNA(VLOOKUP(A7882,list!B:C,2,FALSE),"")</f>
        <v/>
      </c>
      <c r="D7882" s="24" t="str">
        <f>_xlfn.IFNA(VLOOKUP(C7882,list!$G$2:$I$10,2,FALSE),"")</f>
        <v/>
      </c>
      <c r="E7882" s="24" t="str">
        <f>_xlfn.IFNA(VLOOKUP(C7882,list!G:I,3,FALSE),"")</f>
        <v/>
      </c>
      <c r="O7882" s="26" t="str">
        <f t="shared" si="617"/>
        <v/>
      </c>
      <c r="P7882" s="28" t="str">
        <f t="shared" si="621"/>
        <v/>
      </c>
      <c r="Q7882" s="24" t="str">
        <f t="shared" si="618"/>
        <v/>
      </c>
      <c r="R7882" s="24" t="str">
        <f t="shared" si="619"/>
        <v/>
      </c>
      <c r="S7882" s="27" t="str">
        <f t="shared" si="620"/>
        <v/>
      </c>
    </row>
    <row r="7883" spans="2:19" x14ac:dyDescent="0.3">
      <c r="B7883" s="24" t="str">
        <f>_xlfn.IFNA(VLOOKUP(A7883,list!B:C,2,FALSE),"")</f>
        <v/>
      </c>
      <c r="D7883" s="24" t="str">
        <f>_xlfn.IFNA(VLOOKUP(C7883,list!$G$2:$I$10,2,FALSE),"")</f>
        <v/>
      </c>
      <c r="E7883" s="24" t="str">
        <f>_xlfn.IFNA(VLOOKUP(C7883,list!G:I,3,FALSE),"")</f>
        <v/>
      </c>
      <c r="O7883" s="26" t="str">
        <f t="shared" si="617"/>
        <v/>
      </c>
      <c r="P7883" s="28" t="str">
        <f t="shared" si="621"/>
        <v/>
      </c>
      <c r="Q7883" s="24" t="str">
        <f t="shared" si="618"/>
        <v/>
      </c>
      <c r="R7883" s="24" t="str">
        <f t="shared" si="619"/>
        <v/>
      </c>
      <c r="S7883" s="27" t="str">
        <f t="shared" si="620"/>
        <v/>
      </c>
    </row>
    <row r="7884" spans="2:19" x14ac:dyDescent="0.3">
      <c r="B7884" s="24" t="str">
        <f>_xlfn.IFNA(VLOOKUP(A7884,list!B:C,2,FALSE),"")</f>
        <v/>
      </c>
      <c r="D7884" s="24" t="str">
        <f>_xlfn.IFNA(VLOOKUP(C7884,list!$G$2:$I$10,2,FALSE),"")</f>
        <v/>
      </c>
      <c r="E7884" s="24" t="str">
        <f>_xlfn.IFNA(VLOOKUP(C7884,list!G:I,3,FALSE),"")</f>
        <v/>
      </c>
      <c r="O7884" s="26" t="str">
        <f t="shared" si="617"/>
        <v/>
      </c>
      <c r="P7884" s="28" t="str">
        <f t="shared" si="621"/>
        <v/>
      </c>
      <c r="Q7884" s="24" t="str">
        <f t="shared" si="618"/>
        <v/>
      </c>
      <c r="R7884" s="24" t="str">
        <f t="shared" si="619"/>
        <v/>
      </c>
      <c r="S7884" s="27" t="str">
        <f t="shared" si="620"/>
        <v/>
      </c>
    </row>
    <row r="7885" spans="2:19" x14ac:dyDescent="0.3">
      <c r="B7885" s="24" t="str">
        <f>_xlfn.IFNA(VLOOKUP(A7885,list!B:C,2,FALSE),"")</f>
        <v/>
      </c>
      <c r="D7885" s="24" t="str">
        <f>_xlfn.IFNA(VLOOKUP(C7885,list!$G$2:$I$10,2,FALSE),"")</f>
        <v/>
      </c>
      <c r="E7885" s="24" t="str">
        <f>_xlfn.IFNA(VLOOKUP(C7885,list!G:I,3,FALSE),"")</f>
        <v/>
      </c>
      <c r="O7885" s="26" t="str">
        <f t="shared" si="617"/>
        <v/>
      </c>
      <c r="P7885" s="28" t="str">
        <f t="shared" si="621"/>
        <v/>
      </c>
      <c r="Q7885" s="24" t="str">
        <f t="shared" si="618"/>
        <v/>
      </c>
      <c r="R7885" s="24" t="str">
        <f t="shared" si="619"/>
        <v/>
      </c>
      <c r="S7885" s="27" t="str">
        <f t="shared" si="620"/>
        <v/>
      </c>
    </row>
    <row r="7886" spans="2:19" x14ac:dyDescent="0.3">
      <c r="B7886" s="24" t="str">
        <f>_xlfn.IFNA(VLOOKUP(A7886,list!B:C,2,FALSE),"")</f>
        <v/>
      </c>
      <c r="D7886" s="24" t="str">
        <f>_xlfn.IFNA(VLOOKUP(C7886,list!$G$2:$I$10,2,FALSE),"")</f>
        <v/>
      </c>
      <c r="E7886" s="24" t="str">
        <f>_xlfn.IFNA(VLOOKUP(C7886,list!G:I,3,FALSE),"")</f>
        <v/>
      </c>
      <c r="O7886" s="26" t="str">
        <f t="shared" si="617"/>
        <v/>
      </c>
      <c r="P7886" s="28" t="str">
        <f t="shared" si="621"/>
        <v/>
      </c>
      <c r="Q7886" s="24" t="str">
        <f t="shared" si="618"/>
        <v/>
      </c>
      <c r="R7886" s="24" t="str">
        <f t="shared" si="619"/>
        <v/>
      </c>
      <c r="S7886" s="27" t="str">
        <f t="shared" si="620"/>
        <v/>
      </c>
    </row>
    <row r="7887" spans="2:19" x14ac:dyDescent="0.3">
      <c r="B7887" s="24" t="str">
        <f>_xlfn.IFNA(VLOOKUP(A7887,list!B:C,2,FALSE),"")</f>
        <v/>
      </c>
      <c r="D7887" s="24" t="str">
        <f>_xlfn.IFNA(VLOOKUP(C7887,list!$G$2:$I$10,2,FALSE),"")</f>
        <v/>
      </c>
      <c r="E7887" s="24" t="str">
        <f>_xlfn.IFNA(VLOOKUP(C7887,list!G:I,3,FALSE),"")</f>
        <v/>
      </c>
      <c r="O7887" s="26" t="str">
        <f t="shared" si="617"/>
        <v/>
      </c>
      <c r="P7887" s="28" t="str">
        <f t="shared" si="621"/>
        <v/>
      </c>
      <c r="Q7887" s="24" t="str">
        <f t="shared" si="618"/>
        <v/>
      </c>
      <c r="R7887" s="24" t="str">
        <f t="shared" si="619"/>
        <v/>
      </c>
      <c r="S7887" s="27" t="str">
        <f t="shared" si="620"/>
        <v/>
      </c>
    </row>
    <row r="7888" spans="2:19" x14ac:dyDescent="0.3">
      <c r="B7888" s="24" t="str">
        <f>_xlfn.IFNA(VLOOKUP(A7888,list!B:C,2,FALSE),"")</f>
        <v/>
      </c>
      <c r="D7888" s="24" t="str">
        <f>_xlfn.IFNA(VLOOKUP(C7888,list!$G$2:$I$10,2,FALSE),"")</f>
        <v/>
      </c>
      <c r="E7888" s="24" t="str">
        <f>_xlfn.IFNA(VLOOKUP(C7888,list!G:I,3,FALSE),"")</f>
        <v/>
      </c>
      <c r="O7888" s="26" t="str">
        <f t="shared" si="617"/>
        <v/>
      </c>
      <c r="P7888" s="28" t="str">
        <f t="shared" si="621"/>
        <v/>
      </c>
      <c r="Q7888" s="24" t="str">
        <f t="shared" si="618"/>
        <v/>
      </c>
      <c r="R7888" s="24" t="str">
        <f t="shared" si="619"/>
        <v/>
      </c>
      <c r="S7888" s="27" t="str">
        <f t="shared" si="620"/>
        <v/>
      </c>
    </row>
    <row r="7889" spans="2:19" x14ac:dyDescent="0.3">
      <c r="B7889" s="24" t="str">
        <f>_xlfn.IFNA(VLOOKUP(A7889,list!B:C,2,FALSE),"")</f>
        <v/>
      </c>
      <c r="D7889" s="24" t="str">
        <f>_xlfn.IFNA(VLOOKUP(C7889,list!$G$2:$I$10,2,FALSE),"")</f>
        <v/>
      </c>
      <c r="E7889" s="24" t="str">
        <f>_xlfn.IFNA(VLOOKUP(C7889,list!G:I,3,FALSE),"")</f>
        <v/>
      </c>
      <c r="O7889" s="26" t="str">
        <f t="shared" si="617"/>
        <v/>
      </c>
      <c r="P7889" s="28" t="str">
        <f t="shared" si="621"/>
        <v/>
      </c>
      <c r="Q7889" s="24" t="str">
        <f t="shared" si="618"/>
        <v/>
      </c>
      <c r="R7889" s="24" t="str">
        <f t="shared" si="619"/>
        <v/>
      </c>
      <c r="S7889" s="27" t="str">
        <f t="shared" si="620"/>
        <v/>
      </c>
    </row>
    <row r="7890" spans="2:19" x14ac:dyDescent="0.3">
      <c r="B7890" s="24" t="str">
        <f>_xlfn.IFNA(VLOOKUP(A7890,list!B:C,2,FALSE),"")</f>
        <v/>
      </c>
      <c r="D7890" s="24" t="str">
        <f>_xlfn.IFNA(VLOOKUP(C7890,list!$G$2:$I$10,2,FALSE),"")</f>
        <v/>
      </c>
      <c r="E7890" s="24" t="str">
        <f>_xlfn.IFNA(VLOOKUP(C7890,list!G:I,3,FALSE),"")</f>
        <v/>
      </c>
      <c r="O7890" s="26" t="str">
        <f t="shared" si="617"/>
        <v/>
      </c>
      <c r="P7890" s="28" t="str">
        <f t="shared" si="621"/>
        <v/>
      </c>
      <c r="Q7890" s="24" t="str">
        <f t="shared" si="618"/>
        <v/>
      </c>
      <c r="R7890" s="24" t="str">
        <f t="shared" si="619"/>
        <v/>
      </c>
      <c r="S7890" s="27" t="str">
        <f t="shared" si="620"/>
        <v/>
      </c>
    </row>
    <row r="7891" spans="2:19" x14ac:dyDescent="0.3">
      <c r="B7891" s="24" t="str">
        <f>_xlfn.IFNA(VLOOKUP(A7891,list!B:C,2,FALSE),"")</f>
        <v/>
      </c>
      <c r="D7891" s="24" t="str">
        <f>_xlfn.IFNA(VLOOKUP(C7891,list!$G$2:$I$10,2,FALSE),"")</f>
        <v/>
      </c>
      <c r="E7891" s="24" t="str">
        <f>_xlfn.IFNA(VLOOKUP(C7891,list!G:I,3,FALSE),"")</f>
        <v/>
      </c>
      <c r="O7891" s="26" t="str">
        <f t="shared" si="617"/>
        <v/>
      </c>
      <c r="P7891" s="28" t="str">
        <f t="shared" si="621"/>
        <v/>
      </c>
      <c r="Q7891" s="24" t="str">
        <f t="shared" si="618"/>
        <v/>
      </c>
      <c r="R7891" s="24" t="str">
        <f t="shared" si="619"/>
        <v/>
      </c>
      <c r="S7891" s="27" t="str">
        <f t="shared" si="620"/>
        <v/>
      </c>
    </row>
    <row r="7892" spans="2:19" x14ac:dyDescent="0.3">
      <c r="B7892" s="24" t="str">
        <f>_xlfn.IFNA(VLOOKUP(A7892,list!B:C,2,FALSE),"")</f>
        <v/>
      </c>
      <c r="D7892" s="24" t="str">
        <f>_xlfn.IFNA(VLOOKUP(C7892,list!$G$2:$I$10,2,FALSE),"")</f>
        <v/>
      </c>
      <c r="E7892" s="24" t="str">
        <f>_xlfn.IFNA(VLOOKUP(C7892,list!G:I,3,FALSE),"")</f>
        <v/>
      </c>
      <c r="O7892" s="26" t="str">
        <f t="shared" si="617"/>
        <v/>
      </c>
      <c r="P7892" s="28" t="str">
        <f t="shared" si="621"/>
        <v/>
      </c>
      <c r="Q7892" s="24" t="str">
        <f t="shared" si="618"/>
        <v/>
      </c>
      <c r="R7892" s="24" t="str">
        <f t="shared" si="619"/>
        <v/>
      </c>
      <c r="S7892" s="27" t="str">
        <f t="shared" si="620"/>
        <v/>
      </c>
    </row>
    <row r="7893" spans="2:19" x14ac:dyDescent="0.3">
      <c r="B7893" s="24" t="str">
        <f>_xlfn.IFNA(VLOOKUP(A7893,list!B:C,2,FALSE),"")</f>
        <v/>
      </c>
      <c r="D7893" s="24" t="str">
        <f>_xlfn.IFNA(VLOOKUP(C7893,list!$G$2:$I$10,2,FALSE),"")</f>
        <v/>
      </c>
      <c r="E7893" s="24" t="str">
        <f>_xlfn.IFNA(VLOOKUP(C7893,list!G:I,3,FALSE),"")</f>
        <v/>
      </c>
      <c r="O7893" s="26" t="str">
        <f t="shared" si="617"/>
        <v/>
      </c>
      <c r="P7893" s="28" t="str">
        <f t="shared" si="621"/>
        <v/>
      </c>
      <c r="Q7893" s="24" t="str">
        <f t="shared" si="618"/>
        <v/>
      </c>
      <c r="R7893" s="24" t="str">
        <f t="shared" si="619"/>
        <v/>
      </c>
      <c r="S7893" s="27" t="str">
        <f t="shared" si="620"/>
        <v/>
      </c>
    </row>
    <row r="7894" spans="2:19" x14ac:dyDescent="0.3">
      <c r="B7894" s="24" t="str">
        <f>_xlfn.IFNA(VLOOKUP(A7894,list!B:C,2,FALSE),"")</f>
        <v/>
      </c>
      <c r="D7894" s="24" t="str">
        <f>_xlfn.IFNA(VLOOKUP(C7894,list!$G$2:$I$10,2,FALSE),"")</f>
        <v/>
      </c>
      <c r="E7894" s="24" t="str">
        <f>_xlfn.IFNA(VLOOKUP(C7894,list!G:I,3,FALSE),"")</f>
        <v/>
      </c>
      <c r="O7894" s="26" t="str">
        <f t="shared" si="617"/>
        <v/>
      </c>
      <c r="P7894" s="28" t="str">
        <f t="shared" si="621"/>
        <v/>
      </c>
      <c r="Q7894" s="24" t="str">
        <f t="shared" si="618"/>
        <v/>
      </c>
      <c r="R7894" s="24" t="str">
        <f t="shared" si="619"/>
        <v/>
      </c>
      <c r="S7894" s="27" t="str">
        <f t="shared" si="620"/>
        <v/>
      </c>
    </row>
    <row r="7895" spans="2:19" x14ac:dyDescent="0.3">
      <c r="B7895" s="24" t="str">
        <f>_xlfn.IFNA(VLOOKUP(A7895,list!B:C,2,FALSE),"")</f>
        <v/>
      </c>
      <c r="D7895" s="24" t="str">
        <f>_xlfn.IFNA(VLOOKUP(C7895,list!$G$2:$I$10,2,FALSE),"")</f>
        <v/>
      </c>
      <c r="E7895" s="24" t="str">
        <f>_xlfn.IFNA(VLOOKUP(C7895,list!G:I,3,FALSE),"")</f>
        <v/>
      </c>
      <c r="O7895" s="26" t="str">
        <f t="shared" si="617"/>
        <v/>
      </c>
      <c r="P7895" s="28" t="str">
        <f t="shared" si="621"/>
        <v/>
      </c>
      <c r="Q7895" s="24" t="str">
        <f t="shared" si="618"/>
        <v/>
      </c>
      <c r="R7895" s="24" t="str">
        <f t="shared" si="619"/>
        <v/>
      </c>
      <c r="S7895" s="27" t="str">
        <f t="shared" si="620"/>
        <v/>
      </c>
    </row>
    <row r="7896" spans="2:19" x14ac:dyDescent="0.3">
      <c r="B7896" s="24" t="str">
        <f>_xlfn.IFNA(VLOOKUP(A7896,list!B:C,2,FALSE),"")</f>
        <v/>
      </c>
      <c r="D7896" s="24" t="str">
        <f>_xlfn.IFNA(VLOOKUP(C7896,list!$G$2:$I$10,2,FALSE),"")</f>
        <v/>
      </c>
      <c r="E7896" s="24" t="str">
        <f>_xlfn.IFNA(VLOOKUP(C7896,list!G:I,3,FALSE),"")</f>
        <v/>
      </c>
      <c r="O7896" s="26" t="str">
        <f t="shared" si="617"/>
        <v/>
      </c>
      <c r="P7896" s="28" t="str">
        <f t="shared" si="621"/>
        <v/>
      </c>
      <c r="Q7896" s="24" t="str">
        <f t="shared" si="618"/>
        <v/>
      </c>
      <c r="R7896" s="24" t="str">
        <f t="shared" si="619"/>
        <v/>
      </c>
      <c r="S7896" s="27" t="str">
        <f t="shared" si="620"/>
        <v/>
      </c>
    </row>
    <row r="7897" spans="2:19" x14ac:dyDescent="0.3">
      <c r="B7897" s="24" t="str">
        <f>_xlfn.IFNA(VLOOKUP(A7897,list!B:C,2,FALSE),"")</f>
        <v/>
      </c>
      <c r="D7897" s="24" t="str">
        <f>_xlfn.IFNA(VLOOKUP(C7897,list!$G$2:$I$10,2,FALSE),"")</f>
        <v/>
      </c>
      <c r="E7897" s="24" t="str">
        <f>_xlfn.IFNA(VLOOKUP(C7897,list!G:I,3,FALSE),"")</f>
        <v/>
      </c>
      <c r="O7897" s="26" t="str">
        <f t="shared" si="617"/>
        <v/>
      </c>
      <c r="P7897" s="28" t="str">
        <f t="shared" si="621"/>
        <v/>
      </c>
      <c r="Q7897" s="24" t="str">
        <f t="shared" si="618"/>
        <v/>
      </c>
      <c r="R7897" s="24" t="str">
        <f t="shared" si="619"/>
        <v/>
      </c>
      <c r="S7897" s="27" t="str">
        <f t="shared" si="620"/>
        <v/>
      </c>
    </row>
    <row r="7898" spans="2:19" x14ac:dyDescent="0.3">
      <c r="B7898" s="24" t="str">
        <f>_xlfn.IFNA(VLOOKUP(A7898,list!B:C,2,FALSE),"")</f>
        <v/>
      </c>
      <c r="D7898" s="24" t="str">
        <f>_xlfn.IFNA(VLOOKUP(C7898,list!$G$2:$I$10,2,FALSE),"")</f>
        <v/>
      </c>
      <c r="E7898" s="24" t="str">
        <f>_xlfn.IFNA(VLOOKUP(C7898,list!G:I,3,FALSE),"")</f>
        <v/>
      </c>
      <c r="O7898" s="26" t="str">
        <f t="shared" si="617"/>
        <v/>
      </c>
      <c r="P7898" s="28" t="str">
        <f t="shared" si="621"/>
        <v/>
      </c>
      <c r="Q7898" s="24" t="str">
        <f t="shared" si="618"/>
        <v/>
      </c>
      <c r="R7898" s="24" t="str">
        <f t="shared" si="619"/>
        <v/>
      </c>
      <c r="S7898" s="27" t="str">
        <f t="shared" si="620"/>
        <v/>
      </c>
    </row>
    <row r="7899" spans="2:19" x14ac:dyDescent="0.3">
      <c r="B7899" s="24" t="str">
        <f>_xlfn.IFNA(VLOOKUP(A7899,list!B:C,2,FALSE),"")</f>
        <v/>
      </c>
      <c r="D7899" s="24" t="str">
        <f>_xlfn.IFNA(VLOOKUP(C7899,list!$G$2:$I$10,2,FALSE),"")</f>
        <v/>
      </c>
      <c r="E7899" s="24" t="str">
        <f>_xlfn.IFNA(VLOOKUP(C7899,list!G:I,3,FALSE),"")</f>
        <v/>
      </c>
      <c r="O7899" s="26" t="str">
        <f t="shared" si="617"/>
        <v/>
      </c>
      <c r="P7899" s="28" t="str">
        <f t="shared" si="621"/>
        <v/>
      </c>
      <c r="Q7899" s="24" t="str">
        <f t="shared" si="618"/>
        <v/>
      </c>
      <c r="R7899" s="24" t="str">
        <f t="shared" si="619"/>
        <v/>
      </c>
      <c r="S7899" s="27" t="str">
        <f t="shared" si="620"/>
        <v/>
      </c>
    </row>
    <row r="7900" spans="2:19" x14ac:dyDescent="0.3">
      <c r="B7900" s="24" t="str">
        <f>_xlfn.IFNA(VLOOKUP(A7900,list!B:C,2,FALSE),"")</f>
        <v/>
      </c>
      <c r="D7900" s="24" t="str">
        <f>_xlfn.IFNA(VLOOKUP(C7900,list!$G$2:$I$10,2,FALSE),"")</f>
        <v/>
      </c>
      <c r="E7900" s="24" t="str">
        <f>_xlfn.IFNA(VLOOKUP(C7900,list!G:I,3,FALSE),"")</f>
        <v/>
      </c>
      <c r="O7900" s="26" t="str">
        <f t="shared" si="617"/>
        <v/>
      </c>
      <c r="P7900" s="28" t="str">
        <f t="shared" si="621"/>
        <v/>
      </c>
      <c r="Q7900" s="24" t="str">
        <f t="shared" si="618"/>
        <v/>
      </c>
      <c r="R7900" s="24" t="str">
        <f t="shared" si="619"/>
        <v/>
      </c>
      <c r="S7900" s="27" t="str">
        <f t="shared" si="620"/>
        <v/>
      </c>
    </row>
    <row r="7901" spans="2:19" x14ac:dyDescent="0.3">
      <c r="B7901" s="24" t="str">
        <f>_xlfn.IFNA(VLOOKUP(A7901,list!B:C,2,FALSE),"")</f>
        <v/>
      </c>
      <c r="D7901" s="24" t="str">
        <f>_xlfn.IFNA(VLOOKUP(C7901,list!$G$2:$I$10,2,FALSE),"")</f>
        <v/>
      </c>
      <c r="E7901" s="24" t="str">
        <f>_xlfn.IFNA(VLOOKUP(C7901,list!G:I,3,FALSE),"")</f>
        <v/>
      </c>
      <c r="O7901" s="26" t="str">
        <f t="shared" si="617"/>
        <v/>
      </c>
      <c r="P7901" s="28" t="str">
        <f t="shared" si="621"/>
        <v/>
      </c>
      <c r="Q7901" s="24" t="str">
        <f t="shared" si="618"/>
        <v/>
      </c>
      <c r="R7901" s="24" t="str">
        <f t="shared" si="619"/>
        <v/>
      </c>
      <c r="S7901" s="27" t="str">
        <f t="shared" si="620"/>
        <v/>
      </c>
    </row>
    <row r="7902" spans="2:19" x14ac:dyDescent="0.3">
      <c r="B7902" s="24" t="str">
        <f>_xlfn.IFNA(VLOOKUP(A7902,list!B:C,2,FALSE),"")</f>
        <v/>
      </c>
      <c r="D7902" s="24" t="str">
        <f>_xlfn.IFNA(VLOOKUP(C7902,list!$G$2:$I$10,2,FALSE),"")</f>
        <v/>
      </c>
      <c r="E7902" s="24" t="str">
        <f>_xlfn.IFNA(VLOOKUP(C7902,list!G:I,3,FALSE),"")</f>
        <v/>
      </c>
      <c r="O7902" s="26" t="str">
        <f t="shared" si="617"/>
        <v/>
      </c>
      <c r="P7902" s="28" t="str">
        <f t="shared" si="621"/>
        <v/>
      </c>
      <c r="Q7902" s="24" t="str">
        <f t="shared" si="618"/>
        <v/>
      </c>
      <c r="R7902" s="24" t="str">
        <f t="shared" si="619"/>
        <v/>
      </c>
      <c r="S7902" s="27" t="str">
        <f t="shared" si="620"/>
        <v/>
      </c>
    </row>
    <row r="7903" spans="2:19" x14ac:dyDescent="0.3">
      <c r="B7903" s="24" t="str">
        <f>_xlfn.IFNA(VLOOKUP(A7903,list!B:C,2,FALSE),"")</f>
        <v/>
      </c>
      <c r="D7903" s="24" t="str">
        <f>_xlfn.IFNA(VLOOKUP(C7903,list!$G$2:$I$10,2,FALSE),"")</f>
        <v/>
      </c>
      <c r="E7903" s="24" t="str">
        <f>_xlfn.IFNA(VLOOKUP(C7903,list!G:I,3,FALSE),"")</f>
        <v/>
      </c>
      <c r="O7903" s="26" t="str">
        <f t="shared" si="617"/>
        <v/>
      </c>
      <c r="P7903" s="28" t="str">
        <f t="shared" si="621"/>
        <v/>
      </c>
      <c r="Q7903" s="24" t="str">
        <f t="shared" si="618"/>
        <v/>
      </c>
      <c r="R7903" s="24" t="str">
        <f t="shared" si="619"/>
        <v/>
      </c>
      <c r="S7903" s="27" t="str">
        <f t="shared" si="620"/>
        <v/>
      </c>
    </row>
    <row r="7904" spans="2:19" x14ac:dyDescent="0.3">
      <c r="B7904" s="24" t="str">
        <f>_xlfn.IFNA(VLOOKUP(A7904,list!B:C,2,FALSE),"")</f>
        <v/>
      </c>
      <c r="D7904" s="24" t="str">
        <f>_xlfn.IFNA(VLOOKUP(C7904,list!$G$2:$I$10,2,FALSE),"")</f>
        <v/>
      </c>
      <c r="E7904" s="24" t="str">
        <f>_xlfn.IFNA(VLOOKUP(C7904,list!G:I,3,FALSE),"")</f>
        <v/>
      </c>
      <c r="O7904" s="26" t="str">
        <f t="shared" si="617"/>
        <v/>
      </c>
      <c r="P7904" s="28" t="str">
        <f t="shared" si="621"/>
        <v/>
      </c>
      <c r="Q7904" s="24" t="str">
        <f t="shared" si="618"/>
        <v/>
      </c>
      <c r="R7904" s="24" t="str">
        <f t="shared" si="619"/>
        <v/>
      </c>
      <c r="S7904" s="27" t="str">
        <f t="shared" si="620"/>
        <v/>
      </c>
    </row>
    <row r="7905" spans="2:19" x14ac:dyDescent="0.3">
      <c r="B7905" s="24" t="str">
        <f>_xlfn.IFNA(VLOOKUP(A7905,list!B:C,2,FALSE),"")</f>
        <v/>
      </c>
      <c r="D7905" s="24" t="str">
        <f>_xlfn.IFNA(VLOOKUP(C7905,list!$G$2:$I$10,2,FALSE),"")</f>
        <v/>
      </c>
      <c r="E7905" s="24" t="str">
        <f>_xlfn.IFNA(VLOOKUP(C7905,list!G:I,3,FALSE),"")</f>
        <v/>
      </c>
      <c r="O7905" s="26" t="str">
        <f t="shared" si="617"/>
        <v/>
      </c>
      <c r="P7905" s="28" t="str">
        <f t="shared" si="621"/>
        <v/>
      </c>
      <c r="Q7905" s="24" t="str">
        <f t="shared" si="618"/>
        <v/>
      </c>
      <c r="R7905" s="24" t="str">
        <f t="shared" si="619"/>
        <v/>
      </c>
      <c r="S7905" s="27" t="str">
        <f t="shared" si="620"/>
        <v/>
      </c>
    </row>
    <row r="7906" spans="2:19" x14ac:dyDescent="0.3">
      <c r="B7906" s="24" t="str">
        <f>_xlfn.IFNA(VLOOKUP(A7906,list!B:C,2,FALSE),"")</f>
        <v/>
      </c>
      <c r="D7906" s="24" t="str">
        <f>_xlfn.IFNA(VLOOKUP(C7906,list!$G$2:$I$10,2,FALSE),"")</f>
        <v/>
      </c>
      <c r="E7906" s="24" t="str">
        <f>_xlfn.IFNA(VLOOKUP(C7906,list!G:I,3,FALSE),"")</f>
        <v/>
      </c>
      <c r="O7906" s="26" t="str">
        <f t="shared" si="617"/>
        <v/>
      </c>
      <c r="P7906" s="28" t="str">
        <f t="shared" si="621"/>
        <v/>
      </c>
      <c r="Q7906" s="24" t="str">
        <f t="shared" si="618"/>
        <v/>
      </c>
      <c r="R7906" s="24" t="str">
        <f t="shared" si="619"/>
        <v/>
      </c>
      <c r="S7906" s="27" t="str">
        <f t="shared" si="620"/>
        <v/>
      </c>
    </row>
    <row r="7907" spans="2:19" x14ac:dyDescent="0.3">
      <c r="B7907" s="24" t="str">
        <f>_xlfn.IFNA(VLOOKUP(A7907,list!B:C,2,FALSE),"")</f>
        <v/>
      </c>
      <c r="D7907" s="24" t="str">
        <f>_xlfn.IFNA(VLOOKUP(C7907,list!$G$2:$I$10,2,FALSE),"")</f>
        <v/>
      </c>
      <c r="E7907" s="24" t="str">
        <f>_xlfn.IFNA(VLOOKUP(C7907,list!G:I,3,FALSE),"")</f>
        <v/>
      </c>
      <c r="O7907" s="26" t="str">
        <f t="shared" si="617"/>
        <v/>
      </c>
      <c r="P7907" s="28" t="str">
        <f t="shared" si="621"/>
        <v/>
      </c>
      <c r="Q7907" s="24" t="str">
        <f t="shared" si="618"/>
        <v/>
      </c>
      <c r="R7907" s="24" t="str">
        <f t="shared" si="619"/>
        <v/>
      </c>
      <c r="S7907" s="27" t="str">
        <f t="shared" si="620"/>
        <v/>
      </c>
    </row>
    <row r="7908" spans="2:19" x14ac:dyDescent="0.3">
      <c r="B7908" s="24" t="str">
        <f>_xlfn.IFNA(VLOOKUP(A7908,list!B:C,2,FALSE),"")</f>
        <v/>
      </c>
      <c r="D7908" s="24" t="str">
        <f>_xlfn.IFNA(VLOOKUP(C7908,list!$G$2:$I$10,2,FALSE),"")</f>
        <v/>
      </c>
      <c r="E7908" s="24" t="str">
        <f>_xlfn.IFNA(VLOOKUP(C7908,list!G:I,3,FALSE),"")</f>
        <v/>
      </c>
      <c r="O7908" s="26" t="str">
        <f t="shared" si="617"/>
        <v/>
      </c>
      <c r="P7908" s="28" t="str">
        <f t="shared" si="621"/>
        <v/>
      </c>
      <c r="Q7908" s="24" t="str">
        <f t="shared" si="618"/>
        <v/>
      </c>
      <c r="R7908" s="24" t="str">
        <f t="shared" si="619"/>
        <v/>
      </c>
      <c r="S7908" s="27" t="str">
        <f t="shared" si="620"/>
        <v/>
      </c>
    </row>
    <row r="7909" spans="2:19" x14ac:dyDescent="0.3">
      <c r="B7909" s="24" t="str">
        <f>_xlfn.IFNA(VLOOKUP(A7909,list!B:C,2,FALSE),"")</f>
        <v/>
      </c>
      <c r="D7909" s="24" t="str">
        <f>_xlfn.IFNA(VLOOKUP(C7909,list!$G$2:$I$10,2,FALSE),"")</f>
        <v/>
      </c>
      <c r="E7909" s="24" t="str">
        <f>_xlfn.IFNA(VLOOKUP(C7909,list!G:I,3,FALSE),"")</f>
        <v/>
      </c>
      <c r="O7909" s="26" t="str">
        <f t="shared" si="617"/>
        <v/>
      </c>
      <c r="P7909" s="28" t="str">
        <f t="shared" si="621"/>
        <v/>
      </c>
      <c r="Q7909" s="24" t="str">
        <f t="shared" si="618"/>
        <v/>
      </c>
      <c r="R7909" s="24" t="str">
        <f t="shared" si="619"/>
        <v/>
      </c>
      <c r="S7909" s="27" t="str">
        <f t="shared" si="620"/>
        <v/>
      </c>
    </row>
    <row r="7910" spans="2:19" x14ac:dyDescent="0.3">
      <c r="B7910" s="24" t="str">
        <f>_xlfn.IFNA(VLOOKUP(A7910,list!B:C,2,FALSE),"")</f>
        <v/>
      </c>
      <c r="D7910" s="24" t="str">
        <f>_xlfn.IFNA(VLOOKUP(C7910,list!$G$2:$I$10,2,FALSE),"")</f>
        <v/>
      </c>
      <c r="E7910" s="24" t="str">
        <f>_xlfn.IFNA(VLOOKUP(C7910,list!G:I,3,FALSE),"")</f>
        <v/>
      </c>
      <c r="O7910" s="26" t="str">
        <f t="shared" si="617"/>
        <v/>
      </c>
      <c r="P7910" s="28" t="str">
        <f t="shared" si="621"/>
        <v/>
      </c>
      <c r="Q7910" s="24" t="str">
        <f t="shared" si="618"/>
        <v/>
      </c>
      <c r="R7910" s="24" t="str">
        <f t="shared" si="619"/>
        <v/>
      </c>
      <c r="S7910" s="27" t="str">
        <f t="shared" si="620"/>
        <v/>
      </c>
    </row>
    <row r="7911" spans="2:19" x14ac:dyDescent="0.3">
      <c r="B7911" s="24" t="str">
        <f>_xlfn.IFNA(VLOOKUP(A7911,list!B:C,2,FALSE),"")</f>
        <v/>
      </c>
      <c r="D7911" s="24" t="str">
        <f>_xlfn.IFNA(VLOOKUP(C7911,list!$G$2:$I$10,2,FALSE),"")</f>
        <v/>
      </c>
      <c r="E7911" s="24" t="str">
        <f>_xlfn.IFNA(VLOOKUP(C7911,list!G:I,3,FALSE),"")</f>
        <v/>
      </c>
      <c r="O7911" s="26" t="str">
        <f t="shared" si="617"/>
        <v/>
      </c>
      <c r="P7911" s="28" t="str">
        <f t="shared" si="621"/>
        <v/>
      </c>
      <c r="Q7911" s="24" t="str">
        <f t="shared" si="618"/>
        <v/>
      </c>
      <c r="R7911" s="24" t="str">
        <f t="shared" si="619"/>
        <v/>
      </c>
      <c r="S7911" s="27" t="str">
        <f t="shared" si="620"/>
        <v/>
      </c>
    </row>
    <row r="7912" spans="2:19" x14ac:dyDescent="0.3">
      <c r="B7912" s="24" t="str">
        <f>_xlfn.IFNA(VLOOKUP(A7912,list!B:C,2,FALSE),"")</f>
        <v/>
      </c>
      <c r="D7912" s="24" t="str">
        <f>_xlfn.IFNA(VLOOKUP(C7912,list!$G$2:$I$10,2,FALSE),"")</f>
        <v/>
      </c>
      <c r="E7912" s="24" t="str">
        <f>_xlfn.IFNA(VLOOKUP(C7912,list!G:I,3,FALSE),"")</f>
        <v/>
      </c>
      <c r="O7912" s="26" t="str">
        <f t="shared" si="617"/>
        <v/>
      </c>
      <c r="P7912" s="28" t="str">
        <f t="shared" si="621"/>
        <v/>
      </c>
      <c r="Q7912" s="24" t="str">
        <f t="shared" si="618"/>
        <v/>
      </c>
      <c r="R7912" s="24" t="str">
        <f t="shared" si="619"/>
        <v/>
      </c>
      <c r="S7912" s="27" t="str">
        <f t="shared" si="620"/>
        <v/>
      </c>
    </row>
    <row r="7913" spans="2:19" x14ac:dyDescent="0.3">
      <c r="B7913" s="24" t="str">
        <f>_xlfn.IFNA(VLOOKUP(A7913,list!B:C,2,FALSE),"")</f>
        <v/>
      </c>
      <c r="D7913" s="24" t="str">
        <f>_xlfn.IFNA(VLOOKUP(C7913,list!$G$2:$I$10,2,FALSE),"")</f>
        <v/>
      </c>
      <c r="E7913" s="24" t="str">
        <f>_xlfn.IFNA(VLOOKUP(C7913,list!G:I,3,FALSE),"")</f>
        <v/>
      </c>
      <c r="O7913" s="26" t="str">
        <f t="shared" si="617"/>
        <v/>
      </c>
      <c r="P7913" s="28" t="str">
        <f t="shared" si="621"/>
        <v/>
      </c>
      <c r="Q7913" s="24" t="str">
        <f t="shared" si="618"/>
        <v/>
      </c>
      <c r="R7913" s="24" t="str">
        <f t="shared" si="619"/>
        <v/>
      </c>
      <c r="S7913" s="27" t="str">
        <f t="shared" si="620"/>
        <v/>
      </c>
    </row>
    <row r="7914" spans="2:19" x14ac:dyDescent="0.3">
      <c r="B7914" s="24" t="str">
        <f>_xlfn.IFNA(VLOOKUP(A7914,list!B:C,2,FALSE),"")</f>
        <v/>
      </c>
      <c r="D7914" s="24" t="str">
        <f>_xlfn.IFNA(VLOOKUP(C7914,list!$G$2:$I$10,2,FALSE),"")</f>
        <v/>
      </c>
      <c r="E7914" s="24" t="str">
        <f>_xlfn.IFNA(VLOOKUP(C7914,list!G:I,3,FALSE),"")</f>
        <v/>
      </c>
      <c r="O7914" s="26" t="str">
        <f t="shared" si="617"/>
        <v/>
      </c>
      <c r="P7914" s="28" t="str">
        <f t="shared" si="621"/>
        <v/>
      </c>
      <c r="Q7914" s="24" t="str">
        <f t="shared" si="618"/>
        <v/>
      </c>
      <c r="R7914" s="24" t="str">
        <f t="shared" si="619"/>
        <v/>
      </c>
      <c r="S7914" s="27" t="str">
        <f t="shared" si="620"/>
        <v/>
      </c>
    </row>
    <row r="7915" spans="2:19" x14ac:dyDescent="0.3">
      <c r="B7915" s="24" t="str">
        <f>_xlfn.IFNA(VLOOKUP(A7915,list!B:C,2,FALSE),"")</f>
        <v/>
      </c>
      <c r="D7915" s="24" t="str">
        <f>_xlfn.IFNA(VLOOKUP(C7915,list!$G$2:$I$10,2,FALSE),"")</f>
        <v/>
      </c>
      <c r="E7915" s="24" t="str">
        <f>_xlfn.IFNA(VLOOKUP(C7915,list!G:I,3,FALSE),"")</f>
        <v/>
      </c>
      <c r="O7915" s="26" t="str">
        <f t="shared" si="617"/>
        <v/>
      </c>
      <c r="P7915" s="28" t="str">
        <f t="shared" si="621"/>
        <v/>
      </c>
      <c r="Q7915" s="24" t="str">
        <f t="shared" si="618"/>
        <v/>
      </c>
      <c r="R7915" s="24" t="str">
        <f t="shared" si="619"/>
        <v/>
      </c>
      <c r="S7915" s="27" t="str">
        <f t="shared" si="620"/>
        <v/>
      </c>
    </row>
    <row r="7916" spans="2:19" x14ac:dyDescent="0.3">
      <c r="B7916" s="24" t="str">
        <f>_xlfn.IFNA(VLOOKUP(A7916,list!B:C,2,FALSE),"")</f>
        <v/>
      </c>
      <c r="D7916" s="24" t="str">
        <f>_xlfn.IFNA(VLOOKUP(C7916,list!$G$2:$I$10,2,FALSE),"")</f>
        <v/>
      </c>
      <c r="E7916" s="24" t="str">
        <f>_xlfn.IFNA(VLOOKUP(C7916,list!G:I,3,FALSE),"")</f>
        <v/>
      </c>
      <c r="O7916" s="26" t="str">
        <f t="shared" si="617"/>
        <v/>
      </c>
      <c r="P7916" s="28" t="str">
        <f t="shared" si="621"/>
        <v/>
      </c>
      <c r="Q7916" s="24" t="str">
        <f t="shared" si="618"/>
        <v/>
      </c>
      <c r="R7916" s="24" t="str">
        <f t="shared" si="619"/>
        <v/>
      </c>
      <c r="S7916" s="27" t="str">
        <f t="shared" si="620"/>
        <v/>
      </c>
    </row>
    <row r="7917" spans="2:19" x14ac:dyDescent="0.3">
      <c r="B7917" s="24" t="str">
        <f>_xlfn.IFNA(VLOOKUP(A7917,list!B:C,2,FALSE),"")</f>
        <v/>
      </c>
      <c r="D7917" s="24" t="str">
        <f>_xlfn.IFNA(VLOOKUP(C7917,list!$G$2:$I$10,2,FALSE),"")</f>
        <v/>
      </c>
      <c r="E7917" s="24" t="str">
        <f>_xlfn.IFNA(VLOOKUP(C7917,list!G:I,3,FALSE),"")</f>
        <v/>
      </c>
      <c r="O7917" s="26" t="str">
        <f t="shared" si="617"/>
        <v/>
      </c>
      <c r="P7917" s="28" t="str">
        <f t="shared" si="621"/>
        <v/>
      </c>
      <c r="Q7917" s="24" t="str">
        <f t="shared" si="618"/>
        <v/>
      </c>
      <c r="R7917" s="24" t="str">
        <f t="shared" si="619"/>
        <v/>
      </c>
      <c r="S7917" s="27" t="str">
        <f t="shared" si="620"/>
        <v/>
      </c>
    </row>
    <row r="7918" spans="2:19" x14ac:dyDescent="0.3">
      <c r="B7918" s="24" t="str">
        <f>_xlfn.IFNA(VLOOKUP(A7918,list!B:C,2,FALSE),"")</f>
        <v/>
      </c>
      <c r="D7918" s="24" t="str">
        <f>_xlfn.IFNA(VLOOKUP(C7918,list!$G$2:$I$10,2,FALSE),"")</f>
        <v/>
      </c>
      <c r="E7918" s="24" t="str">
        <f>_xlfn.IFNA(VLOOKUP(C7918,list!G:I,3,FALSE),"")</f>
        <v/>
      </c>
      <c r="O7918" s="26" t="str">
        <f t="shared" si="617"/>
        <v/>
      </c>
      <c r="P7918" s="28" t="str">
        <f t="shared" si="621"/>
        <v/>
      </c>
      <c r="Q7918" s="24" t="str">
        <f t="shared" si="618"/>
        <v/>
      </c>
      <c r="R7918" s="24" t="str">
        <f t="shared" si="619"/>
        <v/>
      </c>
      <c r="S7918" s="27" t="str">
        <f t="shared" si="620"/>
        <v/>
      </c>
    </row>
    <row r="7919" spans="2:19" x14ac:dyDescent="0.3">
      <c r="B7919" s="24" t="str">
        <f>_xlfn.IFNA(VLOOKUP(A7919,list!B:C,2,FALSE),"")</f>
        <v/>
      </c>
      <c r="D7919" s="24" t="str">
        <f>_xlfn.IFNA(VLOOKUP(C7919,list!$G$2:$I$10,2,FALSE),"")</f>
        <v/>
      </c>
      <c r="E7919" s="24" t="str">
        <f>_xlfn.IFNA(VLOOKUP(C7919,list!G:I,3,FALSE),"")</f>
        <v/>
      </c>
      <c r="O7919" s="26" t="str">
        <f t="shared" si="617"/>
        <v/>
      </c>
      <c r="P7919" s="28" t="str">
        <f t="shared" si="621"/>
        <v/>
      </c>
      <c r="Q7919" s="24" t="str">
        <f t="shared" si="618"/>
        <v/>
      </c>
      <c r="R7919" s="24" t="str">
        <f t="shared" si="619"/>
        <v/>
      </c>
      <c r="S7919" s="27" t="str">
        <f t="shared" si="620"/>
        <v/>
      </c>
    </row>
    <row r="7920" spans="2:19" x14ac:dyDescent="0.3">
      <c r="B7920" s="24" t="str">
        <f>_xlfn.IFNA(VLOOKUP(A7920,list!B:C,2,FALSE),"")</f>
        <v/>
      </c>
      <c r="D7920" s="24" t="str">
        <f>_xlfn.IFNA(VLOOKUP(C7920,list!$G$2:$I$10,2,FALSE),"")</f>
        <v/>
      </c>
      <c r="E7920" s="24" t="str">
        <f>_xlfn.IFNA(VLOOKUP(C7920,list!G:I,3,FALSE),"")</f>
        <v/>
      </c>
      <c r="O7920" s="26" t="str">
        <f t="shared" si="617"/>
        <v/>
      </c>
      <c r="P7920" s="28" t="str">
        <f t="shared" si="621"/>
        <v/>
      </c>
      <c r="Q7920" s="24" t="str">
        <f t="shared" si="618"/>
        <v/>
      </c>
      <c r="R7920" s="24" t="str">
        <f t="shared" si="619"/>
        <v/>
      </c>
      <c r="S7920" s="27" t="str">
        <f t="shared" si="620"/>
        <v/>
      </c>
    </row>
    <row r="7921" spans="2:19" x14ac:dyDescent="0.3">
      <c r="B7921" s="24" t="str">
        <f>_xlfn.IFNA(VLOOKUP(A7921,list!B:C,2,FALSE),"")</f>
        <v/>
      </c>
      <c r="D7921" s="24" t="str">
        <f>_xlfn.IFNA(VLOOKUP(C7921,list!$G$2:$I$10,2,FALSE),"")</f>
        <v/>
      </c>
      <c r="E7921" s="24" t="str">
        <f>_xlfn.IFNA(VLOOKUP(C7921,list!G:I,3,FALSE),"")</f>
        <v/>
      </c>
      <c r="O7921" s="26" t="str">
        <f t="shared" si="617"/>
        <v/>
      </c>
      <c r="P7921" s="28" t="str">
        <f t="shared" si="621"/>
        <v/>
      </c>
      <c r="Q7921" s="24" t="str">
        <f t="shared" si="618"/>
        <v/>
      </c>
      <c r="R7921" s="24" t="str">
        <f t="shared" si="619"/>
        <v/>
      </c>
      <c r="S7921" s="27" t="str">
        <f t="shared" si="620"/>
        <v/>
      </c>
    </row>
    <row r="7922" spans="2:19" x14ac:dyDescent="0.3">
      <c r="B7922" s="24" t="str">
        <f>_xlfn.IFNA(VLOOKUP(A7922,list!B:C,2,FALSE),"")</f>
        <v/>
      </c>
      <c r="D7922" s="24" t="str">
        <f>_xlfn.IFNA(VLOOKUP(C7922,list!$G$2:$I$10,2,FALSE),"")</f>
        <v/>
      </c>
      <c r="E7922" s="24" t="str">
        <f>_xlfn.IFNA(VLOOKUP(C7922,list!G:I,3,FALSE),"")</f>
        <v/>
      </c>
      <c r="O7922" s="26" t="str">
        <f t="shared" si="617"/>
        <v/>
      </c>
      <c r="P7922" s="28" t="str">
        <f t="shared" si="621"/>
        <v/>
      </c>
      <c r="Q7922" s="24" t="str">
        <f t="shared" si="618"/>
        <v/>
      </c>
      <c r="R7922" s="24" t="str">
        <f t="shared" si="619"/>
        <v/>
      </c>
      <c r="S7922" s="27" t="str">
        <f t="shared" si="620"/>
        <v/>
      </c>
    </row>
    <row r="7923" spans="2:19" x14ac:dyDescent="0.3">
      <c r="B7923" s="24" t="str">
        <f>_xlfn.IFNA(VLOOKUP(A7923,list!B:C,2,FALSE),"")</f>
        <v/>
      </c>
      <c r="D7923" s="24" t="str">
        <f>_xlfn.IFNA(VLOOKUP(C7923,list!$G$2:$I$10,2,FALSE),"")</f>
        <v/>
      </c>
      <c r="E7923" s="24" t="str">
        <f>_xlfn.IFNA(VLOOKUP(C7923,list!G:I,3,FALSE),"")</f>
        <v/>
      </c>
      <c r="O7923" s="26" t="str">
        <f t="shared" si="617"/>
        <v/>
      </c>
      <c r="P7923" s="28" t="str">
        <f t="shared" si="621"/>
        <v/>
      </c>
      <c r="Q7923" s="24" t="str">
        <f t="shared" si="618"/>
        <v/>
      </c>
      <c r="R7923" s="24" t="str">
        <f t="shared" si="619"/>
        <v/>
      </c>
      <c r="S7923" s="27" t="str">
        <f t="shared" si="620"/>
        <v/>
      </c>
    </row>
    <row r="7924" spans="2:19" x14ac:dyDescent="0.3">
      <c r="B7924" s="24" t="str">
        <f>_xlfn.IFNA(VLOOKUP(A7924,list!B:C,2,FALSE),"")</f>
        <v/>
      </c>
      <c r="D7924" s="24" t="str">
        <f>_xlfn.IFNA(VLOOKUP(C7924,list!$G$2:$I$10,2,FALSE),"")</f>
        <v/>
      </c>
      <c r="E7924" s="24" t="str">
        <f>_xlfn.IFNA(VLOOKUP(C7924,list!G:I,3,FALSE),"")</f>
        <v/>
      </c>
      <c r="O7924" s="26" t="str">
        <f t="shared" si="617"/>
        <v/>
      </c>
      <c r="P7924" s="28" t="str">
        <f t="shared" si="621"/>
        <v/>
      </c>
      <c r="Q7924" s="24" t="str">
        <f t="shared" si="618"/>
        <v/>
      </c>
      <c r="R7924" s="24" t="str">
        <f t="shared" si="619"/>
        <v/>
      </c>
      <c r="S7924" s="27" t="str">
        <f t="shared" si="620"/>
        <v/>
      </c>
    </row>
    <row r="7925" spans="2:19" x14ac:dyDescent="0.3">
      <c r="B7925" s="24" t="str">
        <f>_xlfn.IFNA(VLOOKUP(A7925,list!B:C,2,FALSE),"")</f>
        <v/>
      </c>
      <c r="D7925" s="24" t="str">
        <f>_xlfn.IFNA(VLOOKUP(C7925,list!$G$2:$I$10,2,FALSE),"")</f>
        <v/>
      </c>
      <c r="E7925" s="24" t="str">
        <f>_xlfn.IFNA(VLOOKUP(C7925,list!G:I,3,FALSE),"")</f>
        <v/>
      </c>
      <c r="O7925" s="26" t="str">
        <f t="shared" si="617"/>
        <v/>
      </c>
      <c r="P7925" s="28" t="str">
        <f t="shared" si="621"/>
        <v/>
      </c>
      <c r="Q7925" s="24" t="str">
        <f t="shared" si="618"/>
        <v/>
      </c>
      <c r="R7925" s="24" t="str">
        <f t="shared" si="619"/>
        <v/>
      </c>
      <c r="S7925" s="27" t="str">
        <f t="shared" si="620"/>
        <v/>
      </c>
    </row>
    <row r="7926" spans="2:19" x14ac:dyDescent="0.3">
      <c r="B7926" s="24" t="str">
        <f>_xlfn.IFNA(VLOOKUP(A7926,list!B:C,2,FALSE),"")</f>
        <v/>
      </c>
      <c r="D7926" s="24" t="str">
        <f>_xlfn.IFNA(VLOOKUP(C7926,list!$G$2:$I$10,2,FALSE),"")</f>
        <v/>
      </c>
      <c r="E7926" s="24" t="str">
        <f>_xlfn.IFNA(VLOOKUP(C7926,list!G:I,3,FALSE),"")</f>
        <v/>
      </c>
      <c r="O7926" s="26" t="str">
        <f t="shared" si="617"/>
        <v/>
      </c>
      <c r="P7926" s="28" t="str">
        <f t="shared" si="621"/>
        <v/>
      </c>
      <c r="Q7926" s="24" t="str">
        <f t="shared" si="618"/>
        <v/>
      </c>
      <c r="R7926" s="24" t="str">
        <f t="shared" si="619"/>
        <v/>
      </c>
      <c r="S7926" s="27" t="str">
        <f t="shared" si="620"/>
        <v/>
      </c>
    </row>
    <row r="7927" spans="2:19" x14ac:dyDescent="0.3">
      <c r="B7927" s="24" t="str">
        <f>_xlfn.IFNA(VLOOKUP(A7927,list!B:C,2,FALSE),"")</f>
        <v/>
      </c>
      <c r="D7927" s="24" t="str">
        <f>_xlfn.IFNA(VLOOKUP(C7927,list!$G$2:$I$10,2,FALSE),"")</f>
        <v/>
      </c>
      <c r="E7927" s="24" t="str">
        <f>_xlfn.IFNA(VLOOKUP(C7927,list!G:I,3,FALSE),"")</f>
        <v/>
      </c>
      <c r="O7927" s="26" t="str">
        <f t="shared" si="617"/>
        <v/>
      </c>
      <c r="P7927" s="28" t="str">
        <f t="shared" si="621"/>
        <v/>
      </c>
      <c r="Q7927" s="24" t="str">
        <f t="shared" si="618"/>
        <v/>
      </c>
      <c r="R7927" s="24" t="str">
        <f t="shared" si="619"/>
        <v/>
      </c>
      <c r="S7927" s="27" t="str">
        <f t="shared" si="620"/>
        <v/>
      </c>
    </row>
    <row r="7928" spans="2:19" x14ac:dyDescent="0.3">
      <c r="B7928" s="24" t="str">
        <f>_xlfn.IFNA(VLOOKUP(A7928,list!B:C,2,FALSE),"")</f>
        <v/>
      </c>
      <c r="D7928" s="24" t="str">
        <f>_xlfn.IFNA(VLOOKUP(C7928,list!$G$2:$I$10,2,FALSE),"")</f>
        <v/>
      </c>
      <c r="E7928" s="24" t="str">
        <f>_xlfn.IFNA(VLOOKUP(C7928,list!G:I,3,FALSE),"")</f>
        <v/>
      </c>
      <c r="O7928" s="26" t="str">
        <f t="shared" si="617"/>
        <v/>
      </c>
      <c r="P7928" s="28" t="str">
        <f t="shared" si="621"/>
        <v/>
      </c>
      <c r="Q7928" s="24" t="str">
        <f t="shared" si="618"/>
        <v/>
      </c>
      <c r="R7928" s="24" t="str">
        <f t="shared" si="619"/>
        <v/>
      </c>
      <c r="S7928" s="27" t="str">
        <f t="shared" si="620"/>
        <v/>
      </c>
    </row>
    <row r="7929" spans="2:19" x14ac:dyDescent="0.3">
      <c r="B7929" s="24" t="str">
        <f>_xlfn.IFNA(VLOOKUP(A7929,list!B:C,2,FALSE),"")</f>
        <v/>
      </c>
      <c r="D7929" s="24" t="str">
        <f>_xlfn.IFNA(VLOOKUP(C7929,list!$G$2:$I$10,2,FALSE),"")</f>
        <v/>
      </c>
      <c r="E7929" s="24" t="str">
        <f>_xlfn.IFNA(VLOOKUP(C7929,list!G:I,3,FALSE),"")</f>
        <v/>
      </c>
      <c r="O7929" s="26" t="str">
        <f t="shared" si="617"/>
        <v/>
      </c>
      <c r="P7929" s="28" t="str">
        <f t="shared" si="621"/>
        <v/>
      </c>
      <c r="Q7929" s="24" t="str">
        <f t="shared" si="618"/>
        <v/>
      </c>
      <c r="R7929" s="24" t="str">
        <f t="shared" si="619"/>
        <v/>
      </c>
      <c r="S7929" s="27" t="str">
        <f t="shared" si="620"/>
        <v/>
      </c>
    </row>
    <row r="7930" spans="2:19" x14ac:dyDescent="0.3">
      <c r="B7930" s="24" t="str">
        <f>_xlfn.IFNA(VLOOKUP(A7930,list!B:C,2,FALSE),"")</f>
        <v/>
      </c>
      <c r="D7930" s="24" t="str">
        <f>_xlfn.IFNA(VLOOKUP(C7930,list!$G$2:$I$10,2,FALSE),"")</f>
        <v/>
      </c>
      <c r="E7930" s="24" t="str">
        <f>_xlfn.IFNA(VLOOKUP(C7930,list!G:I,3,FALSE),"")</f>
        <v/>
      </c>
      <c r="O7930" s="26" t="str">
        <f t="shared" si="617"/>
        <v/>
      </c>
      <c r="P7930" s="28" t="str">
        <f t="shared" si="621"/>
        <v/>
      </c>
      <c r="Q7930" s="24" t="str">
        <f t="shared" si="618"/>
        <v/>
      </c>
      <c r="R7930" s="24" t="str">
        <f t="shared" si="619"/>
        <v/>
      </c>
      <c r="S7930" s="27" t="str">
        <f t="shared" si="620"/>
        <v/>
      </c>
    </row>
    <row r="7931" spans="2:19" x14ac:dyDescent="0.3">
      <c r="B7931" s="24" t="str">
        <f>_xlfn.IFNA(VLOOKUP(A7931,list!B:C,2,FALSE),"")</f>
        <v/>
      </c>
      <c r="D7931" s="24" t="str">
        <f>_xlfn.IFNA(VLOOKUP(C7931,list!$G$2:$I$10,2,FALSE),"")</f>
        <v/>
      </c>
      <c r="E7931" s="24" t="str">
        <f>_xlfn.IFNA(VLOOKUP(C7931,list!G:I,3,FALSE),"")</f>
        <v/>
      </c>
      <c r="O7931" s="26" t="str">
        <f t="shared" si="617"/>
        <v/>
      </c>
      <c r="P7931" s="28" t="str">
        <f t="shared" si="621"/>
        <v/>
      </c>
      <c r="Q7931" s="24" t="str">
        <f t="shared" si="618"/>
        <v/>
      </c>
      <c r="R7931" s="24" t="str">
        <f t="shared" si="619"/>
        <v/>
      </c>
      <c r="S7931" s="27" t="str">
        <f t="shared" si="620"/>
        <v/>
      </c>
    </row>
    <row r="7932" spans="2:19" x14ac:dyDescent="0.3">
      <c r="B7932" s="24" t="str">
        <f>_xlfn.IFNA(VLOOKUP(A7932,list!B:C,2,FALSE),"")</f>
        <v/>
      </c>
      <c r="D7932" s="24" t="str">
        <f>_xlfn.IFNA(VLOOKUP(C7932,list!$G$2:$I$10,2,FALSE),"")</f>
        <v/>
      </c>
      <c r="E7932" s="24" t="str">
        <f>_xlfn.IFNA(VLOOKUP(C7932,list!G:I,3,FALSE),"")</f>
        <v/>
      </c>
      <c r="O7932" s="26" t="str">
        <f t="shared" si="617"/>
        <v/>
      </c>
      <c r="P7932" s="28" t="str">
        <f t="shared" si="621"/>
        <v/>
      </c>
      <c r="Q7932" s="24" t="str">
        <f t="shared" si="618"/>
        <v/>
      </c>
      <c r="R7932" s="24" t="str">
        <f t="shared" si="619"/>
        <v/>
      </c>
      <c r="S7932" s="27" t="str">
        <f t="shared" si="620"/>
        <v/>
      </c>
    </row>
    <row r="7933" spans="2:19" x14ac:dyDescent="0.3">
      <c r="B7933" s="24" t="str">
        <f>_xlfn.IFNA(VLOOKUP(A7933,list!B:C,2,FALSE),"")</f>
        <v/>
      </c>
      <c r="D7933" s="24" t="str">
        <f>_xlfn.IFNA(VLOOKUP(C7933,list!$G$2:$I$10,2,FALSE),"")</f>
        <v/>
      </c>
      <c r="E7933" s="24" t="str">
        <f>_xlfn.IFNA(VLOOKUP(C7933,list!G:I,3,FALSE),"")</f>
        <v/>
      </c>
      <c r="O7933" s="26" t="str">
        <f t="shared" si="617"/>
        <v/>
      </c>
      <c r="P7933" s="28" t="str">
        <f t="shared" si="621"/>
        <v/>
      </c>
      <c r="Q7933" s="24" t="str">
        <f t="shared" si="618"/>
        <v/>
      </c>
      <c r="R7933" s="24" t="str">
        <f t="shared" si="619"/>
        <v/>
      </c>
      <c r="S7933" s="27" t="str">
        <f t="shared" si="620"/>
        <v/>
      </c>
    </row>
    <row r="7934" spans="2:19" x14ac:dyDescent="0.3">
      <c r="B7934" s="24" t="str">
        <f>_xlfn.IFNA(VLOOKUP(A7934,list!B:C,2,FALSE),"")</f>
        <v/>
      </c>
      <c r="D7934" s="24" t="str">
        <f>_xlfn.IFNA(VLOOKUP(C7934,list!$G$2:$I$10,2,FALSE),"")</f>
        <v/>
      </c>
      <c r="E7934" s="24" t="str">
        <f>_xlfn.IFNA(VLOOKUP(C7934,list!G:I,3,FALSE),"")</f>
        <v/>
      </c>
      <c r="O7934" s="26" t="str">
        <f t="shared" si="617"/>
        <v/>
      </c>
      <c r="P7934" s="28" t="str">
        <f t="shared" si="621"/>
        <v/>
      </c>
      <c r="Q7934" s="24" t="str">
        <f t="shared" si="618"/>
        <v/>
      </c>
      <c r="R7934" s="24" t="str">
        <f t="shared" si="619"/>
        <v/>
      </c>
      <c r="S7934" s="27" t="str">
        <f t="shared" si="620"/>
        <v/>
      </c>
    </row>
    <row r="7935" spans="2:19" x14ac:dyDescent="0.3">
      <c r="B7935" s="24" t="str">
        <f>_xlfn.IFNA(VLOOKUP(A7935,list!B:C,2,FALSE),"")</f>
        <v/>
      </c>
      <c r="D7935" s="24" t="str">
        <f>_xlfn.IFNA(VLOOKUP(C7935,list!$G$2:$I$10,2,FALSE),"")</f>
        <v/>
      </c>
      <c r="E7935" s="24" t="str">
        <f>_xlfn.IFNA(VLOOKUP(C7935,list!G:I,3,FALSE),"")</f>
        <v/>
      </c>
      <c r="O7935" s="26" t="str">
        <f t="shared" si="617"/>
        <v/>
      </c>
      <c r="P7935" s="28" t="str">
        <f t="shared" si="621"/>
        <v/>
      </c>
      <c r="Q7935" s="24" t="str">
        <f t="shared" si="618"/>
        <v/>
      </c>
      <c r="R7935" s="24" t="str">
        <f t="shared" si="619"/>
        <v/>
      </c>
      <c r="S7935" s="27" t="str">
        <f t="shared" si="620"/>
        <v/>
      </c>
    </row>
    <row r="7936" spans="2:19" x14ac:dyDescent="0.3">
      <c r="B7936" s="24" t="str">
        <f>_xlfn.IFNA(VLOOKUP(A7936,list!B:C,2,FALSE),"")</f>
        <v/>
      </c>
      <c r="D7936" s="24" t="str">
        <f>_xlfn.IFNA(VLOOKUP(C7936,list!$G$2:$I$10,2,FALSE),"")</f>
        <v/>
      </c>
      <c r="E7936" s="24" t="str">
        <f>_xlfn.IFNA(VLOOKUP(C7936,list!G:I,3,FALSE),"")</f>
        <v/>
      </c>
      <c r="O7936" s="26" t="str">
        <f t="shared" si="617"/>
        <v/>
      </c>
      <c r="P7936" s="28" t="str">
        <f t="shared" si="621"/>
        <v/>
      </c>
      <c r="Q7936" s="24" t="str">
        <f t="shared" si="618"/>
        <v/>
      </c>
      <c r="R7936" s="24" t="str">
        <f t="shared" si="619"/>
        <v/>
      </c>
      <c r="S7936" s="27" t="str">
        <f t="shared" si="620"/>
        <v/>
      </c>
    </row>
    <row r="7937" spans="2:19" x14ac:dyDescent="0.3">
      <c r="B7937" s="24" t="str">
        <f>_xlfn.IFNA(VLOOKUP(A7937,list!B:C,2,FALSE),"")</f>
        <v/>
      </c>
      <c r="D7937" s="24" t="str">
        <f>_xlfn.IFNA(VLOOKUP(C7937,list!$G$2:$I$10,2,FALSE),"")</f>
        <v/>
      </c>
      <c r="E7937" s="24" t="str">
        <f>_xlfn.IFNA(VLOOKUP(C7937,list!G:I,3,FALSE),"")</f>
        <v/>
      </c>
      <c r="O7937" s="26" t="str">
        <f t="shared" si="617"/>
        <v/>
      </c>
      <c r="P7937" s="28" t="str">
        <f t="shared" si="621"/>
        <v/>
      </c>
      <c r="Q7937" s="24" t="str">
        <f t="shared" si="618"/>
        <v/>
      </c>
      <c r="R7937" s="24" t="str">
        <f t="shared" si="619"/>
        <v/>
      </c>
      <c r="S7937" s="27" t="str">
        <f t="shared" si="620"/>
        <v/>
      </c>
    </row>
    <row r="7938" spans="2:19" x14ac:dyDescent="0.3">
      <c r="B7938" s="24" t="str">
        <f>_xlfn.IFNA(VLOOKUP(A7938,list!B:C,2,FALSE),"")</f>
        <v/>
      </c>
      <c r="D7938" s="24" t="str">
        <f>_xlfn.IFNA(VLOOKUP(C7938,list!$G$2:$I$10,2,FALSE),"")</f>
        <v/>
      </c>
      <c r="E7938" s="24" t="str">
        <f>_xlfn.IFNA(VLOOKUP(C7938,list!G:I,3,FALSE),"")</f>
        <v/>
      </c>
      <c r="O7938" s="26" t="str">
        <f t="shared" ref="O7938:O8001" si="622">IFERROR(IF(H7938="","",DATE(YEAR(H7938),MONTH(H7938),1)),"")</f>
        <v/>
      </c>
      <c r="P7938" s="28" t="str">
        <f t="shared" si="621"/>
        <v/>
      </c>
      <c r="Q7938" s="24" t="str">
        <f t="shared" ref="Q7938:Q8001" si="623">IFERROR(IF(J7938="","",MONTH(EOMONTH(J7938,(DAY(J7938)&gt;15)+0))),"")</f>
        <v/>
      </c>
      <c r="R7938" s="24" t="str">
        <f t="shared" ref="R7938:R8001" si="624">IFERROR(IF(J7938="","",IF(AND(MONTH(J7938)=12,Q7938=1),YEAR(J7938)+1,YEAR(J7938))),"")</f>
        <v/>
      </c>
      <c r="S7938" s="27" t="str">
        <f t="shared" ref="S7938:S8001" si="625">IF(OR(Q7938="",R7938=""),"",DATE(R7938,Q7938,1))</f>
        <v/>
      </c>
    </row>
    <row r="7939" spans="2:19" x14ac:dyDescent="0.3">
      <c r="B7939" s="24" t="str">
        <f>_xlfn.IFNA(VLOOKUP(A7939,list!B:C,2,FALSE),"")</f>
        <v/>
      </c>
      <c r="D7939" s="24" t="str">
        <f>_xlfn.IFNA(VLOOKUP(C7939,list!$G$2:$I$10,2,FALSE),"")</f>
        <v/>
      </c>
      <c r="E7939" s="24" t="str">
        <f>_xlfn.IFNA(VLOOKUP(C7939,list!G:I,3,FALSE),"")</f>
        <v/>
      </c>
      <c r="O7939" s="26" t="str">
        <f t="shared" si="622"/>
        <v/>
      </c>
      <c r="P7939" s="28" t="str">
        <f t="shared" ref="P7939:P8002" si="626">IFERROR(IF(J7939&gt;0,((J7939-H7939)/7),""),"")</f>
        <v/>
      </c>
      <c r="Q7939" s="24" t="str">
        <f t="shared" si="623"/>
        <v/>
      </c>
      <c r="R7939" s="24" t="str">
        <f t="shared" si="624"/>
        <v/>
      </c>
      <c r="S7939" s="27" t="str">
        <f t="shared" si="625"/>
        <v/>
      </c>
    </row>
    <row r="7940" spans="2:19" x14ac:dyDescent="0.3">
      <c r="B7940" s="24" t="str">
        <f>_xlfn.IFNA(VLOOKUP(A7940,list!B:C,2,FALSE),"")</f>
        <v/>
      </c>
      <c r="D7940" s="24" t="str">
        <f>_xlfn.IFNA(VLOOKUP(C7940,list!$G$2:$I$10,2,FALSE),"")</f>
        <v/>
      </c>
      <c r="E7940" s="24" t="str">
        <f>_xlfn.IFNA(VLOOKUP(C7940,list!G:I,3,FALSE),"")</f>
        <v/>
      </c>
      <c r="O7940" s="26" t="str">
        <f t="shared" si="622"/>
        <v/>
      </c>
      <c r="P7940" s="28" t="str">
        <f t="shared" si="626"/>
        <v/>
      </c>
      <c r="Q7940" s="24" t="str">
        <f t="shared" si="623"/>
        <v/>
      </c>
      <c r="R7940" s="24" t="str">
        <f t="shared" si="624"/>
        <v/>
      </c>
      <c r="S7940" s="27" t="str">
        <f t="shared" si="625"/>
        <v/>
      </c>
    </row>
    <row r="7941" spans="2:19" x14ac:dyDescent="0.3">
      <c r="B7941" s="24" t="str">
        <f>_xlfn.IFNA(VLOOKUP(A7941,list!B:C,2,FALSE),"")</f>
        <v/>
      </c>
      <c r="D7941" s="24" t="str">
        <f>_xlfn.IFNA(VLOOKUP(C7941,list!$G$2:$I$10,2,FALSE),"")</f>
        <v/>
      </c>
      <c r="E7941" s="24" t="str">
        <f>_xlfn.IFNA(VLOOKUP(C7941,list!G:I,3,FALSE),"")</f>
        <v/>
      </c>
      <c r="O7941" s="26" t="str">
        <f t="shared" si="622"/>
        <v/>
      </c>
      <c r="P7941" s="28" t="str">
        <f t="shared" si="626"/>
        <v/>
      </c>
      <c r="Q7941" s="24" t="str">
        <f t="shared" si="623"/>
        <v/>
      </c>
      <c r="R7941" s="24" t="str">
        <f t="shared" si="624"/>
        <v/>
      </c>
      <c r="S7941" s="27" t="str">
        <f t="shared" si="625"/>
        <v/>
      </c>
    </row>
    <row r="7942" spans="2:19" x14ac:dyDescent="0.3">
      <c r="B7942" s="24" t="str">
        <f>_xlfn.IFNA(VLOOKUP(A7942,list!B:C,2,FALSE),"")</f>
        <v/>
      </c>
      <c r="D7942" s="24" t="str">
        <f>_xlfn.IFNA(VLOOKUP(C7942,list!$G$2:$I$10,2,FALSE),"")</f>
        <v/>
      </c>
      <c r="E7942" s="24" t="str">
        <f>_xlfn.IFNA(VLOOKUP(C7942,list!G:I,3,FALSE),"")</f>
        <v/>
      </c>
      <c r="O7942" s="26" t="str">
        <f t="shared" si="622"/>
        <v/>
      </c>
      <c r="P7942" s="28" t="str">
        <f t="shared" si="626"/>
        <v/>
      </c>
      <c r="Q7942" s="24" t="str">
        <f t="shared" si="623"/>
        <v/>
      </c>
      <c r="R7942" s="24" t="str">
        <f t="shared" si="624"/>
        <v/>
      </c>
      <c r="S7942" s="27" t="str">
        <f t="shared" si="625"/>
        <v/>
      </c>
    </row>
    <row r="7943" spans="2:19" x14ac:dyDescent="0.3">
      <c r="B7943" s="24" t="str">
        <f>_xlfn.IFNA(VLOOKUP(A7943,list!B:C,2,FALSE),"")</f>
        <v/>
      </c>
      <c r="D7943" s="24" t="str">
        <f>_xlfn.IFNA(VLOOKUP(C7943,list!$G$2:$I$10,2,FALSE),"")</f>
        <v/>
      </c>
      <c r="E7943" s="24" t="str">
        <f>_xlfn.IFNA(VLOOKUP(C7943,list!G:I,3,FALSE),"")</f>
        <v/>
      </c>
      <c r="O7943" s="26" t="str">
        <f t="shared" si="622"/>
        <v/>
      </c>
      <c r="P7943" s="28" t="str">
        <f t="shared" si="626"/>
        <v/>
      </c>
      <c r="Q7943" s="24" t="str">
        <f t="shared" si="623"/>
        <v/>
      </c>
      <c r="R7943" s="24" t="str">
        <f t="shared" si="624"/>
        <v/>
      </c>
      <c r="S7943" s="27" t="str">
        <f t="shared" si="625"/>
        <v/>
      </c>
    </row>
    <row r="7944" spans="2:19" x14ac:dyDescent="0.3">
      <c r="B7944" s="24" t="str">
        <f>_xlfn.IFNA(VLOOKUP(A7944,list!B:C,2,FALSE),"")</f>
        <v/>
      </c>
      <c r="D7944" s="24" t="str">
        <f>_xlfn.IFNA(VLOOKUP(C7944,list!$G$2:$I$10,2,FALSE),"")</f>
        <v/>
      </c>
      <c r="E7944" s="24" t="str">
        <f>_xlfn.IFNA(VLOOKUP(C7944,list!G:I,3,FALSE),"")</f>
        <v/>
      </c>
      <c r="O7944" s="26" t="str">
        <f t="shared" si="622"/>
        <v/>
      </c>
      <c r="P7944" s="28" t="str">
        <f t="shared" si="626"/>
        <v/>
      </c>
      <c r="Q7944" s="24" t="str">
        <f t="shared" si="623"/>
        <v/>
      </c>
      <c r="R7944" s="24" t="str">
        <f t="shared" si="624"/>
        <v/>
      </c>
      <c r="S7944" s="27" t="str">
        <f t="shared" si="625"/>
        <v/>
      </c>
    </row>
    <row r="7945" spans="2:19" x14ac:dyDescent="0.3">
      <c r="B7945" s="24" t="str">
        <f>_xlfn.IFNA(VLOOKUP(A7945,list!B:C,2,FALSE),"")</f>
        <v/>
      </c>
      <c r="D7945" s="24" t="str">
        <f>_xlfn.IFNA(VLOOKUP(C7945,list!$G$2:$I$10,2,FALSE),"")</f>
        <v/>
      </c>
      <c r="E7945" s="24" t="str">
        <f>_xlfn.IFNA(VLOOKUP(C7945,list!G:I,3,FALSE),"")</f>
        <v/>
      </c>
      <c r="O7945" s="26" t="str">
        <f t="shared" si="622"/>
        <v/>
      </c>
      <c r="P7945" s="28" t="str">
        <f t="shared" si="626"/>
        <v/>
      </c>
      <c r="Q7945" s="24" t="str">
        <f t="shared" si="623"/>
        <v/>
      </c>
      <c r="R7945" s="24" t="str">
        <f t="shared" si="624"/>
        <v/>
      </c>
      <c r="S7945" s="27" t="str">
        <f t="shared" si="625"/>
        <v/>
      </c>
    </row>
    <row r="7946" spans="2:19" x14ac:dyDescent="0.3">
      <c r="B7946" s="24" t="str">
        <f>_xlfn.IFNA(VLOOKUP(A7946,list!B:C,2,FALSE),"")</f>
        <v/>
      </c>
      <c r="D7946" s="24" t="str">
        <f>_xlfn.IFNA(VLOOKUP(C7946,list!$G$2:$I$10,2,FALSE),"")</f>
        <v/>
      </c>
      <c r="E7946" s="24" t="str">
        <f>_xlfn.IFNA(VLOOKUP(C7946,list!G:I,3,FALSE),"")</f>
        <v/>
      </c>
      <c r="O7946" s="26" t="str">
        <f t="shared" si="622"/>
        <v/>
      </c>
      <c r="P7946" s="28" t="str">
        <f t="shared" si="626"/>
        <v/>
      </c>
      <c r="Q7946" s="24" t="str">
        <f t="shared" si="623"/>
        <v/>
      </c>
      <c r="R7946" s="24" t="str">
        <f t="shared" si="624"/>
        <v/>
      </c>
      <c r="S7946" s="27" t="str">
        <f t="shared" si="625"/>
        <v/>
      </c>
    </row>
    <row r="7947" spans="2:19" x14ac:dyDescent="0.3">
      <c r="B7947" s="24" t="str">
        <f>_xlfn.IFNA(VLOOKUP(A7947,list!B:C,2,FALSE),"")</f>
        <v/>
      </c>
      <c r="D7947" s="24" t="str">
        <f>_xlfn.IFNA(VLOOKUP(C7947,list!$G$2:$I$10,2,FALSE),"")</f>
        <v/>
      </c>
      <c r="E7947" s="24" t="str">
        <f>_xlfn.IFNA(VLOOKUP(C7947,list!G:I,3,FALSE),"")</f>
        <v/>
      </c>
      <c r="O7947" s="26" t="str">
        <f t="shared" si="622"/>
        <v/>
      </c>
      <c r="P7947" s="28" t="str">
        <f t="shared" si="626"/>
        <v/>
      </c>
      <c r="Q7947" s="24" t="str">
        <f t="shared" si="623"/>
        <v/>
      </c>
      <c r="R7947" s="24" t="str">
        <f t="shared" si="624"/>
        <v/>
      </c>
      <c r="S7947" s="27" t="str">
        <f t="shared" si="625"/>
        <v/>
      </c>
    </row>
    <row r="7948" spans="2:19" x14ac:dyDescent="0.3">
      <c r="B7948" s="24" t="str">
        <f>_xlfn.IFNA(VLOOKUP(A7948,list!B:C,2,FALSE),"")</f>
        <v/>
      </c>
      <c r="D7948" s="24" t="str">
        <f>_xlfn.IFNA(VLOOKUP(C7948,list!$G$2:$I$10,2,FALSE),"")</f>
        <v/>
      </c>
      <c r="E7948" s="24" t="str">
        <f>_xlfn.IFNA(VLOOKUP(C7948,list!G:I,3,FALSE),"")</f>
        <v/>
      </c>
      <c r="O7948" s="26" t="str">
        <f t="shared" si="622"/>
        <v/>
      </c>
      <c r="P7948" s="28" t="str">
        <f t="shared" si="626"/>
        <v/>
      </c>
      <c r="Q7948" s="24" t="str">
        <f t="shared" si="623"/>
        <v/>
      </c>
      <c r="R7948" s="24" t="str">
        <f t="shared" si="624"/>
        <v/>
      </c>
      <c r="S7948" s="27" t="str">
        <f t="shared" si="625"/>
        <v/>
      </c>
    </row>
    <row r="7949" spans="2:19" x14ac:dyDescent="0.3">
      <c r="B7949" s="24" t="str">
        <f>_xlfn.IFNA(VLOOKUP(A7949,list!B:C,2,FALSE),"")</f>
        <v/>
      </c>
      <c r="D7949" s="24" t="str">
        <f>_xlfn.IFNA(VLOOKUP(C7949,list!$G$2:$I$10,2,FALSE),"")</f>
        <v/>
      </c>
      <c r="E7949" s="24" t="str">
        <f>_xlfn.IFNA(VLOOKUP(C7949,list!G:I,3,FALSE),"")</f>
        <v/>
      </c>
      <c r="O7949" s="26" t="str">
        <f t="shared" si="622"/>
        <v/>
      </c>
      <c r="P7949" s="28" t="str">
        <f t="shared" si="626"/>
        <v/>
      </c>
      <c r="Q7949" s="24" t="str">
        <f t="shared" si="623"/>
        <v/>
      </c>
      <c r="R7949" s="24" t="str">
        <f t="shared" si="624"/>
        <v/>
      </c>
      <c r="S7949" s="27" t="str">
        <f t="shared" si="625"/>
        <v/>
      </c>
    </row>
    <row r="7950" spans="2:19" x14ac:dyDescent="0.3">
      <c r="B7950" s="24" t="str">
        <f>_xlfn.IFNA(VLOOKUP(A7950,list!B:C,2,FALSE),"")</f>
        <v/>
      </c>
      <c r="D7950" s="24" t="str">
        <f>_xlfn.IFNA(VLOOKUP(C7950,list!$G$2:$I$10,2,FALSE),"")</f>
        <v/>
      </c>
      <c r="E7950" s="24" t="str">
        <f>_xlfn.IFNA(VLOOKUP(C7950,list!G:I,3,FALSE),"")</f>
        <v/>
      </c>
      <c r="O7950" s="26" t="str">
        <f t="shared" si="622"/>
        <v/>
      </c>
      <c r="P7950" s="28" t="str">
        <f t="shared" si="626"/>
        <v/>
      </c>
      <c r="Q7950" s="24" t="str">
        <f t="shared" si="623"/>
        <v/>
      </c>
      <c r="R7950" s="24" t="str">
        <f t="shared" si="624"/>
        <v/>
      </c>
      <c r="S7950" s="27" t="str">
        <f t="shared" si="625"/>
        <v/>
      </c>
    </row>
    <row r="7951" spans="2:19" x14ac:dyDescent="0.3">
      <c r="B7951" s="24" t="str">
        <f>_xlfn.IFNA(VLOOKUP(A7951,list!B:C,2,FALSE),"")</f>
        <v/>
      </c>
      <c r="D7951" s="24" t="str">
        <f>_xlfn.IFNA(VLOOKUP(C7951,list!$G$2:$I$10,2,FALSE),"")</f>
        <v/>
      </c>
      <c r="E7951" s="24" t="str">
        <f>_xlfn.IFNA(VLOOKUP(C7951,list!G:I,3,FALSE),"")</f>
        <v/>
      </c>
      <c r="O7951" s="26" t="str">
        <f t="shared" si="622"/>
        <v/>
      </c>
      <c r="P7951" s="28" t="str">
        <f t="shared" si="626"/>
        <v/>
      </c>
      <c r="Q7951" s="24" t="str">
        <f t="shared" si="623"/>
        <v/>
      </c>
      <c r="R7951" s="24" t="str">
        <f t="shared" si="624"/>
        <v/>
      </c>
      <c r="S7951" s="27" t="str">
        <f t="shared" si="625"/>
        <v/>
      </c>
    </row>
    <row r="7952" spans="2:19" x14ac:dyDescent="0.3">
      <c r="B7952" s="24" t="str">
        <f>_xlfn.IFNA(VLOOKUP(A7952,list!B:C,2,FALSE),"")</f>
        <v/>
      </c>
      <c r="D7952" s="24" t="str">
        <f>_xlfn.IFNA(VLOOKUP(C7952,list!$G$2:$I$10,2,FALSE),"")</f>
        <v/>
      </c>
      <c r="E7952" s="24" t="str">
        <f>_xlfn.IFNA(VLOOKUP(C7952,list!G:I,3,FALSE),"")</f>
        <v/>
      </c>
      <c r="O7952" s="26" t="str">
        <f t="shared" si="622"/>
        <v/>
      </c>
      <c r="P7952" s="28" t="str">
        <f t="shared" si="626"/>
        <v/>
      </c>
      <c r="Q7952" s="24" t="str">
        <f t="shared" si="623"/>
        <v/>
      </c>
      <c r="R7952" s="24" t="str">
        <f t="shared" si="624"/>
        <v/>
      </c>
      <c r="S7952" s="27" t="str">
        <f t="shared" si="625"/>
        <v/>
      </c>
    </row>
    <row r="7953" spans="2:19" x14ac:dyDescent="0.3">
      <c r="B7953" s="24" t="str">
        <f>_xlfn.IFNA(VLOOKUP(A7953,list!B:C,2,FALSE),"")</f>
        <v/>
      </c>
      <c r="D7953" s="24" t="str">
        <f>_xlfn.IFNA(VLOOKUP(C7953,list!$G$2:$I$10,2,FALSE),"")</f>
        <v/>
      </c>
      <c r="E7953" s="24" t="str">
        <f>_xlfn.IFNA(VLOOKUP(C7953,list!G:I,3,FALSE),"")</f>
        <v/>
      </c>
      <c r="O7953" s="26" t="str">
        <f t="shared" si="622"/>
        <v/>
      </c>
      <c r="P7953" s="28" t="str">
        <f t="shared" si="626"/>
        <v/>
      </c>
      <c r="Q7953" s="24" t="str">
        <f t="shared" si="623"/>
        <v/>
      </c>
      <c r="R7953" s="24" t="str">
        <f t="shared" si="624"/>
        <v/>
      </c>
      <c r="S7953" s="27" t="str">
        <f t="shared" si="625"/>
        <v/>
      </c>
    </row>
    <row r="7954" spans="2:19" x14ac:dyDescent="0.3">
      <c r="B7954" s="24" t="str">
        <f>_xlfn.IFNA(VLOOKUP(A7954,list!B:C,2,FALSE),"")</f>
        <v/>
      </c>
      <c r="D7954" s="24" t="str">
        <f>_xlfn.IFNA(VLOOKUP(C7954,list!$G$2:$I$10,2,FALSE),"")</f>
        <v/>
      </c>
      <c r="E7954" s="24" t="str">
        <f>_xlfn.IFNA(VLOOKUP(C7954,list!G:I,3,FALSE),"")</f>
        <v/>
      </c>
      <c r="O7954" s="26" t="str">
        <f t="shared" si="622"/>
        <v/>
      </c>
      <c r="P7954" s="28" t="str">
        <f t="shared" si="626"/>
        <v/>
      </c>
      <c r="Q7954" s="24" t="str">
        <f t="shared" si="623"/>
        <v/>
      </c>
      <c r="R7954" s="24" t="str">
        <f t="shared" si="624"/>
        <v/>
      </c>
      <c r="S7954" s="27" t="str">
        <f t="shared" si="625"/>
        <v/>
      </c>
    </row>
    <row r="7955" spans="2:19" x14ac:dyDescent="0.3">
      <c r="B7955" s="24" t="str">
        <f>_xlfn.IFNA(VLOOKUP(A7955,list!B:C,2,FALSE),"")</f>
        <v/>
      </c>
      <c r="D7955" s="24" t="str">
        <f>_xlfn.IFNA(VLOOKUP(C7955,list!$G$2:$I$10,2,FALSE),"")</f>
        <v/>
      </c>
      <c r="E7955" s="24" t="str">
        <f>_xlfn.IFNA(VLOOKUP(C7955,list!G:I,3,FALSE),"")</f>
        <v/>
      </c>
      <c r="O7955" s="26" t="str">
        <f t="shared" si="622"/>
        <v/>
      </c>
      <c r="P7955" s="28" t="str">
        <f t="shared" si="626"/>
        <v/>
      </c>
      <c r="Q7955" s="24" t="str">
        <f t="shared" si="623"/>
        <v/>
      </c>
      <c r="R7955" s="24" t="str">
        <f t="shared" si="624"/>
        <v/>
      </c>
      <c r="S7955" s="27" t="str">
        <f t="shared" si="625"/>
        <v/>
      </c>
    </row>
    <row r="7956" spans="2:19" x14ac:dyDescent="0.3">
      <c r="B7956" s="24" t="str">
        <f>_xlfn.IFNA(VLOOKUP(A7956,list!B:C,2,FALSE),"")</f>
        <v/>
      </c>
      <c r="D7956" s="24" t="str">
        <f>_xlfn.IFNA(VLOOKUP(C7956,list!$G$2:$I$10,2,FALSE),"")</f>
        <v/>
      </c>
      <c r="E7956" s="24" t="str">
        <f>_xlfn.IFNA(VLOOKUP(C7956,list!G:I,3,FALSE),"")</f>
        <v/>
      </c>
      <c r="O7956" s="26" t="str">
        <f t="shared" si="622"/>
        <v/>
      </c>
      <c r="P7956" s="28" t="str">
        <f t="shared" si="626"/>
        <v/>
      </c>
      <c r="Q7956" s="24" t="str">
        <f t="shared" si="623"/>
        <v/>
      </c>
      <c r="R7956" s="24" t="str">
        <f t="shared" si="624"/>
        <v/>
      </c>
      <c r="S7956" s="27" t="str">
        <f t="shared" si="625"/>
        <v/>
      </c>
    </row>
    <row r="7957" spans="2:19" x14ac:dyDescent="0.3">
      <c r="B7957" s="24" t="str">
        <f>_xlfn.IFNA(VLOOKUP(A7957,list!B:C,2,FALSE),"")</f>
        <v/>
      </c>
      <c r="D7957" s="24" t="str">
        <f>_xlfn.IFNA(VLOOKUP(C7957,list!$G$2:$I$10,2,FALSE),"")</f>
        <v/>
      </c>
      <c r="E7957" s="24" t="str">
        <f>_xlfn.IFNA(VLOOKUP(C7957,list!G:I,3,FALSE),"")</f>
        <v/>
      </c>
      <c r="O7957" s="26" t="str">
        <f t="shared" si="622"/>
        <v/>
      </c>
      <c r="P7957" s="28" t="str">
        <f t="shared" si="626"/>
        <v/>
      </c>
      <c r="Q7957" s="24" t="str">
        <f t="shared" si="623"/>
        <v/>
      </c>
      <c r="R7957" s="24" t="str">
        <f t="shared" si="624"/>
        <v/>
      </c>
      <c r="S7957" s="27" t="str">
        <f t="shared" si="625"/>
        <v/>
      </c>
    </row>
    <row r="7958" spans="2:19" x14ac:dyDescent="0.3">
      <c r="B7958" s="24" t="str">
        <f>_xlfn.IFNA(VLOOKUP(A7958,list!B:C,2,FALSE),"")</f>
        <v/>
      </c>
      <c r="D7958" s="24" t="str">
        <f>_xlfn.IFNA(VLOOKUP(C7958,list!$G$2:$I$10,2,FALSE),"")</f>
        <v/>
      </c>
      <c r="E7958" s="24" t="str">
        <f>_xlfn.IFNA(VLOOKUP(C7958,list!G:I,3,FALSE),"")</f>
        <v/>
      </c>
      <c r="O7958" s="26" t="str">
        <f t="shared" si="622"/>
        <v/>
      </c>
      <c r="P7958" s="28" t="str">
        <f t="shared" si="626"/>
        <v/>
      </c>
      <c r="Q7958" s="24" t="str">
        <f t="shared" si="623"/>
        <v/>
      </c>
      <c r="R7958" s="24" t="str">
        <f t="shared" si="624"/>
        <v/>
      </c>
      <c r="S7958" s="27" t="str">
        <f t="shared" si="625"/>
        <v/>
      </c>
    </row>
    <row r="7959" spans="2:19" x14ac:dyDescent="0.3">
      <c r="B7959" s="24" t="str">
        <f>_xlfn.IFNA(VLOOKUP(A7959,list!B:C,2,FALSE),"")</f>
        <v/>
      </c>
      <c r="D7959" s="24" t="str">
        <f>_xlfn.IFNA(VLOOKUP(C7959,list!$G$2:$I$10,2,FALSE),"")</f>
        <v/>
      </c>
      <c r="E7959" s="24" t="str">
        <f>_xlfn.IFNA(VLOOKUP(C7959,list!G:I,3,FALSE),"")</f>
        <v/>
      </c>
      <c r="O7959" s="26" t="str">
        <f t="shared" si="622"/>
        <v/>
      </c>
      <c r="P7959" s="28" t="str">
        <f t="shared" si="626"/>
        <v/>
      </c>
      <c r="Q7959" s="24" t="str">
        <f t="shared" si="623"/>
        <v/>
      </c>
      <c r="R7959" s="24" t="str">
        <f t="shared" si="624"/>
        <v/>
      </c>
      <c r="S7959" s="27" t="str">
        <f t="shared" si="625"/>
        <v/>
      </c>
    </row>
    <row r="7960" spans="2:19" x14ac:dyDescent="0.3">
      <c r="B7960" s="24" t="str">
        <f>_xlfn.IFNA(VLOOKUP(A7960,list!B:C,2,FALSE),"")</f>
        <v/>
      </c>
      <c r="D7960" s="24" t="str">
        <f>_xlfn.IFNA(VLOOKUP(C7960,list!$G$2:$I$10,2,FALSE),"")</f>
        <v/>
      </c>
      <c r="E7960" s="24" t="str">
        <f>_xlfn.IFNA(VLOOKUP(C7960,list!G:I,3,FALSE),"")</f>
        <v/>
      </c>
      <c r="O7960" s="26" t="str">
        <f t="shared" si="622"/>
        <v/>
      </c>
      <c r="P7960" s="28" t="str">
        <f t="shared" si="626"/>
        <v/>
      </c>
      <c r="Q7960" s="24" t="str">
        <f t="shared" si="623"/>
        <v/>
      </c>
      <c r="R7960" s="24" t="str">
        <f t="shared" si="624"/>
        <v/>
      </c>
      <c r="S7960" s="27" t="str">
        <f t="shared" si="625"/>
        <v/>
      </c>
    </row>
    <row r="7961" spans="2:19" x14ac:dyDescent="0.3">
      <c r="B7961" s="24" t="str">
        <f>_xlfn.IFNA(VLOOKUP(A7961,list!B:C,2,FALSE),"")</f>
        <v/>
      </c>
      <c r="D7961" s="24" t="str">
        <f>_xlfn.IFNA(VLOOKUP(C7961,list!$G$2:$I$10,2,FALSE),"")</f>
        <v/>
      </c>
      <c r="E7961" s="24" t="str">
        <f>_xlfn.IFNA(VLOOKUP(C7961,list!G:I,3,FALSE),"")</f>
        <v/>
      </c>
      <c r="O7961" s="26" t="str">
        <f t="shared" si="622"/>
        <v/>
      </c>
      <c r="P7961" s="28" t="str">
        <f t="shared" si="626"/>
        <v/>
      </c>
      <c r="Q7961" s="24" t="str">
        <f t="shared" si="623"/>
        <v/>
      </c>
      <c r="R7961" s="24" t="str">
        <f t="shared" si="624"/>
        <v/>
      </c>
      <c r="S7961" s="27" t="str">
        <f t="shared" si="625"/>
        <v/>
      </c>
    </row>
    <row r="7962" spans="2:19" x14ac:dyDescent="0.3">
      <c r="B7962" s="24" t="str">
        <f>_xlfn.IFNA(VLOOKUP(A7962,list!B:C,2,FALSE),"")</f>
        <v/>
      </c>
      <c r="D7962" s="24" t="str">
        <f>_xlfn.IFNA(VLOOKUP(C7962,list!$G$2:$I$10,2,FALSE),"")</f>
        <v/>
      </c>
      <c r="E7962" s="24" t="str">
        <f>_xlfn.IFNA(VLOOKUP(C7962,list!G:I,3,FALSE),"")</f>
        <v/>
      </c>
      <c r="O7962" s="26" t="str">
        <f t="shared" si="622"/>
        <v/>
      </c>
      <c r="P7962" s="28" t="str">
        <f t="shared" si="626"/>
        <v/>
      </c>
      <c r="Q7962" s="24" t="str">
        <f t="shared" si="623"/>
        <v/>
      </c>
      <c r="R7962" s="24" t="str">
        <f t="shared" si="624"/>
        <v/>
      </c>
      <c r="S7962" s="27" t="str">
        <f t="shared" si="625"/>
        <v/>
      </c>
    </row>
    <row r="7963" spans="2:19" x14ac:dyDescent="0.3">
      <c r="B7963" s="24" t="str">
        <f>_xlfn.IFNA(VLOOKUP(A7963,list!B:C,2,FALSE),"")</f>
        <v/>
      </c>
      <c r="D7963" s="24" t="str">
        <f>_xlfn.IFNA(VLOOKUP(C7963,list!$G$2:$I$10,2,FALSE),"")</f>
        <v/>
      </c>
      <c r="E7963" s="24" t="str">
        <f>_xlfn.IFNA(VLOOKUP(C7963,list!G:I,3,FALSE),"")</f>
        <v/>
      </c>
      <c r="O7963" s="26" t="str">
        <f t="shared" si="622"/>
        <v/>
      </c>
      <c r="P7963" s="28" t="str">
        <f t="shared" si="626"/>
        <v/>
      </c>
      <c r="Q7963" s="24" t="str">
        <f t="shared" si="623"/>
        <v/>
      </c>
      <c r="R7963" s="24" t="str">
        <f t="shared" si="624"/>
        <v/>
      </c>
      <c r="S7963" s="27" t="str">
        <f t="shared" si="625"/>
        <v/>
      </c>
    </row>
    <row r="7964" spans="2:19" x14ac:dyDescent="0.3">
      <c r="B7964" s="24" t="str">
        <f>_xlfn.IFNA(VLOOKUP(A7964,list!B:C,2,FALSE),"")</f>
        <v/>
      </c>
      <c r="D7964" s="24" t="str">
        <f>_xlfn.IFNA(VLOOKUP(C7964,list!$G$2:$I$10,2,FALSE),"")</f>
        <v/>
      </c>
      <c r="E7964" s="24" t="str">
        <f>_xlfn.IFNA(VLOOKUP(C7964,list!G:I,3,FALSE),"")</f>
        <v/>
      </c>
      <c r="O7964" s="26" t="str">
        <f t="shared" si="622"/>
        <v/>
      </c>
      <c r="P7964" s="28" t="str">
        <f t="shared" si="626"/>
        <v/>
      </c>
      <c r="Q7964" s="24" t="str">
        <f t="shared" si="623"/>
        <v/>
      </c>
      <c r="R7964" s="24" t="str">
        <f t="shared" si="624"/>
        <v/>
      </c>
      <c r="S7964" s="27" t="str">
        <f t="shared" si="625"/>
        <v/>
      </c>
    </row>
    <row r="7965" spans="2:19" x14ac:dyDescent="0.3">
      <c r="B7965" s="24" t="str">
        <f>_xlfn.IFNA(VLOOKUP(A7965,list!B:C,2,FALSE),"")</f>
        <v/>
      </c>
      <c r="D7965" s="24" t="str">
        <f>_xlfn.IFNA(VLOOKUP(C7965,list!$G$2:$I$10,2,FALSE),"")</f>
        <v/>
      </c>
      <c r="E7965" s="24" t="str">
        <f>_xlfn.IFNA(VLOOKUP(C7965,list!G:I,3,FALSE),"")</f>
        <v/>
      </c>
      <c r="O7965" s="26" t="str">
        <f t="shared" si="622"/>
        <v/>
      </c>
      <c r="P7965" s="28" t="str">
        <f t="shared" si="626"/>
        <v/>
      </c>
      <c r="Q7965" s="24" t="str">
        <f t="shared" si="623"/>
        <v/>
      </c>
      <c r="R7965" s="24" t="str">
        <f t="shared" si="624"/>
        <v/>
      </c>
      <c r="S7965" s="27" t="str">
        <f t="shared" si="625"/>
        <v/>
      </c>
    </row>
    <row r="7966" spans="2:19" x14ac:dyDescent="0.3">
      <c r="B7966" s="24" t="str">
        <f>_xlfn.IFNA(VLOOKUP(A7966,list!B:C,2,FALSE),"")</f>
        <v/>
      </c>
      <c r="D7966" s="24" t="str">
        <f>_xlfn.IFNA(VLOOKUP(C7966,list!$G$2:$I$10,2,FALSE),"")</f>
        <v/>
      </c>
      <c r="E7966" s="24" t="str">
        <f>_xlfn.IFNA(VLOOKUP(C7966,list!G:I,3,FALSE),"")</f>
        <v/>
      </c>
      <c r="O7966" s="26" t="str">
        <f t="shared" si="622"/>
        <v/>
      </c>
      <c r="P7966" s="28" t="str">
        <f t="shared" si="626"/>
        <v/>
      </c>
      <c r="Q7966" s="24" t="str">
        <f t="shared" si="623"/>
        <v/>
      </c>
      <c r="R7966" s="24" t="str">
        <f t="shared" si="624"/>
        <v/>
      </c>
      <c r="S7966" s="27" t="str">
        <f t="shared" si="625"/>
        <v/>
      </c>
    </row>
    <row r="7967" spans="2:19" x14ac:dyDescent="0.3">
      <c r="B7967" s="24" t="str">
        <f>_xlfn.IFNA(VLOOKUP(A7967,list!B:C,2,FALSE),"")</f>
        <v/>
      </c>
      <c r="D7967" s="24" t="str">
        <f>_xlfn.IFNA(VLOOKUP(C7967,list!$G$2:$I$10,2,FALSE),"")</f>
        <v/>
      </c>
      <c r="E7967" s="24" t="str">
        <f>_xlfn.IFNA(VLOOKUP(C7967,list!G:I,3,FALSE),"")</f>
        <v/>
      </c>
      <c r="O7967" s="26" t="str">
        <f t="shared" si="622"/>
        <v/>
      </c>
      <c r="P7967" s="28" t="str">
        <f t="shared" si="626"/>
        <v/>
      </c>
      <c r="Q7967" s="24" t="str">
        <f t="shared" si="623"/>
        <v/>
      </c>
      <c r="R7967" s="24" t="str">
        <f t="shared" si="624"/>
        <v/>
      </c>
      <c r="S7967" s="27" t="str">
        <f t="shared" si="625"/>
        <v/>
      </c>
    </row>
    <row r="7968" spans="2:19" x14ac:dyDescent="0.3">
      <c r="B7968" s="24" t="str">
        <f>_xlfn.IFNA(VLOOKUP(A7968,list!B:C,2,FALSE),"")</f>
        <v/>
      </c>
      <c r="D7968" s="24" t="str">
        <f>_xlfn.IFNA(VLOOKUP(C7968,list!$G$2:$I$10,2,FALSE),"")</f>
        <v/>
      </c>
      <c r="E7968" s="24" t="str">
        <f>_xlfn.IFNA(VLOOKUP(C7968,list!G:I,3,FALSE),"")</f>
        <v/>
      </c>
      <c r="O7968" s="26" t="str">
        <f t="shared" si="622"/>
        <v/>
      </c>
      <c r="P7968" s="28" t="str">
        <f t="shared" si="626"/>
        <v/>
      </c>
      <c r="Q7968" s="24" t="str">
        <f t="shared" si="623"/>
        <v/>
      </c>
      <c r="R7968" s="24" t="str">
        <f t="shared" si="624"/>
        <v/>
      </c>
      <c r="S7968" s="27" t="str">
        <f t="shared" si="625"/>
        <v/>
      </c>
    </row>
    <row r="7969" spans="2:19" x14ac:dyDescent="0.3">
      <c r="B7969" s="24" t="str">
        <f>_xlfn.IFNA(VLOOKUP(A7969,list!B:C,2,FALSE),"")</f>
        <v/>
      </c>
      <c r="D7969" s="24" t="str">
        <f>_xlfn.IFNA(VLOOKUP(C7969,list!$G$2:$I$10,2,FALSE),"")</f>
        <v/>
      </c>
      <c r="E7969" s="24" t="str">
        <f>_xlfn.IFNA(VLOOKUP(C7969,list!G:I,3,FALSE),"")</f>
        <v/>
      </c>
      <c r="O7969" s="26" t="str">
        <f t="shared" si="622"/>
        <v/>
      </c>
      <c r="P7969" s="28" t="str">
        <f t="shared" si="626"/>
        <v/>
      </c>
      <c r="Q7969" s="24" t="str">
        <f t="shared" si="623"/>
        <v/>
      </c>
      <c r="R7969" s="24" t="str">
        <f t="shared" si="624"/>
        <v/>
      </c>
      <c r="S7969" s="27" t="str">
        <f t="shared" si="625"/>
        <v/>
      </c>
    </row>
    <row r="7970" spans="2:19" x14ac:dyDescent="0.3">
      <c r="B7970" s="24" t="str">
        <f>_xlfn.IFNA(VLOOKUP(A7970,list!B:C,2,FALSE),"")</f>
        <v/>
      </c>
      <c r="D7970" s="24" t="str">
        <f>_xlfn.IFNA(VLOOKUP(C7970,list!$G$2:$I$10,2,FALSE),"")</f>
        <v/>
      </c>
      <c r="E7970" s="24" t="str">
        <f>_xlfn.IFNA(VLOOKUP(C7970,list!G:I,3,FALSE),"")</f>
        <v/>
      </c>
      <c r="O7970" s="26" t="str">
        <f t="shared" si="622"/>
        <v/>
      </c>
      <c r="P7970" s="28" t="str">
        <f t="shared" si="626"/>
        <v/>
      </c>
      <c r="Q7970" s="24" t="str">
        <f t="shared" si="623"/>
        <v/>
      </c>
      <c r="R7970" s="24" t="str">
        <f t="shared" si="624"/>
        <v/>
      </c>
      <c r="S7970" s="27" t="str">
        <f t="shared" si="625"/>
        <v/>
      </c>
    </row>
    <row r="7971" spans="2:19" x14ac:dyDescent="0.3">
      <c r="B7971" s="24" t="str">
        <f>_xlfn.IFNA(VLOOKUP(A7971,list!B:C,2,FALSE),"")</f>
        <v/>
      </c>
      <c r="D7971" s="24" t="str">
        <f>_xlfn.IFNA(VLOOKUP(C7971,list!$G$2:$I$10,2,FALSE),"")</f>
        <v/>
      </c>
      <c r="E7971" s="24" t="str">
        <f>_xlfn.IFNA(VLOOKUP(C7971,list!G:I,3,FALSE),"")</f>
        <v/>
      </c>
      <c r="O7971" s="26" t="str">
        <f t="shared" si="622"/>
        <v/>
      </c>
      <c r="P7971" s="28" t="str">
        <f t="shared" si="626"/>
        <v/>
      </c>
      <c r="Q7971" s="24" t="str">
        <f t="shared" si="623"/>
        <v/>
      </c>
      <c r="R7971" s="24" t="str">
        <f t="shared" si="624"/>
        <v/>
      </c>
      <c r="S7971" s="27" t="str">
        <f t="shared" si="625"/>
        <v/>
      </c>
    </row>
    <row r="7972" spans="2:19" x14ac:dyDescent="0.3">
      <c r="B7972" s="24" t="str">
        <f>_xlfn.IFNA(VLOOKUP(A7972,list!B:C,2,FALSE),"")</f>
        <v/>
      </c>
      <c r="D7972" s="24" t="str">
        <f>_xlfn.IFNA(VLOOKUP(C7972,list!$G$2:$I$10,2,FALSE),"")</f>
        <v/>
      </c>
      <c r="E7972" s="24" t="str">
        <f>_xlfn.IFNA(VLOOKUP(C7972,list!G:I,3,FALSE),"")</f>
        <v/>
      </c>
      <c r="O7972" s="26" t="str">
        <f t="shared" si="622"/>
        <v/>
      </c>
      <c r="P7972" s="28" t="str">
        <f t="shared" si="626"/>
        <v/>
      </c>
      <c r="Q7972" s="24" t="str">
        <f t="shared" si="623"/>
        <v/>
      </c>
      <c r="R7972" s="24" t="str">
        <f t="shared" si="624"/>
        <v/>
      </c>
      <c r="S7972" s="27" t="str">
        <f t="shared" si="625"/>
        <v/>
      </c>
    </row>
    <row r="7973" spans="2:19" x14ac:dyDescent="0.3">
      <c r="B7973" s="24" t="str">
        <f>_xlfn.IFNA(VLOOKUP(A7973,list!B:C,2,FALSE),"")</f>
        <v/>
      </c>
      <c r="D7973" s="24" t="str">
        <f>_xlfn.IFNA(VLOOKUP(C7973,list!$G$2:$I$10,2,FALSE),"")</f>
        <v/>
      </c>
      <c r="E7973" s="24" t="str">
        <f>_xlfn.IFNA(VLOOKUP(C7973,list!G:I,3,FALSE),"")</f>
        <v/>
      </c>
      <c r="O7973" s="26" t="str">
        <f t="shared" si="622"/>
        <v/>
      </c>
      <c r="P7973" s="28" t="str">
        <f t="shared" si="626"/>
        <v/>
      </c>
      <c r="Q7973" s="24" t="str">
        <f t="shared" si="623"/>
        <v/>
      </c>
      <c r="R7973" s="24" t="str">
        <f t="shared" si="624"/>
        <v/>
      </c>
      <c r="S7973" s="27" t="str">
        <f t="shared" si="625"/>
        <v/>
      </c>
    </row>
    <row r="7974" spans="2:19" x14ac:dyDescent="0.3">
      <c r="B7974" s="24" t="str">
        <f>_xlfn.IFNA(VLOOKUP(A7974,list!B:C,2,FALSE),"")</f>
        <v/>
      </c>
      <c r="D7974" s="24" t="str">
        <f>_xlfn.IFNA(VLOOKUP(C7974,list!$G$2:$I$10,2,FALSE),"")</f>
        <v/>
      </c>
      <c r="E7974" s="24" t="str">
        <f>_xlfn.IFNA(VLOOKUP(C7974,list!G:I,3,FALSE),"")</f>
        <v/>
      </c>
      <c r="O7974" s="26" t="str">
        <f t="shared" si="622"/>
        <v/>
      </c>
      <c r="P7974" s="28" t="str">
        <f t="shared" si="626"/>
        <v/>
      </c>
      <c r="Q7974" s="24" t="str">
        <f t="shared" si="623"/>
        <v/>
      </c>
      <c r="R7974" s="24" t="str">
        <f t="shared" si="624"/>
        <v/>
      </c>
      <c r="S7974" s="27" t="str">
        <f t="shared" si="625"/>
        <v/>
      </c>
    </row>
    <row r="7975" spans="2:19" x14ac:dyDescent="0.3">
      <c r="B7975" s="24" t="str">
        <f>_xlfn.IFNA(VLOOKUP(A7975,list!B:C,2,FALSE),"")</f>
        <v/>
      </c>
      <c r="D7975" s="24" t="str">
        <f>_xlfn.IFNA(VLOOKUP(C7975,list!$G$2:$I$10,2,FALSE),"")</f>
        <v/>
      </c>
      <c r="E7975" s="24" t="str">
        <f>_xlfn.IFNA(VLOOKUP(C7975,list!G:I,3,FALSE),"")</f>
        <v/>
      </c>
      <c r="O7975" s="26" t="str">
        <f t="shared" si="622"/>
        <v/>
      </c>
      <c r="P7975" s="28" t="str">
        <f t="shared" si="626"/>
        <v/>
      </c>
      <c r="Q7975" s="24" t="str">
        <f t="shared" si="623"/>
        <v/>
      </c>
      <c r="R7975" s="24" t="str">
        <f t="shared" si="624"/>
        <v/>
      </c>
      <c r="S7975" s="27" t="str">
        <f t="shared" si="625"/>
        <v/>
      </c>
    </row>
    <row r="7976" spans="2:19" x14ac:dyDescent="0.3">
      <c r="B7976" s="24" t="str">
        <f>_xlfn.IFNA(VLOOKUP(A7976,list!B:C,2,FALSE),"")</f>
        <v/>
      </c>
      <c r="D7976" s="24" t="str">
        <f>_xlfn.IFNA(VLOOKUP(C7976,list!$G$2:$I$10,2,FALSE),"")</f>
        <v/>
      </c>
      <c r="E7976" s="24" t="str">
        <f>_xlfn.IFNA(VLOOKUP(C7976,list!G:I,3,FALSE),"")</f>
        <v/>
      </c>
      <c r="O7976" s="26" t="str">
        <f t="shared" si="622"/>
        <v/>
      </c>
      <c r="P7976" s="28" t="str">
        <f t="shared" si="626"/>
        <v/>
      </c>
      <c r="Q7976" s="24" t="str">
        <f t="shared" si="623"/>
        <v/>
      </c>
      <c r="R7976" s="24" t="str">
        <f t="shared" si="624"/>
        <v/>
      </c>
      <c r="S7976" s="27" t="str">
        <f t="shared" si="625"/>
        <v/>
      </c>
    </row>
    <row r="7977" spans="2:19" x14ac:dyDescent="0.3">
      <c r="B7977" s="24" t="str">
        <f>_xlfn.IFNA(VLOOKUP(A7977,list!B:C,2,FALSE),"")</f>
        <v/>
      </c>
      <c r="D7977" s="24" t="str">
        <f>_xlfn.IFNA(VLOOKUP(C7977,list!$G$2:$I$10,2,FALSE),"")</f>
        <v/>
      </c>
      <c r="E7977" s="24" t="str">
        <f>_xlfn.IFNA(VLOOKUP(C7977,list!G:I,3,FALSE),"")</f>
        <v/>
      </c>
      <c r="O7977" s="26" t="str">
        <f t="shared" si="622"/>
        <v/>
      </c>
      <c r="P7977" s="28" t="str">
        <f t="shared" si="626"/>
        <v/>
      </c>
      <c r="Q7977" s="24" t="str">
        <f t="shared" si="623"/>
        <v/>
      </c>
      <c r="R7977" s="24" t="str">
        <f t="shared" si="624"/>
        <v/>
      </c>
      <c r="S7977" s="27" t="str">
        <f t="shared" si="625"/>
        <v/>
      </c>
    </row>
    <row r="7978" spans="2:19" x14ac:dyDescent="0.3">
      <c r="B7978" s="24" t="str">
        <f>_xlfn.IFNA(VLOOKUP(A7978,list!B:C,2,FALSE),"")</f>
        <v/>
      </c>
      <c r="D7978" s="24" t="str">
        <f>_xlfn.IFNA(VLOOKUP(C7978,list!$G$2:$I$10,2,FALSE),"")</f>
        <v/>
      </c>
      <c r="E7978" s="24" t="str">
        <f>_xlfn.IFNA(VLOOKUP(C7978,list!G:I,3,FALSE),"")</f>
        <v/>
      </c>
      <c r="O7978" s="26" t="str">
        <f t="shared" si="622"/>
        <v/>
      </c>
      <c r="P7978" s="28" t="str">
        <f t="shared" si="626"/>
        <v/>
      </c>
      <c r="Q7978" s="24" t="str">
        <f t="shared" si="623"/>
        <v/>
      </c>
      <c r="R7978" s="24" t="str">
        <f t="shared" si="624"/>
        <v/>
      </c>
      <c r="S7978" s="27" t="str">
        <f t="shared" si="625"/>
        <v/>
      </c>
    </row>
    <row r="7979" spans="2:19" x14ac:dyDescent="0.3">
      <c r="B7979" s="24" t="str">
        <f>_xlfn.IFNA(VLOOKUP(A7979,list!B:C,2,FALSE),"")</f>
        <v/>
      </c>
      <c r="D7979" s="24" t="str">
        <f>_xlfn.IFNA(VLOOKUP(C7979,list!$G$2:$I$10,2,FALSE),"")</f>
        <v/>
      </c>
      <c r="E7979" s="24" t="str">
        <f>_xlfn.IFNA(VLOOKUP(C7979,list!G:I,3,FALSE),"")</f>
        <v/>
      </c>
      <c r="O7979" s="26" t="str">
        <f t="shared" si="622"/>
        <v/>
      </c>
      <c r="P7979" s="28" t="str">
        <f t="shared" si="626"/>
        <v/>
      </c>
      <c r="Q7979" s="24" t="str">
        <f t="shared" si="623"/>
        <v/>
      </c>
      <c r="R7979" s="24" t="str">
        <f t="shared" si="624"/>
        <v/>
      </c>
      <c r="S7979" s="27" t="str">
        <f t="shared" si="625"/>
        <v/>
      </c>
    </row>
    <row r="7980" spans="2:19" x14ac:dyDescent="0.3">
      <c r="B7980" s="24" t="str">
        <f>_xlfn.IFNA(VLOOKUP(A7980,list!B:C,2,FALSE),"")</f>
        <v/>
      </c>
      <c r="D7980" s="24" t="str">
        <f>_xlfn.IFNA(VLOOKUP(C7980,list!$G$2:$I$10,2,FALSE),"")</f>
        <v/>
      </c>
      <c r="E7980" s="24" t="str">
        <f>_xlfn.IFNA(VLOOKUP(C7980,list!G:I,3,FALSE),"")</f>
        <v/>
      </c>
      <c r="O7980" s="26" t="str">
        <f t="shared" si="622"/>
        <v/>
      </c>
      <c r="P7980" s="28" t="str">
        <f t="shared" si="626"/>
        <v/>
      </c>
      <c r="Q7980" s="24" t="str">
        <f t="shared" si="623"/>
        <v/>
      </c>
      <c r="R7980" s="24" t="str">
        <f t="shared" si="624"/>
        <v/>
      </c>
      <c r="S7980" s="27" t="str">
        <f t="shared" si="625"/>
        <v/>
      </c>
    </row>
    <row r="7981" spans="2:19" x14ac:dyDescent="0.3">
      <c r="B7981" s="24" t="str">
        <f>_xlfn.IFNA(VLOOKUP(A7981,list!B:C,2,FALSE),"")</f>
        <v/>
      </c>
      <c r="D7981" s="24" t="str">
        <f>_xlfn.IFNA(VLOOKUP(C7981,list!$G$2:$I$10,2,FALSE),"")</f>
        <v/>
      </c>
      <c r="E7981" s="24" t="str">
        <f>_xlfn.IFNA(VLOOKUP(C7981,list!G:I,3,FALSE),"")</f>
        <v/>
      </c>
      <c r="O7981" s="26" t="str">
        <f t="shared" si="622"/>
        <v/>
      </c>
      <c r="P7981" s="28" t="str">
        <f t="shared" si="626"/>
        <v/>
      </c>
      <c r="Q7981" s="24" t="str">
        <f t="shared" si="623"/>
        <v/>
      </c>
      <c r="R7981" s="24" t="str">
        <f t="shared" si="624"/>
        <v/>
      </c>
      <c r="S7981" s="27" t="str">
        <f t="shared" si="625"/>
        <v/>
      </c>
    </row>
    <row r="7982" spans="2:19" x14ac:dyDescent="0.3">
      <c r="B7982" s="24" t="str">
        <f>_xlfn.IFNA(VLOOKUP(A7982,list!B:C,2,FALSE),"")</f>
        <v/>
      </c>
      <c r="D7982" s="24" t="str">
        <f>_xlfn.IFNA(VLOOKUP(C7982,list!$G$2:$I$10,2,FALSE),"")</f>
        <v/>
      </c>
      <c r="E7982" s="24" t="str">
        <f>_xlfn.IFNA(VLOOKUP(C7982,list!G:I,3,FALSE),"")</f>
        <v/>
      </c>
      <c r="O7982" s="26" t="str">
        <f t="shared" si="622"/>
        <v/>
      </c>
      <c r="P7982" s="28" t="str">
        <f t="shared" si="626"/>
        <v/>
      </c>
      <c r="Q7982" s="24" t="str">
        <f t="shared" si="623"/>
        <v/>
      </c>
      <c r="R7982" s="24" t="str">
        <f t="shared" si="624"/>
        <v/>
      </c>
      <c r="S7982" s="27" t="str">
        <f t="shared" si="625"/>
        <v/>
      </c>
    </row>
    <row r="7983" spans="2:19" x14ac:dyDescent="0.3">
      <c r="B7983" s="24" t="str">
        <f>_xlfn.IFNA(VLOOKUP(A7983,list!B:C,2,FALSE),"")</f>
        <v/>
      </c>
      <c r="D7983" s="24" t="str">
        <f>_xlfn.IFNA(VLOOKUP(C7983,list!$G$2:$I$10,2,FALSE),"")</f>
        <v/>
      </c>
      <c r="E7983" s="24" t="str">
        <f>_xlfn.IFNA(VLOOKUP(C7983,list!G:I,3,FALSE),"")</f>
        <v/>
      </c>
      <c r="O7983" s="26" t="str">
        <f t="shared" si="622"/>
        <v/>
      </c>
      <c r="P7983" s="28" t="str">
        <f t="shared" si="626"/>
        <v/>
      </c>
      <c r="Q7983" s="24" t="str">
        <f t="shared" si="623"/>
        <v/>
      </c>
      <c r="R7983" s="24" t="str">
        <f t="shared" si="624"/>
        <v/>
      </c>
      <c r="S7983" s="27" t="str">
        <f t="shared" si="625"/>
        <v/>
      </c>
    </row>
    <row r="7984" spans="2:19" x14ac:dyDescent="0.3">
      <c r="B7984" s="24" t="str">
        <f>_xlfn.IFNA(VLOOKUP(A7984,list!B:C,2,FALSE),"")</f>
        <v/>
      </c>
      <c r="D7984" s="24" t="str">
        <f>_xlfn.IFNA(VLOOKUP(C7984,list!$G$2:$I$10,2,FALSE),"")</f>
        <v/>
      </c>
      <c r="E7984" s="24" t="str">
        <f>_xlfn.IFNA(VLOOKUP(C7984,list!G:I,3,FALSE),"")</f>
        <v/>
      </c>
      <c r="O7984" s="26" t="str">
        <f t="shared" si="622"/>
        <v/>
      </c>
      <c r="P7984" s="28" t="str">
        <f t="shared" si="626"/>
        <v/>
      </c>
      <c r="Q7984" s="24" t="str">
        <f t="shared" si="623"/>
        <v/>
      </c>
      <c r="R7984" s="24" t="str">
        <f t="shared" si="624"/>
        <v/>
      </c>
      <c r="S7984" s="27" t="str">
        <f t="shared" si="625"/>
        <v/>
      </c>
    </row>
    <row r="7985" spans="2:19" x14ac:dyDescent="0.3">
      <c r="B7985" s="24" t="str">
        <f>_xlfn.IFNA(VLOOKUP(A7985,list!B:C,2,FALSE),"")</f>
        <v/>
      </c>
      <c r="D7985" s="24" t="str">
        <f>_xlfn.IFNA(VLOOKUP(C7985,list!$G$2:$I$10,2,FALSE),"")</f>
        <v/>
      </c>
      <c r="E7985" s="24" t="str">
        <f>_xlfn.IFNA(VLOOKUP(C7985,list!G:I,3,FALSE),"")</f>
        <v/>
      </c>
      <c r="O7985" s="26" t="str">
        <f t="shared" si="622"/>
        <v/>
      </c>
      <c r="P7985" s="28" t="str">
        <f t="shared" si="626"/>
        <v/>
      </c>
      <c r="Q7985" s="24" t="str">
        <f t="shared" si="623"/>
        <v/>
      </c>
      <c r="R7985" s="24" t="str">
        <f t="shared" si="624"/>
        <v/>
      </c>
      <c r="S7985" s="27" t="str">
        <f t="shared" si="625"/>
        <v/>
      </c>
    </row>
    <row r="7986" spans="2:19" x14ac:dyDescent="0.3">
      <c r="B7986" s="24" t="str">
        <f>_xlfn.IFNA(VLOOKUP(A7986,list!B:C,2,FALSE),"")</f>
        <v/>
      </c>
      <c r="D7986" s="24" t="str">
        <f>_xlfn.IFNA(VLOOKUP(C7986,list!$G$2:$I$10,2,FALSE),"")</f>
        <v/>
      </c>
      <c r="E7986" s="24" t="str">
        <f>_xlfn.IFNA(VLOOKUP(C7986,list!G:I,3,FALSE),"")</f>
        <v/>
      </c>
      <c r="O7986" s="26" t="str">
        <f t="shared" si="622"/>
        <v/>
      </c>
      <c r="P7986" s="28" t="str">
        <f t="shared" si="626"/>
        <v/>
      </c>
      <c r="Q7986" s="24" t="str">
        <f t="shared" si="623"/>
        <v/>
      </c>
      <c r="R7986" s="24" t="str">
        <f t="shared" si="624"/>
        <v/>
      </c>
      <c r="S7986" s="27" t="str">
        <f t="shared" si="625"/>
        <v/>
      </c>
    </row>
    <row r="7987" spans="2:19" x14ac:dyDescent="0.3">
      <c r="B7987" s="24" t="str">
        <f>_xlfn.IFNA(VLOOKUP(A7987,list!B:C,2,FALSE),"")</f>
        <v/>
      </c>
      <c r="D7987" s="24" t="str">
        <f>_xlfn.IFNA(VLOOKUP(C7987,list!$G$2:$I$10,2,FALSE),"")</f>
        <v/>
      </c>
      <c r="E7987" s="24" t="str">
        <f>_xlfn.IFNA(VLOOKUP(C7987,list!G:I,3,FALSE),"")</f>
        <v/>
      </c>
      <c r="O7987" s="26" t="str">
        <f t="shared" si="622"/>
        <v/>
      </c>
      <c r="P7987" s="28" t="str">
        <f t="shared" si="626"/>
        <v/>
      </c>
      <c r="Q7987" s="24" t="str">
        <f t="shared" si="623"/>
        <v/>
      </c>
      <c r="R7987" s="24" t="str">
        <f t="shared" si="624"/>
        <v/>
      </c>
      <c r="S7987" s="27" t="str">
        <f t="shared" si="625"/>
        <v/>
      </c>
    </row>
    <row r="7988" spans="2:19" x14ac:dyDescent="0.3">
      <c r="B7988" s="24" t="str">
        <f>_xlfn.IFNA(VLOOKUP(A7988,list!B:C,2,FALSE),"")</f>
        <v/>
      </c>
      <c r="D7988" s="24" t="str">
        <f>_xlfn.IFNA(VLOOKUP(C7988,list!$G$2:$I$10,2,FALSE),"")</f>
        <v/>
      </c>
      <c r="E7988" s="24" t="str">
        <f>_xlfn.IFNA(VLOOKUP(C7988,list!G:I,3,FALSE),"")</f>
        <v/>
      </c>
      <c r="O7988" s="26" t="str">
        <f t="shared" si="622"/>
        <v/>
      </c>
      <c r="P7988" s="28" t="str">
        <f t="shared" si="626"/>
        <v/>
      </c>
      <c r="Q7988" s="24" t="str">
        <f t="shared" si="623"/>
        <v/>
      </c>
      <c r="R7988" s="24" t="str">
        <f t="shared" si="624"/>
        <v/>
      </c>
      <c r="S7988" s="27" t="str">
        <f t="shared" si="625"/>
        <v/>
      </c>
    </row>
    <row r="7989" spans="2:19" x14ac:dyDescent="0.3">
      <c r="B7989" s="24" t="str">
        <f>_xlfn.IFNA(VLOOKUP(A7989,list!B:C,2,FALSE),"")</f>
        <v/>
      </c>
      <c r="D7989" s="24" t="str">
        <f>_xlfn.IFNA(VLOOKUP(C7989,list!$G$2:$I$10,2,FALSE),"")</f>
        <v/>
      </c>
      <c r="E7989" s="24" t="str">
        <f>_xlfn.IFNA(VLOOKUP(C7989,list!G:I,3,FALSE),"")</f>
        <v/>
      </c>
      <c r="O7989" s="26" t="str">
        <f t="shared" si="622"/>
        <v/>
      </c>
      <c r="P7989" s="28" t="str">
        <f t="shared" si="626"/>
        <v/>
      </c>
      <c r="Q7989" s="24" t="str">
        <f t="shared" si="623"/>
        <v/>
      </c>
      <c r="R7989" s="24" t="str">
        <f t="shared" si="624"/>
        <v/>
      </c>
      <c r="S7989" s="27" t="str">
        <f t="shared" si="625"/>
        <v/>
      </c>
    </row>
    <row r="7990" spans="2:19" x14ac:dyDescent="0.3">
      <c r="B7990" s="24" t="str">
        <f>_xlfn.IFNA(VLOOKUP(A7990,list!B:C,2,FALSE),"")</f>
        <v/>
      </c>
      <c r="D7990" s="24" t="str">
        <f>_xlfn.IFNA(VLOOKUP(C7990,list!$G$2:$I$10,2,FALSE),"")</f>
        <v/>
      </c>
      <c r="E7990" s="24" t="str">
        <f>_xlfn.IFNA(VLOOKUP(C7990,list!G:I,3,FALSE),"")</f>
        <v/>
      </c>
      <c r="O7990" s="26" t="str">
        <f t="shared" si="622"/>
        <v/>
      </c>
      <c r="P7990" s="28" t="str">
        <f t="shared" si="626"/>
        <v/>
      </c>
      <c r="Q7990" s="24" t="str">
        <f t="shared" si="623"/>
        <v/>
      </c>
      <c r="R7990" s="24" t="str">
        <f t="shared" si="624"/>
        <v/>
      </c>
      <c r="S7990" s="27" t="str">
        <f t="shared" si="625"/>
        <v/>
      </c>
    </row>
    <row r="7991" spans="2:19" x14ac:dyDescent="0.3">
      <c r="B7991" s="24" t="str">
        <f>_xlfn.IFNA(VLOOKUP(A7991,list!B:C,2,FALSE),"")</f>
        <v/>
      </c>
      <c r="D7991" s="24" t="str">
        <f>_xlfn.IFNA(VLOOKUP(C7991,list!$G$2:$I$10,2,FALSE),"")</f>
        <v/>
      </c>
      <c r="E7991" s="24" t="str">
        <f>_xlfn.IFNA(VLOOKUP(C7991,list!G:I,3,FALSE),"")</f>
        <v/>
      </c>
      <c r="O7991" s="26" t="str">
        <f t="shared" si="622"/>
        <v/>
      </c>
      <c r="P7991" s="28" t="str">
        <f t="shared" si="626"/>
        <v/>
      </c>
      <c r="Q7991" s="24" t="str">
        <f t="shared" si="623"/>
        <v/>
      </c>
      <c r="R7991" s="24" t="str">
        <f t="shared" si="624"/>
        <v/>
      </c>
      <c r="S7991" s="27" t="str">
        <f t="shared" si="625"/>
        <v/>
      </c>
    </row>
    <row r="7992" spans="2:19" x14ac:dyDescent="0.3">
      <c r="B7992" s="24" t="str">
        <f>_xlfn.IFNA(VLOOKUP(A7992,list!B:C,2,FALSE),"")</f>
        <v/>
      </c>
      <c r="D7992" s="24" t="str">
        <f>_xlfn.IFNA(VLOOKUP(C7992,list!$G$2:$I$10,2,FALSE),"")</f>
        <v/>
      </c>
      <c r="E7992" s="24" t="str">
        <f>_xlfn.IFNA(VLOOKUP(C7992,list!G:I,3,FALSE),"")</f>
        <v/>
      </c>
      <c r="O7992" s="26" t="str">
        <f t="shared" si="622"/>
        <v/>
      </c>
      <c r="P7992" s="28" t="str">
        <f t="shared" si="626"/>
        <v/>
      </c>
      <c r="Q7992" s="24" t="str">
        <f t="shared" si="623"/>
        <v/>
      </c>
      <c r="R7992" s="24" t="str">
        <f t="shared" si="624"/>
        <v/>
      </c>
      <c r="S7992" s="27" t="str">
        <f t="shared" si="625"/>
        <v/>
      </c>
    </row>
    <row r="7993" spans="2:19" x14ac:dyDescent="0.3">
      <c r="B7993" s="24" t="str">
        <f>_xlfn.IFNA(VLOOKUP(A7993,list!B:C,2,FALSE),"")</f>
        <v/>
      </c>
      <c r="D7993" s="24" t="str">
        <f>_xlfn.IFNA(VLOOKUP(C7993,list!$G$2:$I$10,2,FALSE),"")</f>
        <v/>
      </c>
      <c r="E7993" s="24" t="str">
        <f>_xlfn.IFNA(VLOOKUP(C7993,list!G:I,3,FALSE),"")</f>
        <v/>
      </c>
      <c r="O7993" s="26" t="str">
        <f t="shared" si="622"/>
        <v/>
      </c>
      <c r="P7993" s="28" t="str">
        <f t="shared" si="626"/>
        <v/>
      </c>
      <c r="Q7993" s="24" t="str">
        <f t="shared" si="623"/>
        <v/>
      </c>
      <c r="R7993" s="24" t="str">
        <f t="shared" si="624"/>
        <v/>
      </c>
      <c r="S7993" s="27" t="str">
        <f t="shared" si="625"/>
        <v/>
      </c>
    </row>
    <row r="7994" spans="2:19" x14ac:dyDescent="0.3">
      <c r="B7994" s="24" t="str">
        <f>_xlfn.IFNA(VLOOKUP(A7994,list!B:C,2,FALSE),"")</f>
        <v/>
      </c>
      <c r="D7994" s="24" t="str">
        <f>_xlfn.IFNA(VLOOKUP(C7994,list!$G$2:$I$10,2,FALSE),"")</f>
        <v/>
      </c>
      <c r="E7994" s="24" t="str">
        <f>_xlfn.IFNA(VLOOKUP(C7994,list!G:I,3,FALSE),"")</f>
        <v/>
      </c>
      <c r="O7994" s="26" t="str">
        <f t="shared" si="622"/>
        <v/>
      </c>
      <c r="P7994" s="28" t="str">
        <f t="shared" si="626"/>
        <v/>
      </c>
      <c r="Q7994" s="24" t="str">
        <f t="shared" si="623"/>
        <v/>
      </c>
      <c r="R7994" s="24" t="str">
        <f t="shared" si="624"/>
        <v/>
      </c>
      <c r="S7994" s="27" t="str">
        <f t="shared" si="625"/>
        <v/>
      </c>
    </row>
    <row r="7995" spans="2:19" x14ac:dyDescent="0.3">
      <c r="B7995" s="24" t="str">
        <f>_xlfn.IFNA(VLOOKUP(A7995,list!B:C,2,FALSE),"")</f>
        <v/>
      </c>
      <c r="D7995" s="24" t="str">
        <f>_xlfn.IFNA(VLOOKUP(C7995,list!$G$2:$I$10,2,FALSE),"")</f>
        <v/>
      </c>
      <c r="E7995" s="24" t="str">
        <f>_xlfn.IFNA(VLOOKUP(C7995,list!G:I,3,FALSE),"")</f>
        <v/>
      </c>
      <c r="O7995" s="26" t="str">
        <f t="shared" si="622"/>
        <v/>
      </c>
      <c r="P7995" s="28" t="str">
        <f t="shared" si="626"/>
        <v/>
      </c>
      <c r="Q7995" s="24" t="str">
        <f t="shared" si="623"/>
        <v/>
      </c>
      <c r="R7995" s="24" t="str">
        <f t="shared" si="624"/>
        <v/>
      </c>
      <c r="S7995" s="27" t="str">
        <f t="shared" si="625"/>
        <v/>
      </c>
    </row>
    <row r="7996" spans="2:19" x14ac:dyDescent="0.3">
      <c r="B7996" s="24" t="str">
        <f>_xlfn.IFNA(VLOOKUP(A7996,list!B:C,2,FALSE),"")</f>
        <v/>
      </c>
      <c r="D7996" s="24" t="str">
        <f>_xlfn.IFNA(VLOOKUP(C7996,list!$G$2:$I$10,2,FALSE),"")</f>
        <v/>
      </c>
      <c r="E7996" s="24" t="str">
        <f>_xlfn.IFNA(VLOOKUP(C7996,list!G:I,3,FALSE),"")</f>
        <v/>
      </c>
      <c r="O7996" s="26" t="str">
        <f t="shared" si="622"/>
        <v/>
      </c>
      <c r="P7996" s="28" t="str">
        <f t="shared" si="626"/>
        <v/>
      </c>
      <c r="Q7996" s="24" t="str">
        <f t="shared" si="623"/>
        <v/>
      </c>
      <c r="R7996" s="24" t="str">
        <f t="shared" si="624"/>
        <v/>
      </c>
      <c r="S7996" s="27" t="str">
        <f t="shared" si="625"/>
        <v/>
      </c>
    </row>
    <row r="7997" spans="2:19" x14ac:dyDescent="0.3">
      <c r="B7997" s="24" t="str">
        <f>_xlfn.IFNA(VLOOKUP(A7997,list!B:C,2,FALSE),"")</f>
        <v/>
      </c>
      <c r="D7997" s="24" t="str">
        <f>_xlfn.IFNA(VLOOKUP(C7997,list!$G$2:$I$10,2,FALSE),"")</f>
        <v/>
      </c>
      <c r="E7997" s="24" t="str">
        <f>_xlfn.IFNA(VLOOKUP(C7997,list!G:I,3,FALSE),"")</f>
        <v/>
      </c>
      <c r="O7997" s="26" t="str">
        <f t="shared" si="622"/>
        <v/>
      </c>
      <c r="P7997" s="28" t="str">
        <f t="shared" si="626"/>
        <v/>
      </c>
      <c r="Q7997" s="24" t="str">
        <f t="shared" si="623"/>
        <v/>
      </c>
      <c r="R7997" s="24" t="str">
        <f t="shared" si="624"/>
        <v/>
      </c>
      <c r="S7997" s="27" t="str">
        <f t="shared" si="625"/>
        <v/>
      </c>
    </row>
    <row r="7998" spans="2:19" x14ac:dyDescent="0.3">
      <c r="B7998" s="24" t="str">
        <f>_xlfn.IFNA(VLOOKUP(A7998,list!B:C,2,FALSE),"")</f>
        <v/>
      </c>
      <c r="D7998" s="24" t="str">
        <f>_xlfn.IFNA(VLOOKUP(C7998,list!$G$2:$I$10,2,FALSE),"")</f>
        <v/>
      </c>
      <c r="E7998" s="24" t="str">
        <f>_xlfn.IFNA(VLOOKUP(C7998,list!G:I,3,FALSE),"")</f>
        <v/>
      </c>
      <c r="O7998" s="26" t="str">
        <f t="shared" si="622"/>
        <v/>
      </c>
      <c r="P7998" s="28" t="str">
        <f t="shared" si="626"/>
        <v/>
      </c>
      <c r="Q7998" s="24" t="str">
        <f t="shared" si="623"/>
        <v/>
      </c>
      <c r="R7998" s="24" t="str">
        <f t="shared" si="624"/>
        <v/>
      </c>
      <c r="S7998" s="27" t="str">
        <f t="shared" si="625"/>
        <v/>
      </c>
    </row>
    <row r="7999" spans="2:19" x14ac:dyDescent="0.3">
      <c r="B7999" s="24" t="str">
        <f>_xlfn.IFNA(VLOOKUP(A7999,list!B:C,2,FALSE),"")</f>
        <v/>
      </c>
      <c r="D7999" s="24" t="str">
        <f>_xlfn.IFNA(VLOOKUP(C7999,list!$G$2:$I$10,2,FALSE),"")</f>
        <v/>
      </c>
      <c r="E7999" s="24" t="str">
        <f>_xlfn.IFNA(VLOOKUP(C7999,list!G:I,3,FALSE),"")</f>
        <v/>
      </c>
      <c r="O7999" s="26" t="str">
        <f t="shared" si="622"/>
        <v/>
      </c>
      <c r="P7999" s="28" t="str">
        <f t="shared" si="626"/>
        <v/>
      </c>
      <c r="Q7999" s="24" t="str">
        <f t="shared" si="623"/>
        <v/>
      </c>
      <c r="R7999" s="24" t="str">
        <f t="shared" si="624"/>
        <v/>
      </c>
      <c r="S7999" s="27" t="str">
        <f t="shared" si="625"/>
        <v/>
      </c>
    </row>
    <row r="8000" spans="2:19" x14ac:dyDescent="0.3">
      <c r="B8000" s="24" t="str">
        <f>_xlfn.IFNA(VLOOKUP(A8000,list!B:C,2,FALSE),"")</f>
        <v/>
      </c>
      <c r="D8000" s="24" t="str">
        <f>_xlfn.IFNA(VLOOKUP(C8000,list!$G$2:$I$10,2,FALSE),"")</f>
        <v/>
      </c>
      <c r="E8000" s="24" t="str">
        <f>_xlfn.IFNA(VLOOKUP(C8000,list!G:I,3,FALSE),"")</f>
        <v/>
      </c>
      <c r="O8000" s="26" t="str">
        <f t="shared" si="622"/>
        <v/>
      </c>
      <c r="P8000" s="28" t="str">
        <f t="shared" si="626"/>
        <v/>
      </c>
      <c r="Q8000" s="24" t="str">
        <f t="shared" si="623"/>
        <v/>
      </c>
      <c r="R8000" s="24" t="str">
        <f t="shared" si="624"/>
        <v/>
      </c>
      <c r="S8000" s="27" t="str">
        <f t="shared" si="625"/>
        <v/>
      </c>
    </row>
    <row r="8001" spans="2:19" x14ac:dyDescent="0.3">
      <c r="B8001" s="24" t="str">
        <f>_xlfn.IFNA(VLOOKUP(A8001,list!B:C,2,FALSE),"")</f>
        <v/>
      </c>
      <c r="D8001" s="24" t="str">
        <f>_xlfn.IFNA(VLOOKUP(C8001,list!$G$2:$I$10,2,FALSE),"")</f>
        <v/>
      </c>
      <c r="E8001" s="24" t="str">
        <f>_xlfn.IFNA(VLOOKUP(C8001,list!G:I,3,FALSE),"")</f>
        <v/>
      </c>
      <c r="O8001" s="26" t="str">
        <f t="shared" si="622"/>
        <v/>
      </c>
      <c r="P8001" s="28" t="str">
        <f t="shared" si="626"/>
        <v/>
      </c>
      <c r="Q8001" s="24" t="str">
        <f t="shared" si="623"/>
        <v/>
      </c>
      <c r="R8001" s="24" t="str">
        <f t="shared" si="624"/>
        <v/>
      </c>
      <c r="S8001" s="27" t="str">
        <f t="shared" si="625"/>
        <v/>
      </c>
    </row>
    <row r="8002" spans="2:19" x14ac:dyDescent="0.3">
      <c r="B8002" s="24" t="str">
        <f>_xlfn.IFNA(VLOOKUP(A8002,list!B:C,2,FALSE),"")</f>
        <v/>
      </c>
      <c r="D8002" s="24" t="str">
        <f>_xlfn.IFNA(VLOOKUP(C8002,list!$G$2:$I$10,2,FALSE),"")</f>
        <v/>
      </c>
      <c r="E8002" s="24" t="str">
        <f>_xlfn.IFNA(VLOOKUP(C8002,list!G:I,3,FALSE),"")</f>
        <v/>
      </c>
      <c r="O8002" s="26" t="str">
        <f t="shared" ref="O8002:O8065" si="627">IFERROR(IF(H8002="","",DATE(YEAR(H8002),MONTH(H8002),1)),"")</f>
        <v/>
      </c>
      <c r="P8002" s="28" t="str">
        <f t="shared" si="626"/>
        <v/>
      </c>
      <c r="Q8002" s="24" t="str">
        <f t="shared" ref="Q8002:Q8065" si="628">IFERROR(IF(J8002="","",MONTH(EOMONTH(J8002,(DAY(J8002)&gt;15)+0))),"")</f>
        <v/>
      </c>
      <c r="R8002" s="24" t="str">
        <f t="shared" ref="R8002:R8065" si="629">IFERROR(IF(J8002="","",IF(AND(MONTH(J8002)=12,Q8002=1),YEAR(J8002)+1,YEAR(J8002))),"")</f>
        <v/>
      </c>
      <c r="S8002" s="27" t="str">
        <f t="shared" ref="S8002:S8065" si="630">IF(OR(Q8002="",R8002=""),"",DATE(R8002,Q8002,1))</f>
        <v/>
      </c>
    </row>
    <row r="8003" spans="2:19" x14ac:dyDescent="0.3">
      <c r="B8003" s="24" t="str">
        <f>_xlfn.IFNA(VLOOKUP(A8003,list!B:C,2,FALSE),"")</f>
        <v/>
      </c>
      <c r="D8003" s="24" t="str">
        <f>_xlfn.IFNA(VLOOKUP(C8003,list!$G$2:$I$10,2,FALSE),"")</f>
        <v/>
      </c>
      <c r="E8003" s="24" t="str">
        <f>_xlfn.IFNA(VLOOKUP(C8003,list!G:I,3,FALSE),"")</f>
        <v/>
      </c>
      <c r="O8003" s="26" t="str">
        <f t="shared" si="627"/>
        <v/>
      </c>
      <c r="P8003" s="28" t="str">
        <f t="shared" ref="P8003:P8066" si="631">IFERROR(IF(J8003&gt;0,((J8003-H8003)/7),""),"")</f>
        <v/>
      </c>
      <c r="Q8003" s="24" t="str">
        <f t="shared" si="628"/>
        <v/>
      </c>
      <c r="R8003" s="24" t="str">
        <f t="shared" si="629"/>
        <v/>
      </c>
      <c r="S8003" s="27" t="str">
        <f t="shared" si="630"/>
        <v/>
      </c>
    </row>
    <row r="8004" spans="2:19" x14ac:dyDescent="0.3">
      <c r="B8004" s="24" t="str">
        <f>_xlfn.IFNA(VLOOKUP(A8004,list!B:C,2,FALSE),"")</f>
        <v/>
      </c>
      <c r="D8004" s="24" t="str">
        <f>_xlfn.IFNA(VLOOKUP(C8004,list!$G$2:$I$10,2,FALSE),"")</f>
        <v/>
      </c>
      <c r="E8004" s="24" t="str">
        <f>_xlfn.IFNA(VLOOKUP(C8004,list!G:I,3,FALSE),"")</f>
        <v/>
      </c>
      <c r="O8004" s="26" t="str">
        <f t="shared" si="627"/>
        <v/>
      </c>
      <c r="P8004" s="28" t="str">
        <f t="shared" si="631"/>
        <v/>
      </c>
      <c r="Q8004" s="24" t="str">
        <f t="shared" si="628"/>
        <v/>
      </c>
      <c r="R8004" s="24" t="str">
        <f t="shared" si="629"/>
        <v/>
      </c>
      <c r="S8004" s="27" t="str">
        <f t="shared" si="630"/>
        <v/>
      </c>
    </row>
    <row r="8005" spans="2:19" x14ac:dyDescent="0.3">
      <c r="B8005" s="24" t="str">
        <f>_xlfn.IFNA(VLOOKUP(A8005,list!B:C,2,FALSE),"")</f>
        <v/>
      </c>
      <c r="D8005" s="24" t="str">
        <f>_xlfn.IFNA(VLOOKUP(C8005,list!$G$2:$I$10,2,FALSE),"")</f>
        <v/>
      </c>
      <c r="E8005" s="24" t="str">
        <f>_xlfn.IFNA(VLOOKUP(C8005,list!G:I,3,FALSE),"")</f>
        <v/>
      </c>
      <c r="O8005" s="26" t="str">
        <f t="shared" si="627"/>
        <v/>
      </c>
      <c r="P8005" s="28" t="str">
        <f t="shared" si="631"/>
        <v/>
      </c>
      <c r="Q8005" s="24" t="str">
        <f t="shared" si="628"/>
        <v/>
      </c>
      <c r="R8005" s="24" t="str">
        <f t="shared" si="629"/>
        <v/>
      </c>
      <c r="S8005" s="27" t="str">
        <f t="shared" si="630"/>
        <v/>
      </c>
    </row>
    <row r="8006" spans="2:19" x14ac:dyDescent="0.3">
      <c r="B8006" s="24" t="str">
        <f>_xlfn.IFNA(VLOOKUP(A8006,list!B:C,2,FALSE),"")</f>
        <v/>
      </c>
      <c r="D8006" s="24" t="str">
        <f>_xlfn.IFNA(VLOOKUP(C8006,list!$G$2:$I$10,2,FALSE),"")</f>
        <v/>
      </c>
      <c r="E8006" s="24" t="str">
        <f>_xlfn.IFNA(VLOOKUP(C8006,list!G:I,3,FALSE),"")</f>
        <v/>
      </c>
      <c r="O8006" s="26" t="str">
        <f t="shared" si="627"/>
        <v/>
      </c>
      <c r="P8006" s="28" t="str">
        <f t="shared" si="631"/>
        <v/>
      </c>
      <c r="Q8006" s="24" t="str">
        <f t="shared" si="628"/>
        <v/>
      </c>
      <c r="R8006" s="24" t="str">
        <f t="shared" si="629"/>
        <v/>
      </c>
      <c r="S8006" s="27" t="str">
        <f t="shared" si="630"/>
        <v/>
      </c>
    </row>
    <row r="8007" spans="2:19" x14ac:dyDescent="0.3">
      <c r="B8007" s="24" t="str">
        <f>_xlfn.IFNA(VLOOKUP(A8007,list!B:C,2,FALSE),"")</f>
        <v/>
      </c>
      <c r="D8007" s="24" t="str">
        <f>_xlfn.IFNA(VLOOKUP(C8007,list!$G$2:$I$10,2,FALSE),"")</f>
        <v/>
      </c>
      <c r="E8007" s="24" t="str">
        <f>_xlfn.IFNA(VLOOKUP(C8007,list!G:I,3,FALSE),"")</f>
        <v/>
      </c>
      <c r="O8007" s="26" t="str">
        <f t="shared" si="627"/>
        <v/>
      </c>
      <c r="P8007" s="28" t="str">
        <f t="shared" si="631"/>
        <v/>
      </c>
      <c r="Q8007" s="24" t="str">
        <f t="shared" si="628"/>
        <v/>
      </c>
      <c r="R8007" s="24" t="str">
        <f t="shared" si="629"/>
        <v/>
      </c>
      <c r="S8007" s="27" t="str">
        <f t="shared" si="630"/>
        <v/>
      </c>
    </row>
    <row r="8008" spans="2:19" x14ac:dyDescent="0.3">
      <c r="B8008" s="24" t="str">
        <f>_xlfn.IFNA(VLOOKUP(A8008,list!B:C,2,FALSE),"")</f>
        <v/>
      </c>
      <c r="D8008" s="24" t="str">
        <f>_xlfn.IFNA(VLOOKUP(C8008,list!$G$2:$I$10,2,FALSE),"")</f>
        <v/>
      </c>
      <c r="E8008" s="24" t="str">
        <f>_xlfn.IFNA(VLOOKUP(C8008,list!G:I,3,FALSE),"")</f>
        <v/>
      </c>
      <c r="O8008" s="26" t="str">
        <f t="shared" si="627"/>
        <v/>
      </c>
      <c r="P8008" s="28" t="str">
        <f t="shared" si="631"/>
        <v/>
      </c>
      <c r="Q8008" s="24" t="str">
        <f t="shared" si="628"/>
        <v/>
      </c>
      <c r="R8008" s="24" t="str">
        <f t="shared" si="629"/>
        <v/>
      </c>
      <c r="S8008" s="27" t="str">
        <f t="shared" si="630"/>
        <v/>
      </c>
    </row>
    <row r="8009" spans="2:19" x14ac:dyDescent="0.3">
      <c r="B8009" s="24" t="str">
        <f>_xlfn.IFNA(VLOOKUP(A8009,list!B:C,2,FALSE),"")</f>
        <v/>
      </c>
      <c r="D8009" s="24" t="str">
        <f>_xlfn.IFNA(VLOOKUP(C8009,list!$G$2:$I$10,2,FALSE),"")</f>
        <v/>
      </c>
      <c r="E8009" s="24" t="str">
        <f>_xlfn.IFNA(VLOOKUP(C8009,list!G:I,3,FALSE),"")</f>
        <v/>
      </c>
      <c r="O8009" s="26" t="str">
        <f t="shared" si="627"/>
        <v/>
      </c>
      <c r="P8009" s="28" t="str">
        <f t="shared" si="631"/>
        <v/>
      </c>
      <c r="Q8009" s="24" t="str">
        <f t="shared" si="628"/>
        <v/>
      </c>
      <c r="R8009" s="24" t="str">
        <f t="shared" si="629"/>
        <v/>
      </c>
      <c r="S8009" s="27" t="str">
        <f t="shared" si="630"/>
        <v/>
      </c>
    </row>
    <row r="8010" spans="2:19" x14ac:dyDescent="0.3">
      <c r="B8010" s="24" t="str">
        <f>_xlfn.IFNA(VLOOKUP(A8010,list!B:C,2,FALSE),"")</f>
        <v/>
      </c>
      <c r="D8010" s="24" t="str">
        <f>_xlfn.IFNA(VLOOKUP(C8010,list!$G$2:$I$10,2,FALSE),"")</f>
        <v/>
      </c>
      <c r="E8010" s="24" t="str">
        <f>_xlfn.IFNA(VLOOKUP(C8010,list!G:I,3,FALSE),"")</f>
        <v/>
      </c>
      <c r="O8010" s="26" t="str">
        <f t="shared" si="627"/>
        <v/>
      </c>
      <c r="P8010" s="28" t="str">
        <f t="shared" si="631"/>
        <v/>
      </c>
      <c r="Q8010" s="24" t="str">
        <f t="shared" si="628"/>
        <v/>
      </c>
      <c r="R8010" s="24" t="str">
        <f t="shared" si="629"/>
        <v/>
      </c>
      <c r="S8010" s="27" t="str">
        <f t="shared" si="630"/>
        <v/>
      </c>
    </row>
    <row r="8011" spans="2:19" x14ac:dyDescent="0.3">
      <c r="B8011" s="24" t="str">
        <f>_xlfn.IFNA(VLOOKUP(A8011,list!B:C,2,FALSE),"")</f>
        <v/>
      </c>
      <c r="D8011" s="24" t="str">
        <f>_xlfn.IFNA(VLOOKUP(C8011,list!$G$2:$I$10,2,FALSE),"")</f>
        <v/>
      </c>
      <c r="E8011" s="24" t="str">
        <f>_xlfn.IFNA(VLOOKUP(C8011,list!G:I,3,FALSE),"")</f>
        <v/>
      </c>
      <c r="O8011" s="26" t="str">
        <f t="shared" si="627"/>
        <v/>
      </c>
      <c r="P8011" s="28" t="str">
        <f t="shared" si="631"/>
        <v/>
      </c>
      <c r="Q8011" s="24" t="str">
        <f t="shared" si="628"/>
        <v/>
      </c>
      <c r="R8011" s="24" t="str">
        <f t="shared" si="629"/>
        <v/>
      </c>
      <c r="S8011" s="27" t="str">
        <f t="shared" si="630"/>
        <v/>
      </c>
    </row>
    <row r="8012" spans="2:19" x14ac:dyDescent="0.3">
      <c r="B8012" s="24" t="str">
        <f>_xlfn.IFNA(VLOOKUP(A8012,list!B:C,2,FALSE),"")</f>
        <v/>
      </c>
      <c r="D8012" s="24" t="str">
        <f>_xlfn.IFNA(VLOOKUP(C8012,list!$G$2:$I$10,2,FALSE),"")</f>
        <v/>
      </c>
      <c r="E8012" s="24" t="str">
        <f>_xlfn.IFNA(VLOOKUP(C8012,list!G:I,3,FALSE),"")</f>
        <v/>
      </c>
      <c r="O8012" s="26" t="str">
        <f t="shared" si="627"/>
        <v/>
      </c>
      <c r="P8012" s="28" t="str">
        <f t="shared" si="631"/>
        <v/>
      </c>
      <c r="Q8012" s="24" t="str">
        <f t="shared" si="628"/>
        <v/>
      </c>
      <c r="R8012" s="24" t="str">
        <f t="shared" si="629"/>
        <v/>
      </c>
      <c r="S8012" s="27" t="str">
        <f t="shared" si="630"/>
        <v/>
      </c>
    </row>
    <row r="8013" spans="2:19" x14ac:dyDescent="0.3">
      <c r="B8013" s="24" t="str">
        <f>_xlfn.IFNA(VLOOKUP(A8013,list!B:C,2,FALSE),"")</f>
        <v/>
      </c>
      <c r="D8013" s="24" t="str">
        <f>_xlfn.IFNA(VLOOKUP(C8013,list!$G$2:$I$10,2,FALSE),"")</f>
        <v/>
      </c>
      <c r="E8013" s="24" t="str">
        <f>_xlfn.IFNA(VLOOKUP(C8013,list!G:I,3,FALSE),"")</f>
        <v/>
      </c>
      <c r="O8013" s="26" t="str">
        <f t="shared" si="627"/>
        <v/>
      </c>
      <c r="P8013" s="28" t="str">
        <f t="shared" si="631"/>
        <v/>
      </c>
      <c r="Q8013" s="24" t="str">
        <f t="shared" si="628"/>
        <v/>
      </c>
      <c r="R8013" s="24" t="str">
        <f t="shared" si="629"/>
        <v/>
      </c>
      <c r="S8013" s="27" t="str">
        <f t="shared" si="630"/>
        <v/>
      </c>
    </row>
    <row r="8014" spans="2:19" x14ac:dyDescent="0.3">
      <c r="B8014" s="24" t="str">
        <f>_xlfn.IFNA(VLOOKUP(A8014,list!B:C,2,FALSE),"")</f>
        <v/>
      </c>
      <c r="D8014" s="24" t="str">
        <f>_xlfn.IFNA(VLOOKUP(C8014,list!$G$2:$I$10,2,FALSE),"")</f>
        <v/>
      </c>
      <c r="E8014" s="24" t="str">
        <f>_xlfn.IFNA(VLOOKUP(C8014,list!G:I,3,FALSE),"")</f>
        <v/>
      </c>
      <c r="O8014" s="26" t="str">
        <f t="shared" si="627"/>
        <v/>
      </c>
      <c r="P8014" s="28" t="str">
        <f t="shared" si="631"/>
        <v/>
      </c>
      <c r="Q8014" s="24" t="str">
        <f t="shared" si="628"/>
        <v/>
      </c>
      <c r="R8014" s="24" t="str">
        <f t="shared" si="629"/>
        <v/>
      </c>
      <c r="S8014" s="27" t="str">
        <f t="shared" si="630"/>
        <v/>
      </c>
    </row>
    <row r="8015" spans="2:19" x14ac:dyDescent="0.3">
      <c r="B8015" s="24" t="str">
        <f>_xlfn.IFNA(VLOOKUP(A8015,list!B:C,2,FALSE),"")</f>
        <v/>
      </c>
      <c r="D8015" s="24" t="str">
        <f>_xlfn.IFNA(VLOOKUP(C8015,list!$G$2:$I$10,2,FALSE),"")</f>
        <v/>
      </c>
      <c r="E8015" s="24" t="str">
        <f>_xlfn.IFNA(VLOOKUP(C8015,list!G:I,3,FALSE),"")</f>
        <v/>
      </c>
      <c r="O8015" s="26" t="str">
        <f t="shared" si="627"/>
        <v/>
      </c>
      <c r="P8015" s="28" t="str">
        <f t="shared" si="631"/>
        <v/>
      </c>
      <c r="Q8015" s="24" t="str">
        <f t="shared" si="628"/>
        <v/>
      </c>
      <c r="R8015" s="24" t="str">
        <f t="shared" si="629"/>
        <v/>
      </c>
      <c r="S8015" s="27" t="str">
        <f t="shared" si="630"/>
        <v/>
      </c>
    </row>
    <row r="8016" spans="2:19" x14ac:dyDescent="0.3">
      <c r="B8016" s="24" t="str">
        <f>_xlfn.IFNA(VLOOKUP(A8016,list!B:C,2,FALSE),"")</f>
        <v/>
      </c>
      <c r="D8016" s="24" t="str">
        <f>_xlfn.IFNA(VLOOKUP(C8016,list!$G$2:$I$10,2,FALSE),"")</f>
        <v/>
      </c>
      <c r="E8016" s="24" t="str">
        <f>_xlfn.IFNA(VLOOKUP(C8016,list!G:I,3,FALSE),"")</f>
        <v/>
      </c>
      <c r="O8016" s="26" t="str">
        <f t="shared" si="627"/>
        <v/>
      </c>
      <c r="P8016" s="28" t="str">
        <f t="shared" si="631"/>
        <v/>
      </c>
      <c r="Q8016" s="24" t="str">
        <f t="shared" si="628"/>
        <v/>
      </c>
      <c r="R8016" s="24" t="str">
        <f t="shared" si="629"/>
        <v/>
      </c>
      <c r="S8016" s="27" t="str">
        <f t="shared" si="630"/>
        <v/>
      </c>
    </row>
    <row r="8017" spans="2:19" x14ac:dyDescent="0.3">
      <c r="B8017" s="24" t="str">
        <f>_xlfn.IFNA(VLOOKUP(A8017,list!B:C,2,FALSE),"")</f>
        <v/>
      </c>
      <c r="D8017" s="24" t="str">
        <f>_xlfn.IFNA(VLOOKUP(C8017,list!$G$2:$I$10,2,FALSE),"")</f>
        <v/>
      </c>
      <c r="E8017" s="24" t="str">
        <f>_xlfn.IFNA(VLOOKUP(C8017,list!G:I,3,FALSE),"")</f>
        <v/>
      </c>
      <c r="O8017" s="26" t="str">
        <f t="shared" si="627"/>
        <v/>
      </c>
      <c r="P8017" s="28" t="str">
        <f t="shared" si="631"/>
        <v/>
      </c>
      <c r="Q8017" s="24" t="str">
        <f t="shared" si="628"/>
        <v/>
      </c>
      <c r="R8017" s="24" t="str">
        <f t="shared" si="629"/>
        <v/>
      </c>
      <c r="S8017" s="27" t="str">
        <f t="shared" si="630"/>
        <v/>
      </c>
    </row>
    <row r="8018" spans="2:19" x14ac:dyDescent="0.3">
      <c r="B8018" s="24" t="str">
        <f>_xlfn.IFNA(VLOOKUP(A8018,list!B:C,2,FALSE),"")</f>
        <v/>
      </c>
      <c r="D8018" s="24" t="str">
        <f>_xlfn.IFNA(VLOOKUP(C8018,list!$G$2:$I$10,2,FALSE),"")</f>
        <v/>
      </c>
      <c r="E8018" s="24" t="str">
        <f>_xlfn.IFNA(VLOOKUP(C8018,list!G:I,3,FALSE),"")</f>
        <v/>
      </c>
      <c r="O8018" s="26" t="str">
        <f t="shared" si="627"/>
        <v/>
      </c>
      <c r="P8018" s="28" t="str">
        <f t="shared" si="631"/>
        <v/>
      </c>
      <c r="Q8018" s="24" t="str">
        <f t="shared" si="628"/>
        <v/>
      </c>
      <c r="R8018" s="24" t="str">
        <f t="shared" si="629"/>
        <v/>
      </c>
      <c r="S8018" s="27" t="str">
        <f t="shared" si="630"/>
        <v/>
      </c>
    </row>
    <row r="8019" spans="2:19" x14ac:dyDescent="0.3">
      <c r="B8019" s="24" t="str">
        <f>_xlfn.IFNA(VLOOKUP(A8019,list!B:C,2,FALSE),"")</f>
        <v/>
      </c>
      <c r="D8019" s="24" t="str">
        <f>_xlfn.IFNA(VLOOKUP(C8019,list!$G$2:$I$10,2,FALSE),"")</f>
        <v/>
      </c>
      <c r="E8019" s="24" t="str">
        <f>_xlfn.IFNA(VLOOKUP(C8019,list!G:I,3,FALSE),"")</f>
        <v/>
      </c>
      <c r="O8019" s="26" t="str">
        <f t="shared" si="627"/>
        <v/>
      </c>
      <c r="P8019" s="28" t="str">
        <f t="shared" si="631"/>
        <v/>
      </c>
      <c r="Q8019" s="24" t="str">
        <f t="shared" si="628"/>
        <v/>
      </c>
      <c r="R8019" s="24" t="str">
        <f t="shared" si="629"/>
        <v/>
      </c>
      <c r="S8019" s="27" t="str">
        <f t="shared" si="630"/>
        <v/>
      </c>
    </row>
    <row r="8020" spans="2:19" x14ac:dyDescent="0.3">
      <c r="B8020" s="24" t="str">
        <f>_xlfn.IFNA(VLOOKUP(A8020,list!B:C,2,FALSE),"")</f>
        <v/>
      </c>
      <c r="D8020" s="24" t="str">
        <f>_xlfn.IFNA(VLOOKUP(C8020,list!$G$2:$I$10,2,FALSE),"")</f>
        <v/>
      </c>
      <c r="E8020" s="24" t="str">
        <f>_xlfn.IFNA(VLOOKUP(C8020,list!G:I,3,FALSE),"")</f>
        <v/>
      </c>
      <c r="O8020" s="26" t="str">
        <f t="shared" si="627"/>
        <v/>
      </c>
      <c r="P8020" s="28" t="str">
        <f t="shared" si="631"/>
        <v/>
      </c>
      <c r="Q8020" s="24" t="str">
        <f t="shared" si="628"/>
        <v/>
      </c>
      <c r="R8020" s="24" t="str">
        <f t="shared" si="629"/>
        <v/>
      </c>
      <c r="S8020" s="27" t="str">
        <f t="shared" si="630"/>
        <v/>
      </c>
    </row>
    <row r="8021" spans="2:19" x14ac:dyDescent="0.3">
      <c r="B8021" s="24" t="str">
        <f>_xlfn.IFNA(VLOOKUP(A8021,list!B:C,2,FALSE),"")</f>
        <v/>
      </c>
      <c r="D8021" s="24" t="str">
        <f>_xlfn.IFNA(VLOOKUP(C8021,list!$G$2:$I$10,2,FALSE),"")</f>
        <v/>
      </c>
      <c r="E8021" s="24" t="str">
        <f>_xlfn.IFNA(VLOOKUP(C8021,list!G:I,3,FALSE),"")</f>
        <v/>
      </c>
      <c r="O8021" s="26" t="str">
        <f t="shared" si="627"/>
        <v/>
      </c>
      <c r="P8021" s="28" t="str">
        <f t="shared" si="631"/>
        <v/>
      </c>
      <c r="Q8021" s="24" t="str">
        <f t="shared" si="628"/>
        <v/>
      </c>
      <c r="R8021" s="24" t="str">
        <f t="shared" si="629"/>
        <v/>
      </c>
      <c r="S8021" s="27" t="str">
        <f t="shared" si="630"/>
        <v/>
      </c>
    </row>
    <row r="8022" spans="2:19" x14ac:dyDescent="0.3">
      <c r="B8022" s="24" t="str">
        <f>_xlfn.IFNA(VLOOKUP(A8022,list!B:C,2,FALSE),"")</f>
        <v/>
      </c>
      <c r="D8022" s="24" t="str">
        <f>_xlfn.IFNA(VLOOKUP(C8022,list!$G$2:$I$10,2,FALSE),"")</f>
        <v/>
      </c>
      <c r="E8022" s="24" t="str">
        <f>_xlfn.IFNA(VLOOKUP(C8022,list!G:I,3,FALSE),"")</f>
        <v/>
      </c>
      <c r="O8022" s="26" t="str">
        <f t="shared" si="627"/>
        <v/>
      </c>
      <c r="P8022" s="28" t="str">
        <f t="shared" si="631"/>
        <v/>
      </c>
      <c r="Q8022" s="24" t="str">
        <f t="shared" si="628"/>
        <v/>
      </c>
      <c r="R8022" s="24" t="str">
        <f t="shared" si="629"/>
        <v/>
      </c>
      <c r="S8022" s="27" t="str">
        <f t="shared" si="630"/>
        <v/>
      </c>
    </row>
    <row r="8023" spans="2:19" x14ac:dyDescent="0.3">
      <c r="B8023" s="24" t="str">
        <f>_xlfn.IFNA(VLOOKUP(A8023,list!B:C,2,FALSE),"")</f>
        <v/>
      </c>
      <c r="D8023" s="24" t="str">
        <f>_xlfn.IFNA(VLOOKUP(C8023,list!$G$2:$I$10,2,FALSE),"")</f>
        <v/>
      </c>
      <c r="E8023" s="24" t="str">
        <f>_xlfn.IFNA(VLOOKUP(C8023,list!G:I,3,FALSE),"")</f>
        <v/>
      </c>
      <c r="O8023" s="26" t="str">
        <f t="shared" si="627"/>
        <v/>
      </c>
      <c r="P8023" s="28" t="str">
        <f t="shared" si="631"/>
        <v/>
      </c>
      <c r="Q8023" s="24" t="str">
        <f t="shared" si="628"/>
        <v/>
      </c>
      <c r="R8023" s="24" t="str">
        <f t="shared" si="629"/>
        <v/>
      </c>
      <c r="S8023" s="27" t="str">
        <f t="shared" si="630"/>
        <v/>
      </c>
    </row>
    <row r="8024" spans="2:19" x14ac:dyDescent="0.3">
      <c r="B8024" s="24" t="str">
        <f>_xlfn.IFNA(VLOOKUP(A8024,list!B:C,2,FALSE),"")</f>
        <v/>
      </c>
      <c r="D8024" s="24" t="str">
        <f>_xlfn.IFNA(VLOOKUP(C8024,list!$G$2:$I$10,2,FALSE),"")</f>
        <v/>
      </c>
      <c r="E8024" s="24" t="str">
        <f>_xlfn.IFNA(VLOOKUP(C8024,list!G:I,3,FALSE),"")</f>
        <v/>
      </c>
      <c r="O8024" s="26" t="str">
        <f t="shared" si="627"/>
        <v/>
      </c>
      <c r="P8024" s="28" t="str">
        <f t="shared" si="631"/>
        <v/>
      </c>
      <c r="Q8024" s="24" t="str">
        <f t="shared" si="628"/>
        <v/>
      </c>
      <c r="R8024" s="24" t="str">
        <f t="shared" si="629"/>
        <v/>
      </c>
      <c r="S8024" s="27" t="str">
        <f t="shared" si="630"/>
        <v/>
      </c>
    </row>
    <row r="8025" spans="2:19" x14ac:dyDescent="0.3">
      <c r="B8025" s="24" t="str">
        <f>_xlfn.IFNA(VLOOKUP(A8025,list!B:C,2,FALSE),"")</f>
        <v/>
      </c>
      <c r="D8025" s="24" t="str">
        <f>_xlfn.IFNA(VLOOKUP(C8025,list!$G$2:$I$10,2,FALSE),"")</f>
        <v/>
      </c>
      <c r="E8025" s="24" t="str">
        <f>_xlfn.IFNA(VLOOKUP(C8025,list!G:I,3,FALSE),"")</f>
        <v/>
      </c>
      <c r="O8025" s="26" t="str">
        <f t="shared" si="627"/>
        <v/>
      </c>
      <c r="P8025" s="28" t="str">
        <f t="shared" si="631"/>
        <v/>
      </c>
      <c r="Q8025" s="24" t="str">
        <f t="shared" si="628"/>
        <v/>
      </c>
      <c r="R8025" s="24" t="str">
        <f t="shared" si="629"/>
        <v/>
      </c>
      <c r="S8025" s="27" t="str">
        <f t="shared" si="630"/>
        <v/>
      </c>
    </row>
    <row r="8026" spans="2:19" x14ac:dyDescent="0.3">
      <c r="B8026" s="24" t="str">
        <f>_xlfn.IFNA(VLOOKUP(A8026,list!B:C,2,FALSE),"")</f>
        <v/>
      </c>
      <c r="D8026" s="24" t="str">
        <f>_xlfn.IFNA(VLOOKUP(C8026,list!$G$2:$I$10,2,FALSE),"")</f>
        <v/>
      </c>
      <c r="E8026" s="24" t="str">
        <f>_xlfn.IFNA(VLOOKUP(C8026,list!G:I,3,FALSE),"")</f>
        <v/>
      </c>
      <c r="O8026" s="26" t="str">
        <f t="shared" si="627"/>
        <v/>
      </c>
      <c r="P8026" s="28" t="str">
        <f t="shared" si="631"/>
        <v/>
      </c>
      <c r="Q8026" s="24" t="str">
        <f t="shared" si="628"/>
        <v/>
      </c>
      <c r="R8026" s="24" t="str">
        <f t="shared" si="629"/>
        <v/>
      </c>
      <c r="S8026" s="27" t="str">
        <f t="shared" si="630"/>
        <v/>
      </c>
    </row>
    <row r="8027" spans="2:19" x14ac:dyDescent="0.3">
      <c r="B8027" s="24" t="str">
        <f>_xlfn.IFNA(VLOOKUP(A8027,list!B:C,2,FALSE),"")</f>
        <v/>
      </c>
      <c r="D8027" s="24" t="str">
        <f>_xlfn.IFNA(VLOOKUP(C8027,list!$G$2:$I$10,2,FALSE),"")</f>
        <v/>
      </c>
      <c r="E8027" s="24" t="str">
        <f>_xlfn.IFNA(VLOOKUP(C8027,list!G:I,3,FALSE),"")</f>
        <v/>
      </c>
      <c r="O8027" s="26" t="str">
        <f t="shared" si="627"/>
        <v/>
      </c>
      <c r="P8027" s="28" t="str">
        <f t="shared" si="631"/>
        <v/>
      </c>
      <c r="Q8027" s="24" t="str">
        <f t="shared" si="628"/>
        <v/>
      </c>
      <c r="R8027" s="24" t="str">
        <f t="shared" si="629"/>
        <v/>
      </c>
      <c r="S8027" s="27" t="str">
        <f t="shared" si="630"/>
        <v/>
      </c>
    </row>
    <row r="8028" spans="2:19" x14ac:dyDescent="0.3">
      <c r="B8028" s="24" t="str">
        <f>_xlfn.IFNA(VLOOKUP(A8028,list!B:C,2,FALSE),"")</f>
        <v/>
      </c>
      <c r="D8028" s="24" t="str">
        <f>_xlfn.IFNA(VLOOKUP(C8028,list!$G$2:$I$10,2,FALSE),"")</f>
        <v/>
      </c>
      <c r="E8028" s="24" t="str">
        <f>_xlfn.IFNA(VLOOKUP(C8028,list!G:I,3,FALSE),"")</f>
        <v/>
      </c>
      <c r="O8028" s="26" t="str">
        <f t="shared" si="627"/>
        <v/>
      </c>
      <c r="P8028" s="28" t="str">
        <f t="shared" si="631"/>
        <v/>
      </c>
      <c r="Q8028" s="24" t="str">
        <f t="shared" si="628"/>
        <v/>
      </c>
      <c r="R8028" s="24" t="str">
        <f t="shared" si="629"/>
        <v/>
      </c>
      <c r="S8028" s="27" t="str">
        <f t="shared" si="630"/>
        <v/>
      </c>
    </row>
    <row r="8029" spans="2:19" x14ac:dyDescent="0.3">
      <c r="B8029" s="24" t="str">
        <f>_xlfn.IFNA(VLOOKUP(A8029,list!B:C,2,FALSE),"")</f>
        <v/>
      </c>
      <c r="D8029" s="24" t="str">
        <f>_xlfn.IFNA(VLOOKUP(C8029,list!$G$2:$I$10,2,FALSE),"")</f>
        <v/>
      </c>
      <c r="E8029" s="24" t="str">
        <f>_xlfn.IFNA(VLOOKUP(C8029,list!G:I,3,FALSE),"")</f>
        <v/>
      </c>
      <c r="O8029" s="26" t="str">
        <f t="shared" si="627"/>
        <v/>
      </c>
      <c r="P8029" s="28" t="str">
        <f t="shared" si="631"/>
        <v/>
      </c>
      <c r="Q8029" s="24" t="str">
        <f t="shared" si="628"/>
        <v/>
      </c>
      <c r="R8029" s="24" t="str">
        <f t="shared" si="629"/>
        <v/>
      </c>
      <c r="S8029" s="27" t="str">
        <f t="shared" si="630"/>
        <v/>
      </c>
    </row>
    <row r="8030" spans="2:19" x14ac:dyDescent="0.3">
      <c r="B8030" s="24" t="str">
        <f>_xlfn.IFNA(VLOOKUP(A8030,list!B:C,2,FALSE),"")</f>
        <v/>
      </c>
      <c r="D8030" s="24" t="str">
        <f>_xlfn.IFNA(VLOOKUP(C8030,list!$G$2:$I$10,2,FALSE),"")</f>
        <v/>
      </c>
      <c r="E8030" s="24" t="str">
        <f>_xlfn.IFNA(VLOOKUP(C8030,list!G:I,3,FALSE),"")</f>
        <v/>
      </c>
      <c r="O8030" s="26" t="str">
        <f t="shared" si="627"/>
        <v/>
      </c>
      <c r="P8030" s="28" t="str">
        <f t="shared" si="631"/>
        <v/>
      </c>
      <c r="Q8030" s="24" t="str">
        <f t="shared" si="628"/>
        <v/>
      </c>
      <c r="R8030" s="24" t="str">
        <f t="shared" si="629"/>
        <v/>
      </c>
      <c r="S8030" s="27" t="str">
        <f t="shared" si="630"/>
        <v/>
      </c>
    </row>
    <row r="8031" spans="2:19" x14ac:dyDescent="0.3">
      <c r="B8031" s="24" t="str">
        <f>_xlfn.IFNA(VLOOKUP(A8031,list!B:C,2,FALSE),"")</f>
        <v/>
      </c>
      <c r="D8031" s="24" t="str">
        <f>_xlfn.IFNA(VLOOKUP(C8031,list!$G$2:$I$10,2,FALSE),"")</f>
        <v/>
      </c>
      <c r="E8031" s="24" t="str">
        <f>_xlfn.IFNA(VLOOKUP(C8031,list!G:I,3,FALSE),"")</f>
        <v/>
      </c>
      <c r="O8031" s="26" t="str">
        <f t="shared" si="627"/>
        <v/>
      </c>
      <c r="P8031" s="28" t="str">
        <f t="shared" si="631"/>
        <v/>
      </c>
      <c r="Q8031" s="24" t="str">
        <f t="shared" si="628"/>
        <v/>
      </c>
      <c r="R8031" s="24" t="str">
        <f t="shared" si="629"/>
        <v/>
      </c>
      <c r="S8031" s="27" t="str">
        <f t="shared" si="630"/>
        <v/>
      </c>
    </row>
    <row r="8032" spans="2:19" x14ac:dyDescent="0.3">
      <c r="B8032" s="24" t="str">
        <f>_xlfn.IFNA(VLOOKUP(A8032,list!B:C,2,FALSE),"")</f>
        <v/>
      </c>
      <c r="D8032" s="24" t="str">
        <f>_xlfn.IFNA(VLOOKUP(C8032,list!$G$2:$I$10,2,FALSE),"")</f>
        <v/>
      </c>
      <c r="E8032" s="24" t="str">
        <f>_xlfn.IFNA(VLOOKUP(C8032,list!G:I,3,FALSE),"")</f>
        <v/>
      </c>
      <c r="O8032" s="26" t="str">
        <f t="shared" si="627"/>
        <v/>
      </c>
      <c r="P8032" s="28" t="str">
        <f t="shared" si="631"/>
        <v/>
      </c>
      <c r="Q8032" s="24" t="str">
        <f t="shared" si="628"/>
        <v/>
      </c>
      <c r="R8032" s="24" t="str">
        <f t="shared" si="629"/>
        <v/>
      </c>
      <c r="S8032" s="27" t="str">
        <f t="shared" si="630"/>
        <v/>
      </c>
    </row>
    <row r="8033" spans="2:19" x14ac:dyDescent="0.3">
      <c r="B8033" s="24" t="str">
        <f>_xlfn.IFNA(VLOOKUP(A8033,list!B:C,2,FALSE),"")</f>
        <v/>
      </c>
      <c r="D8033" s="24" t="str">
        <f>_xlfn.IFNA(VLOOKUP(C8033,list!$G$2:$I$10,2,FALSE),"")</f>
        <v/>
      </c>
      <c r="E8033" s="24" t="str">
        <f>_xlfn.IFNA(VLOOKUP(C8033,list!G:I,3,FALSE),"")</f>
        <v/>
      </c>
      <c r="O8033" s="26" t="str">
        <f t="shared" si="627"/>
        <v/>
      </c>
      <c r="P8033" s="28" t="str">
        <f t="shared" si="631"/>
        <v/>
      </c>
      <c r="Q8033" s="24" t="str">
        <f t="shared" si="628"/>
        <v/>
      </c>
      <c r="R8033" s="24" t="str">
        <f t="shared" si="629"/>
        <v/>
      </c>
      <c r="S8033" s="27" t="str">
        <f t="shared" si="630"/>
        <v/>
      </c>
    </row>
    <row r="8034" spans="2:19" x14ac:dyDescent="0.3">
      <c r="B8034" s="24" t="str">
        <f>_xlfn.IFNA(VLOOKUP(A8034,list!B:C,2,FALSE),"")</f>
        <v/>
      </c>
      <c r="D8034" s="24" t="str">
        <f>_xlfn.IFNA(VLOOKUP(C8034,list!$G$2:$I$10,2,FALSE),"")</f>
        <v/>
      </c>
      <c r="E8034" s="24" t="str">
        <f>_xlfn.IFNA(VLOOKUP(C8034,list!G:I,3,FALSE),"")</f>
        <v/>
      </c>
      <c r="O8034" s="26" t="str">
        <f t="shared" si="627"/>
        <v/>
      </c>
      <c r="P8034" s="28" t="str">
        <f t="shared" si="631"/>
        <v/>
      </c>
      <c r="Q8034" s="24" t="str">
        <f t="shared" si="628"/>
        <v/>
      </c>
      <c r="R8034" s="24" t="str">
        <f t="shared" si="629"/>
        <v/>
      </c>
      <c r="S8034" s="27" t="str">
        <f t="shared" si="630"/>
        <v/>
      </c>
    </row>
    <row r="8035" spans="2:19" x14ac:dyDescent="0.3">
      <c r="B8035" s="24" t="str">
        <f>_xlfn.IFNA(VLOOKUP(A8035,list!B:C,2,FALSE),"")</f>
        <v/>
      </c>
      <c r="D8035" s="24" t="str">
        <f>_xlfn.IFNA(VLOOKUP(C8035,list!$G$2:$I$10,2,FALSE),"")</f>
        <v/>
      </c>
      <c r="E8035" s="24" t="str">
        <f>_xlfn.IFNA(VLOOKUP(C8035,list!G:I,3,FALSE),"")</f>
        <v/>
      </c>
      <c r="O8035" s="26" t="str">
        <f t="shared" si="627"/>
        <v/>
      </c>
      <c r="P8035" s="28" t="str">
        <f t="shared" si="631"/>
        <v/>
      </c>
      <c r="Q8035" s="24" t="str">
        <f t="shared" si="628"/>
        <v/>
      </c>
      <c r="R8035" s="24" t="str">
        <f t="shared" si="629"/>
        <v/>
      </c>
      <c r="S8035" s="27" t="str">
        <f t="shared" si="630"/>
        <v/>
      </c>
    </row>
    <row r="8036" spans="2:19" x14ac:dyDescent="0.3">
      <c r="B8036" s="24" t="str">
        <f>_xlfn.IFNA(VLOOKUP(A8036,list!B:C,2,FALSE),"")</f>
        <v/>
      </c>
      <c r="D8036" s="24" t="str">
        <f>_xlfn.IFNA(VLOOKUP(C8036,list!$G$2:$I$10,2,FALSE),"")</f>
        <v/>
      </c>
      <c r="E8036" s="24" t="str">
        <f>_xlfn.IFNA(VLOOKUP(C8036,list!G:I,3,FALSE),"")</f>
        <v/>
      </c>
      <c r="O8036" s="26" t="str">
        <f t="shared" si="627"/>
        <v/>
      </c>
      <c r="P8036" s="28" t="str">
        <f t="shared" si="631"/>
        <v/>
      </c>
      <c r="Q8036" s="24" t="str">
        <f t="shared" si="628"/>
        <v/>
      </c>
      <c r="R8036" s="24" t="str">
        <f t="shared" si="629"/>
        <v/>
      </c>
      <c r="S8036" s="27" t="str">
        <f t="shared" si="630"/>
        <v/>
      </c>
    </row>
    <row r="8037" spans="2:19" x14ac:dyDescent="0.3">
      <c r="B8037" s="24" t="str">
        <f>_xlfn.IFNA(VLOOKUP(A8037,list!B:C,2,FALSE),"")</f>
        <v/>
      </c>
      <c r="D8037" s="24" t="str">
        <f>_xlfn.IFNA(VLOOKUP(C8037,list!$G$2:$I$10,2,FALSE),"")</f>
        <v/>
      </c>
      <c r="E8037" s="24" t="str">
        <f>_xlfn.IFNA(VLOOKUP(C8037,list!G:I,3,FALSE),"")</f>
        <v/>
      </c>
      <c r="O8037" s="26" t="str">
        <f t="shared" si="627"/>
        <v/>
      </c>
      <c r="P8037" s="28" t="str">
        <f t="shared" si="631"/>
        <v/>
      </c>
      <c r="Q8037" s="24" t="str">
        <f t="shared" si="628"/>
        <v/>
      </c>
      <c r="R8037" s="24" t="str">
        <f t="shared" si="629"/>
        <v/>
      </c>
      <c r="S8037" s="27" t="str">
        <f t="shared" si="630"/>
        <v/>
      </c>
    </row>
    <row r="8038" spans="2:19" x14ac:dyDescent="0.3">
      <c r="B8038" s="24" t="str">
        <f>_xlfn.IFNA(VLOOKUP(A8038,list!B:C,2,FALSE),"")</f>
        <v/>
      </c>
      <c r="D8038" s="24" t="str">
        <f>_xlfn.IFNA(VLOOKUP(C8038,list!$G$2:$I$10,2,FALSE),"")</f>
        <v/>
      </c>
      <c r="E8038" s="24" t="str">
        <f>_xlfn.IFNA(VLOOKUP(C8038,list!G:I,3,FALSE),"")</f>
        <v/>
      </c>
      <c r="O8038" s="26" t="str">
        <f t="shared" si="627"/>
        <v/>
      </c>
      <c r="P8038" s="28" t="str">
        <f t="shared" si="631"/>
        <v/>
      </c>
      <c r="Q8038" s="24" t="str">
        <f t="shared" si="628"/>
        <v/>
      </c>
      <c r="R8038" s="24" t="str">
        <f t="shared" si="629"/>
        <v/>
      </c>
      <c r="S8038" s="27" t="str">
        <f t="shared" si="630"/>
        <v/>
      </c>
    </row>
    <row r="8039" spans="2:19" x14ac:dyDescent="0.3">
      <c r="B8039" s="24" t="str">
        <f>_xlfn.IFNA(VLOOKUP(A8039,list!B:C,2,FALSE),"")</f>
        <v/>
      </c>
      <c r="D8039" s="24" t="str">
        <f>_xlfn.IFNA(VLOOKUP(C8039,list!$G$2:$I$10,2,FALSE),"")</f>
        <v/>
      </c>
      <c r="E8039" s="24" t="str">
        <f>_xlfn.IFNA(VLOOKUP(C8039,list!G:I,3,FALSE),"")</f>
        <v/>
      </c>
      <c r="O8039" s="26" t="str">
        <f t="shared" si="627"/>
        <v/>
      </c>
      <c r="P8039" s="28" t="str">
        <f t="shared" si="631"/>
        <v/>
      </c>
      <c r="Q8039" s="24" t="str">
        <f t="shared" si="628"/>
        <v/>
      </c>
      <c r="R8039" s="24" t="str">
        <f t="shared" si="629"/>
        <v/>
      </c>
      <c r="S8039" s="27" t="str">
        <f t="shared" si="630"/>
        <v/>
      </c>
    </row>
    <row r="8040" spans="2:19" x14ac:dyDescent="0.3">
      <c r="B8040" s="24" t="str">
        <f>_xlfn.IFNA(VLOOKUP(A8040,list!B:C,2,FALSE),"")</f>
        <v/>
      </c>
      <c r="D8040" s="24" t="str">
        <f>_xlfn.IFNA(VLOOKUP(C8040,list!$G$2:$I$10,2,FALSE),"")</f>
        <v/>
      </c>
      <c r="E8040" s="24" t="str">
        <f>_xlfn.IFNA(VLOOKUP(C8040,list!G:I,3,FALSE),"")</f>
        <v/>
      </c>
      <c r="O8040" s="26" t="str">
        <f t="shared" si="627"/>
        <v/>
      </c>
      <c r="P8040" s="28" t="str">
        <f t="shared" si="631"/>
        <v/>
      </c>
      <c r="Q8040" s="24" t="str">
        <f t="shared" si="628"/>
        <v/>
      </c>
      <c r="R8040" s="24" t="str">
        <f t="shared" si="629"/>
        <v/>
      </c>
      <c r="S8040" s="27" t="str">
        <f t="shared" si="630"/>
        <v/>
      </c>
    </row>
    <row r="8041" spans="2:19" x14ac:dyDescent="0.3">
      <c r="B8041" s="24" t="str">
        <f>_xlfn.IFNA(VLOOKUP(A8041,list!B:C,2,FALSE),"")</f>
        <v/>
      </c>
      <c r="D8041" s="24" t="str">
        <f>_xlfn.IFNA(VLOOKUP(C8041,list!$G$2:$I$10,2,FALSE),"")</f>
        <v/>
      </c>
      <c r="E8041" s="24" t="str">
        <f>_xlfn.IFNA(VLOOKUP(C8041,list!G:I,3,FALSE),"")</f>
        <v/>
      </c>
      <c r="O8041" s="26" t="str">
        <f t="shared" si="627"/>
        <v/>
      </c>
      <c r="P8041" s="28" t="str">
        <f t="shared" si="631"/>
        <v/>
      </c>
      <c r="Q8041" s="24" t="str">
        <f t="shared" si="628"/>
        <v/>
      </c>
      <c r="R8041" s="24" t="str">
        <f t="shared" si="629"/>
        <v/>
      </c>
      <c r="S8041" s="27" t="str">
        <f t="shared" si="630"/>
        <v/>
      </c>
    </row>
    <row r="8042" spans="2:19" x14ac:dyDescent="0.3">
      <c r="B8042" s="24" t="str">
        <f>_xlfn.IFNA(VLOOKUP(A8042,list!B:C,2,FALSE),"")</f>
        <v/>
      </c>
      <c r="D8042" s="24" t="str">
        <f>_xlfn.IFNA(VLOOKUP(C8042,list!$G$2:$I$10,2,FALSE),"")</f>
        <v/>
      </c>
      <c r="E8042" s="24" t="str">
        <f>_xlfn.IFNA(VLOOKUP(C8042,list!G:I,3,FALSE),"")</f>
        <v/>
      </c>
      <c r="O8042" s="26" t="str">
        <f t="shared" si="627"/>
        <v/>
      </c>
      <c r="P8042" s="28" t="str">
        <f t="shared" si="631"/>
        <v/>
      </c>
      <c r="Q8042" s="24" t="str">
        <f t="shared" si="628"/>
        <v/>
      </c>
      <c r="R8042" s="24" t="str">
        <f t="shared" si="629"/>
        <v/>
      </c>
      <c r="S8042" s="27" t="str">
        <f t="shared" si="630"/>
        <v/>
      </c>
    </row>
    <row r="8043" spans="2:19" x14ac:dyDescent="0.3">
      <c r="B8043" s="24" t="str">
        <f>_xlfn.IFNA(VLOOKUP(A8043,list!B:C,2,FALSE),"")</f>
        <v/>
      </c>
      <c r="D8043" s="24" t="str">
        <f>_xlfn.IFNA(VLOOKUP(C8043,list!$G$2:$I$10,2,FALSE),"")</f>
        <v/>
      </c>
      <c r="E8043" s="24" t="str">
        <f>_xlfn.IFNA(VLOOKUP(C8043,list!G:I,3,FALSE),"")</f>
        <v/>
      </c>
      <c r="O8043" s="26" t="str">
        <f t="shared" si="627"/>
        <v/>
      </c>
      <c r="P8043" s="28" t="str">
        <f t="shared" si="631"/>
        <v/>
      </c>
      <c r="Q8043" s="24" t="str">
        <f t="shared" si="628"/>
        <v/>
      </c>
      <c r="R8043" s="24" t="str">
        <f t="shared" si="629"/>
        <v/>
      </c>
      <c r="S8043" s="27" t="str">
        <f t="shared" si="630"/>
        <v/>
      </c>
    </row>
    <row r="8044" spans="2:19" x14ac:dyDescent="0.3">
      <c r="B8044" s="24" t="str">
        <f>_xlfn.IFNA(VLOOKUP(A8044,list!B:C,2,FALSE),"")</f>
        <v/>
      </c>
      <c r="D8044" s="24" t="str">
        <f>_xlfn.IFNA(VLOOKUP(C8044,list!$G$2:$I$10,2,FALSE),"")</f>
        <v/>
      </c>
      <c r="E8044" s="24" t="str">
        <f>_xlfn.IFNA(VLOOKUP(C8044,list!G:I,3,FALSE),"")</f>
        <v/>
      </c>
      <c r="O8044" s="26" t="str">
        <f t="shared" si="627"/>
        <v/>
      </c>
      <c r="P8044" s="28" t="str">
        <f t="shared" si="631"/>
        <v/>
      </c>
      <c r="Q8044" s="24" t="str">
        <f t="shared" si="628"/>
        <v/>
      </c>
      <c r="R8044" s="24" t="str">
        <f t="shared" si="629"/>
        <v/>
      </c>
      <c r="S8044" s="27" t="str">
        <f t="shared" si="630"/>
        <v/>
      </c>
    </row>
    <row r="8045" spans="2:19" x14ac:dyDescent="0.3">
      <c r="B8045" s="24" t="str">
        <f>_xlfn.IFNA(VLOOKUP(A8045,list!B:C,2,FALSE),"")</f>
        <v/>
      </c>
      <c r="D8045" s="24" t="str">
        <f>_xlfn.IFNA(VLOOKUP(C8045,list!$G$2:$I$10,2,FALSE),"")</f>
        <v/>
      </c>
      <c r="E8045" s="24" t="str">
        <f>_xlfn.IFNA(VLOOKUP(C8045,list!G:I,3,FALSE),"")</f>
        <v/>
      </c>
      <c r="O8045" s="26" t="str">
        <f t="shared" si="627"/>
        <v/>
      </c>
      <c r="P8045" s="28" t="str">
        <f t="shared" si="631"/>
        <v/>
      </c>
      <c r="Q8045" s="24" t="str">
        <f t="shared" si="628"/>
        <v/>
      </c>
      <c r="R8045" s="24" t="str">
        <f t="shared" si="629"/>
        <v/>
      </c>
      <c r="S8045" s="27" t="str">
        <f t="shared" si="630"/>
        <v/>
      </c>
    </row>
    <row r="8046" spans="2:19" x14ac:dyDescent="0.3">
      <c r="B8046" s="24" t="str">
        <f>_xlfn.IFNA(VLOOKUP(A8046,list!B:C,2,FALSE),"")</f>
        <v/>
      </c>
      <c r="D8046" s="24" t="str">
        <f>_xlfn.IFNA(VLOOKUP(C8046,list!$G$2:$I$10,2,FALSE),"")</f>
        <v/>
      </c>
      <c r="E8046" s="24" t="str">
        <f>_xlfn.IFNA(VLOOKUP(C8046,list!G:I,3,FALSE),"")</f>
        <v/>
      </c>
      <c r="O8046" s="26" t="str">
        <f t="shared" si="627"/>
        <v/>
      </c>
      <c r="P8046" s="28" t="str">
        <f t="shared" si="631"/>
        <v/>
      </c>
      <c r="Q8046" s="24" t="str">
        <f t="shared" si="628"/>
        <v/>
      </c>
      <c r="R8046" s="24" t="str">
        <f t="shared" si="629"/>
        <v/>
      </c>
      <c r="S8046" s="27" t="str">
        <f t="shared" si="630"/>
        <v/>
      </c>
    </row>
    <row r="8047" spans="2:19" x14ac:dyDescent="0.3">
      <c r="B8047" s="24" t="str">
        <f>_xlfn.IFNA(VLOOKUP(A8047,list!B:C,2,FALSE),"")</f>
        <v/>
      </c>
      <c r="D8047" s="24" t="str">
        <f>_xlfn.IFNA(VLOOKUP(C8047,list!$G$2:$I$10,2,FALSE),"")</f>
        <v/>
      </c>
      <c r="E8047" s="24" t="str">
        <f>_xlfn.IFNA(VLOOKUP(C8047,list!G:I,3,FALSE),"")</f>
        <v/>
      </c>
      <c r="O8047" s="26" t="str">
        <f t="shared" si="627"/>
        <v/>
      </c>
      <c r="P8047" s="28" t="str">
        <f t="shared" si="631"/>
        <v/>
      </c>
      <c r="Q8047" s="24" t="str">
        <f t="shared" si="628"/>
        <v/>
      </c>
      <c r="R8047" s="24" t="str">
        <f t="shared" si="629"/>
        <v/>
      </c>
      <c r="S8047" s="27" t="str">
        <f t="shared" si="630"/>
        <v/>
      </c>
    </row>
    <row r="8048" spans="2:19" x14ac:dyDescent="0.3">
      <c r="B8048" s="24" t="str">
        <f>_xlfn.IFNA(VLOOKUP(A8048,list!B:C,2,FALSE),"")</f>
        <v/>
      </c>
      <c r="D8048" s="24" t="str">
        <f>_xlfn.IFNA(VLOOKUP(C8048,list!$G$2:$I$10,2,FALSE),"")</f>
        <v/>
      </c>
      <c r="E8048" s="24" t="str">
        <f>_xlfn.IFNA(VLOOKUP(C8048,list!G:I,3,FALSE),"")</f>
        <v/>
      </c>
      <c r="O8048" s="26" t="str">
        <f t="shared" si="627"/>
        <v/>
      </c>
      <c r="P8048" s="28" t="str">
        <f t="shared" si="631"/>
        <v/>
      </c>
      <c r="Q8048" s="24" t="str">
        <f t="shared" si="628"/>
        <v/>
      </c>
      <c r="R8048" s="24" t="str">
        <f t="shared" si="629"/>
        <v/>
      </c>
      <c r="S8048" s="27" t="str">
        <f t="shared" si="630"/>
        <v/>
      </c>
    </row>
    <row r="8049" spans="2:19" x14ac:dyDescent="0.3">
      <c r="B8049" s="24" t="str">
        <f>_xlfn.IFNA(VLOOKUP(A8049,list!B:C,2,FALSE),"")</f>
        <v/>
      </c>
      <c r="D8049" s="24" t="str">
        <f>_xlfn.IFNA(VLOOKUP(C8049,list!$G$2:$I$10,2,FALSE),"")</f>
        <v/>
      </c>
      <c r="E8049" s="24" t="str">
        <f>_xlfn.IFNA(VLOOKUP(C8049,list!G:I,3,FALSE),"")</f>
        <v/>
      </c>
      <c r="O8049" s="26" t="str">
        <f t="shared" si="627"/>
        <v/>
      </c>
      <c r="P8049" s="28" t="str">
        <f t="shared" si="631"/>
        <v/>
      </c>
      <c r="Q8049" s="24" t="str">
        <f t="shared" si="628"/>
        <v/>
      </c>
      <c r="R8049" s="24" t="str">
        <f t="shared" si="629"/>
        <v/>
      </c>
      <c r="S8049" s="27" t="str">
        <f t="shared" si="630"/>
        <v/>
      </c>
    </row>
    <row r="8050" spans="2:19" x14ac:dyDescent="0.3">
      <c r="B8050" s="24" t="str">
        <f>_xlfn.IFNA(VLOOKUP(A8050,list!B:C,2,FALSE),"")</f>
        <v/>
      </c>
      <c r="D8050" s="24" t="str">
        <f>_xlfn.IFNA(VLOOKUP(C8050,list!$G$2:$I$10,2,FALSE),"")</f>
        <v/>
      </c>
      <c r="E8050" s="24" t="str">
        <f>_xlfn.IFNA(VLOOKUP(C8050,list!G:I,3,FALSE),"")</f>
        <v/>
      </c>
      <c r="O8050" s="26" t="str">
        <f t="shared" si="627"/>
        <v/>
      </c>
      <c r="P8050" s="28" t="str">
        <f t="shared" si="631"/>
        <v/>
      </c>
      <c r="Q8050" s="24" t="str">
        <f t="shared" si="628"/>
        <v/>
      </c>
      <c r="R8050" s="24" t="str">
        <f t="shared" si="629"/>
        <v/>
      </c>
      <c r="S8050" s="27" t="str">
        <f t="shared" si="630"/>
        <v/>
      </c>
    </row>
    <row r="8051" spans="2:19" x14ac:dyDescent="0.3">
      <c r="B8051" s="24" t="str">
        <f>_xlfn.IFNA(VLOOKUP(A8051,list!B:C,2,FALSE),"")</f>
        <v/>
      </c>
      <c r="D8051" s="24" t="str">
        <f>_xlfn.IFNA(VLOOKUP(C8051,list!$G$2:$I$10,2,FALSE),"")</f>
        <v/>
      </c>
      <c r="E8051" s="24" t="str">
        <f>_xlfn.IFNA(VLOOKUP(C8051,list!G:I,3,FALSE),"")</f>
        <v/>
      </c>
      <c r="O8051" s="26" t="str">
        <f t="shared" si="627"/>
        <v/>
      </c>
      <c r="P8051" s="28" t="str">
        <f t="shared" si="631"/>
        <v/>
      </c>
      <c r="Q8051" s="24" t="str">
        <f t="shared" si="628"/>
        <v/>
      </c>
      <c r="R8051" s="24" t="str">
        <f t="shared" si="629"/>
        <v/>
      </c>
      <c r="S8051" s="27" t="str">
        <f t="shared" si="630"/>
        <v/>
      </c>
    </row>
    <row r="8052" spans="2:19" x14ac:dyDescent="0.3">
      <c r="B8052" s="24" t="str">
        <f>_xlfn.IFNA(VLOOKUP(A8052,list!B:C,2,FALSE),"")</f>
        <v/>
      </c>
      <c r="D8052" s="24" t="str">
        <f>_xlfn.IFNA(VLOOKUP(C8052,list!$G$2:$I$10,2,FALSE),"")</f>
        <v/>
      </c>
      <c r="E8052" s="24" t="str">
        <f>_xlfn.IFNA(VLOOKUP(C8052,list!G:I,3,FALSE),"")</f>
        <v/>
      </c>
      <c r="O8052" s="26" t="str">
        <f t="shared" si="627"/>
        <v/>
      </c>
      <c r="P8052" s="28" t="str">
        <f t="shared" si="631"/>
        <v/>
      </c>
      <c r="Q8052" s="24" t="str">
        <f t="shared" si="628"/>
        <v/>
      </c>
      <c r="R8052" s="24" t="str">
        <f t="shared" si="629"/>
        <v/>
      </c>
      <c r="S8052" s="27" t="str">
        <f t="shared" si="630"/>
        <v/>
      </c>
    </row>
    <row r="8053" spans="2:19" x14ac:dyDescent="0.3">
      <c r="B8053" s="24" t="str">
        <f>_xlfn.IFNA(VLOOKUP(A8053,list!B:C,2,FALSE),"")</f>
        <v/>
      </c>
      <c r="D8053" s="24" t="str">
        <f>_xlfn.IFNA(VLOOKUP(C8053,list!$G$2:$I$10,2,FALSE),"")</f>
        <v/>
      </c>
      <c r="E8053" s="24" t="str">
        <f>_xlfn.IFNA(VLOOKUP(C8053,list!G:I,3,FALSE),"")</f>
        <v/>
      </c>
      <c r="O8053" s="26" t="str">
        <f t="shared" si="627"/>
        <v/>
      </c>
      <c r="P8053" s="28" t="str">
        <f t="shared" si="631"/>
        <v/>
      </c>
      <c r="Q8053" s="24" t="str">
        <f t="shared" si="628"/>
        <v/>
      </c>
      <c r="R8053" s="24" t="str">
        <f t="shared" si="629"/>
        <v/>
      </c>
      <c r="S8053" s="27" t="str">
        <f t="shared" si="630"/>
        <v/>
      </c>
    </row>
    <row r="8054" spans="2:19" x14ac:dyDescent="0.3">
      <c r="B8054" s="24" t="str">
        <f>_xlfn.IFNA(VLOOKUP(A8054,list!B:C,2,FALSE),"")</f>
        <v/>
      </c>
      <c r="D8054" s="24" t="str">
        <f>_xlfn.IFNA(VLOOKUP(C8054,list!$G$2:$I$10,2,FALSE),"")</f>
        <v/>
      </c>
      <c r="E8054" s="24" t="str">
        <f>_xlfn.IFNA(VLOOKUP(C8054,list!G:I,3,FALSE),"")</f>
        <v/>
      </c>
      <c r="O8054" s="26" t="str">
        <f t="shared" si="627"/>
        <v/>
      </c>
      <c r="P8054" s="28" t="str">
        <f t="shared" si="631"/>
        <v/>
      </c>
      <c r="Q8054" s="24" t="str">
        <f t="shared" si="628"/>
        <v/>
      </c>
      <c r="R8054" s="24" t="str">
        <f t="shared" si="629"/>
        <v/>
      </c>
      <c r="S8054" s="27" t="str">
        <f t="shared" si="630"/>
        <v/>
      </c>
    </row>
    <row r="8055" spans="2:19" x14ac:dyDescent="0.3">
      <c r="B8055" s="24" t="str">
        <f>_xlfn.IFNA(VLOOKUP(A8055,list!B:C,2,FALSE),"")</f>
        <v/>
      </c>
      <c r="D8055" s="24" t="str">
        <f>_xlfn.IFNA(VLOOKUP(C8055,list!$G$2:$I$10,2,FALSE),"")</f>
        <v/>
      </c>
      <c r="E8055" s="24" t="str">
        <f>_xlfn.IFNA(VLOOKUP(C8055,list!G:I,3,FALSE),"")</f>
        <v/>
      </c>
      <c r="O8055" s="26" t="str">
        <f t="shared" si="627"/>
        <v/>
      </c>
      <c r="P8055" s="28" t="str">
        <f t="shared" si="631"/>
        <v/>
      </c>
      <c r="Q8055" s="24" t="str">
        <f t="shared" si="628"/>
        <v/>
      </c>
      <c r="R8055" s="24" t="str">
        <f t="shared" si="629"/>
        <v/>
      </c>
      <c r="S8055" s="27" t="str">
        <f t="shared" si="630"/>
        <v/>
      </c>
    </row>
    <row r="8056" spans="2:19" x14ac:dyDescent="0.3">
      <c r="B8056" s="24" t="str">
        <f>_xlfn.IFNA(VLOOKUP(A8056,list!B:C,2,FALSE),"")</f>
        <v/>
      </c>
      <c r="D8056" s="24" t="str">
        <f>_xlfn.IFNA(VLOOKUP(C8056,list!$G$2:$I$10,2,FALSE),"")</f>
        <v/>
      </c>
      <c r="E8056" s="24" t="str">
        <f>_xlfn.IFNA(VLOOKUP(C8056,list!G:I,3,FALSE),"")</f>
        <v/>
      </c>
      <c r="O8056" s="26" t="str">
        <f t="shared" si="627"/>
        <v/>
      </c>
      <c r="P8056" s="28" t="str">
        <f t="shared" si="631"/>
        <v/>
      </c>
      <c r="Q8056" s="24" t="str">
        <f t="shared" si="628"/>
        <v/>
      </c>
      <c r="R8056" s="24" t="str">
        <f t="shared" si="629"/>
        <v/>
      </c>
      <c r="S8056" s="27" t="str">
        <f t="shared" si="630"/>
        <v/>
      </c>
    </row>
    <row r="8057" spans="2:19" x14ac:dyDescent="0.3">
      <c r="B8057" s="24" t="str">
        <f>_xlfn.IFNA(VLOOKUP(A8057,list!B:C,2,FALSE),"")</f>
        <v/>
      </c>
      <c r="D8057" s="24" t="str">
        <f>_xlfn.IFNA(VLOOKUP(C8057,list!$G$2:$I$10,2,FALSE),"")</f>
        <v/>
      </c>
      <c r="E8057" s="24" t="str">
        <f>_xlfn.IFNA(VLOOKUP(C8057,list!G:I,3,FALSE),"")</f>
        <v/>
      </c>
      <c r="O8057" s="26" t="str">
        <f t="shared" si="627"/>
        <v/>
      </c>
      <c r="P8057" s="28" t="str">
        <f t="shared" si="631"/>
        <v/>
      </c>
      <c r="Q8057" s="24" t="str">
        <f t="shared" si="628"/>
        <v/>
      </c>
      <c r="R8057" s="24" t="str">
        <f t="shared" si="629"/>
        <v/>
      </c>
      <c r="S8057" s="27" t="str">
        <f t="shared" si="630"/>
        <v/>
      </c>
    </row>
    <row r="8058" spans="2:19" x14ac:dyDescent="0.3">
      <c r="B8058" s="24" t="str">
        <f>_xlfn.IFNA(VLOOKUP(A8058,list!B:C,2,FALSE),"")</f>
        <v/>
      </c>
      <c r="D8058" s="24" t="str">
        <f>_xlfn.IFNA(VLOOKUP(C8058,list!$G$2:$I$10,2,FALSE),"")</f>
        <v/>
      </c>
      <c r="E8058" s="24" t="str">
        <f>_xlfn.IFNA(VLOOKUP(C8058,list!G:I,3,FALSE),"")</f>
        <v/>
      </c>
      <c r="O8058" s="26" t="str">
        <f t="shared" si="627"/>
        <v/>
      </c>
      <c r="P8058" s="28" t="str">
        <f t="shared" si="631"/>
        <v/>
      </c>
      <c r="Q8058" s="24" t="str">
        <f t="shared" si="628"/>
        <v/>
      </c>
      <c r="R8058" s="24" t="str">
        <f t="shared" si="629"/>
        <v/>
      </c>
      <c r="S8058" s="27" t="str">
        <f t="shared" si="630"/>
        <v/>
      </c>
    </row>
    <row r="8059" spans="2:19" x14ac:dyDescent="0.3">
      <c r="B8059" s="24" t="str">
        <f>_xlfn.IFNA(VLOOKUP(A8059,list!B:C,2,FALSE),"")</f>
        <v/>
      </c>
      <c r="D8059" s="24" t="str">
        <f>_xlfn.IFNA(VLOOKUP(C8059,list!$G$2:$I$10,2,FALSE),"")</f>
        <v/>
      </c>
      <c r="E8059" s="24" t="str">
        <f>_xlfn.IFNA(VLOOKUP(C8059,list!G:I,3,FALSE),"")</f>
        <v/>
      </c>
      <c r="O8059" s="26" t="str">
        <f t="shared" si="627"/>
        <v/>
      </c>
      <c r="P8059" s="28" t="str">
        <f t="shared" si="631"/>
        <v/>
      </c>
      <c r="Q8059" s="24" t="str">
        <f t="shared" si="628"/>
        <v/>
      </c>
      <c r="R8059" s="24" t="str">
        <f t="shared" si="629"/>
        <v/>
      </c>
      <c r="S8059" s="27" t="str">
        <f t="shared" si="630"/>
        <v/>
      </c>
    </row>
    <row r="8060" spans="2:19" x14ac:dyDescent="0.3">
      <c r="B8060" s="24" t="str">
        <f>_xlfn.IFNA(VLOOKUP(A8060,list!B:C,2,FALSE),"")</f>
        <v/>
      </c>
      <c r="D8060" s="24" t="str">
        <f>_xlfn.IFNA(VLOOKUP(C8060,list!$G$2:$I$10,2,FALSE),"")</f>
        <v/>
      </c>
      <c r="E8060" s="24" t="str">
        <f>_xlfn.IFNA(VLOOKUP(C8060,list!G:I,3,FALSE),"")</f>
        <v/>
      </c>
      <c r="O8060" s="26" t="str">
        <f t="shared" si="627"/>
        <v/>
      </c>
      <c r="P8060" s="28" t="str">
        <f t="shared" si="631"/>
        <v/>
      </c>
      <c r="Q8060" s="24" t="str">
        <f t="shared" si="628"/>
        <v/>
      </c>
      <c r="R8060" s="24" t="str">
        <f t="shared" si="629"/>
        <v/>
      </c>
      <c r="S8060" s="27" t="str">
        <f t="shared" si="630"/>
        <v/>
      </c>
    </row>
    <row r="8061" spans="2:19" x14ac:dyDescent="0.3">
      <c r="B8061" s="24" t="str">
        <f>_xlfn.IFNA(VLOOKUP(A8061,list!B:C,2,FALSE),"")</f>
        <v/>
      </c>
      <c r="D8061" s="24" t="str">
        <f>_xlfn.IFNA(VLOOKUP(C8061,list!$G$2:$I$10,2,FALSE),"")</f>
        <v/>
      </c>
      <c r="E8061" s="24" t="str">
        <f>_xlfn.IFNA(VLOOKUP(C8061,list!G:I,3,FALSE),"")</f>
        <v/>
      </c>
      <c r="O8061" s="26" t="str">
        <f t="shared" si="627"/>
        <v/>
      </c>
      <c r="P8061" s="28" t="str">
        <f t="shared" si="631"/>
        <v/>
      </c>
      <c r="Q8061" s="24" t="str">
        <f t="shared" si="628"/>
        <v/>
      </c>
      <c r="R8061" s="24" t="str">
        <f t="shared" si="629"/>
        <v/>
      </c>
      <c r="S8061" s="27" t="str">
        <f t="shared" si="630"/>
        <v/>
      </c>
    </row>
    <row r="8062" spans="2:19" x14ac:dyDescent="0.3">
      <c r="B8062" s="24" t="str">
        <f>_xlfn.IFNA(VLOOKUP(A8062,list!B:C,2,FALSE),"")</f>
        <v/>
      </c>
      <c r="D8062" s="24" t="str">
        <f>_xlfn.IFNA(VLOOKUP(C8062,list!$G$2:$I$10,2,FALSE),"")</f>
        <v/>
      </c>
      <c r="E8062" s="24" t="str">
        <f>_xlfn.IFNA(VLOOKUP(C8062,list!G:I,3,FALSE),"")</f>
        <v/>
      </c>
      <c r="O8062" s="26" t="str">
        <f t="shared" si="627"/>
        <v/>
      </c>
      <c r="P8062" s="28" t="str">
        <f t="shared" si="631"/>
        <v/>
      </c>
      <c r="Q8062" s="24" t="str">
        <f t="shared" si="628"/>
        <v/>
      </c>
      <c r="R8062" s="24" t="str">
        <f t="shared" si="629"/>
        <v/>
      </c>
      <c r="S8062" s="27" t="str">
        <f t="shared" si="630"/>
        <v/>
      </c>
    </row>
    <row r="8063" spans="2:19" x14ac:dyDescent="0.3">
      <c r="B8063" s="24" t="str">
        <f>_xlfn.IFNA(VLOOKUP(A8063,list!B:C,2,FALSE),"")</f>
        <v/>
      </c>
      <c r="D8063" s="24" t="str">
        <f>_xlfn.IFNA(VLOOKUP(C8063,list!$G$2:$I$10,2,FALSE),"")</f>
        <v/>
      </c>
      <c r="E8063" s="24" t="str">
        <f>_xlfn.IFNA(VLOOKUP(C8063,list!G:I,3,FALSE),"")</f>
        <v/>
      </c>
      <c r="O8063" s="26" t="str">
        <f t="shared" si="627"/>
        <v/>
      </c>
      <c r="P8063" s="28" t="str">
        <f t="shared" si="631"/>
        <v/>
      </c>
      <c r="Q8063" s="24" t="str">
        <f t="shared" si="628"/>
        <v/>
      </c>
      <c r="R8063" s="24" t="str">
        <f t="shared" si="629"/>
        <v/>
      </c>
      <c r="S8063" s="27" t="str">
        <f t="shared" si="630"/>
        <v/>
      </c>
    </row>
    <row r="8064" spans="2:19" x14ac:dyDescent="0.3">
      <c r="B8064" s="24" t="str">
        <f>_xlfn.IFNA(VLOOKUP(A8064,list!B:C,2,FALSE),"")</f>
        <v/>
      </c>
      <c r="D8064" s="24" t="str">
        <f>_xlfn.IFNA(VLOOKUP(C8064,list!$G$2:$I$10,2,FALSE),"")</f>
        <v/>
      </c>
      <c r="E8064" s="24" t="str">
        <f>_xlfn.IFNA(VLOOKUP(C8064,list!G:I,3,FALSE),"")</f>
        <v/>
      </c>
      <c r="O8064" s="26" t="str">
        <f t="shared" si="627"/>
        <v/>
      </c>
      <c r="P8064" s="28" t="str">
        <f t="shared" si="631"/>
        <v/>
      </c>
      <c r="Q8064" s="24" t="str">
        <f t="shared" si="628"/>
        <v/>
      </c>
      <c r="R8064" s="24" t="str">
        <f t="shared" si="629"/>
        <v/>
      </c>
      <c r="S8064" s="27" t="str">
        <f t="shared" si="630"/>
        <v/>
      </c>
    </row>
    <row r="8065" spans="2:19" x14ac:dyDescent="0.3">
      <c r="B8065" s="24" t="str">
        <f>_xlfn.IFNA(VLOOKUP(A8065,list!B:C,2,FALSE),"")</f>
        <v/>
      </c>
      <c r="D8065" s="24" t="str">
        <f>_xlfn.IFNA(VLOOKUP(C8065,list!$G$2:$I$10,2,FALSE),"")</f>
        <v/>
      </c>
      <c r="E8065" s="24" t="str">
        <f>_xlfn.IFNA(VLOOKUP(C8065,list!G:I,3,FALSE),"")</f>
        <v/>
      </c>
      <c r="O8065" s="26" t="str">
        <f t="shared" si="627"/>
        <v/>
      </c>
      <c r="P8065" s="28" t="str">
        <f t="shared" si="631"/>
        <v/>
      </c>
      <c r="Q8065" s="24" t="str">
        <f t="shared" si="628"/>
        <v/>
      </c>
      <c r="R8065" s="24" t="str">
        <f t="shared" si="629"/>
        <v/>
      </c>
      <c r="S8065" s="27" t="str">
        <f t="shared" si="630"/>
        <v/>
      </c>
    </row>
    <row r="8066" spans="2:19" x14ac:dyDescent="0.3">
      <c r="B8066" s="24" t="str">
        <f>_xlfn.IFNA(VLOOKUP(A8066,list!B:C,2,FALSE),"")</f>
        <v/>
      </c>
      <c r="D8066" s="24" t="str">
        <f>_xlfn.IFNA(VLOOKUP(C8066,list!$G$2:$I$10,2,FALSE),"")</f>
        <v/>
      </c>
      <c r="E8066" s="24" t="str">
        <f>_xlfn.IFNA(VLOOKUP(C8066,list!G:I,3,FALSE),"")</f>
        <v/>
      </c>
      <c r="O8066" s="26" t="str">
        <f t="shared" ref="O8066:O8129" si="632">IFERROR(IF(H8066="","",DATE(YEAR(H8066),MONTH(H8066),1)),"")</f>
        <v/>
      </c>
      <c r="P8066" s="28" t="str">
        <f t="shared" si="631"/>
        <v/>
      </c>
      <c r="Q8066" s="24" t="str">
        <f t="shared" ref="Q8066:Q8129" si="633">IFERROR(IF(J8066="","",MONTH(EOMONTH(J8066,(DAY(J8066)&gt;15)+0))),"")</f>
        <v/>
      </c>
      <c r="R8066" s="24" t="str">
        <f t="shared" ref="R8066:R8129" si="634">IFERROR(IF(J8066="","",IF(AND(MONTH(J8066)=12,Q8066=1),YEAR(J8066)+1,YEAR(J8066))),"")</f>
        <v/>
      </c>
      <c r="S8066" s="27" t="str">
        <f t="shared" ref="S8066:S8129" si="635">IF(OR(Q8066="",R8066=""),"",DATE(R8066,Q8066,1))</f>
        <v/>
      </c>
    </row>
    <row r="8067" spans="2:19" x14ac:dyDescent="0.3">
      <c r="B8067" s="24" t="str">
        <f>_xlfn.IFNA(VLOOKUP(A8067,list!B:C,2,FALSE),"")</f>
        <v/>
      </c>
      <c r="D8067" s="24" t="str">
        <f>_xlfn.IFNA(VLOOKUP(C8067,list!$G$2:$I$10,2,FALSE),"")</f>
        <v/>
      </c>
      <c r="E8067" s="24" t="str">
        <f>_xlfn.IFNA(VLOOKUP(C8067,list!G:I,3,FALSE),"")</f>
        <v/>
      </c>
      <c r="O8067" s="26" t="str">
        <f t="shared" si="632"/>
        <v/>
      </c>
      <c r="P8067" s="28" t="str">
        <f t="shared" ref="P8067:P8130" si="636">IFERROR(IF(J8067&gt;0,((J8067-H8067)/7),""),"")</f>
        <v/>
      </c>
      <c r="Q8067" s="24" t="str">
        <f t="shared" si="633"/>
        <v/>
      </c>
      <c r="R8067" s="24" t="str">
        <f t="shared" si="634"/>
        <v/>
      </c>
      <c r="S8067" s="27" t="str">
        <f t="shared" si="635"/>
        <v/>
      </c>
    </row>
    <row r="8068" spans="2:19" x14ac:dyDescent="0.3">
      <c r="B8068" s="24" t="str">
        <f>_xlfn.IFNA(VLOOKUP(A8068,list!B:C,2,FALSE),"")</f>
        <v/>
      </c>
      <c r="D8068" s="24" t="str">
        <f>_xlfn.IFNA(VLOOKUP(C8068,list!$G$2:$I$10,2,FALSE),"")</f>
        <v/>
      </c>
      <c r="E8068" s="24" t="str">
        <f>_xlfn.IFNA(VLOOKUP(C8068,list!G:I,3,FALSE),"")</f>
        <v/>
      </c>
      <c r="O8068" s="26" t="str">
        <f t="shared" si="632"/>
        <v/>
      </c>
      <c r="P8068" s="28" t="str">
        <f t="shared" si="636"/>
        <v/>
      </c>
      <c r="Q8068" s="24" t="str">
        <f t="shared" si="633"/>
        <v/>
      </c>
      <c r="R8068" s="24" t="str">
        <f t="shared" si="634"/>
        <v/>
      </c>
      <c r="S8068" s="27" t="str">
        <f t="shared" si="635"/>
        <v/>
      </c>
    </row>
    <row r="8069" spans="2:19" x14ac:dyDescent="0.3">
      <c r="B8069" s="24" t="str">
        <f>_xlfn.IFNA(VLOOKUP(A8069,list!B:C,2,FALSE),"")</f>
        <v/>
      </c>
      <c r="D8069" s="24" t="str">
        <f>_xlfn.IFNA(VLOOKUP(C8069,list!$G$2:$I$10,2,FALSE),"")</f>
        <v/>
      </c>
      <c r="E8069" s="24" t="str">
        <f>_xlfn.IFNA(VLOOKUP(C8069,list!G:I,3,FALSE),"")</f>
        <v/>
      </c>
      <c r="O8069" s="26" t="str">
        <f t="shared" si="632"/>
        <v/>
      </c>
      <c r="P8069" s="28" t="str">
        <f t="shared" si="636"/>
        <v/>
      </c>
      <c r="Q8069" s="24" t="str">
        <f t="shared" si="633"/>
        <v/>
      </c>
      <c r="R8069" s="24" t="str">
        <f t="shared" si="634"/>
        <v/>
      </c>
      <c r="S8069" s="27" t="str">
        <f t="shared" si="635"/>
        <v/>
      </c>
    </row>
    <row r="8070" spans="2:19" x14ac:dyDescent="0.3">
      <c r="B8070" s="24" t="str">
        <f>_xlfn.IFNA(VLOOKUP(A8070,list!B:C,2,FALSE),"")</f>
        <v/>
      </c>
      <c r="D8070" s="24" t="str">
        <f>_xlfn.IFNA(VLOOKUP(C8070,list!$G$2:$I$10,2,FALSE),"")</f>
        <v/>
      </c>
      <c r="E8070" s="24" t="str">
        <f>_xlfn.IFNA(VLOOKUP(C8070,list!G:I,3,FALSE),"")</f>
        <v/>
      </c>
      <c r="O8070" s="26" t="str">
        <f t="shared" si="632"/>
        <v/>
      </c>
      <c r="P8070" s="28" t="str">
        <f t="shared" si="636"/>
        <v/>
      </c>
      <c r="Q8070" s="24" t="str">
        <f t="shared" si="633"/>
        <v/>
      </c>
      <c r="R8070" s="24" t="str">
        <f t="shared" si="634"/>
        <v/>
      </c>
      <c r="S8070" s="27" t="str">
        <f t="shared" si="635"/>
        <v/>
      </c>
    </row>
    <row r="8071" spans="2:19" x14ac:dyDescent="0.3">
      <c r="B8071" s="24" t="str">
        <f>_xlfn.IFNA(VLOOKUP(A8071,list!B:C,2,FALSE),"")</f>
        <v/>
      </c>
      <c r="D8071" s="24" t="str">
        <f>_xlfn.IFNA(VLOOKUP(C8071,list!$G$2:$I$10,2,FALSE),"")</f>
        <v/>
      </c>
      <c r="E8071" s="24" t="str">
        <f>_xlfn.IFNA(VLOOKUP(C8071,list!G:I,3,FALSE),"")</f>
        <v/>
      </c>
      <c r="O8071" s="26" t="str">
        <f t="shared" si="632"/>
        <v/>
      </c>
      <c r="P8071" s="28" t="str">
        <f t="shared" si="636"/>
        <v/>
      </c>
      <c r="Q8071" s="24" t="str">
        <f t="shared" si="633"/>
        <v/>
      </c>
      <c r="R8071" s="24" t="str">
        <f t="shared" si="634"/>
        <v/>
      </c>
      <c r="S8071" s="27" t="str">
        <f t="shared" si="635"/>
        <v/>
      </c>
    </row>
    <row r="8072" spans="2:19" x14ac:dyDescent="0.3">
      <c r="B8072" s="24" t="str">
        <f>_xlfn.IFNA(VLOOKUP(A8072,list!B:C,2,FALSE),"")</f>
        <v/>
      </c>
      <c r="D8072" s="24" t="str">
        <f>_xlfn.IFNA(VLOOKUP(C8072,list!$G$2:$I$10,2,FALSE),"")</f>
        <v/>
      </c>
      <c r="E8072" s="24" t="str">
        <f>_xlfn.IFNA(VLOOKUP(C8072,list!G:I,3,FALSE),"")</f>
        <v/>
      </c>
      <c r="O8072" s="26" t="str">
        <f t="shared" si="632"/>
        <v/>
      </c>
      <c r="P8072" s="28" t="str">
        <f t="shared" si="636"/>
        <v/>
      </c>
      <c r="Q8072" s="24" t="str">
        <f t="shared" si="633"/>
        <v/>
      </c>
      <c r="R8072" s="24" t="str">
        <f t="shared" si="634"/>
        <v/>
      </c>
      <c r="S8072" s="27" t="str">
        <f t="shared" si="635"/>
        <v/>
      </c>
    </row>
    <row r="8073" spans="2:19" x14ac:dyDescent="0.3">
      <c r="B8073" s="24" t="str">
        <f>_xlfn.IFNA(VLOOKUP(A8073,list!B:C,2,FALSE),"")</f>
        <v/>
      </c>
      <c r="D8073" s="24" t="str">
        <f>_xlfn.IFNA(VLOOKUP(C8073,list!$G$2:$I$10,2,FALSE),"")</f>
        <v/>
      </c>
      <c r="E8073" s="24" t="str">
        <f>_xlfn.IFNA(VLOOKUP(C8073,list!G:I,3,FALSE),"")</f>
        <v/>
      </c>
      <c r="O8073" s="26" t="str">
        <f t="shared" si="632"/>
        <v/>
      </c>
      <c r="P8073" s="28" t="str">
        <f t="shared" si="636"/>
        <v/>
      </c>
      <c r="Q8073" s="24" t="str">
        <f t="shared" si="633"/>
        <v/>
      </c>
      <c r="R8073" s="24" t="str">
        <f t="shared" si="634"/>
        <v/>
      </c>
      <c r="S8073" s="27" t="str">
        <f t="shared" si="635"/>
        <v/>
      </c>
    </row>
    <row r="8074" spans="2:19" x14ac:dyDescent="0.3">
      <c r="B8074" s="24" t="str">
        <f>_xlfn.IFNA(VLOOKUP(A8074,list!B:C,2,FALSE),"")</f>
        <v/>
      </c>
      <c r="D8074" s="24" t="str">
        <f>_xlfn.IFNA(VLOOKUP(C8074,list!$G$2:$I$10,2,FALSE),"")</f>
        <v/>
      </c>
      <c r="E8074" s="24" t="str">
        <f>_xlfn.IFNA(VLOOKUP(C8074,list!G:I,3,FALSE),"")</f>
        <v/>
      </c>
      <c r="O8074" s="26" t="str">
        <f t="shared" si="632"/>
        <v/>
      </c>
      <c r="P8074" s="28" t="str">
        <f t="shared" si="636"/>
        <v/>
      </c>
      <c r="Q8074" s="24" t="str">
        <f t="shared" si="633"/>
        <v/>
      </c>
      <c r="R8074" s="24" t="str">
        <f t="shared" si="634"/>
        <v/>
      </c>
      <c r="S8074" s="27" t="str">
        <f t="shared" si="635"/>
        <v/>
      </c>
    </row>
    <row r="8075" spans="2:19" x14ac:dyDescent="0.3">
      <c r="B8075" s="24" t="str">
        <f>_xlfn.IFNA(VLOOKUP(A8075,list!B:C,2,FALSE),"")</f>
        <v/>
      </c>
      <c r="D8075" s="24" t="str">
        <f>_xlfn.IFNA(VLOOKUP(C8075,list!$G$2:$I$10,2,FALSE),"")</f>
        <v/>
      </c>
      <c r="E8075" s="24" t="str">
        <f>_xlfn.IFNA(VLOOKUP(C8075,list!G:I,3,FALSE),"")</f>
        <v/>
      </c>
      <c r="O8075" s="26" t="str">
        <f t="shared" si="632"/>
        <v/>
      </c>
      <c r="P8075" s="28" t="str">
        <f t="shared" si="636"/>
        <v/>
      </c>
      <c r="Q8075" s="24" t="str">
        <f t="shared" si="633"/>
        <v/>
      </c>
      <c r="R8075" s="24" t="str">
        <f t="shared" si="634"/>
        <v/>
      </c>
      <c r="S8075" s="27" t="str">
        <f t="shared" si="635"/>
        <v/>
      </c>
    </row>
    <row r="8076" spans="2:19" x14ac:dyDescent="0.3">
      <c r="B8076" s="24" t="str">
        <f>_xlfn.IFNA(VLOOKUP(A8076,list!B:C,2,FALSE),"")</f>
        <v/>
      </c>
      <c r="D8076" s="24" t="str">
        <f>_xlfn.IFNA(VLOOKUP(C8076,list!$G$2:$I$10,2,FALSE),"")</f>
        <v/>
      </c>
      <c r="E8076" s="24" t="str">
        <f>_xlfn.IFNA(VLOOKUP(C8076,list!G:I,3,FALSE),"")</f>
        <v/>
      </c>
      <c r="O8076" s="26" t="str">
        <f t="shared" si="632"/>
        <v/>
      </c>
      <c r="P8076" s="28" t="str">
        <f t="shared" si="636"/>
        <v/>
      </c>
      <c r="Q8076" s="24" t="str">
        <f t="shared" si="633"/>
        <v/>
      </c>
      <c r="R8076" s="24" t="str">
        <f t="shared" si="634"/>
        <v/>
      </c>
      <c r="S8076" s="27" t="str">
        <f t="shared" si="635"/>
        <v/>
      </c>
    </row>
    <row r="8077" spans="2:19" x14ac:dyDescent="0.3">
      <c r="B8077" s="24" t="str">
        <f>_xlfn.IFNA(VLOOKUP(A8077,list!B:C,2,FALSE),"")</f>
        <v/>
      </c>
      <c r="D8077" s="24" t="str">
        <f>_xlfn.IFNA(VLOOKUP(C8077,list!$G$2:$I$10,2,FALSE),"")</f>
        <v/>
      </c>
      <c r="E8077" s="24" t="str">
        <f>_xlfn.IFNA(VLOOKUP(C8077,list!G:I,3,FALSE),"")</f>
        <v/>
      </c>
      <c r="O8077" s="26" t="str">
        <f t="shared" si="632"/>
        <v/>
      </c>
      <c r="P8077" s="28" t="str">
        <f t="shared" si="636"/>
        <v/>
      </c>
      <c r="Q8077" s="24" t="str">
        <f t="shared" si="633"/>
        <v/>
      </c>
      <c r="R8077" s="24" t="str">
        <f t="shared" si="634"/>
        <v/>
      </c>
      <c r="S8077" s="27" t="str">
        <f t="shared" si="635"/>
        <v/>
      </c>
    </row>
    <row r="8078" spans="2:19" x14ac:dyDescent="0.3">
      <c r="B8078" s="24" t="str">
        <f>_xlfn.IFNA(VLOOKUP(A8078,list!B:C,2,FALSE),"")</f>
        <v/>
      </c>
      <c r="D8078" s="24" t="str">
        <f>_xlfn.IFNA(VLOOKUP(C8078,list!$G$2:$I$10,2,FALSE),"")</f>
        <v/>
      </c>
      <c r="E8078" s="24" t="str">
        <f>_xlfn.IFNA(VLOOKUP(C8078,list!G:I,3,FALSE),"")</f>
        <v/>
      </c>
      <c r="O8078" s="26" t="str">
        <f t="shared" si="632"/>
        <v/>
      </c>
      <c r="P8078" s="28" t="str">
        <f t="shared" si="636"/>
        <v/>
      </c>
      <c r="Q8078" s="24" t="str">
        <f t="shared" si="633"/>
        <v/>
      </c>
      <c r="R8078" s="24" t="str">
        <f t="shared" si="634"/>
        <v/>
      </c>
      <c r="S8078" s="27" t="str">
        <f t="shared" si="635"/>
        <v/>
      </c>
    </row>
    <row r="8079" spans="2:19" x14ac:dyDescent="0.3">
      <c r="B8079" s="24" t="str">
        <f>_xlfn.IFNA(VLOOKUP(A8079,list!B:C,2,FALSE),"")</f>
        <v/>
      </c>
      <c r="D8079" s="24" t="str">
        <f>_xlfn.IFNA(VLOOKUP(C8079,list!$G$2:$I$10,2,FALSE),"")</f>
        <v/>
      </c>
      <c r="E8079" s="24" t="str">
        <f>_xlfn.IFNA(VLOOKUP(C8079,list!G:I,3,FALSE),"")</f>
        <v/>
      </c>
      <c r="O8079" s="26" t="str">
        <f t="shared" si="632"/>
        <v/>
      </c>
      <c r="P8079" s="28" t="str">
        <f t="shared" si="636"/>
        <v/>
      </c>
      <c r="Q8079" s="24" t="str">
        <f t="shared" si="633"/>
        <v/>
      </c>
      <c r="R8079" s="24" t="str">
        <f t="shared" si="634"/>
        <v/>
      </c>
      <c r="S8079" s="27" t="str">
        <f t="shared" si="635"/>
        <v/>
      </c>
    </row>
    <row r="8080" spans="2:19" x14ac:dyDescent="0.3">
      <c r="B8080" s="24" t="str">
        <f>_xlfn.IFNA(VLOOKUP(A8080,list!B:C,2,FALSE),"")</f>
        <v/>
      </c>
      <c r="D8080" s="24" t="str">
        <f>_xlfn.IFNA(VLOOKUP(C8080,list!$G$2:$I$10,2,FALSE),"")</f>
        <v/>
      </c>
      <c r="E8080" s="24" t="str">
        <f>_xlfn.IFNA(VLOOKUP(C8080,list!G:I,3,FALSE),"")</f>
        <v/>
      </c>
      <c r="O8080" s="26" t="str">
        <f t="shared" si="632"/>
        <v/>
      </c>
      <c r="P8080" s="28" t="str">
        <f t="shared" si="636"/>
        <v/>
      </c>
      <c r="Q8080" s="24" t="str">
        <f t="shared" si="633"/>
        <v/>
      </c>
      <c r="R8080" s="24" t="str">
        <f t="shared" si="634"/>
        <v/>
      </c>
      <c r="S8080" s="27" t="str">
        <f t="shared" si="635"/>
        <v/>
      </c>
    </row>
    <row r="8081" spans="2:19" x14ac:dyDescent="0.3">
      <c r="B8081" s="24" t="str">
        <f>_xlfn.IFNA(VLOOKUP(A8081,list!B:C,2,FALSE),"")</f>
        <v/>
      </c>
      <c r="D8081" s="24" t="str">
        <f>_xlfn.IFNA(VLOOKUP(C8081,list!$G$2:$I$10,2,FALSE),"")</f>
        <v/>
      </c>
      <c r="E8081" s="24" t="str">
        <f>_xlfn.IFNA(VLOOKUP(C8081,list!G:I,3,FALSE),"")</f>
        <v/>
      </c>
      <c r="O8081" s="26" t="str">
        <f t="shared" si="632"/>
        <v/>
      </c>
      <c r="P8081" s="28" t="str">
        <f t="shared" si="636"/>
        <v/>
      </c>
      <c r="Q8081" s="24" t="str">
        <f t="shared" si="633"/>
        <v/>
      </c>
      <c r="R8081" s="24" t="str">
        <f t="shared" si="634"/>
        <v/>
      </c>
      <c r="S8081" s="27" t="str">
        <f t="shared" si="635"/>
        <v/>
      </c>
    </row>
    <row r="8082" spans="2:19" x14ac:dyDescent="0.3">
      <c r="B8082" s="24" t="str">
        <f>_xlfn.IFNA(VLOOKUP(A8082,list!B:C,2,FALSE),"")</f>
        <v/>
      </c>
      <c r="D8082" s="24" t="str">
        <f>_xlfn.IFNA(VLOOKUP(C8082,list!$G$2:$I$10,2,FALSE),"")</f>
        <v/>
      </c>
      <c r="E8082" s="24" t="str">
        <f>_xlfn.IFNA(VLOOKUP(C8082,list!G:I,3,FALSE),"")</f>
        <v/>
      </c>
      <c r="O8082" s="26" t="str">
        <f t="shared" si="632"/>
        <v/>
      </c>
      <c r="P8082" s="28" t="str">
        <f t="shared" si="636"/>
        <v/>
      </c>
      <c r="Q8082" s="24" t="str">
        <f t="shared" si="633"/>
        <v/>
      </c>
      <c r="R8082" s="24" t="str">
        <f t="shared" si="634"/>
        <v/>
      </c>
      <c r="S8082" s="27" t="str">
        <f t="shared" si="635"/>
        <v/>
      </c>
    </row>
    <row r="8083" spans="2:19" x14ac:dyDescent="0.3">
      <c r="B8083" s="24" t="str">
        <f>_xlfn.IFNA(VLOOKUP(A8083,list!B:C,2,FALSE),"")</f>
        <v/>
      </c>
      <c r="D8083" s="24" t="str">
        <f>_xlfn.IFNA(VLOOKUP(C8083,list!$G$2:$I$10,2,FALSE),"")</f>
        <v/>
      </c>
      <c r="E8083" s="24" t="str">
        <f>_xlfn.IFNA(VLOOKUP(C8083,list!G:I,3,FALSE),"")</f>
        <v/>
      </c>
      <c r="O8083" s="26" t="str">
        <f t="shared" si="632"/>
        <v/>
      </c>
      <c r="P8083" s="28" t="str">
        <f t="shared" si="636"/>
        <v/>
      </c>
      <c r="Q8083" s="24" t="str">
        <f t="shared" si="633"/>
        <v/>
      </c>
      <c r="R8083" s="24" t="str">
        <f t="shared" si="634"/>
        <v/>
      </c>
      <c r="S8083" s="27" t="str">
        <f t="shared" si="635"/>
        <v/>
      </c>
    </row>
    <row r="8084" spans="2:19" x14ac:dyDescent="0.3">
      <c r="B8084" s="24" t="str">
        <f>_xlfn.IFNA(VLOOKUP(A8084,list!B:C,2,FALSE),"")</f>
        <v/>
      </c>
      <c r="D8084" s="24" t="str">
        <f>_xlfn.IFNA(VLOOKUP(C8084,list!$G$2:$I$10,2,FALSE),"")</f>
        <v/>
      </c>
      <c r="E8084" s="24" t="str">
        <f>_xlfn.IFNA(VLOOKUP(C8084,list!G:I,3,FALSE),"")</f>
        <v/>
      </c>
      <c r="O8084" s="26" t="str">
        <f t="shared" si="632"/>
        <v/>
      </c>
      <c r="P8084" s="28" t="str">
        <f t="shared" si="636"/>
        <v/>
      </c>
      <c r="Q8084" s="24" t="str">
        <f t="shared" si="633"/>
        <v/>
      </c>
      <c r="R8084" s="24" t="str">
        <f t="shared" si="634"/>
        <v/>
      </c>
      <c r="S8084" s="27" t="str">
        <f t="shared" si="635"/>
        <v/>
      </c>
    </row>
    <row r="8085" spans="2:19" x14ac:dyDescent="0.3">
      <c r="B8085" s="24" t="str">
        <f>_xlfn.IFNA(VLOOKUP(A8085,list!B:C,2,FALSE),"")</f>
        <v/>
      </c>
      <c r="D8085" s="24" t="str">
        <f>_xlfn.IFNA(VLOOKUP(C8085,list!$G$2:$I$10,2,FALSE),"")</f>
        <v/>
      </c>
      <c r="E8085" s="24" t="str">
        <f>_xlfn.IFNA(VLOOKUP(C8085,list!G:I,3,FALSE),"")</f>
        <v/>
      </c>
      <c r="O8085" s="26" t="str">
        <f t="shared" si="632"/>
        <v/>
      </c>
      <c r="P8085" s="28" t="str">
        <f t="shared" si="636"/>
        <v/>
      </c>
      <c r="Q8085" s="24" t="str">
        <f t="shared" si="633"/>
        <v/>
      </c>
      <c r="R8085" s="24" t="str">
        <f t="shared" si="634"/>
        <v/>
      </c>
      <c r="S8085" s="27" t="str">
        <f t="shared" si="635"/>
        <v/>
      </c>
    </row>
    <row r="8086" spans="2:19" x14ac:dyDescent="0.3">
      <c r="B8086" s="24" t="str">
        <f>_xlfn.IFNA(VLOOKUP(A8086,list!B:C,2,FALSE),"")</f>
        <v/>
      </c>
      <c r="D8086" s="24" t="str">
        <f>_xlfn.IFNA(VLOOKUP(C8086,list!$G$2:$I$10,2,FALSE),"")</f>
        <v/>
      </c>
      <c r="E8086" s="24" t="str">
        <f>_xlfn.IFNA(VLOOKUP(C8086,list!G:I,3,FALSE),"")</f>
        <v/>
      </c>
      <c r="O8086" s="26" t="str">
        <f t="shared" si="632"/>
        <v/>
      </c>
      <c r="P8086" s="28" t="str">
        <f t="shared" si="636"/>
        <v/>
      </c>
      <c r="Q8086" s="24" t="str">
        <f t="shared" si="633"/>
        <v/>
      </c>
      <c r="R8086" s="24" t="str">
        <f t="shared" si="634"/>
        <v/>
      </c>
      <c r="S8086" s="27" t="str">
        <f t="shared" si="635"/>
        <v/>
      </c>
    </row>
    <row r="8087" spans="2:19" x14ac:dyDescent="0.3">
      <c r="B8087" s="24" t="str">
        <f>_xlfn.IFNA(VLOOKUP(A8087,list!B:C,2,FALSE),"")</f>
        <v/>
      </c>
      <c r="D8087" s="24" t="str">
        <f>_xlfn.IFNA(VLOOKUP(C8087,list!$G$2:$I$10,2,FALSE),"")</f>
        <v/>
      </c>
      <c r="E8087" s="24" t="str">
        <f>_xlfn.IFNA(VLOOKUP(C8087,list!G:I,3,FALSE),"")</f>
        <v/>
      </c>
      <c r="O8087" s="26" t="str">
        <f t="shared" si="632"/>
        <v/>
      </c>
      <c r="P8087" s="28" t="str">
        <f t="shared" si="636"/>
        <v/>
      </c>
      <c r="Q8087" s="24" t="str">
        <f t="shared" si="633"/>
        <v/>
      </c>
      <c r="R8087" s="24" t="str">
        <f t="shared" si="634"/>
        <v/>
      </c>
      <c r="S8087" s="27" t="str">
        <f t="shared" si="635"/>
        <v/>
      </c>
    </row>
    <row r="8088" spans="2:19" x14ac:dyDescent="0.3">
      <c r="B8088" s="24" t="str">
        <f>_xlfn.IFNA(VLOOKUP(A8088,list!B:C,2,FALSE),"")</f>
        <v/>
      </c>
      <c r="D8088" s="24" t="str">
        <f>_xlfn.IFNA(VLOOKUP(C8088,list!$G$2:$I$10,2,FALSE),"")</f>
        <v/>
      </c>
      <c r="E8088" s="24" t="str">
        <f>_xlfn.IFNA(VLOOKUP(C8088,list!G:I,3,FALSE),"")</f>
        <v/>
      </c>
      <c r="O8088" s="26" t="str">
        <f t="shared" si="632"/>
        <v/>
      </c>
      <c r="P8088" s="28" t="str">
        <f t="shared" si="636"/>
        <v/>
      </c>
      <c r="Q8088" s="24" t="str">
        <f t="shared" si="633"/>
        <v/>
      </c>
      <c r="R8088" s="24" t="str">
        <f t="shared" si="634"/>
        <v/>
      </c>
      <c r="S8088" s="27" t="str">
        <f t="shared" si="635"/>
        <v/>
      </c>
    </row>
    <row r="8089" spans="2:19" x14ac:dyDescent="0.3">
      <c r="B8089" s="24" t="str">
        <f>_xlfn.IFNA(VLOOKUP(A8089,list!B:C,2,FALSE),"")</f>
        <v/>
      </c>
      <c r="D8089" s="24" t="str">
        <f>_xlfn.IFNA(VLOOKUP(C8089,list!$G$2:$I$10,2,FALSE),"")</f>
        <v/>
      </c>
      <c r="E8089" s="24" t="str">
        <f>_xlfn.IFNA(VLOOKUP(C8089,list!G:I,3,FALSE),"")</f>
        <v/>
      </c>
      <c r="O8089" s="26" t="str">
        <f t="shared" si="632"/>
        <v/>
      </c>
      <c r="P8089" s="28" t="str">
        <f t="shared" si="636"/>
        <v/>
      </c>
      <c r="Q8089" s="24" t="str">
        <f t="shared" si="633"/>
        <v/>
      </c>
      <c r="R8089" s="24" t="str">
        <f t="shared" si="634"/>
        <v/>
      </c>
      <c r="S8089" s="27" t="str">
        <f t="shared" si="635"/>
        <v/>
      </c>
    </row>
    <row r="8090" spans="2:19" x14ac:dyDescent="0.3">
      <c r="B8090" s="24" t="str">
        <f>_xlfn.IFNA(VLOOKUP(A8090,list!B:C,2,FALSE),"")</f>
        <v/>
      </c>
      <c r="D8090" s="24" t="str">
        <f>_xlfn.IFNA(VLOOKUP(C8090,list!$G$2:$I$10,2,FALSE),"")</f>
        <v/>
      </c>
      <c r="E8090" s="24" t="str">
        <f>_xlfn.IFNA(VLOOKUP(C8090,list!G:I,3,FALSE),"")</f>
        <v/>
      </c>
      <c r="O8090" s="26" t="str">
        <f t="shared" si="632"/>
        <v/>
      </c>
      <c r="P8090" s="28" t="str">
        <f t="shared" si="636"/>
        <v/>
      </c>
      <c r="Q8090" s="24" t="str">
        <f t="shared" si="633"/>
        <v/>
      </c>
      <c r="R8090" s="24" t="str">
        <f t="shared" si="634"/>
        <v/>
      </c>
      <c r="S8090" s="27" t="str">
        <f t="shared" si="635"/>
        <v/>
      </c>
    </row>
    <row r="8091" spans="2:19" x14ac:dyDescent="0.3">
      <c r="B8091" s="24" t="str">
        <f>_xlfn.IFNA(VLOOKUP(A8091,list!B:C,2,FALSE),"")</f>
        <v/>
      </c>
      <c r="D8091" s="24" t="str">
        <f>_xlfn.IFNA(VLOOKUP(C8091,list!$G$2:$I$10,2,FALSE),"")</f>
        <v/>
      </c>
      <c r="E8091" s="24" t="str">
        <f>_xlfn.IFNA(VLOOKUP(C8091,list!G:I,3,FALSE),"")</f>
        <v/>
      </c>
      <c r="O8091" s="26" t="str">
        <f t="shared" si="632"/>
        <v/>
      </c>
      <c r="P8091" s="28" t="str">
        <f t="shared" si="636"/>
        <v/>
      </c>
      <c r="Q8091" s="24" t="str">
        <f t="shared" si="633"/>
        <v/>
      </c>
      <c r="R8091" s="24" t="str">
        <f t="shared" si="634"/>
        <v/>
      </c>
      <c r="S8091" s="27" t="str">
        <f t="shared" si="635"/>
        <v/>
      </c>
    </row>
    <row r="8092" spans="2:19" x14ac:dyDescent="0.3">
      <c r="B8092" s="24" t="str">
        <f>_xlfn.IFNA(VLOOKUP(A8092,list!B:C,2,FALSE),"")</f>
        <v/>
      </c>
      <c r="D8092" s="24" t="str">
        <f>_xlfn.IFNA(VLOOKUP(C8092,list!$G$2:$I$10,2,FALSE),"")</f>
        <v/>
      </c>
      <c r="E8092" s="24" t="str">
        <f>_xlfn.IFNA(VLOOKUP(C8092,list!G:I,3,FALSE),"")</f>
        <v/>
      </c>
      <c r="O8092" s="26" t="str">
        <f t="shared" si="632"/>
        <v/>
      </c>
      <c r="P8092" s="28" t="str">
        <f t="shared" si="636"/>
        <v/>
      </c>
      <c r="Q8092" s="24" t="str">
        <f t="shared" si="633"/>
        <v/>
      </c>
      <c r="R8092" s="24" t="str">
        <f t="shared" si="634"/>
        <v/>
      </c>
      <c r="S8092" s="27" t="str">
        <f t="shared" si="635"/>
        <v/>
      </c>
    </row>
    <row r="8093" spans="2:19" x14ac:dyDescent="0.3">
      <c r="B8093" s="24" t="str">
        <f>_xlfn.IFNA(VLOOKUP(A8093,list!B:C,2,FALSE),"")</f>
        <v/>
      </c>
      <c r="D8093" s="24" t="str">
        <f>_xlfn.IFNA(VLOOKUP(C8093,list!$G$2:$I$10,2,FALSE),"")</f>
        <v/>
      </c>
      <c r="E8093" s="24" t="str">
        <f>_xlfn.IFNA(VLOOKUP(C8093,list!G:I,3,FALSE),"")</f>
        <v/>
      </c>
      <c r="O8093" s="26" t="str">
        <f t="shared" si="632"/>
        <v/>
      </c>
      <c r="P8093" s="28" t="str">
        <f t="shared" si="636"/>
        <v/>
      </c>
      <c r="Q8093" s="24" t="str">
        <f t="shared" si="633"/>
        <v/>
      </c>
      <c r="R8093" s="24" t="str">
        <f t="shared" si="634"/>
        <v/>
      </c>
      <c r="S8093" s="27" t="str">
        <f t="shared" si="635"/>
        <v/>
      </c>
    </row>
    <row r="8094" spans="2:19" x14ac:dyDescent="0.3">
      <c r="B8094" s="24" t="str">
        <f>_xlfn.IFNA(VLOOKUP(A8094,list!B:C,2,FALSE),"")</f>
        <v/>
      </c>
      <c r="D8094" s="24" t="str">
        <f>_xlfn.IFNA(VLOOKUP(C8094,list!$G$2:$I$10,2,FALSE),"")</f>
        <v/>
      </c>
      <c r="E8094" s="24" t="str">
        <f>_xlfn.IFNA(VLOOKUP(C8094,list!G:I,3,FALSE),"")</f>
        <v/>
      </c>
      <c r="O8094" s="26" t="str">
        <f t="shared" si="632"/>
        <v/>
      </c>
      <c r="P8094" s="28" t="str">
        <f t="shared" si="636"/>
        <v/>
      </c>
      <c r="Q8094" s="24" t="str">
        <f t="shared" si="633"/>
        <v/>
      </c>
      <c r="R8094" s="24" t="str">
        <f t="shared" si="634"/>
        <v/>
      </c>
      <c r="S8094" s="27" t="str">
        <f t="shared" si="635"/>
        <v/>
      </c>
    </row>
    <row r="8095" spans="2:19" x14ac:dyDescent="0.3">
      <c r="B8095" s="24" t="str">
        <f>_xlfn.IFNA(VLOOKUP(A8095,list!B:C,2,FALSE),"")</f>
        <v/>
      </c>
      <c r="D8095" s="24" t="str">
        <f>_xlfn.IFNA(VLOOKUP(C8095,list!$G$2:$I$10,2,FALSE),"")</f>
        <v/>
      </c>
      <c r="E8095" s="24" t="str">
        <f>_xlfn.IFNA(VLOOKUP(C8095,list!G:I,3,FALSE),"")</f>
        <v/>
      </c>
      <c r="O8095" s="26" t="str">
        <f t="shared" si="632"/>
        <v/>
      </c>
      <c r="P8095" s="28" t="str">
        <f t="shared" si="636"/>
        <v/>
      </c>
      <c r="Q8095" s="24" t="str">
        <f t="shared" si="633"/>
        <v/>
      </c>
      <c r="R8095" s="24" t="str">
        <f t="shared" si="634"/>
        <v/>
      </c>
      <c r="S8095" s="27" t="str">
        <f t="shared" si="635"/>
        <v/>
      </c>
    </row>
    <row r="8096" spans="2:19" x14ac:dyDescent="0.3">
      <c r="B8096" s="24" t="str">
        <f>_xlfn.IFNA(VLOOKUP(A8096,list!B:C,2,FALSE),"")</f>
        <v/>
      </c>
      <c r="D8096" s="24" t="str">
        <f>_xlfn.IFNA(VLOOKUP(C8096,list!$G$2:$I$10,2,FALSE),"")</f>
        <v/>
      </c>
      <c r="E8096" s="24" t="str">
        <f>_xlfn.IFNA(VLOOKUP(C8096,list!G:I,3,FALSE),"")</f>
        <v/>
      </c>
      <c r="O8096" s="26" t="str">
        <f t="shared" si="632"/>
        <v/>
      </c>
      <c r="P8096" s="28" t="str">
        <f t="shared" si="636"/>
        <v/>
      </c>
      <c r="Q8096" s="24" t="str">
        <f t="shared" si="633"/>
        <v/>
      </c>
      <c r="R8096" s="24" t="str">
        <f t="shared" si="634"/>
        <v/>
      </c>
      <c r="S8096" s="27" t="str">
        <f t="shared" si="635"/>
        <v/>
      </c>
    </row>
    <row r="8097" spans="2:19" x14ac:dyDescent="0.3">
      <c r="B8097" s="24" t="str">
        <f>_xlfn.IFNA(VLOOKUP(A8097,list!B:C,2,FALSE),"")</f>
        <v/>
      </c>
      <c r="D8097" s="24" t="str">
        <f>_xlfn.IFNA(VLOOKUP(C8097,list!$G$2:$I$10,2,FALSE),"")</f>
        <v/>
      </c>
      <c r="E8097" s="24" t="str">
        <f>_xlfn.IFNA(VLOOKUP(C8097,list!G:I,3,FALSE),"")</f>
        <v/>
      </c>
      <c r="O8097" s="26" t="str">
        <f t="shared" si="632"/>
        <v/>
      </c>
      <c r="P8097" s="28" t="str">
        <f t="shared" si="636"/>
        <v/>
      </c>
      <c r="Q8097" s="24" t="str">
        <f t="shared" si="633"/>
        <v/>
      </c>
      <c r="R8097" s="24" t="str">
        <f t="shared" si="634"/>
        <v/>
      </c>
      <c r="S8097" s="27" t="str">
        <f t="shared" si="635"/>
        <v/>
      </c>
    </row>
    <row r="8098" spans="2:19" x14ac:dyDescent="0.3">
      <c r="B8098" s="24" t="str">
        <f>_xlfn.IFNA(VLOOKUP(A8098,list!B:C,2,FALSE),"")</f>
        <v/>
      </c>
      <c r="D8098" s="24" t="str">
        <f>_xlfn.IFNA(VLOOKUP(C8098,list!$G$2:$I$10,2,FALSE),"")</f>
        <v/>
      </c>
      <c r="E8098" s="24" t="str">
        <f>_xlfn.IFNA(VLOOKUP(C8098,list!G:I,3,FALSE),"")</f>
        <v/>
      </c>
      <c r="O8098" s="26" t="str">
        <f t="shared" si="632"/>
        <v/>
      </c>
      <c r="P8098" s="28" t="str">
        <f t="shared" si="636"/>
        <v/>
      </c>
      <c r="Q8098" s="24" t="str">
        <f t="shared" si="633"/>
        <v/>
      </c>
      <c r="R8098" s="24" t="str">
        <f t="shared" si="634"/>
        <v/>
      </c>
      <c r="S8098" s="27" t="str">
        <f t="shared" si="635"/>
        <v/>
      </c>
    </row>
    <row r="8099" spans="2:19" x14ac:dyDescent="0.3">
      <c r="B8099" s="24" t="str">
        <f>_xlfn.IFNA(VLOOKUP(A8099,list!B:C,2,FALSE),"")</f>
        <v/>
      </c>
      <c r="D8099" s="24" t="str">
        <f>_xlfn.IFNA(VLOOKUP(C8099,list!$G$2:$I$10,2,FALSE),"")</f>
        <v/>
      </c>
      <c r="E8099" s="24" t="str">
        <f>_xlfn.IFNA(VLOOKUP(C8099,list!G:I,3,FALSE),"")</f>
        <v/>
      </c>
      <c r="O8099" s="26" t="str">
        <f t="shared" si="632"/>
        <v/>
      </c>
      <c r="P8099" s="28" t="str">
        <f t="shared" si="636"/>
        <v/>
      </c>
      <c r="Q8099" s="24" t="str">
        <f t="shared" si="633"/>
        <v/>
      </c>
      <c r="R8099" s="24" t="str">
        <f t="shared" si="634"/>
        <v/>
      </c>
      <c r="S8099" s="27" t="str">
        <f t="shared" si="635"/>
        <v/>
      </c>
    </row>
    <row r="8100" spans="2:19" x14ac:dyDescent="0.3">
      <c r="B8100" s="24" t="str">
        <f>_xlfn.IFNA(VLOOKUP(A8100,list!B:C,2,FALSE),"")</f>
        <v/>
      </c>
      <c r="D8100" s="24" t="str">
        <f>_xlfn.IFNA(VLOOKUP(C8100,list!$G$2:$I$10,2,FALSE),"")</f>
        <v/>
      </c>
      <c r="E8100" s="24" t="str">
        <f>_xlfn.IFNA(VLOOKUP(C8100,list!G:I,3,FALSE),"")</f>
        <v/>
      </c>
      <c r="O8100" s="26" t="str">
        <f t="shared" si="632"/>
        <v/>
      </c>
      <c r="P8100" s="28" t="str">
        <f t="shared" si="636"/>
        <v/>
      </c>
      <c r="Q8100" s="24" t="str">
        <f t="shared" si="633"/>
        <v/>
      </c>
      <c r="R8100" s="24" t="str">
        <f t="shared" si="634"/>
        <v/>
      </c>
      <c r="S8100" s="27" t="str">
        <f t="shared" si="635"/>
        <v/>
      </c>
    </row>
    <row r="8101" spans="2:19" x14ac:dyDescent="0.3">
      <c r="B8101" s="24" t="str">
        <f>_xlfn.IFNA(VLOOKUP(A8101,list!B:C,2,FALSE),"")</f>
        <v/>
      </c>
      <c r="D8101" s="24" t="str">
        <f>_xlfn.IFNA(VLOOKUP(C8101,list!$G$2:$I$10,2,FALSE),"")</f>
        <v/>
      </c>
      <c r="E8101" s="24" t="str">
        <f>_xlfn.IFNA(VLOOKUP(C8101,list!G:I,3,FALSE),"")</f>
        <v/>
      </c>
      <c r="O8101" s="26" t="str">
        <f t="shared" si="632"/>
        <v/>
      </c>
      <c r="P8101" s="28" t="str">
        <f t="shared" si="636"/>
        <v/>
      </c>
      <c r="Q8101" s="24" t="str">
        <f t="shared" si="633"/>
        <v/>
      </c>
      <c r="R8101" s="24" t="str">
        <f t="shared" si="634"/>
        <v/>
      </c>
      <c r="S8101" s="27" t="str">
        <f t="shared" si="635"/>
        <v/>
      </c>
    </row>
    <row r="8102" spans="2:19" x14ac:dyDescent="0.3">
      <c r="B8102" s="24" t="str">
        <f>_xlfn.IFNA(VLOOKUP(A8102,list!B:C,2,FALSE),"")</f>
        <v/>
      </c>
      <c r="D8102" s="24" t="str">
        <f>_xlfn.IFNA(VLOOKUP(C8102,list!$G$2:$I$10,2,FALSE),"")</f>
        <v/>
      </c>
      <c r="E8102" s="24" t="str">
        <f>_xlfn.IFNA(VLOOKUP(C8102,list!G:I,3,FALSE),"")</f>
        <v/>
      </c>
      <c r="O8102" s="26" t="str">
        <f t="shared" si="632"/>
        <v/>
      </c>
      <c r="P8102" s="28" t="str">
        <f t="shared" si="636"/>
        <v/>
      </c>
      <c r="Q8102" s="24" t="str">
        <f t="shared" si="633"/>
        <v/>
      </c>
      <c r="R8102" s="24" t="str">
        <f t="shared" si="634"/>
        <v/>
      </c>
      <c r="S8102" s="27" t="str">
        <f t="shared" si="635"/>
        <v/>
      </c>
    </row>
    <row r="8103" spans="2:19" x14ac:dyDescent="0.3">
      <c r="B8103" s="24" t="str">
        <f>_xlfn.IFNA(VLOOKUP(A8103,list!B:C,2,FALSE),"")</f>
        <v/>
      </c>
      <c r="D8103" s="24" t="str">
        <f>_xlfn.IFNA(VLOOKUP(C8103,list!$G$2:$I$10,2,FALSE),"")</f>
        <v/>
      </c>
      <c r="E8103" s="24" t="str">
        <f>_xlfn.IFNA(VLOOKUP(C8103,list!G:I,3,FALSE),"")</f>
        <v/>
      </c>
      <c r="O8103" s="26" t="str">
        <f t="shared" si="632"/>
        <v/>
      </c>
      <c r="P8103" s="28" t="str">
        <f t="shared" si="636"/>
        <v/>
      </c>
      <c r="Q8103" s="24" t="str">
        <f t="shared" si="633"/>
        <v/>
      </c>
      <c r="R8103" s="24" t="str">
        <f t="shared" si="634"/>
        <v/>
      </c>
      <c r="S8103" s="27" t="str">
        <f t="shared" si="635"/>
        <v/>
      </c>
    </row>
    <row r="8104" spans="2:19" x14ac:dyDescent="0.3">
      <c r="B8104" s="24" t="str">
        <f>_xlfn.IFNA(VLOOKUP(A8104,list!B:C,2,FALSE),"")</f>
        <v/>
      </c>
      <c r="D8104" s="24" t="str">
        <f>_xlfn.IFNA(VLOOKUP(C8104,list!$G$2:$I$10,2,FALSE),"")</f>
        <v/>
      </c>
      <c r="E8104" s="24" t="str">
        <f>_xlfn.IFNA(VLOOKUP(C8104,list!G:I,3,FALSE),"")</f>
        <v/>
      </c>
      <c r="O8104" s="26" t="str">
        <f t="shared" si="632"/>
        <v/>
      </c>
      <c r="P8104" s="28" t="str">
        <f t="shared" si="636"/>
        <v/>
      </c>
      <c r="Q8104" s="24" t="str">
        <f t="shared" si="633"/>
        <v/>
      </c>
      <c r="R8104" s="24" t="str">
        <f t="shared" si="634"/>
        <v/>
      </c>
      <c r="S8104" s="27" t="str">
        <f t="shared" si="635"/>
        <v/>
      </c>
    </row>
    <row r="8105" spans="2:19" x14ac:dyDescent="0.3">
      <c r="B8105" s="24" t="str">
        <f>_xlfn.IFNA(VLOOKUP(A8105,list!B:C,2,FALSE),"")</f>
        <v/>
      </c>
      <c r="D8105" s="24" t="str">
        <f>_xlfn.IFNA(VLOOKUP(C8105,list!$G$2:$I$10,2,FALSE),"")</f>
        <v/>
      </c>
      <c r="E8105" s="24" t="str">
        <f>_xlfn.IFNA(VLOOKUP(C8105,list!G:I,3,FALSE),"")</f>
        <v/>
      </c>
      <c r="O8105" s="26" t="str">
        <f t="shared" si="632"/>
        <v/>
      </c>
      <c r="P8105" s="28" t="str">
        <f t="shared" si="636"/>
        <v/>
      </c>
      <c r="Q8105" s="24" t="str">
        <f t="shared" si="633"/>
        <v/>
      </c>
      <c r="R8105" s="24" t="str">
        <f t="shared" si="634"/>
        <v/>
      </c>
      <c r="S8105" s="27" t="str">
        <f t="shared" si="635"/>
        <v/>
      </c>
    </row>
    <row r="8106" spans="2:19" x14ac:dyDescent="0.3">
      <c r="B8106" s="24" t="str">
        <f>_xlfn.IFNA(VLOOKUP(A8106,list!B:C,2,FALSE),"")</f>
        <v/>
      </c>
      <c r="D8106" s="24" t="str">
        <f>_xlfn.IFNA(VLOOKUP(C8106,list!$G$2:$I$10,2,FALSE),"")</f>
        <v/>
      </c>
      <c r="E8106" s="24" t="str">
        <f>_xlfn.IFNA(VLOOKUP(C8106,list!G:I,3,FALSE),"")</f>
        <v/>
      </c>
      <c r="O8106" s="26" t="str">
        <f t="shared" si="632"/>
        <v/>
      </c>
      <c r="P8106" s="28" t="str">
        <f t="shared" si="636"/>
        <v/>
      </c>
      <c r="Q8106" s="24" t="str">
        <f t="shared" si="633"/>
        <v/>
      </c>
      <c r="R8106" s="24" t="str">
        <f t="shared" si="634"/>
        <v/>
      </c>
      <c r="S8106" s="27" t="str">
        <f t="shared" si="635"/>
        <v/>
      </c>
    </row>
    <row r="8107" spans="2:19" x14ac:dyDescent="0.3">
      <c r="B8107" s="24" t="str">
        <f>_xlfn.IFNA(VLOOKUP(A8107,list!B:C,2,FALSE),"")</f>
        <v/>
      </c>
      <c r="D8107" s="24" t="str">
        <f>_xlfn.IFNA(VLOOKUP(C8107,list!$G$2:$I$10,2,FALSE),"")</f>
        <v/>
      </c>
      <c r="E8107" s="24" t="str">
        <f>_xlfn.IFNA(VLOOKUP(C8107,list!G:I,3,FALSE),"")</f>
        <v/>
      </c>
      <c r="O8107" s="26" t="str">
        <f t="shared" si="632"/>
        <v/>
      </c>
      <c r="P8107" s="28" t="str">
        <f t="shared" si="636"/>
        <v/>
      </c>
      <c r="Q8107" s="24" t="str">
        <f t="shared" si="633"/>
        <v/>
      </c>
      <c r="R8107" s="24" t="str">
        <f t="shared" si="634"/>
        <v/>
      </c>
      <c r="S8107" s="27" t="str">
        <f t="shared" si="635"/>
        <v/>
      </c>
    </row>
    <row r="8108" spans="2:19" x14ac:dyDescent="0.3">
      <c r="B8108" s="24" t="str">
        <f>_xlfn.IFNA(VLOOKUP(A8108,list!B:C,2,FALSE),"")</f>
        <v/>
      </c>
      <c r="D8108" s="24" t="str">
        <f>_xlfn.IFNA(VLOOKUP(C8108,list!$G$2:$I$10,2,FALSE),"")</f>
        <v/>
      </c>
      <c r="E8108" s="24" t="str">
        <f>_xlfn.IFNA(VLOOKUP(C8108,list!G:I,3,FALSE),"")</f>
        <v/>
      </c>
      <c r="O8108" s="26" t="str">
        <f t="shared" si="632"/>
        <v/>
      </c>
      <c r="P8108" s="28" t="str">
        <f t="shared" si="636"/>
        <v/>
      </c>
      <c r="Q8108" s="24" t="str">
        <f t="shared" si="633"/>
        <v/>
      </c>
      <c r="R8108" s="24" t="str">
        <f t="shared" si="634"/>
        <v/>
      </c>
      <c r="S8108" s="27" t="str">
        <f t="shared" si="635"/>
        <v/>
      </c>
    </row>
    <row r="8109" spans="2:19" x14ac:dyDescent="0.3">
      <c r="B8109" s="24" t="str">
        <f>_xlfn.IFNA(VLOOKUP(A8109,list!B:C,2,FALSE),"")</f>
        <v/>
      </c>
      <c r="D8109" s="24" t="str">
        <f>_xlfn.IFNA(VLOOKUP(C8109,list!$G$2:$I$10,2,FALSE),"")</f>
        <v/>
      </c>
      <c r="E8109" s="24" t="str">
        <f>_xlfn.IFNA(VLOOKUP(C8109,list!G:I,3,FALSE),"")</f>
        <v/>
      </c>
      <c r="O8109" s="26" t="str">
        <f t="shared" si="632"/>
        <v/>
      </c>
      <c r="P8109" s="28" t="str">
        <f t="shared" si="636"/>
        <v/>
      </c>
      <c r="Q8109" s="24" t="str">
        <f t="shared" si="633"/>
        <v/>
      </c>
      <c r="R8109" s="24" t="str">
        <f t="shared" si="634"/>
        <v/>
      </c>
      <c r="S8109" s="27" t="str">
        <f t="shared" si="635"/>
        <v/>
      </c>
    </row>
    <row r="8110" spans="2:19" x14ac:dyDescent="0.3">
      <c r="B8110" s="24" t="str">
        <f>_xlfn.IFNA(VLOOKUP(A8110,list!B:C,2,FALSE),"")</f>
        <v/>
      </c>
      <c r="D8110" s="24" t="str">
        <f>_xlfn.IFNA(VLOOKUP(C8110,list!$G$2:$I$10,2,FALSE),"")</f>
        <v/>
      </c>
      <c r="E8110" s="24" t="str">
        <f>_xlfn.IFNA(VLOOKUP(C8110,list!G:I,3,FALSE),"")</f>
        <v/>
      </c>
      <c r="O8110" s="26" t="str">
        <f t="shared" si="632"/>
        <v/>
      </c>
      <c r="P8110" s="28" t="str">
        <f t="shared" si="636"/>
        <v/>
      </c>
      <c r="Q8110" s="24" t="str">
        <f t="shared" si="633"/>
        <v/>
      </c>
      <c r="R8110" s="24" t="str">
        <f t="shared" si="634"/>
        <v/>
      </c>
      <c r="S8110" s="27" t="str">
        <f t="shared" si="635"/>
        <v/>
      </c>
    </row>
    <row r="8111" spans="2:19" x14ac:dyDescent="0.3">
      <c r="B8111" s="24" t="str">
        <f>_xlfn.IFNA(VLOOKUP(A8111,list!B:C,2,FALSE),"")</f>
        <v/>
      </c>
      <c r="D8111" s="24" t="str">
        <f>_xlfn.IFNA(VLOOKUP(C8111,list!$G$2:$I$10,2,FALSE),"")</f>
        <v/>
      </c>
      <c r="E8111" s="24" t="str">
        <f>_xlfn.IFNA(VLOOKUP(C8111,list!G:I,3,FALSE),"")</f>
        <v/>
      </c>
      <c r="O8111" s="26" t="str">
        <f t="shared" si="632"/>
        <v/>
      </c>
      <c r="P8111" s="28" t="str">
        <f t="shared" si="636"/>
        <v/>
      </c>
      <c r="Q8111" s="24" t="str">
        <f t="shared" si="633"/>
        <v/>
      </c>
      <c r="R8111" s="24" t="str">
        <f t="shared" si="634"/>
        <v/>
      </c>
      <c r="S8111" s="27" t="str">
        <f t="shared" si="635"/>
        <v/>
      </c>
    </row>
    <row r="8112" spans="2:19" x14ac:dyDescent="0.3">
      <c r="B8112" s="24" t="str">
        <f>_xlfn.IFNA(VLOOKUP(A8112,list!B:C,2,FALSE),"")</f>
        <v/>
      </c>
      <c r="D8112" s="24" t="str">
        <f>_xlfn.IFNA(VLOOKUP(C8112,list!$G$2:$I$10,2,FALSE),"")</f>
        <v/>
      </c>
      <c r="E8112" s="24" t="str">
        <f>_xlfn.IFNA(VLOOKUP(C8112,list!G:I,3,FALSE),"")</f>
        <v/>
      </c>
      <c r="O8112" s="26" t="str">
        <f t="shared" si="632"/>
        <v/>
      </c>
      <c r="P8112" s="28" t="str">
        <f t="shared" si="636"/>
        <v/>
      </c>
      <c r="Q8112" s="24" t="str">
        <f t="shared" si="633"/>
        <v/>
      </c>
      <c r="R8112" s="24" t="str">
        <f t="shared" si="634"/>
        <v/>
      </c>
      <c r="S8112" s="27" t="str">
        <f t="shared" si="635"/>
        <v/>
      </c>
    </row>
    <row r="8113" spans="2:19" x14ac:dyDescent="0.3">
      <c r="B8113" s="24" t="str">
        <f>_xlfn.IFNA(VLOOKUP(A8113,list!B:C,2,FALSE),"")</f>
        <v/>
      </c>
      <c r="D8113" s="24" t="str">
        <f>_xlfn.IFNA(VLOOKUP(C8113,list!$G$2:$I$10,2,FALSE),"")</f>
        <v/>
      </c>
      <c r="E8113" s="24" t="str">
        <f>_xlfn.IFNA(VLOOKUP(C8113,list!G:I,3,FALSE),"")</f>
        <v/>
      </c>
      <c r="O8113" s="26" t="str">
        <f t="shared" si="632"/>
        <v/>
      </c>
      <c r="P8113" s="28" t="str">
        <f t="shared" si="636"/>
        <v/>
      </c>
      <c r="Q8113" s="24" t="str">
        <f t="shared" si="633"/>
        <v/>
      </c>
      <c r="R8113" s="24" t="str">
        <f t="shared" si="634"/>
        <v/>
      </c>
      <c r="S8113" s="27" t="str">
        <f t="shared" si="635"/>
        <v/>
      </c>
    </row>
    <row r="8114" spans="2:19" x14ac:dyDescent="0.3">
      <c r="B8114" s="24" t="str">
        <f>_xlfn.IFNA(VLOOKUP(A8114,list!B:C,2,FALSE),"")</f>
        <v/>
      </c>
      <c r="D8114" s="24" t="str">
        <f>_xlfn.IFNA(VLOOKUP(C8114,list!$G$2:$I$10,2,FALSE),"")</f>
        <v/>
      </c>
      <c r="E8114" s="24" t="str">
        <f>_xlfn.IFNA(VLOOKUP(C8114,list!G:I,3,FALSE),"")</f>
        <v/>
      </c>
      <c r="O8114" s="26" t="str">
        <f t="shared" si="632"/>
        <v/>
      </c>
      <c r="P8114" s="28" t="str">
        <f t="shared" si="636"/>
        <v/>
      </c>
      <c r="Q8114" s="24" t="str">
        <f t="shared" si="633"/>
        <v/>
      </c>
      <c r="R8114" s="24" t="str">
        <f t="shared" si="634"/>
        <v/>
      </c>
      <c r="S8114" s="27" t="str">
        <f t="shared" si="635"/>
        <v/>
      </c>
    </row>
    <row r="8115" spans="2:19" x14ac:dyDescent="0.3">
      <c r="B8115" s="24" t="str">
        <f>_xlfn.IFNA(VLOOKUP(A8115,list!B:C,2,FALSE),"")</f>
        <v/>
      </c>
      <c r="D8115" s="24" t="str">
        <f>_xlfn.IFNA(VLOOKUP(C8115,list!$G$2:$I$10,2,FALSE),"")</f>
        <v/>
      </c>
      <c r="E8115" s="24" t="str">
        <f>_xlfn.IFNA(VLOOKUP(C8115,list!G:I,3,FALSE),"")</f>
        <v/>
      </c>
      <c r="O8115" s="26" t="str">
        <f t="shared" si="632"/>
        <v/>
      </c>
      <c r="P8115" s="28" t="str">
        <f t="shared" si="636"/>
        <v/>
      </c>
      <c r="Q8115" s="24" t="str">
        <f t="shared" si="633"/>
        <v/>
      </c>
      <c r="R8115" s="24" t="str">
        <f t="shared" si="634"/>
        <v/>
      </c>
      <c r="S8115" s="27" t="str">
        <f t="shared" si="635"/>
        <v/>
      </c>
    </row>
    <row r="8116" spans="2:19" x14ac:dyDescent="0.3">
      <c r="B8116" s="24" t="str">
        <f>_xlfn.IFNA(VLOOKUP(A8116,list!B:C,2,FALSE),"")</f>
        <v/>
      </c>
      <c r="D8116" s="24" t="str">
        <f>_xlfn.IFNA(VLOOKUP(C8116,list!$G$2:$I$10,2,FALSE),"")</f>
        <v/>
      </c>
      <c r="E8116" s="24" t="str">
        <f>_xlfn.IFNA(VLOOKUP(C8116,list!G:I,3,FALSE),"")</f>
        <v/>
      </c>
      <c r="O8116" s="26" t="str">
        <f t="shared" si="632"/>
        <v/>
      </c>
      <c r="P8116" s="28" t="str">
        <f t="shared" si="636"/>
        <v/>
      </c>
      <c r="Q8116" s="24" t="str">
        <f t="shared" si="633"/>
        <v/>
      </c>
      <c r="R8116" s="24" t="str">
        <f t="shared" si="634"/>
        <v/>
      </c>
      <c r="S8116" s="27" t="str">
        <f t="shared" si="635"/>
        <v/>
      </c>
    </row>
    <row r="8117" spans="2:19" x14ac:dyDescent="0.3">
      <c r="B8117" s="24" t="str">
        <f>_xlfn.IFNA(VLOOKUP(A8117,list!B:C,2,FALSE),"")</f>
        <v/>
      </c>
      <c r="D8117" s="24" t="str">
        <f>_xlfn.IFNA(VLOOKUP(C8117,list!$G$2:$I$10,2,FALSE),"")</f>
        <v/>
      </c>
      <c r="E8117" s="24" t="str">
        <f>_xlfn.IFNA(VLOOKUP(C8117,list!G:I,3,FALSE),"")</f>
        <v/>
      </c>
      <c r="O8117" s="26" t="str">
        <f t="shared" si="632"/>
        <v/>
      </c>
      <c r="P8117" s="28" t="str">
        <f t="shared" si="636"/>
        <v/>
      </c>
      <c r="Q8117" s="24" t="str">
        <f t="shared" si="633"/>
        <v/>
      </c>
      <c r="R8117" s="24" t="str">
        <f t="shared" si="634"/>
        <v/>
      </c>
      <c r="S8117" s="27" t="str">
        <f t="shared" si="635"/>
        <v/>
      </c>
    </row>
    <row r="8118" spans="2:19" x14ac:dyDescent="0.3">
      <c r="B8118" s="24" t="str">
        <f>_xlfn.IFNA(VLOOKUP(A8118,list!B:C,2,FALSE),"")</f>
        <v/>
      </c>
      <c r="D8118" s="24" t="str">
        <f>_xlfn.IFNA(VLOOKUP(C8118,list!$G$2:$I$10,2,FALSE),"")</f>
        <v/>
      </c>
      <c r="E8118" s="24" t="str">
        <f>_xlfn.IFNA(VLOOKUP(C8118,list!G:I,3,FALSE),"")</f>
        <v/>
      </c>
      <c r="O8118" s="26" t="str">
        <f t="shared" si="632"/>
        <v/>
      </c>
      <c r="P8118" s="28" t="str">
        <f t="shared" si="636"/>
        <v/>
      </c>
      <c r="Q8118" s="24" t="str">
        <f t="shared" si="633"/>
        <v/>
      </c>
      <c r="R8118" s="24" t="str">
        <f t="shared" si="634"/>
        <v/>
      </c>
      <c r="S8118" s="27" t="str">
        <f t="shared" si="635"/>
        <v/>
      </c>
    </row>
    <row r="8119" spans="2:19" x14ac:dyDescent="0.3">
      <c r="B8119" s="24" t="str">
        <f>_xlfn.IFNA(VLOOKUP(A8119,list!B:C,2,FALSE),"")</f>
        <v/>
      </c>
      <c r="D8119" s="24" t="str">
        <f>_xlfn.IFNA(VLOOKUP(C8119,list!$G$2:$I$10,2,FALSE),"")</f>
        <v/>
      </c>
      <c r="E8119" s="24" t="str">
        <f>_xlfn.IFNA(VLOOKUP(C8119,list!G:I,3,FALSE),"")</f>
        <v/>
      </c>
      <c r="O8119" s="26" t="str">
        <f t="shared" si="632"/>
        <v/>
      </c>
      <c r="P8119" s="28" t="str">
        <f t="shared" si="636"/>
        <v/>
      </c>
      <c r="Q8119" s="24" t="str">
        <f t="shared" si="633"/>
        <v/>
      </c>
      <c r="R8119" s="24" t="str">
        <f t="shared" si="634"/>
        <v/>
      </c>
      <c r="S8119" s="27" t="str">
        <f t="shared" si="635"/>
        <v/>
      </c>
    </row>
    <row r="8120" spans="2:19" x14ac:dyDescent="0.3">
      <c r="B8120" s="24" t="str">
        <f>_xlfn.IFNA(VLOOKUP(A8120,list!B:C,2,FALSE),"")</f>
        <v/>
      </c>
      <c r="D8120" s="24" t="str">
        <f>_xlfn.IFNA(VLOOKUP(C8120,list!$G$2:$I$10,2,FALSE),"")</f>
        <v/>
      </c>
      <c r="E8120" s="24" t="str">
        <f>_xlfn.IFNA(VLOOKUP(C8120,list!G:I,3,FALSE),"")</f>
        <v/>
      </c>
      <c r="O8120" s="26" t="str">
        <f t="shared" si="632"/>
        <v/>
      </c>
      <c r="P8120" s="28" t="str">
        <f t="shared" si="636"/>
        <v/>
      </c>
      <c r="Q8120" s="24" t="str">
        <f t="shared" si="633"/>
        <v/>
      </c>
      <c r="R8120" s="24" t="str">
        <f t="shared" si="634"/>
        <v/>
      </c>
      <c r="S8120" s="27" t="str">
        <f t="shared" si="635"/>
        <v/>
      </c>
    </row>
    <row r="8121" spans="2:19" x14ac:dyDescent="0.3">
      <c r="B8121" s="24" t="str">
        <f>_xlfn.IFNA(VLOOKUP(A8121,list!B:C,2,FALSE),"")</f>
        <v/>
      </c>
      <c r="D8121" s="24" t="str">
        <f>_xlfn.IFNA(VLOOKUP(C8121,list!$G$2:$I$10,2,FALSE),"")</f>
        <v/>
      </c>
      <c r="E8121" s="24" t="str">
        <f>_xlfn.IFNA(VLOOKUP(C8121,list!G:I,3,FALSE),"")</f>
        <v/>
      </c>
      <c r="O8121" s="26" t="str">
        <f t="shared" si="632"/>
        <v/>
      </c>
      <c r="P8121" s="28" t="str">
        <f t="shared" si="636"/>
        <v/>
      </c>
      <c r="Q8121" s="24" t="str">
        <f t="shared" si="633"/>
        <v/>
      </c>
      <c r="R8121" s="24" t="str">
        <f t="shared" si="634"/>
        <v/>
      </c>
      <c r="S8121" s="27" t="str">
        <f t="shared" si="635"/>
        <v/>
      </c>
    </row>
    <row r="8122" spans="2:19" x14ac:dyDescent="0.3">
      <c r="B8122" s="24" t="str">
        <f>_xlfn.IFNA(VLOOKUP(A8122,list!B:C,2,FALSE),"")</f>
        <v/>
      </c>
      <c r="D8122" s="24" t="str">
        <f>_xlfn.IFNA(VLOOKUP(C8122,list!$G$2:$I$10,2,FALSE),"")</f>
        <v/>
      </c>
      <c r="E8122" s="24" t="str">
        <f>_xlfn.IFNA(VLOOKUP(C8122,list!G:I,3,FALSE),"")</f>
        <v/>
      </c>
      <c r="O8122" s="26" t="str">
        <f t="shared" si="632"/>
        <v/>
      </c>
      <c r="P8122" s="28" t="str">
        <f t="shared" si="636"/>
        <v/>
      </c>
      <c r="Q8122" s="24" t="str">
        <f t="shared" si="633"/>
        <v/>
      </c>
      <c r="R8122" s="24" t="str">
        <f t="shared" si="634"/>
        <v/>
      </c>
      <c r="S8122" s="27" t="str">
        <f t="shared" si="635"/>
        <v/>
      </c>
    </row>
    <row r="8123" spans="2:19" x14ac:dyDescent="0.3">
      <c r="B8123" s="24" t="str">
        <f>_xlfn.IFNA(VLOOKUP(A8123,list!B:C,2,FALSE),"")</f>
        <v/>
      </c>
      <c r="D8123" s="24" t="str">
        <f>_xlfn.IFNA(VLOOKUP(C8123,list!$G$2:$I$10,2,FALSE),"")</f>
        <v/>
      </c>
      <c r="E8123" s="24" t="str">
        <f>_xlfn.IFNA(VLOOKUP(C8123,list!G:I,3,FALSE),"")</f>
        <v/>
      </c>
      <c r="O8123" s="26" t="str">
        <f t="shared" si="632"/>
        <v/>
      </c>
      <c r="P8123" s="28" t="str">
        <f t="shared" si="636"/>
        <v/>
      </c>
      <c r="Q8123" s="24" t="str">
        <f t="shared" si="633"/>
        <v/>
      </c>
      <c r="R8123" s="24" t="str">
        <f t="shared" si="634"/>
        <v/>
      </c>
      <c r="S8123" s="27" t="str">
        <f t="shared" si="635"/>
        <v/>
      </c>
    </row>
    <row r="8124" spans="2:19" x14ac:dyDescent="0.3">
      <c r="B8124" s="24" t="str">
        <f>_xlfn.IFNA(VLOOKUP(A8124,list!B:C,2,FALSE),"")</f>
        <v/>
      </c>
      <c r="D8124" s="24" t="str">
        <f>_xlfn.IFNA(VLOOKUP(C8124,list!$G$2:$I$10,2,FALSE),"")</f>
        <v/>
      </c>
      <c r="E8124" s="24" t="str">
        <f>_xlfn.IFNA(VLOOKUP(C8124,list!G:I,3,FALSE),"")</f>
        <v/>
      </c>
      <c r="O8124" s="26" t="str">
        <f t="shared" si="632"/>
        <v/>
      </c>
      <c r="P8124" s="28" t="str">
        <f t="shared" si="636"/>
        <v/>
      </c>
      <c r="Q8124" s="24" t="str">
        <f t="shared" si="633"/>
        <v/>
      </c>
      <c r="R8124" s="24" t="str">
        <f t="shared" si="634"/>
        <v/>
      </c>
      <c r="S8124" s="27" t="str">
        <f t="shared" si="635"/>
        <v/>
      </c>
    </row>
    <row r="8125" spans="2:19" x14ac:dyDescent="0.3">
      <c r="B8125" s="24" t="str">
        <f>_xlfn.IFNA(VLOOKUP(A8125,list!B:C,2,FALSE),"")</f>
        <v/>
      </c>
      <c r="D8125" s="24" t="str">
        <f>_xlfn.IFNA(VLOOKUP(C8125,list!$G$2:$I$10,2,FALSE),"")</f>
        <v/>
      </c>
      <c r="E8125" s="24" t="str">
        <f>_xlfn.IFNA(VLOOKUP(C8125,list!G:I,3,FALSE),"")</f>
        <v/>
      </c>
      <c r="O8125" s="26" t="str">
        <f t="shared" si="632"/>
        <v/>
      </c>
      <c r="P8125" s="28" t="str">
        <f t="shared" si="636"/>
        <v/>
      </c>
      <c r="Q8125" s="24" t="str">
        <f t="shared" si="633"/>
        <v/>
      </c>
      <c r="R8125" s="24" t="str">
        <f t="shared" si="634"/>
        <v/>
      </c>
      <c r="S8125" s="27" t="str">
        <f t="shared" si="635"/>
        <v/>
      </c>
    </row>
    <row r="8126" spans="2:19" x14ac:dyDescent="0.3">
      <c r="B8126" s="24" t="str">
        <f>_xlfn.IFNA(VLOOKUP(A8126,list!B:C,2,FALSE),"")</f>
        <v/>
      </c>
      <c r="D8126" s="24" t="str">
        <f>_xlfn.IFNA(VLOOKUP(C8126,list!$G$2:$I$10,2,FALSE),"")</f>
        <v/>
      </c>
      <c r="E8126" s="24" t="str">
        <f>_xlfn.IFNA(VLOOKUP(C8126,list!G:I,3,FALSE),"")</f>
        <v/>
      </c>
      <c r="O8126" s="26" t="str">
        <f t="shared" si="632"/>
        <v/>
      </c>
      <c r="P8126" s="28" t="str">
        <f t="shared" si="636"/>
        <v/>
      </c>
      <c r="Q8126" s="24" t="str">
        <f t="shared" si="633"/>
        <v/>
      </c>
      <c r="R8126" s="24" t="str">
        <f t="shared" si="634"/>
        <v/>
      </c>
      <c r="S8126" s="27" t="str">
        <f t="shared" si="635"/>
        <v/>
      </c>
    </row>
    <row r="8127" spans="2:19" x14ac:dyDescent="0.3">
      <c r="B8127" s="24" t="str">
        <f>_xlfn.IFNA(VLOOKUP(A8127,list!B:C,2,FALSE),"")</f>
        <v/>
      </c>
      <c r="D8127" s="24" t="str">
        <f>_xlfn.IFNA(VLOOKUP(C8127,list!$G$2:$I$10,2,FALSE),"")</f>
        <v/>
      </c>
      <c r="E8127" s="24" t="str">
        <f>_xlfn.IFNA(VLOOKUP(C8127,list!G:I,3,FALSE),"")</f>
        <v/>
      </c>
      <c r="O8127" s="26" t="str">
        <f t="shared" si="632"/>
        <v/>
      </c>
      <c r="P8127" s="28" t="str">
        <f t="shared" si="636"/>
        <v/>
      </c>
      <c r="Q8127" s="24" t="str">
        <f t="shared" si="633"/>
        <v/>
      </c>
      <c r="R8127" s="24" t="str">
        <f t="shared" si="634"/>
        <v/>
      </c>
      <c r="S8127" s="27" t="str">
        <f t="shared" si="635"/>
        <v/>
      </c>
    </row>
    <row r="8128" spans="2:19" x14ac:dyDescent="0.3">
      <c r="B8128" s="24" t="str">
        <f>_xlfn.IFNA(VLOOKUP(A8128,list!B:C,2,FALSE),"")</f>
        <v/>
      </c>
      <c r="D8128" s="24" t="str">
        <f>_xlfn.IFNA(VLOOKUP(C8128,list!$G$2:$I$10,2,FALSE),"")</f>
        <v/>
      </c>
      <c r="E8128" s="24" t="str">
        <f>_xlfn.IFNA(VLOOKUP(C8128,list!G:I,3,FALSE),"")</f>
        <v/>
      </c>
      <c r="O8128" s="26" t="str">
        <f t="shared" si="632"/>
        <v/>
      </c>
      <c r="P8128" s="28" t="str">
        <f t="shared" si="636"/>
        <v/>
      </c>
      <c r="Q8128" s="24" t="str">
        <f t="shared" si="633"/>
        <v/>
      </c>
      <c r="R8128" s="24" t="str">
        <f t="shared" si="634"/>
        <v/>
      </c>
      <c r="S8128" s="27" t="str">
        <f t="shared" si="635"/>
        <v/>
      </c>
    </row>
    <row r="8129" spans="2:19" x14ac:dyDescent="0.3">
      <c r="B8129" s="24" t="str">
        <f>_xlfn.IFNA(VLOOKUP(A8129,list!B:C,2,FALSE),"")</f>
        <v/>
      </c>
      <c r="D8129" s="24" t="str">
        <f>_xlfn.IFNA(VLOOKUP(C8129,list!$G$2:$I$10,2,FALSE),"")</f>
        <v/>
      </c>
      <c r="E8129" s="24" t="str">
        <f>_xlfn.IFNA(VLOOKUP(C8129,list!G:I,3,FALSE),"")</f>
        <v/>
      </c>
      <c r="O8129" s="26" t="str">
        <f t="shared" si="632"/>
        <v/>
      </c>
      <c r="P8129" s="28" t="str">
        <f t="shared" si="636"/>
        <v/>
      </c>
      <c r="Q8129" s="24" t="str">
        <f t="shared" si="633"/>
        <v/>
      </c>
      <c r="R8129" s="24" t="str">
        <f t="shared" si="634"/>
        <v/>
      </c>
      <c r="S8129" s="27" t="str">
        <f t="shared" si="635"/>
        <v/>
      </c>
    </row>
    <row r="8130" spans="2:19" x14ac:dyDescent="0.3">
      <c r="B8130" s="24" t="str">
        <f>_xlfn.IFNA(VLOOKUP(A8130,list!B:C,2,FALSE),"")</f>
        <v/>
      </c>
      <c r="D8130" s="24" t="str">
        <f>_xlfn.IFNA(VLOOKUP(C8130,list!$G$2:$I$10,2,FALSE),"")</f>
        <v/>
      </c>
      <c r="E8130" s="24" t="str">
        <f>_xlfn.IFNA(VLOOKUP(C8130,list!G:I,3,FALSE),"")</f>
        <v/>
      </c>
      <c r="O8130" s="26" t="str">
        <f t="shared" ref="O8130:O8193" si="637">IFERROR(IF(H8130="","",DATE(YEAR(H8130),MONTH(H8130),1)),"")</f>
        <v/>
      </c>
      <c r="P8130" s="28" t="str">
        <f t="shared" si="636"/>
        <v/>
      </c>
      <c r="Q8130" s="24" t="str">
        <f t="shared" ref="Q8130:Q8193" si="638">IFERROR(IF(J8130="","",MONTH(EOMONTH(J8130,(DAY(J8130)&gt;15)+0))),"")</f>
        <v/>
      </c>
      <c r="R8130" s="24" t="str">
        <f t="shared" ref="R8130:R8193" si="639">IFERROR(IF(J8130="","",IF(AND(MONTH(J8130)=12,Q8130=1),YEAR(J8130)+1,YEAR(J8130))),"")</f>
        <v/>
      </c>
      <c r="S8130" s="27" t="str">
        <f t="shared" ref="S8130:S8193" si="640">IF(OR(Q8130="",R8130=""),"",DATE(R8130,Q8130,1))</f>
        <v/>
      </c>
    </row>
    <row r="8131" spans="2:19" x14ac:dyDescent="0.3">
      <c r="B8131" s="24" t="str">
        <f>_xlfn.IFNA(VLOOKUP(A8131,list!B:C,2,FALSE),"")</f>
        <v/>
      </c>
      <c r="D8131" s="24" t="str">
        <f>_xlfn.IFNA(VLOOKUP(C8131,list!$G$2:$I$10,2,FALSE),"")</f>
        <v/>
      </c>
      <c r="E8131" s="24" t="str">
        <f>_xlfn.IFNA(VLOOKUP(C8131,list!G:I,3,FALSE),"")</f>
        <v/>
      </c>
      <c r="O8131" s="26" t="str">
        <f t="shared" si="637"/>
        <v/>
      </c>
      <c r="P8131" s="28" t="str">
        <f t="shared" ref="P8131:P8194" si="641">IFERROR(IF(J8131&gt;0,((J8131-H8131)/7),""),"")</f>
        <v/>
      </c>
      <c r="Q8131" s="24" t="str">
        <f t="shared" si="638"/>
        <v/>
      </c>
      <c r="R8131" s="24" t="str">
        <f t="shared" si="639"/>
        <v/>
      </c>
      <c r="S8131" s="27" t="str">
        <f t="shared" si="640"/>
        <v/>
      </c>
    </row>
    <row r="8132" spans="2:19" x14ac:dyDescent="0.3">
      <c r="B8132" s="24" t="str">
        <f>_xlfn.IFNA(VLOOKUP(A8132,list!B:C,2,FALSE),"")</f>
        <v/>
      </c>
      <c r="D8132" s="24" t="str">
        <f>_xlfn.IFNA(VLOOKUP(C8132,list!$G$2:$I$10,2,FALSE),"")</f>
        <v/>
      </c>
      <c r="E8132" s="24" t="str">
        <f>_xlfn.IFNA(VLOOKUP(C8132,list!G:I,3,FALSE),"")</f>
        <v/>
      </c>
      <c r="O8132" s="26" t="str">
        <f t="shared" si="637"/>
        <v/>
      </c>
      <c r="P8132" s="28" t="str">
        <f t="shared" si="641"/>
        <v/>
      </c>
      <c r="Q8132" s="24" t="str">
        <f t="shared" si="638"/>
        <v/>
      </c>
      <c r="R8132" s="24" t="str">
        <f t="shared" si="639"/>
        <v/>
      </c>
      <c r="S8132" s="27" t="str">
        <f t="shared" si="640"/>
        <v/>
      </c>
    </row>
    <row r="8133" spans="2:19" x14ac:dyDescent="0.3">
      <c r="B8133" s="24" t="str">
        <f>_xlfn.IFNA(VLOOKUP(A8133,list!B:C,2,FALSE),"")</f>
        <v/>
      </c>
      <c r="D8133" s="24" t="str">
        <f>_xlfn.IFNA(VLOOKUP(C8133,list!$G$2:$I$10,2,FALSE),"")</f>
        <v/>
      </c>
      <c r="E8133" s="24" t="str">
        <f>_xlfn.IFNA(VLOOKUP(C8133,list!G:I,3,FALSE),"")</f>
        <v/>
      </c>
      <c r="O8133" s="26" t="str">
        <f t="shared" si="637"/>
        <v/>
      </c>
      <c r="P8133" s="28" t="str">
        <f t="shared" si="641"/>
        <v/>
      </c>
      <c r="Q8133" s="24" t="str">
        <f t="shared" si="638"/>
        <v/>
      </c>
      <c r="R8133" s="24" t="str">
        <f t="shared" si="639"/>
        <v/>
      </c>
      <c r="S8133" s="27" t="str">
        <f t="shared" si="640"/>
        <v/>
      </c>
    </row>
    <row r="8134" spans="2:19" x14ac:dyDescent="0.3">
      <c r="B8134" s="24" t="str">
        <f>_xlfn.IFNA(VLOOKUP(A8134,list!B:C,2,FALSE),"")</f>
        <v/>
      </c>
      <c r="D8134" s="24" t="str">
        <f>_xlfn.IFNA(VLOOKUP(C8134,list!$G$2:$I$10,2,FALSE),"")</f>
        <v/>
      </c>
      <c r="E8134" s="24" t="str">
        <f>_xlfn.IFNA(VLOOKUP(C8134,list!G:I,3,FALSE),"")</f>
        <v/>
      </c>
      <c r="O8134" s="26" t="str">
        <f t="shared" si="637"/>
        <v/>
      </c>
      <c r="P8134" s="28" t="str">
        <f t="shared" si="641"/>
        <v/>
      </c>
      <c r="Q8134" s="24" t="str">
        <f t="shared" si="638"/>
        <v/>
      </c>
      <c r="R8134" s="24" t="str">
        <f t="shared" si="639"/>
        <v/>
      </c>
      <c r="S8134" s="27" t="str">
        <f t="shared" si="640"/>
        <v/>
      </c>
    </row>
    <row r="8135" spans="2:19" x14ac:dyDescent="0.3">
      <c r="B8135" s="24" t="str">
        <f>_xlfn.IFNA(VLOOKUP(A8135,list!B:C,2,FALSE),"")</f>
        <v/>
      </c>
      <c r="D8135" s="24" t="str">
        <f>_xlfn.IFNA(VLOOKUP(C8135,list!$G$2:$I$10,2,FALSE),"")</f>
        <v/>
      </c>
      <c r="E8135" s="24" t="str">
        <f>_xlfn.IFNA(VLOOKUP(C8135,list!G:I,3,FALSE),"")</f>
        <v/>
      </c>
      <c r="O8135" s="26" t="str">
        <f t="shared" si="637"/>
        <v/>
      </c>
      <c r="P8135" s="28" t="str">
        <f t="shared" si="641"/>
        <v/>
      </c>
      <c r="Q8135" s="24" t="str">
        <f t="shared" si="638"/>
        <v/>
      </c>
      <c r="R8135" s="24" t="str">
        <f t="shared" si="639"/>
        <v/>
      </c>
      <c r="S8135" s="27" t="str">
        <f t="shared" si="640"/>
        <v/>
      </c>
    </row>
    <row r="8136" spans="2:19" x14ac:dyDescent="0.3">
      <c r="B8136" s="24" t="str">
        <f>_xlfn.IFNA(VLOOKUP(A8136,list!B:C,2,FALSE),"")</f>
        <v/>
      </c>
      <c r="D8136" s="24" t="str">
        <f>_xlfn.IFNA(VLOOKUP(C8136,list!$G$2:$I$10,2,FALSE),"")</f>
        <v/>
      </c>
      <c r="E8136" s="24" t="str">
        <f>_xlfn.IFNA(VLOOKUP(C8136,list!G:I,3,FALSE),"")</f>
        <v/>
      </c>
      <c r="O8136" s="26" t="str">
        <f t="shared" si="637"/>
        <v/>
      </c>
      <c r="P8136" s="28" t="str">
        <f t="shared" si="641"/>
        <v/>
      </c>
      <c r="Q8136" s="24" t="str">
        <f t="shared" si="638"/>
        <v/>
      </c>
      <c r="R8136" s="24" t="str">
        <f t="shared" si="639"/>
        <v/>
      </c>
      <c r="S8136" s="27" t="str">
        <f t="shared" si="640"/>
        <v/>
      </c>
    </row>
    <row r="8137" spans="2:19" x14ac:dyDescent="0.3">
      <c r="B8137" s="24" t="str">
        <f>_xlfn.IFNA(VLOOKUP(A8137,list!B:C,2,FALSE),"")</f>
        <v/>
      </c>
      <c r="D8137" s="24" t="str">
        <f>_xlfn.IFNA(VLOOKUP(C8137,list!$G$2:$I$10,2,FALSE),"")</f>
        <v/>
      </c>
      <c r="E8137" s="24" t="str">
        <f>_xlfn.IFNA(VLOOKUP(C8137,list!G:I,3,FALSE),"")</f>
        <v/>
      </c>
      <c r="O8137" s="26" t="str">
        <f t="shared" si="637"/>
        <v/>
      </c>
      <c r="P8137" s="28" t="str">
        <f t="shared" si="641"/>
        <v/>
      </c>
      <c r="Q8137" s="24" t="str">
        <f t="shared" si="638"/>
        <v/>
      </c>
      <c r="R8137" s="24" t="str">
        <f t="shared" si="639"/>
        <v/>
      </c>
      <c r="S8137" s="27" t="str">
        <f t="shared" si="640"/>
        <v/>
      </c>
    </row>
    <row r="8138" spans="2:19" x14ac:dyDescent="0.3">
      <c r="B8138" s="24" t="str">
        <f>_xlfn.IFNA(VLOOKUP(A8138,list!B:C,2,FALSE),"")</f>
        <v/>
      </c>
      <c r="D8138" s="24" t="str">
        <f>_xlfn.IFNA(VLOOKUP(C8138,list!$G$2:$I$10,2,FALSE),"")</f>
        <v/>
      </c>
      <c r="E8138" s="24" t="str">
        <f>_xlfn.IFNA(VLOOKUP(C8138,list!G:I,3,FALSE),"")</f>
        <v/>
      </c>
      <c r="O8138" s="26" t="str">
        <f t="shared" si="637"/>
        <v/>
      </c>
      <c r="P8138" s="28" t="str">
        <f t="shared" si="641"/>
        <v/>
      </c>
      <c r="Q8138" s="24" t="str">
        <f t="shared" si="638"/>
        <v/>
      </c>
      <c r="R8138" s="24" t="str">
        <f t="shared" si="639"/>
        <v/>
      </c>
      <c r="S8138" s="27" t="str">
        <f t="shared" si="640"/>
        <v/>
      </c>
    </row>
    <row r="8139" spans="2:19" x14ac:dyDescent="0.3">
      <c r="B8139" s="24" t="str">
        <f>_xlfn.IFNA(VLOOKUP(A8139,list!B:C,2,FALSE),"")</f>
        <v/>
      </c>
      <c r="D8139" s="24" t="str">
        <f>_xlfn.IFNA(VLOOKUP(C8139,list!$G$2:$I$10,2,FALSE),"")</f>
        <v/>
      </c>
      <c r="E8139" s="24" t="str">
        <f>_xlfn.IFNA(VLOOKUP(C8139,list!G:I,3,FALSE),"")</f>
        <v/>
      </c>
      <c r="O8139" s="26" t="str">
        <f t="shared" si="637"/>
        <v/>
      </c>
      <c r="P8139" s="28" t="str">
        <f t="shared" si="641"/>
        <v/>
      </c>
      <c r="Q8139" s="24" t="str">
        <f t="shared" si="638"/>
        <v/>
      </c>
      <c r="R8139" s="24" t="str">
        <f t="shared" si="639"/>
        <v/>
      </c>
      <c r="S8139" s="27" t="str">
        <f t="shared" si="640"/>
        <v/>
      </c>
    </row>
    <row r="8140" spans="2:19" x14ac:dyDescent="0.3">
      <c r="B8140" s="24" t="str">
        <f>_xlfn.IFNA(VLOOKUP(A8140,list!B:C,2,FALSE),"")</f>
        <v/>
      </c>
      <c r="D8140" s="24" t="str">
        <f>_xlfn.IFNA(VLOOKUP(C8140,list!$G$2:$I$10,2,FALSE),"")</f>
        <v/>
      </c>
      <c r="E8140" s="24" t="str">
        <f>_xlfn.IFNA(VLOOKUP(C8140,list!G:I,3,FALSE),"")</f>
        <v/>
      </c>
      <c r="O8140" s="26" t="str">
        <f t="shared" si="637"/>
        <v/>
      </c>
      <c r="P8140" s="28" t="str">
        <f t="shared" si="641"/>
        <v/>
      </c>
      <c r="Q8140" s="24" t="str">
        <f t="shared" si="638"/>
        <v/>
      </c>
      <c r="R8140" s="24" t="str">
        <f t="shared" si="639"/>
        <v/>
      </c>
      <c r="S8140" s="27" t="str">
        <f t="shared" si="640"/>
        <v/>
      </c>
    </row>
    <row r="8141" spans="2:19" x14ac:dyDescent="0.3">
      <c r="B8141" s="24" t="str">
        <f>_xlfn.IFNA(VLOOKUP(A8141,list!B:C,2,FALSE),"")</f>
        <v/>
      </c>
      <c r="D8141" s="24" t="str">
        <f>_xlfn.IFNA(VLOOKUP(C8141,list!$G$2:$I$10,2,FALSE),"")</f>
        <v/>
      </c>
      <c r="E8141" s="24" t="str">
        <f>_xlfn.IFNA(VLOOKUP(C8141,list!G:I,3,FALSE),"")</f>
        <v/>
      </c>
      <c r="O8141" s="26" t="str">
        <f t="shared" si="637"/>
        <v/>
      </c>
      <c r="P8141" s="28" t="str">
        <f t="shared" si="641"/>
        <v/>
      </c>
      <c r="Q8141" s="24" t="str">
        <f t="shared" si="638"/>
        <v/>
      </c>
      <c r="R8141" s="24" t="str">
        <f t="shared" si="639"/>
        <v/>
      </c>
      <c r="S8141" s="27" t="str">
        <f t="shared" si="640"/>
        <v/>
      </c>
    </row>
    <row r="8142" spans="2:19" x14ac:dyDescent="0.3">
      <c r="B8142" s="24" t="str">
        <f>_xlfn.IFNA(VLOOKUP(A8142,list!B:C,2,FALSE),"")</f>
        <v/>
      </c>
      <c r="D8142" s="24" t="str">
        <f>_xlfn.IFNA(VLOOKUP(C8142,list!$G$2:$I$10,2,FALSE),"")</f>
        <v/>
      </c>
      <c r="E8142" s="24" t="str">
        <f>_xlfn.IFNA(VLOOKUP(C8142,list!G:I,3,FALSE),"")</f>
        <v/>
      </c>
      <c r="O8142" s="26" t="str">
        <f t="shared" si="637"/>
        <v/>
      </c>
      <c r="P8142" s="28" t="str">
        <f t="shared" si="641"/>
        <v/>
      </c>
      <c r="Q8142" s="24" t="str">
        <f t="shared" si="638"/>
        <v/>
      </c>
      <c r="R8142" s="24" t="str">
        <f t="shared" si="639"/>
        <v/>
      </c>
      <c r="S8142" s="27" t="str">
        <f t="shared" si="640"/>
        <v/>
      </c>
    </row>
    <row r="8143" spans="2:19" x14ac:dyDescent="0.3">
      <c r="B8143" s="24" t="str">
        <f>_xlfn.IFNA(VLOOKUP(A8143,list!B:C,2,FALSE),"")</f>
        <v/>
      </c>
      <c r="D8143" s="24" t="str">
        <f>_xlfn.IFNA(VLOOKUP(C8143,list!$G$2:$I$10,2,FALSE),"")</f>
        <v/>
      </c>
      <c r="E8143" s="24" t="str">
        <f>_xlfn.IFNA(VLOOKUP(C8143,list!G:I,3,FALSE),"")</f>
        <v/>
      </c>
      <c r="O8143" s="26" t="str">
        <f t="shared" si="637"/>
        <v/>
      </c>
      <c r="P8143" s="28" t="str">
        <f t="shared" si="641"/>
        <v/>
      </c>
      <c r="Q8143" s="24" t="str">
        <f t="shared" si="638"/>
        <v/>
      </c>
      <c r="R8143" s="24" t="str">
        <f t="shared" si="639"/>
        <v/>
      </c>
      <c r="S8143" s="27" t="str">
        <f t="shared" si="640"/>
        <v/>
      </c>
    </row>
    <row r="8144" spans="2:19" x14ac:dyDescent="0.3">
      <c r="B8144" s="24" t="str">
        <f>_xlfn.IFNA(VLOOKUP(A8144,list!B:C,2,FALSE),"")</f>
        <v/>
      </c>
      <c r="D8144" s="24" t="str">
        <f>_xlfn.IFNA(VLOOKUP(C8144,list!$G$2:$I$10,2,FALSE),"")</f>
        <v/>
      </c>
      <c r="E8144" s="24" t="str">
        <f>_xlfn.IFNA(VLOOKUP(C8144,list!G:I,3,FALSE),"")</f>
        <v/>
      </c>
      <c r="O8144" s="26" t="str">
        <f t="shared" si="637"/>
        <v/>
      </c>
      <c r="P8144" s="28" t="str">
        <f t="shared" si="641"/>
        <v/>
      </c>
      <c r="Q8144" s="24" t="str">
        <f t="shared" si="638"/>
        <v/>
      </c>
      <c r="R8144" s="24" t="str">
        <f t="shared" si="639"/>
        <v/>
      </c>
      <c r="S8144" s="27" t="str">
        <f t="shared" si="640"/>
        <v/>
      </c>
    </row>
    <row r="8145" spans="2:19" x14ac:dyDescent="0.3">
      <c r="B8145" s="24" t="str">
        <f>_xlfn.IFNA(VLOOKUP(A8145,list!B:C,2,FALSE),"")</f>
        <v/>
      </c>
      <c r="D8145" s="24" t="str">
        <f>_xlfn.IFNA(VLOOKUP(C8145,list!$G$2:$I$10,2,FALSE),"")</f>
        <v/>
      </c>
      <c r="E8145" s="24" t="str">
        <f>_xlfn.IFNA(VLOOKUP(C8145,list!G:I,3,FALSE),"")</f>
        <v/>
      </c>
      <c r="O8145" s="26" t="str">
        <f t="shared" si="637"/>
        <v/>
      </c>
      <c r="P8145" s="28" t="str">
        <f t="shared" si="641"/>
        <v/>
      </c>
      <c r="Q8145" s="24" t="str">
        <f t="shared" si="638"/>
        <v/>
      </c>
      <c r="R8145" s="24" t="str">
        <f t="shared" si="639"/>
        <v/>
      </c>
      <c r="S8145" s="27" t="str">
        <f t="shared" si="640"/>
        <v/>
      </c>
    </row>
    <row r="8146" spans="2:19" x14ac:dyDescent="0.3">
      <c r="B8146" s="24" t="str">
        <f>_xlfn.IFNA(VLOOKUP(A8146,list!B:C,2,FALSE),"")</f>
        <v/>
      </c>
      <c r="D8146" s="24" t="str">
        <f>_xlfn.IFNA(VLOOKUP(C8146,list!$G$2:$I$10,2,FALSE),"")</f>
        <v/>
      </c>
      <c r="E8146" s="24" t="str">
        <f>_xlfn.IFNA(VLOOKUP(C8146,list!G:I,3,FALSE),"")</f>
        <v/>
      </c>
      <c r="O8146" s="26" t="str">
        <f t="shared" si="637"/>
        <v/>
      </c>
      <c r="P8146" s="28" t="str">
        <f t="shared" si="641"/>
        <v/>
      </c>
      <c r="Q8146" s="24" t="str">
        <f t="shared" si="638"/>
        <v/>
      </c>
      <c r="R8146" s="24" t="str">
        <f t="shared" si="639"/>
        <v/>
      </c>
      <c r="S8146" s="27" t="str">
        <f t="shared" si="640"/>
        <v/>
      </c>
    </row>
    <row r="8147" spans="2:19" x14ac:dyDescent="0.3">
      <c r="B8147" s="24" t="str">
        <f>_xlfn.IFNA(VLOOKUP(A8147,list!B:C,2,FALSE),"")</f>
        <v/>
      </c>
      <c r="D8147" s="24" t="str">
        <f>_xlfn.IFNA(VLOOKUP(C8147,list!$G$2:$I$10,2,FALSE),"")</f>
        <v/>
      </c>
      <c r="E8147" s="24" t="str">
        <f>_xlfn.IFNA(VLOOKUP(C8147,list!G:I,3,FALSE),"")</f>
        <v/>
      </c>
      <c r="O8147" s="26" t="str">
        <f t="shared" si="637"/>
        <v/>
      </c>
      <c r="P8147" s="28" t="str">
        <f t="shared" si="641"/>
        <v/>
      </c>
      <c r="Q8147" s="24" t="str">
        <f t="shared" si="638"/>
        <v/>
      </c>
      <c r="R8147" s="24" t="str">
        <f t="shared" si="639"/>
        <v/>
      </c>
      <c r="S8147" s="27" t="str">
        <f t="shared" si="640"/>
        <v/>
      </c>
    </row>
    <row r="8148" spans="2:19" x14ac:dyDescent="0.3">
      <c r="B8148" s="24" t="str">
        <f>_xlfn.IFNA(VLOOKUP(A8148,list!B:C,2,FALSE),"")</f>
        <v/>
      </c>
      <c r="D8148" s="24" t="str">
        <f>_xlfn.IFNA(VLOOKUP(C8148,list!$G$2:$I$10,2,FALSE),"")</f>
        <v/>
      </c>
      <c r="E8148" s="24" t="str">
        <f>_xlfn.IFNA(VLOOKUP(C8148,list!G:I,3,FALSE),"")</f>
        <v/>
      </c>
      <c r="O8148" s="26" t="str">
        <f t="shared" si="637"/>
        <v/>
      </c>
      <c r="P8148" s="28" t="str">
        <f t="shared" si="641"/>
        <v/>
      </c>
      <c r="Q8148" s="24" t="str">
        <f t="shared" si="638"/>
        <v/>
      </c>
      <c r="R8148" s="24" t="str">
        <f t="shared" si="639"/>
        <v/>
      </c>
      <c r="S8148" s="27" t="str">
        <f t="shared" si="640"/>
        <v/>
      </c>
    </row>
    <row r="8149" spans="2:19" x14ac:dyDescent="0.3">
      <c r="B8149" s="24" t="str">
        <f>_xlfn.IFNA(VLOOKUP(A8149,list!B:C,2,FALSE),"")</f>
        <v/>
      </c>
      <c r="D8149" s="24" t="str">
        <f>_xlfn.IFNA(VLOOKUP(C8149,list!$G$2:$I$10,2,FALSE),"")</f>
        <v/>
      </c>
      <c r="E8149" s="24" t="str">
        <f>_xlfn.IFNA(VLOOKUP(C8149,list!G:I,3,FALSE),"")</f>
        <v/>
      </c>
      <c r="O8149" s="26" t="str">
        <f t="shared" si="637"/>
        <v/>
      </c>
      <c r="P8149" s="28" t="str">
        <f t="shared" si="641"/>
        <v/>
      </c>
      <c r="Q8149" s="24" t="str">
        <f t="shared" si="638"/>
        <v/>
      </c>
      <c r="R8149" s="24" t="str">
        <f t="shared" si="639"/>
        <v/>
      </c>
      <c r="S8149" s="27" t="str">
        <f t="shared" si="640"/>
        <v/>
      </c>
    </row>
    <row r="8150" spans="2:19" x14ac:dyDescent="0.3">
      <c r="B8150" s="24" t="str">
        <f>_xlfn.IFNA(VLOOKUP(A8150,list!B:C,2,FALSE),"")</f>
        <v/>
      </c>
      <c r="D8150" s="24" t="str">
        <f>_xlfn.IFNA(VLOOKUP(C8150,list!$G$2:$I$10,2,FALSE),"")</f>
        <v/>
      </c>
      <c r="E8150" s="24" t="str">
        <f>_xlfn.IFNA(VLOOKUP(C8150,list!G:I,3,FALSE),"")</f>
        <v/>
      </c>
      <c r="O8150" s="26" t="str">
        <f t="shared" si="637"/>
        <v/>
      </c>
      <c r="P8150" s="28" t="str">
        <f t="shared" si="641"/>
        <v/>
      </c>
      <c r="Q8150" s="24" t="str">
        <f t="shared" si="638"/>
        <v/>
      </c>
      <c r="R8150" s="24" t="str">
        <f t="shared" si="639"/>
        <v/>
      </c>
      <c r="S8150" s="27" t="str">
        <f t="shared" si="640"/>
        <v/>
      </c>
    </row>
    <row r="8151" spans="2:19" x14ac:dyDescent="0.3">
      <c r="B8151" s="24" t="str">
        <f>_xlfn.IFNA(VLOOKUP(A8151,list!B:C,2,FALSE),"")</f>
        <v/>
      </c>
      <c r="D8151" s="24" t="str">
        <f>_xlfn.IFNA(VLOOKUP(C8151,list!$G$2:$I$10,2,FALSE),"")</f>
        <v/>
      </c>
      <c r="E8151" s="24" t="str">
        <f>_xlfn.IFNA(VLOOKUP(C8151,list!G:I,3,FALSE),"")</f>
        <v/>
      </c>
      <c r="O8151" s="26" t="str">
        <f t="shared" si="637"/>
        <v/>
      </c>
      <c r="P8151" s="28" t="str">
        <f t="shared" si="641"/>
        <v/>
      </c>
      <c r="Q8151" s="24" t="str">
        <f t="shared" si="638"/>
        <v/>
      </c>
      <c r="R8151" s="24" t="str">
        <f t="shared" si="639"/>
        <v/>
      </c>
      <c r="S8151" s="27" t="str">
        <f t="shared" si="640"/>
        <v/>
      </c>
    </row>
    <row r="8152" spans="2:19" x14ac:dyDescent="0.3">
      <c r="B8152" s="24" t="str">
        <f>_xlfn.IFNA(VLOOKUP(A8152,list!B:C,2,FALSE),"")</f>
        <v/>
      </c>
      <c r="D8152" s="24" t="str">
        <f>_xlfn.IFNA(VLOOKUP(C8152,list!$G$2:$I$10,2,FALSE),"")</f>
        <v/>
      </c>
      <c r="E8152" s="24" t="str">
        <f>_xlfn.IFNA(VLOOKUP(C8152,list!G:I,3,FALSE),"")</f>
        <v/>
      </c>
      <c r="O8152" s="26" t="str">
        <f t="shared" si="637"/>
        <v/>
      </c>
      <c r="P8152" s="28" t="str">
        <f t="shared" si="641"/>
        <v/>
      </c>
      <c r="Q8152" s="24" t="str">
        <f t="shared" si="638"/>
        <v/>
      </c>
      <c r="R8152" s="24" t="str">
        <f t="shared" si="639"/>
        <v/>
      </c>
      <c r="S8152" s="27" t="str">
        <f t="shared" si="640"/>
        <v/>
      </c>
    </row>
    <row r="8153" spans="2:19" x14ac:dyDescent="0.3">
      <c r="B8153" s="24" t="str">
        <f>_xlfn.IFNA(VLOOKUP(A8153,list!B:C,2,FALSE),"")</f>
        <v/>
      </c>
      <c r="D8153" s="24" t="str">
        <f>_xlfn.IFNA(VLOOKUP(C8153,list!$G$2:$I$10,2,FALSE),"")</f>
        <v/>
      </c>
      <c r="E8153" s="24" t="str">
        <f>_xlfn.IFNA(VLOOKUP(C8153,list!G:I,3,FALSE),"")</f>
        <v/>
      </c>
      <c r="O8153" s="26" t="str">
        <f t="shared" si="637"/>
        <v/>
      </c>
      <c r="P8153" s="28" t="str">
        <f t="shared" si="641"/>
        <v/>
      </c>
      <c r="Q8153" s="24" t="str">
        <f t="shared" si="638"/>
        <v/>
      </c>
      <c r="R8153" s="24" t="str">
        <f t="shared" si="639"/>
        <v/>
      </c>
      <c r="S8153" s="27" t="str">
        <f t="shared" si="640"/>
        <v/>
      </c>
    </row>
    <row r="8154" spans="2:19" x14ac:dyDescent="0.3">
      <c r="B8154" s="24" t="str">
        <f>_xlfn.IFNA(VLOOKUP(A8154,list!B:C,2,FALSE),"")</f>
        <v/>
      </c>
      <c r="D8154" s="24" t="str">
        <f>_xlfn.IFNA(VLOOKUP(C8154,list!$G$2:$I$10,2,FALSE),"")</f>
        <v/>
      </c>
      <c r="E8154" s="24" t="str">
        <f>_xlfn.IFNA(VLOOKUP(C8154,list!G:I,3,FALSE),"")</f>
        <v/>
      </c>
      <c r="O8154" s="26" t="str">
        <f t="shared" si="637"/>
        <v/>
      </c>
      <c r="P8154" s="28" t="str">
        <f t="shared" si="641"/>
        <v/>
      </c>
      <c r="Q8154" s="24" t="str">
        <f t="shared" si="638"/>
        <v/>
      </c>
      <c r="R8154" s="24" t="str">
        <f t="shared" si="639"/>
        <v/>
      </c>
      <c r="S8154" s="27" t="str">
        <f t="shared" si="640"/>
        <v/>
      </c>
    </row>
    <row r="8155" spans="2:19" x14ac:dyDescent="0.3">
      <c r="B8155" s="24" t="str">
        <f>_xlfn.IFNA(VLOOKUP(A8155,list!B:C,2,FALSE),"")</f>
        <v/>
      </c>
      <c r="D8155" s="24" t="str">
        <f>_xlfn.IFNA(VLOOKUP(C8155,list!$G$2:$I$10,2,FALSE),"")</f>
        <v/>
      </c>
      <c r="E8155" s="24" t="str">
        <f>_xlfn.IFNA(VLOOKUP(C8155,list!G:I,3,FALSE),"")</f>
        <v/>
      </c>
      <c r="O8155" s="26" t="str">
        <f t="shared" si="637"/>
        <v/>
      </c>
      <c r="P8155" s="28" t="str">
        <f t="shared" si="641"/>
        <v/>
      </c>
      <c r="Q8155" s="24" t="str">
        <f t="shared" si="638"/>
        <v/>
      </c>
      <c r="R8155" s="24" t="str">
        <f t="shared" si="639"/>
        <v/>
      </c>
      <c r="S8155" s="27" t="str">
        <f t="shared" si="640"/>
        <v/>
      </c>
    </row>
    <row r="8156" spans="2:19" x14ac:dyDescent="0.3">
      <c r="B8156" s="24" t="str">
        <f>_xlfn.IFNA(VLOOKUP(A8156,list!B:C,2,FALSE),"")</f>
        <v/>
      </c>
      <c r="D8156" s="24" t="str">
        <f>_xlfn.IFNA(VLOOKUP(C8156,list!$G$2:$I$10,2,FALSE),"")</f>
        <v/>
      </c>
      <c r="E8156" s="24" t="str">
        <f>_xlfn.IFNA(VLOOKUP(C8156,list!G:I,3,FALSE),"")</f>
        <v/>
      </c>
      <c r="O8156" s="26" t="str">
        <f t="shared" si="637"/>
        <v/>
      </c>
      <c r="P8156" s="28" t="str">
        <f t="shared" si="641"/>
        <v/>
      </c>
      <c r="Q8156" s="24" t="str">
        <f t="shared" si="638"/>
        <v/>
      </c>
      <c r="R8156" s="24" t="str">
        <f t="shared" si="639"/>
        <v/>
      </c>
      <c r="S8156" s="27" t="str">
        <f t="shared" si="640"/>
        <v/>
      </c>
    </row>
    <row r="8157" spans="2:19" x14ac:dyDescent="0.3">
      <c r="B8157" s="24" t="str">
        <f>_xlfn.IFNA(VLOOKUP(A8157,list!B:C,2,FALSE),"")</f>
        <v/>
      </c>
      <c r="D8157" s="24" t="str">
        <f>_xlfn.IFNA(VLOOKUP(C8157,list!$G$2:$I$10,2,FALSE),"")</f>
        <v/>
      </c>
      <c r="E8157" s="24" t="str">
        <f>_xlfn.IFNA(VLOOKUP(C8157,list!G:I,3,FALSE),"")</f>
        <v/>
      </c>
      <c r="O8157" s="26" t="str">
        <f t="shared" si="637"/>
        <v/>
      </c>
      <c r="P8157" s="28" t="str">
        <f t="shared" si="641"/>
        <v/>
      </c>
      <c r="Q8157" s="24" t="str">
        <f t="shared" si="638"/>
        <v/>
      </c>
      <c r="R8157" s="24" t="str">
        <f t="shared" si="639"/>
        <v/>
      </c>
      <c r="S8157" s="27" t="str">
        <f t="shared" si="640"/>
        <v/>
      </c>
    </row>
    <row r="8158" spans="2:19" x14ac:dyDescent="0.3">
      <c r="B8158" s="24" t="str">
        <f>_xlfn.IFNA(VLOOKUP(A8158,list!B:C,2,FALSE),"")</f>
        <v/>
      </c>
      <c r="D8158" s="24" t="str">
        <f>_xlfn.IFNA(VLOOKUP(C8158,list!$G$2:$I$10,2,FALSE),"")</f>
        <v/>
      </c>
      <c r="E8158" s="24" t="str">
        <f>_xlfn.IFNA(VLOOKUP(C8158,list!G:I,3,FALSE),"")</f>
        <v/>
      </c>
      <c r="O8158" s="26" t="str">
        <f t="shared" si="637"/>
        <v/>
      </c>
      <c r="P8158" s="28" t="str">
        <f t="shared" si="641"/>
        <v/>
      </c>
      <c r="Q8158" s="24" t="str">
        <f t="shared" si="638"/>
        <v/>
      </c>
      <c r="R8158" s="24" t="str">
        <f t="shared" si="639"/>
        <v/>
      </c>
      <c r="S8158" s="27" t="str">
        <f t="shared" si="640"/>
        <v/>
      </c>
    </row>
    <row r="8159" spans="2:19" x14ac:dyDescent="0.3">
      <c r="B8159" s="24" t="str">
        <f>_xlfn.IFNA(VLOOKUP(A8159,list!B:C,2,FALSE),"")</f>
        <v/>
      </c>
      <c r="D8159" s="24" t="str">
        <f>_xlfn.IFNA(VLOOKUP(C8159,list!$G$2:$I$10,2,FALSE),"")</f>
        <v/>
      </c>
      <c r="E8159" s="24" t="str">
        <f>_xlfn.IFNA(VLOOKUP(C8159,list!G:I,3,FALSE),"")</f>
        <v/>
      </c>
      <c r="O8159" s="26" t="str">
        <f t="shared" si="637"/>
        <v/>
      </c>
      <c r="P8159" s="28" t="str">
        <f t="shared" si="641"/>
        <v/>
      </c>
      <c r="Q8159" s="24" t="str">
        <f t="shared" si="638"/>
        <v/>
      </c>
      <c r="R8159" s="24" t="str">
        <f t="shared" si="639"/>
        <v/>
      </c>
      <c r="S8159" s="27" t="str">
        <f t="shared" si="640"/>
        <v/>
      </c>
    </row>
    <row r="8160" spans="2:19" x14ac:dyDescent="0.3">
      <c r="B8160" s="24" t="str">
        <f>_xlfn.IFNA(VLOOKUP(A8160,list!B:C,2,FALSE),"")</f>
        <v/>
      </c>
      <c r="D8160" s="24" t="str">
        <f>_xlfn.IFNA(VLOOKUP(C8160,list!$G$2:$I$10,2,FALSE),"")</f>
        <v/>
      </c>
      <c r="E8160" s="24" t="str">
        <f>_xlfn.IFNA(VLOOKUP(C8160,list!G:I,3,FALSE),"")</f>
        <v/>
      </c>
      <c r="O8160" s="26" t="str">
        <f t="shared" si="637"/>
        <v/>
      </c>
      <c r="P8160" s="28" t="str">
        <f t="shared" si="641"/>
        <v/>
      </c>
      <c r="Q8160" s="24" t="str">
        <f t="shared" si="638"/>
        <v/>
      </c>
      <c r="R8160" s="24" t="str">
        <f t="shared" si="639"/>
        <v/>
      </c>
      <c r="S8160" s="27" t="str">
        <f t="shared" si="640"/>
        <v/>
      </c>
    </row>
    <row r="8161" spans="2:19" x14ac:dyDescent="0.3">
      <c r="B8161" s="24" t="str">
        <f>_xlfn.IFNA(VLOOKUP(A8161,list!B:C,2,FALSE),"")</f>
        <v/>
      </c>
      <c r="D8161" s="24" t="str">
        <f>_xlfn.IFNA(VLOOKUP(C8161,list!$G$2:$I$10,2,FALSE),"")</f>
        <v/>
      </c>
      <c r="E8161" s="24" t="str">
        <f>_xlfn.IFNA(VLOOKUP(C8161,list!G:I,3,FALSE),"")</f>
        <v/>
      </c>
      <c r="O8161" s="26" t="str">
        <f t="shared" si="637"/>
        <v/>
      </c>
      <c r="P8161" s="28" t="str">
        <f t="shared" si="641"/>
        <v/>
      </c>
      <c r="Q8161" s="24" t="str">
        <f t="shared" si="638"/>
        <v/>
      </c>
      <c r="R8161" s="24" t="str">
        <f t="shared" si="639"/>
        <v/>
      </c>
      <c r="S8161" s="27" t="str">
        <f t="shared" si="640"/>
        <v/>
      </c>
    </row>
    <row r="8162" spans="2:19" x14ac:dyDescent="0.3">
      <c r="B8162" s="24" t="str">
        <f>_xlfn.IFNA(VLOOKUP(A8162,list!B:C,2,FALSE),"")</f>
        <v/>
      </c>
      <c r="D8162" s="24" t="str">
        <f>_xlfn.IFNA(VLOOKUP(C8162,list!$G$2:$I$10,2,FALSE),"")</f>
        <v/>
      </c>
      <c r="E8162" s="24" t="str">
        <f>_xlfn.IFNA(VLOOKUP(C8162,list!G:I,3,FALSE),"")</f>
        <v/>
      </c>
      <c r="O8162" s="26" t="str">
        <f t="shared" si="637"/>
        <v/>
      </c>
      <c r="P8162" s="28" t="str">
        <f t="shared" si="641"/>
        <v/>
      </c>
      <c r="Q8162" s="24" t="str">
        <f t="shared" si="638"/>
        <v/>
      </c>
      <c r="R8162" s="24" t="str">
        <f t="shared" si="639"/>
        <v/>
      </c>
      <c r="S8162" s="27" t="str">
        <f t="shared" si="640"/>
        <v/>
      </c>
    </row>
    <row r="8163" spans="2:19" x14ac:dyDescent="0.3">
      <c r="B8163" s="24" t="str">
        <f>_xlfn.IFNA(VLOOKUP(A8163,list!B:C,2,FALSE),"")</f>
        <v/>
      </c>
      <c r="D8163" s="24" t="str">
        <f>_xlfn.IFNA(VLOOKUP(C8163,list!$G$2:$I$10,2,FALSE),"")</f>
        <v/>
      </c>
      <c r="E8163" s="24" t="str">
        <f>_xlfn.IFNA(VLOOKUP(C8163,list!G:I,3,FALSE),"")</f>
        <v/>
      </c>
      <c r="O8163" s="26" t="str">
        <f t="shared" si="637"/>
        <v/>
      </c>
      <c r="P8163" s="28" t="str">
        <f t="shared" si="641"/>
        <v/>
      </c>
      <c r="Q8163" s="24" t="str">
        <f t="shared" si="638"/>
        <v/>
      </c>
      <c r="R8163" s="24" t="str">
        <f t="shared" si="639"/>
        <v/>
      </c>
      <c r="S8163" s="27" t="str">
        <f t="shared" si="640"/>
        <v/>
      </c>
    </row>
    <row r="8164" spans="2:19" x14ac:dyDescent="0.3">
      <c r="B8164" s="24" t="str">
        <f>_xlfn.IFNA(VLOOKUP(A8164,list!B:C,2,FALSE),"")</f>
        <v/>
      </c>
      <c r="D8164" s="24" t="str">
        <f>_xlfn.IFNA(VLOOKUP(C8164,list!$G$2:$I$10,2,FALSE),"")</f>
        <v/>
      </c>
      <c r="E8164" s="24" t="str">
        <f>_xlfn.IFNA(VLOOKUP(C8164,list!G:I,3,FALSE),"")</f>
        <v/>
      </c>
      <c r="O8164" s="26" t="str">
        <f t="shared" si="637"/>
        <v/>
      </c>
      <c r="P8164" s="28" t="str">
        <f t="shared" si="641"/>
        <v/>
      </c>
      <c r="Q8164" s="24" t="str">
        <f t="shared" si="638"/>
        <v/>
      </c>
      <c r="R8164" s="24" t="str">
        <f t="shared" si="639"/>
        <v/>
      </c>
      <c r="S8164" s="27" t="str">
        <f t="shared" si="640"/>
        <v/>
      </c>
    </row>
    <row r="8165" spans="2:19" x14ac:dyDescent="0.3">
      <c r="B8165" s="24" t="str">
        <f>_xlfn.IFNA(VLOOKUP(A8165,list!B:C,2,FALSE),"")</f>
        <v/>
      </c>
      <c r="D8165" s="24" t="str">
        <f>_xlfn.IFNA(VLOOKUP(C8165,list!$G$2:$I$10,2,FALSE),"")</f>
        <v/>
      </c>
      <c r="E8165" s="24" t="str">
        <f>_xlfn.IFNA(VLOOKUP(C8165,list!G:I,3,FALSE),"")</f>
        <v/>
      </c>
      <c r="O8165" s="26" t="str">
        <f t="shared" si="637"/>
        <v/>
      </c>
      <c r="P8165" s="28" t="str">
        <f t="shared" si="641"/>
        <v/>
      </c>
      <c r="Q8165" s="24" t="str">
        <f t="shared" si="638"/>
        <v/>
      </c>
      <c r="R8165" s="24" t="str">
        <f t="shared" si="639"/>
        <v/>
      </c>
      <c r="S8165" s="27" t="str">
        <f t="shared" si="640"/>
        <v/>
      </c>
    </row>
    <row r="8166" spans="2:19" x14ac:dyDescent="0.3">
      <c r="B8166" s="24" t="str">
        <f>_xlfn.IFNA(VLOOKUP(A8166,list!B:C,2,FALSE),"")</f>
        <v/>
      </c>
      <c r="D8166" s="24" t="str">
        <f>_xlfn.IFNA(VLOOKUP(C8166,list!$G$2:$I$10,2,FALSE),"")</f>
        <v/>
      </c>
      <c r="E8166" s="24" t="str">
        <f>_xlfn.IFNA(VLOOKUP(C8166,list!G:I,3,FALSE),"")</f>
        <v/>
      </c>
      <c r="O8166" s="26" t="str">
        <f t="shared" si="637"/>
        <v/>
      </c>
      <c r="P8166" s="28" t="str">
        <f t="shared" si="641"/>
        <v/>
      </c>
      <c r="Q8166" s="24" t="str">
        <f t="shared" si="638"/>
        <v/>
      </c>
      <c r="R8166" s="24" t="str">
        <f t="shared" si="639"/>
        <v/>
      </c>
      <c r="S8166" s="27" t="str">
        <f t="shared" si="640"/>
        <v/>
      </c>
    </row>
    <row r="8167" spans="2:19" x14ac:dyDescent="0.3">
      <c r="B8167" s="24" t="str">
        <f>_xlfn.IFNA(VLOOKUP(A8167,list!B:C,2,FALSE),"")</f>
        <v/>
      </c>
      <c r="D8167" s="24" t="str">
        <f>_xlfn.IFNA(VLOOKUP(C8167,list!$G$2:$I$10,2,FALSE),"")</f>
        <v/>
      </c>
      <c r="E8167" s="24" t="str">
        <f>_xlfn.IFNA(VLOOKUP(C8167,list!G:I,3,FALSE),"")</f>
        <v/>
      </c>
      <c r="O8167" s="26" t="str">
        <f t="shared" si="637"/>
        <v/>
      </c>
      <c r="P8167" s="28" t="str">
        <f t="shared" si="641"/>
        <v/>
      </c>
      <c r="Q8167" s="24" t="str">
        <f t="shared" si="638"/>
        <v/>
      </c>
      <c r="R8167" s="24" t="str">
        <f t="shared" si="639"/>
        <v/>
      </c>
      <c r="S8167" s="27" t="str">
        <f t="shared" si="640"/>
        <v/>
      </c>
    </row>
    <row r="8168" spans="2:19" x14ac:dyDescent="0.3">
      <c r="B8168" s="24" t="str">
        <f>_xlfn.IFNA(VLOOKUP(A8168,list!B:C,2,FALSE),"")</f>
        <v/>
      </c>
      <c r="D8168" s="24" t="str">
        <f>_xlfn.IFNA(VLOOKUP(C8168,list!$G$2:$I$10,2,FALSE),"")</f>
        <v/>
      </c>
      <c r="E8168" s="24" t="str">
        <f>_xlfn.IFNA(VLOOKUP(C8168,list!G:I,3,FALSE),"")</f>
        <v/>
      </c>
      <c r="O8168" s="26" t="str">
        <f t="shared" si="637"/>
        <v/>
      </c>
      <c r="P8168" s="28" t="str">
        <f t="shared" si="641"/>
        <v/>
      </c>
      <c r="Q8168" s="24" t="str">
        <f t="shared" si="638"/>
        <v/>
      </c>
      <c r="R8168" s="24" t="str">
        <f t="shared" si="639"/>
        <v/>
      </c>
      <c r="S8168" s="27" t="str">
        <f t="shared" si="640"/>
        <v/>
      </c>
    </row>
    <row r="8169" spans="2:19" x14ac:dyDescent="0.3">
      <c r="B8169" s="24" t="str">
        <f>_xlfn.IFNA(VLOOKUP(A8169,list!B:C,2,FALSE),"")</f>
        <v/>
      </c>
      <c r="D8169" s="24" t="str">
        <f>_xlfn.IFNA(VLOOKUP(C8169,list!$G$2:$I$10,2,FALSE),"")</f>
        <v/>
      </c>
      <c r="E8169" s="24" t="str">
        <f>_xlfn.IFNA(VLOOKUP(C8169,list!G:I,3,FALSE),"")</f>
        <v/>
      </c>
      <c r="O8169" s="26" t="str">
        <f t="shared" si="637"/>
        <v/>
      </c>
      <c r="P8169" s="28" t="str">
        <f t="shared" si="641"/>
        <v/>
      </c>
      <c r="Q8169" s="24" t="str">
        <f t="shared" si="638"/>
        <v/>
      </c>
      <c r="R8169" s="24" t="str">
        <f t="shared" si="639"/>
        <v/>
      </c>
      <c r="S8169" s="27" t="str">
        <f t="shared" si="640"/>
        <v/>
      </c>
    </row>
    <row r="8170" spans="2:19" x14ac:dyDescent="0.3">
      <c r="B8170" s="24" t="str">
        <f>_xlfn.IFNA(VLOOKUP(A8170,list!B:C,2,FALSE),"")</f>
        <v/>
      </c>
      <c r="D8170" s="24" t="str">
        <f>_xlfn.IFNA(VLOOKUP(C8170,list!$G$2:$I$10,2,FALSE),"")</f>
        <v/>
      </c>
      <c r="E8170" s="24" t="str">
        <f>_xlfn.IFNA(VLOOKUP(C8170,list!G:I,3,FALSE),"")</f>
        <v/>
      </c>
      <c r="O8170" s="26" t="str">
        <f t="shared" si="637"/>
        <v/>
      </c>
      <c r="P8170" s="28" t="str">
        <f t="shared" si="641"/>
        <v/>
      </c>
      <c r="Q8170" s="24" t="str">
        <f t="shared" si="638"/>
        <v/>
      </c>
      <c r="R8170" s="24" t="str">
        <f t="shared" si="639"/>
        <v/>
      </c>
      <c r="S8170" s="27" t="str">
        <f t="shared" si="640"/>
        <v/>
      </c>
    </row>
    <row r="8171" spans="2:19" x14ac:dyDescent="0.3">
      <c r="B8171" s="24" t="str">
        <f>_xlfn.IFNA(VLOOKUP(A8171,list!B:C,2,FALSE),"")</f>
        <v/>
      </c>
      <c r="D8171" s="24" t="str">
        <f>_xlfn.IFNA(VLOOKUP(C8171,list!$G$2:$I$10,2,FALSE),"")</f>
        <v/>
      </c>
      <c r="E8171" s="24" t="str">
        <f>_xlfn.IFNA(VLOOKUP(C8171,list!G:I,3,FALSE),"")</f>
        <v/>
      </c>
      <c r="O8171" s="26" t="str">
        <f t="shared" si="637"/>
        <v/>
      </c>
      <c r="P8171" s="28" t="str">
        <f t="shared" si="641"/>
        <v/>
      </c>
      <c r="Q8171" s="24" t="str">
        <f t="shared" si="638"/>
        <v/>
      </c>
      <c r="R8171" s="24" t="str">
        <f t="shared" si="639"/>
        <v/>
      </c>
      <c r="S8171" s="27" t="str">
        <f t="shared" si="640"/>
        <v/>
      </c>
    </row>
    <row r="8172" spans="2:19" x14ac:dyDescent="0.3">
      <c r="B8172" s="24" t="str">
        <f>_xlfn.IFNA(VLOOKUP(A8172,list!B:C,2,FALSE),"")</f>
        <v/>
      </c>
      <c r="D8172" s="24" t="str">
        <f>_xlfn.IFNA(VLOOKUP(C8172,list!$G$2:$I$10,2,FALSE),"")</f>
        <v/>
      </c>
      <c r="E8172" s="24" t="str">
        <f>_xlfn.IFNA(VLOOKUP(C8172,list!G:I,3,FALSE),"")</f>
        <v/>
      </c>
      <c r="O8172" s="26" t="str">
        <f t="shared" si="637"/>
        <v/>
      </c>
      <c r="P8172" s="28" t="str">
        <f t="shared" si="641"/>
        <v/>
      </c>
      <c r="Q8172" s="24" t="str">
        <f t="shared" si="638"/>
        <v/>
      </c>
      <c r="R8172" s="24" t="str">
        <f t="shared" si="639"/>
        <v/>
      </c>
      <c r="S8172" s="27" t="str">
        <f t="shared" si="640"/>
        <v/>
      </c>
    </row>
    <row r="8173" spans="2:19" x14ac:dyDescent="0.3">
      <c r="B8173" s="24" t="str">
        <f>_xlfn.IFNA(VLOOKUP(A8173,list!B:C,2,FALSE),"")</f>
        <v/>
      </c>
      <c r="D8173" s="24" t="str">
        <f>_xlfn.IFNA(VLOOKUP(C8173,list!$G$2:$I$10,2,FALSE),"")</f>
        <v/>
      </c>
      <c r="E8173" s="24" t="str">
        <f>_xlfn.IFNA(VLOOKUP(C8173,list!G:I,3,FALSE),"")</f>
        <v/>
      </c>
      <c r="O8173" s="26" t="str">
        <f t="shared" si="637"/>
        <v/>
      </c>
      <c r="P8173" s="28" t="str">
        <f t="shared" si="641"/>
        <v/>
      </c>
      <c r="Q8173" s="24" t="str">
        <f t="shared" si="638"/>
        <v/>
      </c>
      <c r="R8173" s="24" t="str">
        <f t="shared" si="639"/>
        <v/>
      </c>
      <c r="S8173" s="27" t="str">
        <f t="shared" si="640"/>
        <v/>
      </c>
    </row>
    <row r="8174" spans="2:19" x14ac:dyDescent="0.3">
      <c r="B8174" s="24" t="str">
        <f>_xlfn.IFNA(VLOOKUP(A8174,list!B:C,2,FALSE),"")</f>
        <v/>
      </c>
      <c r="D8174" s="24" t="str">
        <f>_xlfn.IFNA(VLOOKUP(C8174,list!$G$2:$I$10,2,FALSE),"")</f>
        <v/>
      </c>
      <c r="E8174" s="24" t="str">
        <f>_xlfn.IFNA(VLOOKUP(C8174,list!G:I,3,FALSE),"")</f>
        <v/>
      </c>
      <c r="O8174" s="26" t="str">
        <f t="shared" si="637"/>
        <v/>
      </c>
      <c r="P8174" s="28" t="str">
        <f t="shared" si="641"/>
        <v/>
      </c>
      <c r="Q8174" s="24" t="str">
        <f t="shared" si="638"/>
        <v/>
      </c>
      <c r="R8174" s="24" t="str">
        <f t="shared" si="639"/>
        <v/>
      </c>
      <c r="S8174" s="27" t="str">
        <f t="shared" si="640"/>
        <v/>
      </c>
    </row>
    <row r="8175" spans="2:19" x14ac:dyDescent="0.3">
      <c r="B8175" s="24" t="str">
        <f>_xlfn.IFNA(VLOOKUP(A8175,list!B:C,2,FALSE),"")</f>
        <v/>
      </c>
      <c r="D8175" s="24" t="str">
        <f>_xlfn.IFNA(VLOOKUP(C8175,list!$G$2:$I$10,2,FALSE),"")</f>
        <v/>
      </c>
      <c r="E8175" s="24" t="str">
        <f>_xlfn.IFNA(VLOOKUP(C8175,list!G:I,3,FALSE),"")</f>
        <v/>
      </c>
      <c r="O8175" s="26" t="str">
        <f t="shared" si="637"/>
        <v/>
      </c>
      <c r="P8175" s="28" t="str">
        <f t="shared" si="641"/>
        <v/>
      </c>
      <c r="Q8175" s="24" t="str">
        <f t="shared" si="638"/>
        <v/>
      </c>
      <c r="R8175" s="24" t="str">
        <f t="shared" si="639"/>
        <v/>
      </c>
      <c r="S8175" s="27" t="str">
        <f t="shared" si="640"/>
        <v/>
      </c>
    </row>
    <row r="8176" spans="2:19" x14ac:dyDescent="0.3">
      <c r="B8176" s="24" t="str">
        <f>_xlfn.IFNA(VLOOKUP(A8176,list!B:C,2,FALSE),"")</f>
        <v/>
      </c>
      <c r="D8176" s="24" t="str">
        <f>_xlfn.IFNA(VLOOKUP(C8176,list!$G$2:$I$10,2,FALSE),"")</f>
        <v/>
      </c>
      <c r="E8176" s="24" t="str">
        <f>_xlfn.IFNA(VLOOKUP(C8176,list!G:I,3,FALSE),"")</f>
        <v/>
      </c>
      <c r="O8176" s="26" t="str">
        <f t="shared" si="637"/>
        <v/>
      </c>
      <c r="P8176" s="28" t="str">
        <f t="shared" si="641"/>
        <v/>
      </c>
      <c r="Q8176" s="24" t="str">
        <f t="shared" si="638"/>
        <v/>
      </c>
      <c r="R8176" s="24" t="str">
        <f t="shared" si="639"/>
        <v/>
      </c>
      <c r="S8176" s="27" t="str">
        <f t="shared" si="640"/>
        <v/>
      </c>
    </row>
    <row r="8177" spans="2:19" x14ac:dyDescent="0.3">
      <c r="B8177" s="24" t="str">
        <f>_xlfn.IFNA(VLOOKUP(A8177,list!B:C,2,FALSE),"")</f>
        <v/>
      </c>
      <c r="D8177" s="24" t="str">
        <f>_xlfn.IFNA(VLOOKUP(C8177,list!$G$2:$I$10,2,FALSE),"")</f>
        <v/>
      </c>
      <c r="E8177" s="24" t="str">
        <f>_xlfn.IFNA(VLOOKUP(C8177,list!G:I,3,FALSE),"")</f>
        <v/>
      </c>
      <c r="O8177" s="26" t="str">
        <f t="shared" si="637"/>
        <v/>
      </c>
      <c r="P8177" s="28" t="str">
        <f t="shared" si="641"/>
        <v/>
      </c>
      <c r="Q8177" s="24" t="str">
        <f t="shared" si="638"/>
        <v/>
      </c>
      <c r="R8177" s="24" t="str">
        <f t="shared" si="639"/>
        <v/>
      </c>
      <c r="S8177" s="27" t="str">
        <f t="shared" si="640"/>
        <v/>
      </c>
    </row>
    <row r="8178" spans="2:19" x14ac:dyDescent="0.3">
      <c r="B8178" s="24" t="str">
        <f>_xlfn.IFNA(VLOOKUP(A8178,list!B:C,2,FALSE),"")</f>
        <v/>
      </c>
      <c r="D8178" s="24" t="str">
        <f>_xlfn.IFNA(VLOOKUP(C8178,list!$G$2:$I$10,2,FALSE),"")</f>
        <v/>
      </c>
      <c r="E8178" s="24" t="str">
        <f>_xlfn.IFNA(VLOOKUP(C8178,list!G:I,3,FALSE),"")</f>
        <v/>
      </c>
      <c r="O8178" s="26" t="str">
        <f t="shared" si="637"/>
        <v/>
      </c>
      <c r="P8178" s="28" t="str">
        <f t="shared" si="641"/>
        <v/>
      </c>
      <c r="Q8178" s="24" t="str">
        <f t="shared" si="638"/>
        <v/>
      </c>
      <c r="R8178" s="24" t="str">
        <f t="shared" si="639"/>
        <v/>
      </c>
      <c r="S8178" s="27" t="str">
        <f t="shared" si="640"/>
        <v/>
      </c>
    </row>
    <row r="8179" spans="2:19" x14ac:dyDescent="0.3">
      <c r="B8179" s="24" t="str">
        <f>_xlfn.IFNA(VLOOKUP(A8179,list!B:C,2,FALSE),"")</f>
        <v/>
      </c>
      <c r="D8179" s="24" t="str">
        <f>_xlfn.IFNA(VLOOKUP(C8179,list!$G$2:$I$10,2,FALSE),"")</f>
        <v/>
      </c>
      <c r="E8179" s="24" t="str">
        <f>_xlfn.IFNA(VLOOKUP(C8179,list!G:I,3,FALSE),"")</f>
        <v/>
      </c>
      <c r="O8179" s="26" t="str">
        <f t="shared" si="637"/>
        <v/>
      </c>
      <c r="P8179" s="28" t="str">
        <f t="shared" si="641"/>
        <v/>
      </c>
      <c r="Q8179" s="24" t="str">
        <f t="shared" si="638"/>
        <v/>
      </c>
      <c r="R8179" s="24" t="str">
        <f t="shared" si="639"/>
        <v/>
      </c>
      <c r="S8179" s="27" t="str">
        <f t="shared" si="640"/>
        <v/>
      </c>
    </row>
    <row r="8180" spans="2:19" x14ac:dyDescent="0.3">
      <c r="B8180" s="24" t="str">
        <f>_xlfn.IFNA(VLOOKUP(A8180,list!B:C,2,FALSE),"")</f>
        <v/>
      </c>
      <c r="D8180" s="24" t="str">
        <f>_xlfn.IFNA(VLOOKUP(C8180,list!$G$2:$I$10,2,FALSE),"")</f>
        <v/>
      </c>
      <c r="E8180" s="24" t="str">
        <f>_xlfn.IFNA(VLOOKUP(C8180,list!G:I,3,FALSE),"")</f>
        <v/>
      </c>
      <c r="O8180" s="26" t="str">
        <f t="shared" si="637"/>
        <v/>
      </c>
      <c r="P8180" s="28" t="str">
        <f t="shared" si="641"/>
        <v/>
      </c>
      <c r="Q8180" s="24" t="str">
        <f t="shared" si="638"/>
        <v/>
      </c>
      <c r="R8180" s="24" t="str">
        <f t="shared" si="639"/>
        <v/>
      </c>
      <c r="S8180" s="27" t="str">
        <f t="shared" si="640"/>
        <v/>
      </c>
    </row>
    <row r="8181" spans="2:19" x14ac:dyDescent="0.3">
      <c r="B8181" s="24" t="str">
        <f>_xlfn.IFNA(VLOOKUP(A8181,list!B:C,2,FALSE),"")</f>
        <v/>
      </c>
      <c r="D8181" s="24" t="str">
        <f>_xlfn.IFNA(VLOOKUP(C8181,list!$G$2:$I$10,2,FALSE),"")</f>
        <v/>
      </c>
      <c r="E8181" s="24" t="str">
        <f>_xlfn.IFNA(VLOOKUP(C8181,list!G:I,3,FALSE),"")</f>
        <v/>
      </c>
      <c r="O8181" s="26" t="str">
        <f t="shared" si="637"/>
        <v/>
      </c>
      <c r="P8181" s="28" t="str">
        <f t="shared" si="641"/>
        <v/>
      </c>
      <c r="Q8181" s="24" t="str">
        <f t="shared" si="638"/>
        <v/>
      </c>
      <c r="R8181" s="24" t="str">
        <f t="shared" si="639"/>
        <v/>
      </c>
      <c r="S8181" s="27" t="str">
        <f t="shared" si="640"/>
        <v/>
      </c>
    </row>
    <row r="8182" spans="2:19" x14ac:dyDescent="0.3">
      <c r="B8182" s="24" t="str">
        <f>_xlfn.IFNA(VLOOKUP(A8182,list!B:C,2,FALSE),"")</f>
        <v/>
      </c>
      <c r="D8182" s="24" t="str">
        <f>_xlfn.IFNA(VLOOKUP(C8182,list!$G$2:$I$10,2,FALSE),"")</f>
        <v/>
      </c>
      <c r="E8182" s="24" t="str">
        <f>_xlfn.IFNA(VLOOKUP(C8182,list!G:I,3,FALSE),"")</f>
        <v/>
      </c>
      <c r="O8182" s="26" t="str">
        <f t="shared" si="637"/>
        <v/>
      </c>
      <c r="P8182" s="28" t="str">
        <f t="shared" si="641"/>
        <v/>
      </c>
      <c r="Q8182" s="24" t="str">
        <f t="shared" si="638"/>
        <v/>
      </c>
      <c r="R8182" s="24" t="str">
        <f t="shared" si="639"/>
        <v/>
      </c>
      <c r="S8182" s="27" t="str">
        <f t="shared" si="640"/>
        <v/>
      </c>
    </row>
    <row r="8183" spans="2:19" x14ac:dyDescent="0.3">
      <c r="B8183" s="24" t="str">
        <f>_xlfn.IFNA(VLOOKUP(A8183,list!B:C,2,FALSE),"")</f>
        <v/>
      </c>
      <c r="D8183" s="24" t="str">
        <f>_xlfn.IFNA(VLOOKUP(C8183,list!$G$2:$I$10,2,FALSE),"")</f>
        <v/>
      </c>
      <c r="E8183" s="24" t="str">
        <f>_xlfn.IFNA(VLOOKUP(C8183,list!G:I,3,FALSE),"")</f>
        <v/>
      </c>
      <c r="O8183" s="26" t="str">
        <f t="shared" si="637"/>
        <v/>
      </c>
      <c r="P8183" s="28" t="str">
        <f t="shared" si="641"/>
        <v/>
      </c>
      <c r="Q8183" s="24" t="str">
        <f t="shared" si="638"/>
        <v/>
      </c>
      <c r="R8183" s="24" t="str">
        <f t="shared" si="639"/>
        <v/>
      </c>
      <c r="S8183" s="27" t="str">
        <f t="shared" si="640"/>
        <v/>
      </c>
    </row>
    <row r="8184" spans="2:19" x14ac:dyDescent="0.3">
      <c r="B8184" s="24" t="str">
        <f>_xlfn.IFNA(VLOOKUP(A8184,list!B:C,2,FALSE),"")</f>
        <v/>
      </c>
      <c r="D8184" s="24" t="str">
        <f>_xlfn.IFNA(VLOOKUP(C8184,list!$G$2:$I$10,2,FALSE),"")</f>
        <v/>
      </c>
      <c r="E8184" s="24" t="str">
        <f>_xlfn.IFNA(VLOOKUP(C8184,list!G:I,3,FALSE),"")</f>
        <v/>
      </c>
      <c r="O8184" s="26" t="str">
        <f t="shared" si="637"/>
        <v/>
      </c>
      <c r="P8184" s="28" t="str">
        <f t="shared" si="641"/>
        <v/>
      </c>
      <c r="Q8184" s="24" t="str">
        <f t="shared" si="638"/>
        <v/>
      </c>
      <c r="R8184" s="24" t="str">
        <f t="shared" si="639"/>
        <v/>
      </c>
      <c r="S8184" s="27" t="str">
        <f t="shared" si="640"/>
        <v/>
      </c>
    </row>
    <row r="8185" spans="2:19" x14ac:dyDescent="0.3">
      <c r="B8185" s="24" t="str">
        <f>_xlfn.IFNA(VLOOKUP(A8185,list!B:C,2,FALSE),"")</f>
        <v/>
      </c>
      <c r="D8185" s="24" t="str">
        <f>_xlfn.IFNA(VLOOKUP(C8185,list!$G$2:$I$10,2,FALSE),"")</f>
        <v/>
      </c>
      <c r="E8185" s="24" t="str">
        <f>_xlfn.IFNA(VLOOKUP(C8185,list!G:I,3,FALSE),"")</f>
        <v/>
      </c>
      <c r="O8185" s="26" t="str">
        <f t="shared" si="637"/>
        <v/>
      </c>
      <c r="P8185" s="28" t="str">
        <f t="shared" si="641"/>
        <v/>
      </c>
      <c r="Q8185" s="24" t="str">
        <f t="shared" si="638"/>
        <v/>
      </c>
      <c r="R8185" s="24" t="str">
        <f t="shared" si="639"/>
        <v/>
      </c>
      <c r="S8185" s="27" t="str">
        <f t="shared" si="640"/>
        <v/>
      </c>
    </row>
    <row r="8186" spans="2:19" x14ac:dyDescent="0.3">
      <c r="B8186" s="24" t="str">
        <f>_xlfn.IFNA(VLOOKUP(A8186,list!B:C,2,FALSE),"")</f>
        <v/>
      </c>
      <c r="D8186" s="24" t="str">
        <f>_xlfn.IFNA(VLOOKUP(C8186,list!$G$2:$I$10,2,FALSE),"")</f>
        <v/>
      </c>
      <c r="E8186" s="24" t="str">
        <f>_xlfn.IFNA(VLOOKUP(C8186,list!G:I,3,FALSE),"")</f>
        <v/>
      </c>
      <c r="O8186" s="26" t="str">
        <f t="shared" si="637"/>
        <v/>
      </c>
      <c r="P8186" s="28" t="str">
        <f t="shared" si="641"/>
        <v/>
      </c>
      <c r="Q8186" s="24" t="str">
        <f t="shared" si="638"/>
        <v/>
      </c>
      <c r="R8186" s="24" t="str">
        <f t="shared" si="639"/>
        <v/>
      </c>
      <c r="S8186" s="27" t="str">
        <f t="shared" si="640"/>
        <v/>
      </c>
    </row>
    <row r="8187" spans="2:19" x14ac:dyDescent="0.3">
      <c r="B8187" s="24" t="str">
        <f>_xlfn.IFNA(VLOOKUP(A8187,list!B:C,2,FALSE),"")</f>
        <v/>
      </c>
      <c r="D8187" s="24" t="str">
        <f>_xlfn.IFNA(VLOOKUP(C8187,list!$G$2:$I$10,2,FALSE),"")</f>
        <v/>
      </c>
      <c r="E8187" s="24" t="str">
        <f>_xlfn.IFNA(VLOOKUP(C8187,list!G:I,3,FALSE),"")</f>
        <v/>
      </c>
      <c r="O8187" s="26" t="str">
        <f t="shared" si="637"/>
        <v/>
      </c>
      <c r="P8187" s="28" t="str">
        <f t="shared" si="641"/>
        <v/>
      </c>
      <c r="Q8187" s="24" t="str">
        <f t="shared" si="638"/>
        <v/>
      </c>
      <c r="R8187" s="24" t="str">
        <f t="shared" si="639"/>
        <v/>
      </c>
      <c r="S8187" s="27" t="str">
        <f t="shared" si="640"/>
        <v/>
      </c>
    </row>
    <row r="8188" spans="2:19" x14ac:dyDescent="0.3">
      <c r="B8188" s="24" t="str">
        <f>_xlfn.IFNA(VLOOKUP(A8188,list!B:C,2,FALSE),"")</f>
        <v/>
      </c>
      <c r="D8188" s="24" t="str">
        <f>_xlfn.IFNA(VLOOKUP(C8188,list!$G$2:$I$10,2,FALSE),"")</f>
        <v/>
      </c>
      <c r="E8188" s="24" t="str">
        <f>_xlfn.IFNA(VLOOKUP(C8188,list!G:I,3,FALSE),"")</f>
        <v/>
      </c>
      <c r="O8188" s="26" t="str">
        <f t="shared" si="637"/>
        <v/>
      </c>
      <c r="P8188" s="28" t="str">
        <f t="shared" si="641"/>
        <v/>
      </c>
      <c r="Q8188" s="24" t="str">
        <f t="shared" si="638"/>
        <v/>
      </c>
      <c r="R8188" s="24" t="str">
        <f t="shared" si="639"/>
        <v/>
      </c>
      <c r="S8188" s="27" t="str">
        <f t="shared" si="640"/>
        <v/>
      </c>
    </row>
    <row r="8189" spans="2:19" x14ac:dyDescent="0.3">
      <c r="B8189" s="24" t="str">
        <f>_xlfn.IFNA(VLOOKUP(A8189,list!B:C,2,FALSE),"")</f>
        <v/>
      </c>
      <c r="D8189" s="24" t="str">
        <f>_xlfn.IFNA(VLOOKUP(C8189,list!$G$2:$I$10,2,FALSE),"")</f>
        <v/>
      </c>
      <c r="E8189" s="24" t="str">
        <f>_xlfn.IFNA(VLOOKUP(C8189,list!G:I,3,FALSE),"")</f>
        <v/>
      </c>
      <c r="O8189" s="26" t="str">
        <f t="shared" si="637"/>
        <v/>
      </c>
      <c r="P8189" s="28" t="str">
        <f t="shared" si="641"/>
        <v/>
      </c>
      <c r="Q8189" s="24" t="str">
        <f t="shared" si="638"/>
        <v/>
      </c>
      <c r="R8189" s="24" t="str">
        <f t="shared" si="639"/>
        <v/>
      </c>
      <c r="S8189" s="27" t="str">
        <f t="shared" si="640"/>
        <v/>
      </c>
    </row>
    <row r="8190" spans="2:19" x14ac:dyDescent="0.3">
      <c r="B8190" s="24" t="str">
        <f>_xlfn.IFNA(VLOOKUP(A8190,list!B:C,2,FALSE),"")</f>
        <v/>
      </c>
      <c r="D8190" s="24" t="str">
        <f>_xlfn.IFNA(VLOOKUP(C8190,list!$G$2:$I$10,2,FALSE),"")</f>
        <v/>
      </c>
      <c r="E8190" s="24" t="str">
        <f>_xlfn.IFNA(VLOOKUP(C8190,list!G:I,3,FALSE),"")</f>
        <v/>
      </c>
      <c r="O8190" s="26" t="str">
        <f t="shared" si="637"/>
        <v/>
      </c>
      <c r="P8190" s="28" t="str">
        <f t="shared" si="641"/>
        <v/>
      </c>
      <c r="Q8190" s="24" t="str">
        <f t="shared" si="638"/>
        <v/>
      </c>
      <c r="R8190" s="24" t="str">
        <f t="shared" si="639"/>
        <v/>
      </c>
      <c r="S8190" s="27" t="str">
        <f t="shared" si="640"/>
        <v/>
      </c>
    </row>
    <row r="8191" spans="2:19" x14ac:dyDescent="0.3">
      <c r="B8191" s="24" t="str">
        <f>_xlfn.IFNA(VLOOKUP(A8191,list!B:C,2,FALSE),"")</f>
        <v/>
      </c>
      <c r="D8191" s="24" t="str">
        <f>_xlfn.IFNA(VLOOKUP(C8191,list!$G$2:$I$10,2,FALSE),"")</f>
        <v/>
      </c>
      <c r="E8191" s="24" t="str">
        <f>_xlfn.IFNA(VLOOKUP(C8191,list!G:I,3,FALSE),"")</f>
        <v/>
      </c>
      <c r="O8191" s="26" t="str">
        <f t="shared" si="637"/>
        <v/>
      </c>
      <c r="P8191" s="28" t="str">
        <f t="shared" si="641"/>
        <v/>
      </c>
      <c r="Q8191" s="24" t="str">
        <f t="shared" si="638"/>
        <v/>
      </c>
      <c r="R8191" s="24" t="str">
        <f t="shared" si="639"/>
        <v/>
      </c>
      <c r="S8191" s="27" t="str">
        <f t="shared" si="640"/>
        <v/>
      </c>
    </row>
    <row r="8192" spans="2:19" x14ac:dyDescent="0.3">
      <c r="B8192" s="24" t="str">
        <f>_xlfn.IFNA(VLOOKUP(A8192,list!B:C,2,FALSE),"")</f>
        <v/>
      </c>
      <c r="D8192" s="24" t="str">
        <f>_xlfn.IFNA(VLOOKUP(C8192,list!$G$2:$I$10,2,FALSE),"")</f>
        <v/>
      </c>
      <c r="E8192" s="24" t="str">
        <f>_xlfn.IFNA(VLOOKUP(C8192,list!G:I,3,FALSE),"")</f>
        <v/>
      </c>
      <c r="O8192" s="26" t="str">
        <f t="shared" si="637"/>
        <v/>
      </c>
      <c r="P8192" s="28" t="str">
        <f t="shared" si="641"/>
        <v/>
      </c>
      <c r="Q8192" s="24" t="str">
        <f t="shared" si="638"/>
        <v/>
      </c>
      <c r="R8192" s="24" t="str">
        <f t="shared" si="639"/>
        <v/>
      </c>
      <c r="S8192" s="27" t="str">
        <f t="shared" si="640"/>
        <v/>
      </c>
    </row>
    <row r="8193" spans="2:19" x14ac:dyDescent="0.3">
      <c r="B8193" s="24" t="str">
        <f>_xlfn.IFNA(VLOOKUP(A8193,list!B:C,2,FALSE),"")</f>
        <v/>
      </c>
      <c r="D8193" s="24" t="str">
        <f>_xlfn.IFNA(VLOOKUP(C8193,list!$G$2:$I$10,2,FALSE),"")</f>
        <v/>
      </c>
      <c r="E8193" s="24" t="str">
        <f>_xlfn.IFNA(VLOOKUP(C8193,list!G:I,3,FALSE),"")</f>
        <v/>
      </c>
      <c r="O8193" s="26" t="str">
        <f t="shared" si="637"/>
        <v/>
      </c>
      <c r="P8193" s="28" t="str">
        <f t="shared" si="641"/>
        <v/>
      </c>
      <c r="Q8193" s="24" t="str">
        <f t="shared" si="638"/>
        <v/>
      </c>
      <c r="R8193" s="24" t="str">
        <f t="shared" si="639"/>
        <v/>
      </c>
      <c r="S8193" s="27" t="str">
        <f t="shared" si="640"/>
        <v/>
      </c>
    </row>
    <row r="8194" spans="2:19" x14ac:dyDescent="0.3">
      <c r="B8194" s="24" t="str">
        <f>_xlfn.IFNA(VLOOKUP(A8194,list!B:C,2,FALSE),"")</f>
        <v/>
      </c>
      <c r="D8194" s="24" t="str">
        <f>_xlfn.IFNA(VLOOKUP(C8194,list!$G$2:$I$10,2,FALSE),"")</f>
        <v/>
      </c>
      <c r="E8194" s="24" t="str">
        <f>_xlfn.IFNA(VLOOKUP(C8194,list!G:I,3,FALSE),"")</f>
        <v/>
      </c>
      <c r="O8194" s="26" t="str">
        <f t="shared" ref="O8194:O8257" si="642">IFERROR(IF(H8194="","",DATE(YEAR(H8194),MONTH(H8194),1)),"")</f>
        <v/>
      </c>
      <c r="P8194" s="28" t="str">
        <f t="shared" si="641"/>
        <v/>
      </c>
      <c r="Q8194" s="24" t="str">
        <f t="shared" ref="Q8194:Q8257" si="643">IFERROR(IF(J8194="","",MONTH(EOMONTH(J8194,(DAY(J8194)&gt;15)+0))),"")</f>
        <v/>
      </c>
      <c r="R8194" s="24" t="str">
        <f t="shared" ref="R8194:R8257" si="644">IFERROR(IF(J8194="","",IF(AND(MONTH(J8194)=12,Q8194=1),YEAR(J8194)+1,YEAR(J8194))),"")</f>
        <v/>
      </c>
      <c r="S8194" s="27" t="str">
        <f t="shared" ref="S8194:S8257" si="645">IF(OR(Q8194="",R8194=""),"",DATE(R8194,Q8194,1))</f>
        <v/>
      </c>
    </row>
    <row r="8195" spans="2:19" x14ac:dyDescent="0.3">
      <c r="B8195" s="24" t="str">
        <f>_xlfn.IFNA(VLOOKUP(A8195,list!B:C,2,FALSE),"")</f>
        <v/>
      </c>
      <c r="D8195" s="24" t="str">
        <f>_xlfn.IFNA(VLOOKUP(C8195,list!$G$2:$I$10,2,FALSE),"")</f>
        <v/>
      </c>
      <c r="E8195" s="24" t="str">
        <f>_xlfn.IFNA(VLOOKUP(C8195,list!G:I,3,FALSE),"")</f>
        <v/>
      </c>
      <c r="O8195" s="26" t="str">
        <f t="shared" si="642"/>
        <v/>
      </c>
      <c r="P8195" s="28" t="str">
        <f t="shared" ref="P8195:P8258" si="646">IFERROR(IF(J8195&gt;0,((J8195-H8195)/7),""),"")</f>
        <v/>
      </c>
      <c r="Q8195" s="24" t="str">
        <f t="shared" si="643"/>
        <v/>
      </c>
      <c r="R8195" s="24" t="str">
        <f t="shared" si="644"/>
        <v/>
      </c>
      <c r="S8195" s="27" t="str">
        <f t="shared" si="645"/>
        <v/>
      </c>
    </row>
    <row r="8196" spans="2:19" x14ac:dyDescent="0.3">
      <c r="B8196" s="24" t="str">
        <f>_xlfn.IFNA(VLOOKUP(A8196,list!B:C,2,FALSE),"")</f>
        <v/>
      </c>
      <c r="D8196" s="24" t="str">
        <f>_xlfn.IFNA(VLOOKUP(C8196,list!$G$2:$I$10,2,FALSE),"")</f>
        <v/>
      </c>
      <c r="E8196" s="24" t="str">
        <f>_xlfn.IFNA(VLOOKUP(C8196,list!G:I,3,FALSE),"")</f>
        <v/>
      </c>
      <c r="O8196" s="26" t="str">
        <f t="shared" si="642"/>
        <v/>
      </c>
      <c r="P8196" s="28" t="str">
        <f t="shared" si="646"/>
        <v/>
      </c>
      <c r="Q8196" s="24" t="str">
        <f t="shared" si="643"/>
        <v/>
      </c>
      <c r="R8196" s="24" t="str">
        <f t="shared" si="644"/>
        <v/>
      </c>
      <c r="S8196" s="27" t="str">
        <f t="shared" si="645"/>
        <v/>
      </c>
    </row>
    <row r="8197" spans="2:19" x14ac:dyDescent="0.3">
      <c r="B8197" s="24" t="str">
        <f>_xlfn.IFNA(VLOOKUP(A8197,list!B:C,2,FALSE),"")</f>
        <v/>
      </c>
      <c r="D8197" s="24" t="str">
        <f>_xlfn.IFNA(VLOOKUP(C8197,list!$G$2:$I$10,2,FALSE),"")</f>
        <v/>
      </c>
      <c r="E8197" s="24" t="str">
        <f>_xlfn.IFNA(VLOOKUP(C8197,list!G:I,3,FALSE),"")</f>
        <v/>
      </c>
      <c r="O8197" s="26" t="str">
        <f t="shared" si="642"/>
        <v/>
      </c>
      <c r="P8197" s="28" t="str">
        <f t="shared" si="646"/>
        <v/>
      </c>
      <c r="Q8197" s="24" t="str">
        <f t="shared" si="643"/>
        <v/>
      </c>
      <c r="R8197" s="24" t="str">
        <f t="shared" si="644"/>
        <v/>
      </c>
      <c r="S8197" s="27" t="str">
        <f t="shared" si="645"/>
        <v/>
      </c>
    </row>
    <row r="8198" spans="2:19" x14ac:dyDescent="0.3">
      <c r="B8198" s="24" t="str">
        <f>_xlfn.IFNA(VLOOKUP(A8198,list!B:C,2,FALSE),"")</f>
        <v/>
      </c>
      <c r="D8198" s="24" t="str">
        <f>_xlfn.IFNA(VLOOKUP(C8198,list!$G$2:$I$10,2,FALSE),"")</f>
        <v/>
      </c>
      <c r="E8198" s="24" t="str">
        <f>_xlfn.IFNA(VLOOKUP(C8198,list!G:I,3,FALSE),"")</f>
        <v/>
      </c>
      <c r="O8198" s="26" t="str">
        <f t="shared" si="642"/>
        <v/>
      </c>
      <c r="P8198" s="28" t="str">
        <f t="shared" si="646"/>
        <v/>
      </c>
      <c r="Q8198" s="24" t="str">
        <f t="shared" si="643"/>
        <v/>
      </c>
      <c r="R8198" s="24" t="str">
        <f t="shared" si="644"/>
        <v/>
      </c>
      <c r="S8198" s="27" t="str">
        <f t="shared" si="645"/>
        <v/>
      </c>
    </row>
    <row r="8199" spans="2:19" x14ac:dyDescent="0.3">
      <c r="B8199" s="24" t="str">
        <f>_xlfn.IFNA(VLOOKUP(A8199,list!B:C,2,FALSE),"")</f>
        <v/>
      </c>
      <c r="D8199" s="24" t="str">
        <f>_xlfn.IFNA(VLOOKUP(C8199,list!$G$2:$I$10,2,FALSE),"")</f>
        <v/>
      </c>
      <c r="E8199" s="24" t="str">
        <f>_xlfn.IFNA(VLOOKUP(C8199,list!G:I,3,FALSE),"")</f>
        <v/>
      </c>
      <c r="O8199" s="26" t="str">
        <f t="shared" si="642"/>
        <v/>
      </c>
      <c r="P8199" s="28" t="str">
        <f t="shared" si="646"/>
        <v/>
      </c>
      <c r="Q8199" s="24" t="str">
        <f t="shared" si="643"/>
        <v/>
      </c>
      <c r="R8199" s="24" t="str">
        <f t="shared" si="644"/>
        <v/>
      </c>
      <c r="S8199" s="27" t="str">
        <f t="shared" si="645"/>
        <v/>
      </c>
    </row>
    <row r="8200" spans="2:19" x14ac:dyDescent="0.3">
      <c r="B8200" s="24" t="str">
        <f>_xlfn.IFNA(VLOOKUP(A8200,list!B:C,2,FALSE),"")</f>
        <v/>
      </c>
      <c r="D8200" s="24" t="str">
        <f>_xlfn.IFNA(VLOOKUP(C8200,list!$G$2:$I$10,2,FALSE),"")</f>
        <v/>
      </c>
      <c r="E8200" s="24" t="str">
        <f>_xlfn.IFNA(VLOOKUP(C8200,list!G:I,3,FALSE),"")</f>
        <v/>
      </c>
      <c r="O8200" s="26" t="str">
        <f t="shared" si="642"/>
        <v/>
      </c>
      <c r="P8200" s="28" t="str">
        <f t="shared" si="646"/>
        <v/>
      </c>
      <c r="Q8200" s="24" t="str">
        <f t="shared" si="643"/>
        <v/>
      </c>
      <c r="R8200" s="24" t="str">
        <f t="shared" si="644"/>
        <v/>
      </c>
      <c r="S8200" s="27" t="str">
        <f t="shared" si="645"/>
        <v/>
      </c>
    </row>
    <row r="8201" spans="2:19" x14ac:dyDescent="0.3">
      <c r="B8201" s="24" t="str">
        <f>_xlfn.IFNA(VLOOKUP(A8201,list!B:C,2,FALSE),"")</f>
        <v/>
      </c>
      <c r="D8201" s="24" t="str">
        <f>_xlfn.IFNA(VLOOKUP(C8201,list!$G$2:$I$10,2,FALSE),"")</f>
        <v/>
      </c>
      <c r="E8201" s="24" t="str">
        <f>_xlfn.IFNA(VLOOKUP(C8201,list!G:I,3,FALSE),"")</f>
        <v/>
      </c>
      <c r="O8201" s="26" t="str">
        <f t="shared" si="642"/>
        <v/>
      </c>
      <c r="P8201" s="28" t="str">
        <f t="shared" si="646"/>
        <v/>
      </c>
      <c r="Q8201" s="24" t="str">
        <f t="shared" si="643"/>
        <v/>
      </c>
      <c r="R8201" s="24" t="str">
        <f t="shared" si="644"/>
        <v/>
      </c>
      <c r="S8201" s="27" t="str">
        <f t="shared" si="645"/>
        <v/>
      </c>
    </row>
    <row r="8202" spans="2:19" x14ac:dyDescent="0.3">
      <c r="B8202" s="24" t="str">
        <f>_xlfn.IFNA(VLOOKUP(A8202,list!B:C,2,FALSE),"")</f>
        <v/>
      </c>
      <c r="D8202" s="24" t="str">
        <f>_xlfn.IFNA(VLOOKUP(C8202,list!$G$2:$I$10,2,FALSE),"")</f>
        <v/>
      </c>
      <c r="E8202" s="24" t="str">
        <f>_xlfn.IFNA(VLOOKUP(C8202,list!G:I,3,FALSE),"")</f>
        <v/>
      </c>
      <c r="O8202" s="26" t="str">
        <f t="shared" si="642"/>
        <v/>
      </c>
      <c r="P8202" s="28" t="str">
        <f t="shared" si="646"/>
        <v/>
      </c>
      <c r="Q8202" s="24" t="str">
        <f t="shared" si="643"/>
        <v/>
      </c>
      <c r="R8202" s="24" t="str">
        <f t="shared" si="644"/>
        <v/>
      </c>
      <c r="S8202" s="27" t="str">
        <f t="shared" si="645"/>
        <v/>
      </c>
    </row>
    <row r="8203" spans="2:19" x14ac:dyDescent="0.3">
      <c r="B8203" s="24" t="str">
        <f>_xlfn.IFNA(VLOOKUP(A8203,list!B:C,2,FALSE),"")</f>
        <v/>
      </c>
      <c r="D8203" s="24" t="str">
        <f>_xlfn.IFNA(VLOOKUP(C8203,list!$G$2:$I$10,2,FALSE),"")</f>
        <v/>
      </c>
      <c r="E8203" s="24" t="str">
        <f>_xlfn.IFNA(VLOOKUP(C8203,list!G:I,3,FALSE),"")</f>
        <v/>
      </c>
      <c r="O8203" s="26" t="str">
        <f t="shared" si="642"/>
        <v/>
      </c>
      <c r="P8203" s="28" t="str">
        <f t="shared" si="646"/>
        <v/>
      </c>
      <c r="Q8203" s="24" t="str">
        <f t="shared" si="643"/>
        <v/>
      </c>
      <c r="R8203" s="24" t="str">
        <f t="shared" si="644"/>
        <v/>
      </c>
      <c r="S8203" s="27" t="str">
        <f t="shared" si="645"/>
        <v/>
      </c>
    </row>
    <row r="8204" spans="2:19" x14ac:dyDescent="0.3">
      <c r="B8204" s="24" t="str">
        <f>_xlfn.IFNA(VLOOKUP(A8204,list!B:C,2,FALSE),"")</f>
        <v/>
      </c>
      <c r="D8204" s="24" t="str">
        <f>_xlfn.IFNA(VLOOKUP(C8204,list!$G$2:$I$10,2,FALSE),"")</f>
        <v/>
      </c>
      <c r="E8204" s="24" t="str">
        <f>_xlfn.IFNA(VLOOKUP(C8204,list!G:I,3,FALSE),"")</f>
        <v/>
      </c>
      <c r="O8204" s="26" t="str">
        <f t="shared" si="642"/>
        <v/>
      </c>
      <c r="P8204" s="28" t="str">
        <f t="shared" si="646"/>
        <v/>
      </c>
      <c r="Q8204" s="24" t="str">
        <f t="shared" si="643"/>
        <v/>
      </c>
      <c r="R8204" s="24" t="str">
        <f t="shared" si="644"/>
        <v/>
      </c>
      <c r="S8204" s="27" t="str">
        <f t="shared" si="645"/>
        <v/>
      </c>
    </row>
    <row r="8205" spans="2:19" x14ac:dyDescent="0.3">
      <c r="B8205" s="24" t="str">
        <f>_xlfn.IFNA(VLOOKUP(A8205,list!B:C,2,FALSE),"")</f>
        <v/>
      </c>
      <c r="D8205" s="24" t="str">
        <f>_xlfn.IFNA(VLOOKUP(C8205,list!$G$2:$I$10,2,FALSE),"")</f>
        <v/>
      </c>
      <c r="E8205" s="24" t="str">
        <f>_xlfn.IFNA(VLOOKUP(C8205,list!G:I,3,FALSE),"")</f>
        <v/>
      </c>
      <c r="O8205" s="26" t="str">
        <f t="shared" si="642"/>
        <v/>
      </c>
      <c r="P8205" s="28" t="str">
        <f t="shared" si="646"/>
        <v/>
      </c>
      <c r="Q8205" s="24" t="str">
        <f t="shared" si="643"/>
        <v/>
      </c>
      <c r="R8205" s="24" t="str">
        <f t="shared" si="644"/>
        <v/>
      </c>
      <c r="S8205" s="27" t="str">
        <f t="shared" si="645"/>
        <v/>
      </c>
    </row>
    <row r="8206" spans="2:19" x14ac:dyDescent="0.3">
      <c r="B8206" s="24" t="str">
        <f>_xlfn.IFNA(VLOOKUP(A8206,list!B:C,2,FALSE),"")</f>
        <v/>
      </c>
      <c r="D8206" s="24" t="str">
        <f>_xlfn.IFNA(VLOOKUP(C8206,list!$G$2:$I$10,2,FALSE),"")</f>
        <v/>
      </c>
      <c r="E8206" s="24" t="str">
        <f>_xlfn.IFNA(VLOOKUP(C8206,list!G:I,3,FALSE),"")</f>
        <v/>
      </c>
      <c r="O8206" s="26" t="str">
        <f t="shared" si="642"/>
        <v/>
      </c>
      <c r="P8206" s="28" t="str">
        <f t="shared" si="646"/>
        <v/>
      </c>
      <c r="Q8206" s="24" t="str">
        <f t="shared" si="643"/>
        <v/>
      </c>
      <c r="R8206" s="24" t="str">
        <f t="shared" si="644"/>
        <v/>
      </c>
      <c r="S8206" s="27" t="str">
        <f t="shared" si="645"/>
        <v/>
      </c>
    </row>
    <row r="8207" spans="2:19" x14ac:dyDescent="0.3">
      <c r="B8207" s="24" t="str">
        <f>_xlfn.IFNA(VLOOKUP(A8207,list!B:C,2,FALSE),"")</f>
        <v/>
      </c>
      <c r="D8207" s="24" t="str">
        <f>_xlfn.IFNA(VLOOKUP(C8207,list!$G$2:$I$10,2,FALSE),"")</f>
        <v/>
      </c>
      <c r="E8207" s="24" t="str">
        <f>_xlfn.IFNA(VLOOKUP(C8207,list!G:I,3,FALSE),"")</f>
        <v/>
      </c>
      <c r="O8207" s="26" t="str">
        <f t="shared" si="642"/>
        <v/>
      </c>
      <c r="P8207" s="28" t="str">
        <f t="shared" si="646"/>
        <v/>
      </c>
      <c r="Q8207" s="24" t="str">
        <f t="shared" si="643"/>
        <v/>
      </c>
      <c r="R8207" s="24" t="str">
        <f t="shared" si="644"/>
        <v/>
      </c>
      <c r="S8207" s="27" t="str">
        <f t="shared" si="645"/>
        <v/>
      </c>
    </row>
    <row r="8208" spans="2:19" x14ac:dyDescent="0.3">
      <c r="B8208" s="24" t="str">
        <f>_xlfn.IFNA(VLOOKUP(A8208,list!B:C,2,FALSE),"")</f>
        <v/>
      </c>
      <c r="D8208" s="24" t="str">
        <f>_xlfn.IFNA(VLOOKUP(C8208,list!$G$2:$I$10,2,FALSE),"")</f>
        <v/>
      </c>
      <c r="E8208" s="24" t="str">
        <f>_xlfn.IFNA(VLOOKUP(C8208,list!G:I,3,FALSE),"")</f>
        <v/>
      </c>
      <c r="O8208" s="26" t="str">
        <f t="shared" si="642"/>
        <v/>
      </c>
      <c r="P8208" s="28" t="str">
        <f t="shared" si="646"/>
        <v/>
      </c>
      <c r="Q8208" s="24" t="str">
        <f t="shared" si="643"/>
        <v/>
      </c>
      <c r="R8208" s="24" t="str">
        <f t="shared" si="644"/>
        <v/>
      </c>
      <c r="S8208" s="27" t="str">
        <f t="shared" si="645"/>
        <v/>
      </c>
    </row>
    <row r="8209" spans="2:19" x14ac:dyDescent="0.3">
      <c r="B8209" s="24" t="str">
        <f>_xlfn.IFNA(VLOOKUP(A8209,list!B:C,2,FALSE),"")</f>
        <v/>
      </c>
      <c r="D8209" s="24" t="str">
        <f>_xlfn.IFNA(VLOOKUP(C8209,list!$G$2:$I$10,2,FALSE),"")</f>
        <v/>
      </c>
      <c r="E8209" s="24" t="str">
        <f>_xlfn.IFNA(VLOOKUP(C8209,list!G:I,3,FALSE),"")</f>
        <v/>
      </c>
      <c r="O8209" s="26" t="str">
        <f t="shared" si="642"/>
        <v/>
      </c>
      <c r="P8209" s="28" t="str">
        <f t="shared" si="646"/>
        <v/>
      </c>
      <c r="Q8209" s="24" t="str">
        <f t="shared" si="643"/>
        <v/>
      </c>
      <c r="R8209" s="24" t="str">
        <f t="shared" si="644"/>
        <v/>
      </c>
      <c r="S8209" s="27" t="str">
        <f t="shared" si="645"/>
        <v/>
      </c>
    </row>
    <row r="8210" spans="2:19" x14ac:dyDescent="0.3">
      <c r="B8210" s="24" t="str">
        <f>_xlfn.IFNA(VLOOKUP(A8210,list!B:C,2,FALSE),"")</f>
        <v/>
      </c>
      <c r="D8210" s="24" t="str">
        <f>_xlfn.IFNA(VLOOKUP(C8210,list!$G$2:$I$10,2,FALSE),"")</f>
        <v/>
      </c>
      <c r="E8210" s="24" t="str">
        <f>_xlfn.IFNA(VLOOKUP(C8210,list!G:I,3,FALSE),"")</f>
        <v/>
      </c>
      <c r="O8210" s="26" t="str">
        <f t="shared" si="642"/>
        <v/>
      </c>
      <c r="P8210" s="28" t="str">
        <f t="shared" si="646"/>
        <v/>
      </c>
      <c r="Q8210" s="24" t="str">
        <f t="shared" si="643"/>
        <v/>
      </c>
      <c r="R8210" s="24" t="str">
        <f t="shared" si="644"/>
        <v/>
      </c>
      <c r="S8210" s="27" t="str">
        <f t="shared" si="645"/>
        <v/>
      </c>
    </row>
    <row r="8211" spans="2:19" x14ac:dyDescent="0.3">
      <c r="B8211" s="24" t="str">
        <f>_xlfn.IFNA(VLOOKUP(A8211,list!B:C,2,FALSE),"")</f>
        <v/>
      </c>
      <c r="D8211" s="24" t="str">
        <f>_xlfn.IFNA(VLOOKUP(C8211,list!$G$2:$I$10,2,FALSE),"")</f>
        <v/>
      </c>
      <c r="E8211" s="24" t="str">
        <f>_xlfn.IFNA(VLOOKUP(C8211,list!G:I,3,FALSE),"")</f>
        <v/>
      </c>
      <c r="O8211" s="26" t="str">
        <f t="shared" si="642"/>
        <v/>
      </c>
      <c r="P8211" s="28" t="str">
        <f t="shared" si="646"/>
        <v/>
      </c>
      <c r="Q8211" s="24" t="str">
        <f t="shared" si="643"/>
        <v/>
      </c>
      <c r="R8211" s="24" t="str">
        <f t="shared" si="644"/>
        <v/>
      </c>
      <c r="S8211" s="27" t="str">
        <f t="shared" si="645"/>
        <v/>
      </c>
    </row>
    <row r="8212" spans="2:19" x14ac:dyDescent="0.3">
      <c r="B8212" s="24" t="str">
        <f>_xlfn.IFNA(VLOOKUP(A8212,list!B:C,2,FALSE),"")</f>
        <v/>
      </c>
      <c r="D8212" s="24" t="str">
        <f>_xlfn.IFNA(VLOOKUP(C8212,list!$G$2:$I$10,2,FALSE),"")</f>
        <v/>
      </c>
      <c r="E8212" s="24" t="str">
        <f>_xlfn.IFNA(VLOOKUP(C8212,list!G:I,3,FALSE),"")</f>
        <v/>
      </c>
      <c r="O8212" s="26" t="str">
        <f t="shared" si="642"/>
        <v/>
      </c>
      <c r="P8212" s="28" t="str">
        <f t="shared" si="646"/>
        <v/>
      </c>
      <c r="Q8212" s="24" t="str">
        <f t="shared" si="643"/>
        <v/>
      </c>
      <c r="R8212" s="24" t="str">
        <f t="shared" si="644"/>
        <v/>
      </c>
      <c r="S8212" s="27" t="str">
        <f t="shared" si="645"/>
        <v/>
      </c>
    </row>
    <row r="8213" spans="2:19" x14ac:dyDescent="0.3">
      <c r="B8213" s="24" t="str">
        <f>_xlfn.IFNA(VLOOKUP(A8213,list!B:C,2,FALSE),"")</f>
        <v/>
      </c>
      <c r="D8213" s="24" t="str">
        <f>_xlfn.IFNA(VLOOKUP(C8213,list!$G$2:$I$10,2,FALSE),"")</f>
        <v/>
      </c>
      <c r="E8213" s="24" t="str">
        <f>_xlfn.IFNA(VLOOKUP(C8213,list!G:I,3,FALSE),"")</f>
        <v/>
      </c>
      <c r="O8213" s="26" t="str">
        <f t="shared" si="642"/>
        <v/>
      </c>
      <c r="P8213" s="28" t="str">
        <f t="shared" si="646"/>
        <v/>
      </c>
      <c r="Q8213" s="24" t="str">
        <f t="shared" si="643"/>
        <v/>
      </c>
      <c r="R8213" s="24" t="str">
        <f t="shared" si="644"/>
        <v/>
      </c>
      <c r="S8213" s="27" t="str">
        <f t="shared" si="645"/>
        <v/>
      </c>
    </row>
    <row r="8214" spans="2:19" x14ac:dyDescent="0.3">
      <c r="B8214" s="24" t="str">
        <f>_xlfn.IFNA(VLOOKUP(A8214,list!B:C,2,FALSE),"")</f>
        <v/>
      </c>
      <c r="D8214" s="24" t="str">
        <f>_xlfn.IFNA(VLOOKUP(C8214,list!$G$2:$I$10,2,FALSE),"")</f>
        <v/>
      </c>
      <c r="E8214" s="24" t="str">
        <f>_xlfn.IFNA(VLOOKUP(C8214,list!G:I,3,FALSE),"")</f>
        <v/>
      </c>
      <c r="O8214" s="26" t="str">
        <f t="shared" si="642"/>
        <v/>
      </c>
      <c r="P8214" s="28" t="str">
        <f t="shared" si="646"/>
        <v/>
      </c>
      <c r="Q8214" s="24" t="str">
        <f t="shared" si="643"/>
        <v/>
      </c>
      <c r="R8214" s="24" t="str">
        <f t="shared" si="644"/>
        <v/>
      </c>
      <c r="S8214" s="27" t="str">
        <f t="shared" si="645"/>
        <v/>
      </c>
    </row>
    <row r="8215" spans="2:19" x14ac:dyDescent="0.3">
      <c r="B8215" s="24" t="str">
        <f>_xlfn.IFNA(VLOOKUP(A8215,list!B:C,2,FALSE),"")</f>
        <v/>
      </c>
      <c r="D8215" s="24" t="str">
        <f>_xlfn.IFNA(VLOOKUP(C8215,list!$G$2:$I$10,2,FALSE),"")</f>
        <v/>
      </c>
      <c r="E8215" s="24" t="str">
        <f>_xlfn.IFNA(VLOOKUP(C8215,list!G:I,3,FALSE),"")</f>
        <v/>
      </c>
      <c r="O8215" s="26" t="str">
        <f t="shared" si="642"/>
        <v/>
      </c>
      <c r="P8215" s="28" t="str">
        <f t="shared" si="646"/>
        <v/>
      </c>
      <c r="Q8215" s="24" t="str">
        <f t="shared" si="643"/>
        <v/>
      </c>
      <c r="R8215" s="24" t="str">
        <f t="shared" si="644"/>
        <v/>
      </c>
      <c r="S8215" s="27" t="str">
        <f t="shared" si="645"/>
        <v/>
      </c>
    </row>
    <row r="8216" spans="2:19" x14ac:dyDescent="0.3">
      <c r="B8216" s="24" t="str">
        <f>_xlfn.IFNA(VLOOKUP(A8216,list!B:C,2,FALSE),"")</f>
        <v/>
      </c>
      <c r="D8216" s="24" t="str">
        <f>_xlfn.IFNA(VLOOKUP(C8216,list!$G$2:$I$10,2,FALSE),"")</f>
        <v/>
      </c>
      <c r="E8216" s="24" t="str">
        <f>_xlfn.IFNA(VLOOKUP(C8216,list!G:I,3,FALSE),"")</f>
        <v/>
      </c>
      <c r="O8216" s="26" t="str">
        <f t="shared" si="642"/>
        <v/>
      </c>
      <c r="P8216" s="28" t="str">
        <f t="shared" si="646"/>
        <v/>
      </c>
      <c r="Q8216" s="24" t="str">
        <f t="shared" si="643"/>
        <v/>
      </c>
      <c r="R8216" s="24" t="str">
        <f t="shared" si="644"/>
        <v/>
      </c>
      <c r="S8216" s="27" t="str">
        <f t="shared" si="645"/>
        <v/>
      </c>
    </row>
    <row r="8217" spans="2:19" x14ac:dyDescent="0.3">
      <c r="B8217" s="24" t="str">
        <f>_xlfn.IFNA(VLOOKUP(A8217,list!B:C,2,FALSE),"")</f>
        <v/>
      </c>
      <c r="D8217" s="24" t="str">
        <f>_xlfn.IFNA(VLOOKUP(C8217,list!$G$2:$I$10,2,FALSE),"")</f>
        <v/>
      </c>
      <c r="E8217" s="24" t="str">
        <f>_xlfn.IFNA(VLOOKUP(C8217,list!G:I,3,FALSE),"")</f>
        <v/>
      </c>
      <c r="O8217" s="26" t="str">
        <f t="shared" si="642"/>
        <v/>
      </c>
      <c r="P8217" s="28" t="str">
        <f t="shared" si="646"/>
        <v/>
      </c>
      <c r="Q8217" s="24" t="str">
        <f t="shared" si="643"/>
        <v/>
      </c>
      <c r="R8217" s="24" t="str">
        <f t="shared" si="644"/>
        <v/>
      </c>
      <c r="S8217" s="27" t="str">
        <f t="shared" si="645"/>
        <v/>
      </c>
    </row>
    <row r="8218" spans="2:19" x14ac:dyDescent="0.3">
      <c r="B8218" s="24" t="str">
        <f>_xlfn.IFNA(VLOOKUP(A8218,list!B:C,2,FALSE),"")</f>
        <v/>
      </c>
      <c r="D8218" s="24" t="str">
        <f>_xlfn.IFNA(VLOOKUP(C8218,list!$G$2:$I$10,2,FALSE),"")</f>
        <v/>
      </c>
      <c r="E8218" s="24" t="str">
        <f>_xlfn.IFNA(VLOOKUP(C8218,list!G:I,3,FALSE),"")</f>
        <v/>
      </c>
      <c r="O8218" s="26" t="str">
        <f t="shared" si="642"/>
        <v/>
      </c>
      <c r="P8218" s="28" t="str">
        <f t="shared" si="646"/>
        <v/>
      </c>
      <c r="Q8218" s="24" t="str">
        <f t="shared" si="643"/>
        <v/>
      </c>
      <c r="R8218" s="24" t="str">
        <f t="shared" si="644"/>
        <v/>
      </c>
      <c r="S8218" s="27" t="str">
        <f t="shared" si="645"/>
        <v/>
      </c>
    </row>
    <row r="8219" spans="2:19" x14ac:dyDescent="0.3">
      <c r="B8219" s="24" t="str">
        <f>_xlfn.IFNA(VLOOKUP(A8219,list!B:C,2,FALSE),"")</f>
        <v/>
      </c>
      <c r="D8219" s="24" t="str">
        <f>_xlfn.IFNA(VLOOKUP(C8219,list!$G$2:$I$10,2,FALSE),"")</f>
        <v/>
      </c>
      <c r="E8219" s="24" t="str">
        <f>_xlfn.IFNA(VLOOKUP(C8219,list!G:I,3,FALSE),"")</f>
        <v/>
      </c>
      <c r="O8219" s="26" t="str">
        <f t="shared" si="642"/>
        <v/>
      </c>
      <c r="P8219" s="28" t="str">
        <f t="shared" si="646"/>
        <v/>
      </c>
      <c r="Q8219" s="24" t="str">
        <f t="shared" si="643"/>
        <v/>
      </c>
      <c r="R8219" s="24" t="str">
        <f t="shared" si="644"/>
        <v/>
      </c>
      <c r="S8219" s="27" t="str">
        <f t="shared" si="645"/>
        <v/>
      </c>
    </row>
    <row r="8220" spans="2:19" x14ac:dyDescent="0.3">
      <c r="B8220" s="24" t="str">
        <f>_xlfn.IFNA(VLOOKUP(A8220,list!B:C,2,FALSE),"")</f>
        <v/>
      </c>
      <c r="D8220" s="24" t="str">
        <f>_xlfn.IFNA(VLOOKUP(C8220,list!$G$2:$I$10,2,FALSE),"")</f>
        <v/>
      </c>
      <c r="E8220" s="24" t="str">
        <f>_xlfn.IFNA(VLOOKUP(C8220,list!G:I,3,FALSE),"")</f>
        <v/>
      </c>
      <c r="O8220" s="26" t="str">
        <f t="shared" si="642"/>
        <v/>
      </c>
      <c r="P8220" s="28" t="str">
        <f t="shared" si="646"/>
        <v/>
      </c>
      <c r="Q8220" s="24" t="str">
        <f t="shared" si="643"/>
        <v/>
      </c>
      <c r="R8220" s="24" t="str">
        <f t="shared" si="644"/>
        <v/>
      </c>
      <c r="S8220" s="27" t="str">
        <f t="shared" si="645"/>
        <v/>
      </c>
    </row>
    <row r="8221" spans="2:19" x14ac:dyDescent="0.3">
      <c r="B8221" s="24" t="str">
        <f>_xlfn.IFNA(VLOOKUP(A8221,list!B:C,2,FALSE),"")</f>
        <v/>
      </c>
      <c r="D8221" s="24" t="str">
        <f>_xlfn.IFNA(VLOOKUP(C8221,list!$G$2:$I$10,2,FALSE),"")</f>
        <v/>
      </c>
      <c r="E8221" s="24" t="str">
        <f>_xlfn.IFNA(VLOOKUP(C8221,list!G:I,3,FALSE),"")</f>
        <v/>
      </c>
      <c r="O8221" s="26" t="str">
        <f t="shared" si="642"/>
        <v/>
      </c>
      <c r="P8221" s="28" t="str">
        <f t="shared" si="646"/>
        <v/>
      </c>
      <c r="Q8221" s="24" t="str">
        <f t="shared" si="643"/>
        <v/>
      </c>
      <c r="R8221" s="24" t="str">
        <f t="shared" si="644"/>
        <v/>
      </c>
      <c r="S8221" s="27" t="str">
        <f t="shared" si="645"/>
        <v/>
      </c>
    </row>
    <row r="8222" spans="2:19" x14ac:dyDescent="0.3">
      <c r="B8222" s="24" t="str">
        <f>_xlfn.IFNA(VLOOKUP(A8222,list!B:C,2,FALSE),"")</f>
        <v/>
      </c>
      <c r="D8222" s="24" t="str">
        <f>_xlfn.IFNA(VLOOKUP(C8222,list!$G$2:$I$10,2,FALSE),"")</f>
        <v/>
      </c>
      <c r="E8222" s="24" t="str">
        <f>_xlfn.IFNA(VLOOKUP(C8222,list!G:I,3,FALSE),"")</f>
        <v/>
      </c>
      <c r="O8222" s="26" t="str">
        <f t="shared" si="642"/>
        <v/>
      </c>
      <c r="P8222" s="28" t="str">
        <f t="shared" si="646"/>
        <v/>
      </c>
      <c r="Q8222" s="24" t="str">
        <f t="shared" si="643"/>
        <v/>
      </c>
      <c r="R8222" s="24" t="str">
        <f t="shared" si="644"/>
        <v/>
      </c>
      <c r="S8222" s="27" t="str">
        <f t="shared" si="645"/>
        <v/>
      </c>
    </row>
    <row r="8223" spans="2:19" x14ac:dyDescent="0.3">
      <c r="B8223" s="24" t="str">
        <f>_xlfn.IFNA(VLOOKUP(A8223,list!B:C,2,FALSE),"")</f>
        <v/>
      </c>
      <c r="D8223" s="24" t="str">
        <f>_xlfn.IFNA(VLOOKUP(C8223,list!$G$2:$I$10,2,FALSE),"")</f>
        <v/>
      </c>
      <c r="E8223" s="24" t="str">
        <f>_xlfn.IFNA(VLOOKUP(C8223,list!G:I,3,FALSE),"")</f>
        <v/>
      </c>
      <c r="O8223" s="26" t="str">
        <f t="shared" si="642"/>
        <v/>
      </c>
      <c r="P8223" s="28" t="str">
        <f t="shared" si="646"/>
        <v/>
      </c>
      <c r="Q8223" s="24" t="str">
        <f t="shared" si="643"/>
        <v/>
      </c>
      <c r="R8223" s="24" t="str">
        <f t="shared" si="644"/>
        <v/>
      </c>
      <c r="S8223" s="27" t="str">
        <f t="shared" si="645"/>
        <v/>
      </c>
    </row>
    <row r="8224" spans="2:19" x14ac:dyDescent="0.3">
      <c r="B8224" s="24" t="str">
        <f>_xlfn.IFNA(VLOOKUP(A8224,list!B:C,2,FALSE),"")</f>
        <v/>
      </c>
      <c r="D8224" s="24" t="str">
        <f>_xlfn.IFNA(VLOOKUP(C8224,list!$G$2:$I$10,2,FALSE),"")</f>
        <v/>
      </c>
      <c r="E8224" s="24" t="str">
        <f>_xlfn.IFNA(VLOOKUP(C8224,list!G:I,3,FALSE),"")</f>
        <v/>
      </c>
      <c r="O8224" s="26" t="str">
        <f t="shared" si="642"/>
        <v/>
      </c>
      <c r="P8224" s="28" t="str">
        <f t="shared" si="646"/>
        <v/>
      </c>
      <c r="Q8224" s="24" t="str">
        <f t="shared" si="643"/>
        <v/>
      </c>
      <c r="R8224" s="24" t="str">
        <f t="shared" si="644"/>
        <v/>
      </c>
      <c r="S8224" s="27" t="str">
        <f t="shared" si="645"/>
        <v/>
      </c>
    </row>
    <row r="8225" spans="2:19" x14ac:dyDescent="0.3">
      <c r="B8225" s="24" t="str">
        <f>_xlfn.IFNA(VLOOKUP(A8225,list!B:C,2,FALSE),"")</f>
        <v/>
      </c>
      <c r="D8225" s="24" t="str">
        <f>_xlfn.IFNA(VLOOKUP(C8225,list!$G$2:$I$10,2,FALSE),"")</f>
        <v/>
      </c>
      <c r="E8225" s="24" t="str">
        <f>_xlfn.IFNA(VLOOKUP(C8225,list!G:I,3,FALSE),"")</f>
        <v/>
      </c>
      <c r="O8225" s="26" t="str">
        <f t="shared" si="642"/>
        <v/>
      </c>
      <c r="P8225" s="28" t="str">
        <f t="shared" si="646"/>
        <v/>
      </c>
      <c r="Q8225" s="24" t="str">
        <f t="shared" si="643"/>
        <v/>
      </c>
      <c r="R8225" s="24" t="str">
        <f t="shared" si="644"/>
        <v/>
      </c>
      <c r="S8225" s="27" t="str">
        <f t="shared" si="645"/>
        <v/>
      </c>
    </row>
    <row r="8226" spans="2:19" x14ac:dyDescent="0.3">
      <c r="B8226" s="24" t="str">
        <f>_xlfn.IFNA(VLOOKUP(A8226,list!B:C,2,FALSE),"")</f>
        <v/>
      </c>
      <c r="D8226" s="24" t="str">
        <f>_xlfn.IFNA(VLOOKUP(C8226,list!$G$2:$I$10,2,FALSE),"")</f>
        <v/>
      </c>
      <c r="E8226" s="24" t="str">
        <f>_xlfn.IFNA(VLOOKUP(C8226,list!G:I,3,FALSE),"")</f>
        <v/>
      </c>
      <c r="O8226" s="26" t="str">
        <f t="shared" si="642"/>
        <v/>
      </c>
      <c r="P8226" s="28" t="str">
        <f t="shared" si="646"/>
        <v/>
      </c>
      <c r="Q8226" s="24" t="str">
        <f t="shared" si="643"/>
        <v/>
      </c>
      <c r="R8226" s="24" t="str">
        <f t="shared" si="644"/>
        <v/>
      </c>
      <c r="S8226" s="27" t="str">
        <f t="shared" si="645"/>
        <v/>
      </c>
    </row>
    <row r="8227" spans="2:19" x14ac:dyDescent="0.3">
      <c r="B8227" s="24" t="str">
        <f>_xlfn.IFNA(VLOOKUP(A8227,list!B:C,2,FALSE),"")</f>
        <v/>
      </c>
      <c r="D8227" s="24" t="str">
        <f>_xlfn.IFNA(VLOOKUP(C8227,list!$G$2:$I$10,2,FALSE),"")</f>
        <v/>
      </c>
      <c r="E8227" s="24" t="str">
        <f>_xlfn.IFNA(VLOOKUP(C8227,list!G:I,3,FALSE),"")</f>
        <v/>
      </c>
      <c r="O8227" s="26" t="str">
        <f t="shared" si="642"/>
        <v/>
      </c>
      <c r="P8227" s="28" t="str">
        <f t="shared" si="646"/>
        <v/>
      </c>
      <c r="Q8227" s="24" t="str">
        <f t="shared" si="643"/>
        <v/>
      </c>
      <c r="R8227" s="24" t="str">
        <f t="shared" si="644"/>
        <v/>
      </c>
      <c r="S8227" s="27" t="str">
        <f t="shared" si="645"/>
        <v/>
      </c>
    </row>
    <row r="8228" spans="2:19" x14ac:dyDescent="0.3">
      <c r="B8228" s="24" t="str">
        <f>_xlfn.IFNA(VLOOKUP(A8228,list!B:C,2,FALSE),"")</f>
        <v/>
      </c>
      <c r="D8228" s="24" t="str">
        <f>_xlfn.IFNA(VLOOKUP(C8228,list!$G$2:$I$10,2,FALSE),"")</f>
        <v/>
      </c>
      <c r="E8228" s="24" t="str">
        <f>_xlfn.IFNA(VLOOKUP(C8228,list!G:I,3,FALSE),"")</f>
        <v/>
      </c>
      <c r="O8228" s="26" t="str">
        <f t="shared" si="642"/>
        <v/>
      </c>
      <c r="P8228" s="28" t="str">
        <f t="shared" si="646"/>
        <v/>
      </c>
      <c r="Q8228" s="24" t="str">
        <f t="shared" si="643"/>
        <v/>
      </c>
      <c r="R8228" s="24" t="str">
        <f t="shared" si="644"/>
        <v/>
      </c>
      <c r="S8228" s="27" t="str">
        <f t="shared" si="645"/>
        <v/>
      </c>
    </row>
    <row r="8229" spans="2:19" x14ac:dyDescent="0.3">
      <c r="B8229" s="24" t="str">
        <f>_xlfn.IFNA(VLOOKUP(A8229,list!B:C,2,FALSE),"")</f>
        <v/>
      </c>
      <c r="D8229" s="24" t="str">
        <f>_xlfn.IFNA(VLOOKUP(C8229,list!$G$2:$I$10,2,FALSE),"")</f>
        <v/>
      </c>
      <c r="E8229" s="24" t="str">
        <f>_xlfn.IFNA(VLOOKUP(C8229,list!G:I,3,FALSE),"")</f>
        <v/>
      </c>
      <c r="O8229" s="26" t="str">
        <f t="shared" si="642"/>
        <v/>
      </c>
      <c r="P8229" s="28" t="str">
        <f t="shared" si="646"/>
        <v/>
      </c>
      <c r="Q8229" s="24" t="str">
        <f t="shared" si="643"/>
        <v/>
      </c>
      <c r="R8229" s="24" t="str">
        <f t="shared" si="644"/>
        <v/>
      </c>
      <c r="S8229" s="27" t="str">
        <f t="shared" si="645"/>
        <v/>
      </c>
    </row>
    <row r="8230" spans="2:19" x14ac:dyDescent="0.3">
      <c r="B8230" s="24" t="str">
        <f>_xlfn.IFNA(VLOOKUP(A8230,list!B:C,2,FALSE),"")</f>
        <v/>
      </c>
      <c r="D8230" s="24" t="str">
        <f>_xlfn.IFNA(VLOOKUP(C8230,list!$G$2:$I$10,2,FALSE),"")</f>
        <v/>
      </c>
      <c r="E8230" s="24" t="str">
        <f>_xlfn.IFNA(VLOOKUP(C8230,list!G:I,3,FALSE),"")</f>
        <v/>
      </c>
      <c r="O8230" s="26" t="str">
        <f t="shared" si="642"/>
        <v/>
      </c>
      <c r="P8230" s="28" t="str">
        <f t="shared" si="646"/>
        <v/>
      </c>
      <c r="Q8230" s="24" t="str">
        <f t="shared" si="643"/>
        <v/>
      </c>
      <c r="R8230" s="24" t="str">
        <f t="shared" si="644"/>
        <v/>
      </c>
      <c r="S8230" s="27" t="str">
        <f t="shared" si="645"/>
        <v/>
      </c>
    </row>
    <row r="8231" spans="2:19" x14ac:dyDescent="0.3">
      <c r="B8231" s="24" t="str">
        <f>_xlfn.IFNA(VLOOKUP(A8231,list!B:C,2,FALSE),"")</f>
        <v/>
      </c>
      <c r="D8231" s="24" t="str">
        <f>_xlfn.IFNA(VLOOKUP(C8231,list!$G$2:$I$10,2,FALSE),"")</f>
        <v/>
      </c>
      <c r="E8231" s="24" t="str">
        <f>_xlfn.IFNA(VLOOKUP(C8231,list!G:I,3,FALSE),"")</f>
        <v/>
      </c>
      <c r="O8231" s="26" t="str">
        <f t="shared" si="642"/>
        <v/>
      </c>
      <c r="P8231" s="28" t="str">
        <f t="shared" si="646"/>
        <v/>
      </c>
      <c r="Q8231" s="24" t="str">
        <f t="shared" si="643"/>
        <v/>
      </c>
      <c r="R8231" s="24" t="str">
        <f t="shared" si="644"/>
        <v/>
      </c>
      <c r="S8231" s="27" t="str">
        <f t="shared" si="645"/>
        <v/>
      </c>
    </row>
    <row r="8232" spans="2:19" x14ac:dyDescent="0.3">
      <c r="B8232" s="24" t="str">
        <f>_xlfn.IFNA(VLOOKUP(A8232,list!B:C,2,FALSE),"")</f>
        <v/>
      </c>
      <c r="D8232" s="24" t="str">
        <f>_xlfn.IFNA(VLOOKUP(C8232,list!$G$2:$I$10,2,FALSE),"")</f>
        <v/>
      </c>
      <c r="E8232" s="24" t="str">
        <f>_xlfn.IFNA(VLOOKUP(C8232,list!G:I,3,FALSE),"")</f>
        <v/>
      </c>
      <c r="O8232" s="26" t="str">
        <f t="shared" si="642"/>
        <v/>
      </c>
      <c r="P8232" s="28" t="str">
        <f t="shared" si="646"/>
        <v/>
      </c>
      <c r="Q8232" s="24" t="str">
        <f t="shared" si="643"/>
        <v/>
      </c>
      <c r="R8232" s="24" t="str">
        <f t="shared" si="644"/>
        <v/>
      </c>
      <c r="S8232" s="27" t="str">
        <f t="shared" si="645"/>
        <v/>
      </c>
    </row>
    <row r="8233" spans="2:19" x14ac:dyDescent="0.3">
      <c r="B8233" s="24" t="str">
        <f>_xlfn.IFNA(VLOOKUP(A8233,list!B:C,2,FALSE),"")</f>
        <v/>
      </c>
      <c r="D8233" s="24" t="str">
        <f>_xlfn.IFNA(VLOOKUP(C8233,list!$G$2:$I$10,2,FALSE),"")</f>
        <v/>
      </c>
      <c r="E8233" s="24" t="str">
        <f>_xlfn.IFNA(VLOOKUP(C8233,list!G:I,3,FALSE),"")</f>
        <v/>
      </c>
      <c r="O8233" s="26" t="str">
        <f t="shared" si="642"/>
        <v/>
      </c>
      <c r="P8233" s="28" t="str">
        <f t="shared" si="646"/>
        <v/>
      </c>
      <c r="Q8233" s="24" t="str">
        <f t="shared" si="643"/>
        <v/>
      </c>
      <c r="R8233" s="24" t="str">
        <f t="shared" si="644"/>
        <v/>
      </c>
      <c r="S8233" s="27" t="str">
        <f t="shared" si="645"/>
        <v/>
      </c>
    </row>
    <row r="8234" spans="2:19" x14ac:dyDescent="0.3">
      <c r="B8234" s="24" t="str">
        <f>_xlfn.IFNA(VLOOKUP(A8234,list!B:C,2,FALSE),"")</f>
        <v/>
      </c>
      <c r="D8234" s="24" t="str">
        <f>_xlfn.IFNA(VLOOKUP(C8234,list!$G$2:$I$10,2,FALSE),"")</f>
        <v/>
      </c>
      <c r="E8234" s="24" t="str">
        <f>_xlfn.IFNA(VLOOKUP(C8234,list!G:I,3,FALSE),"")</f>
        <v/>
      </c>
      <c r="O8234" s="26" t="str">
        <f t="shared" si="642"/>
        <v/>
      </c>
      <c r="P8234" s="28" t="str">
        <f t="shared" si="646"/>
        <v/>
      </c>
      <c r="Q8234" s="24" t="str">
        <f t="shared" si="643"/>
        <v/>
      </c>
      <c r="R8234" s="24" t="str">
        <f t="shared" si="644"/>
        <v/>
      </c>
      <c r="S8234" s="27" t="str">
        <f t="shared" si="645"/>
        <v/>
      </c>
    </row>
    <row r="8235" spans="2:19" x14ac:dyDescent="0.3">
      <c r="B8235" s="24" t="str">
        <f>_xlfn.IFNA(VLOOKUP(A8235,list!B:C,2,FALSE),"")</f>
        <v/>
      </c>
      <c r="D8235" s="24" t="str">
        <f>_xlfn.IFNA(VLOOKUP(C8235,list!$G$2:$I$10,2,FALSE),"")</f>
        <v/>
      </c>
      <c r="E8235" s="24" t="str">
        <f>_xlfn.IFNA(VLOOKUP(C8235,list!G:I,3,FALSE),"")</f>
        <v/>
      </c>
      <c r="O8235" s="26" t="str">
        <f t="shared" si="642"/>
        <v/>
      </c>
      <c r="P8235" s="28" t="str">
        <f t="shared" si="646"/>
        <v/>
      </c>
      <c r="Q8235" s="24" t="str">
        <f t="shared" si="643"/>
        <v/>
      </c>
      <c r="R8235" s="24" t="str">
        <f t="shared" si="644"/>
        <v/>
      </c>
      <c r="S8235" s="27" t="str">
        <f t="shared" si="645"/>
        <v/>
      </c>
    </row>
    <row r="8236" spans="2:19" x14ac:dyDescent="0.3">
      <c r="B8236" s="24" t="str">
        <f>_xlfn.IFNA(VLOOKUP(A8236,list!B:C,2,FALSE),"")</f>
        <v/>
      </c>
      <c r="D8236" s="24" t="str">
        <f>_xlfn.IFNA(VLOOKUP(C8236,list!$G$2:$I$10,2,FALSE),"")</f>
        <v/>
      </c>
      <c r="E8236" s="24" t="str">
        <f>_xlfn.IFNA(VLOOKUP(C8236,list!G:I,3,FALSE),"")</f>
        <v/>
      </c>
      <c r="O8236" s="26" t="str">
        <f t="shared" si="642"/>
        <v/>
      </c>
      <c r="P8236" s="28" t="str">
        <f t="shared" si="646"/>
        <v/>
      </c>
      <c r="Q8236" s="24" t="str">
        <f t="shared" si="643"/>
        <v/>
      </c>
      <c r="R8236" s="24" t="str">
        <f t="shared" si="644"/>
        <v/>
      </c>
      <c r="S8236" s="27" t="str">
        <f t="shared" si="645"/>
        <v/>
      </c>
    </row>
    <row r="8237" spans="2:19" x14ac:dyDescent="0.3">
      <c r="B8237" s="24" t="str">
        <f>_xlfn.IFNA(VLOOKUP(A8237,list!B:C,2,FALSE),"")</f>
        <v/>
      </c>
      <c r="D8237" s="24" t="str">
        <f>_xlfn.IFNA(VLOOKUP(C8237,list!$G$2:$I$10,2,FALSE),"")</f>
        <v/>
      </c>
      <c r="E8237" s="24" t="str">
        <f>_xlfn.IFNA(VLOOKUP(C8237,list!G:I,3,FALSE),"")</f>
        <v/>
      </c>
      <c r="O8237" s="26" t="str">
        <f t="shared" si="642"/>
        <v/>
      </c>
      <c r="P8237" s="28" t="str">
        <f t="shared" si="646"/>
        <v/>
      </c>
      <c r="Q8237" s="24" t="str">
        <f t="shared" si="643"/>
        <v/>
      </c>
      <c r="R8237" s="24" t="str">
        <f t="shared" si="644"/>
        <v/>
      </c>
      <c r="S8237" s="27" t="str">
        <f t="shared" si="645"/>
        <v/>
      </c>
    </row>
    <row r="8238" spans="2:19" x14ac:dyDescent="0.3">
      <c r="B8238" s="24" t="str">
        <f>_xlfn.IFNA(VLOOKUP(A8238,list!B:C,2,FALSE),"")</f>
        <v/>
      </c>
      <c r="D8238" s="24" t="str">
        <f>_xlfn.IFNA(VLOOKUP(C8238,list!$G$2:$I$10,2,FALSE),"")</f>
        <v/>
      </c>
      <c r="E8238" s="24" t="str">
        <f>_xlfn.IFNA(VLOOKUP(C8238,list!G:I,3,FALSE),"")</f>
        <v/>
      </c>
      <c r="O8238" s="26" t="str">
        <f t="shared" si="642"/>
        <v/>
      </c>
      <c r="P8238" s="28" t="str">
        <f t="shared" si="646"/>
        <v/>
      </c>
      <c r="Q8238" s="24" t="str">
        <f t="shared" si="643"/>
        <v/>
      </c>
      <c r="R8238" s="24" t="str">
        <f t="shared" si="644"/>
        <v/>
      </c>
      <c r="S8238" s="27" t="str">
        <f t="shared" si="645"/>
        <v/>
      </c>
    </row>
    <row r="8239" spans="2:19" x14ac:dyDescent="0.3">
      <c r="B8239" s="24" t="str">
        <f>_xlfn.IFNA(VLOOKUP(A8239,list!B:C,2,FALSE),"")</f>
        <v/>
      </c>
      <c r="D8239" s="24" t="str">
        <f>_xlfn.IFNA(VLOOKUP(C8239,list!$G$2:$I$10,2,FALSE),"")</f>
        <v/>
      </c>
      <c r="E8239" s="24" t="str">
        <f>_xlfn.IFNA(VLOOKUP(C8239,list!G:I,3,FALSE),"")</f>
        <v/>
      </c>
      <c r="O8239" s="26" t="str">
        <f t="shared" si="642"/>
        <v/>
      </c>
      <c r="P8239" s="28" t="str">
        <f t="shared" si="646"/>
        <v/>
      </c>
      <c r="Q8239" s="24" t="str">
        <f t="shared" si="643"/>
        <v/>
      </c>
      <c r="R8239" s="24" t="str">
        <f t="shared" si="644"/>
        <v/>
      </c>
      <c r="S8239" s="27" t="str">
        <f t="shared" si="645"/>
        <v/>
      </c>
    </row>
    <row r="8240" spans="2:19" x14ac:dyDescent="0.3">
      <c r="B8240" s="24" t="str">
        <f>_xlfn.IFNA(VLOOKUP(A8240,list!B:C,2,FALSE),"")</f>
        <v/>
      </c>
      <c r="D8240" s="24" t="str">
        <f>_xlfn.IFNA(VLOOKUP(C8240,list!$G$2:$I$10,2,FALSE),"")</f>
        <v/>
      </c>
      <c r="E8240" s="24" t="str">
        <f>_xlfn.IFNA(VLOOKUP(C8240,list!G:I,3,FALSE),"")</f>
        <v/>
      </c>
      <c r="O8240" s="26" t="str">
        <f t="shared" si="642"/>
        <v/>
      </c>
      <c r="P8240" s="28" t="str">
        <f t="shared" si="646"/>
        <v/>
      </c>
      <c r="Q8240" s="24" t="str">
        <f t="shared" si="643"/>
        <v/>
      </c>
      <c r="R8240" s="24" t="str">
        <f t="shared" si="644"/>
        <v/>
      </c>
      <c r="S8240" s="27" t="str">
        <f t="shared" si="645"/>
        <v/>
      </c>
    </row>
    <row r="8241" spans="2:19" x14ac:dyDescent="0.3">
      <c r="B8241" s="24" t="str">
        <f>_xlfn.IFNA(VLOOKUP(A8241,list!B:C,2,FALSE),"")</f>
        <v/>
      </c>
      <c r="D8241" s="24" t="str">
        <f>_xlfn.IFNA(VLOOKUP(C8241,list!$G$2:$I$10,2,FALSE),"")</f>
        <v/>
      </c>
      <c r="E8241" s="24" t="str">
        <f>_xlfn.IFNA(VLOOKUP(C8241,list!G:I,3,FALSE),"")</f>
        <v/>
      </c>
      <c r="O8241" s="26" t="str">
        <f t="shared" si="642"/>
        <v/>
      </c>
      <c r="P8241" s="28" t="str">
        <f t="shared" si="646"/>
        <v/>
      </c>
      <c r="Q8241" s="24" t="str">
        <f t="shared" si="643"/>
        <v/>
      </c>
      <c r="R8241" s="24" t="str">
        <f t="shared" si="644"/>
        <v/>
      </c>
      <c r="S8241" s="27" t="str">
        <f t="shared" si="645"/>
        <v/>
      </c>
    </row>
    <row r="8242" spans="2:19" x14ac:dyDescent="0.3">
      <c r="B8242" s="24" t="str">
        <f>_xlfn.IFNA(VLOOKUP(A8242,list!B:C,2,FALSE),"")</f>
        <v/>
      </c>
      <c r="D8242" s="24" t="str">
        <f>_xlfn.IFNA(VLOOKUP(C8242,list!$G$2:$I$10,2,FALSE),"")</f>
        <v/>
      </c>
      <c r="E8242" s="24" t="str">
        <f>_xlfn.IFNA(VLOOKUP(C8242,list!G:I,3,FALSE),"")</f>
        <v/>
      </c>
      <c r="O8242" s="26" t="str">
        <f t="shared" si="642"/>
        <v/>
      </c>
      <c r="P8242" s="28" t="str">
        <f t="shared" si="646"/>
        <v/>
      </c>
      <c r="Q8242" s="24" t="str">
        <f t="shared" si="643"/>
        <v/>
      </c>
      <c r="R8242" s="24" t="str">
        <f t="shared" si="644"/>
        <v/>
      </c>
      <c r="S8242" s="27" t="str">
        <f t="shared" si="645"/>
        <v/>
      </c>
    </row>
    <row r="8243" spans="2:19" x14ac:dyDescent="0.3">
      <c r="B8243" s="24" t="str">
        <f>_xlfn.IFNA(VLOOKUP(A8243,list!B:C,2,FALSE),"")</f>
        <v/>
      </c>
      <c r="D8243" s="24" t="str">
        <f>_xlfn.IFNA(VLOOKUP(C8243,list!$G$2:$I$10,2,FALSE),"")</f>
        <v/>
      </c>
      <c r="E8243" s="24" t="str">
        <f>_xlfn.IFNA(VLOOKUP(C8243,list!G:I,3,FALSE),"")</f>
        <v/>
      </c>
      <c r="O8243" s="26" t="str">
        <f t="shared" si="642"/>
        <v/>
      </c>
      <c r="P8243" s="28" t="str">
        <f t="shared" si="646"/>
        <v/>
      </c>
      <c r="Q8243" s="24" t="str">
        <f t="shared" si="643"/>
        <v/>
      </c>
      <c r="R8243" s="24" t="str">
        <f t="shared" si="644"/>
        <v/>
      </c>
      <c r="S8243" s="27" t="str">
        <f t="shared" si="645"/>
        <v/>
      </c>
    </row>
    <row r="8244" spans="2:19" x14ac:dyDescent="0.3">
      <c r="B8244" s="24" t="str">
        <f>_xlfn.IFNA(VLOOKUP(A8244,list!B:C,2,FALSE),"")</f>
        <v/>
      </c>
      <c r="D8244" s="24" t="str">
        <f>_xlfn.IFNA(VLOOKUP(C8244,list!$G$2:$I$10,2,FALSE),"")</f>
        <v/>
      </c>
      <c r="E8244" s="24" t="str">
        <f>_xlfn.IFNA(VLOOKUP(C8244,list!G:I,3,FALSE),"")</f>
        <v/>
      </c>
      <c r="O8244" s="26" t="str">
        <f t="shared" si="642"/>
        <v/>
      </c>
      <c r="P8244" s="28" t="str">
        <f t="shared" si="646"/>
        <v/>
      </c>
      <c r="Q8244" s="24" t="str">
        <f t="shared" si="643"/>
        <v/>
      </c>
      <c r="R8244" s="24" t="str">
        <f t="shared" si="644"/>
        <v/>
      </c>
      <c r="S8244" s="27" t="str">
        <f t="shared" si="645"/>
        <v/>
      </c>
    </row>
    <row r="8245" spans="2:19" x14ac:dyDescent="0.3">
      <c r="B8245" s="24" t="str">
        <f>_xlfn.IFNA(VLOOKUP(A8245,list!B:C,2,FALSE),"")</f>
        <v/>
      </c>
      <c r="D8245" s="24" t="str">
        <f>_xlfn.IFNA(VLOOKUP(C8245,list!$G$2:$I$10,2,FALSE),"")</f>
        <v/>
      </c>
      <c r="E8245" s="24" t="str">
        <f>_xlfn.IFNA(VLOOKUP(C8245,list!G:I,3,FALSE),"")</f>
        <v/>
      </c>
      <c r="O8245" s="26" t="str">
        <f t="shared" si="642"/>
        <v/>
      </c>
      <c r="P8245" s="28" t="str">
        <f t="shared" si="646"/>
        <v/>
      </c>
      <c r="Q8245" s="24" t="str">
        <f t="shared" si="643"/>
        <v/>
      </c>
      <c r="R8245" s="24" t="str">
        <f t="shared" si="644"/>
        <v/>
      </c>
      <c r="S8245" s="27" t="str">
        <f t="shared" si="645"/>
        <v/>
      </c>
    </row>
    <row r="8246" spans="2:19" x14ac:dyDescent="0.3">
      <c r="B8246" s="24" t="str">
        <f>_xlfn.IFNA(VLOOKUP(A8246,list!B:C,2,FALSE),"")</f>
        <v/>
      </c>
      <c r="D8246" s="24" t="str">
        <f>_xlfn.IFNA(VLOOKUP(C8246,list!$G$2:$I$10,2,FALSE),"")</f>
        <v/>
      </c>
      <c r="E8246" s="24" t="str">
        <f>_xlfn.IFNA(VLOOKUP(C8246,list!G:I,3,FALSE),"")</f>
        <v/>
      </c>
      <c r="O8246" s="26" t="str">
        <f t="shared" si="642"/>
        <v/>
      </c>
      <c r="P8246" s="28" t="str">
        <f t="shared" si="646"/>
        <v/>
      </c>
      <c r="Q8246" s="24" t="str">
        <f t="shared" si="643"/>
        <v/>
      </c>
      <c r="R8246" s="24" t="str">
        <f t="shared" si="644"/>
        <v/>
      </c>
      <c r="S8246" s="27" t="str">
        <f t="shared" si="645"/>
        <v/>
      </c>
    </row>
    <row r="8247" spans="2:19" x14ac:dyDescent="0.3">
      <c r="B8247" s="24" t="str">
        <f>_xlfn.IFNA(VLOOKUP(A8247,list!B:C,2,FALSE),"")</f>
        <v/>
      </c>
      <c r="D8247" s="24" t="str">
        <f>_xlfn.IFNA(VLOOKUP(C8247,list!$G$2:$I$10,2,FALSE),"")</f>
        <v/>
      </c>
      <c r="E8247" s="24" t="str">
        <f>_xlfn.IFNA(VLOOKUP(C8247,list!G:I,3,FALSE),"")</f>
        <v/>
      </c>
      <c r="O8247" s="26" t="str">
        <f t="shared" si="642"/>
        <v/>
      </c>
      <c r="P8247" s="28" t="str">
        <f t="shared" si="646"/>
        <v/>
      </c>
      <c r="Q8247" s="24" t="str">
        <f t="shared" si="643"/>
        <v/>
      </c>
      <c r="R8247" s="24" t="str">
        <f t="shared" si="644"/>
        <v/>
      </c>
      <c r="S8247" s="27" t="str">
        <f t="shared" si="645"/>
        <v/>
      </c>
    </row>
    <row r="8248" spans="2:19" x14ac:dyDescent="0.3">
      <c r="B8248" s="24" t="str">
        <f>_xlfn.IFNA(VLOOKUP(A8248,list!B:C,2,FALSE),"")</f>
        <v/>
      </c>
      <c r="D8248" s="24" t="str">
        <f>_xlfn.IFNA(VLOOKUP(C8248,list!$G$2:$I$10,2,FALSE),"")</f>
        <v/>
      </c>
      <c r="E8248" s="24" t="str">
        <f>_xlfn.IFNA(VLOOKUP(C8248,list!G:I,3,FALSE),"")</f>
        <v/>
      </c>
      <c r="O8248" s="26" t="str">
        <f t="shared" si="642"/>
        <v/>
      </c>
      <c r="P8248" s="28" t="str">
        <f t="shared" si="646"/>
        <v/>
      </c>
      <c r="Q8248" s="24" t="str">
        <f t="shared" si="643"/>
        <v/>
      </c>
      <c r="R8248" s="24" t="str">
        <f t="shared" si="644"/>
        <v/>
      </c>
      <c r="S8248" s="27" t="str">
        <f t="shared" si="645"/>
        <v/>
      </c>
    </row>
    <row r="8249" spans="2:19" x14ac:dyDescent="0.3">
      <c r="B8249" s="24" t="str">
        <f>_xlfn.IFNA(VLOOKUP(A8249,list!B:C,2,FALSE),"")</f>
        <v/>
      </c>
      <c r="D8249" s="24" t="str">
        <f>_xlfn.IFNA(VLOOKUP(C8249,list!$G$2:$I$10,2,FALSE),"")</f>
        <v/>
      </c>
      <c r="E8249" s="24" t="str">
        <f>_xlfn.IFNA(VLOOKUP(C8249,list!G:I,3,FALSE),"")</f>
        <v/>
      </c>
      <c r="O8249" s="26" t="str">
        <f t="shared" si="642"/>
        <v/>
      </c>
      <c r="P8249" s="28" t="str">
        <f t="shared" si="646"/>
        <v/>
      </c>
      <c r="Q8249" s="24" t="str">
        <f t="shared" si="643"/>
        <v/>
      </c>
      <c r="R8249" s="24" t="str">
        <f t="shared" si="644"/>
        <v/>
      </c>
      <c r="S8249" s="27" t="str">
        <f t="shared" si="645"/>
        <v/>
      </c>
    </row>
    <row r="8250" spans="2:19" x14ac:dyDescent="0.3">
      <c r="B8250" s="24" t="str">
        <f>_xlfn.IFNA(VLOOKUP(A8250,list!B:C,2,FALSE),"")</f>
        <v/>
      </c>
      <c r="D8250" s="24" t="str">
        <f>_xlfn.IFNA(VLOOKUP(C8250,list!$G$2:$I$10,2,FALSE),"")</f>
        <v/>
      </c>
      <c r="E8250" s="24" t="str">
        <f>_xlfn.IFNA(VLOOKUP(C8250,list!G:I,3,FALSE),"")</f>
        <v/>
      </c>
      <c r="O8250" s="26" t="str">
        <f t="shared" si="642"/>
        <v/>
      </c>
      <c r="P8250" s="28" t="str">
        <f t="shared" si="646"/>
        <v/>
      </c>
      <c r="Q8250" s="24" t="str">
        <f t="shared" si="643"/>
        <v/>
      </c>
      <c r="R8250" s="24" t="str">
        <f t="shared" si="644"/>
        <v/>
      </c>
      <c r="S8250" s="27" t="str">
        <f t="shared" si="645"/>
        <v/>
      </c>
    </row>
    <row r="8251" spans="2:19" x14ac:dyDescent="0.3">
      <c r="B8251" s="24" t="str">
        <f>_xlfn.IFNA(VLOOKUP(A8251,list!B:C,2,FALSE),"")</f>
        <v/>
      </c>
      <c r="D8251" s="24" t="str">
        <f>_xlfn.IFNA(VLOOKUP(C8251,list!$G$2:$I$10,2,FALSE),"")</f>
        <v/>
      </c>
      <c r="E8251" s="24" t="str">
        <f>_xlfn.IFNA(VLOOKUP(C8251,list!G:I,3,FALSE),"")</f>
        <v/>
      </c>
      <c r="O8251" s="26" t="str">
        <f t="shared" si="642"/>
        <v/>
      </c>
      <c r="P8251" s="28" t="str">
        <f t="shared" si="646"/>
        <v/>
      </c>
      <c r="Q8251" s="24" t="str">
        <f t="shared" si="643"/>
        <v/>
      </c>
      <c r="R8251" s="24" t="str">
        <f t="shared" si="644"/>
        <v/>
      </c>
      <c r="S8251" s="27" t="str">
        <f t="shared" si="645"/>
        <v/>
      </c>
    </row>
    <row r="8252" spans="2:19" x14ac:dyDescent="0.3">
      <c r="B8252" s="24" t="str">
        <f>_xlfn.IFNA(VLOOKUP(A8252,list!B:C,2,FALSE),"")</f>
        <v/>
      </c>
      <c r="D8252" s="24" t="str">
        <f>_xlfn.IFNA(VLOOKUP(C8252,list!$G$2:$I$10,2,FALSE),"")</f>
        <v/>
      </c>
      <c r="E8252" s="24" t="str">
        <f>_xlfn.IFNA(VLOOKUP(C8252,list!G:I,3,FALSE),"")</f>
        <v/>
      </c>
      <c r="O8252" s="26" t="str">
        <f t="shared" si="642"/>
        <v/>
      </c>
      <c r="P8252" s="28" t="str">
        <f t="shared" si="646"/>
        <v/>
      </c>
      <c r="Q8252" s="24" t="str">
        <f t="shared" si="643"/>
        <v/>
      </c>
      <c r="R8252" s="24" t="str">
        <f t="shared" si="644"/>
        <v/>
      </c>
      <c r="S8252" s="27" t="str">
        <f t="shared" si="645"/>
        <v/>
      </c>
    </row>
    <row r="8253" spans="2:19" x14ac:dyDescent="0.3">
      <c r="B8253" s="24" t="str">
        <f>_xlfn.IFNA(VLOOKUP(A8253,list!B:C,2,FALSE),"")</f>
        <v/>
      </c>
      <c r="D8253" s="24" t="str">
        <f>_xlfn.IFNA(VLOOKUP(C8253,list!$G$2:$I$10,2,FALSE),"")</f>
        <v/>
      </c>
      <c r="E8253" s="24" t="str">
        <f>_xlfn.IFNA(VLOOKUP(C8253,list!G:I,3,FALSE),"")</f>
        <v/>
      </c>
      <c r="O8253" s="26" t="str">
        <f t="shared" si="642"/>
        <v/>
      </c>
      <c r="P8253" s="28" t="str">
        <f t="shared" si="646"/>
        <v/>
      </c>
      <c r="Q8253" s="24" t="str">
        <f t="shared" si="643"/>
        <v/>
      </c>
      <c r="R8253" s="24" t="str">
        <f t="shared" si="644"/>
        <v/>
      </c>
      <c r="S8253" s="27" t="str">
        <f t="shared" si="645"/>
        <v/>
      </c>
    </row>
    <row r="8254" spans="2:19" x14ac:dyDescent="0.3">
      <c r="B8254" s="24" t="str">
        <f>_xlfn.IFNA(VLOOKUP(A8254,list!B:C,2,FALSE),"")</f>
        <v/>
      </c>
      <c r="D8254" s="24" t="str">
        <f>_xlfn.IFNA(VLOOKUP(C8254,list!$G$2:$I$10,2,FALSE),"")</f>
        <v/>
      </c>
      <c r="E8254" s="24" t="str">
        <f>_xlfn.IFNA(VLOOKUP(C8254,list!G:I,3,FALSE),"")</f>
        <v/>
      </c>
      <c r="O8254" s="26" t="str">
        <f t="shared" si="642"/>
        <v/>
      </c>
      <c r="P8254" s="28" t="str">
        <f t="shared" si="646"/>
        <v/>
      </c>
      <c r="Q8254" s="24" t="str">
        <f t="shared" si="643"/>
        <v/>
      </c>
      <c r="R8254" s="24" t="str">
        <f t="shared" si="644"/>
        <v/>
      </c>
      <c r="S8254" s="27" t="str">
        <f t="shared" si="645"/>
        <v/>
      </c>
    </row>
    <row r="8255" spans="2:19" x14ac:dyDescent="0.3">
      <c r="B8255" s="24" t="str">
        <f>_xlfn.IFNA(VLOOKUP(A8255,list!B:C,2,FALSE),"")</f>
        <v/>
      </c>
      <c r="D8255" s="24" t="str">
        <f>_xlfn.IFNA(VLOOKUP(C8255,list!$G$2:$I$10,2,FALSE),"")</f>
        <v/>
      </c>
      <c r="E8255" s="24" t="str">
        <f>_xlfn.IFNA(VLOOKUP(C8255,list!G:I,3,FALSE),"")</f>
        <v/>
      </c>
      <c r="O8255" s="26" t="str">
        <f t="shared" si="642"/>
        <v/>
      </c>
      <c r="P8255" s="28" t="str">
        <f t="shared" si="646"/>
        <v/>
      </c>
      <c r="Q8255" s="24" t="str">
        <f t="shared" si="643"/>
        <v/>
      </c>
      <c r="R8255" s="24" t="str">
        <f t="shared" si="644"/>
        <v/>
      </c>
      <c r="S8255" s="27" t="str">
        <f t="shared" si="645"/>
        <v/>
      </c>
    </row>
    <row r="8256" spans="2:19" x14ac:dyDescent="0.3">
      <c r="B8256" s="24" t="str">
        <f>_xlfn.IFNA(VLOOKUP(A8256,list!B:C,2,FALSE),"")</f>
        <v/>
      </c>
      <c r="D8256" s="24" t="str">
        <f>_xlfn.IFNA(VLOOKUP(C8256,list!$G$2:$I$10,2,FALSE),"")</f>
        <v/>
      </c>
      <c r="E8256" s="24" t="str">
        <f>_xlfn.IFNA(VLOOKUP(C8256,list!G:I,3,FALSE),"")</f>
        <v/>
      </c>
      <c r="O8256" s="26" t="str">
        <f t="shared" si="642"/>
        <v/>
      </c>
      <c r="P8256" s="28" t="str">
        <f t="shared" si="646"/>
        <v/>
      </c>
      <c r="Q8256" s="24" t="str">
        <f t="shared" si="643"/>
        <v/>
      </c>
      <c r="R8256" s="24" t="str">
        <f t="shared" si="644"/>
        <v/>
      </c>
      <c r="S8256" s="27" t="str">
        <f t="shared" si="645"/>
        <v/>
      </c>
    </row>
    <row r="8257" spans="2:19" x14ac:dyDescent="0.3">
      <c r="B8257" s="24" t="str">
        <f>_xlfn.IFNA(VLOOKUP(A8257,list!B:C,2,FALSE),"")</f>
        <v/>
      </c>
      <c r="D8257" s="24" t="str">
        <f>_xlfn.IFNA(VLOOKUP(C8257,list!$G$2:$I$10,2,FALSE),"")</f>
        <v/>
      </c>
      <c r="E8257" s="24" t="str">
        <f>_xlfn.IFNA(VLOOKUP(C8257,list!G:I,3,FALSE),"")</f>
        <v/>
      </c>
      <c r="O8257" s="26" t="str">
        <f t="shared" si="642"/>
        <v/>
      </c>
      <c r="P8257" s="28" t="str">
        <f t="shared" si="646"/>
        <v/>
      </c>
      <c r="Q8257" s="24" t="str">
        <f t="shared" si="643"/>
        <v/>
      </c>
      <c r="R8257" s="24" t="str">
        <f t="shared" si="644"/>
        <v/>
      </c>
      <c r="S8257" s="27" t="str">
        <f t="shared" si="645"/>
        <v/>
      </c>
    </row>
    <row r="8258" spans="2:19" x14ac:dyDescent="0.3">
      <c r="B8258" s="24" t="str">
        <f>_xlfn.IFNA(VLOOKUP(A8258,list!B:C,2,FALSE),"")</f>
        <v/>
      </c>
      <c r="D8258" s="24" t="str">
        <f>_xlfn.IFNA(VLOOKUP(C8258,list!$G$2:$I$10,2,FALSE),"")</f>
        <v/>
      </c>
      <c r="E8258" s="24" t="str">
        <f>_xlfn.IFNA(VLOOKUP(C8258,list!G:I,3,FALSE),"")</f>
        <v/>
      </c>
      <c r="O8258" s="26" t="str">
        <f t="shared" ref="O8258:O8321" si="647">IFERROR(IF(H8258="","",DATE(YEAR(H8258),MONTH(H8258),1)),"")</f>
        <v/>
      </c>
      <c r="P8258" s="28" t="str">
        <f t="shared" si="646"/>
        <v/>
      </c>
      <c r="Q8258" s="24" t="str">
        <f t="shared" ref="Q8258:Q8321" si="648">IFERROR(IF(J8258="","",MONTH(EOMONTH(J8258,(DAY(J8258)&gt;15)+0))),"")</f>
        <v/>
      </c>
      <c r="R8258" s="24" t="str">
        <f t="shared" ref="R8258:R8321" si="649">IFERROR(IF(J8258="","",IF(AND(MONTH(J8258)=12,Q8258=1),YEAR(J8258)+1,YEAR(J8258))),"")</f>
        <v/>
      </c>
      <c r="S8258" s="27" t="str">
        <f t="shared" ref="S8258:S8321" si="650">IF(OR(Q8258="",R8258=""),"",DATE(R8258,Q8258,1))</f>
        <v/>
      </c>
    </row>
    <row r="8259" spans="2:19" x14ac:dyDescent="0.3">
      <c r="B8259" s="24" t="str">
        <f>_xlfn.IFNA(VLOOKUP(A8259,list!B:C,2,FALSE),"")</f>
        <v/>
      </c>
      <c r="D8259" s="24" t="str">
        <f>_xlfn.IFNA(VLOOKUP(C8259,list!$G$2:$I$10,2,FALSE),"")</f>
        <v/>
      </c>
      <c r="E8259" s="24" t="str">
        <f>_xlfn.IFNA(VLOOKUP(C8259,list!G:I,3,FALSE),"")</f>
        <v/>
      </c>
      <c r="O8259" s="26" t="str">
        <f t="shared" si="647"/>
        <v/>
      </c>
      <c r="P8259" s="28" t="str">
        <f t="shared" ref="P8259:P8322" si="651">IFERROR(IF(J8259&gt;0,((J8259-H8259)/7),""),"")</f>
        <v/>
      </c>
      <c r="Q8259" s="24" t="str">
        <f t="shared" si="648"/>
        <v/>
      </c>
      <c r="R8259" s="24" t="str">
        <f t="shared" si="649"/>
        <v/>
      </c>
      <c r="S8259" s="27" t="str">
        <f t="shared" si="650"/>
        <v/>
      </c>
    </row>
    <row r="8260" spans="2:19" x14ac:dyDescent="0.3">
      <c r="B8260" s="24" t="str">
        <f>_xlfn.IFNA(VLOOKUP(A8260,list!B:C,2,FALSE),"")</f>
        <v/>
      </c>
      <c r="D8260" s="24" t="str">
        <f>_xlfn.IFNA(VLOOKUP(C8260,list!$G$2:$I$10,2,FALSE),"")</f>
        <v/>
      </c>
      <c r="E8260" s="24" t="str">
        <f>_xlfn.IFNA(VLOOKUP(C8260,list!G:I,3,FALSE),"")</f>
        <v/>
      </c>
      <c r="O8260" s="26" t="str">
        <f t="shared" si="647"/>
        <v/>
      </c>
      <c r="P8260" s="28" t="str">
        <f t="shared" si="651"/>
        <v/>
      </c>
      <c r="Q8260" s="24" t="str">
        <f t="shared" si="648"/>
        <v/>
      </c>
      <c r="R8260" s="24" t="str">
        <f t="shared" si="649"/>
        <v/>
      </c>
      <c r="S8260" s="27" t="str">
        <f t="shared" si="650"/>
        <v/>
      </c>
    </row>
    <row r="8261" spans="2:19" x14ac:dyDescent="0.3">
      <c r="B8261" s="24" t="str">
        <f>_xlfn.IFNA(VLOOKUP(A8261,list!B:C,2,FALSE),"")</f>
        <v/>
      </c>
      <c r="D8261" s="24" t="str">
        <f>_xlfn.IFNA(VLOOKUP(C8261,list!$G$2:$I$10,2,FALSE),"")</f>
        <v/>
      </c>
      <c r="E8261" s="24" t="str">
        <f>_xlfn.IFNA(VLOOKUP(C8261,list!G:I,3,FALSE),"")</f>
        <v/>
      </c>
      <c r="O8261" s="26" t="str">
        <f t="shared" si="647"/>
        <v/>
      </c>
      <c r="P8261" s="28" t="str">
        <f t="shared" si="651"/>
        <v/>
      </c>
      <c r="Q8261" s="24" t="str">
        <f t="shared" si="648"/>
        <v/>
      </c>
      <c r="R8261" s="24" t="str">
        <f t="shared" si="649"/>
        <v/>
      </c>
      <c r="S8261" s="27" t="str">
        <f t="shared" si="650"/>
        <v/>
      </c>
    </row>
    <row r="8262" spans="2:19" x14ac:dyDescent="0.3">
      <c r="B8262" s="24" t="str">
        <f>_xlfn.IFNA(VLOOKUP(A8262,list!B:C,2,FALSE),"")</f>
        <v/>
      </c>
      <c r="D8262" s="24" t="str">
        <f>_xlfn.IFNA(VLOOKUP(C8262,list!$G$2:$I$10,2,FALSE),"")</f>
        <v/>
      </c>
      <c r="E8262" s="24" t="str">
        <f>_xlfn.IFNA(VLOOKUP(C8262,list!G:I,3,FALSE),"")</f>
        <v/>
      </c>
      <c r="O8262" s="26" t="str">
        <f t="shared" si="647"/>
        <v/>
      </c>
      <c r="P8262" s="28" t="str">
        <f t="shared" si="651"/>
        <v/>
      </c>
      <c r="Q8262" s="24" t="str">
        <f t="shared" si="648"/>
        <v/>
      </c>
      <c r="R8262" s="24" t="str">
        <f t="shared" si="649"/>
        <v/>
      </c>
      <c r="S8262" s="27" t="str">
        <f t="shared" si="650"/>
        <v/>
      </c>
    </row>
    <row r="8263" spans="2:19" x14ac:dyDescent="0.3">
      <c r="B8263" s="24" t="str">
        <f>_xlfn.IFNA(VLOOKUP(A8263,list!B:C,2,FALSE),"")</f>
        <v/>
      </c>
      <c r="D8263" s="24" t="str">
        <f>_xlfn.IFNA(VLOOKUP(C8263,list!$G$2:$I$10,2,FALSE),"")</f>
        <v/>
      </c>
      <c r="E8263" s="24" t="str">
        <f>_xlfn.IFNA(VLOOKUP(C8263,list!G:I,3,FALSE),"")</f>
        <v/>
      </c>
      <c r="O8263" s="26" t="str">
        <f t="shared" si="647"/>
        <v/>
      </c>
      <c r="P8263" s="28" t="str">
        <f t="shared" si="651"/>
        <v/>
      </c>
      <c r="Q8263" s="24" t="str">
        <f t="shared" si="648"/>
        <v/>
      </c>
      <c r="R8263" s="24" t="str">
        <f t="shared" si="649"/>
        <v/>
      </c>
      <c r="S8263" s="27" t="str">
        <f t="shared" si="650"/>
        <v/>
      </c>
    </row>
    <row r="8264" spans="2:19" x14ac:dyDescent="0.3">
      <c r="B8264" s="24" t="str">
        <f>_xlfn.IFNA(VLOOKUP(A8264,list!B:C,2,FALSE),"")</f>
        <v/>
      </c>
      <c r="D8264" s="24" t="str">
        <f>_xlfn.IFNA(VLOOKUP(C8264,list!$G$2:$I$10,2,FALSE),"")</f>
        <v/>
      </c>
      <c r="E8264" s="24" t="str">
        <f>_xlfn.IFNA(VLOOKUP(C8264,list!G:I,3,FALSE),"")</f>
        <v/>
      </c>
      <c r="O8264" s="26" t="str">
        <f t="shared" si="647"/>
        <v/>
      </c>
      <c r="P8264" s="28" t="str">
        <f t="shared" si="651"/>
        <v/>
      </c>
      <c r="Q8264" s="24" t="str">
        <f t="shared" si="648"/>
        <v/>
      </c>
      <c r="R8264" s="24" t="str">
        <f t="shared" si="649"/>
        <v/>
      </c>
      <c r="S8264" s="27" t="str">
        <f t="shared" si="650"/>
        <v/>
      </c>
    </row>
    <row r="8265" spans="2:19" x14ac:dyDescent="0.3">
      <c r="B8265" s="24" t="str">
        <f>_xlfn.IFNA(VLOOKUP(A8265,list!B:C,2,FALSE),"")</f>
        <v/>
      </c>
      <c r="D8265" s="24" t="str">
        <f>_xlfn.IFNA(VLOOKUP(C8265,list!$G$2:$I$10,2,FALSE),"")</f>
        <v/>
      </c>
      <c r="E8265" s="24" t="str">
        <f>_xlfn.IFNA(VLOOKUP(C8265,list!G:I,3,FALSE),"")</f>
        <v/>
      </c>
      <c r="O8265" s="26" t="str">
        <f t="shared" si="647"/>
        <v/>
      </c>
      <c r="P8265" s="28" t="str">
        <f t="shared" si="651"/>
        <v/>
      </c>
      <c r="Q8265" s="24" t="str">
        <f t="shared" si="648"/>
        <v/>
      </c>
      <c r="R8265" s="24" t="str">
        <f t="shared" si="649"/>
        <v/>
      </c>
      <c r="S8265" s="27" t="str">
        <f t="shared" si="650"/>
        <v/>
      </c>
    </row>
    <row r="8266" spans="2:19" x14ac:dyDescent="0.3">
      <c r="B8266" s="24" t="str">
        <f>_xlfn.IFNA(VLOOKUP(A8266,list!B:C,2,FALSE),"")</f>
        <v/>
      </c>
      <c r="D8266" s="24" t="str">
        <f>_xlfn.IFNA(VLOOKUP(C8266,list!$G$2:$I$10,2,FALSE),"")</f>
        <v/>
      </c>
      <c r="E8266" s="24" t="str">
        <f>_xlfn.IFNA(VLOOKUP(C8266,list!G:I,3,FALSE),"")</f>
        <v/>
      </c>
      <c r="O8266" s="26" t="str">
        <f t="shared" si="647"/>
        <v/>
      </c>
      <c r="P8266" s="28" t="str">
        <f t="shared" si="651"/>
        <v/>
      </c>
      <c r="Q8266" s="24" t="str">
        <f t="shared" si="648"/>
        <v/>
      </c>
      <c r="R8266" s="24" t="str">
        <f t="shared" si="649"/>
        <v/>
      </c>
      <c r="S8266" s="27" t="str">
        <f t="shared" si="650"/>
        <v/>
      </c>
    </row>
    <row r="8267" spans="2:19" x14ac:dyDescent="0.3">
      <c r="B8267" s="24" t="str">
        <f>_xlfn.IFNA(VLOOKUP(A8267,list!B:C,2,FALSE),"")</f>
        <v/>
      </c>
      <c r="D8267" s="24" t="str">
        <f>_xlfn.IFNA(VLOOKUP(C8267,list!$G$2:$I$10,2,FALSE),"")</f>
        <v/>
      </c>
      <c r="E8267" s="24" t="str">
        <f>_xlfn.IFNA(VLOOKUP(C8267,list!G:I,3,FALSE),"")</f>
        <v/>
      </c>
      <c r="O8267" s="26" t="str">
        <f t="shared" si="647"/>
        <v/>
      </c>
      <c r="P8267" s="28" t="str">
        <f t="shared" si="651"/>
        <v/>
      </c>
      <c r="Q8267" s="24" t="str">
        <f t="shared" si="648"/>
        <v/>
      </c>
      <c r="R8267" s="24" t="str">
        <f t="shared" si="649"/>
        <v/>
      </c>
      <c r="S8267" s="27" t="str">
        <f t="shared" si="650"/>
        <v/>
      </c>
    </row>
    <row r="8268" spans="2:19" x14ac:dyDescent="0.3">
      <c r="B8268" s="24" t="str">
        <f>_xlfn.IFNA(VLOOKUP(A8268,list!B:C,2,FALSE),"")</f>
        <v/>
      </c>
      <c r="D8268" s="24" t="str">
        <f>_xlfn.IFNA(VLOOKUP(C8268,list!$G$2:$I$10,2,FALSE),"")</f>
        <v/>
      </c>
      <c r="E8268" s="24" t="str">
        <f>_xlfn.IFNA(VLOOKUP(C8268,list!G:I,3,FALSE),"")</f>
        <v/>
      </c>
      <c r="O8268" s="26" t="str">
        <f t="shared" si="647"/>
        <v/>
      </c>
      <c r="P8268" s="28" t="str">
        <f t="shared" si="651"/>
        <v/>
      </c>
      <c r="Q8268" s="24" t="str">
        <f t="shared" si="648"/>
        <v/>
      </c>
      <c r="R8268" s="24" t="str">
        <f t="shared" si="649"/>
        <v/>
      </c>
      <c r="S8268" s="27" t="str">
        <f t="shared" si="650"/>
        <v/>
      </c>
    </row>
    <row r="8269" spans="2:19" x14ac:dyDescent="0.3">
      <c r="B8269" s="24" t="str">
        <f>_xlfn.IFNA(VLOOKUP(A8269,list!B:C,2,FALSE),"")</f>
        <v/>
      </c>
      <c r="D8269" s="24" t="str">
        <f>_xlfn.IFNA(VLOOKUP(C8269,list!$G$2:$I$10,2,FALSE),"")</f>
        <v/>
      </c>
      <c r="E8269" s="24" t="str">
        <f>_xlfn.IFNA(VLOOKUP(C8269,list!G:I,3,FALSE),"")</f>
        <v/>
      </c>
      <c r="O8269" s="26" t="str">
        <f t="shared" si="647"/>
        <v/>
      </c>
      <c r="P8269" s="28" t="str">
        <f t="shared" si="651"/>
        <v/>
      </c>
      <c r="Q8269" s="24" t="str">
        <f t="shared" si="648"/>
        <v/>
      </c>
      <c r="R8269" s="24" t="str">
        <f t="shared" si="649"/>
        <v/>
      </c>
      <c r="S8269" s="27" t="str">
        <f t="shared" si="650"/>
        <v/>
      </c>
    </row>
    <row r="8270" spans="2:19" x14ac:dyDescent="0.3">
      <c r="B8270" s="24" t="str">
        <f>_xlfn.IFNA(VLOOKUP(A8270,list!B:C,2,FALSE),"")</f>
        <v/>
      </c>
      <c r="D8270" s="24" t="str">
        <f>_xlfn.IFNA(VLOOKUP(C8270,list!$G$2:$I$10,2,FALSE),"")</f>
        <v/>
      </c>
      <c r="E8270" s="24" t="str">
        <f>_xlfn.IFNA(VLOOKUP(C8270,list!G:I,3,FALSE),"")</f>
        <v/>
      </c>
      <c r="O8270" s="26" t="str">
        <f t="shared" si="647"/>
        <v/>
      </c>
      <c r="P8270" s="28" t="str">
        <f t="shared" si="651"/>
        <v/>
      </c>
      <c r="Q8270" s="24" t="str">
        <f t="shared" si="648"/>
        <v/>
      </c>
      <c r="R8270" s="24" t="str">
        <f t="shared" si="649"/>
        <v/>
      </c>
      <c r="S8270" s="27" t="str">
        <f t="shared" si="650"/>
        <v/>
      </c>
    </row>
    <row r="8271" spans="2:19" x14ac:dyDescent="0.3">
      <c r="B8271" s="24" t="str">
        <f>_xlfn.IFNA(VLOOKUP(A8271,list!B:C,2,FALSE),"")</f>
        <v/>
      </c>
      <c r="D8271" s="24" t="str">
        <f>_xlfn.IFNA(VLOOKUP(C8271,list!$G$2:$I$10,2,FALSE),"")</f>
        <v/>
      </c>
      <c r="E8271" s="24" t="str">
        <f>_xlfn.IFNA(VLOOKUP(C8271,list!G:I,3,FALSE),"")</f>
        <v/>
      </c>
      <c r="O8271" s="26" t="str">
        <f t="shared" si="647"/>
        <v/>
      </c>
      <c r="P8271" s="28" t="str">
        <f t="shared" si="651"/>
        <v/>
      </c>
      <c r="Q8271" s="24" t="str">
        <f t="shared" si="648"/>
        <v/>
      </c>
      <c r="R8271" s="24" t="str">
        <f t="shared" si="649"/>
        <v/>
      </c>
      <c r="S8271" s="27" t="str">
        <f t="shared" si="650"/>
        <v/>
      </c>
    </row>
    <row r="8272" spans="2:19" x14ac:dyDescent="0.3">
      <c r="B8272" s="24" t="str">
        <f>_xlfn.IFNA(VLOOKUP(A8272,list!B:C,2,FALSE),"")</f>
        <v/>
      </c>
      <c r="D8272" s="24" t="str">
        <f>_xlfn.IFNA(VLOOKUP(C8272,list!$G$2:$I$10,2,FALSE),"")</f>
        <v/>
      </c>
      <c r="E8272" s="24" t="str">
        <f>_xlfn.IFNA(VLOOKUP(C8272,list!G:I,3,FALSE),"")</f>
        <v/>
      </c>
      <c r="O8272" s="26" t="str">
        <f t="shared" si="647"/>
        <v/>
      </c>
      <c r="P8272" s="28" t="str">
        <f t="shared" si="651"/>
        <v/>
      </c>
      <c r="Q8272" s="24" t="str">
        <f t="shared" si="648"/>
        <v/>
      </c>
      <c r="R8272" s="24" t="str">
        <f t="shared" si="649"/>
        <v/>
      </c>
      <c r="S8272" s="27" t="str">
        <f t="shared" si="650"/>
        <v/>
      </c>
    </row>
    <row r="8273" spans="2:19" x14ac:dyDescent="0.3">
      <c r="B8273" s="24" t="str">
        <f>_xlfn.IFNA(VLOOKUP(A8273,list!B:C,2,FALSE),"")</f>
        <v/>
      </c>
      <c r="D8273" s="24" t="str">
        <f>_xlfn.IFNA(VLOOKUP(C8273,list!$G$2:$I$10,2,FALSE),"")</f>
        <v/>
      </c>
      <c r="E8273" s="24" t="str">
        <f>_xlfn.IFNA(VLOOKUP(C8273,list!G:I,3,FALSE),"")</f>
        <v/>
      </c>
      <c r="O8273" s="26" t="str">
        <f t="shared" si="647"/>
        <v/>
      </c>
      <c r="P8273" s="28" t="str">
        <f t="shared" si="651"/>
        <v/>
      </c>
      <c r="Q8273" s="24" t="str">
        <f t="shared" si="648"/>
        <v/>
      </c>
      <c r="R8273" s="24" t="str">
        <f t="shared" si="649"/>
        <v/>
      </c>
      <c r="S8273" s="27" t="str">
        <f t="shared" si="650"/>
        <v/>
      </c>
    </row>
    <row r="8274" spans="2:19" x14ac:dyDescent="0.3">
      <c r="B8274" s="24" t="str">
        <f>_xlfn.IFNA(VLOOKUP(A8274,list!B:C,2,FALSE),"")</f>
        <v/>
      </c>
      <c r="D8274" s="24" t="str">
        <f>_xlfn.IFNA(VLOOKUP(C8274,list!$G$2:$I$10,2,FALSE),"")</f>
        <v/>
      </c>
      <c r="E8274" s="24" t="str">
        <f>_xlfn.IFNA(VLOOKUP(C8274,list!G:I,3,FALSE),"")</f>
        <v/>
      </c>
      <c r="O8274" s="26" t="str">
        <f t="shared" si="647"/>
        <v/>
      </c>
      <c r="P8274" s="28" t="str">
        <f t="shared" si="651"/>
        <v/>
      </c>
      <c r="Q8274" s="24" t="str">
        <f t="shared" si="648"/>
        <v/>
      </c>
      <c r="R8274" s="24" t="str">
        <f t="shared" si="649"/>
        <v/>
      </c>
      <c r="S8274" s="27" t="str">
        <f t="shared" si="650"/>
        <v/>
      </c>
    </row>
    <row r="8275" spans="2:19" x14ac:dyDescent="0.3">
      <c r="B8275" s="24" t="str">
        <f>_xlfn.IFNA(VLOOKUP(A8275,list!B:C,2,FALSE),"")</f>
        <v/>
      </c>
      <c r="D8275" s="24" t="str">
        <f>_xlfn.IFNA(VLOOKUP(C8275,list!$G$2:$I$10,2,FALSE),"")</f>
        <v/>
      </c>
      <c r="E8275" s="24" t="str">
        <f>_xlfn.IFNA(VLOOKUP(C8275,list!G:I,3,FALSE),"")</f>
        <v/>
      </c>
      <c r="O8275" s="26" t="str">
        <f t="shared" si="647"/>
        <v/>
      </c>
      <c r="P8275" s="28" t="str">
        <f t="shared" si="651"/>
        <v/>
      </c>
      <c r="Q8275" s="24" t="str">
        <f t="shared" si="648"/>
        <v/>
      </c>
      <c r="R8275" s="24" t="str">
        <f t="shared" si="649"/>
        <v/>
      </c>
      <c r="S8275" s="27" t="str">
        <f t="shared" si="650"/>
        <v/>
      </c>
    </row>
    <row r="8276" spans="2:19" x14ac:dyDescent="0.3">
      <c r="B8276" s="24" t="str">
        <f>_xlfn.IFNA(VLOOKUP(A8276,list!B:C,2,FALSE),"")</f>
        <v/>
      </c>
      <c r="D8276" s="24" t="str">
        <f>_xlfn.IFNA(VLOOKUP(C8276,list!$G$2:$I$10,2,FALSE),"")</f>
        <v/>
      </c>
      <c r="E8276" s="24" t="str">
        <f>_xlfn.IFNA(VLOOKUP(C8276,list!G:I,3,FALSE),"")</f>
        <v/>
      </c>
      <c r="O8276" s="26" t="str">
        <f t="shared" si="647"/>
        <v/>
      </c>
      <c r="P8276" s="28" t="str">
        <f t="shared" si="651"/>
        <v/>
      </c>
      <c r="Q8276" s="24" t="str">
        <f t="shared" si="648"/>
        <v/>
      </c>
      <c r="R8276" s="24" t="str">
        <f t="shared" si="649"/>
        <v/>
      </c>
      <c r="S8276" s="27" t="str">
        <f t="shared" si="650"/>
        <v/>
      </c>
    </row>
    <row r="8277" spans="2:19" x14ac:dyDescent="0.3">
      <c r="B8277" s="24" t="str">
        <f>_xlfn.IFNA(VLOOKUP(A8277,list!B:C,2,FALSE),"")</f>
        <v/>
      </c>
      <c r="D8277" s="24" t="str">
        <f>_xlfn.IFNA(VLOOKUP(C8277,list!$G$2:$I$10,2,FALSE),"")</f>
        <v/>
      </c>
      <c r="E8277" s="24" t="str">
        <f>_xlfn.IFNA(VLOOKUP(C8277,list!G:I,3,FALSE),"")</f>
        <v/>
      </c>
      <c r="O8277" s="26" t="str">
        <f t="shared" si="647"/>
        <v/>
      </c>
      <c r="P8277" s="28" t="str">
        <f t="shared" si="651"/>
        <v/>
      </c>
      <c r="Q8277" s="24" t="str">
        <f t="shared" si="648"/>
        <v/>
      </c>
      <c r="R8277" s="24" t="str">
        <f t="shared" si="649"/>
        <v/>
      </c>
      <c r="S8277" s="27" t="str">
        <f t="shared" si="650"/>
        <v/>
      </c>
    </row>
    <row r="8278" spans="2:19" x14ac:dyDescent="0.3">
      <c r="B8278" s="24" t="str">
        <f>_xlfn.IFNA(VLOOKUP(A8278,list!B:C,2,FALSE),"")</f>
        <v/>
      </c>
      <c r="D8278" s="24" t="str">
        <f>_xlfn.IFNA(VLOOKUP(C8278,list!$G$2:$I$10,2,FALSE),"")</f>
        <v/>
      </c>
      <c r="E8278" s="24" t="str">
        <f>_xlfn.IFNA(VLOOKUP(C8278,list!G:I,3,FALSE),"")</f>
        <v/>
      </c>
      <c r="O8278" s="26" t="str">
        <f t="shared" si="647"/>
        <v/>
      </c>
      <c r="P8278" s="28" t="str">
        <f t="shared" si="651"/>
        <v/>
      </c>
      <c r="Q8278" s="24" t="str">
        <f t="shared" si="648"/>
        <v/>
      </c>
      <c r="R8278" s="24" t="str">
        <f t="shared" si="649"/>
        <v/>
      </c>
      <c r="S8278" s="27" t="str">
        <f t="shared" si="650"/>
        <v/>
      </c>
    </row>
    <row r="8279" spans="2:19" x14ac:dyDescent="0.3">
      <c r="B8279" s="24" t="str">
        <f>_xlfn.IFNA(VLOOKUP(A8279,list!B:C,2,FALSE),"")</f>
        <v/>
      </c>
      <c r="D8279" s="24" t="str">
        <f>_xlfn.IFNA(VLOOKUP(C8279,list!$G$2:$I$10,2,FALSE),"")</f>
        <v/>
      </c>
      <c r="E8279" s="24" t="str">
        <f>_xlfn.IFNA(VLOOKUP(C8279,list!G:I,3,FALSE),"")</f>
        <v/>
      </c>
      <c r="O8279" s="26" t="str">
        <f t="shared" si="647"/>
        <v/>
      </c>
      <c r="P8279" s="28" t="str">
        <f t="shared" si="651"/>
        <v/>
      </c>
      <c r="Q8279" s="24" t="str">
        <f t="shared" si="648"/>
        <v/>
      </c>
      <c r="R8279" s="24" t="str">
        <f t="shared" si="649"/>
        <v/>
      </c>
      <c r="S8279" s="27" t="str">
        <f t="shared" si="650"/>
        <v/>
      </c>
    </row>
    <row r="8280" spans="2:19" x14ac:dyDescent="0.3">
      <c r="B8280" s="24" t="str">
        <f>_xlfn.IFNA(VLOOKUP(A8280,list!B:C,2,FALSE),"")</f>
        <v/>
      </c>
      <c r="D8280" s="24" t="str">
        <f>_xlfn.IFNA(VLOOKUP(C8280,list!$G$2:$I$10,2,FALSE),"")</f>
        <v/>
      </c>
      <c r="E8280" s="24" t="str">
        <f>_xlfn.IFNA(VLOOKUP(C8280,list!G:I,3,FALSE),"")</f>
        <v/>
      </c>
      <c r="O8280" s="26" t="str">
        <f t="shared" si="647"/>
        <v/>
      </c>
      <c r="P8280" s="28" t="str">
        <f t="shared" si="651"/>
        <v/>
      </c>
      <c r="Q8280" s="24" t="str">
        <f t="shared" si="648"/>
        <v/>
      </c>
      <c r="R8280" s="24" t="str">
        <f t="shared" si="649"/>
        <v/>
      </c>
      <c r="S8280" s="27" t="str">
        <f t="shared" si="650"/>
        <v/>
      </c>
    </row>
    <row r="8281" spans="2:19" x14ac:dyDescent="0.3">
      <c r="B8281" s="24" t="str">
        <f>_xlfn.IFNA(VLOOKUP(A8281,list!B:C,2,FALSE),"")</f>
        <v/>
      </c>
      <c r="D8281" s="24" t="str">
        <f>_xlfn.IFNA(VLOOKUP(C8281,list!$G$2:$I$10,2,FALSE),"")</f>
        <v/>
      </c>
      <c r="E8281" s="24" t="str">
        <f>_xlfn.IFNA(VLOOKUP(C8281,list!G:I,3,FALSE),"")</f>
        <v/>
      </c>
      <c r="O8281" s="26" t="str">
        <f t="shared" si="647"/>
        <v/>
      </c>
      <c r="P8281" s="28" t="str">
        <f t="shared" si="651"/>
        <v/>
      </c>
      <c r="Q8281" s="24" t="str">
        <f t="shared" si="648"/>
        <v/>
      </c>
      <c r="R8281" s="24" t="str">
        <f t="shared" si="649"/>
        <v/>
      </c>
      <c r="S8281" s="27" t="str">
        <f t="shared" si="650"/>
        <v/>
      </c>
    </row>
    <row r="8282" spans="2:19" x14ac:dyDescent="0.3">
      <c r="B8282" s="24" t="str">
        <f>_xlfn.IFNA(VLOOKUP(A8282,list!B:C,2,FALSE),"")</f>
        <v/>
      </c>
      <c r="D8282" s="24" t="str">
        <f>_xlfn.IFNA(VLOOKUP(C8282,list!$G$2:$I$10,2,FALSE),"")</f>
        <v/>
      </c>
      <c r="E8282" s="24" t="str">
        <f>_xlfn.IFNA(VLOOKUP(C8282,list!G:I,3,FALSE),"")</f>
        <v/>
      </c>
      <c r="O8282" s="26" t="str">
        <f t="shared" si="647"/>
        <v/>
      </c>
      <c r="P8282" s="28" t="str">
        <f t="shared" si="651"/>
        <v/>
      </c>
      <c r="Q8282" s="24" t="str">
        <f t="shared" si="648"/>
        <v/>
      </c>
      <c r="R8282" s="24" t="str">
        <f t="shared" si="649"/>
        <v/>
      </c>
      <c r="S8282" s="27" t="str">
        <f t="shared" si="650"/>
        <v/>
      </c>
    </row>
    <row r="8283" spans="2:19" x14ac:dyDescent="0.3">
      <c r="B8283" s="24" t="str">
        <f>_xlfn.IFNA(VLOOKUP(A8283,list!B:C,2,FALSE),"")</f>
        <v/>
      </c>
      <c r="D8283" s="24" t="str">
        <f>_xlfn.IFNA(VLOOKUP(C8283,list!$G$2:$I$10,2,FALSE),"")</f>
        <v/>
      </c>
      <c r="E8283" s="24" t="str">
        <f>_xlfn.IFNA(VLOOKUP(C8283,list!G:I,3,FALSE),"")</f>
        <v/>
      </c>
      <c r="O8283" s="26" t="str">
        <f t="shared" si="647"/>
        <v/>
      </c>
      <c r="P8283" s="28" t="str">
        <f t="shared" si="651"/>
        <v/>
      </c>
      <c r="Q8283" s="24" t="str">
        <f t="shared" si="648"/>
        <v/>
      </c>
      <c r="R8283" s="24" t="str">
        <f t="shared" si="649"/>
        <v/>
      </c>
      <c r="S8283" s="27" t="str">
        <f t="shared" si="650"/>
        <v/>
      </c>
    </row>
    <row r="8284" spans="2:19" x14ac:dyDescent="0.3">
      <c r="B8284" s="24" t="str">
        <f>_xlfn.IFNA(VLOOKUP(A8284,list!B:C,2,FALSE),"")</f>
        <v/>
      </c>
      <c r="D8284" s="24" t="str">
        <f>_xlfn.IFNA(VLOOKUP(C8284,list!$G$2:$I$10,2,FALSE),"")</f>
        <v/>
      </c>
      <c r="E8284" s="24" t="str">
        <f>_xlfn.IFNA(VLOOKUP(C8284,list!G:I,3,FALSE),"")</f>
        <v/>
      </c>
      <c r="O8284" s="26" t="str">
        <f t="shared" si="647"/>
        <v/>
      </c>
      <c r="P8284" s="28" t="str">
        <f t="shared" si="651"/>
        <v/>
      </c>
      <c r="Q8284" s="24" t="str">
        <f t="shared" si="648"/>
        <v/>
      </c>
      <c r="R8284" s="24" t="str">
        <f t="shared" si="649"/>
        <v/>
      </c>
      <c r="S8284" s="27" t="str">
        <f t="shared" si="650"/>
        <v/>
      </c>
    </row>
    <row r="8285" spans="2:19" x14ac:dyDescent="0.3">
      <c r="B8285" s="24" t="str">
        <f>_xlfn.IFNA(VLOOKUP(A8285,list!B:C,2,FALSE),"")</f>
        <v/>
      </c>
      <c r="D8285" s="24" t="str">
        <f>_xlfn.IFNA(VLOOKUP(C8285,list!$G$2:$I$10,2,FALSE),"")</f>
        <v/>
      </c>
      <c r="E8285" s="24" t="str">
        <f>_xlfn.IFNA(VLOOKUP(C8285,list!G:I,3,FALSE),"")</f>
        <v/>
      </c>
      <c r="O8285" s="26" t="str">
        <f t="shared" si="647"/>
        <v/>
      </c>
      <c r="P8285" s="28" t="str">
        <f t="shared" si="651"/>
        <v/>
      </c>
      <c r="Q8285" s="24" t="str">
        <f t="shared" si="648"/>
        <v/>
      </c>
      <c r="R8285" s="24" t="str">
        <f t="shared" si="649"/>
        <v/>
      </c>
      <c r="S8285" s="27" t="str">
        <f t="shared" si="650"/>
        <v/>
      </c>
    </row>
    <row r="8286" spans="2:19" x14ac:dyDescent="0.3">
      <c r="B8286" s="24" t="str">
        <f>_xlfn.IFNA(VLOOKUP(A8286,list!B:C,2,FALSE),"")</f>
        <v/>
      </c>
      <c r="D8286" s="24" t="str">
        <f>_xlfn.IFNA(VLOOKUP(C8286,list!$G$2:$I$10,2,FALSE),"")</f>
        <v/>
      </c>
      <c r="E8286" s="24" t="str">
        <f>_xlfn.IFNA(VLOOKUP(C8286,list!G:I,3,FALSE),"")</f>
        <v/>
      </c>
      <c r="O8286" s="26" t="str">
        <f t="shared" si="647"/>
        <v/>
      </c>
      <c r="P8286" s="28" t="str">
        <f t="shared" si="651"/>
        <v/>
      </c>
      <c r="Q8286" s="24" t="str">
        <f t="shared" si="648"/>
        <v/>
      </c>
      <c r="R8286" s="24" t="str">
        <f t="shared" si="649"/>
        <v/>
      </c>
      <c r="S8286" s="27" t="str">
        <f t="shared" si="650"/>
        <v/>
      </c>
    </row>
    <row r="8287" spans="2:19" x14ac:dyDescent="0.3">
      <c r="B8287" s="24" t="str">
        <f>_xlfn.IFNA(VLOOKUP(A8287,list!B:C,2,FALSE),"")</f>
        <v/>
      </c>
      <c r="D8287" s="24" t="str">
        <f>_xlfn.IFNA(VLOOKUP(C8287,list!$G$2:$I$10,2,FALSE),"")</f>
        <v/>
      </c>
      <c r="E8287" s="24" t="str">
        <f>_xlfn.IFNA(VLOOKUP(C8287,list!G:I,3,FALSE),"")</f>
        <v/>
      </c>
      <c r="O8287" s="26" t="str">
        <f t="shared" si="647"/>
        <v/>
      </c>
      <c r="P8287" s="28" t="str">
        <f t="shared" si="651"/>
        <v/>
      </c>
      <c r="Q8287" s="24" t="str">
        <f t="shared" si="648"/>
        <v/>
      </c>
      <c r="R8287" s="24" t="str">
        <f t="shared" si="649"/>
        <v/>
      </c>
      <c r="S8287" s="27" t="str">
        <f t="shared" si="650"/>
        <v/>
      </c>
    </row>
    <row r="8288" spans="2:19" x14ac:dyDescent="0.3">
      <c r="B8288" s="24" t="str">
        <f>_xlfn.IFNA(VLOOKUP(A8288,list!B:C,2,FALSE),"")</f>
        <v/>
      </c>
      <c r="D8288" s="24" t="str">
        <f>_xlfn.IFNA(VLOOKUP(C8288,list!$G$2:$I$10,2,FALSE),"")</f>
        <v/>
      </c>
      <c r="E8288" s="24" t="str">
        <f>_xlfn.IFNA(VLOOKUP(C8288,list!G:I,3,FALSE),"")</f>
        <v/>
      </c>
      <c r="O8288" s="26" t="str">
        <f t="shared" si="647"/>
        <v/>
      </c>
      <c r="P8288" s="28" t="str">
        <f t="shared" si="651"/>
        <v/>
      </c>
      <c r="Q8288" s="24" t="str">
        <f t="shared" si="648"/>
        <v/>
      </c>
      <c r="R8288" s="24" t="str">
        <f t="shared" si="649"/>
        <v/>
      </c>
      <c r="S8288" s="27" t="str">
        <f t="shared" si="650"/>
        <v/>
      </c>
    </row>
    <row r="8289" spans="2:19" x14ac:dyDescent="0.3">
      <c r="B8289" s="24" t="str">
        <f>_xlfn.IFNA(VLOOKUP(A8289,list!B:C,2,FALSE),"")</f>
        <v/>
      </c>
      <c r="D8289" s="24" t="str">
        <f>_xlfn.IFNA(VLOOKUP(C8289,list!$G$2:$I$10,2,FALSE),"")</f>
        <v/>
      </c>
      <c r="E8289" s="24" t="str">
        <f>_xlfn.IFNA(VLOOKUP(C8289,list!G:I,3,FALSE),"")</f>
        <v/>
      </c>
      <c r="O8289" s="26" t="str">
        <f t="shared" si="647"/>
        <v/>
      </c>
      <c r="P8289" s="28" t="str">
        <f t="shared" si="651"/>
        <v/>
      </c>
      <c r="Q8289" s="24" t="str">
        <f t="shared" si="648"/>
        <v/>
      </c>
      <c r="R8289" s="24" t="str">
        <f t="shared" si="649"/>
        <v/>
      </c>
      <c r="S8289" s="27" t="str">
        <f t="shared" si="650"/>
        <v/>
      </c>
    </row>
    <row r="8290" spans="2:19" x14ac:dyDescent="0.3">
      <c r="B8290" s="24" t="str">
        <f>_xlfn.IFNA(VLOOKUP(A8290,list!B:C,2,FALSE),"")</f>
        <v/>
      </c>
      <c r="D8290" s="24" t="str">
        <f>_xlfn.IFNA(VLOOKUP(C8290,list!$G$2:$I$10,2,FALSE),"")</f>
        <v/>
      </c>
      <c r="E8290" s="24" t="str">
        <f>_xlfn.IFNA(VLOOKUP(C8290,list!G:I,3,FALSE),"")</f>
        <v/>
      </c>
      <c r="O8290" s="26" t="str">
        <f t="shared" si="647"/>
        <v/>
      </c>
      <c r="P8290" s="28" t="str">
        <f t="shared" si="651"/>
        <v/>
      </c>
      <c r="Q8290" s="24" t="str">
        <f t="shared" si="648"/>
        <v/>
      </c>
      <c r="R8290" s="24" t="str">
        <f t="shared" si="649"/>
        <v/>
      </c>
      <c r="S8290" s="27" t="str">
        <f t="shared" si="650"/>
        <v/>
      </c>
    </row>
    <row r="8291" spans="2:19" x14ac:dyDescent="0.3">
      <c r="B8291" s="24" t="str">
        <f>_xlfn.IFNA(VLOOKUP(A8291,list!B:C,2,FALSE),"")</f>
        <v/>
      </c>
      <c r="D8291" s="24" t="str">
        <f>_xlfn.IFNA(VLOOKUP(C8291,list!$G$2:$I$10,2,FALSE),"")</f>
        <v/>
      </c>
      <c r="E8291" s="24" t="str">
        <f>_xlfn.IFNA(VLOOKUP(C8291,list!G:I,3,FALSE),"")</f>
        <v/>
      </c>
      <c r="O8291" s="26" t="str">
        <f t="shared" si="647"/>
        <v/>
      </c>
      <c r="P8291" s="28" t="str">
        <f t="shared" si="651"/>
        <v/>
      </c>
      <c r="Q8291" s="24" t="str">
        <f t="shared" si="648"/>
        <v/>
      </c>
      <c r="R8291" s="24" t="str">
        <f t="shared" si="649"/>
        <v/>
      </c>
      <c r="S8291" s="27" t="str">
        <f t="shared" si="650"/>
        <v/>
      </c>
    </row>
    <row r="8292" spans="2:19" x14ac:dyDescent="0.3">
      <c r="B8292" s="24" t="str">
        <f>_xlfn.IFNA(VLOOKUP(A8292,list!B:C,2,FALSE),"")</f>
        <v/>
      </c>
      <c r="D8292" s="24" t="str">
        <f>_xlfn.IFNA(VLOOKUP(C8292,list!$G$2:$I$10,2,FALSE),"")</f>
        <v/>
      </c>
      <c r="E8292" s="24" t="str">
        <f>_xlfn.IFNA(VLOOKUP(C8292,list!G:I,3,FALSE),"")</f>
        <v/>
      </c>
      <c r="O8292" s="26" t="str">
        <f t="shared" si="647"/>
        <v/>
      </c>
      <c r="P8292" s="28" t="str">
        <f t="shared" si="651"/>
        <v/>
      </c>
      <c r="Q8292" s="24" t="str">
        <f t="shared" si="648"/>
        <v/>
      </c>
      <c r="R8292" s="24" t="str">
        <f t="shared" si="649"/>
        <v/>
      </c>
      <c r="S8292" s="27" t="str">
        <f t="shared" si="650"/>
        <v/>
      </c>
    </row>
    <row r="8293" spans="2:19" x14ac:dyDescent="0.3">
      <c r="B8293" s="24" t="str">
        <f>_xlfn.IFNA(VLOOKUP(A8293,list!B:C,2,FALSE),"")</f>
        <v/>
      </c>
      <c r="D8293" s="24" t="str">
        <f>_xlfn.IFNA(VLOOKUP(C8293,list!$G$2:$I$10,2,FALSE),"")</f>
        <v/>
      </c>
      <c r="E8293" s="24" t="str">
        <f>_xlfn.IFNA(VLOOKUP(C8293,list!G:I,3,FALSE),"")</f>
        <v/>
      </c>
      <c r="O8293" s="26" t="str">
        <f t="shared" si="647"/>
        <v/>
      </c>
      <c r="P8293" s="28" t="str">
        <f t="shared" si="651"/>
        <v/>
      </c>
      <c r="Q8293" s="24" t="str">
        <f t="shared" si="648"/>
        <v/>
      </c>
      <c r="R8293" s="24" t="str">
        <f t="shared" si="649"/>
        <v/>
      </c>
      <c r="S8293" s="27" t="str">
        <f t="shared" si="650"/>
        <v/>
      </c>
    </row>
    <row r="8294" spans="2:19" x14ac:dyDescent="0.3">
      <c r="B8294" s="24" t="str">
        <f>_xlfn.IFNA(VLOOKUP(A8294,list!B:C,2,FALSE),"")</f>
        <v/>
      </c>
      <c r="D8294" s="24" t="str">
        <f>_xlfn.IFNA(VLOOKUP(C8294,list!$G$2:$I$10,2,FALSE),"")</f>
        <v/>
      </c>
      <c r="E8294" s="24" t="str">
        <f>_xlfn.IFNA(VLOOKUP(C8294,list!G:I,3,FALSE),"")</f>
        <v/>
      </c>
      <c r="O8294" s="26" t="str">
        <f t="shared" si="647"/>
        <v/>
      </c>
      <c r="P8294" s="28" t="str">
        <f t="shared" si="651"/>
        <v/>
      </c>
      <c r="Q8294" s="24" t="str">
        <f t="shared" si="648"/>
        <v/>
      </c>
      <c r="R8294" s="24" t="str">
        <f t="shared" si="649"/>
        <v/>
      </c>
      <c r="S8294" s="27" t="str">
        <f t="shared" si="650"/>
        <v/>
      </c>
    </row>
    <row r="8295" spans="2:19" x14ac:dyDescent="0.3">
      <c r="B8295" s="24" t="str">
        <f>_xlfn.IFNA(VLOOKUP(A8295,list!B:C,2,FALSE),"")</f>
        <v/>
      </c>
      <c r="D8295" s="24" t="str">
        <f>_xlfn.IFNA(VLOOKUP(C8295,list!$G$2:$I$10,2,FALSE),"")</f>
        <v/>
      </c>
      <c r="E8295" s="24" t="str">
        <f>_xlfn.IFNA(VLOOKUP(C8295,list!G:I,3,FALSE),"")</f>
        <v/>
      </c>
      <c r="O8295" s="26" t="str">
        <f t="shared" si="647"/>
        <v/>
      </c>
      <c r="P8295" s="28" t="str">
        <f t="shared" si="651"/>
        <v/>
      </c>
      <c r="Q8295" s="24" t="str">
        <f t="shared" si="648"/>
        <v/>
      </c>
      <c r="R8295" s="24" t="str">
        <f t="shared" si="649"/>
        <v/>
      </c>
      <c r="S8295" s="27" t="str">
        <f t="shared" si="650"/>
        <v/>
      </c>
    </row>
    <row r="8296" spans="2:19" x14ac:dyDescent="0.3">
      <c r="B8296" s="24" t="str">
        <f>_xlfn.IFNA(VLOOKUP(A8296,list!B:C,2,FALSE),"")</f>
        <v/>
      </c>
      <c r="D8296" s="24" t="str">
        <f>_xlfn.IFNA(VLOOKUP(C8296,list!$G$2:$I$10,2,FALSE),"")</f>
        <v/>
      </c>
      <c r="E8296" s="24" t="str">
        <f>_xlfn.IFNA(VLOOKUP(C8296,list!G:I,3,FALSE),"")</f>
        <v/>
      </c>
      <c r="O8296" s="26" t="str">
        <f t="shared" si="647"/>
        <v/>
      </c>
      <c r="P8296" s="28" t="str">
        <f t="shared" si="651"/>
        <v/>
      </c>
      <c r="Q8296" s="24" t="str">
        <f t="shared" si="648"/>
        <v/>
      </c>
      <c r="R8296" s="24" t="str">
        <f t="shared" si="649"/>
        <v/>
      </c>
      <c r="S8296" s="27" t="str">
        <f t="shared" si="650"/>
        <v/>
      </c>
    </row>
    <row r="8297" spans="2:19" x14ac:dyDescent="0.3">
      <c r="B8297" s="24" t="str">
        <f>_xlfn.IFNA(VLOOKUP(A8297,list!B:C,2,FALSE),"")</f>
        <v/>
      </c>
      <c r="D8297" s="24" t="str">
        <f>_xlfn.IFNA(VLOOKUP(C8297,list!$G$2:$I$10,2,FALSE),"")</f>
        <v/>
      </c>
      <c r="E8297" s="24" t="str">
        <f>_xlfn.IFNA(VLOOKUP(C8297,list!G:I,3,FALSE),"")</f>
        <v/>
      </c>
      <c r="O8297" s="26" t="str">
        <f t="shared" si="647"/>
        <v/>
      </c>
      <c r="P8297" s="28" t="str">
        <f t="shared" si="651"/>
        <v/>
      </c>
      <c r="Q8297" s="24" t="str">
        <f t="shared" si="648"/>
        <v/>
      </c>
      <c r="R8297" s="24" t="str">
        <f t="shared" si="649"/>
        <v/>
      </c>
      <c r="S8297" s="27" t="str">
        <f t="shared" si="650"/>
        <v/>
      </c>
    </row>
    <row r="8298" spans="2:19" x14ac:dyDescent="0.3">
      <c r="B8298" s="24" t="str">
        <f>_xlfn.IFNA(VLOOKUP(A8298,list!B:C,2,FALSE),"")</f>
        <v/>
      </c>
      <c r="D8298" s="24" t="str">
        <f>_xlfn.IFNA(VLOOKUP(C8298,list!$G$2:$I$10,2,FALSE),"")</f>
        <v/>
      </c>
      <c r="E8298" s="24" t="str">
        <f>_xlfn.IFNA(VLOOKUP(C8298,list!G:I,3,FALSE),"")</f>
        <v/>
      </c>
      <c r="O8298" s="26" t="str">
        <f t="shared" si="647"/>
        <v/>
      </c>
      <c r="P8298" s="28" t="str">
        <f t="shared" si="651"/>
        <v/>
      </c>
      <c r="Q8298" s="24" t="str">
        <f t="shared" si="648"/>
        <v/>
      </c>
      <c r="R8298" s="24" t="str">
        <f t="shared" si="649"/>
        <v/>
      </c>
      <c r="S8298" s="27" t="str">
        <f t="shared" si="650"/>
        <v/>
      </c>
    </row>
    <row r="8299" spans="2:19" x14ac:dyDescent="0.3">
      <c r="B8299" s="24" t="str">
        <f>_xlfn.IFNA(VLOOKUP(A8299,list!B:C,2,FALSE),"")</f>
        <v/>
      </c>
      <c r="D8299" s="24" t="str">
        <f>_xlfn.IFNA(VLOOKUP(C8299,list!$G$2:$I$10,2,FALSE),"")</f>
        <v/>
      </c>
      <c r="E8299" s="24" t="str">
        <f>_xlfn.IFNA(VLOOKUP(C8299,list!G:I,3,FALSE),"")</f>
        <v/>
      </c>
      <c r="O8299" s="26" t="str">
        <f t="shared" si="647"/>
        <v/>
      </c>
      <c r="P8299" s="28" t="str">
        <f t="shared" si="651"/>
        <v/>
      </c>
      <c r="Q8299" s="24" t="str">
        <f t="shared" si="648"/>
        <v/>
      </c>
      <c r="R8299" s="24" t="str">
        <f t="shared" si="649"/>
        <v/>
      </c>
      <c r="S8299" s="27" t="str">
        <f t="shared" si="650"/>
        <v/>
      </c>
    </row>
    <row r="8300" spans="2:19" x14ac:dyDescent="0.3">
      <c r="B8300" s="24" t="str">
        <f>_xlfn.IFNA(VLOOKUP(A8300,list!B:C,2,FALSE),"")</f>
        <v/>
      </c>
      <c r="D8300" s="24" t="str">
        <f>_xlfn.IFNA(VLOOKUP(C8300,list!$G$2:$I$10,2,FALSE),"")</f>
        <v/>
      </c>
      <c r="E8300" s="24" t="str">
        <f>_xlfn.IFNA(VLOOKUP(C8300,list!G:I,3,FALSE),"")</f>
        <v/>
      </c>
      <c r="O8300" s="26" t="str">
        <f t="shared" si="647"/>
        <v/>
      </c>
      <c r="P8300" s="28" t="str">
        <f t="shared" si="651"/>
        <v/>
      </c>
      <c r="Q8300" s="24" t="str">
        <f t="shared" si="648"/>
        <v/>
      </c>
      <c r="R8300" s="24" t="str">
        <f t="shared" si="649"/>
        <v/>
      </c>
      <c r="S8300" s="27" t="str">
        <f t="shared" si="650"/>
        <v/>
      </c>
    </row>
    <row r="8301" spans="2:19" x14ac:dyDescent="0.3">
      <c r="B8301" s="24" t="str">
        <f>_xlfn.IFNA(VLOOKUP(A8301,list!B:C,2,FALSE),"")</f>
        <v/>
      </c>
      <c r="D8301" s="24" t="str">
        <f>_xlfn.IFNA(VLOOKUP(C8301,list!$G$2:$I$10,2,FALSE),"")</f>
        <v/>
      </c>
      <c r="E8301" s="24" t="str">
        <f>_xlfn.IFNA(VLOOKUP(C8301,list!G:I,3,FALSE),"")</f>
        <v/>
      </c>
      <c r="O8301" s="26" t="str">
        <f t="shared" si="647"/>
        <v/>
      </c>
      <c r="P8301" s="28" t="str">
        <f t="shared" si="651"/>
        <v/>
      </c>
      <c r="Q8301" s="24" t="str">
        <f t="shared" si="648"/>
        <v/>
      </c>
      <c r="R8301" s="24" t="str">
        <f t="shared" si="649"/>
        <v/>
      </c>
      <c r="S8301" s="27" t="str">
        <f t="shared" si="650"/>
        <v/>
      </c>
    </row>
    <row r="8302" spans="2:19" x14ac:dyDescent="0.3">
      <c r="B8302" s="24" t="str">
        <f>_xlfn.IFNA(VLOOKUP(A8302,list!B:C,2,FALSE),"")</f>
        <v/>
      </c>
      <c r="D8302" s="24" t="str">
        <f>_xlfn.IFNA(VLOOKUP(C8302,list!$G$2:$I$10,2,FALSE),"")</f>
        <v/>
      </c>
      <c r="E8302" s="24" t="str">
        <f>_xlfn.IFNA(VLOOKUP(C8302,list!G:I,3,FALSE),"")</f>
        <v/>
      </c>
      <c r="O8302" s="26" t="str">
        <f t="shared" si="647"/>
        <v/>
      </c>
      <c r="P8302" s="28" t="str">
        <f t="shared" si="651"/>
        <v/>
      </c>
      <c r="Q8302" s="24" t="str">
        <f t="shared" si="648"/>
        <v/>
      </c>
      <c r="R8302" s="24" t="str">
        <f t="shared" si="649"/>
        <v/>
      </c>
      <c r="S8302" s="27" t="str">
        <f t="shared" si="650"/>
        <v/>
      </c>
    </row>
    <row r="8303" spans="2:19" x14ac:dyDescent="0.3">
      <c r="B8303" s="24" t="str">
        <f>_xlfn.IFNA(VLOOKUP(A8303,list!B:C,2,FALSE),"")</f>
        <v/>
      </c>
      <c r="D8303" s="24" t="str">
        <f>_xlfn.IFNA(VLOOKUP(C8303,list!$G$2:$I$10,2,FALSE),"")</f>
        <v/>
      </c>
      <c r="E8303" s="24" t="str">
        <f>_xlfn.IFNA(VLOOKUP(C8303,list!G:I,3,FALSE),"")</f>
        <v/>
      </c>
      <c r="O8303" s="26" t="str">
        <f t="shared" si="647"/>
        <v/>
      </c>
      <c r="P8303" s="28" t="str">
        <f t="shared" si="651"/>
        <v/>
      </c>
      <c r="Q8303" s="24" t="str">
        <f t="shared" si="648"/>
        <v/>
      </c>
      <c r="R8303" s="24" t="str">
        <f t="shared" si="649"/>
        <v/>
      </c>
      <c r="S8303" s="27" t="str">
        <f t="shared" si="650"/>
        <v/>
      </c>
    </row>
    <row r="8304" spans="2:19" x14ac:dyDescent="0.3">
      <c r="B8304" s="24" t="str">
        <f>_xlfn.IFNA(VLOOKUP(A8304,list!B:C,2,FALSE),"")</f>
        <v/>
      </c>
      <c r="D8304" s="24" t="str">
        <f>_xlfn.IFNA(VLOOKUP(C8304,list!$G$2:$I$10,2,FALSE),"")</f>
        <v/>
      </c>
      <c r="E8304" s="24" t="str">
        <f>_xlfn.IFNA(VLOOKUP(C8304,list!G:I,3,FALSE),"")</f>
        <v/>
      </c>
      <c r="O8304" s="26" t="str">
        <f t="shared" si="647"/>
        <v/>
      </c>
      <c r="P8304" s="28" t="str">
        <f t="shared" si="651"/>
        <v/>
      </c>
      <c r="Q8304" s="24" t="str">
        <f t="shared" si="648"/>
        <v/>
      </c>
      <c r="R8304" s="24" t="str">
        <f t="shared" si="649"/>
        <v/>
      </c>
      <c r="S8304" s="27" t="str">
        <f t="shared" si="650"/>
        <v/>
      </c>
    </row>
    <row r="8305" spans="2:19" x14ac:dyDescent="0.3">
      <c r="B8305" s="24" t="str">
        <f>_xlfn.IFNA(VLOOKUP(A8305,list!B:C,2,FALSE),"")</f>
        <v/>
      </c>
      <c r="D8305" s="24" t="str">
        <f>_xlfn.IFNA(VLOOKUP(C8305,list!$G$2:$I$10,2,FALSE),"")</f>
        <v/>
      </c>
      <c r="E8305" s="24" t="str">
        <f>_xlfn.IFNA(VLOOKUP(C8305,list!G:I,3,FALSE),"")</f>
        <v/>
      </c>
      <c r="O8305" s="26" t="str">
        <f t="shared" si="647"/>
        <v/>
      </c>
      <c r="P8305" s="28" t="str">
        <f t="shared" si="651"/>
        <v/>
      </c>
      <c r="Q8305" s="24" t="str">
        <f t="shared" si="648"/>
        <v/>
      </c>
      <c r="R8305" s="24" t="str">
        <f t="shared" si="649"/>
        <v/>
      </c>
      <c r="S8305" s="27" t="str">
        <f t="shared" si="650"/>
        <v/>
      </c>
    </row>
    <row r="8306" spans="2:19" x14ac:dyDescent="0.3">
      <c r="B8306" s="24" t="str">
        <f>_xlfn.IFNA(VLOOKUP(A8306,list!B:C,2,FALSE),"")</f>
        <v/>
      </c>
      <c r="D8306" s="24" t="str">
        <f>_xlfn.IFNA(VLOOKUP(C8306,list!$G$2:$I$10,2,FALSE),"")</f>
        <v/>
      </c>
      <c r="E8306" s="24" t="str">
        <f>_xlfn.IFNA(VLOOKUP(C8306,list!G:I,3,FALSE),"")</f>
        <v/>
      </c>
      <c r="O8306" s="26" t="str">
        <f t="shared" si="647"/>
        <v/>
      </c>
      <c r="P8306" s="28" t="str">
        <f t="shared" si="651"/>
        <v/>
      </c>
      <c r="Q8306" s="24" t="str">
        <f t="shared" si="648"/>
        <v/>
      </c>
      <c r="R8306" s="24" t="str">
        <f t="shared" si="649"/>
        <v/>
      </c>
      <c r="S8306" s="27" t="str">
        <f t="shared" si="650"/>
        <v/>
      </c>
    </row>
    <row r="8307" spans="2:19" x14ac:dyDescent="0.3">
      <c r="B8307" s="24" t="str">
        <f>_xlfn.IFNA(VLOOKUP(A8307,list!B:C,2,FALSE),"")</f>
        <v/>
      </c>
      <c r="D8307" s="24" t="str">
        <f>_xlfn.IFNA(VLOOKUP(C8307,list!$G$2:$I$10,2,FALSE),"")</f>
        <v/>
      </c>
      <c r="E8307" s="24" t="str">
        <f>_xlfn.IFNA(VLOOKUP(C8307,list!G:I,3,FALSE),"")</f>
        <v/>
      </c>
      <c r="O8307" s="26" t="str">
        <f t="shared" si="647"/>
        <v/>
      </c>
      <c r="P8307" s="28" t="str">
        <f t="shared" si="651"/>
        <v/>
      </c>
      <c r="Q8307" s="24" t="str">
        <f t="shared" si="648"/>
        <v/>
      </c>
      <c r="R8307" s="24" t="str">
        <f t="shared" si="649"/>
        <v/>
      </c>
      <c r="S8307" s="27" t="str">
        <f t="shared" si="650"/>
        <v/>
      </c>
    </row>
    <row r="8308" spans="2:19" x14ac:dyDescent="0.3">
      <c r="B8308" s="24" t="str">
        <f>_xlfn.IFNA(VLOOKUP(A8308,list!B:C,2,FALSE),"")</f>
        <v/>
      </c>
      <c r="D8308" s="24" t="str">
        <f>_xlfn.IFNA(VLOOKUP(C8308,list!$G$2:$I$10,2,FALSE),"")</f>
        <v/>
      </c>
      <c r="E8308" s="24" t="str">
        <f>_xlfn.IFNA(VLOOKUP(C8308,list!G:I,3,FALSE),"")</f>
        <v/>
      </c>
      <c r="O8308" s="26" t="str">
        <f t="shared" si="647"/>
        <v/>
      </c>
      <c r="P8308" s="28" t="str">
        <f t="shared" si="651"/>
        <v/>
      </c>
      <c r="Q8308" s="24" t="str">
        <f t="shared" si="648"/>
        <v/>
      </c>
      <c r="R8308" s="24" t="str">
        <f t="shared" si="649"/>
        <v/>
      </c>
      <c r="S8308" s="27" t="str">
        <f t="shared" si="650"/>
        <v/>
      </c>
    </row>
    <row r="8309" spans="2:19" x14ac:dyDescent="0.3">
      <c r="B8309" s="24" t="str">
        <f>_xlfn.IFNA(VLOOKUP(A8309,list!B:C,2,FALSE),"")</f>
        <v/>
      </c>
      <c r="D8309" s="24" t="str">
        <f>_xlfn.IFNA(VLOOKUP(C8309,list!$G$2:$I$10,2,FALSE),"")</f>
        <v/>
      </c>
      <c r="E8309" s="24" t="str">
        <f>_xlfn.IFNA(VLOOKUP(C8309,list!G:I,3,FALSE),"")</f>
        <v/>
      </c>
      <c r="O8309" s="26" t="str">
        <f t="shared" si="647"/>
        <v/>
      </c>
      <c r="P8309" s="28" t="str">
        <f t="shared" si="651"/>
        <v/>
      </c>
      <c r="Q8309" s="24" t="str">
        <f t="shared" si="648"/>
        <v/>
      </c>
      <c r="R8309" s="24" t="str">
        <f t="shared" si="649"/>
        <v/>
      </c>
      <c r="S8309" s="27" t="str">
        <f t="shared" si="650"/>
        <v/>
      </c>
    </row>
    <row r="8310" spans="2:19" x14ac:dyDescent="0.3">
      <c r="B8310" s="24" t="str">
        <f>_xlfn.IFNA(VLOOKUP(A8310,list!B:C,2,FALSE),"")</f>
        <v/>
      </c>
      <c r="D8310" s="24" t="str">
        <f>_xlfn.IFNA(VLOOKUP(C8310,list!$G$2:$I$10,2,FALSE),"")</f>
        <v/>
      </c>
      <c r="E8310" s="24" t="str">
        <f>_xlfn.IFNA(VLOOKUP(C8310,list!G:I,3,FALSE),"")</f>
        <v/>
      </c>
      <c r="O8310" s="26" t="str">
        <f t="shared" si="647"/>
        <v/>
      </c>
      <c r="P8310" s="28" t="str">
        <f t="shared" si="651"/>
        <v/>
      </c>
      <c r="Q8310" s="24" t="str">
        <f t="shared" si="648"/>
        <v/>
      </c>
      <c r="R8310" s="24" t="str">
        <f t="shared" si="649"/>
        <v/>
      </c>
      <c r="S8310" s="27" t="str">
        <f t="shared" si="650"/>
        <v/>
      </c>
    </row>
    <row r="8311" spans="2:19" x14ac:dyDescent="0.3">
      <c r="B8311" s="24" t="str">
        <f>_xlfn.IFNA(VLOOKUP(A8311,list!B:C,2,FALSE),"")</f>
        <v/>
      </c>
      <c r="D8311" s="24" t="str">
        <f>_xlfn.IFNA(VLOOKUP(C8311,list!$G$2:$I$10,2,FALSE),"")</f>
        <v/>
      </c>
      <c r="E8311" s="24" t="str">
        <f>_xlfn.IFNA(VLOOKUP(C8311,list!G:I,3,FALSE),"")</f>
        <v/>
      </c>
      <c r="O8311" s="26" t="str">
        <f t="shared" si="647"/>
        <v/>
      </c>
      <c r="P8311" s="28" t="str">
        <f t="shared" si="651"/>
        <v/>
      </c>
      <c r="Q8311" s="24" t="str">
        <f t="shared" si="648"/>
        <v/>
      </c>
      <c r="R8311" s="24" t="str">
        <f t="shared" si="649"/>
        <v/>
      </c>
      <c r="S8311" s="27" t="str">
        <f t="shared" si="650"/>
        <v/>
      </c>
    </row>
    <row r="8312" spans="2:19" x14ac:dyDescent="0.3">
      <c r="B8312" s="24" t="str">
        <f>_xlfn.IFNA(VLOOKUP(A8312,list!B:C,2,FALSE),"")</f>
        <v/>
      </c>
      <c r="D8312" s="24" t="str">
        <f>_xlfn.IFNA(VLOOKUP(C8312,list!$G$2:$I$10,2,FALSE),"")</f>
        <v/>
      </c>
      <c r="E8312" s="24" t="str">
        <f>_xlfn.IFNA(VLOOKUP(C8312,list!G:I,3,FALSE),"")</f>
        <v/>
      </c>
      <c r="O8312" s="26" t="str">
        <f t="shared" si="647"/>
        <v/>
      </c>
      <c r="P8312" s="28" t="str">
        <f t="shared" si="651"/>
        <v/>
      </c>
      <c r="Q8312" s="24" t="str">
        <f t="shared" si="648"/>
        <v/>
      </c>
      <c r="R8312" s="24" t="str">
        <f t="shared" si="649"/>
        <v/>
      </c>
      <c r="S8312" s="27" t="str">
        <f t="shared" si="650"/>
        <v/>
      </c>
    </row>
    <row r="8313" spans="2:19" x14ac:dyDescent="0.3">
      <c r="B8313" s="24" t="str">
        <f>_xlfn.IFNA(VLOOKUP(A8313,list!B:C,2,FALSE),"")</f>
        <v/>
      </c>
      <c r="D8313" s="24" t="str">
        <f>_xlfn.IFNA(VLOOKUP(C8313,list!$G$2:$I$10,2,FALSE),"")</f>
        <v/>
      </c>
      <c r="E8313" s="24" t="str">
        <f>_xlfn.IFNA(VLOOKUP(C8313,list!G:I,3,FALSE),"")</f>
        <v/>
      </c>
      <c r="O8313" s="26" t="str">
        <f t="shared" si="647"/>
        <v/>
      </c>
      <c r="P8313" s="28" t="str">
        <f t="shared" si="651"/>
        <v/>
      </c>
      <c r="Q8313" s="24" t="str">
        <f t="shared" si="648"/>
        <v/>
      </c>
      <c r="R8313" s="24" t="str">
        <f t="shared" si="649"/>
        <v/>
      </c>
      <c r="S8313" s="27" t="str">
        <f t="shared" si="650"/>
        <v/>
      </c>
    </row>
    <row r="8314" spans="2:19" x14ac:dyDescent="0.3">
      <c r="B8314" s="24" t="str">
        <f>_xlfn.IFNA(VLOOKUP(A8314,list!B:C,2,FALSE),"")</f>
        <v/>
      </c>
      <c r="D8314" s="24" t="str">
        <f>_xlfn.IFNA(VLOOKUP(C8314,list!$G$2:$I$10,2,FALSE),"")</f>
        <v/>
      </c>
      <c r="E8314" s="24" t="str">
        <f>_xlfn.IFNA(VLOOKUP(C8314,list!G:I,3,FALSE),"")</f>
        <v/>
      </c>
      <c r="O8314" s="26" t="str">
        <f t="shared" si="647"/>
        <v/>
      </c>
      <c r="P8314" s="28" t="str">
        <f t="shared" si="651"/>
        <v/>
      </c>
      <c r="Q8314" s="24" t="str">
        <f t="shared" si="648"/>
        <v/>
      </c>
      <c r="R8314" s="24" t="str">
        <f t="shared" si="649"/>
        <v/>
      </c>
      <c r="S8314" s="27" t="str">
        <f t="shared" si="650"/>
        <v/>
      </c>
    </row>
    <row r="8315" spans="2:19" x14ac:dyDescent="0.3">
      <c r="B8315" s="24" t="str">
        <f>_xlfn.IFNA(VLOOKUP(A8315,list!B:C,2,FALSE),"")</f>
        <v/>
      </c>
      <c r="D8315" s="24" t="str">
        <f>_xlfn.IFNA(VLOOKUP(C8315,list!$G$2:$I$10,2,FALSE),"")</f>
        <v/>
      </c>
      <c r="E8315" s="24" t="str">
        <f>_xlfn.IFNA(VLOOKUP(C8315,list!G:I,3,FALSE),"")</f>
        <v/>
      </c>
      <c r="O8315" s="26" t="str">
        <f t="shared" si="647"/>
        <v/>
      </c>
      <c r="P8315" s="28" t="str">
        <f t="shared" si="651"/>
        <v/>
      </c>
      <c r="Q8315" s="24" t="str">
        <f t="shared" si="648"/>
        <v/>
      </c>
      <c r="R8315" s="24" t="str">
        <f t="shared" si="649"/>
        <v/>
      </c>
      <c r="S8315" s="27" t="str">
        <f t="shared" si="650"/>
        <v/>
      </c>
    </row>
    <row r="8316" spans="2:19" x14ac:dyDescent="0.3">
      <c r="B8316" s="24" t="str">
        <f>_xlfn.IFNA(VLOOKUP(A8316,list!B:C,2,FALSE),"")</f>
        <v/>
      </c>
      <c r="D8316" s="24" t="str">
        <f>_xlfn.IFNA(VLOOKUP(C8316,list!$G$2:$I$10,2,FALSE),"")</f>
        <v/>
      </c>
      <c r="E8316" s="24" t="str">
        <f>_xlfn.IFNA(VLOOKUP(C8316,list!G:I,3,FALSE),"")</f>
        <v/>
      </c>
      <c r="O8316" s="26" t="str">
        <f t="shared" si="647"/>
        <v/>
      </c>
      <c r="P8316" s="28" t="str">
        <f t="shared" si="651"/>
        <v/>
      </c>
      <c r="Q8316" s="24" t="str">
        <f t="shared" si="648"/>
        <v/>
      </c>
      <c r="R8316" s="24" t="str">
        <f t="shared" si="649"/>
        <v/>
      </c>
      <c r="S8316" s="27" t="str">
        <f t="shared" si="650"/>
        <v/>
      </c>
    </row>
    <row r="8317" spans="2:19" x14ac:dyDescent="0.3">
      <c r="B8317" s="24" t="str">
        <f>_xlfn.IFNA(VLOOKUP(A8317,list!B:C,2,FALSE),"")</f>
        <v/>
      </c>
      <c r="D8317" s="24" t="str">
        <f>_xlfn.IFNA(VLOOKUP(C8317,list!$G$2:$I$10,2,FALSE),"")</f>
        <v/>
      </c>
      <c r="E8317" s="24" t="str">
        <f>_xlfn.IFNA(VLOOKUP(C8317,list!G:I,3,FALSE),"")</f>
        <v/>
      </c>
      <c r="O8317" s="26" t="str">
        <f t="shared" si="647"/>
        <v/>
      </c>
      <c r="P8317" s="28" t="str">
        <f t="shared" si="651"/>
        <v/>
      </c>
      <c r="Q8317" s="24" t="str">
        <f t="shared" si="648"/>
        <v/>
      </c>
      <c r="R8317" s="24" t="str">
        <f t="shared" si="649"/>
        <v/>
      </c>
      <c r="S8317" s="27" t="str">
        <f t="shared" si="650"/>
        <v/>
      </c>
    </row>
    <row r="8318" spans="2:19" x14ac:dyDescent="0.3">
      <c r="B8318" s="24" t="str">
        <f>_xlfn.IFNA(VLOOKUP(A8318,list!B:C,2,FALSE),"")</f>
        <v/>
      </c>
      <c r="D8318" s="24" t="str">
        <f>_xlfn.IFNA(VLOOKUP(C8318,list!$G$2:$I$10,2,FALSE),"")</f>
        <v/>
      </c>
      <c r="E8318" s="24" t="str">
        <f>_xlfn.IFNA(VLOOKUP(C8318,list!G:I,3,FALSE),"")</f>
        <v/>
      </c>
      <c r="O8318" s="26" t="str">
        <f t="shared" si="647"/>
        <v/>
      </c>
      <c r="P8318" s="28" t="str">
        <f t="shared" si="651"/>
        <v/>
      </c>
      <c r="Q8318" s="24" t="str">
        <f t="shared" si="648"/>
        <v/>
      </c>
      <c r="R8318" s="24" t="str">
        <f t="shared" si="649"/>
        <v/>
      </c>
      <c r="S8318" s="27" t="str">
        <f t="shared" si="650"/>
        <v/>
      </c>
    </row>
    <row r="8319" spans="2:19" x14ac:dyDescent="0.3">
      <c r="B8319" s="24" t="str">
        <f>_xlfn.IFNA(VLOOKUP(A8319,list!B:C,2,FALSE),"")</f>
        <v/>
      </c>
      <c r="D8319" s="24" t="str">
        <f>_xlfn.IFNA(VLOOKUP(C8319,list!$G$2:$I$10,2,FALSE),"")</f>
        <v/>
      </c>
      <c r="E8319" s="24" t="str">
        <f>_xlfn.IFNA(VLOOKUP(C8319,list!G:I,3,FALSE),"")</f>
        <v/>
      </c>
      <c r="O8319" s="26" t="str">
        <f t="shared" si="647"/>
        <v/>
      </c>
      <c r="P8319" s="28" t="str">
        <f t="shared" si="651"/>
        <v/>
      </c>
      <c r="Q8319" s="24" t="str">
        <f t="shared" si="648"/>
        <v/>
      </c>
      <c r="R8319" s="24" t="str">
        <f t="shared" si="649"/>
        <v/>
      </c>
      <c r="S8319" s="27" t="str">
        <f t="shared" si="650"/>
        <v/>
      </c>
    </row>
    <row r="8320" spans="2:19" x14ac:dyDescent="0.3">
      <c r="B8320" s="24" t="str">
        <f>_xlfn.IFNA(VLOOKUP(A8320,list!B:C,2,FALSE),"")</f>
        <v/>
      </c>
      <c r="D8320" s="24" t="str">
        <f>_xlfn.IFNA(VLOOKUP(C8320,list!$G$2:$I$10,2,FALSE),"")</f>
        <v/>
      </c>
      <c r="E8320" s="24" t="str">
        <f>_xlfn.IFNA(VLOOKUP(C8320,list!G:I,3,FALSE),"")</f>
        <v/>
      </c>
      <c r="O8320" s="26" t="str">
        <f t="shared" si="647"/>
        <v/>
      </c>
      <c r="P8320" s="28" t="str">
        <f t="shared" si="651"/>
        <v/>
      </c>
      <c r="Q8320" s="24" t="str">
        <f t="shared" si="648"/>
        <v/>
      </c>
      <c r="R8320" s="24" t="str">
        <f t="shared" si="649"/>
        <v/>
      </c>
      <c r="S8320" s="27" t="str">
        <f t="shared" si="650"/>
        <v/>
      </c>
    </row>
    <row r="8321" spans="2:19" x14ac:dyDescent="0.3">
      <c r="B8321" s="24" t="str">
        <f>_xlfn.IFNA(VLOOKUP(A8321,list!B:C,2,FALSE),"")</f>
        <v/>
      </c>
      <c r="D8321" s="24" t="str">
        <f>_xlfn.IFNA(VLOOKUP(C8321,list!$G$2:$I$10,2,FALSE),"")</f>
        <v/>
      </c>
      <c r="E8321" s="24" t="str">
        <f>_xlfn.IFNA(VLOOKUP(C8321,list!G:I,3,FALSE),"")</f>
        <v/>
      </c>
      <c r="O8321" s="26" t="str">
        <f t="shared" si="647"/>
        <v/>
      </c>
      <c r="P8321" s="28" t="str">
        <f t="shared" si="651"/>
        <v/>
      </c>
      <c r="Q8321" s="24" t="str">
        <f t="shared" si="648"/>
        <v/>
      </c>
      <c r="R8321" s="24" t="str">
        <f t="shared" si="649"/>
        <v/>
      </c>
      <c r="S8321" s="27" t="str">
        <f t="shared" si="650"/>
        <v/>
      </c>
    </row>
    <row r="8322" spans="2:19" x14ac:dyDescent="0.3">
      <c r="B8322" s="24" t="str">
        <f>_xlfn.IFNA(VLOOKUP(A8322,list!B:C,2,FALSE),"")</f>
        <v/>
      </c>
      <c r="D8322" s="24" t="str">
        <f>_xlfn.IFNA(VLOOKUP(C8322,list!$G$2:$I$10,2,FALSE),"")</f>
        <v/>
      </c>
      <c r="E8322" s="24" t="str">
        <f>_xlfn.IFNA(VLOOKUP(C8322,list!G:I,3,FALSE),"")</f>
        <v/>
      </c>
      <c r="O8322" s="26" t="str">
        <f t="shared" ref="O8322:O8385" si="652">IFERROR(IF(H8322="","",DATE(YEAR(H8322),MONTH(H8322),1)),"")</f>
        <v/>
      </c>
      <c r="P8322" s="28" t="str">
        <f t="shared" si="651"/>
        <v/>
      </c>
      <c r="Q8322" s="24" t="str">
        <f t="shared" ref="Q8322:Q8385" si="653">IFERROR(IF(J8322="","",MONTH(EOMONTH(J8322,(DAY(J8322)&gt;15)+0))),"")</f>
        <v/>
      </c>
      <c r="R8322" s="24" t="str">
        <f t="shared" ref="R8322:R8385" si="654">IFERROR(IF(J8322="","",IF(AND(MONTH(J8322)=12,Q8322=1),YEAR(J8322)+1,YEAR(J8322))),"")</f>
        <v/>
      </c>
      <c r="S8322" s="27" t="str">
        <f t="shared" ref="S8322:S8385" si="655">IF(OR(Q8322="",R8322=""),"",DATE(R8322,Q8322,1))</f>
        <v/>
      </c>
    </row>
    <row r="8323" spans="2:19" x14ac:dyDescent="0.3">
      <c r="B8323" s="24" t="str">
        <f>_xlfn.IFNA(VLOOKUP(A8323,list!B:C,2,FALSE),"")</f>
        <v/>
      </c>
      <c r="D8323" s="24" t="str">
        <f>_xlfn.IFNA(VLOOKUP(C8323,list!$G$2:$I$10,2,FALSE),"")</f>
        <v/>
      </c>
      <c r="E8323" s="24" t="str">
        <f>_xlfn.IFNA(VLOOKUP(C8323,list!G:I,3,FALSE),"")</f>
        <v/>
      </c>
      <c r="O8323" s="26" t="str">
        <f t="shared" si="652"/>
        <v/>
      </c>
      <c r="P8323" s="28" t="str">
        <f t="shared" ref="P8323:P8386" si="656">IFERROR(IF(J8323&gt;0,((J8323-H8323)/7),""),"")</f>
        <v/>
      </c>
      <c r="Q8323" s="24" t="str">
        <f t="shared" si="653"/>
        <v/>
      </c>
      <c r="R8323" s="24" t="str">
        <f t="shared" si="654"/>
        <v/>
      </c>
      <c r="S8323" s="27" t="str">
        <f t="shared" si="655"/>
        <v/>
      </c>
    </row>
    <row r="8324" spans="2:19" x14ac:dyDescent="0.3">
      <c r="B8324" s="24" t="str">
        <f>_xlfn.IFNA(VLOOKUP(A8324,list!B:C,2,FALSE),"")</f>
        <v/>
      </c>
      <c r="D8324" s="24" t="str">
        <f>_xlfn.IFNA(VLOOKUP(C8324,list!$G$2:$I$10,2,FALSE),"")</f>
        <v/>
      </c>
      <c r="E8324" s="24" t="str">
        <f>_xlfn.IFNA(VLOOKUP(C8324,list!G:I,3,FALSE),"")</f>
        <v/>
      </c>
      <c r="O8324" s="26" t="str">
        <f t="shared" si="652"/>
        <v/>
      </c>
      <c r="P8324" s="28" t="str">
        <f t="shared" si="656"/>
        <v/>
      </c>
      <c r="Q8324" s="24" t="str">
        <f t="shared" si="653"/>
        <v/>
      </c>
      <c r="R8324" s="24" t="str">
        <f t="shared" si="654"/>
        <v/>
      </c>
      <c r="S8324" s="27" t="str">
        <f t="shared" si="655"/>
        <v/>
      </c>
    </row>
    <row r="8325" spans="2:19" x14ac:dyDescent="0.3">
      <c r="B8325" s="24" t="str">
        <f>_xlfn.IFNA(VLOOKUP(A8325,list!B:C,2,FALSE),"")</f>
        <v/>
      </c>
      <c r="D8325" s="24" t="str">
        <f>_xlfn.IFNA(VLOOKUP(C8325,list!$G$2:$I$10,2,FALSE),"")</f>
        <v/>
      </c>
      <c r="E8325" s="24" t="str">
        <f>_xlfn.IFNA(VLOOKUP(C8325,list!G:I,3,FALSE),"")</f>
        <v/>
      </c>
      <c r="O8325" s="26" t="str">
        <f t="shared" si="652"/>
        <v/>
      </c>
      <c r="P8325" s="28" t="str">
        <f t="shared" si="656"/>
        <v/>
      </c>
      <c r="Q8325" s="24" t="str">
        <f t="shared" si="653"/>
        <v/>
      </c>
      <c r="R8325" s="24" t="str">
        <f t="shared" si="654"/>
        <v/>
      </c>
      <c r="S8325" s="27" t="str">
        <f t="shared" si="655"/>
        <v/>
      </c>
    </row>
    <row r="8326" spans="2:19" x14ac:dyDescent="0.3">
      <c r="B8326" s="24" t="str">
        <f>_xlfn.IFNA(VLOOKUP(A8326,list!B:C,2,FALSE),"")</f>
        <v/>
      </c>
      <c r="D8326" s="24" t="str">
        <f>_xlfn.IFNA(VLOOKUP(C8326,list!$G$2:$I$10,2,FALSE),"")</f>
        <v/>
      </c>
      <c r="E8326" s="24" t="str">
        <f>_xlfn.IFNA(VLOOKUP(C8326,list!G:I,3,FALSE),"")</f>
        <v/>
      </c>
      <c r="O8326" s="26" t="str">
        <f t="shared" si="652"/>
        <v/>
      </c>
      <c r="P8326" s="28" t="str">
        <f t="shared" si="656"/>
        <v/>
      </c>
      <c r="Q8326" s="24" t="str">
        <f t="shared" si="653"/>
        <v/>
      </c>
      <c r="R8326" s="24" t="str">
        <f t="shared" si="654"/>
        <v/>
      </c>
      <c r="S8326" s="27" t="str">
        <f t="shared" si="655"/>
        <v/>
      </c>
    </row>
    <row r="8327" spans="2:19" x14ac:dyDescent="0.3">
      <c r="B8327" s="24" t="str">
        <f>_xlfn.IFNA(VLOOKUP(A8327,list!B:C,2,FALSE),"")</f>
        <v/>
      </c>
      <c r="D8327" s="24" t="str">
        <f>_xlfn.IFNA(VLOOKUP(C8327,list!$G$2:$I$10,2,FALSE),"")</f>
        <v/>
      </c>
      <c r="E8327" s="24" t="str">
        <f>_xlfn.IFNA(VLOOKUP(C8327,list!G:I,3,FALSE),"")</f>
        <v/>
      </c>
      <c r="O8327" s="26" t="str">
        <f t="shared" si="652"/>
        <v/>
      </c>
      <c r="P8327" s="28" t="str">
        <f t="shared" si="656"/>
        <v/>
      </c>
      <c r="Q8327" s="24" t="str">
        <f t="shared" si="653"/>
        <v/>
      </c>
      <c r="R8327" s="24" t="str">
        <f t="shared" si="654"/>
        <v/>
      </c>
      <c r="S8327" s="27" t="str">
        <f t="shared" si="655"/>
        <v/>
      </c>
    </row>
    <row r="8328" spans="2:19" x14ac:dyDescent="0.3">
      <c r="B8328" s="24" t="str">
        <f>_xlfn.IFNA(VLOOKUP(A8328,list!B:C,2,FALSE),"")</f>
        <v/>
      </c>
      <c r="D8328" s="24" t="str">
        <f>_xlfn.IFNA(VLOOKUP(C8328,list!$G$2:$I$10,2,FALSE),"")</f>
        <v/>
      </c>
      <c r="E8328" s="24" t="str">
        <f>_xlfn.IFNA(VLOOKUP(C8328,list!G:I,3,FALSE),"")</f>
        <v/>
      </c>
      <c r="O8328" s="26" t="str">
        <f t="shared" si="652"/>
        <v/>
      </c>
      <c r="P8328" s="28" t="str">
        <f t="shared" si="656"/>
        <v/>
      </c>
      <c r="Q8328" s="24" t="str">
        <f t="shared" si="653"/>
        <v/>
      </c>
      <c r="R8328" s="24" t="str">
        <f t="shared" si="654"/>
        <v/>
      </c>
      <c r="S8328" s="27" t="str">
        <f t="shared" si="655"/>
        <v/>
      </c>
    </row>
    <row r="8329" spans="2:19" x14ac:dyDescent="0.3">
      <c r="B8329" s="24" t="str">
        <f>_xlfn.IFNA(VLOOKUP(A8329,list!B:C,2,FALSE),"")</f>
        <v/>
      </c>
      <c r="D8329" s="24" t="str">
        <f>_xlfn.IFNA(VLOOKUP(C8329,list!$G$2:$I$10,2,FALSE),"")</f>
        <v/>
      </c>
      <c r="E8329" s="24" t="str">
        <f>_xlfn.IFNA(VLOOKUP(C8329,list!G:I,3,FALSE),"")</f>
        <v/>
      </c>
      <c r="O8329" s="26" t="str">
        <f t="shared" si="652"/>
        <v/>
      </c>
      <c r="P8329" s="28" t="str">
        <f t="shared" si="656"/>
        <v/>
      </c>
      <c r="Q8329" s="24" t="str">
        <f t="shared" si="653"/>
        <v/>
      </c>
      <c r="R8329" s="24" t="str">
        <f t="shared" si="654"/>
        <v/>
      </c>
      <c r="S8329" s="27" t="str">
        <f t="shared" si="655"/>
        <v/>
      </c>
    </row>
    <row r="8330" spans="2:19" x14ac:dyDescent="0.3">
      <c r="B8330" s="24" t="str">
        <f>_xlfn.IFNA(VLOOKUP(A8330,list!B:C,2,FALSE),"")</f>
        <v/>
      </c>
      <c r="D8330" s="24" t="str">
        <f>_xlfn.IFNA(VLOOKUP(C8330,list!$G$2:$I$10,2,FALSE),"")</f>
        <v/>
      </c>
      <c r="E8330" s="24" t="str">
        <f>_xlfn.IFNA(VLOOKUP(C8330,list!G:I,3,FALSE),"")</f>
        <v/>
      </c>
      <c r="O8330" s="26" t="str">
        <f t="shared" si="652"/>
        <v/>
      </c>
      <c r="P8330" s="28" t="str">
        <f t="shared" si="656"/>
        <v/>
      </c>
      <c r="Q8330" s="24" t="str">
        <f t="shared" si="653"/>
        <v/>
      </c>
      <c r="R8330" s="24" t="str">
        <f t="shared" si="654"/>
        <v/>
      </c>
      <c r="S8330" s="27" t="str">
        <f t="shared" si="655"/>
        <v/>
      </c>
    </row>
    <row r="8331" spans="2:19" x14ac:dyDescent="0.3">
      <c r="B8331" s="24" t="str">
        <f>_xlfn.IFNA(VLOOKUP(A8331,list!B:C,2,FALSE),"")</f>
        <v/>
      </c>
      <c r="D8331" s="24" t="str">
        <f>_xlfn.IFNA(VLOOKUP(C8331,list!$G$2:$I$10,2,FALSE),"")</f>
        <v/>
      </c>
      <c r="E8331" s="24" t="str">
        <f>_xlfn.IFNA(VLOOKUP(C8331,list!G:I,3,FALSE),"")</f>
        <v/>
      </c>
      <c r="O8331" s="26" t="str">
        <f t="shared" si="652"/>
        <v/>
      </c>
      <c r="P8331" s="28" t="str">
        <f t="shared" si="656"/>
        <v/>
      </c>
      <c r="Q8331" s="24" t="str">
        <f t="shared" si="653"/>
        <v/>
      </c>
      <c r="R8331" s="24" t="str">
        <f t="shared" si="654"/>
        <v/>
      </c>
      <c r="S8331" s="27" t="str">
        <f t="shared" si="655"/>
        <v/>
      </c>
    </row>
    <row r="8332" spans="2:19" x14ac:dyDescent="0.3">
      <c r="B8332" s="24" t="str">
        <f>_xlfn.IFNA(VLOOKUP(A8332,list!B:C,2,FALSE),"")</f>
        <v/>
      </c>
      <c r="D8332" s="24" t="str">
        <f>_xlfn.IFNA(VLOOKUP(C8332,list!$G$2:$I$10,2,FALSE),"")</f>
        <v/>
      </c>
      <c r="E8332" s="24" t="str">
        <f>_xlfn.IFNA(VLOOKUP(C8332,list!G:I,3,FALSE),"")</f>
        <v/>
      </c>
      <c r="O8332" s="26" t="str">
        <f t="shared" si="652"/>
        <v/>
      </c>
      <c r="P8332" s="28" t="str">
        <f t="shared" si="656"/>
        <v/>
      </c>
      <c r="Q8332" s="24" t="str">
        <f t="shared" si="653"/>
        <v/>
      </c>
      <c r="R8332" s="24" t="str">
        <f t="shared" si="654"/>
        <v/>
      </c>
      <c r="S8332" s="27" t="str">
        <f t="shared" si="655"/>
        <v/>
      </c>
    </row>
    <row r="8333" spans="2:19" x14ac:dyDescent="0.3">
      <c r="B8333" s="24" t="str">
        <f>_xlfn.IFNA(VLOOKUP(A8333,list!B:C,2,FALSE),"")</f>
        <v/>
      </c>
      <c r="D8333" s="24" t="str">
        <f>_xlfn.IFNA(VLOOKUP(C8333,list!$G$2:$I$10,2,FALSE),"")</f>
        <v/>
      </c>
      <c r="E8333" s="24" t="str">
        <f>_xlfn.IFNA(VLOOKUP(C8333,list!G:I,3,FALSE),"")</f>
        <v/>
      </c>
      <c r="O8333" s="26" t="str">
        <f t="shared" si="652"/>
        <v/>
      </c>
      <c r="P8333" s="28" t="str">
        <f t="shared" si="656"/>
        <v/>
      </c>
      <c r="Q8333" s="24" t="str">
        <f t="shared" si="653"/>
        <v/>
      </c>
      <c r="R8333" s="24" t="str">
        <f t="shared" si="654"/>
        <v/>
      </c>
      <c r="S8333" s="27" t="str">
        <f t="shared" si="655"/>
        <v/>
      </c>
    </row>
    <row r="8334" spans="2:19" x14ac:dyDescent="0.3">
      <c r="B8334" s="24" t="str">
        <f>_xlfn.IFNA(VLOOKUP(A8334,list!B:C,2,FALSE),"")</f>
        <v/>
      </c>
      <c r="D8334" s="24" t="str">
        <f>_xlfn.IFNA(VLOOKUP(C8334,list!$G$2:$I$10,2,FALSE),"")</f>
        <v/>
      </c>
      <c r="E8334" s="24" t="str">
        <f>_xlfn.IFNA(VLOOKUP(C8334,list!G:I,3,FALSE),"")</f>
        <v/>
      </c>
      <c r="O8334" s="26" t="str">
        <f t="shared" si="652"/>
        <v/>
      </c>
      <c r="P8334" s="28" t="str">
        <f t="shared" si="656"/>
        <v/>
      </c>
      <c r="Q8334" s="24" t="str">
        <f t="shared" si="653"/>
        <v/>
      </c>
      <c r="R8334" s="24" t="str">
        <f t="shared" si="654"/>
        <v/>
      </c>
      <c r="S8334" s="27" t="str">
        <f t="shared" si="655"/>
        <v/>
      </c>
    </row>
    <row r="8335" spans="2:19" x14ac:dyDescent="0.3">
      <c r="B8335" s="24" t="str">
        <f>_xlfn.IFNA(VLOOKUP(A8335,list!B:C,2,FALSE),"")</f>
        <v/>
      </c>
      <c r="D8335" s="24" t="str">
        <f>_xlfn.IFNA(VLOOKUP(C8335,list!$G$2:$I$10,2,FALSE),"")</f>
        <v/>
      </c>
      <c r="E8335" s="24" t="str">
        <f>_xlfn.IFNA(VLOOKUP(C8335,list!G:I,3,FALSE),"")</f>
        <v/>
      </c>
      <c r="O8335" s="26" t="str">
        <f t="shared" si="652"/>
        <v/>
      </c>
      <c r="P8335" s="28" t="str">
        <f t="shared" si="656"/>
        <v/>
      </c>
      <c r="Q8335" s="24" t="str">
        <f t="shared" si="653"/>
        <v/>
      </c>
      <c r="R8335" s="24" t="str">
        <f t="shared" si="654"/>
        <v/>
      </c>
      <c r="S8335" s="27" t="str">
        <f t="shared" si="655"/>
        <v/>
      </c>
    </row>
    <row r="8336" spans="2:19" x14ac:dyDescent="0.3">
      <c r="B8336" s="24" t="str">
        <f>_xlfn.IFNA(VLOOKUP(A8336,list!B:C,2,FALSE),"")</f>
        <v/>
      </c>
      <c r="D8336" s="24" t="str">
        <f>_xlfn.IFNA(VLOOKUP(C8336,list!$G$2:$I$10,2,FALSE),"")</f>
        <v/>
      </c>
      <c r="E8336" s="24" t="str">
        <f>_xlfn.IFNA(VLOOKUP(C8336,list!G:I,3,FALSE),"")</f>
        <v/>
      </c>
      <c r="O8336" s="26" t="str">
        <f t="shared" si="652"/>
        <v/>
      </c>
      <c r="P8336" s="28" t="str">
        <f t="shared" si="656"/>
        <v/>
      </c>
      <c r="Q8336" s="24" t="str">
        <f t="shared" si="653"/>
        <v/>
      </c>
      <c r="R8336" s="24" t="str">
        <f t="shared" si="654"/>
        <v/>
      </c>
      <c r="S8336" s="27" t="str">
        <f t="shared" si="655"/>
        <v/>
      </c>
    </row>
    <row r="8337" spans="2:19" x14ac:dyDescent="0.3">
      <c r="B8337" s="24" t="str">
        <f>_xlfn.IFNA(VLOOKUP(A8337,list!B:C,2,FALSE),"")</f>
        <v/>
      </c>
      <c r="D8337" s="24" t="str">
        <f>_xlfn.IFNA(VLOOKUP(C8337,list!$G$2:$I$10,2,FALSE),"")</f>
        <v/>
      </c>
      <c r="E8337" s="24" t="str">
        <f>_xlfn.IFNA(VLOOKUP(C8337,list!G:I,3,FALSE),"")</f>
        <v/>
      </c>
      <c r="O8337" s="26" t="str">
        <f t="shared" si="652"/>
        <v/>
      </c>
      <c r="P8337" s="28" t="str">
        <f t="shared" si="656"/>
        <v/>
      </c>
      <c r="Q8337" s="24" t="str">
        <f t="shared" si="653"/>
        <v/>
      </c>
      <c r="R8337" s="24" t="str">
        <f t="shared" si="654"/>
        <v/>
      </c>
      <c r="S8337" s="27" t="str">
        <f t="shared" si="655"/>
        <v/>
      </c>
    </row>
    <row r="8338" spans="2:19" x14ac:dyDescent="0.3">
      <c r="B8338" s="24" t="str">
        <f>_xlfn.IFNA(VLOOKUP(A8338,list!B:C,2,FALSE),"")</f>
        <v/>
      </c>
      <c r="D8338" s="24" t="str">
        <f>_xlfn.IFNA(VLOOKUP(C8338,list!$G$2:$I$10,2,FALSE),"")</f>
        <v/>
      </c>
      <c r="E8338" s="24" t="str">
        <f>_xlfn.IFNA(VLOOKUP(C8338,list!G:I,3,FALSE),"")</f>
        <v/>
      </c>
      <c r="O8338" s="26" t="str">
        <f t="shared" si="652"/>
        <v/>
      </c>
      <c r="P8338" s="28" t="str">
        <f t="shared" si="656"/>
        <v/>
      </c>
      <c r="Q8338" s="24" t="str">
        <f t="shared" si="653"/>
        <v/>
      </c>
      <c r="R8338" s="24" t="str">
        <f t="shared" si="654"/>
        <v/>
      </c>
      <c r="S8338" s="27" t="str">
        <f t="shared" si="655"/>
        <v/>
      </c>
    </row>
    <row r="8339" spans="2:19" x14ac:dyDescent="0.3">
      <c r="B8339" s="24" t="str">
        <f>_xlfn.IFNA(VLOOKUP(A8339,list!B:C,2,FALSE),"")</f>
        <v/>
      </c>
      <c r="D8339" s="24" t="str">
        <f>_xlfn.IFNA(VLOOKUP(C8339,list!$G$2:$I$10,2,FALSE),"")</f>
        <v/>
      </c>
      <c r="E8339" s="24" t="str">
        <f>_xlfn.IFNA(VLOOKUP(C8339,list!G:I,3,FALSE),"")</f>
        <v/>
      </c>
      <c r="O8339" s="26" t="str">
        <f t="shared" si="652"/>
        <v/>
      </c>
      <c r="P8339" s="28" t="str">
        <f t="shared" si="656"/>
        <v/>
      </c>
      <c r="Q8339" s="24" t="str">
        <f t="shared" si="653"/>
        <v/>
      </c>
      <c r="R8339" s="24" t="str">
        <f t="shared" si="654"/>
        <v/>
      </c>
      <c r="S8339" s="27" t="str">
        <f t="shared" si="655"/>
        <v/>
      </c>
    </row>
    <row r="8340" spans="2:19" x14ac:dyDescent="0.3">
      <c r="B8340" s="24" t="str">
        <f>_xlfn.IFNA(VLOOKUP(A8340,list!B:C,2,FALSE),"")</f>
        <v/>
      </c>
      <c r="D8340" s="24" t="str">
        <f>_xlfn.IFNA(VLOOKUP(C8340,list!$G$2:$I$10,2,FALSE),"")</f>
        <v/>
      </c>
      <c r="E8340" s="24" t="str">
        <f>_xlfn.IFNA(VLOOKUP(C8340,list!G:I,3,FALSE),"")</f>
        <v/>
      </c>
      <c r="O8340" s="26" t="str">
        <f t="shared" si="652"/>
        <v/>
      </c>
      <c r="P8340" s="28" t="str">
        <f t="shared" si="656"/>
        <v/>
      </c>
      <c r="Q8340" s="24" t="str">
        <f t="shared" si="653"/>
        <v/>
      </c>
      <c r="R8340" s="24" t="str">
        <f t="shared" si="654"/>
        <v/>
      </c>
      <c r="S8340" s="27" t="str">
        <f t="shared" si="655"/>
        <v/>
      </c>
    </row>
    <row r="8341" spans="2:19" x14ac:dyDescent="0.3">
      <c r="B8341" s="24" t="str">
        <f>_xlfn.IFNA(VLOOKUP(A8341,list!B:C,2,FALSE),"")</f>
        <v/>
      </c>
      <c r="D8341" s="24" t="str">
        <f>_xlfn.IFNA(VLOOKUP(C8341,list!$G$2:$I$10,2,FALSE),"")</f>
        <v/>
      </c>
      <c r="E8341" s="24" t="str">
        <f>_xlfn.IFNA(VLOOKUP(C8341,list!G:I,3,FALSE),"")</f>
        <v/>
      </c>
      <c r="O8341" s="26" t="str">
        <f t="shared" si="652"/>
        <v/>
      </c>
      <c r="P8341" s="28" t="str">
        <f t="shared" si="656"/>
        <v/>
      </c>
      <c r="Q8341" s="24" t="str">
        <f t="shared" si="653"/>
        <v/>
      </c>
      <c r="R8341" s="24" t="str">
        <f t="shared" si="654"/>
        <v/>
      </c>
      <c r="S8341" s="27" t="str">
        <f t="shared" si="655"/>
        <v/>
      </c>
    </row>
    <row r="8342" spans="2:19" x14ac:dyDescent="0.3">
      <c r="B8342" s="24" t="str">
        <f>_xlfn.IFNA(VLOOKUP(A8342,list!B:C,2,FALSE),"")</f>
        <v/>
      </c>
      <c r="D8342" s="24" t="str">
        <f>_xlfn.IFNA(VLOOKUP(C8342,list!$G$2:$I$10,2,FALSE),"")</f>
        <v/>
      </c>
      <c r="E8342" s="24" t="str">
        <f>_xlfn.IFNA(VLOOKUP(C8342,list!G:I,3,FALSE),"")</f>
        <v/>
      </c>
      <c r="O8342" s="26" t="str">
        <f t="shared" si="652"/>
        <v/>
      </c>
      <c r="P8342" s="28" t="str">
        <f t="shared" si="656"/>
        <v/>
      </c>
      <c r="Q8342" s="24" t="str">
        <f t="shared" si="653"/>
        <v/>
      </c>
      <c r="R8342" s="24" t="str">
        <f t="shared" si="654"/>
        <v/>
      </c>
      <c r="S8342" s="27" t="str">
        <f t="shared" si="655"/>
        <v/>
      </c>
    </row>
    <row r="8343" spans="2:19" x14ac:dyDescent="0.3">
      <c r="B8343" s="24" t="str">
        <f>_xlfn.IFNA(VLOOKUP(A8343,list!B:C,2,FALSE),"")</f>
        <v/>
      </c>
      <c r="D8343" s="24" t="str">
        <f>_xlfn.IFNA(VLOOKUP(C8343,list!$G$2:$I$10,2,FALSE),"")</f>
        <v/>
      </c>
      <c r="E8343" s="24" t="str">
        <f>_xlfn.IFNA(VLOOKUP(C8343,list!G:I,3,FALSE),"")</f>
        <v/>
      </c>
      <c r="O8343" s="26" t="str">
        <f t="shared" si="652"/>
        <v/>
      </c>
      <c r="P8343" s="28" t="str">
        <f t="shared" si="656"/>
        <v/>
      </c>
      <c r="Q8343" s="24" t="str">
        <f t="shared" si="653"/>
        <v/>
      </c>
      <c r="R8343" s="24" t="str">
        <f t="shared" si="654"/>
        <v/>
      </c>
      <c r="S8343" s="27" t="str">
        <f t="shared" si="655"/>
        <v/>
      </c>
    </row>
    <row r="8344" spans="2:19" x14ac:dyDescent="0.3">
      <c r="B8344" s="24" t="str">
        <f>_xlfn.IFNA(VLOOKUP(A8344,list!B:C,2,FALSE),"")</f>
        <v/>
      </c>
      <c r="D8344" s="24" t="str">
        <f>_xlfn.IFNA(VLOOKUP(C8344,list!$G$2:$I$10,2,FALSE),"")</f>
        <v/>
      </c>
      <c r="E8344" s="24" t="str">
        <f>_xlfn.IFNA(VLOOKUP(C8344,list!G:I,3,FALSE),"")</f>
        <v/>
      </c>
      <c r="O8344" s="26" t="str">
        <f t="shared" si="652"/>
        <v/>
      </c>
      <c r="P8344" s="28" t="str">
        <f t="shared" si="656"/>
        <v/>
      </c>
      <c r="Q8344" s="24" t="str">
        <f t="shared" si="653"/>
        <v/>
      </c>
      <c r="R8344" s="24" t="str">
        <f t="shared" si="654"/>
        <v/>
      </c>
      <c r="S8344" s="27" t="str">
        <f t="shared" si="655"/>
        <v/>
      </c>
    </row>
    <row r="8345" spans="2:19" x14ac:dyDescent="0.3">
      <c r="B8345" s="24" t="str">
        <f>_xlfn.IFNA(VLOOKUP(A8345,list!B:C,2,FALSE),"")</f>
        <v/>
      </c>
      <c r="D8345" s="24" t="str">
        <f>_xlfn.IFNA(VLOOKUP(C8345,list!$G$2:$I$10,2,FALSE),"")</f>
        <v/>
      </c>
      <c r="E8345" s="24" t="str">
        <f>_xlfn.IFNA(VLOOKUP(C8345,list!G:I,3,FALSE),"")</f>
        <v/>
      </c>
      <c r="O8345" s="26" t="str">
        <f t="shared" si="652"/>
        <v/>
      </c>
      <c r="P8345" s="28" t="str">
        <f t="shared" si="656"/>
        <v/>
      </c>
      <c r="Q8345" s="24" t="str">
        <f t="shared" si="653"/>
        <v/>
      </c>
      <c r="R8345" s="24" t="str">
        <f t="shared" si="654"/>
        <v/>
      </c>
      <c r="S8345" s="27" t="str">
        <f t="shared" si="655"/>
        <v/>
      </c>
    </row>
    <row r="8346" spans="2:19" x14ac:dyDescent="0.3">
      <c r="B8346" s="24" t="str">
        <f>_xlfn.IFNA(VLOOKUP(A8346,list!B:C,2,FALSE),"")</f>
        <v/>
      </c>
      <c r="D8346" s="24" t="str">
        <f>_xlfn.IFNA(VLOOKUP(C8346,list!$G$2:$I$10,2,FALSE),"")</f>
        <v/>
      </c>
      <c r="E8346" s="24" t="str">
        <f>_xlfn.IFNA(VLOOKUP(C8346,list!G:I,3,FALSE),"")</f>
        <v/>
      </c>
      <c r="O8346" s="26" t="str">
        <f t="shared" si="652"/>
        <v/>
      </c>
      <c r="P8346" s="28" t="str">
        <f t="shared" si="656"/>
        <v/>
      </c>
      <c r="Q8346" s="24" t="str">
        <f t="shared" si="653"/>
        <v/>
      </c>
      <c r="R8346" s="24" t="str">
        <f t="shared" si="654"/>
        <v/>
      </c>
      <c r="S8346" s="27" t="str">
        <f t="shared" si="655"/>
        <v/>
      </c>
    </row>
    <row r="8347" spans="2:19" x14ac:dyDescent="0.3">
      <c r="B8347" s="24" t="str">
        <f>_xlfn.IFNA(VLOOKUP(A8347,list!B:C,2,FALSE),"")</f>
        <v/>
      </c>
      <c r="D8347" s="24" t="str">
        <f>_xlfn.IFNA(VLOOKUP(C8347,list!$G$2:$I$10,2,FALSE),"")</f>
        <v/>
      </c>
      <c r="E8347" s="24" t="str">
        <f>_xlfn.IFNA(VLOOKUP(C8347,list!G:I,3,FALSE),"")</f>
        <v/>
      </c>
      <c r="O8347" s="26" t="str">
        <f t="shared" si="652"/>
        <v/>
      </c>
      <c r="P8347" s="28" t="str">
        <f t="shared" si="656"/>
        <v/>
      </c>
      <c r="Q8347" s="24" t="str">
        <f t="shared" si="653"/>
        <v/>
      </c>
      <c r="R8347" s="24" t="str">
        <f t="shared" si="654"/>
        <v/>
      </c>
      <c r="S8347" s="27" t="str">
        <f t="shared" si="655"/>
        <v/>
      </c>
    </row>
    <row r="8348" spans="2:19" x14ac:dyDescent="0.3">
      <c r="B8348" s="24" t="str">
        <f>_xlfn.IFNA(VLOOKUP(A8348,list!B:C,2,FALSE),"")</f>
        <v/>
      </c>
      <c r="D8348" s="24" t="str">
        <f>_xlfn.IFNA(VLOOKUP(C8348,list!$G$2:$I$10,2,FALSE),"")</f>
        <v/>
      </c>
      <c r="E8348" s="24" t="str">
        <f>_xlfn.IFNA(VLOOKUP(C8348,list!G:I,3,FALSE),"")</f>
        <v/>
      </c>
      <c r="O8348" s="26" t="str">
        <f t="shared" si="652"/>
        <v/>
      </c>
      <c r="P8348" s="28" t="str">
        <f t="shared" si="656"/>
        <v/>
      </c>
      <c r="Q8348" s="24" t="str">
        <f t="shared" si="653"/>
        <v/>
      </c>
      <c r="R8348" s="24" t="str">
        <f t="shared" si="654"/>
        <v/>
      </c>
      <c r="S8348" s="27" t="str">
        <f t="shared" si="655"/>
        <v/>
      </c>
    </row>
    <row r="8349" spans="2:19" x14ac:dyDescent="0.3">
      <c r="B8349" s="24" t="str">
        <f>_xlfn.IFNA(VLOOKUP(A8349,list!B:C,2,FALSE),"")</f>
        <v/>
      </c>
      <c r="D8349" s="24" t="str">
        <f>_xlfn.IFNA(VLOOKUP(C8349,list!$G$2:$I$10,2,FALSE),"")</f>
        <v/>
      </c>
      <c r="E8349" s="24" t="str">
        <f>_xlfn.IFNA(VLOOKUP(C8349,list!G:I,3,FALSE),"")</f>
        <v/>
      </c>
      <c r="O8349" s="26" t="str">
        <f t="shared" si="652"/>
        <v/>
      </c>
      <c r="P8349" s="28" t="str">
        <f t="shared" si="656"/>
        <v/>
      </c>
      <c r="Q8349" s="24" t="str">
        <f t="shared" si="653"/>
        <v/>
      </c>
      <c r="R8349" s="24" t="str">
        <f t="shared" si="654"/>
        <v/>
      </c>
      <c r="S8349" s="27" t="str">
        <f t="shared" si="655"/>
        <v/>
      </c>
    </row>
    <row r="8350" spans="2:19" x14ac:dyDescent="0.3">
      <c r="B8350" s="24" t="str">
        <f>_xlfn.IFNA(VLOOKUP(A8350,list!B:C,2,FALSE),"")</f>
        <v/>
      </c>
      <c r="D8350" s="24" t="str">
        <f>_xlfn.IFNA(VLOOKUP(C8350,list!$G$2:$I$10,2,FALSE),"")</f>
        <v/>
      </c>
      <c r="E8350" s="24" t="str">
        <f>_xlfn.IFNA(VLOOKUP(C8350,list!G:I,3,FALSE),"")</f>
        <v/>
      </c>
      <c r="O8350" s="26" t="str">
        <f t="shared" si="652"/>
        <v/>
      </c>
      <c r="P8350" s="28" t="str">
        <f t="shared" si="656"/>
        <v/>
      </c>
      <c r="Q8350" s="24" t="str">
        <f t="shared" si="653"/>
        <v/>
      </c>
      <c r="R8350" s="24" t="str">
        <f t="shared" si="654"/>
        <v/>
      </c>
      <c r="S8350" s="27" t="str">
        <f t="shared" si="655"/>
        <v/>
      </c>
    </row>
    <row r="8351" spans="2:19" x14ac:dyDescent="0.3">
      <c r="B8351" s="24" t="str">
        <f>_xlfn.IFNA(VLOOKUP(A8351,list!B:C,2,FALSE),"")</f>
        <v/>
      </c>
      <c r="D8351" s="24" t="str">
        <f>_xlfn.IFNA(VLOOKUP(C8351,list!$G$2:$I$10,2,FALSE),"")</f>
        <v/>
      </c>
      <c r="E8351" s="24" t="str">
        <f>_xlfn.IFNA(VLOOKUP(C8351,list!G:I,3,FALSE),"")</f>
        <v/>
      </c>
      <c r="O8351" s="26" t="str">
        <f t="shared" si="652"/>
        <v/>
      </c>
      <c r="P8351" s="28" t="str">
        <f t="shared" si="656"/>
        <v/>
      </c>
      <c r="Q8351" s="24" t="str">
        <f t="shared" si="653"/>
        <v/>
      </c>
      <c r="R8351" s="24" t="str">
        <f t="shared" si="654"/>
        <v/>
      </c>
      <c r="S8351" s="27" t="str">
        <f t="shared" si="655"/>
        <v/>
      </c>
    </row>
    <row r="8352" spans="2:19" x14ac:dyDescent="0.3">
      <c r="B8352" s="24" t="str">
        <f>_xlfn.IFNA(VLOOKUP(A8352,list!B:C,2,FALSE),"")</f>
        <v/>
      </c>
      <c r="D8352" s="24" t="str">
        <f>_xlfn.IFNA(VLOOKUP(C8352,list!$G$2:$I$10,2,FALSE),"")</f>
        <v/>
      </c>
      <c r="E8352" s="24" t="str">
        <f>_xlfn.IFNA(VLOOKUP(C8352,list!G:I,3,FALSE),"")</f>
        <v/>
      </c>
      <c r="O8352" s="26" t="str">
        <f t="shared" si="652"/>
        <v/>
      </c>
      <c r="P8352" s="28" t="str">
        <f t="shared" si="656"/>
        <v/>
      </c>
      <c r="Q8352" s="24" t="str">
        <f t="shared" si="653"/>
        <v/>
      </c>
      <c r="R8352" s="24" t="str">
        <f t="shared" si="654"/>
        <v/>
      </c>
      <c r="S8352" s="27" t="str">
        <f t="shared" si="655"/>
        <v/>
      </c>
    </row>
    <row r="8353" spans="2:19" x14ac:dyDescent="0.3">
      <c r="B8353" s="24" t="str">
        <f>_xlfn.IFNA(VLOOKUP(A8353,list!B:C,2,FALSE),"")</f>
        <v/>
      </c>
      <c r="D8353" s="24" t="str">
        <f>_xlfn.IFNA(VLOOKUP(C8353,list!$G$2:$I$10,2,FALSE),"")</f>
        <v/>
      </c>
      <c r="E8353" s="24" t="str">
        <f>_xlfn.IFNA(VLOOKUP(C8353,list!G:I,3,FALSE),"")</f>
        <v/>
      </c>
      <c r="O8353" s="26" t="str">
        <f t="shared" si="652"/>
        <v/>
      </c>
      <c r="P8353" s="28" t="str">
        <f t="shared" si="656"/>
        <v/>
      </c>
      <c r="Q8353" s="24" t="str">
        <f t="shared" si="653"/>
        <v/>
      </c>
      <c r="R8353" s="24" t="str">
        <f t="shared" si="654"/>
        <v/>
      </c>
      <c r="S8353" s="27" t="str">
        <f t="shared" si="655"/>
        <v/>
      </c>
    </row>
    <row r="8354" spans="2:19" x14ac:dyDescent="0.3">
      <c r="B8354" s="24" t="str">
        <f>_xlfn.IFNA(VLOOKUP(A8354,list!B:C,2,FALSE),"")</f>
        <v/>
      </c>
      <c r="D8354" s="24" t="str">
        <f>_xlfn.IFNA(VLOOKUP(C8354,list!$G$2:$I$10,2,FALSE),"")</f>
        <v/>
      </c>
      <c r="E8354" s="24" t="str">
        <f>_xlfn.IFNA(VLOOKUP(C8354,list!G:I,3,FALSE),"")</f>
        <v/>
      </c>
      <c r="O8354" s="26" t="str">
        <f t="shared" si="652"/>
        <v/>
      </c>
      <c r="P8354" s="28" t="str">
        <f t="shared" si="656"/>
        <v/>
      </c>
      <c r="Q8354" s="24" t="str">
        <f t="shared" si="653"/>
        <v/>
      </c>
      <c r="R8354" s="24" t="str">
        <f t="shared" si="654"/>
        <v/>
      </c>
      <c r="S8354" s="27" t="str">
        <f t="shared" si="655"/>
        <v/>
      </c>
    </row>
    <row r="8355" spans="2:19" x14ac:dyDescent="0.3">
      <c r="B8355" s="24" t="str">
        <f>_xlfn.IFNA(VLOOKUP(A8355,list!B:C,2,FALSE),"")</f>
        <v/>
      </c>
      <c r="D8355" s="24" t="str">
        <f>_xlfn.IFNA(VLOOKUP(C8355,list!$G$2:$I$10,2,FALSE),"")</f>
        <v/>
      </c>
      <c r="E8355" s="24" t="str">
        <f>_xlfn.IFNA(VLOOKUP(C8355,list!G:I,3,FALSE),"")</f>
        <v/>
      </c>
      <c r="O8355" s="26" t="str">
        <f t="shared" si="652"/>
        <v/>
      </c>
      <c r="P8355" s="28" t="str">
        <f t="shared" si="656"/>
        <v/>
      </c>
      <c r="Q8355" s="24" t="str">
        <f t="shared" si="653"/>
        <v/>
      </c>
      <c r="R8355" s="24" t="str">
        <f t="shared" si="654"/>
        <v/>
      </c>
      <c r="S8355" s="27" t="str">
        <f t="shared" si="655"/>
        <v/>
      </c>
    </row>
    <row r="8356" spans="2:19" x14ac:dyDescent="0.3">
      <c r="B8356" s="24" t="str">
        <f>_xlfn.IFNA(VLOOKUP(A8356,list!B:C,2,FALSE),"")</f>
        <v/>
      </c>
      <c r="D8356" s="24" t="str">
        <f>_xlfn.IFNA(VLOOKUP(C8356,list!$G$2:$I$10,2,FALSE),"")</f>
        <v/>
      </c>
      <c r="E8356" s="24" t="str">
        <f>_xlfn.IFNA(VLOOKUP(C8356,list!G:I,3,FALSE),"")</f>
        <v/>
      </c>
      <c r="O8356" s="26" t="str">
        <f t="shared" si="652"/>
        <v/>
      </c>
      <c r="P8356" s="28" t="str">
        <f t="shared" si="656"/>
        <v/>
      </c>
      <c r="Q8356" s="24" t="str">
        <f t="shared" si="653"/>
        <v/>
      </c>
      <c r="R8356" s="24" t="str">
        <f t="shared" si="654"/>
        <v/>
      </c>
      <c r="S8356" s="27" t="str">
        <f t="shared" si="655"/>
        <v/>
      </c>
    </row>
    <row r="8357" spans="2:19" x14ac:dyDescent="0.3">
      <c r="B8357" s="24" t="str">
        <f>_xlfn.IFNA(VLOOKUP(A8357,list!B:C,2,FALSE),"")</f>
        <v/>
      </c>
      <c r="D8357" s="24" t="str">
        <f>_xlfn.IFNA(VLOOKUP(C8357,list!$G$2:$I$10,2,FALSE),"")</f>
        <v/>
      </c>
      <c r="E8357" s="24" t="str">
        <f>_xlfn.IFNA(VLOOKUP(C8357,list!G:I,3,FALSE),"")</f>
        <v/>
      </c>
      <c r="O8357" s="26" t="str">
        <f t="shared" si="652"/>
        <v/>
      </c>
      <c r="P8357" s="28" t="str">
        <f t="shared" si="656"/>
        <v/>
      </c>
      <c r="Q8357" s="24" t="str">
        <f t="shared" si="653"/>
        <v/>
      </c>
      <c r="R8357" s="24" t="str">
        <f t="shared" si="654"/>
        <v/>
      </c>
      <c r="S8357" s="27" t="str">
        <f t="shared" si="655"/>
        <v/>
      </c>
    </row>
    <row r="8358" spans="2:19" x14ac:dyDescent="0.3">
      <c r="B8358" s="24" t="str">
        <f>_xlfn.IFNA(VLOOKUP(A8358,list!B:C,2,FALSE),"")</f>
        <v/>
      </c>
      <c r="D8358" s="24" t="str">
        <f>_xlfn.IFNA(VLOOKUP(C8358,list!$G$2:$I$10,2,FALSE),"")</f>
        <v/>
      </c>
      <c r="E8358" s="24" t="str">
        <f>_xlfn.IFNA(VLOOKUP(C8358,list!G:I,3,FALSE),"")</f>
        <v/>
      </c>
      <c r="O8358" s="26" t="str">
        <f t="shared" si="652"/>
        <v/>
      </c>
      <c r="P8358" s="28" t="str">
        <f t="shared" si="656"/>
        <v/>
      </c>
      <c r="Q8358" s="24" t="str">
        <f t="shared" si="653"/>
        <v/>
      </c>
      <c r="R8358" s="24" t="str">
        <f t="shared" si="654"/>
        <v/>
      </c>
      <c r="S8358" s="27" t="str">
        <f t="shared" si="655"/>
        <v/>
      </c>
    </row>
    <row r="8359" spans="2:19" x14ac:dyDescent="0.3">
      <c r="B8359" s="24" t="str">
        <f>_xlfn.IFNA(VLOOKUP(A8359,list!B:C,2,FALSE),"")</f>
        <v/>
      </c>
      <c r="D8359" s="24" t="str">
        <f>_xlfn.IFNA(VLOOKUP(C8359,list!$G$2:$I$10,2,FALSE),"")</f>
        <v/>
      </c>
      <c r="E8359" s="24" t="str">
        <f>_xlfn.IFNA(VLOOKUP(C8359,list!G:I,3,FALSE),"")</f>
        <v/>
      </c>
      <c r="O8359" s="26" t="str">
        <f t="shared" si="652"/>
        <v/>
      </c>
      <c r="P8359" s="28" t="str">
        <f t="shared" si="656"/>
        <v/>
      </c>
      <c r="Q8359" s="24" t="str">
        <f t="shared" si="653"/>
        <v/>
      </c>
      <c r="R8359" s="24" t="str">
        <f t="shared" si="654"/>
        <v/>
      </c>
      <c r="S8359" s="27" t="str">
        <f t="shared" si="655"/>
        <v/>
      </c>
    </row>
    <row r="8360" spans="2:19" x14ac:dyDescent="0.3">
      <c r="B8360" s="24" t="str">
        <f>_xlfn.IFNA(VLOOKUP(A8360,list!B:C,2,FALSE),"")</f>
        <v/>
      </c>
      <c r="D8360" s="24" t="str">
        <f>_xlfn.IFNA(VLOOKUP(C8360,list!$G$2:$I$10,2,FALSE),"")</f>
        <v/>
      </c>
      <c r="E8360" s="24" t="str">
        <f>_xlfn.IFNA(VLOOKUP(C8360,list!G:I,3,FALSE),"")</f>
        <v/>
      </c>
      <c r="O8360" s="26" t="str">
        <f t="shared" si="652"/>
        <v/>
      </c>
      <c r="P8360" s="28" t="str">
        <f t="shared" si="656"/>
        <v/>
      </c>
      <c r="Q8360" s="24" t="str">
        <f t="shared" si="653"/>
        <v/>
      </c>
      <c r="R8360" s="24" t="str">
        <f t="shared" si="654"/>
        <v/>
      </c>
      <c r="S8360" s="27" t="str">
        <f t="shared" si="655"/>
        <v/>
      </c>
    </row>
    <row r="8361" spans="2:19" x14ac:dyDescent="0.3">
      <c r="B8361" s="24" t="str">
        <f>_xlfn.IFNA(VLOOKUP(A8361,list!B:C,2,FALSE),"")</f>
        <v/>
      </c>
      <c r="D8361" s="24" t="str">
        <f>_xlfn.IFNA(VLOOKUP(C8361,list!$G$2:$I$10,2,FALSE),"")</f>
        <v/>
      </c>
      <c r="E8361" s="24" t="str">
        <f>_xlfn.IFNA(VLOOKUP(C8361,list!G:I,3,FALSE),"")</f>
        <v/>
      </c>
      <c r="O8361" s="26" t="str">
        <f t="shared" si="652"/>
        <v/>
      </c>
      <c r="P8361" s="28" t="str">
        <f t="shared" si="656"/>
        <v/>
      </c>
      <c r="Q8361" s="24" t="str">
        <f t="shared" si="653"/>
        <v/>
      </c>
      <c r="R8361" s="24" t="str">
        <f t="shared" si="654"/>
        <v/>
      </c>
      <c r="S8361" s="27" t="str">
        <f t="shared" si="655"/>
        <v/>
      </c>
    </row>
    <row r="8362" spans="2:19" x14ac:dyDescent="0.3">
      <c r="B8362" s="24" t="str">
        <f>_xlfn.IFNA(VLOOKUP(A8362,list!B:C,2,FALSE),"")</f>
        <v/>
      </c>
      <c r="D8362" s="24" t="str">
        <f>_xlfn.IFNA(VLOOKUP(C8362,list!$G$2:$I$10,2,FALSE),"")</f>
        <v/>
      </c>
      <c r="E8362" s="24" t="str">
        <f>_xlfn.IFNA(VLOOKUP(C8362,list!G:I,3,FALSE),"")</f>
        <v/>
      </c>
      <c r="O8362" s="26" t="str">
        <f t="shared" si="652"/>
        <v/>
      </c>
      <c r="P8362" s="28" t="str">
        <f t="shared" si="656"/>
        <v/>
      </c>
      <c r="Q8362" s="24" t="str">
        <f t="shared" si="653"/>
        <v/>
      </c>
      <c r="R8362" s="24" t="str">
        <f t="shared" si="654"/>
        <v/>
      </c>
      <c r="S8362" s="27" t="str">
        <f t="shared" si="655"/>
        <v/>
      </c>
    </row>
    <row r="8363" spans="2:19" x14ac:dyDescent="0.3">
      <c r="B8363" s="24" t="str">
        <f>_xlfn.IFNA(VLOOKUP(A8363,list!B:C,2,FALSE),"")</f>
        <v/>
      </c>
      <c r="D8363" s="24" t="str">
        <f>_xlfn.IFNA(VLOOKUP(C8363,list!$G$2:$I$10,2,FALSE),"")</f>
        <v/>
      </c>
      <c r="E8363" s="24" t="str">
        <f>_xlfn.IFNA(VLOOKUP(C8363,list!G:I,3,FALSE),"")</f>
        <v/>
      </c>
      <c r="O8363" s="26" t="str">
        <f t="shared" si="652"/>
        <v/>
      </c>
      <c r="P8363" s="28" t="str">
        <f t="shared" si="656"/>
        <v/>
      </c>
      <c r="Q8363" s="24" t="str">
        <f t="shared" si="653"/>
        <v/>
      </c>
      <c r="R8363" s="24" t="str">
        <f t="shared" si="654"/>
        <v/>
      </c>
      <c r="S8363" s="27" t="str">
        <f t="shared" si="655"/>
        <v/>
      </c>
    </row>
    <row r="8364" spans="2:19" x14ac:dyDescent="0.3">
      <c r="B8364" s="24" t="str">
        <f>_xlfn.IFNA(VLOOKUP(A8364,list!B:C,2,FALSE),"")</f>
        <v/>
      </c>
      <c r="D8364" s="24" t="str">
        <f>_xlfn.IFNA(VLOOKUP(C8364,list!$G$2:$I$10,2,FALSE),"")</f>
        <v/>
      </c>
      <c r="E8364" s="24" t="str">
        <f>_xlfn.IFNA(VLOOKUP(C8364,list!G:I,3,FALSE),"")</f>
        <v/>
      </c>
      <c r="O8364" s="26" t="str">
        <f t="shared" si="652"/>
        <v/>
      </c>
      <c r="P8364" s="28" t="str">
        <f t="shared" si="656"/>
        <v/>
      </c>
      <c r="Q8364" s="24" t="str">
        <f t="shared" si="653"/>
        <v/>
      </c>
      <c r="R8364" s="24" t="str">
        <f t="shared" si="654"/>
        <v/>
      </c>
      <c r="S8364" s="27" t="str">
        <f t="shared" si="655"/>
        <v/>
      </c>
    </row>
    <row r="8365" spans="2:19" x14ac:dyDescent="0.3">
      <c r="B8365" s="24" t="str">
        <f>_xlfn.IFNA(VLOOKUP(A8365,list!B:C,2,FALSE),"")</f>
        <v/>
      </c>
      <c r="D8365" s="24" t="str">
        <f>_xlfn.IFNA(VLOOKUP(C8365,list!$G$2:$I$10,2,FALSE),"")</f>
        <v/>
      </c>
      <c r="E8365" s="24" t="str">
        <f>_xlfn.IFNA(VLOOKUP(C8365,list!G:I,3,FALSE),"")</f>
        <v/>
      </c>
      <c r="O8365" s="26" t="str">
        <f t="shared" si="652"/>
        <v/>
      </c>
      <c r="P8365" s="28" t="str">
        <f t="shared" si="656"/>
        <v/>
      </c>
      <c r="Q8365" s="24" t="str">
        <f t="shared" si="653"/>
        <v/>
      </c>
      <c r="R8365" s="24" t="str">
        <f t="shared" si="654"/>
        <v/>
      </c>
      <c r="S8365" s="27" t="str">
        <f t="shared" si="655"/>
        <v/>
      </c>
    </row>
    <row r="8366" spans="2:19" x14ac:dyDescent="0.3">
      <c r="B8366" s="24" t="str">
        <f>_xlfn.IFNA(VLOOKUP(A8366,list!B:C,2,FALSE),"")</f>
        <v/>
      </c>
      <c r="D8366" s="24" t="str">
        <f>_xlfn.IFNA(VLOOKUP(C8366,list!$G$2:$I$10,2,FALSE),"")</f>
        <v/>
      </c>
      <c r="E8366" s="24" t="str">
        <f>_xlfn.IFNA(VLOOKUP(C8366,list!G:I,3,FALSE),"")</f>
        <v/>
      </c>
      <c r="O8366" s="26" t="str">
        <f t="shared" si="652"/>
        <v/>
      </c>
      <c r="P8366" s="28" t="str">
        <f t="shared" si="656"/>
        <v/>
      </c>
      <c r="Q8366" s="24" t="str">
        <f t="shared" si="653"/>
        <v/>
      </c>
      <c r="R8366" s="24" t="str">
        <f t="shared" si="654"/>
        <v/>
      </c>
      <c r="S8366" s="27" t="str">
        <f t="shared" si="655"/>
        <v/>
      </c>
    </row>
    <row r="8367" spans="2:19" x14ac:dyDescent="0.3">
      <c r="B8367" s="24" t="str">
        <f>_xlfn.IFNA(VLOOKUP(A8367,list!B:C,2,FALSE),"")</f>
        <v/>
      </c>
      <c r="D8367" s="24" t="str">
        <f>_xlfn.IFNA(VLOOKUP(C8367,list!$G$2:$I$10,2,FALSE),"")</f>
        <v/>
      </c>
      <c r="E8367" s="24" t="str">
        <f>_xlfn.IFNA(VLOOKUP(C8367,list!G:I,3,FALSE),"")</f>
        <v/>
      </c>
      <c r="O8367" s="26" t="str">
        <f t="shared" si="652"/>
        <v/>
      </c>
      <c r="P8367" s="28" t="str">
        <f t="shared" si="656"/>
        <v/>
      </c>
      <c r="Q8367" s="24" t="str">
        <f t="shared" si="653"/>
        <v/>
      </c>
      <c r="R8367" s="24" t="str">
        <f t="shared" si="654"/>
        <v/>
      </c>
      <c r="S8367" s="27" t="str">
        <f t="shared" si="655"/>
        <v/>
      </c>
    </row>
    <row r="8368" spans="2:19" x14ac:dyDescent="0.3">
      <c r="B8368" s="24" t="str">
        <f>_xlfn.IFNA(VLOOKUP(A8368,list!B:C,2,FALSE),"")</f>
        <v/>
      </c>
      <c r="D8368" s="24" t="str">
        <f>_xlfn.IFNA(VLOOKUP(C8368,list!$G$2:$I$10,2,FALSE),"")</f>
        <v/>
      </c>
      <c r="E8368" s="24" t="str">
        <f>_xlfn.IFNA(VLOOKUP(C8368,list!G:I,3,FALSE),"")</f>
        <v/>
      </c>
      <c r="O8368" s="26" t="str">
        <f t="shared" si="652"/>
        <v/>
      </c>
      <c r="P8368" s="28" t="str">
        <f t="shared" si="656"/>
        <v/>
      </c>
      <c r="Q8368" s="24" t="str">
        <f t="shared" si="653"/>
        <v/>
      </c>
      <c r="R8368" s="24" t="str">
        <f t="shared" si="654"/>
        <v/>
      </c>
      <c r="S8368" s="27" t="str">
        <f t="shared" si="655"/>
        <v/>
      </c>
    </row>
    <row r="8369" spans="2:19" x14ac:dyDescent="0.3">
      <c r="B8369" s="24" t="str">
        <f>_xlfn.IFNA(VLOOKUP(A8369,list!B:C,2,FALSE),"")</f>
        <v/>
      </c>
      <c r="D8369" s="24" t="str">
        <f>_xlfn.IFNA(VLOOKUP(C8369,list!$G$2:$I$10,2,FALSE),"")</f>
        <v/>
      </c>
      <c r="E8369" s="24" t="str">
        <f>_xlfn.IFNA(VLOOKUP(C8369,list!G:I,3,FALSE),"")</f>
        <v/>
      </c>
      <c r="O8369" s="26" t="str">
        <f t="shared" si="652"/>
        <v/>
      </c>
      <c r="P8369" s="28" t="str">
        <f t="shared" si="656"/>
        <v/>
      </c>
      <c r="Q8369" s="24" t="str">
        <f t="shared" si="653"/>
        <v/>
      </c>
      <c r="R8369" s="24" t="str">
        <f t="shared" si="654"/>
        <v/>
      </c>
      <c r="S8369" s="27" t="str">
        <f t="shared" si="655"/>
        <v/>
      </c>
    </row>
    <row r="8370" spans="2:19" x14ac:dyDescent="0.3">
      <c r="B8370" s="24" t="str">
        <f>_xlfn.IFNA(VLOOKUP(A8370,list!B:C,2,FALSE),"")</f>
        <v/>
      </c>
      <c r="D8370" s="24" t="str">
        <f>_xlfn.IFNA(VLOOKUP(C8370,list!$G$2:$I$10,2,FALSE),"")</f>
        <v/>
      </c>
      <c r="E8370" s="24" t="str">
        <f>_xlfn.IFNA(VLOOKUP(C8370,list!G:I,3,FALSE),"")</f>
        <v/>
      </c>
      <c r="O8370" s="26" t="str">
        <f t="shared" si="652"/>
        <v/>
      </c>
      <c r="P8370" s="28" t="str">
        <f t="shared" si="656"/>
        <v/>
      </c>
      <c r="Q8370" s="24" t="str">
        <f t="shared" si="653"/>
        <v/>
      </c>
      <c r="R8370" s="24" t="str">
        <f t="shared" si="654"/>
        <v/>
      </c>
      <c r="S8370" s="27" t="str">
        <f t="shared" si="655"/>
        <v/>
      </c>
    </row>
    <row r="8371" spans="2:19" x14ac:dyDescent="0.3">
      <c r="B8371" s="24" t="str">
        <f>_xlfn.IFNA(VLOOKUP(A8371,list!B:C,2,FALSE),"")</f>
        <v/>
      </c>
      <c r="D8371" s="24" t="str">
        <f>_xlfn.IFNA(VLOOKUP(C8371,list!$G$2:$I$10,2,FALSE),"")</f>
        <v/>
      </c>
      <c r="E8371" s="24" t="str">
        <f>_xlfn.IFNA(VLOOKUP(C8371,list!G:I,3,FALSE),"")</f>
        <v/>
      </c>
      <c r="O8371" s="26" t="str">
        <f t="shared" si="652"/>
        <v/>
      </c>
      <c r="P8371" s="28" t="str">
        <f t="shared" si="656"/>
        <v/>
      </c>
      <c r="Q8371" s="24" t="str">
        <f t="shared" si="653"/>
        <v/>
      </c>
      <c r="R8371" s="24" t="str">
        <f t="shared" si="654"/>
        <v/>
      </c>
      <c r="S8371" s="27" t="str">
        <f t="shared" si="655"/>
        <v/>
      </c>
    </row>
    <row r="8372" spans="2:19" x14ac:dyDescent="0.3">
      <c r="B8372" s="24" t="str">
        <f>_xlfn.IFNA(VLOOKUP(A8372,list!B:C,2,FALSE),"")</f>
        <v/>
      </c>
      <c r="D8372" s="24" t="str">
        <f>_xlfn.IFNA(VLOOKUP(C8372,list!$G$2:$I$10,2,FALSE),"")</f>
        <v/>
      </c>
      <c r="E8372" s="24" t="str">
        <f>_xlfn.IFNA(VLOOKUP(C8372,list!G:I,3,FALSE),"")</f>
        <v/>
      </c>
      <c r="O8372" s="26" t="str">
        <f t="shared" si="652"/>
        <v/>
      </c>
      <c r="P8372" s="28" t="str">
        <f t="shared" si="656"/>
        <v/>
      </c>
      <c r="Q8372" s="24" t="str">
        <f t="shared" si="653"/>
        <v/>
      </c>
      <c r="R8372" s="24" t="str">
        <f t="shared" si="654"/>
        <v/>
      </c>
      <c r="S8372" s="27" t="str">
        <f t="shared" si="655"/>
        <v/>
      </c>
    </row>
    <row r="8373" spans="2:19" x14ac:dyDescent="0.3">
      <c r="B8373" s="24" t="str">
        <f>_xlfn.IFNA(VLOOKUP(A8373,list!B:C,2,FALSE),"")</f>
        <v/>
      </c>
      <c r="D8373" s="24" t="str">
        <f>_xlfn.IFNA(VLOOKUP(C8373,list!$G$2:$I$10,2,FALSE),"")</f>
        <v/>
      </c>
      <c r="E8373" s="24" t="str">
        <f>_xlfn.IFNA(VLOOKUP(C8373,list!G:I,3,FALSE),"")</f>
        <v/>
      </c>
      <c r="O8373" s="26" t="str">
        <f t="shared" si="652"/>
        <v/>
      </c>
      <c r="P8373" s="28" t="str">
        <f t="shared" si="656"/>
        <v/>
      </c>
      <c r="Q8373" s="24" t="str">
        <f t="shared" si="653"/>
        <v/>
      </c>
      <c r="R8373" s="24" t="str">
        <f t="shared" si="654"/>
        <v/>
      </c>
      <c r="S8373" s="27" t="str">
        <f t="shared" si="655"/>
        <v/>
      </c>
    </row>
    <row r="8374" spans="2:19" x14ac:dyDescent="0.3">
      <c r="B8374" s="24" t="str">
        <f>_xlfn.IFNA(VLOOKUP(A8374,list!B:C,2,FALSE),"")</f>
        <v/>
      </c>
      <c r="D8374" s="24" t="str">
        <f>_xlfn.IFNA(VLOOKUP(C8374,list!$G$2:$I$10,2,FALSE),"")</f>
        <v/>
      </c>
      <c r="E8374" s="24" t="str">
        <f>_xlfn.IFNA(VLOOKUP(C8374,list!G:I,3,FALSE),"")</f>
        <v/>
      </c>
      <c r="O8374" s="26" t="str">
        <f t="shared" si="652"/>
        <v/>
      </c>
      <c r="P8374" s="28" t="str">
        <f t="shared" si="656"/>
        <v/>
      </c>
      <c r="Q8374" s="24" t="str">
        <f t="shared" si="653"/>
        <v/>
      </c>
      <c r="R8374" s="24" t="str">
        <f t="shared" si="654"/>
        <v/>
      </c>
      <c r="S8374" s="27" t="str">
        <f t="shared" si="655"/>
        <v/>
      </c>
    </row>
    <row r="8375" spans="2:19" x14ac:dyDescent="0.3">
      <c r="B8375" s="24" t="str">
        <f>_xlfn.IFNA(VLOOKUP(A8375,list!B:C,2,FALSE),"")</f>
        <v/>
      </c>
      <c r="D8375" s="24" t="str">
        <f>_xlfn.IFNA(VLOOKUP(C8375,list!$G$2:$I$10,2,FALSE),"")</f>
        <v/>
      </c>
      <c r="E8375" s="24" t="str">
        <f>_xlfn.IFNA(VLOOKUP(C8375,list!G:I,3,FALSE),"")</f>
        <v/>
      </c>
      <c r="O8375" s="26" t="str">
        <f t="shared" si="652"/>
        <v/>
      </c>
      <c r="P8375" s="28" t="str">
        <f t="shared" si="656"/>
        <v/>
      </c>
      <c r="Q8375" s="24" t="str">
        <f t="shared" si="653"/>
        <v/>
      </c>
      <c r="R8375" s="24" t="str">
        <f t="shared" si="654"/>
        <v/>
      </c>
      <c r="S8375" s="27" t="str">
        <f t="shared" si="655"/>
        <v/>
      </c>
    </row>
    <row r="8376" spans="2:19" x14ac:dyDescent="0.3">
      <c r="B8376" s="24" t="str">
        <f>_xlfn.IFNA(VLOOKUP(A8376,list!B:C,2,FALSE),"")</f>
        <v/>
      </c>
      <c r="D8376" s="24" t="str">
        <f>_xlfn.IFNA(VLOOKUP(C8376,list!$G$2:$I$10,2,FALSE),"")</f>
        <v/>
      </c>
      <c r="E8376" s="24" t="str">
        <f>_xlfn.IFNA(VLOOKUP(C8376,list!G:I,3,FALSE),"")</f>
        <v/>
      </c>
      <c r="O8376" s="26" t="str">
        <f t="shared" si="652"/>
        <v/>
      </c>
      <c r="P8376" s="28" t="str">
        <f t="shared" si="656"/>
        <v/>
      </c>
      <c r="Q8376" s="24" t="str">
        <f t="shared" si="653"/>
        <v/>
      </c>
      <c r="R8376" s="24" t="str">
        <f t="shared" si="654"/>
        <v/>
      </c>
      <c r="S8376" s="27" t="str">
        <f t="shared" si="655"/>
        <v/>
      </c>
    </row>
    <row r="8377" spans="2:19" x14ac:dyDescent="0.3">
      <c r="B8377" s="24" t="str">
        <f>_xlfn.IFNA(VLOOKUP(A8377,list!B:C,2,FALSE),"")</f>
        <v/>
      </c>
      <c r="D8377" s="24" t="str">
        <f>_xlfn.IFNA(VLOOKUP(C8377,list!$G$2:$I$10,2,FALSE),"")</f>
        <v/>
      </c>
      <c r="E8377" s="24" t="str">
        <f>_xlfn.IFNA(VLOOKUP(C8377,list!G:I,3,FALSE),"")</f>
        <v/>
      </c>
      <c r="O8377" s="26" t="str">
        <f t="shared" si="652"/>
        <v/>
      </c>
      <c r="P8377" s="28" t="str">
        <f t="shared" si="656"/>
        <v/>
      </c>
      <c r="Q8377" s="24" t="str">
        <f t="shared" si="653"/>
        <v/>
      </c>
      <c r="R8377" s="24" t="str">
        <f t="shared" si="654"/>
        <v/>
      </c>
      <c r="S8377" s="27" t="str">
        <f t="shared" si="655"/>
        <v/>
      </c>
    </row>
    <row r="8378" spans="2:19" x14ac:dyDescent="0.3">
      <c r="B8378" s="24" t="str">
        <f>_xlfn.IFNA(VLOOKUP(A8378,list!B:C,2,FALSE),"")</f>
        <v/>
      </c>
      <c r="D8378" s="24" t="str">
        <f>_xlfn.IFNA(VLOOKUP(C8378,list!$G$2:$I$10,2,FALSE),"")</f>
        <v/>
      </c>
      <c r="E8378" s="24" t="str">
        <f>_xlfn.IFNA(VLOOKUP(C8378,list!G:I,3,FALSE),"")</f>
        <v/>
      </c>
      <c r="O8378" s="26" t="str">
        <f t="shared" si="652"/>
        <v/>
      </c>
      <c r="P8378" s="28" t="str">
        <f t="shared" si="656"/>
        <v/>
      </c>
      <c r="Q8378" s="24" t="str">
        <f t="shared" si="653"/>
        <v/>
      </c>
      <c r="R8378" s="24" t="str">
        <f t="shared" si="654"/>
        <v/>
      </c>
      <c r="S8378" s="27" t="str">
        <f t="shared" si="655"/>
        <v/>
      </c>
    </row>
    <row r="8379" spans="2:19" x14ac:dyDescent="0.3">
      <c r="B8379" s="24" t="str">
        <f>_xlfn.IFNA(VLOOKUP(A8379,list!B:C,2,FALSE),"")</f>
        <v/>
      </c>
      <c r="D8379" s="24" t="str">
        <f>_xlfn.IFNA(VLOOKUP(C8379,list!$G$2:$I$10,2,FALSE),"")</f>
        <v/>
      </c>
      <c r="E8379" s="24" t="str">
        <f>_xlfn.IFNA(VLOOKUP(C8379,list!G:I,3,FALSE),"")</f>
        <v/>
      </c>
      <c r="O8379" s="26" t="str">
        <f t="shared" si="652"/>
        <v/>
      </c>
      <c r="P8379" s="28" t="str">
        <f t="shared" si="656"/>
        <v/>
      </c>
      <c r="Q8379" s="24" t="str">
        <f t="shared" si="653"/>
        <v/>
      </c>
      <c r="R8379" s="24" t="str">
        <f t="shared" si="654"/>
        <v/>
      </c>
      <c r="S8379" s="27" t="str">
        <f t="shared" si="655"/>
        <v/>
      </c>
    </row>
    <row r="8380" spans="2:19" x14ac:dyDescent="0.3">
      <c r="B8380" s="24" t="str">
        <f>_xlfn.IFNA(VLOOKUP(A8380,list!B:C,2,FALSE),"")</f>
        <v/>
      </c>
      <c r="D8380" s="24" t="str">
        <f>_xlfn.IFNA(VLOOKUP(C8380,list!$G$2:$I$10,2,FALSE),"")</f>
        <v/>
      </c>
      <c r="E8380" s="24" t="str">
        <f>_xlfn.IFNA(VLOOKUP(C8380,list!G:I,3,FALSE),"")</f>
        <v/>
      </c>
      <c r="O8380" s="26" t="str">
        <f t="shared" si="652"/>
        <v/>
      </c>
      <c r="P8380" s="28" t="str">
        <f t="shared" si="656"/>
        <v/>
      </c>
      <c r="Q8380" s="24" t="str">
        <f t="shared" si="653"/>
        <v/>
      </c>
      <c r="R8380" s="24" t="str">
        <f t="shared" si="654"/>
        <v/>
      </c>
      <c r="S8380" s="27" t="str">
        <f t="shared" si="655"/>
        <v/>
      </c>
    </row>
    <row r="8381" spans="2:19" x14ac:dyDescent="0.3">
      <c r="B8381" s="24" t="str">
        <f>_xlfn.IFNA(VLOOKUP(A8381,list!B:C,2,FALSE),"")</f>
        <v/>
      </c>
      <c r="D8381" s="24" t="str">
        <f>_xlfn.IFNA(VLOOKUP(C8381,list!$G$2:$I$10,2,FALSE),"")</f>
        <v/>
      </c>
      <c r="E8381" s="24" t="str">
        <f>_xlfn.IFNA(VLOOKUP(C8381,list!G:I,3,FALSE),"")</f>
        <v/>
      </c>
      <c r="O8381" s="26" t="str">
        <f t="shared" si="652"/>
        <v/>
      </c>
      <c r="P8381" s="28" t="str">
        <f t="shared" si="656"/>
        <v/>
      </c>
      <c r="Q8381" s="24" t="str">
        <f t="shared" si="653"/>
        <v/>
      </c>
      <c r="R8381" s="24" t="str">
        <f t="shared" si="654"/>
        <v/>
      </c>
      <c r="S8381" s="27" t="str">
        <f t="shared" si="655"/>
        <v/>
      </c>
    </row>
    <row r="8382" spans="2:19" x14ac:dyDescent="0.3">
      <c r="B8382" s="24" t="str">
        <f>_xlfn.IFNA(VLOOKUP(A8382,list!B:C,2,FALSE),"")</f>
        <v/>
      </c>
      <c r="D8382" s="24" t="str">
        <f>_xlfn.IFNA(VLOOKUP(C8382,list!$G$2:$I$10,2,FALSE),"")</f>
        <v/>
      </c>
      <c r="E8382" s="24" t="str">
        <f>_xlfn.IFNA(VLOOKUP(C8382,list!G:I,3,FALSE),"")</f>
        <v/>
      </c>
      <c r="O8382" s="26" t="str">
        <f t="shared" si="652"/>
        <v/>
      </c>
      <c r="P8382" s="28" t="str">
        <f t="shared" si="656"/>
        <v/>
      </c>
      <c r="Q8382" s="24" t="str">
        <f t="shared" si="653"/>
        <v/>
      </c>
      <c r="R8382" s="24" t="str">
        <f t="shared" si="654"/>
        <v/>
      </c>
      <c r="S8382" s="27" t="str">
        <f t="shared" si="655"/>
        <v/>
      </c>
    </row>
    <row r="8383" spans="2:19" x14ac:dyDescent="0.3">
      <c r="B8383" s="24" t="str">
        <f>_xlfn.IFNA(VLOOKUP(A8383,list!B:C,2,FALSE),"")</f>
        <v/>
      </c>
      <c r="D8383" s="24" t="str">
        <f>_xlfn.IFNA(VLOOKUP(C8383,list!$G$2:$I$10,2,FALSE),"")</f>
        <v/>
      </c>
      <c r="E8383" s="24" t="str">
        <f>_xlfn.IFNA(VLOOKUP(C8383,list!G:I,3,FALSE),"")</f>
        <v/>
      </c>
      <c r="O8383" s="26" t="str">
        <f t="shared" si="652"/>
        <v/>
      </c>
      <c r="P8383" s="28" t="str">
        <f t="shared" si="656"/>
        <v/>
      </c>
      <c r="Q8383" s="24" t="str">
        <f t="shared" si="653"/>
        <v/>
      </c>
      <c r="R8383" s="24" t="str">
        <f t="shared" si="654"/>
        <v/>
      </c>
      <c r="S8383" s="27" t="str">
        <f t="shared" si="655"/>
        <v/>
      </c>
    </row>
    <row r="8384" spans="2:19" x14ac:dyDescent="0.3">
      <c r="B8384" s="24" t="str">
        <f>_xlfn.IFNA(VLOOKUP(A8384,list!B:C,2,FALSE),"")</f>
        <v/>
      </c>
      <c r="D8384" s="24" t="str">
        <f>_xlfn.IFNA(VLOOKUP(C8384,list!$G$2:$I$10,2,FALSE),"")</f>
        <v/>
      </c>
      <c r="E8384" s="24" t="str">
        <f>_xlfn.IFNA(VLOOKUP(C8384,list!G:I,3,FALSE),"")</f>
        <v/>
      </c>
      <c r="O8384" s="26" t="str">
        <f t="shared" si="652"/>
        <v/>
      </c>
      <c r="P8384" s="28" t="str">
        <f t="shared" si="656"/>
        <v/>
      </c>
      <c r="Q8384" s="24" t="str">
        <f t="shared" si="653"/>
        <v/>
      </c>
      <c r="R8384" s="24" t="str">
        <f t="shared" si="654"/>
        <v/>
      </c>
      <c r="S8384" s="27" t="str">
        <f t="shared" si="655"/>
        <v/>
      </c>
    </row>
    <row r="8385" spans="2:19" x14ac:dyDescent="0.3">
      <c r="B8385" s="24" t="str">
        <f>_xlfn.IFNA(VLOOKUP(A8385,list!B:C,2,FALSE),"")</f>
        <v/>
      </c>
      <c r="D8385" s="24" t="str">
        <f>_xlfn.IFNA(VLOOKUP(C8385,list!$G$2:$I$10,2,FALSE),"")</f>
        <v/>
      </c>
      <c r="E8385" s="24" t="str">
        <f>_xlfn.IFNA(VLOOKUP(C8385,list!G:I,3,FALSE),"")</f>
        <v/>
      </c>
      <c r="O8385" s="26" t="str">
        <f t="shared" si="652"/>
        <v/>
      </c>
      <c r="P8385" s="28" t="str">
        <f t="shared" si="656"/>
        <v/>
      </c>
      <c r="Q8385" s="24" t="str">
        <f t="shared" si="653"/>
        <v/>
      </c>
      <c r="R8385" s="24" t="str">
        <f t="shared" si="654"/>
        <v/>
      </c>
      <c r="S8385" s="27" t="str">
        <f t="shared" si="655"/>
        <v/>
      </c>
    </row>
    <row r="8386" spans="2:19" x14ac:dyDescent="0.3">
      <c r="B8386" s="24" t="str">
        <f>_xlfn.IFNA(VLOOKUP(A8386,list!B:C,2,FALSE),"")</f>
        <v/>
      </c>
      <c r="D8386" s="24" t="str">
        <f>_xlfn.IFNA(VLOOKUP(C8386,list!$G$2:$I$10,2,FALSE),"")</f>
        <v/>
      </c>
      <c r="E8386" s="24" t="str">
        <f>_xlfn.IFNA(VLOOKUP(C8386,list!G:I,3,FALSE),"")</f>
        <v/>
      </c>
      <c r="O8386" s="26" t="str">
        <f t="shared" ref="O8386:O8449" si="657">IFERROR(IF(H8386="","",DATE(YEAR(H8386),MONTH(H8386),1)),"")</f>
        <v/>
      </c>
      <c r="P8386" s="28" t="str">
        <f t="shared" si="656"/>
        <v/>
      </c>
      <c r="Q8386" s="24" t="str">
        <f t="shared" ref="Q8386:Q8449" si="658">IFERROR(IF(J8386="","",MONTH(EOMONTH(J8386,(DAY(J8386)&gt;15)+0))),"")</f>
        <v/>
      </c>
      <c r="R8386" s="24" t="str">
        <f t="shared" ref="R8386:R8449" si="659">IFERROR(IF(J8386="","",IF(AND(MONTH(J8386)=12,Q8386=1),YEAR(J8386)+1,YEAR(J8386))),"")</f>
        <v/>
      </c>
      <c r="S8386" s="27" t="str">
        <f t="shared" ref="S8386:S8449" si="660">IF(OR(Q8386="",R8386=""),"",DATE(R8386,Q8386,1))</f>
        <v/>
      </c>
    </row>
    <row r="8387" spans="2:19" x14ac:dyDescent="0.3">
      <c r="B8387" s="24" t="str">
        <f>_xlfn.IFNA(VLOOKUP(A8387,list!B:C,2,FALSE),"")</f>
        <v/>
      </c>
      <c r="D8387" s="24" t="str">
        <f>_xlfn.IFNA(VLOOKUP(C8387,list!$G$2:$I$10,2,FALSE),"")</f>
        <v/>
      </c>
      <c r="E8387" s="24" t="str">
        <f>_xlfn.IFNA(VLOOKUP(C8387,list!G:I,3,FALSE),"")</f>
        <v/>
      </c>
      <c r="O8387" s="26" t="str">
        <f t="shared" si="657"/>
        <v/>
      </c>
      <c r="P8387" s="28" t="str">
        <f t="shared" ref="P8387:P8450" si="661">IFERROR(IF(J8387&gt;0,((J8387-H8387)/7),""),"")</f>
        <v/>
      </c>
      <c r="Q8387" s="24" t="str">
        <f t="shared" si="658"/>
        <v/>
      </c>
      <c r="R8387" s="24" t="str">
        <f t="shared" si="659"/>
        <v/>
      </c>
      <c r="S8387" s="27" t="str">
        <f t="shared" si="660"/>
        <v/>
      </c>
    </row>
    <row r="8388" spans="2:19" x14ac:dyDescent="0.3">
      <c r="B8388" s="24" t="str">
        <f>_xlfn.IFNA(VLOOKUP(A8388,list!B:C,2,FALSE),"")</f>
        <v/>
      </c>
      <c r="D8388" s="24" t="str">
        <f>_xlfn.IFNA(VLOOKUP(C8388,list!$G$2:$I$10,2,FALSE),"")</f>
        <v/>
      </c>
      <c r="E8388" s="24" t="str">
        <f>_xlfn.IFNA(VLOOKUP(C8388,list!G:I,3,FALSE),"")</f>
        <v/>
      </c>
      <c r="O8388" s="26" t="str">
        <f t="shared" si="657"/>
        <v/>
      </c>
      <c r="P8388" s="28" t="str">
        <f t="shared" si="661"/>
        <v/>
      </c>
      <c r="Q8388" s="24" t="str">
        <f t="shared" si="658"/>
        <v/>
      </c>
      <c r="R8388" s="24" t="str">
        <f t="shared" si="659"/>
        <v/>
      </c>
      <c r="S8388" s="27" t="str">
        <f t="shared" si="660"/>
        <v/>
      </c>
    </row>
    <row r="8389" spans="2:19" x14ac:dyDescent="0.3">
      <c r="B8389" s="24" t="str">
        <f>_xlfn.IFNA(VLOOKUP(A8389,list!B:C,2,FALSE),"")</f>
        <v/>
      </c>
      <c r="D8389" s="24" t="str">
        <f>_xlfn.IFNA(VLOOKUP(C8389,list!$G$2:$I$10,2,FALSE),"")</f>
        <v/>
      </c>
      <c r="E8389" s="24" t="str">
        <f>_xlfn.IFNA(VLOOKUP(C8389,list!G:I,3,FALSE),"")</f>
        <v/>
      </c>
      <c r="O8389" s="26" t="str">
        <f t="shared" si="657"/>
        <v/>
      </c>
      <c r="P8389" s="28" t="str">
        <f t="shared" si="661"/>
        <v/>
      </c>
      <c r="Q8389" s="24" t="str">
        <f t="shared" si="658"/>
        <v/>
      </c>
      <c r="R8389" s="24" t="str">
        <f t="shared" si="659"/>
        <v/>
      </c>
      <c r="S8389" s="27" t="str">
        <f t="shared" si="660"/>
        <v/>
      </c>
    </row>
    <row r="8390" spans="2:19" x14ac:dyDescent="0.3">
      <c r="B8390" s="24" t="str">
        <f>_xlfn.IFNA(VLOOKUP(A8390,list!B:C,2,FALSE),"")</f>
        <v/>
      </c>
      <c r="D8390" s="24" t="str">
        <f>_xlfn.IFNA(VLOOKUP(C8390,list!$G$2:$I$10,2,FALSE),"")</f>
        <v/>
      </c>
      <c r="E8390" s="24" t="str">
        <f>_xlfn.IFNA(VLOOKUP(C8390,list!G:I,3,FALSE),"")</f>
        <v/>
      </c>
      <c r="O8390" s="26" t="str">
        <f t="shared" si="657"/>
        <v/>
      </c>
      <c r="P8390" s="28" t="str">
        <f t="shared" si="661"/>
        <v/>
      </c>
      <c r="Q8390" s="24" t="str">
        <f t="shared" si="658"/>
        <v/>
      </c>
      <c r="R8390" s="24" t="str">
        <f t="shared" si="659"/>
        <v/>
      </c>
      <c r="S8390" s="27" t="str">
        <f t="shared" si="660"/>
        <v/>
      </c>
    </row>
    <row r="8391" spans="2:19" x14ac:dyDescent="0.3">
      <c r="B8391" s="24" t="str">
        <f>_xlfn.IFNA(VLOOKUP(A8391,list!B:C,2,FALSE),"")</f>
        <v/>
      </c>
      <c r="D8391" s="24" t="str">
        <f>_xlfn.IFNA(VLOOKUP(C8391,list!$G$2:$I$10,2,FALSE),"")</f>
        <v/>
      </c>
      <c r="E8391" s="24" t="str">
        <f>_xlfn.IFNA(VLOOKUP(C8391,list!G:I,3,FALSE),"")</f>
        <v/>
      </c>
      <c r="O8391" s="26" t="str">
        <f t="shared" si="657"/>
        <v/>
      </c>
      <c r="P8391" s="28" t="str">
        <f t="shared" si="661"/>
        <v/>
      </c>
      <c r="Q8391" s="24" t="str">
        <f t="shared" si="658"/>
        <v/>
      </c>
      <c r="R8391" s="24" t="str">
        <f t="shared" si="659"/>
        <v/>
      </c>
      <c r="S8391" s="27" t="str">
        <f t="shared" si="660"/>
        <v/>
      </c>
    </row>
    <row r="8392" spans="2:19" x14ac:dyDescent="0.3">
      <c r="B8392" s="24" t="str">
        <f>_xlfn.IFNA(VLOOKUP(A8392,list!B:C,2,FALSE),"")</f>
        <v/>
      </c>
      <c r="D8392" s="24" t="str">
        <f>_xlfn.IFNA(VLOOKUP(C8392,list!$G$2:$I$10,2,FALSE),"")</f>
        <v/>
      </c>
      <c r="E8392" s="24" t="str">
        <f>_xlfn.IFNA(VLOOKUP(C8392,list!G:I,3,FALSE),"")</f>
        <v/>
      </c>
      <c r="O8392" s="26" t="str">
        <f t="shared" si="657"/>
        <v/>
      </c>
      <c r="P8392" s="28" t="str">
        <f t="shared" si="661"/>
        <v/>
      </c>
      <c r="Q8392" s="24" t="str">
        <f t="shared" si="658"/>
        <v/>
      </c>
      <c r="R8392" s="24" t="str">
        <f t="shared" si="659"/>
        <v/>
      </c>
      <c r="S8392" s="27" t="str">
        <f t="shared" si="660"/>
        <v/>
      </c>
    </row>
    <row r="8393" spans="2:19" x14ac:dyDescent="0.3">
      <c r="B8393" s="24" t="str">
        <f>_xlfn.IFNA(VLOOKUP(A8393,list!B:C,2,FALSE),"")</f>
        <v/>
      </c>
      <c r="D8393" s="24" t="str">
        <f>_xlfn.IFNA(VLOOKUP(C8393,list!$G$2:$I$10,2,FALSE),"")</f>
        <v/>
      </c>
      <c r="E8393" s="24" t="str">
        <f>_xlfn.IFNA(VLOOKUP(C8393,list!G:I,3,FALSE),"")</f>
        <v/>
      </c>
      <c r="O8393" s="26" t="str">
        <f t="shared" si="657"/>
        <v/>
      </c>
      <c r="P8393" s="28" t="str">
        <f t="shared" si="661"/>
        <v/>
      </c>
      <c r="Q8393" s="24" t="str">
        <f t="shared" si="658"/>
        <v/>
      </c>
      <c r="R8393" s="24" t="str">
        <f t="shared" si="659"/>
        <v/>
      </c>
      <c r="S8393" s="27" t="str">
        <f t="shared" si="660"/>
        <v/>
      </c>
    </row>
    <row r="8394" spans="2:19" x14ac:dyDescent="0.3">
      <c r="B8394" s="24" t="str">
        <f>_xlfn.IFNA(VLOOKUP(A8394,list!B:C,2,FALSE),"")</f>
        <v/>
      </c>
      <c r="D8394" s="24" t="str">
        <f>_xlfn.IFNA(VLOOKUP(C8394,list!$G$2:$I$10,2,FALSE),"")</f>
        <v/>
      </c>
      <c r="E8394" s="24" t="str">
        <f>_xlfn.IFNA(VLOOKUP(C8394,list!G:I,3,FALSE),"")</f>
        <v/>
      </c>
      <c r="O8394" s="26" t="str">
        <f t="shared" si="657"/>
        <v/>
      </c>
      <c r="P8394" s="28" t="str">
        <f t="shared" si="661"/>
        <v/>
      </c>
      <c r="Q8394" s="24" t="str">
        <f t="shared" si="658"/>
        <v/>
      </c>
      <c r="R8394" s="24" t="str">
        <f t="shared" si="659"/>
        <v/>
      </c>
      <c r="S8394" s="27" t="str">
        <f t="shared" si="660"/>
        <v/>
      </c>
    </row>
    <row r="8395" spans="2:19" x14ac:dyDescent="0.3">
      <c r="B8395" s="24" t="str">
        <f>_xlfn.IFNA(VLOOKUP(A8395,list!B:C,2,FALSE),"")</f>
        <v/>
      </c>
      <c r="D8395" s="24" t="str">
        <f>_xlfn.IFNA(VLOOKUP(C8395,list!$G$2:$I$10,2,FALSE),"")</f>
        <v/>
      </c>
      <c r="E8395" s="24" t="str">
        <f>_xlfn.IFNA(VLOOKUP(C8395,list!G:I,3,FALSE),"")</f>
        <v/>
      </c>
      <c r="O8395" s="26" t="str">
        <f t="shared" si="657"/>
        <v/>
      </c>
      <c r="P8395" s="28" t="str">
        <f t="shared" si="661"/>
        <v/>
      </c>
      <c r="Q8395" s="24" t="str">
        <f t="shared" si="658"/>
        <v/>
      </c>
      <c r="R8395" s="24" t="str">
        <f t="shared" si="659"/>
        <v/>
      </c>
      <c r="S8395" s="27" t="str">
        <f t="shared" si="660"/>
        <v/>
      </c>
    </row>
    <row r="8396" spans="2:19" x14ac:dyDescent="0.3">
      <c r="B8396" s="24" t="str">
        <f>_xlfn.IFNA(VLOOKUP(A8396,list!B:C,2,FALSE),"")</f>
        <v/>
      </c>
      <c r="D8396" s="24" t="str">
        <f>_xlfn.IFNA(VLOOKUP(C8396,list!$G$2:$I$10,2,FALSE),"")</f>
        <v/>
      </c>
      <c r="E8396" s="24" t="str">
        <f>_xlfn.IFNA(VLOOKUP(C8396,list!G:I,3,FALSE),"")</f>
        <v/>
      </c>
      <c r="O8396" s="26" t="str">
        <f t="shared" si="657"/>
        <v/>
      </c>
      <c r="P8396" s="28" t="str">
        <f t="shared" si="661"/>
        <v/>
      </c>
      <c r="Q8396" s="24" t="str">
        <f t="shared" si="658"/>
        <v/>
      </c>
      <c r="R8396" s="24" t="str">
        <f t="shared" si="659"/>
        <v/>
      </c>
      <c r="S8396" s="27" t="str">
        <f t="shared" si="660"/>
        <v/>
      </c>
    </row>
    <row r="8397" spans="2:19" x14ac:dyDescent="0.3">
      <c r="B8397" s="24" t="str">
        <f>_xlfn.IFNA(VLOOKUP(A8397,list!B:C,2,FALSE),"")</f>
        <v/>
      </c>
      <c r="D8397" s="24" t="str">
        <f>_xlfn.IFNA(VLOOKUP(C8397,list!$G$2:$I$10,2,FALSE),"")</f>
        <v/>
      </c>
      <c r="E8397" s="24" t="str">
        <f>_xlfn.IFNA(VLOOKUP(C8397,list!G:I,3,FALSE),"")</f>
        <v/>
      </c>
      <c r="O8397" s="26" t="str">
        <f t="shared" si="657"/>
        <v/>
      </c>
      <c r="P8397" s="28" t="str">
        <f t="shared" si="661"/>
        <v/>
      </c>
      <c r="Q8397" s="24" t="str">
        <f t="shared" si="658"/>
        <v/>
      </c>
      <c r="R8397" s="24" t="str">
        <f t="shared" si="659"/>
        <v/>
      </c>
      <c r="S8397" s="27" t="str">
        <f t="shared" si="660"/>
        <v/>
      </c>
    </row>
    <row r="8398" spans="2:19" x14ac:dyDescent="0.3">
      <c r="B8398" s="24" t="str">
        <f>_xlfn.IFNA(VLOOKUP(A8398,list!B:C,2,FALSE),"")</f>
        <v/>
      </c>
      <c r="D8398" s="24" t="str">
        <f>_xlfn.IFNA(VLOOKUP(C8398,list!$G$2:$I$10,2,FALSE),"")</f>
        <v/>
      </c>
      <c r="E8398" s="24" t="str">
        <f>_xlfn.IFNA(VLOOKUP(C8398,list!G:I,3,FALSE),"")</f>
        <v/>
      </c>
      <c r="O8398" s="26" t="str">
        <f t="shared" si="657"/>
        <v/>
      </c>
      <c r="P8398" s="28" t="str">
        <f t="shared" si="661"/>
        <v/>
      </c>
      <c r="Q8398" s="24" t="str">
        <f t="shared" si="658"/>
        <v/>
      </c>
      <c r="R8398" s="24" t="str">
        <f t="shared" si="659"/>
        <v/>
      </c>
      <c r="S8398" s="27" t="str">
        <f t="shared" si="660"/>
        <v/>
      </c>
    </row>
    <row r="8399" spans="2:19" x14ac:dyDescent="0.3">
      <c r="B8399" s="24" t="str">
        <f>_xlfn.IFNA(VLOOKUP(A8399,list!B:C,2,FALSE),"")</f>
        <v/>
      </c>
      <c r="D8399" s="24" t="str">
        <f>_xlfn.IFNA(VLOOKUP(C8399,list!$G$2:$I$10,2,FALSE),"")</f>
        <v/>
      </c>
      <c r="E8399" s="24" t="str">
        <f>_xlfn.IFNA(VLOOKUP(C8399,list!G:I,3,FALSE),"")</f>
        <v/>
      </c>
      <c r="O8399" s="26" t="str">
        <f t="shared" si="657"/>
        <v/>
      </c>
      <c r="P8399" s="28" t="str">
        <f t="shared" si="661"/>
        <v/>
      </c>
      <c r="Q8399" s="24" t="str">
        <f t="shared" si="658"/>
        <v/>
      </c>
      <c r="R8399" s="24" t="str">
        <f t="shared" si="659"/>
        <v/>
      </c>
      <c r="S8399" s="27" t="str">
        <f t="shared" si="660"/>
        <v/>
      </c>
    </row>
    <row r="8400" spans="2:19" x14ac:dyDescent="0.3">
      <c r="B8400" s="24" t="str">
        <f>_xlfn.IFNA(VLOOKUP(A8400,list!B:C,2,FALSE),"")</f>
        <v/>
      </c>
      <c r="D8400" s="24" t="str">
        <f>_xlfn.IFNA(VLOOKUP(C8400,list!$G$2:$I$10,2,FALSE),"")</f>
        <v/>
      </c>
      <c r="E8400" s="24" t="str">
        <f>_xlfn.IFNA(VLOOKUP(C8400,list!G:I,3,FALSE),"")</f>
        <v/>
      </c>
      <c r="O8400" s="26" t="str">
        <f t="shared" si="657"/>
        <v/>
      </c>
      <c r="P8400" s="28" t="str">
        <f t="shared" si="661"/>
        <v/>
      </c>
      <c r="Q8400" s="24" t="str">
        <f t="shared" si="658"/>
        <v/>
      </c>
      <c r="R8400" s="24" t="str">
        <f t="shared" si="659"/>
        <v/>
      </c>
      <c r="S8400" s="27" t="str">
        <f t="shared" si="660"/>
        <v/>
      </c>
    </row>
    <row r="8401" spans="2:19" x14ac:dyDescent="0.3">
      <c r="B8401" s="24" t="str">
        <f>_xlfn.IFNA(VLOOKUP(A8401,list!B:C,2,FALSE),"")</f>
        <v/>
      </c>
      <c r="D8401" s="24" t="str">
        <f>_xlfn.IFNA(VLOOKUP(C8401,list!$G$2:$I$10,2,FALSE),"")</f>
        <v/>
      </c>
      <c r="E8401" s="24" t="str">
        <f>_xlfn.IFNA(VLOOKUP(C8401,list!G:I,3,FALSE),"")</f>
        <v/>
      </c>
      <c r="O8401" s="26" t="str">
        <f t="shared" si="657"/>
        <v/>
      </c>
      <c r="P8401" s="28" t="str">
        <f t="shared" si="661"/>
        <v/>
      </c>
      <c r="Q8401" s="24" t="str">
        <f t="shared" si="658"/>
        <v/>
      </c>
      <c r="R8401" s="24" t="str">
        <f t="shared" si="659"/>
        <v/>
      </c>
      <c r="S8401" s="27" t="str">
        <f t="shared" si="660"/>
        <v/>
      </c>
    </row>
    <row r="8402" spans="2:19" x14ac:dyDescent="0.3">
      <c r="B8402" s="24" t="str">
        <f>_xlfn.IFNA(VLOOKUP(A8402,list!B:C,2,FALSE),"")</f>
        <v/>
      </c>
      <c r="D8402" s="24" t="str">
        <f>_xlfn.IFNA(VLOOKUP(C8402,list!$G$2:$I$10,2,FALSE),"")</f>
        <v/>
      </c>
      <c r="E8402" s="24" t="str">
        <f>_xlfn.IFNA(VLOOKUP(C8402,list!G:I,3,FALSE),"")</f>
        <v/>
      </c>
      <c r="O8402" s="26" t="str">
        <f t="shared" si="657"/>
        <v/>
      </c>
      <c r="P8402" s="28" t="str">
        <f t="shared" si="661"/>
        <v/>
      </c>
      <c r="Q8402" s="24" t="str">
        <f t="shared" si="658"/>
        <v/>
      </c>
      <c r="R8402" s="24" t="str">
        <f t="shared" si="659"/>
        <v/>
      </c>
      <c r="S8402" s="27" t="str">
        <f t="shared" si="660"/>
        <v/>
      </c>
    </row>
    <row r="8403" spans="2:19" x14ac:dyDescent="0.3">
      <c r="B8403" s="24" t="str">
        <f>_xlfn.IFNA(VLOOKUP(A8403,list!B:C,2,FALSE),"")</f>
        <v/>
      </c>
      <c r="D8403" s="24" t="str">
        <f>_xlfn.IFNA(VLOOKUP(C8403,list!$G$2:$I$10,2,FALSE),"")</f>
        <v/>
      </c>
      <c r="E8403" s="24" t="str">
        <f>_xlfn.IFNA(VLOOKUP(C8403,list!G:I,3,FALSE),"")</f>
        <v/>
      </c>
      <c r="O8403" s="26" t="str">
        <f t="shared" si="657"/>
        <v/>
      </c>
      <c r="P8403" s="28" t="str">
        <f t="shared" si="661"/>
        <v/>
      </c>
      <c r="Q8403" s="24" t="str">
        <f t="shared" si="658"/>
        <v/>
      </c>
      <c r="R8403" s="24" t="str">
        <f t="shared" si="659"/>
        <v/>
      </c>
      <c r="S8403" s="27" t="str">
        <f t="shared" si="660"/>
        <v/>
      </c>
    </row>
    <row r="8404" spans="2:19" x14ac:dyDescent="0.3">
      <c r="B8404" s="24" t="str">
        <f>_xlfn.IFNA(VLOOKUP(A8404,list!B:C,2,FALSE),"")</f>
        <v/>
      </c>
      <c r="D8404" s="24" t="str">
        <f>_xlfn.IFNA(VLOOKUP(C8404,list!$G$2:$I$10,2,FALSE),"")</f>
        <v/>
      </c>
      <c r="E8404" s="24" t="str">
        <f>_xlfn.IFNA(VLOOKUP(C8404,list!G:I,3,FALSE),"")</f>
        <v/>
      </c>
      <c r="O8404" s="26" t="str">
        <f t="shared" si="657"/>
        <v/>
      </c>
      <c r="P8404" s="28" t="str">
        <f t="shared" si="661"/>
        <v/>
      </c>
      <c r="Q8404" s="24" t="str">
        <f t="shared" si="658"/>
        <v/>
      </c>
      <c r="R8404" s="24" t="str">
        <f t="shared" si="659"/>
        <v/>
      </c>
      <c r="S8404" s="27" t="str">
        <f t="shared" si="660"/>
        <v/>
      </c>
    </row>
    <row r="8405" spans="2:19" x14ac:dyDescent="0.3">
      <c r="B8405" s="24" t="str">
        <f>_xlfn.IFNA(VLOOKUP(A8405,list!B:C,2,FALSE),"")</f>
        <v/>
      </c>
      <c r="D8405" s="24" t="str">
        <f>_xlfn.IFNA(VLOOKUP(C8405,list!$G$2:$I$10,2,FALSE),"")</f>
        <v/>
      </c>
      <c r="E8405" s="24" t="str">
        <f>_xlfn.IFNA(VLOOKUP(C8405,list!G:I,3,FALSE),"")</f>
        <v/>
      </c>
      <c r="O8405" s="26" t="str">
        <f t="shared" si="657"/>
        <v/>
      </c>
      <c r="P8405" s="28" t="str">
        <f t="shared" si="661"/>
        <v/>
      </c>
      <c r="Q8405" s="24" t="str">
        <f t="shared" si="658"/>
        <v/>
      </c>
      <c r="R8405" s="24" t="str">
        <f t="shared" si="659"/>
        <v/>
      </c>
      <c r="S8405" s="27" t="str">
        <f t="shared" si="660"/>
        <v/>
      </c>
    </row>
    <row r="8406" spans="2:19" x14ac:dyDescent="0.3">
      <c r="B8406" s="24" t="str">
        <f>_xlfn.IFNA(VLOOKUP(A8406,list!B:C,2,FALSE),"")</f>
        <v/>
      </c>
      <c r="D8406" s="24" t="str">
        <f>_xlfn.IFNA(VLOOKUP(C8406,list!$G$2:$I$10,2,FALSE),"")</f>
        <v/>
      </c>
      <c r="E8406" s="24" t="str">
        <f>_xlfn.IFNA(VLOOKUP(C8406,list!G:I,3,FALSE),"")</f>
        <v/>
      </c>
      <c r="O8406" s="26" t="str">
        <f t="shared" si="657"/>
        <v/>
      </c>
      <c r="P8406" s="28" t="str">
        <f t="shared" si="661"/>
        <v/>
      </c>
      <c r="Q8406" s="24" t="str">
        <f t="shared" si="658"/>
        <v/>
      </c>
      <c r="R8406" s="24" t="str">
        <f t="shared" si="659"/>
        <v/>
      </c>
      <c r="S8406" s="27" t="str">
        <f t="shared" si="660"/>
        <v/>
      </c>
    </row>
    <row r="8407" spans="2:19" x14ac:dyDescent="0.3">
      <c r="B8407" s="24" t="str">
        <f>_xlfn.IFNA(VLOOKUP(A8407,list!B:C,2,FALSE),"")</f>
        <v/>
      </c>
      <c r="D8407" s="24" t="str">
        <f>_xlfn.IFNA(VLOOKUP(C8407,list!$G$2:$I$10,2,FALSE),"")</f>
        <v/>
      </c>
      <c r="E8407" s="24" t="str">
        <f>_xlfn.IFNA(VLOOKUP(C8407,list!G:I,3,FALSE),"")</f>
        <v/>
      </c>
      <c r="O8407" s="26" t="str">
        <f t="shared" si="657"/>
        <v/>
      </c>
      <c r="P8407" s="28" t="str">
        <f t="shared" si="661"/>
        <v/>
      </c>
      <c r="Q8407" s="24" t="str">
        <f t="shared" si="658"/>
        <v/>
      </c>
      <c r="R8407" s="24" t="str">
        <f t="shared" si="659"/>
        <v/>
      </c>
      <c r="S8407" s="27" t="str">
        <f t="shared" si="660"/>
        <v/>
      </c>
    </row>
    <row r="8408" spans="2:19" x14ac:dyDescent="0.3">
      <c r="B8408" s="24" t="str">
        <f>_xlfn.IFNA(VLOOKUP(A8408,list!B:C,2,FALSE),"")</f>
        <v/>
      </c>
      <c r="D8408" s="24" t="str">
        <f>_xlfn.IFNA(VLOOKUP(C8408,list!$G$2:$I$10,2,FALSE),"")</f>
        <v/>
      </c>
      <c r="E8408" s="24" t="str">
        <f>_xlfn.IFNA(VLOOKUP(C8408,list!G:I,3,FALSE),"")</f>
        <v/>
      </c>
      <c r="O8408" s="26" t="str">
        <f t="shared" si="657"/>
        <v/>
      </c>
      <c r="P8408" s="28" t="str">
        <f t="shared" si="661"/>
        <v/>
      </c>
      <c r="Q8408" s="24" t="str">
        <f t="shared" si="658"/>
        <v/>
      </c>
      <c r="R8408" s="24" t="str">
        <f t="shared" si="659"/>
        <v/>
      </c>
      <c r="S8408" s="27" t="str">
        <f t="shared" si="660"/>
        <v/>
      </c>
    </row>
    <row r="8409" spans="2:19" x14ac:dyDescent="0.3">
      <c r="B8409" s="24" t="str">
        <f>_xlfn.IFNA(VLOOKUP(A8409,list!B:C,2,FALSE),"")</f>
        <v/>
      </c>
      <c r="D8409" s="24" t="str">
        <f>_xlfn.IFNA(VLOOKUP(C8409,list!$G$2:$I$10,2,FALSE),"")</f>
        <v/>
      </c>
      <c r="E8409" s="24" t="str">
        <f>_xlfn.IFNA(VLOOKUP(C8409,list!G:I,3,FALSE),"")</f>
        <v/>
      </c>
      <c r="O8409" s="26" t="str">
        <f t="shared" si="657"/>
        <v/>
      </c>
      <c r="P8409" s="28" t="str">
        <f t="shared" si="661"/>
        <v/>
      </c>
      <c r="Q8409" s="24" t="str">
        <f t="shared" si="658"/>
        <v/>
      </c>
      <c r="R8409" s="24" t="str">
        <f t="shared" si="659"/>
        <v/>
      </c>
      <c r="S8409" s="27" t="str">
        <f t="shared" si="660"/>
        <v/>
      </c>
    </row>
    <row r="8410" spans="2:19" x14ac:dyDescent="0.3">
      <c r="B8410" s="24" t="str">
        <f>_xlfn.IFNA(VLOOKUP(A8410,list!B:C,2,FALSE),"")</f>
        <v/>
      </c>
      <c r="D8410" s="24" t="str">
        <f>_xlfn.IFNA(VLOOKUP(C8410,list!$G$2:$I$10,2,FALSE),"")</f>
        <v/>
      </c>
      <c r="E8410" s="24" t="str">
        <f>_xlfn.IFNA(VLOOKUP(C8410,list!G:I,3,FALSE),"")</f>
        <v/>
      </c>
      <c r="O8410" s="26" t="str">
        <f t="shared" si="657"/>
        <v/>
      </c>
      <c r="P8410" s="28" t="str">
        <f t="shared" si="661"/>
        <v/>
      </c>
      <c r="Q8410" s="24" t="str">
        <f t="shared" si="658"/>
        <v/>
      </c>
      <c r="R8410" s="24" t="str">
        <f t="shared" si="659"/>
        <v/>
      </c>
      <c r="S8410" s="27" t="str">
        <f t="shared" si="660"/>
        <v/>
      </c>
    </row>
    <row r="8411" spans="2:19" x14ac:dyDescent="0.3">
      <c r="B8411" s="24" t="str">
        <f>_xlfn.IFNA(VLOOKUP(A8411,list!B:C,2,FALSE),"")</f>
        <v/>
      </c>
      <c r="D8411" s="24" t="str">
        <f>_xlfn.IFNA(VLOOKUP(C8411,list!$G$2:$I$10,2,FALSE),"")</f>
        <v/>
      </c>
      <c r="E8411" s="24" t="str">
        <f>_xlfn.IFNA(VLOOKUP(C8411,list!G:I,3,FALSE),"")</f>
        <v/>
      </c>
      <c r="O8411" s="26" t="str">
        <f t="shared" si="657"/>
        <v/>
      </c>
      <c r="P8411" s="28" t="str">
        <f t="shared" si="661"/>
        <v/>
      </c>
      <c r="Q8411" s="24" t="str">
        <f t="shared" si="658"/>
        <v/>
      </c>
      <c r="R8411" s="24" t="str">
        <f t="shared" si="659"/>
        <v/>
      </c>
      <c r="S8411" s="27" t="str">
        <f t="shared" si="660"/>
        <v/>
      </c>
    </row>
    <row r="8412" spans="2:19" x14ac:dyDescent="0.3">
      <c r="B8412" s="24" t="str">
        <f>_xlfn.IFNA(VLOOKUP(A8412,list!B:C,2,FALSE),"")</f>
        <v/>
      </c>
      <c r="D8412" s="24" t="str">
        <f>_xlfn.IFNA(VLOOKUP(C8412,list!$G$2:$I$10,2,FALSE),"")</f>
        <v/>
      </c>
      <c r="E8412" s="24" t="str">
        <f>_xlfn.IFNA(VLOOKUP(C8412,list!G:I,3,FALSE),"")</f>
        <v/>
      </c>
      <c r="O8412" s="26" t="str">
        <f t="shared" si="657"/>
        <v/>
      </c>
      <c r="P8412" s="28" t="str">
        <f t="shared" si="661"/>
        <v/>
      </c>
      <c r="Q8412" s="24" t="str">
        <f t="shared" si="658"/>
        <v/>
      </c>
      <c r="R8412" s="24" t="str">
        <f t="shared" si="659"/>
        <v/>
      </c>
      <c r="S8412" s="27" t="str">
        <f t="shared" si="660"/>
        <v/>
      </c>
    </row>
    <row r="8413" spans="2:19" x14ac:dyDescent="0.3">
      <c r="B8413" s="24" t="str">
        <f>_xlfn.IFNA(VLOOKUP(A8413,list!B:C,2,FALSE),"")</f>
        <v/>
      </c>
      <c r="D8413" s="24" t="str">
        <f>_xlfn.IFNA(VLOOKUP(C8413,list!$G$2:$I$10,2,FALSE),"")</f>
        <v/>
      </c>
      <c r="E8413" s="24" t="str">
        <f>_xlfn.IFNA(VLOOKUP(C8413,list!G:I,3,FALSE),"")</f>
        <v/>
      </c>
      <c r="O8413" s="26" t="str">
        <f t="shared" si="657"/>
        <v/>
      </c>
      <c r="P8413" s="28" t="str">
        <f t="shared" si="661"/>
        <v/>
      </c>
      <c r="Q8413" s="24" t="str">
        <f t="shared" si="658"/>
        <v/>
      </c>
      <c r="R8413" s="24" t="str">
        <f t="shared" si="659"/>
        <v/>
      </c>
      <c r="S8413" s="27" t="str">
        <f t="shared" si="660"/>
        <v/>
      </c>
    </row>
    <row r="8414" spans="2:19" x14ac:dyDescent="0.3">
      <c r="B8414" s="24" t="str">
        <f>_xlfn.IFNA(VLOOKUP(A8414,list!B:C,2,FALSE),"")</f>
        <v/>
      </c>
      <c r="D8414" s="24" t="str">
        <f>_xlfn.IFNA(VLOOKUP(C8414,list!$G$2:$I$10,2,FALSE),"")</f>
        <v/>
      </c>
      <c r="E8414" s="24" t="str">
        <f>_xlfn.IFNA(VLOOKUP(C8414,list!G:I,3,FALSE),"")</f>
        <v/>
      </c>
      <c r="O8414" s="26" t="str">
        <f t="shared" si="657"/>
        <v/>
      </c>
      <c r="P8414" s="28" t="str">
        <f t="shared" si="661"/>
        <v/>
      </c>
      <c r="Q8414" s="24" t="str">
        <f t="shared" si="658"/>
        <v/>
      </c>
      <c r="R8414" s="24" t="str">
        <f t="shared" si="659"/>
        <v/>
      </c>
      <c r="S8414" s="27" t="str">
        <f t="shared" si="660"/>
        <v/>
      </c>
    </row>
    <row r="8415" spans="2:19" x14ac:dyDescent="0.3">
      <c r="B8415" s="24" t="str">
        <f>_xlfn.IFNA(VLOOKUP(A8415,list!B:C,2,FALSE),"")</f>
        <v/>
      </c>
      <c r="D8415" s="24" t="str">
        <f>_xlfn.IFNA(VLOOKUP(C8415,list!$G$2:$I$10,2,FALSE),"")</f>
        <v/>
      </c>
      <c r="E8415" s="24" t="str">
        <f>_xlfn.IFNA(VLOOKUP(C8415,list!G:I,3,FALSE),"")</f>
        <v/>
      </c>
      <c r="O8415" s="26" t="str">
        <f t="shared" si="657"/>
        <v/>
      </c>
      <c r="P8415" s="28" t="str">
        <f t="shared" si="661"/>
        <v/>
      </c>
      <c r="Q8415" s="24" t="str">
        <f t="shared" si="658"/>
        <v/>
      </c>
      <c r="R8415" s="24" t="str">
        <f t="shared" si="659"/>
        <v/>
      </c>
      <c r="S8415" s="27" t="str">
        <f t="shared" si="660"/>
        <v/>
      </c>
    </row>
    <row r="8416" spans="2:19" x14ac:dyDescent="0.3">
      <c r="B8416" s="24" t="str">
        <f>_xlfn.IFNA(VLOOKUP(A8416,list!B:C,2,FALSE),"")</f>
        <v/>
      </c>
      <c r="D8416" s="24" t="str">
        <f>_xlfn.IFNA(VLOOKUP(C8416,list!$G$2:$I$10,2,FALSE),"")</f>
        <v/>
      </c>
      <c r="E8416" s="24" t="str">
        <f>_xlfn.IFNA(VLOOKUP(C8416,list!G:I,3,FALSE),"")</f>
        <v/>
      </c>
      <c r="O8416" s="26" t="str">
        <f t="shared" si="657"/>
        <v/>
      </c>
      <c r="P8416" s="28" t="str">
        <f t="shared" si="661"/>
        <v/>
      </c>
      <c r="Q8416" s="24" t="str">
        <f t="shared" si="658"/>
        <v/>
      </c>
      <c r="R8416" s="24" t="str">
        <f t="shared" si="659"/>
        <v/>
      </c>
      <c r="S8416" s="27" t="str">
        <f t="shared" si="660"/>
        <v/>
      </c>
    </row>
    <row r="8417" spans="2:19" x14ac:dyDescent="0.3">
      <c r="B8417" s="24" t="str">
        <f>_xlfn.IFNA(VLOOKUP(A8417,list!B:C,2,FALSE),"")</f>
        <v/>
      </c>
      <c r="D8417" s="24" t="str">
        <f>_xlfn.IFNA(VLOOKUP(C8417,list!$G$2:$I$10,2,FALSE),"")</f>
        <v/>
      </c>
      <c r="E8417" s="24" t="str">
        <f>_xlfn.IFNA(VLOOKUP(C8417,list!G:I,3,FALSE),"")</f>
        <v/>
      </c>
      <c r="O8417" s="26" t="str">
        <f t="shared" si="657"/>
        <v/>
      </c>
      <c r="P8417" s="28" t="str">
        <f t="shared" si="661"/>
        <v/>
      </c>
      <c r="Q8417" s="24" t="str">
        <f t="shared" si="658"/>
        <v/>
      </c>
      <c r="R8417" s="24" t="str">
        <f t="shared" si="659"/>
        <v/>
      </c>
      <c r="S8417" s="27" t="str">
        <f t="shared" si="660"/>
        <v/>
      </c>
    </row>
    <row r="8418" spans="2:19" x14ac:dyDescent="0.3">
      <c r="B8418" s="24" t="str">
        <f>_xlfn.IFNA(VLOOKUP(A8418,list!B:C,2,FALSE),"")</f>
        <v/>
      </c>
      <c r="D8418" s="24" t="str">
        <f>_xlfn.IFNA(VLOOKUP(C8418,list!$G$2:$I$10,2,FALSE),"")</f>
        <v/>
      </c>
      <c r="E8418" s="24" t="str">
        <f>_xlfn.IFNA(VLOOKUP(C8418,list!G:I,3,FALSE),"")</f>
        <v/>
      </c>
      <c r="O8418" s="26" t="str">
        <f t="shared" si="657"/>
        <v/>
      </c>
      <c r="P8418" s="28" t="str">
        <f t="shared" si="661"/>
        <v/>
      </c>
      <c r="Q8418" s="24" t="str">
        <f t="shared" si="658"/>
        <v/>
      </c>
      <c r="R8418" s="24" t="str">
        <f t="shared" si="659"/>
        <v/>
      </c>
      <c r="S8418" s="27" t="str">
        <f t="shared" si="660"/>
        <v/>
      </c>
    </row>
    <row r="8419" spans="2:19" x14ac:dyDescent="0.3">
      <c r="B8419" s="24" t="str">
        <f>_xlfn.IFNA(VLOOKUP(A8419,list!B:C,2,FALSE),"")</f>
        <v/>
      </c>
      <c r="D8419" s="24" t="str">
        <f>_xlfn.IFNA(VLOOKUP(C8419,list!$G$2:$I$10,2,FALSE),"")</f>
        <v/>
      </c>
      <c r="E8419" s="24" t="str">
        <f>_xlfn.IFNA(VLOOKUP(C8419,list!G:I,3,FALSE),"")</f>
        <v/>
      </c>
      <c r="O8419" s="26" t="str">
        <f t="shared" si="657"/>
        <v/>
      </c>
      <c r="P8419" s="28" t="str">
        <f t="shared" si="661"/>
        <v/>
      </c>
      <c r="Q8419" s="24" t="str">
        <f t="shared" si="658"/>
        <v/>
      </c>
      <c r="R8419" s="24" t="str">
        <f t="shared" si="659"/>
        <v/>
      </c>
      <c r="S8419" s="27" t="str">
        <f t="shared" si="660"/>
        <v/>
      </c>
    </row>
    <row r="8420" spans="2:19" x14ac:dyDescent="0.3">
      <c r="B8420" s="24" t="str">
        <f>_xlfn.IFNA(VLOOKUP(A8420,list!B:C,2,FALSE),"")</f>
        <v/>
      </c>
      <c r="D8420" s="24" t="str">
        <f>_xlfn.IFNA(VLOOKUP(C8420,list!$G$2:$I$10,2,FALSE),"")</f>
        <v/>
      </c>
      <c r="E8420" s="24" t="str">
        <f>_xlfn.IFNA(VLOOKUP(C8420,list!G:I,3,FALSE),"")</f>
        <v/>
      </c>
      <c r="O8420" s="26" t="str">
        <f t="shared" si="657"/>
        <v/>
      </c>
      <c r="P8420" s="28" t="str">
        <f t="shared" si="661"/>
        <v/>
      </c>
      <c r="Q8420" s="24" t="str">
        <f t="shared" si="658"/>
        <v/>
      </c>
      <c r="R8420" s="24" t="str">
        <f t="shared" si="659"/>
        <v/>
      </c>
      <c r="S8420" s="27" t="str">
        <f t="shared" si="660"/>
        <v/>
      </c>
    </row>
    <row r="8421" spans="2:19" x14ac:dyDescent="0.3">
      <c r="B8421" s="24" t="str">
        <f>_xlfn.IFNA(VLOOKUP(A8421,list!B:C,2,FALSE),"")</f>
        <v/>
      </c>
      <c r="D8421" s="24" t="str">
        <f>_xlfn.IFNA(VLOOKUP(C8421,list!$G$2:$I$10,2,FALSE),"")</f>
        <v/>
      </c>
      <c r="E8421" s="24" t="str">
        <f>_xlfn.IFNA(VLOOKUP(C8421,list!G:I,3,FALSE),"")</f>
        <v/>
      </c>
      <c r="O8421" s="26" t="str">
        <f t="shared" si="657"/>
        <v/>
      </c>
      <c r="P8421" s="28" t="str">
        <f t="shared" si="661"/>
        <v/>
      </c>
      <c r="Q8421" s="24" t="str">
        <f t="shared" si="658"/>
        <v/>
      </c>
      <c r="R8421" s="24" t="str">
        <f t="shared" si="659"/>
        <v/>
      </c>
      <c r="S8421" s="27" t="str">
        <f t="shared" si="660"/>
        <v/>
      </c>
    </row>
    <row r="8422" spans="2:19" x14ac:dyDescent="0.3">
      <c r="B8422" s="24" t="str">
        <f>_xlfn.IFNA(VLOOKUP(A8422,list!B:C,2,FALSE),"")</f>
        <v/>
      </c>
      <c r="D8422" s="24" t="str">
        <f>_xlfn.IFNA(VLOOKUP(C8422,list!$G$2:$I$10,2,FALSE),"")</f>
        <v/>
      </c>
      <c r="E8422" s="24" t="str">
        <f>_xlfn.IFNA(VLOOKUP(C8422,list!G:I,3,FALSE),"")</f>
        <v/>
      </c>
      <c r="O8422" s="26" t="str">
        <f t="shared" si="657"/>
        <v/>
      </c>
      <c r="P8422" s="28" t="str">
        <f t="shared" si="661"/>
        <v/>
      </c>
      <c r="Q8422" s="24" t="str">
        <f t="shared" si="658"/>
        <v/>
      </c>
      <c r="R8422" s="24" t="str">
        <f t="shared" si="659"/>
        <v/>
      </c>
      <c r="S8422" s="27" t="str">
        <f t="shared" si="660"/>
        <v/>
      </c>
    </row>
    <row r="8423" spans="2:19" x14ac:dyDescent="0.3">
      <c r="B8423" s="24" t="str">
        <f>_xlfn.IFNA(VLOOKUP(A8423,list!B:C,2,FALSE),"")</f>
        <v/>
      </c>
      <c r="D8423" s="24" t="str">
        <f>_xlfn.IFNA(VLOOKUP(C8423,list!$G$2:$I$10,2,FALSE),"")</f>
        <v/>
      </c>
      <c r="E8423" s="24" t="str">
        <f>_xlfn.IFNA(VLOOKUP(C8423,list!G:I,3,FALSE),"")</f>
        <v/>
      </c>
      <c r="O8423" s="26" t="str">
        <f t="shared" si="657"/>
        <v/>
      </c>
      <c r="P8423" s="28" t="str">
        <f t="shared" si="661"/>
        <v/>
      </c>
      <c r="Q8423" s="24" t="str">
        <f t="shared" si="658"/>
        <v/>
      </c>
      <c r="R8423" s="24" t="str">
        <f t="shared" si="659"/>
        <v/>
      </c>
      <c r="S8423" s="27" t="str">
        <f t="shared" si="660"/>
        <v/>
      </c>
    </row>
    <row r="8424" spans="2:19" x14ac:dyDescent="0.3">
      <c r="B8424" s="24" t="str">
        <f>_xlfn.IFNA(VLOOKUP(A8424,list!B:C,2,FALSE),"")</f>
        <v/>
      </c>
      <c r="D8424" s="24" t="str">
        <f>_xlfn.IFNA(VLOOKUP(C8424,list!$G$2:$I$10,2,FALSE),"")</f>
        <v/>
      </c>
      <c r="E8424" s="24" t="str">
        <f>_xlfn.IFNA(VLOOKUP(C8424,list!G:I,3,FALSE),"")</f>
        <v/>
      </c>
      <c r="O8424" s="26" t="str">
        <f t="shared" si="657"/>
        <v/>
      </c>
      <c r="P8424" s="28" t="str">
        <f t="shared" si="661"/>
        <v/>
      </c>
      <c r="Q8424" s="24" t="str">
        <f t="shared" si="658"/>
        <v/>
      </c>
      <c r="R8424" s="24" t="str">
        <f t="shared" si="659"/>
        <v/>
      </c>
      <c r="S8424" s="27" t="str">
        <f t="shared" si="660"/>
        <v/>
      </c>
    </row>
    <row r="8425" spans="2:19" x14ac:dyDescent="0.3">
      <c r="B8425" s="24" t="str">
        <f>_xlfn.IFNA(VLOOKUP(A8425,list!B:C,2,FALSE),"")</f>
        <v/>
      </c>
      <c r="D8425" s="24" t="str">
        <f>_xlfn.IFNA(VLOOKUP(C8425,list!$G$2:$I$10,2,FALSE),"")</f>
        <v/>
      </c>
      <c r="E8425" s="24" t="str">
        <f>_xlfn.IFNA(VLOOKUP(C8425,list!G:I,3,FALSE),"")</f>
        <v/>
      </c>
      <c r="O8425" s="26" t="str">
        <f t="shared" si="657"/>
        <v/>
      </c>
      <c r="P8425" s="28" t="str">
        <f t="shared" si="661"/>
        <v/>
      </c>
      <c r="Q8425" s="24" t="str">
        <f t="shared" si="658"/>
        <v/>
      </c>
      <c r="R8425" s="24" t="str">
        <f t="shared" si="659"/>
        <v/>
      </c>
      <c r="S8425" s="27" t="str">
        <f t="shared" si="660"/>
        <v/>
      </c>
    </row>
    <row r="8426" spans="2:19" x14ac:dyDescent="0.3">
      <c r="B8426" s="24" t="str">
        <f>_xlfn.IFNA(VLOOKUP(A8426,list!B:C,2,FALSE),"")</f>
        <v/>
      </c>
      <c r="D8426" s="24" t="str">
        <f>_xlfn.IFNA(VLOOKUP(C8426,list!$G$2:$I$10,2,FALSE),"")</f>
        <v/>
      </c>
      <c r="E8426" s="24" t="str">
        <f>_xlfn.IFNA(VLOOKUP(C8426,list!G:I,3,FALSE),"")</f>
        <v/>
      </c>
      <c r="O8426" s="26" t="str">
        <f t="shared" si="657"/>
        <v/>
      </c>
      <c r="P8426" s="28" t="str">
        <f t="shared" si="661"/>
        <v/>
      </c>
      <c r="Q8426" s="24" t="str">
        <f t="shared" si="658"/>
        <v/>
      </c>
      <c r="R8426" s="24" t="str">
        <f t="shared" si="659"/>
        <v/>
      </c>
      <c r="S8426" s="27" t="str">
        <f t="shared" si="660"/>
        <v/>
      </c>
    </row>
    <row r="8427" spans="2:19" x14ac:dyDescent="0.3">
      <c r="B8427" s="24" t="str">
        <f>_xlfn.IFNA(VLOOKUP(A8427,list!B:C,2,FALSE),"")</f>
        <v/>
      </c>
      <c r="D8427" s="24" t="str">
        <f>_xlfn.IFNA(VLOOKUP(C8427,list!$G$2:$I$10,2,FALSE),"")</f>
        <v/>
      </c>
      <c r="E8427" s="24" t="str">
        <f>_xlfn.IFNA(VLOOKUP(C8427,list!G:I,3,FALSE),"")</f>
        <v/>
      </c>
      <c r="O8427" s="26" t="str">
        <f t="shared" si="657"/>
        <v/>
      </c>
      <c r="P8427" s="28" t="str">
        <f t="shared" si="661"/>
        <v/>
      </c>
      <c r="Q8427" s="24" t="str">
        <f t="shared" si="658"/>
        <v/>
      </c>
      <c r="R8427" s="24" t="str">
        <f t="shared" si="659"/>
        <v/>
      </c>
      <c r="S8427" s="27" t="str">
        <f t="shared" si="660"/>
        <v/>
      </c>
    </row>
    <row r="8428" spans="2:19" x14ac:dyDescent="0.3">
      <c r="B8428" s="24" t="str">
        <f>_xlfn.IFNA(VLOOKUP(A8428,list!B:C,2,FALSE),"")</f>
        <v/>
      </c>
      <c r="D8428" s="24" t="str">
        <f>_xlfn.IFNA(VLOOKUP(C8428,list!$G$2:$I$10,2,FALSE),"")</f>
        <v/>
      </c>
      <c r="E8428" s="24" t="str">
        <f>_xlfn.IFNA(VLOOKUP(C8428,list!G:I,3,FALSE),"")</f>
        <v/>
      </c>
      <c r="O8428" s="26" t="str">
        <f t="shared" si="657"/>
        <v/>
      </c>
      <c r="P8428" s="28" t="str">
        <f t="shared" si="661"/>
        <v/>
      </c>
      <c r="Q8428" s="24" t="str">
        <f t="shared" si="658"/>
        <v/>
      </c>
      <c r="R8428" s="24" t="str">
        <f t="shared" si="659"/>
        <v/>
      </c>
      <c r="S8428" s="27" t="str">
        <f t="shared" si="660"/>
        <v/>
      </c>
    </row>
    <row r="8429" spans="2:19" x14ac:dyDescent="0.3">
      <c r="B8429" s="24" t="str">
        <f>_xlfn.IFNA(VLOOKUP(A8429,list!B:C,2,FALSE),"")</f>
        <v/>
      </c>
      <c r="D8429" s="24" t="str">
        <f>_xlfn.IFNA(VLOOKUP(C8429,list!$G$2:$I$10,2,FALSE),"")</f>
        <v/>
      </c>
      <c r="E8429" s="24" t="str">
        <f>_xlfn.IFNA(VLOOKUP(C8429,list!G:I,3,FALSE),"")</f>
        <v/>
      </c>
      <c r="O8429" s="26" t="str">
        <f t="shared" si="657"/>
        <v/>
      </c>
      <c r="P8429" s="28" t="str">
        <f t="shared" si="661"/>
        <v/>
      </c>
      <c r="Q8429" s="24" t="str">
        <f t="shared" si="658"/>
        <v/>
      </c>
      <c r="R8429" s="24" t="str">
        <f t="shared" si="659"/>
        <v/>
      </c>
      <c r="S8429" s="27" t="str">
        <f t="shared" si="660"/>
        <v/>
      </c>
    </row>
    <row r="8430" spans="2:19" x14ac:dyDescent="0.3">
      <c r="B8430" s="24" t="str">
        <f>_xlfn.IFNA(VLOOKUP(A8430,list!B:C,2,FALSE),"")</f>
        <v/>
      </c>
      <c r="D8430" s="24" t="str">
        <f>_xlfn.IFNA(VLOOKUP(C8430,list!$G$2:$I$10,2,FALSE),"")</f>
        <v/>
      </c>
      <c r="E8430" s="24" t="str">
        <f>_xlfn.IFNA(VLOOKUP(C8430,list!G:I,3,FALSE),"")</f>
        <v/>
      </c>
      <c r="O8430" s="26" t="str">
        <f t="shared" si="657"/>
        <v/>
      </c>
      <c r="P8430" s="28" t="str">
        <f t="shared" si="661"/>
        <v/>
      </c>
      <c r="Q8430" s="24" t="str">
        <f t="shared" si="658"/>
        <v/>
      </c>
      <c r="R8430" s="24" t="str">
        <f t="shared" si="659"/>
        <v/>
      </c>
      <c r="S8430" s="27" t="str">
        <f t="shared" si="660"/>
        <v/>
      </c>
    </row>
    <row r="8431" spans="2:19" x14ac:dyDescent="0.3">
      <c r="B8431" s="24" t="str">
        <f>_xlfn.IFNA(VLOOKUP(A8431,list!B:C,2,FALSE),"")</f>
        <v/>
      </c>
      <c r="D8431" s="24" t="str">
        <f>_xlfn.IFNA(VLOOKUP(C8431,list!$G$2:$I$10,2,FALSE),"")</f>
        <v/>
      </c>
      <c r="E8431" s="24" t="str">
        <f>_xlfn.IFNA(VLOOKUP(C8431,list!G:I,3,FALSE),"")</f>
        <v/>
      </c>
      <c r="O8431" s="26" t="str">
        <f t="shared" si="657"/>
        <v/>
      </c>
      <c r="P8431" s="28" t="str">
        <f t="shared" si="661"/>
        <v/>
      </c>
      <c r="Q8431" s="24" t="str">
        <f t="shared" si="658"/>
        <v/>
      </c>
      <c r="R8431" s="24" t="str">
        <f t="shared" si="659"/>
        <v/>
      </c>
      <c r="S8431" s="27" t="str">
        <f t="shared" si="660"/>
        <v/>
      </c>
    </row>
    <row r="8432" spans="2:19" x14ac:dyDescent="0.3">
      <c r="B8432" s="24" t="str">
        <f>_xlfn.IFNA(VLOOKUP(A8432,list!B:C,2,FALSE),"")</f>
        <v/>
      </c>
      <c r="D8432" s="24" t="str">
        <f>_xlfn.IFNA(VLOOKUP(C8432,list!$G$2:$I$10,2,FALSE),"")</f>
        <v/>
      </c>
      <c r="E8432" s="24" t="str">
        <f>_xlfn.IFNA(VLOOKUP(C8432,list!G:I,3,FALSE),"")</f>
        <v/>
      </c>
      <c r="O8432" s="26" t="str">
        <f t="shared" si="657"/>
        <v/>
      </c>
      <c r="P8432" s="28" t="str">
        <f t="shared" si="661"/>
        <v/>
      </c>
      <c r="Q8432" s="24" t="str">
        <f t="shared" si="658"/>
        <v/>
      </c>
      <c r="R8432" s="24" t="str">
        <f t="shared" si="659"/>
        <v/>
      </c>
      <c r="S8432" s="27" t="str">
        <f t="shared" si="660"/>
        <v/>
      </c>
    </row>
    <row r="8433" spans="2:19" x14ac:dyDescent="0.3">
      <c r="B8433" s="24" t="str">
        <f>_xlfn.IFNA(VLOOKUP(A8433,list!B:C,2,FALSE),"")</f>
        <v/>
      </c>
      <c r="D8433" s="24" t="str">
        <f>_xlfn.IFNA(VLOOKUP(C8433,list!$G$2:$I$10,2,FALSE),"")</f>
        <v/>
      </c>
      <c r="E8433" s="24" t="str">
        <f>_xlfn.IFNA(VLOOKUP(C8433,list!G:I,3,FALSE),"")</f>
        <v/>
      </c>
      <c r="O8433" s="26" t="str">
        <f t="shared" si="657"/>
        <v/>
      </c>
      <c r="P8433" s="28" t="str">
        <f t="shared" si="661"/>
        <v/>
      </c>
      <c r="Q8433" s="24" t="str">
        <f t="shared" si="658"/>
        <v/>
      </c>
      <c r="R8433" s="24" t="str">
        <f t="shared" si="659"/>
        <v/>
      </c>
      <c r="S8433" s="27" t="str">
        <f t="shared" si="660"/>
        <v/>
      </c>
    </row>
    <row r="8434" spans="2:19" x14ac:dyDescent="0.3">
      <c r="B8434" s="24" t="str">
        <f>_xlfn.IFNA(VLOOKUP(A8434,list!B:C,2,FALSE),"")</f>
        <v/>
      </c>
      <c r="D8434" s="24" t="str">
        <f>_xlfn.IFNA(VLOOKUP(C8434,list!$G$2:$I$10,2,FALSE),"")</f>
        <v/>
      </c>
      <c r="E8434" s="24" t="str">
        <f>_xlfn.IFNA(VLOOKUP(C8434,list!G:I,3,FALSE),"")</f>
        <v/>
      </c>
      <c r="O8434" s="26" t="str">
        <f t="shared" si="657"/>
        <v/>
      </c>
      <c r="P8434" s="28" t="str">
        <f t="shared" si="661"/>
        <v/>
      </c>
      <c r="Q8434" s="24" t="str">
        <f t="shared" si="658"/>
        <v/>
      </c>
      <c r="R8434" s="24" t="str">
        <f t="shared" si="659"/>
        <v/>
      </c>
      <c r="S8434" s="27" t="str">
        <f t="shared" si="660"/>
        <v/>
      </c>
    </row>
    <row r="8435" spans="2:19" x14ac:dyDescent="0.3">
      <c r="B8435" s="24" t="str">
        <f>_xlfn.IFNA(VLOOKUP(A8435,list!B:C,2,FALSE),"")</f>
        <v/>
      </c>
      <c r="D8435" s="24" t="str">
        <f>_xlfn.IFNA(VLOOKUP(C8435,list!$G$2:$I$10,2,FALSE),"")</f>
        <v/>
      </c>
      <c r="E8435" s="24" t="str">
        <f>_xlfn.IFNA(VLOOKUP(C8435,list!G:I,3,FALSE),"")</f>
        <v/>
      </c>
      <c r="O8435" s="26" t="str">
        <f t="shared" si="657"/>
        <v/>
      </c>
      <c r="P8435" s="28" t="str">
        <f t="shared" si="661"/>
        <v/>
      </c>
      <c r="Q8435" s="24" t="str">
        <f t="shared" si="658"/>
        <v/>
      </c>
      <c r="R8435" s="24" t="str">
        <f t="shared" si="659"/>
        <v/>
      </c>
      <c r="S8435" s="27" t="str">
        <f t="shared" si="660"/>
        <v/>
      </c>
    </row>
    <row r="8436" spans="2:19" x14ac:dyDescent="0.3">
      <c r="B8436" s="24" t="str">
        <f>_xlfn.IFNA(VLOOKUP(A8436,list!B:C,2,FALSE),"")</f>
        <v/>
      </c>
      <c r="D8436" s="24" t="str">
        <f>_xlfn.IFNA(VLOOKUP(C8436,list!$G$2:$I$10,2,FALSE),"")</f>
        <v/>
      </c>
      <c r="E8436" s="24" t="str">
        <f>_xlfn.IFNA(VLOOKUP(C8436,list!G:I,3,FALSE),"")</f>
        <v/>
      </c>
      <c r="O8436" s="26" t="str">
        <f t="shared" si="657"/>
        <v/>
      </c>
      <c r="P8436" s="28" t="str">
        <f t="shared" si="661"/>
        <v/>
      </c>
      <c r="Q8436" s="24" t="str">
        <f t="shared" si="658"/>
        <v/>
      </c>
      <c r="R8436" s="24" t="str">
        <f t="shared" si="659"/>
        <v/>
      </c>
      <c r="S8436" s="27" t="str">
        <f t="shared" si="660"/>
        <v/>
      </c>
    </row>
    <row r="8437" spans="2:19" x14ac:dyDescent="0.3">
      <c r="B8437" s="24" t="str">
        <f>_xlfn.IFNA(VLOOKUP(A8437,list!B:C,2,FALSE),"")</f>
        <v/>
      </c>
      <c r="D8437" s="24" t="str">
        <f>_xlfn.IFNA(VLOOKUP(C8437,list!$G$2:$I$10,2,FALSE),"")</f>
        <v/>
      </c>
      <c r="E8437" s="24" t="str">
        <f>_xlfn.IFNA(VLOOKUP(C8437,list!G:I,3,FALSE),"")</f>
        <v/>
      </c>
      <c r="O8437" s="26" t="str">
        <f t="shared" si="657"/>
        <v/>
      </c>
      <c r="P8437" s="28" t="str">
        <f t="shared" si="661"/>
        <v/>
      </c>
      <c r="Q8437" s="24" t="str">
        <f t="shared" si="658"/>
        <v/>
      </c>
      <c r="R8437" s="24" t="str">
        <f t="shared" si="659"/>
        <v/>
      </c>
      <c r="S8437" s="27" t="str">
        <f t="shared" si="660"/>
        <v/>
      </c>
    </row>
    <row r="8438" spans="2:19" x14ac:dyDescent="0.3">
      <c r="B8438" s="24" t="str">
        <f>_xlfn.IFNA(VLOOKUP(A8438,list!B:C,2,FALSE),"")</f>
        <v/>
      </c>
      <c r="D8438" s="24" t="str">
        <f>_xlfn.IFNA(VLOOKUP(C8438,list!$G$2:$I$10,2,FALSE),"")</f>
        <v/>
      </c>
      <c r="E8438" s="24" t="str">
        <f>_xlfn.IFNA(VLOOKUP(C8438,list!G:I,3,FALSE),"")</f>
        <v/>
      </c>
      <c r="O8438" s="26" t="str">
        <f t="shared" si="657"/>
        <v/>
      </c>
      <c r="P8438" s="28" t="str">
        <f t="shared" si="661"/>
        <v/>
      </c>
      <c r="Q8438" s="24" t="str">
        <f t="shared" si="658"/>
        <v/>
      </c>
      <c r="R8438" s="24" t="str">
        <f t="shared" si="659"/>
        <v/>
      </c>
      <c r="S8438" s="27" t="str">
        <f t="shared" si="660"/>
        <v/>
      </c>
    </row>
    <row r="8439" spans="2:19" x14ac:dyDescent="0.3">
      <c r="B8439" s="24" t="str">
        <f>_xlfn.IFNA(VLOOKUP(A8439,list!B:C,2,FALSE),"")</f>
        <v/>
      </c>
      <c r="D8439" s="24" t="str">
        <f>_xlfn.IFNA(VLOOKUP(C8439,list!$G$2:$I$10,2,FALSE),"")</f>
        <v/>
      </c>
      <c r="E8439" s="24" t="str">
        <f>_xlfn.IFNA(VLOOKUP(C8439,list!G:I,3,FALSE),"")</f>
        <v/>
      </c>
      <c r="O8439" s="26" t="str">
        <f t="shared" si="657"/>
        <v/>
      </c>
      <c r="P8439" s="28" t="str">
        <f t="shared" si="661"/>
        <v/>
      </c>
      <c r="Q8439" s="24" t="str">
        <f t="shared" si="658"/>
        <v/>
      </c>
      <c r="R8439" s="24" t="str">
        <f t="shared" si="659"/>
        <v/>
      </c>
      <c r="S8439" s="27" t="str">
        <f t="shared" si="660"/>
        <v/>
      </c>
    </row>
    <row r="8440" spans="2:19" x14ac:dyDescent="0.3">
      <c r="B8440" s="24" t="str">
        <f>_xlfn.IFNA(VLOOKUP(A8440,list!B:C,2,FALSE),"")</f>
        <v/>
      </c>
      <c r="D8440" s="24" t="str">
        <f>_xlfn.IFNA(VLOOKUP(C8440,list!$G$2:$I$10,2,FALSE),"")</f>
        <v/>
      </c>
      <c r="E8440" s="24" t="str">
        <f>_xlfn.IFNA(VLOOKUP(C8440,list!G:I,3,FALSE),"")</f>
        <v/>
      </c>
      <c r="O8440" s="26" t="str">
        <f t="shared" si="657"/>
        <v/>
      </c>
      <c r="P8440" s="28" t="str">
        <f t="shared" si="661"/>
        <v/>
      </c>
      <c r="Q8440" s="24" t="str">
        <f t="shared" si="658"/>
        <v/>
      </c>
      <c r="R8440" s="24" t="str">
        <f t="shared" si="659"/>
        <v/>
      </c>
      <c r="S8440" s="27" t="str">
        <f t="shared" si="660"/>
        <v/>
      </c>
    </row>
    <row r="8441" spans="2:19" x14ac:dyDescent="0.3">
      <c r="B8441" s="24" t="str">
        <f>_xlfn.IFNA(VLOOKUP(A8441,list!B:C,2,FALSE),"")</f>
        <v/>
      </c>
      <c r="D8441" s="24" t="str">
        <f>_xlfn.IFNA(VLOOKUP(C8441,list!$G$2:$I$10,2,FALSE),"")</f>
        <v/>
      </c>
      <c r="E8441" s="24" t="str">
        <f>_xlfn.IFNA(VLOOKUP(C8441,list!G:I,3,FALSE),"")</f>
        <v/>
      </c>
      <c r="O8441" s="26" t="str">
        <f t="shared" si="657"/>
        <v/>
      </c>
      <c r="P8441" s="28" t="str">
        <f t="shared" si="661"/>
        <v/>
      </c>
      <c r="Q8441" s="24" t="str">
        <f t="shared" si="658"/>
        <v/>
      </c>
      <c r="R8441" s="24" t="str">
        <f t="shared" si="659"/>
        <v/>
      </c>
      <c r="S8441" s="27" t="str">
        <f t="shared" si="660"/>
        <v/>
      </c>
    </row>
    <row r="8442" spans="2:19" x14ac:dyDescent="0.3">
      <c r="B8442" s="24" t="str">
        <f>_xlfn.IFNA(VLOOKUP(A8442,list!B:C,2,FALSE),"")</f>
        <v/>
      </c>
      <c r="D8442" s="24" t="str">
        <f>_xlfn.IFNA(VLOOKUP(C8442,list!$G$2:$I$10,2,FALSE),"")</f>
        <v/>
      </c>
      <c r="E8442" s="24" t="str">
        <f>_xlfn.IFNA(VLOOKUP(C8442,list!G:I,3,FALSE),"")</f>
        <v/>
      </c>
      <c r="O8442" s="26" t="str">
        <f t="shared" si="657"/>
        <v/>
      </c>
      <c r="P8442" s="28" t="str">
        <f t="shared" si="661"/>
        <v/>
      </c>
      <c r="Q8442" s="24" t="str">
        <f t="shared" si="658"/>
        <v/>
      </c>
      <c r="R8442" s="24" t="str">
        <f t="shared" si="659"/>
        <v/>
      </c>
      <c r="S8442" s="27" t="str">
        <f t="shared" si="660"/>
        <v/>
      </c>
    </row>
    <row r="8443" spans="2:19" x14ac:dyDescent="0.3">
      <c r="B8443" s="24" t="str">
        <f>_xlfn.IFNA(VLOOKUP(A8443,list!B:C,2,FALSE),"")</f>
        <v/>
      </c>
      <c r="D8443" s="24" t="str">
        <f>_xlfn.IFNA(VLOOKUP(C8443,list!$G$2:$I$10,2,FALSE),"")</f>
        <v/>
      </c>
      <c r="E8443" s="24" t="str">
        <f>_xlfn.IFNA(VLOOKUP(C8443,list!G:I,3,FALSE),"")</f>
        <v/>
      </c>
      <c r="O8443" s="26" t="str">
        <f t="shared" si="657"/>
        <v/>
      </c>
      <c r="P8443" s="28" t="str">
        <f t="shared" si="661"/>
        <v/>
      </c>
      <c r="Q8443" s="24" t="str">
        <f t="shared" si="658"/>
        <v/>
      </c>
      <c r="R8443" s="24" t="str">
        <f t="shared" si="659"/>
        <v/>
      </c>
      <c r="S8443" s="27" t="str">
        <f t="shared" si="660"/>
        <v/>
      </c>
    </row>
    <row r="8444" spans="2:19" x14ac:dyDescent="0.3">
      <c r="B8444" s="24" t="str">
        <f>_xlfn.IFNA(VLOOKUP(A8444,list!B:C,2,FALSE),"")</f>
        <v/>
      </c>
      <c r="D8444" s="24" t="str">
        <f>_xlfn.IFNA(VLOOKUP(C8444,list!$G$2:$I$10,2,FALSE),"")</f>
        <v/>
      </c>
      <c r="E8444" s="24" t="str">
        <f>_xlfn.IFNA(VLOOKUP(C8444,list!G:I,3,FALSE),"")</f>
        <v/>
      </c>
      <c r="O8444" s="26" t="str">
        <f t="shared" si="657"/>
        <v/>
      </c>
      <c r="P8444" s="28" t="str">
        <f t="shared" si="661"/>
        <v/>
      </c>
      <c r="Q8444" s="24" t="str">
        <f t="shared" si="658"/>
        <v/>
      </c>
      <c r="R8444" s="24" t="str">
        <f t="shared" si="659"/>
        <v/>
      </c>
      <c r="S8444" s="27" t="str">
        <f t="shared" si="660"/>
        <v/>
      </c>
    </row>
    <row r="8445" spans="2:19" x14ac:dyDescent="0.3">
      <c r="B8445" s="24" t="str">
        <f>_xlfn.IFNA(VLOOKUP(A8445,list!B:C,2,FALSE),"")</f>
        <v/>
      </c>
      <c r="D8445" s="24" t="str">
        <f>_xlfn.IFNA(VLOOKUP(C8445,list!$G$2:$I$10,2,FALSE),"")</f>
        <v/>
      </c>
      <c r="E8445" s="24" t="str">
        <f>_xlfn.IFNA(VLOOKUP(C8445,list!G:I,3,FALSE),"")</f>
        <v/>
      </c>
      <c r="O8445" s="26" t="str">
        <f t="shared" si="657"/>
        <v/>
      </c>
      <c r="P8445" s="28" t="str">
        <f t="shared" si="661"/>
        <v/>
      </c>
      <c r="Q8445" s="24" t="str">
        <f t="shared" si="658"/>
        <v/>
      </c>
      <c r="R8445" s="24" t="str">
        <f t="shared" si="659"/>
        <v/>
      </c>
      <c r="S8445" s="27" t="str">
        <f t="shared" si="660"/>
        <v/>
      </c>
    </row>
    <row r="8446" spans="2:19" x14ac:dyDescent="0.3">
      <c r="B8446" s="24" t="str">
        <f>_xlfn.IFNA(VLOOKUP(A8446,list!B:C,2,FALSE),"")</f>
        <v/>
      </c>
      <c r="D8446" s="24" t="str">
        <f>_xlfn.IFNA(VLOOKUP(C8446,list!$G$2:$I$10,2,FALSE),"")</f>
        <v/>
      </c>
      <c r="E8446" s="24" t="str">
        <f>_xlfn.IFNA(VLOOKUP(C8446,list!G:I,3,FALSE),"")</f>
        <v/>
      </c>
      <c r="O8446" s="26" t="str">
        <f t="shared" si="657"/>
        <v/>
      </c>
      <c r="P8446" s="28" t="str">
        <f t="shared" si="661"/>
        <v/>
      </c>
      <c r="Q8446" s="24" t="str">
        <f t="shared" si="658"/>
        <v/>
      </c>
      <c r="R8446" s="24" t="str">
        <f t="shared" si="659"/>
        <v/>
      </c>
      <c r="S8446" s="27" t="str">
        <f t="shared" si="660"/>
        <v/>
      </c>
    </row>
    <row r="8447" spans="2:19" x14ac:dyDescent="0.3">
      <c r="B8447" s="24" t="str">
        <f>_xlfn.IFNA(VLOOKUP(A8447,list!B:C,2,FALSE),"")</f>
        <v/>
      </c>
      <c r="D8447" s="24" t="str">
        <f>_xlfn.IFNA(VLOOKUP(C8447,list!$G$2:$I$10,2,FALSE),"")</f>
        <v/>
      </c>
      <c r="E8447" s="24" t="str">
        <f>_xlfn.IFNA(VLOOKUP(C8447,list!G:I,3,FALSE),"")</f>
        <v/>
      </c>
      <c r="O8447" s="26" t="str">
        <f t="shared" si="657"/>
        <v/>
      </c>
      <c r="P8447" s="28" t="str">
        <f t="shared" si="661"/>
        <v/>
      </c>
      <c r="Q8447" s="24" t="str">
        <f t="shared" si="658"/>
        <v/>
      </c>
      <c r="R8447" s="24" t="str">
        <f t="shared" si="659"/>
        <v/>
      </c>
      <c r="S8447" s="27" t="str">
        <f t="shared" si="660"/>
        <v/>
      </c>
    </row>
    <row r="8448" spans="2:19" x14ac:dyDescent="0.3">
      <c r="B8448" s="24" t="str">
        <f>_xlfn.IFNA(VLOOKUP(A8448,list!B:C,2,FALSE),"")</f>
        <v/>
      </c>
      <c r="D8448" s="24" t="str">
        <f>_xlfn.IFNA(VLOOKUP(C8448,list!$G$2:$I$10,2,FALSE),"")</f>
        <v/>
      </c>
      <c r="E8448" s="24" t="str">
        <f>_xlfn.IFNA(VLOOKUP(C8448,list!G:I,3,FALSE),"")</f>
        <v/>
      </c>
      <c r="O8448" s="26" t="str">
        <f t="shared" si="657"/>
        <v/>
      </c>
      <c r="P8448" s="28" t="str">
        <f t="shared" si="661"/>
        <v/>
      </c>
      <c r="Q8448" s="24" t="str">
        <f t="shared" si="658"/>
        <v/>
      </c>
      <c r="R8448" s="24" t="str">
        <f t="shared" si="659"/>
        <v/>
      </c>
      <c r="S8448" s="27" t="str">
        <f t="shared" si="660"/>
        <v/>
      </c>
    </row>
    <row r="8449" spans="2:19" x14ac:dyDescent="0.3">
      <c r="B8449" s="24" t="str">
        <f>_xlfn.IFNA(VLOOKUP(A8449,list!B:C,2,FALSE),"")</f>
        <v/>
      </c>
      <c r="D8449" s="24" t="str">
        <f>_xlfn.IFNA(VLOOKUP(C8449,list!$G$2:$I$10,2,FALSE),"")</f>
        <v/>
      </c>
      <c r="E8449" s="24" t="str">
        <f>_xlfn.IFNA(VLOOKUP(C8449,list!G:I,3,FALSE),"")</f>
        <v/>
      </c>
      <c r="O8449" s="26" t="str">
        <f t="shared" si="657"/>
        <v/>
      </c>
      <c r="P8449" s="28" t="str">
        <f t="shared" si="661"/>
        <v/>
      </c>
      <c r="Q8449" s="24" t="str">
        <f t="shared" si="658"/>
        <v/>
      </c>
      <c r="R8449" s="24" t="str">
        <f t="shared" si="659"/>
        <v/>
      </c>
      <c r="S8449" s="27" t="str">
        <f t="shared" si="660"/>
        <v/>
      </c>
    </row>
    <row r="8450" spans="2:19" x14ac:dyDescent="0.3">
      <c r="B8450" s="24" t="str">
        <f>_xlfn.IFNA(VLOOKUP(A8450,list!B:C,2,FALSE),"")</f>
        <v/>
      </c>
      <c r="D8450" s="24" t="str">
        <f>_xlfn.IFNA(VLOOKUP(C8450,list!$G$2:$I$10,2,FALSE),"")</f>
        <v/>
      </c>
      <c r="E8450" s="24" t="str">
        <f>_xlfn.IFNA(VLOOKUP(C8450,list!G:I,3,FALSE),"")</f>
        <v/>
      </c>
      <c r="O8450" s="26" t="str">
        <f t="shared" ref="O8450:O8513" si="662">IFERROR(IF(H8450="","",DATE(YEAR(H8450),MONTH(H8450),1)),"")</f>
        <v/>
      </c>
      <c r="P8450" s="28" t="str">
        <f t="shared" si="661"/>
        <v/>
      </c>
      <c r="Q8450" s="24" t="str">
        <f t="shared" ref="Q8450:Q8513" si="663">IFERROR(IF(J8450="","",MONTH(EOMONTH(J8450,(DAY(J8450)&gt;15)+0))),"")</f>
        <v/>
      </c>
      <c r="R8450" s="24" t="str">
        <f t="shared" ref="R8450:R8513" si="664">IFERROR(IF(J8450="","",IF(AND(MONTH(J8450)=12,Q8450=1),YEAR(J8450)+1,YEAR(J8450))),"")</f>
        <v/>
      </c>
      <c r="S8450" s="27" t="str">
        <f t="shared" ref="S8450:S8513" si="665">IF(OR(Q8450="",R8450=""),"",DATE(R8450,Q8450,1))</f>
        <v/>
      </c>
    </row>
    <row r="8451" spans="2:19" x14ac:dyDescent="0.3">
      <c r="B8451" s="24" t="str">
        <f>_xlfn.IFNA(VLOOKUP(A8451,list!B:C,2,FALSE),"")</f>
        <v/>
      </c>
      <c r="D8451" s="24" t="str">
        <f>_xlfn.IFNA(VLOOKUP(C8451,list!$G$2:$I$10,2,FALSE),"")</f>
        <v/>
      </c>
      <c r="E8451" s="24" t="str">
        <f>_xlfn.IFNA(VLOOKUP(C8451,list!G:I,3,FALSE),"")</f>
        <v/>
      </c>
      <c r="O8451" s="26" t="str">
        <f t="shared" si="662"/>
        <v/>
      </c>
      <c r="P8451" s="28" t="str">
        <f t="shared" ref="P8451:P8514" si="666">IFERROR(IF(J8451&gt;0,((J8451-H8451)/7),""),"")</f>
        <v/>
      </c>
      <c r="Q8451" s="24" t="str">
        <f t="shared" si="663"/>
        <v/>
      </c>
      <c r="R8451" s="24" t="str">
        <f t="shared" si="664"/>
        <v/>
      </c>
      <c r="S8451" s="27" t="str">
        <f t="shared" si="665"/>
        <v/>
      </c>
    </row>
    <row r="8452" spans="2:19" x14ac:dyDescent="0.3">
      <c r="B8452" s="24" t="str">
        <f>_xlfn.IFNA(VLOOKUP(A8452,list!B:C,2,FALSE),"")</f>
        <v/>
      </c>
      <c r="D8452" s="24" t="str">
        <f>_xlfn.IFNA(VLOOKUP(C8452,list!$G$2:$I$10,2,FALSE),"")</f>
        <v/>
      </c>
      <c r="E8452" s="24" t="str">
        <f>_xlfn.IFNA(VLOOKUP(C8452,list!G:I,3,FALSE),"")</f>
        <v/>
      </c>
      <c r="O8452" s="26" t="str">
        <f t="shared" si="662"/>
        <v/>
      </c>
      <c r="P8452" s="28" t="str">
        <f t="shared" si="666"/>
        <v/>
      </c>
      <c r="Q8452" s="24" t="str">
        <f t="shared" si="663"/>
        <v/>
      </c>
      <c r="R8452" s="24" t="str">
        <f t="shared" si="664"/>
        <v/>
      </c>
      <c r="S8452" s="27" t="str">
        <f t="shared" si="665"/>
        <v/>
      </c>
    </row>
    <row r="8453" spans="2:19" x14ac:dyDescent="0.3">
      <c r="B8453" s="24" t="str">
        <f>_xlfn.IFNA(VLOOKUP(A8453,list!B:C,2,FALSE),"")</f>
        <v/>
      </c>
      <c r="D8453" s="24" t="str">
        <f>_xlfn.IFNA(VLOOKUP(C8453,list!$G$2:$I$10,2,FALSE),"")</f>
        <v/>
      </c>
      <c r="E8453" s="24" t="str">
        <f>_xlfn.IFNA(VLOOKUP(C8453,list!G:I,3,FALSE),"")</f>
        <v/>
      </c>
      <c r="O8453" s="26" t="str">
        <f t="shared" si="662"/>
        <v/>
      </c>
      <c r="P8453" s="28" t="str">
        <f t="shared" si="666"/>
        <v/>
      </c>
      <c r="Q8453" s="24" t="str">
        <f t="shared" si="663"/>
        <v/>
      </c>
      <c r="R8453" s="24" t="str">
        <f t="shared" si="664"/>
        <v/>
      </c>
      <c r="S8453" s="27" t="str">
        <f t="shared" si="665"/>
        <v/>
      </c>
    </row>
    <row r="8454" spans="2:19" x14ac:dyDescent="0.3">
      <c r="B8454" s="24" t="str">
        <f>_xlfn.IFNA(VLOOKUP(A8454,list!B:C,2,FALSE),"")</f>
        <v/>
      </c>
      <c r="D8454" s="24" t="str">
        <f>_xlfn.IFNA(VLOOKUP(C8454,list!$G$2:$I$10,2,FALSE),"")</f>
        <v/>
      </c>
      <c r="E8454" s="24" t="str">
        <f>_xlfn.IFNA(VLOOKUP(C8454,list!G:I,3,FALSE),"")</f>
        <v/>
      </c>
      <c r="O8454" s="26" t="str">
        <f t="shared" si="662"/>
        <v/>
      </c>
      <c r="P8454" s="28" t="str">
        <f t="shared" si="666"/>
        <v/>
      </c>
      <c r="Q8454" s="24" t="str">
        <f t="shared" si="663"/>
        <v/>
      </c>
      <c r="R8454" s="24" t="str">
        <f t="shared" si="664"/>
        <v/>
      </c>
      <c r="S8454" s="27" t="str">
        <f t="shared" si="665"/>
        <v/>
      </c>
    </row>
    <row r="8455" spans="2:19" x14ac:dyDescent="0.3">
      <c r="B8455" s="24" t="str">
        <f>_xlfn.IFNA(VLOOKUP(A8455,list!B:C,2,FALSE),"")</f>
        <v/>
      </c>
      <c r="D8455" s="24" t="str">
        <f>_xlfn.IFNA(VLOOKUP(C8455,list!$G$2:$I$10,2,FALSE),"")</f>
        <v/>
      </c>
      <c r="E8455" s="24" t="str">
        <f>_xlfn.IFNA(VLOOKUP(C8455,list!G:I,3,FALSE),"")</f>
        <v/>
      </c>
      <c r="O8455" s="26" t="str">
        <f t="shared" si="662"/>
        <v/>
      </c>
      <c r="P8455" s="28" t="str">
        <f t="shared" si="666"/>
        <v/>
      </c>
      <c r="Q8455" s="24" t="str">
        <f t="shared" si="663"/>
        <v/>
      </c>
      <c r="R8455" s="24" t="str">
        <f t="shared" si="664"/>
        <v/>
      </c>
      <c r="S8455" s="27" t="str">
        <f t="shared" si="665"/>
        <v/>
      </c>
    </row>
    <row r="8456" spans="2:19" x14ac:dyDescent="0.3">
      <c r="B8456" s="24" t="str">
        <f>_xlfn.IFNA(VLOOKUP(A8456,list!B:C,2,FALSE),"")</f>
        <v/>
      </c>
      <c r="D8456" s="24" t="str">
        <f>_xlfn.IFNA(VLOOKUP(C8456,list!$G$2:$I$10,2,FALSE),"")</f>
        <v/>
      </c>
      <c r="E8456" s="24" t="str">
        <f>_xlfn.IFNA(VLOOKUP(C8456,list!G:I,3,FALSE),"")</f>
        <v/>
      </c>
      <c r="O8456" s="26" t="str">
        <f t="shared" si="662"/>
        <v/>
      </c>
      <c r="P8456" s="28" t="str">
        <f t="shared" si="666"/>
        <v/>
      </c>
      <c r="Q8456" s="24" t="str">
        <f t="shared" si="663"/>
        <v/>
      </c>
      <c r="R8456" s="24" t="str">
        <f t="shared" si="664"/>
        <v/>
      </c>
      <c r="S8456" s="27" t="str">
        <f t="shared" si="665"/>
        <v/>
      </c>
    </row>
    <row r="8457" spans="2:19" x14ac:dyDescent="0.3">
      <c r="B8457" s="24" t="str">
        <f>_xlfn.IFNA(VLOOKUP(A8457,list!B:C,2,FALSE),"")</f>
        <v/>
      </c>
      <c r="D8457" s="24" t="str">
        <f>_xlfn.IFNA(VLOOKUP(C8457,list!$G$2:$I$10,2,FALSE),"")</f>
        <v/>
      </c>
      <c r="E8457" s="24" t="str">
        <f>_xlfn.IFNA(VLOOKUP(C8457,list!G:I,3,FALSE),"")</f>
        <v/>
      </c>
      <c r="O8457" s="26" t="str">
        <f t="shared" si="662"/>
        <v/>
      </c>
      <c r="P8457" s="28" t="str">
        <f t="shared" si="666"/>
        <v/>
      </c>
      <c r="Q8457" s="24" t="str">
        <f t="shared" si="663"/>
        <v/>
      </c>
      <c r="R8457" s="24" t="str">
        <f t="shared" si="664"/>
        <v/>
      </c>
      <c r="S8457" s="27" t="str">
        <f t="shared" si="665"/>
        <v/>
      </c>
    </row>
    <row r="8458" spans="2:19" x14ac:dyDescent="0.3">
      <c r="B8458" s="24" t="str">
        <f>_xlfn.IFNA(VLOOKUP(A8458,list!B:C,2,FALSE),"")</f>
        <v/>
      </c>
      <c r="D8458" s="24" t="str">
        <f>_xlfn.IFNA(VLOOKUP(C8458,list!$G$2:$I$10,2,FALSE),"")</f>
        <v/>
      </c>
      <c r="E8458" s="24" t="str">
        <f>_xlfn.IFNA(VLOOKUP(C8458,list!G:I,3,FALSE),"")</f>
        <v/>
      </c>
      <c r="O8458" s="26" t="str">
        <f t="shared" si="662"/>
        <v/>
      </c>
      <c r="P8458" s="28" t="str">
        <f t="shared" si="666"/>
        <v/>
      </c>
      <c r="Q8458" s="24" t="str">
        <f t="shared" si="663"/>
        <v/>
      </c>
      <c r="R8458" s="24" t="str">
        <f t="shared" si="664"/>
        <v/>
      </c>
      <c r="S8458" s="27" t="str">
        <f t="shared" si="665"/>
        <v/>
      </c>
    </row>
    <row r="8459" spans="2:19" x14ac:dyDescent="0.3">
      <c r="B8459" s="24" t="str">
        <f>_xlfn.IFNA(VLOOKUP(A8459,list!B:C,2,FALSE),"")</f>
        <v/>
      </c>
      <c r="D8459" s="24" t="str">
        <f>_xlfn.IFNA(VLOOKUP(C8459,list!$G$2:$I$10,2,FALSE),"")</f>
        <v/>
      </c>
      <c r="E8459" s="24" t="str">
        <f>_xlfn.IFNA(VLOOKUP(C8459,list!G:I,3,FALSE),"")</f>
        <v/>
      </c>
      <c r="O8459" s="26" t="str">
        <f t="shared" si="662"/>
        <v/>
      </c>
      <c r="P8459" s="28" t="str">
        <f t="shared" si="666"/>
        <v/>
      </c>
      <c r="Q8459" s="24" t="str">
        <f t="shared" si="663"/>
        <v/>
      </c>
      <c r="R8459" s="24" t="str">
        <f t="shared" si="664"/>
        <v/>
      </c>
      <c r="S8459" s="27" t="str">
        <f t="shared" si="665"/>
        <v/>
      </c>
    </row>
    <row r="8460" spans="2:19" x14ac:dyDescent="0.3">
      <c r="B8460" s="24" t="str">
        <f>_xlfn.IFNA(VLOOKUP(A8460,list!B:C,2,FALSE),"")</f>
        <v/>
      </c>
      <c r="D8460" s="24" t="str">
        <f>_xlfn.IFNA(VLOOKUP(C8460,list!$G$2:$I$10,2,FALSE),"")</f>
        <v/>
      </c>
      <c r="E8460" s="24" t="str">
        <f>_xlfn.IFNA(VLOOKUP(C8460,list!G:I,3,FALSE),"")</f>
        <v/>
      </c>
      <c r="O8460" s="26" t="str">
        <f t="shared" si="662"/>
        <v/>
      </c>
      <c r="P8460" s="28" t="str">
        <f t="shared" si="666"/>
        <v/>
      </c>
      <c r="Q8460" s="24" t="str">
        <f t="shared" si="663"/>
        <v/>
      </c>
      <c r="R8460" s="24" t="str">
        <f t="shared" si="664"/>
        <v/>
      </c>
      <c r="S8460" s="27" t="str">
        <f t="shared" si="665"/>
        <v/>
      </c>
    </row>
    <row r="8461" spans="2:19" x14ac:dyDescent="0.3">
      <c r="B8461" s="24" t="str">
        <f>_xlfn.IFNA(VLOOKUP(A8461,list!B:C,2,FALSE),"")</f>
        <v/>
      </c>
      <c r="D8461" s="24" t="str">
        <f>_xlfn.IFNA(VLOOKUP(C8461,list!$G$2:$I$10,2,FALSE),"")</f>
        <v/>
      </c>
      <c r="E8461" s="24" t="str">
        <f>_xlfn.IFNA(VLOOKUP(C8461,list!G:I,3,FALSE),"")</f>
        <v/>
      </c>
      <c r="O8461" s="26" t="str">
        <f t="shared" si="662"/>
        <v/>
      </c>
      <c r="P8461" s="28" t="str">
        <f t="shared" si="666"/>
        <v/>
      </c>
      <c r="Q8461" s="24" t="str">
        <f t="shared" si="663"/>
        <v/>
      </c>
      <c r="R8461" s="24" t="str">
        <f t="shared" si="664"/>
        <v/>
      </c>
      <c r="S8461" s="27" t="str">
        <f t="shared" si="665"/>
        <v/>
      </c>
    </row>
    <row r="8462" spans="2:19" x14ac:dyDescent="0.3">
      <c r="B8462" s="24" t="str">
        <f>_xlfn.IFNA(VLOOKUP(A8462,list!B:C,2,FALSE),"")</f>
        <v/>
      </c>
      <c r="D8462" s="24" t="str">
        <f>_xlfn.IFNA(VLOOKUP(C8462,list!$G$2:$I$10,2,FALSE),"")</f>
        <v/>
      </c>
      <c r="E8462" s="24" t="str">
        <f>_xlfn.IFNA(VLOOKUP(C8462,list!G:I,3,FALSE),"")</f>
        <v/>
      </c>
      <c r="O8462" s="26" t="str">
        <f t="shared" si="662"/>
        <v/>
      </c>
      <c r="P8462" s="28" t="str">
        <f t="shared" si="666"/>
        <v/>
      </c>
      <c r="Q8462" s="24" t="str">
        <f t="shared" si="663"/>
        <v/>
      </c>
      <c r="R8462" s="24" t="str">
        <f t="shared" si="664"/>
        <v/>
      </c>
      <c r="S8462" s="27" t="str">
        <f t="shared" si="665"/>
        <v/>
      </c>
    </row>
    <row r="8463" spans="2:19" x14ac:dyDescent="0.3">
      <c r="B8463" s="24" t="str">
        <f>_xlfn.IFNA(VLOOKUP(A8463,list!B:C,2,FALSE),"")</f>
        <v/>
      </c>
      <c r="D8463" s="24" t="str">
        <f>_xlfn.IFNA(VLOOKUP(C8463,list!$G$2:$I$10,2,FALSE),"")</f>
        <v/>
      </c>
      <c r="E8463" s="24" t="str">
        <f>_xlfn.IFNA(VLOOKUP(C8463,list!G:I,3,FALSE),"")</f>
        <v/>
      </c>
      <c r="O8463" s="26" t="str">
        <f t="shared" si="662"/>
        <v/>
      </c>
      <c r="P8463" s="28" t="str">
        <f t="shared" si="666"/>
        <v/>
      </c>
      <c r="Q8463" s="24" t="str">
        <f t="shared" si="663"/>
        <v/>
      </c>
      <c r="R8463" s="24" t="str">
        <f t="shared" si="664"/>
        <v/>
      </c>
      <c r="S8463" s="27" t="str">
        <f t="shared" si="665"/>
        <v/>
      </c>
    </row>
    <row r="8464" spans="2:19" x14ac:dyDescent="0.3">
      <c r="B8464" s="24" t="str">
        <f>_xlfn.IFNA(VLOOKUP(A8464,list!B:C,2,FALSE),"")</f>
        <v/>
      </c>
      <c r="D8464" s="24" t="str">
        <f>_xlfn.IFNA(VLOOKUP(C8464,list!$G$2:$I$10,2,FALSE),"")</f>
        <v/>
      </c>
      <c r="E8464" s="24" t="str">
        <f>_xlfn.IFNA(VLOOKUP(C8464,list!G:I,3,FALSE),"")</f>
        <v/>
      </c>
      <c r="O8464" s="26" t="str">
        <f t="shared" si="662"/>
        <v/>
      </c>
      <c r="P8464" s="28" t="str">
        <f t="shared" si="666"/>
        <v/>
      </c>
      <c r="Q8464" s="24" t="str">
        <f t="shared" si="663"/>
        <v/>
      </c>
      <c r="R8464" s="24" t="str">
        <f t="shared" si="664"/>
        <v/>
      </c>
      <c r="S8464" s="27" t="str">
        <f t="shared" si="665"/>
        <v/>
      </c>
    </row>
    <row r="8465" spans="2:19" x14ac:dyDescent="0.3">
      <c r="B8465" s="24" t="str">
        <f>_xlfn.IFNA(VLOOKUP(A8465,list!B:C,2,FALSE),"")</f>
        <v/>
      </c>
      <c r="D8465" s="24" t="str">
        <f>_xlfn.IFNA(VLOOKUP(C8465,list!$G$2:$I$10,2,FALSE),"")</f>
        <v/>
      </c>
      <c r="E8465" s="24" t="str">
        <f>_xlfn.IFNA(VLOOKUP(C8465,list!G:I,3,FALSE),"")</f>
        <v/>
      </c>
      <c r="O8465" s="26" t="str">
        <f t="shared" si="662"/>
        <v/>
      </c>
      <c r="P8465" s="28" t="str">
        <f t="shared" si="666"/>
        <v/>
      </c>
      <c r="Q8465" s="24" t="str">
        <f t="shared" si="663"/>
        <v/>
      </c>
      <c r="R8465" s="24" t="str">
        <f t="shared" si="664"/>
        <v/>
      </c>
      <c r="S8465" s="27" t="str">
        <f t="shared" si="665"/>
        <v/>
      </c>
    </row>
    <row r="8466" spans="2:19" x14ac:dyDescent="0.3">
      <c r="B8466" s="24" t="str">
        <f>_xlfn.IFNA(VLOOKUP(A8466,list!B:C,2,FALSE),"")</f>
        <v/>
      </c>
      <c r="D8466" s="24" t="str">
        <f>_xlfn.IFNA(VLOOKUP(C8466,list!$G$2:$I$10,2,FALSE),"")</f>
        <v/>
      </c>
      <c r="E8466" s="24" t="str">
        <f>_xlfn.IFNA(VLOOKUP(C8466,list!G:I,3,FALSE),"")</f>
        <v/>
      </c>
      <c r="O8466" s="26" t="str">
        <f t="shared" si="662"/>
        <v/>
      </c>
      <c r="P8466" s="28" t="str">
        <f t="shared" si="666"/>
        <v/>
      </c>
      <c r="Q8466" s="24" t="str">
        <f t="shared" si="663"/>
        <v/>
      </c>
      <c r="R8466" s="24" t="str">
        <f t="shared" si="664"/>
        <v/>
      </c>
      <c r="S8466" s="27" t="str">
        <f t="shared" si="665"/>
        <v/>
      </c>
    </row>
    <row r="8467" spans="2:19" x14ac:dyDescent="0.3">
      <c r="B8467" s="24" t="str">
        <f>_xlfn.IFNA(VLOOKUP(A8467,list!B:C,2,FALSE),"")</f>
        <v/>
      </c>
      <c r="D8467" s="24" t="str">
        <f>_xlfn.IFNA(VLOOKUP(C8467,list!$G$2:$I$10,2,FALSE),"")</f>
        <v/>
      </c>
      <c r="E8467" s="24" t="str">
        <f>_xlfn.IFNA(VLOOKUP(C8467,list!G:I,3,FALSE),"")</f>
        <v/>
      </c>
      <c r="O8467" s="26" t="str">
        <f t="shared" si="662"/>
        <v/>
      </c>
      <c r="P8467" s="28" t="str">
        <f t="shared" si="666"/>
        <v/>
      </c>
      <c r="Q8467" s="24" t="str">
        <f t="shared" si="663"/>
        <v/>
      </c>
      <c r="R8467" s="24" t="str">
        <f t="shared" si="664"/>
        <v/>
      </c>
      <c r="S8467" s="27" t="str">
        <f t="shared" si="665"/>
        <v/>
      </c>
    </row>
    <row r="8468" spans="2:19" x14ac:dyDescent="0.3">
      <c r="B8468" s="24" t="str">
        <f>_xlfn.IFNA(VLOOKUP(A8468,list!B:C,2,FALSE),"")</f>
        <v/>
      </c>
      <c r="D8468" s="24" t="str">
        <f>_xlfn.IFNA(VLOOKUP(C8468,list!$G$2:$I$10,2,FALSE),"")</f>
        <v/>
      </c>
      <c r="E8468" s="24" t="str">
        <f>_xlfn.IFNA(VLOOKUP(C8468,list!G:I,3,FALSE),"")</f>
        <v/>
      </c>
      <c r="O8468" s="26" t="str">
        <f t="shared" si="662"/>
        <v/>
      </c>
      <c r="P8468" s="28" t="str">
        <f t="shared" si="666"/>
        <v/>
      </c>
      <c r="Q8468" s="24" t="str">
        <f t="shared" si="663"/>
        <v/>
      </c>
      <c r="R8468" s="24" t="str">
        <f t="shared" si="664"/>
        <v/>
      </c>
      <c r="S8468" s="27" t="str">
        <f t="shared" si="665"/>
        <v/>
      </c>
    </row>
    <row r="8469" spans="2:19" x14ac:dyDescent="0.3">
      <c r="B8469" s="24" t="str">
        <f>_xlfn.IFNA(VLOOKUP(A8469,list!B:C,2,FALSE),"")</f>
        <v/>
      </c>
      <c r="D8469" s="24" t="str">
        <f>_xlfn.IFNA(VLOOKUP(C8469,list!$G$2:$I$10,2,FALSE),"")</f>
        <v/>
      </c>
      <c r="E8469" s="24" t="str">
        <f>_xlfn.IFNA(VLOOKUP(C8469,list!G:I,3,FALSE),"")</f>
        <v/>
      </c>
      <c r="O8469" s="26" t="str">
        <f t="shared" si="662"/>
        <v/>
      </c>
      <c r="P8469" s="28" t="str">
        <f t="shared" si="666"/>
        <v/>
      </c>
      <c r="Q8469" s="24" t="str">
        <f t="shared" si="663"/>
        <v/>
      </c>
      <c r="R8469" s="24" t="str">
        <f t="shared" si="664"/>
        <v/>
      </c>
      <c r="S8469" s="27" t="str">
        <f t="shared" si="665"/>
        <v/>
      </c>
    </row>
    <row r="8470" spans="2:19" x14ac:dyDescent="0.3">
      <c r="B8470" s="24" t="str">
        <f>_xlfn.IFNA(VLOOKUP(A8470,list!B:C,2,FALSE),"")</f>
        <v/>
      </c>
      <c r="D8470" s="24" t="str">
        <f>_xlfn.IFNA(VLOOKUP(C8470,list!$G$2:$I$10,2,FALSE),"")</f>
        <v/>
      </c>
      <c r="E8470" s="24" t="str">
        <f>_xlfn.IFNA(VLOOKUP(C8470,list!G:I,3,FALSE),"")</f>
        <v/>
      </c>
      <c r="O8470" s="26" t="str">
        <f t="shared" si="662"/>
        <v/>
      </c>
      <c r="P8470" s="28" t="str">
        <f t="shared" si="666"/>
        <v/>
      </c>
      <c r="Q8470" s="24" t="str">
        <f t="shared" si="663"/>
        <v/>
      </c>
      <c r="R8470" s="24" t="str">
        <f t="shared" si="664"/>
        <v/>
      </c>
      <c r="S8470" s="27" t="str">
        <f t="shared" si="665"/>
        <v/>
      </c>
    </row>
    <row r="8471" spans="2:19" x14ac:dyDescent="0.3">
      <c r="B8471" s="24" t="str">
        <f>_xlfn.IFNA(VLOOKUP(A8471,list!B:C,2,FALSE),"")</f>
        <v/>
      </c>
      <c r="D8471" s="24" t="str">
        <f>_xlfn.IFNA(VLOOKUP(C8471,list!$G$2:$I$10,2,FALSE),"")</f>
        <v/>
      </c>
      <c r="E8471" s="24" t="str">
        <f>_xlfn.IFNA(VLOOKUP(C8471,list!G:I,3,FALSE),"")</f>
        <v/>
      </c>
      <c r="O8471" s="26" t="str">
        <f t="shared" si="662"/>
        <v/>
      </c>
      <c r="P8471" s="28" t="str">
        <f t="shared" si="666"/>
        <v/>
      </c>
      <c r="Q8471" s="24" t="str">
        <f t="shared" si="663"/>
        <v/>
      </c>
      <c r="R8471" s="24" t="str">
        <f t="shared" si="664"/>
        <v/>
      </c>
      <c r="S8471" s="27" t="str">
        <f t="shared" si="665"/>
        <v/>
      </c>
    </row>
    <row r="8472" spans="2:19" x14ac:dyDescent="0.3">
      <c r="B8472" s="24" t="str">
        <f>_xlfn.IFNA(VLOOKUP(A8472,list!B:C,2,FALSE),"")</f>
        <v/>
      </c>
      <c r="D8472" s="24" t="str">
        <f>_xlfn.IFNA(VLOOKUP(C8472,list!$G$2:$I$10,2,FALSE),"")</f>
        <v/>
      </c>
      <c r="E8472" s="24" t="str">
        <f>_xlfn.IFNA(VLOOKUP(C8472,list!G:I,3,FALSE),"")</f>
        <v/>
      </c>
      <c r="O8472" s="26" t="str">
        <f t="shared" si="662"/>
        <v/>
      </c>
      <c r="P8472" s="28" t="str">
        <f t="shared" si="666"/>
        <v/>
      </c>
      <c r="Q8472" s="24" t="str">
        <f t="shared" si="663"/>
        <v/>
      </c>
      <c r="R8472" s="24" t="str">
        <f t="shared" si="664"/>
        <v/>
      </c>
      <c r="S8472" s="27" t="str">
        <f t="shared" si="665"/>
        <v/>
      </c>
    </row>
    <row r="8473" spans="2:19" x14ac:dyDescent="0.3">
      <c r="B8473" s="24" t="str">
        <f>_xlfn.IFNA(VLOOKUP(A8473,list!B:C,2,FALSE),"")</f>
        <v/>
      </c>
      <c r="D8473" s="24" t="str">
        <f>_xlfn.IFNA(VLOOKUP(C8473,list!$G$2:$I$10,2,FALSE),"")</f>
        <v/>
      </c>
      <c r="E8473" s="24" t="str">
        <f>_xlfn.IFNA(VLOOKUP(C8473,list!G:I,3,FALSE),"")</f>
        <v/>
      </c>
      <c r="O8473" s="26" t="str">
        <f t="shared" si="662"/>
        <v/>
      </c>
      <c r="P8473" s="28" t="str">
        <f t="shared" si="666"/>
        <v/>
      </c>
      <c r="Q8473" s="24" t="str">
        <f t="shared" si="663"/>
        <v/>
      </c>
      <c r="R8473" s="24" t="str">
        <f t="shared" si="664"/>
        <v/>
      </c>
      <c r="S8473" s="27" t="str">
        <f t="shared" si="665"/>
        <v/>
      </c>
    </row>
    <row r="8474" spans="2:19" x14ac:dyDescent="0.3">
      <c r="B8474" s="24" t="str">
        <f>_xlfn.IFNA(VLOOKUP(A8474,list!B:C,2,FALSE),"")</f>
        <v/>
      </c>
      <c r="D8474" s="24" t="str">
        <f>_xlfn.IFNA(VLOOKUP(C8474,list!$G$2:$I$10,2,FALSE),"")</f>
        <v/>
      </c>
      <c r="E8474" s="24" t="str">
        <f>_xlfn.IFNA(VLOOKUP(C8474,list!G:I,3,FALSE),"")</f>
        <v/>
      </c>
      <c r="O8474" s="26" t="str">
        <f t="shared" si="662"/>
        <v/>
      </c>
      <c r="P8474" s="28" t="str">
        <f t="shared" si="666"/>
        <v/>
      </c>
      <c r="Q8474" s="24" t="str">
        <f t="shared" si="663"/>
        <v/>
      </c>
      <c r="R8474" s="24" t="str">
        <f t="shared" si="664"/>
        <v/>
      </c>
      <c r="S8474" s="27" t="str">
        <f t="shared" si="665"/>
        <v/>
      </c>
    </row>
    <row r="8475" spans="2:19" x14ac:dyDescent="0.3">
      <c r="B8475" s="24" t="str">
        <f>_xlfn.IFNA(VLOOKUP(A8475,list!B:C,2,FALSE),"")</f>
        <v/>
      </c>
      <c r="D8475" s="24" t="str">
        <f>_xlfn.IFNA(VLOOKUP(C8475,list!$G$2:$I$10,2,FALSE),"")</f>
        <v/>
      </c>
      <c r="E8475" s="24" t="str">
        <f>_xlfn.IFNA(VLOOKUP(C8475,list!G:I,3,FALSE),"")</f>
        <v/>
      </c>
      <c r="O8475" s="26" t="str">
        <f t="shared" si="662"/>
        <v/>
      </c>
      <c r="P8475" s="28" t="str">
        <f t="shared" si="666"/>
        <v/>
      </c>
      <c r="Q8475" s="24" t="str">
        <f t="shared" si="663"/>
        <v/>
      </c>
      <c r="R8475" s="24" t="str">
        <f t="shared" si="664"/>
        <v/>
      </c>
      <c r="S8475" s="27" t="str">
        <f t="shared" si="665"/>
        <v/>
      </c>
    </row>
    <row r="8476" spans="2:19" x14ac:dyDescent="0.3">
      <c r="B8476" s="24" t="str">
        <f>_xlfn.IFNA(VLOOKUP(A8476,list!B:C,2,FALSE),"")</f>
        <v/>
      </c>
      <c r="D8476" s="24" t="str">
        <f>_xlfn.IFNA(VLOOKUP(C8476,list!$G$2:$I$10,2,FALSE),"")</f>
        <v/>
      </c>
      <c r="E8476" s="24" t="str">
        <f>_xlfn.IFNA(VLOOKUP(C8476,list!G:I,3,FALSE),"")</f>
        <v/>
      </c>
      <c r="O8476" s="26" t="str">
        <f t="shared" si="662"/>
        <v/>
      </c>
      <c r="P8476" s="28" t="str">
        <f t="shared" si="666"/>
        <v/>
      </c>
      <c r="Q8476" s="24" t="str">
        <f t="shared" si="663"/>
        <v/>
      </c>
      <c r="R8476" s="24" t="str">
        <f t="shared" si="664"/>
        <v/>
      </c>
      <c r="S8476" s="27" t="str">
        <f t="shared" si="665"/>
        <v/>
      </c>
    </row>
    <row r="8477" spans="2:19" x14ac:dyDescent="0.3">
      <c r="B8477" s="24" t="str">
        <f>_xlfn.IFNA(VLOOKUP(A8477,list!B:C,2,FALSE),"")</f>
        <v/>
      </c>
      <c r="D8477" s="24" t="str">
        <f>_xlfn.IFNA(VLOOKUP(C8477,list!$G$2:$I$10,2,FALSE),"")</f>
        <v/>
      </c>
      <c r="E8477" s="24" t="str">
        <f>_xlfn.IFNA(VLOOKUP(C8477,list!G:I,3,FALSE),"")</f>
        <v/>
      </c>
      <c r="O8477" s="26" t="str">
        <f t="shared" si="662"/>
        <v/>
      </c>
      <c r="P8477" s="28" t="str">
        <f t="shared" si="666"/>
        <v/>
      </c>
      <c r="Q8477" s="24" t="str">
        <f t="shared" si="663"/>
        <v/>
      </c>
      <c r="R8477" s="24" t="str">
        <f t="shared" si="664"/>
        <v/>
      </c>
      <c r="S8477" s="27" t="str">
        <f t="shared" si="665"/>
        <v/>
      </c>
    </row>
    <row r="8478" spans="2:19" x14ac:dyDescent="0.3">
      <c r="B8478" s="24" t="str">
        <f>_xlfn.IFNA(VLOOKUP(A8478,list!B:C,2,FALSE),"")</f>
        <v/>
      </c>
      <c r="D8478" s="24" t="str">
        <f>_xlfn.IFNA(VLOOKUP(C8478,list!$G$2:$I$10,2,FALSE),"")</f>
        <v/>
      </c>
      <c r="E8478" s="24" t="str">
        <f>_xlfn.IFNA(VLOOKUP(C8478,list!G:I,3,FALSE),"")</f>
        <v/>
      </c>
      <c r="O8478" s="26" t="str">
        <f t="shared" si="662"/>
        <v/>
      </c>
      <c r="P8478" s="28" t="str">
        <f t="shared" si="666"/>
        <v/>
      </c>
      <c r="Q8478" s="24" t="str">
        <f t="shared" si="663"/>
        <v/>
      </c>
      <c r="R8478" s="24" t="str">
        <f t="shared" si="664"/>
        <v/>
      </c>
      <c r="S8478" s="27" t="str">
        <f t="shared" si="665"/>
        <v/>
      </c>
    </row>
    <row r="8479" spans="2:19" x14ac:dyDescent="0.3">
      <c r="B8479" s="24" t="str">
        <f>_xlfn.IFNA(VLOOKUP(A8479,list!B:C,2,FALSE),"")</f>
        <v/>
      </c>
      <c r="D8479" s="24" t="str">
        <f>_xlfn.IFNA(VLOOKUP(C8479,list!$G$2:$I$10,2,FALSE),"")</f>
        <v/>
      </c>
      <c r="E8479" s="24" t="str">
        <f>_xlfn.IFNA(VLOOKUP(C8479,list!G:I,3,FALSE),"")</f>
        <v/>
      </c>
      <c r="O8479" s="26" t="str">
        <f t="shared" si="662"/>
        <v/>
      </c>
      <c r="P8479" s="28" t="str">
        <f t="shared" si="666"/>
        <v/>
      </c>
      <c r="Q8479" s="24" t="str">
        <f t="shared" si="663"/>
        <v/>
      </c>
      <c r="R8479" s="24" t="str">
        <f t="shared" si="664"/>
        <v/>
      </c>
      <c r="S8479" s="27" t="str">
        <f t="shared" si="665"/>
        <v/>
      </c>
    </row>
    <row r="8480" spans="2:19" x14ac:dyDescent="0.3">
      <c r="B8480" s="24" t="str">
        <f>_xlfn.IFNA(VLOOKUP(A8480,list!B:C,2,FALSE),"")</f>
        <v/>
      </c>
      <c r="D8480" s="24" t="str">
        <f>_xlfn.IFNA(VLOOKUP(C8480,list!$G$2:$I$10,2,FALSE),"")</f>
        <v/>
      </c>
      <c r="E8480" s="24" t="str">
        <f>_xlfn.IFNA(VLOOKUP(C8480,list!G:I,3,FALSE),"")</f>
        <v/>
      </c>
      <c r="O8480" s="26" t="str">
        <f t="shared" si="662"/>
        <v/>
      </c>
      <c r="P8480" s="28" t="str">
        <f t="shared" si="666"/>
        <v/>
      </c>
      <c r="Q8480" s="24" t="str">
        <f t="shared" si="663"/>
        <v/>
      </c>
      <c r="R8480" s="24" t="str">
        <f t="shared" si="664"/>
        <v/>
      </c>
      <c r="S8480" s="27" t="str">
        <f t="shared" si="665"/>
        <v/>
      </c>
    </row>
    <row r="8481" spans="2:19" x14ac:dyDescent="0.3">
      <c r="B8481" s="24" t="str">
        <f>_xlfn.IFNA(VLOOKUP(A8481,list!B:C,2,FALSE),"")</f>
        <v/>
      </c>
      <c r="D8481" s="24" t="str">
        <f>_xlfn.IFNA(VLOOKUP(C8481,list!$G$2:$I$10,2,FALSE),"")</f>
        <v/>
      </c>
      <c r="E8481" s="24" t="str">
        <f>_xlfn.IFNA(VLOOKUP(C8481,list!G:I,3,FALSE),"")</f>
        <v/>
      </c>
      <c r="O8481" s="26" t="str">
        <f t="shared" si="662"/>
        <v/>
      </c>
      <c r="P8481" s="28" t="str">
        <f t="shared" si="666"/>
        <v/>
      </c>
      <c r="Q8481" s="24" t="str">
        <f t="shared" si="663"/>
        <v/>
      </c>
      <c r="R8481" s="24" t="str">
        <f t="shared" si="664"/>
        <v/>
      </c>
      <c r="S8481" s="27" t="str">
        <f t="shared" si="665"/>
        <v/>
      </c>
    </row>
    <row r="8482" spans="2:19" x14ac:dyDescent="0.3">
      <c r="B8482" s="24" t="str">
        <f>_xlfn.IFNA(VLOOKUP(A8482,list!B:C,2,FALSE),"")</f>
        <v/>
      </c>
      <c r="D8482" s="24" t="str">
        <f>_xlfn.IFNA(VLOOKUP(C8482,list!$G$2:$I$10,2,FALSE),"")</f>
        <v/>
      </c>
      <c r="E8482" s="24" t="str">
        <f>_xlfn.IFNA(VLOOKUP(C8482,list!G:I,3,FALSE),"")</f>
        <v/>
      </c>
      <c r="O8482" s="26" t="str">
        <f t="shared" si="662"/>
        <v/>
      </c>
      <c r="P8482" s="28" t="str">
        <f t="shared" si="666"/>
        <v/>
      </c>
      <c r="Q8482" s="24" t="str">
        <f t="shared" si="663"/>
        <v/>
      </c>
      <c r="R8482" s="24" t="str">
        <f t="shared" si="664"/>
        <v/>
      </c>
      <c r="S8482" s="27" t="str">
        <f t="shared" si="665"/>
        <v/>
      </c>
    </row>
    <row r="8483" spans="2:19" x14ac:dyDescent="0.3">
      <c r="B8483" s="24" t="str">
        <f>_xlfn.IFNA(VLOOKUP(A8483,list!B:C,2,FALSE),"")</f>
        <v/>
      </c>
      <c r="D8483" s="24" t="str">
        <f>_xlfn.IFNA(VLOOKUP(C8483,list!$G$2:$I$10,2,FALSE),"")</f>
        <v/>
      </c>
      <c r="E8483" s="24" t="str">
        <f>_xlfn.IFNA(VLOOKUP(C8483,list!G:I,3,FALSE),"")</f>
        <v/>
      </c>
      <c r="O8483" s="26" t="str">
        <f t="shared" si="662"/>
        <v/>
      </c>
      <c r="P8483" s="28" t="str">
        <f t="shared" si="666"/>
        <v/>
      </c>
      <c r="Q8483" s="24" t="str">
        <f t="shared" si="663"/>
        <v/>
      </c>
      <c r="R8483" s="24" t="str">
        <f t="shared" si="664"/>
        <v/>
      </c>
      <c r="S8483" s="27" t="str">
        <f t="shared" si="665"/>
        <v/>
      </c>
    </row>
    <row r="8484" spans="2:19" x14ac:dyDescent="0.3">
      <c r="B8484" s="24" t="str">
        <f>_xlfn.IFNA(VLOOKUP(A8484,list!B:C,2,FALSE),"")</f>
        <v/>
      </c>
      <c r="D8484" s="24" t="str">
        <f>_xlfn.IFNA(VLOOKUP(C8484,list!$G$2:$I$10,2,FALSE),"")</f>
        <v/>
      </c>
      <c r="E8484" s="24" t="str">
        <f>_xlfn.IFNA(VLOOKUP(C8484,list!G:I,3,FALSE),"")</f>
        <v/>
      </c>
      <c r="O8484" s="26" t="str">
        <f t="shared" si="662"/>
        <v/>
      </c>
      <c r="P8484" s="28" t="str">
        <f t="shared" si="666"/>
        <v/>
      </c>
      <c r="Q8484" s="24" t="str">
        <f t="shared" si="663"/>
        <v/>
      </c>
      <c r="R8484" s="24" t="str">
        <f t="shared" si="664"/>
        <v/>
      </c>
      <c r="S8484" s="27" t="str">
        <f t="shared" si="665"/>
        <v/>
      </c>
    </row>
    <row r="8485" spans="2:19" x14ac:dyDescent="0.3">
      <c r="B8485" s="24" t="str">
        <f>_xlfn.IFNA(VLOOKUP(A8485,list!B:C,2,FALSE),"")</f>
        <v/>
      </c>
      <c r="D8485" s="24" t="str">
        <f>_xlfn.IFNA(VLOOKUP(C8485,list!$G$2:$I$10,2,FALSE),"")</f>
        <v/>
      </c>
      <c r="E8485" s="24" t="str">
        <f>_xlfn.IFNA(VLOOKUP(C8485,list!G:I,3,FALSE),"")</f>
        <v/>
      </c>
      <c r="O8485" s="26" t="str">
        <f t="shared" si="662"/>
        <v/>
      </c>
      <c r="P8485" s="28" t="str">
        <f t="shared" si="666"/>
        <v/>
      </c>
      <c r="Q8485" s="24" t="str">
        <f t="shared" si="663"/>
        <v/>
      </c>
      <c r="R8485" s="24" t="str">
        <f t="shared" si="664"/>
        <v/>
      </c>
      <c r="S8485" s="27" t="str">
        <f t="shared" si="665"/>
        <v/>
      </c>
    </row>
    <row r="8486" spans="2:19" x14ac:dyDescent="0.3">
      <c r="B8486" s="24" t="str">
        <f>_xlfn.IFNA(VLOOKUP(A8486,list!B:C,2,FALSE),"")</f>
        <v/>
      </c>
      <c r="D8486" s="24" t="str">
        <f>_xlfn.IFNA(VLOOKUP(C8486,list!$G$2:$I$10,2,FALSE),"")</f>
        <v/>
      </c>
      <c r="E8486" s="24" t="str">
        <f>_xlfn.IFNA(VLOOKUP(C8486,list!G:I,3,FALSE),"")</f>
        <v/>
      </c>
      <c r="O8486" s="26" t="str">
        <f t="shared" si="662"/>
        <v/>
      </c>
      <c r="P8486" s="28" t="str">
        <f t="shared" si="666"/>
        <v/>
      </c>
      <c r="Q8486" s="24" t="str">
        <f t="shared" si="663"/>
        <v/>
      </c>
      <c r="R8486" s="24" t="str">
        <f t="shared" si="664"/>
        <v/>
      </c>
      <c r="S8486" s="27" t="str">
        <f t="shared" si="665"/>
        <v/>
      </c>
    </row>
    <row r="8487" spans="2:19" x14ac:dyDescent="0.3">
      <c r="B8487" s="24" t="str">
        <f>_xlfn.IFNA(VLOOKUP(A8487,list!B:C,2,FALSE),"")</f>
        <v/>
      </c>
      <c r="D8487" s="24" t="str">
        <f>_xlfn.IFNA(VLOOKUP(C8487,list!$G$2:$I$10,2,FALSE),"")</f>
        <v/>
      </c>
      <c r="E8487" s="24" t="str">
        <f>_xlfn.IFNA(VLOOKUP(C8487,list!G:I,3,FALSE),"")</f>
        <v/>
      </c>
      <c r="O8487" s="26" t="str">
        <f t="shared" si="662"/>
        <v/>
      </c>
      <c r="P8487" s="28" t="str">
        <f t="shared" si="666"/>
        <v/>
      </c>
      <c r="Q8487" s="24" t="str">
        <f t="shared" si="663"/>
        <v/>
      </c>
      <c r="R8487" s="24" t="str">
        <f t="shared" si="664"/>
        <v/>
      </c>
      <c r="S8487" s="27" t="str">
        <f t="shared" si="665"/>
        <v/>
      </c>
    </row>
    <row r="8488" spans="2:19" x14ac:dyDescent="0.3">
      <c r="B8488" s="24" t="str">
        <f>_xlfn.IFNA(VLOOKUP(A8488,list!B:C,2,FALSE),"")</f>
        <v/>
      </c>
      <c r="D8488" s="24" t="str">
        <f>_xlfn.IFNA(VLOOKUP(C8488,list!$G$2:$I$10,2,FALSE),"")</f>
        <v/>
      </c>
      <c r="E8488" s="24" t="str">
        <f>_xlfn.IFNA(VLOOKUP(C8488,list!G:I,3,FALSE),"")</f>
        <v/>
      </c>
      <c r="O8488" s="26" t="str">
        <f t="shared" si="662"/>
        <v/>
      </c>
      <c r="P8488" s="28" t="str">
        <f t="shared" si="666"/>
        <v/>
      </c>
      <c r="Q8488" s="24" t="str">
        <f t="shared" si="663"/>
        <v/>
      </c>
      <c r="R8488" s="24" t="str">
        <f t="shared" si="664"/>
        <v/>
      </c>
      <c r="S8488" s="27" t="str">
        <f t="shared" si="665"/>
        <v/>
      </c>
    </row>
    <row r="8489" spans="2:19" x14ac:dyDescent="0.3">
      <c r="B8489" s="24" t="str">
        <f>_xlfn.IFNA(VLOOKUP(A8489,list!B:C,2,FALSE),"")</f>
        <v/>
      </c>
      <c r="D8489" s="24" t="str">
        <f>_xlfn.IFNA(VLOOKUP(C8489,list!$G$2:$I$10,2,FALSE),"")</f>
        <v/>
      </c>
      <c r="E8489" s="24" t="str">
        <f>_xlfn.IFNA(VLOOKUP(C8489,list!G:I,3,FALSE),"")</f>
        <v/>
      </c>
      <c r="O8489" s="26" t="str">
        <f t="shared" si="662"/>
        <v/>
      </c>
      <c r="P8489" s="28" t="str">
        <f t="shared" si="666"/>
        <v/>
      </c>
      <c r="Q8489" s="24" t="str">
        <f t="shared" si="663"/>
        <v/>
      </c>
      <c r="R8489" s="24" t="str">
        <f t="shared" si="664"/>
        <v/>
      </c>
      <c r="S8489" s="27" t="str">
        <f t="shared" si="665"/>
        <v/>
      </c>
    </row>
    <row r="8490" spans="2:19" x14ac:dyDescent="0.3">
      <c r="B8490" s="24" t="str">
        <f>_xlfn.IFNA(VLOOKUP(A8490,list!B:C,2,FALSE),"")</f>
        <v/>
      </c>
      <c r="D8490" s="24" t="str">
        <f>_xlfn.IFNA(VLOOKUP(C8490,list!$G$2:$I$10,2,FALSE),"")</f>
        <v/>
      </c>
      <c r="E8490" s="24" t="str">
        <f>_xlfn.IFNA(VLOOKUP(C8490,list!G:I,3,FALSE),"")</f>
        <v/>
      </c>
      <c r="O8490" s="26" t="str">
        <f t="shared" si="662"/>
        <v/>
      </c>
      <c r="P8490" s="28" t="str">
        <f t="shared" si="666"/>
        <v/>
      </c>
      <c r="Q8490" s="24" t="str">
        <f t="shared" si="663"/>
        <v/>
      </c>
      <c r="R8490" s="24" t="str">
        <f t="shared" si="664"/>
        <v/>
      </c>
      <c r="S8490" s="27" t="str">
        <f t="shared" si="665"/>
        <v/>
      </c>
    </row>
    <row r="8491" spans="2:19" x14ac:dyDescent="0.3">
      <c r="B8491" s="24" t="str">
        <f>_xlfn.IFNA(VLOOKUP(A8491,list!B:C,2,FALSE),"")</f>
        <v/>
      </c>
      <c r="D8491" s="24" t="str">
        <f>_xlfn.IFNA(VLOOKUP(C8491,list!$G$2:$I$10,2,FALSE),"")</f>
        <v/>
      </c>
      <c r="E8491" s="24" t="str">
        <f>_xlfn.IFNA(VLOOKUP(C8491,list!G:I,3,FALSE),"")</f>
        <v/>
      </c>
      <c r="O8491" s="26" t="str">
        <f t="shared" si="662"/>
        <v/>
      </c>
      <c r="P8491" s="28" t="str">
        <f t="shared" si="666"/>
        <v/>
      </c>
      <c r="Q8491" s="24" t="str">
        <f t="shared" si="663"/>
        <v/>
      </c>
      <c r="R8491" s="24" t="str">
        <f t="shared" si="664"/>
        <v/>
      </c>
      <c r="S8491" s="27" t="str">
        <f t="shared" si="665"/>
        <v/>
      </c>
    </row>
    <row r="8492" spans="2:19" x14ac:dyDescent="0.3">
      <c r="B8492" s="24" t="str">
        <f>_xlfn.IFNA(VLOOKUP(A8492,list!B:C,2,FALSE),"")</f>
        <v/>
      </c>
      <c r="D8492" s="24" t="str">
        <f>_xlfn.IFNA(VLOOKUP(C8492,list!$G$2:$I$10,2,FALSE),"")</f>
        <v/>
      </c>
      <c r="E8492" s="24" t="str">
        <f>_xlfn.IFNA(VLOOKUP(C8492,list!G:I,3,FALSE),"")</f>
        <v/>
      </c>
      <c r="O8492" s="26" t="str">
        <f t="shared" si="662"/>
        <v/>
      </c>
      <c r="P8492" s="28" t="str">
        <f t="shared" si="666"/>
        <v/>
      </c>
      <c r="Q8492" s="24" t="str">
        <f t="shared" si="663"/>
        <v/>
      </c>
      <c r="R8492" s="24" t="str">
        <f t="shared" si="664"/>
        <v/>
      </c>
      <c r="S8492" s="27" t="str">
        <f t="shared" si="665"/>
        <v/>
      </c>
    </row>
    <row r="8493" spans="2:19" x14ac:dyDescent="0.3">
      <c r="B8493" s="24" t="str">
        <f>_xlfn.IFNA(VLOOKUP(A8493,list!B:C,2,FALSE),"")</f>
        <v/>
      </c>
      <c r="D8493" s="24" t="str">
        <f>_xlfn.IFNA(VLOOKUP(C8493,list!$G$2:$I$10,2,FALSE),"")</f>
        <v/>
      </c>
      <c r="E8493" s="24" t="str">
        <f>_xlfn.IFNA(VLOOKUP(C8493,list!G:I,3,FALSE),"")</f>
        <v/>
      </c>
      <c r="O8493" s="26" t="str">
        <f t="shared" si="662"/>
        <v/>
      </c>
      <c r="P8493" s="28" t="str">
        <f t="shared" si="666"/>
        <v/>
      </c>
      <c r="Q8493" s="24" t="str">
        <f t="shared" si="663"/>
        <v/>
      </c>
      <c r="R8493" s="24" t="str">
        <f t="shared" si="664"/>
        <v/>
      </c>
      <c r="S8493" s="27" t="str">
        <f t="shared" si="665"/>
        <v/>
      </c>
    </row>
    <row r="8494" spans="2:19" x14ac:dyDescent="0.3">
      <c r="B8494" s="24" t="str">
        <f>_xlfn.IFNA(VLOOKUP(A8494,list!B:C,2,FALSE),"")</f>
        <v/>
      </c>
      <c r="D8494" s="24" t="str">
        <f>_xlfn.IFNA(VLOOKUP(C8494,list!$G$2:$I$10,2,FALSE),"")</f>
        <v/>
      </c>
      <c r="E8494" s="24" t="str">
        <f>_xlfn.IFNA(VLOOKUP(C8494,list!G:I,3,FALSE),"")</f>
        <v/>
      </c>
      <c r="O8494" s="26" t="str">
        <f t="shared" si="662"/>
        <v/>
      </c>
      <c r="P8494" s="28" t="str">
        <f t="shared" si="666"/>
        <v/>
      </c>
      <c r="Q8494" s="24" t="str">
        <f t="shared" si="663"/>
        <v/>
      </c>
      <c r="R8494" s="24" t="str">
        <f t="shared" si="664"/>
        <v/>
      </c>
      <c r="S8494" s="27" t="str">
        <f t="shared" si="665"/>
        <v/>
      </c>
    </row>
    <row r="8495" spans="2:19" x14ac:dyDescent="0.3">
      <c r="B8495" s="24" t="str">
        <f>_xlfn.IFNA(VLOOKUP(A8495,list!B:C,2,FALSE),"")</f>
        <v/>
      </c>
      <c r="D8495" s="24" t="str">
        <f>_xlfn.IFNA(VLOOKUP(C8495,list!$G$2:$I$10,2,FALSE),"")</f>
        <v/>
      </c>
      <c r="E8495" s="24" t="str">
        <f>_xlfn.IFNA(VLOOKUP(C8495,list!G:I,3,FALSE),"")</f>
        <v/>
      </c>
      <c r="O8495" s="26" t="str">
        <f t="shared" si="662"/>
        <v/>
      </c>
      <c r="P8495" s="28" t="str">
        <f t="shared" si="666"/>
        <v/>
      </c>
      <c r="Q8495" s="24" t="str">
        <f t="shared" si="663"/>
        <v/>
      </c>
      <c r="R8495" s="24" t="str">
        <f t="shared" si="664"/>
        <v/>
      </c>
      <c r="S8495" s="27" t="str">
        <f t="shared" si="665"/>
        <v/>
      </c>
    </row>
    <row r="8496" spans="2:19" x14ac:dyDescent="0.3">
      <c r="B8496" s="24" t="str">
        <f>_xlfn.IFNA(VLOOKUP(A8496,list!B:C,2,FALSE),"")</f>
        <v/>
      </c>
      <c r="D8496" s="24" t="str">
        <f>_xlfn.IFNA(VLOOKUP(C8496,list!$G$2:$I$10,2,FALSE),"")</f>
        <v/>
      </c>
      <c r="E8496" s="24" t="str">
        <f>_xlfn.IFNA(VLOOKUP(C8496,list!G:I,3,FALSE),"")</f>
        <v/>
      </c>
      <c r="O8496" s="26" t="str">
        <f t="shared" si="662"/>
        <v/>
      </c>
      <c r="P8496" s="28" t="str">
        <f t="shared" si="666"/>
        <v/>
      </c>
      <c r="Q8496" s="24" t="str">
        <f t="shared" si="663"/>
        <v/>
      </c>
      <c r="R8496" s="24" t="str">
        <f t="shared" si="664"/>
        <v/>
      </c>
      <c r="S8496" s="27" t="str">
        <f t="shared" si="665"/>
        <v/>
      </c>
    </row>
    <row r="8497" spans="2:19" x14ac:dyDescent="0.3">
      <c r="B8497" s="24" t="str">
        <f>_xlfn.IFNA(VLOOKUP(A8497,list!B:C,2,FALSE),"")</f>
        <v/>
      </c>
      <c r="D8497" s="24" t="str">
        <f>_xlfn.IFNA(VLOOKUP(C8497,list!$G$2:$I$10,2,FALSE),"")</f>
        <v/>
      </c>
      <c r="E8497" s="24" t="str">
        <f>_xlfn.IFNA(VLOOKUP(C8497,list!G:I,3,FALSE),"")</f>
        <v/>
      </c>
      <c r="O8497" s="26" t="str">
        <f t="shared" si="662"/>
        <v/>
      </c>
      <c r="P8497" s="28" t="str">
        <f t="shared" si="666"/>
        <v/>
      </c>
      <c r="Q8497" s="24" t="str">
        <f t="shared" si="663"/>
        <v/>
      </c>
      <c r="R8497" s="24" t="str">
        <f t="shared" si="664"/>
        <v/>
      </c>
      <c r="S8497" s="27" t="str">
        <f t="shared" si="665"/>
        <v/>
      </c>
    </row>
    <row r="8498" spans="2:19" x14ac:dyDescent="0.3">
      <c r="B8498" s="24" t="str">
        <f>_xlfn.IFNA(VLOOKUP(A8498,list!B:C,2,FALSE),"")</f>
        <v/>
      </c>
      <c r="D8498" s="24" t="str">
        <f>_xlfn.IFNA(VLOOKUP(C8498,list!$G$2:$I$10,2,FALSE),"")</f>
        <v/>
      </c>
      <c r="E8498" s="24" t="str">
        <f>_xlfn.IFNA(VLOOKUP(C8498,list!G:I,3,FALSE),"")</f>
        <v/>
      </c>
      <c r="O8498" s="26" t="str">
        <f t="shared" si="662"/>
        <v/>
      </c>
      <c r="P8498" s="28" t="str">
        <f t="shared" si="666"/>
        <v/>
      </c>
      <c r="Q8498" s="24" t="str">
        <f t="shared" si="663"/>
        <v/>
      </c>
      <c r="R8498" s="24" t="str">
        <f t="shared" si="664"/>
        <v/>
      </c>
      <c r="S8498" s="27" t="str">
        <f t="shared" si="665"/>
        <v/>
      </c>
    </row>
    <row r="8499" spans="2:19" x14ac:dyDescent="0.3">
      <c r="B8499" s="24" t="str">
        <f>_xlfn.IFNA(VLOOKUP(A8499,list!B:C,2,FALSE),"")</f>
        <v/>
      </c>
      <c r="D8499" s="24" t="str">
        <f>_xlfn.IFNA(VLOOKUP(C8499,list!$G$2:$I$10,2,FALSE),"")</f>
        <v/>
      </c>
      <c r="E8499" s="24" t="str">
        <f>_xlfn.IFNA(VLOOKUP(C8499,list!G:I,3,FALSE),"")</f>
        <v/>
      </c>
      <c r="O8499" s="26" t="str">
        <f t="shared" si="662"/>
        <v/>
      </c>
      <c r="P8499" s="28" t="str">
        <f t="shared" si="666"/>
        <v/>
      </c>
      <c r="Q8499" s="24" t="str">
        <f t="shared" si="663"/>
        <v/>
      </c>
      <c r="R8499" s="24" t="str">
        <f t="shared" si="664"/>
        <v/>
      </c>
      <c r="S8499" s="27" t="str">
        <f t="shared" si="665"/>
        <v/>
      </c>
    </row>
    <row r="8500" spans="2:19" x14ac:dyDescent="0.3">
      <c r="B8500" s="24" t="str">
        <f>_xlfn.IFNA(VLOOKUP(A8500,list!B:C,2,FALSE),"")</f>
        <v/>
      </c>
      <c r="D8500" s="24" t="str">
        <f>_xlfn.IFNA(VLOOKUP(C8500,list!$G$2:$I$10,2,FALSE),"")</f>
        <v/>
      </c>
      <c r="E8500" s="24" t="str">
        <f>_xlfn.IFNA(VLOOKUP(C8500,list!G:I,3,FALSE),"")</f>
        <v/>
      </c>
      <c r="O8500" s="26" t="str">
        <f t="shared" si="662"/>
        <v/>
      </c>
      <c r="P8500" s="28" t="str">
        <f t="shared" si="666"/>
        <v/>
      </c>
      <c r="Q8500" s="24" t="str">
        <f t="shared" si="663"/>
        <v/>
      </c>
      <c r="R8500" s="24" t="str">
        <f t="shared" si="664"/>
        <v/>
      </c>
      <c r="S8500" s="27" t="str">
        <f t="shared" si="665"/>
        <v/>
      </c>
    </row>
    <row r="8501" spans="2:19" x14ac:dyDescent="0.3">
      <c r="B8501" s="24" t="str">
        <f>_xlfn.IFNA(VLOOKUP(A8501,list!B:C,2,FALSE),"")</f>
        <v/>
      </c>
      <c r="D8501" s="24" t="str">
        <f>_xlfn.IFNA(VLOOKUP(C8501,list!$G$2:$I$10,2,FALSE),"")</f>
        <v/>
      </c>
      <c r="E8501" s="24" t="str">
        <f>_xlfn.IFNA(VLOOKUP(C8501,list!G:I,3,FALSE),"")</f>
        <v/>
      </c>
      <c r="O8501" s="26" t="str">
        <f t="shared" si="662"/>
        <v/>
      </c>
      <c r="P8501" s="28" t="str">
        <f t="shared" si="666"/>
        <v/>
      </c>
      <c r="Q8501" s="24" t="str">
        <f t="shared" si="663"/>
        <v/>
      </c>
      <c r="R8501" s="24" t="str">
        <f t="shared" si="664"/>
        <v/>
      </c>
      <c r="S8501" s="27" t="str">
        <f t="shared" si="665"/>
        <v/>
      </c>
    </row>
    <row r="8502" spans="2:19" x14ac:dyDescent="0.3">
      <c r="B8502" s="24" t="str">
        <f>_xlfn.IFNA(VLOOKUP(A8502,list!B:C,2,FALSE),"")</f>
        <v/>
      </c>
      <c r="D8502" s="24" t="str">
        <f>_xlfn.IFNA(VLOOKUP(C8502,list!$G$2:$I$10,2,FALSE),"")</f>
        <v/>
      </c>
      <c r="E8502" s="24" t="str">
        <f>_xlfn.IFNA(VLOOKUP(C8502,list!G:I,3,FALSE),"")</f>
        <v/>
      </c>
      <c r="O8502" s="26" t="str">
        <f t="shared" si="662"/>
        <v/>
      </c>
      <c r="P8502" s="28" t="str">
        <f t="shared" si="666"/>
        <v/>
      </c>
      <c r="Q8502" s="24" t="str">
        <f t="shared" si="663"/>
        <v/>
      </c>
      <c r="R8502" s="24" t="str">
        <f t="shared" si="664"/>
        <v/>
      </c>
      <c r="S8502" s="27" t="str">
        <f t="shared" si="665"/>
        <v/>
      </c>
    </row>
    <row r="8503" spans="2:19" x14ac:dyDescent="0.3">
      <c r="B8503" s="24" t="str">
        <f>_xlfn.IFNA(VLOOKUP(A8503,list!B:C,2,FALSE),"")</f>
        <v/>
      </c>
      <c r="D8503" s="24" t="str">
        <f>_xlfn.IFNA(VLOOKUP(C8503,list!$G$2:$I$10,2,FALSE),"")</f>
        <v/>
      </c>
      <c r="E8503" s="24" t="str">
        <f>_xlfn.IFNA(VLOOKUP(C8503,list!G:I,3,FALSE),"")</f>
        <v/>
      </c>
      <c r="O8503" s="26" t="str">
        <f t="shared" si="662"/>
        <v/>
      </c>
      <c r="P8503" s="28" t="str">
        <f t="shared" si="666"/>
        <v/>
      </c>
      <c r="Q8503" s="24" t="str">
        <f t="shared" si="663"/>
        <v/>
      </c>
      <c r="R8503" s="24" t="str">
        <f t="shared" si="664"/>
        <v/>
      </c>
      <c r="S8503" s="27" t="str">
        <f t="shared" si="665"/>
        <v/>
      </c>
    </row>
    <row r="8504" spans="2:19" x14ac:dyDescent="0.3">
      <c r="B8504" s="24" t="str">
        <f>_xlfn.IFNA(VLOOKUP(A8504,list!B:C,2,FALSE),"")</f>
        <v/>
      </c>
      <c r="D8504" s="24" t="str">
        <f>_xlfn.IFNA(VLOOKUP(C8504,list!$G$2:$I$10,2,FALSE),"")</f>
        <v/>
      </c>
      <c r="E8504" s="24" t="str">
        <f>_xlfn.IFNA(VLOOKUP(C8504,list!G:I,3,FALSE),"")</f>
        <v/>
      </c>
      <c r="O8504" s="26" t="str">
        <f t="shared" si="662"/>
        <v/>
      </c>
      <c r="P8504" s="28" t="str">
        <f t="shared" si="666"/>
        <v/>
      </c>
      <c r="Q8504" s="24" t="str">
        <f t="shared" si="663"/>
        <v/>
      </c>
      <c r="R8504" s="24" t="str">
        <f t="shared" si="664"/>
        <v/>
      </c>
      <c r="S8504" s="27" t="str">
        <f t="shared" si="665"/>
        <v/>
      </c>
    </row>
    <row r="8505" spans="2:19" x14ac:dyDescent="0.3">
      <c r="B8505" s="24" t="str">
        <f>_xlfn.IFNA(VLOOKUP(A8505,list!B:C,2,FALSE),"")</f>
        <v/>
      </c>
      <c r="D8505" s="24" t="str">
        <f>_xlfn.IFNA(VLOOKUP(C8505,list!$G$2:$I$10,2,FALSE),"")</f>
        <v/>
      </c>
      <c r="E8505" s="24" t="str">
        <f>_xlfn.IFNA(VLOOKUP(C8505,list!G:I,3,FALSE),"")</f>
        <v/>
      </c>
      <c r="O8505" s="26" t="str">
        <f t="shared" si="662"/>
        <v/>
      </c>
      <c r="P8505" s="28" t="str">
        <f t="shared" si="666"/>
        <v/>
      </c>
      <c r="Q8505" s="24" t="str">
        <f t="shared" si="663"/>
        <v/>
      </c>
      <c r="R8505" s="24" t="str">
        <f t="shared" si="664"/>
        <v/>
      </c>
      <c r="S8505" s="27" t="str">
        <f t="shared" si="665"/>
        <v/>
      </c>
    </row>
    <row r="8506" spans="2:19" x14ac:dyDescent="0.3">
      <c r="B8506" s="24" t="str">
        <f>_xlfn.IFNA(VLOOKUP(A8506,list!B:C,2,FALSE),"")</f>
        <v/>
      </c>
      <c r="D8506" s="24" t="str">
        <f>_xlfn.IFNA(VLOOKUP(C8506,list!$G$2:$I$10,2,FALSE),"")</f>
        <v/>
      </c>
      <c r="E8506" s="24" t="str">
        <f>_xlfn.IFNA(VLOOKUP(C8506,list!G:I,3,FALSE),"")</f>
        <v/>
      </c>
      <c r="O8506" s="26" t="str">
        <f t="shared" si="662"/>
        <v/>
      </c>
      <c r="P8506" s="28" t="str">
        <f t="shared" si="666"/>
        <v/>
      </c>
      <c r="Q8506" s="24" t="str">
        <f t="shared" si="663"/>
        <v/>
      </c>
      <c r="R8506" s="24" t="str">
        <f t="shared" si="664"/>
        <v/>
      </c>
      <c r="S8506" s="27" t="str">
        <f t="shared" si="665"/>
        <v/>
      </c>
    </row>
    <row r="8507" spans="2:19" x14ac:dyDescent="0.3">
      <c r="B8507" s="24" t="str">
        <f>_xlfn.IFNA(VLOOKUP(A8507,list!B:C,2,FALSE),"")</f>
        <v/>
      </c>
      <c r="D8507" s="24" t="str">
        <f>_xlfn.IFNA(VLOOKUP(C8507,list!$G$2:$I$10,2,FALSE),"")</f>
        <v/>
      </c>
      <c r="E8507" s="24" t="str">
        <f>_xlfn.IFNA(VLOOKUP(C8507,list!G:I,3,FALSE),"")</f>
        <v/>
      </c>
      <c r="O8507" s="26" t="str">
        <f t="shared" si="662"/>
        <v/>
      </c>
      <c r="P8507" s="28" t="str">
        <f t="shared" si="666"/>
        <v/>
      </c>
      <c r="Q8507" s="24" t="str">
        <f t="shared" si="663"/>
        <v/>
      </c>
      <c r="R8507" s="24" t="str">
        <f t="shared" si="664"/>
        <v/>
      </c>
      <c r="S8507" s="27" t="str">
        <f t="shared" si="665"/>
        <v/>
      </c>
    </row>
    <row r="8508" spans="2:19" x14ac:dyDescent="0.3">
      <c r="B8508" s="24" t="str">
        <f>_xlfn.IFNA(VLOOKUP(A8508,list!B:C,2,FALSE),"")</f>
        <v/>
      </c>
      <c r="D8508" s="24" t="str">
        <f>_xlfn.IFNA(VLOOKUP(C8508,list!$G$2:$I$10,2,FALSE),"")</f>
        <v/>
      </c>
      <c r="E8508" s="24" t="str">
        <f>_xlfn.IFNA(VLOOKUP(C8508,list!G:I,3,FALSE),"")</f>
        <v/>
      </c>
      <c r="O8508" s="26" t="str">
        <f t="shared" si="662"/>
        <v/>
      </c>
      <c r="P8508" s="28" t="str">
        <f t="shared" si="666"/>
        <v/>
      </c>
      <c r="Q8508" s="24" t="str">
        <f t="shared" si="663"/>
        <v/>
      </c>
      <c r="R8508" s="24" t="str">
        <f t="shared" si="664"/>
        <v/>
      </c>
      <c r="S8508" s="27" t="str">
        <f t="shared" si="665"/>
        <v/>
      </c>
    </row>
    <row r="8509" spans="2:19" x14ac:dyDescent="0.3">
      <c r="B8509" s="24" t="str">
        <f>_xlfn.IFNA(VLOOKUP(A8509,list!B:C,2,FALSE),"")</f>
        <v/>
      </c>
      <c r="D8509" s="24" t="str">
        <f>_xlfn.IFNA(VLOOKUP(C8509,list!$G$2:$I$10,2,FALSE),"")</f>
        <v/>
      </c>
      <c r="E8509" s="24" t="str">
        <f>_xlfn.IFNA(VLOOKUP(C8509,list!G:I,3,FALSE),"")</f>
        <v/>
      </c>
      <c r="O8509" s="26" t="str">
        <f t="shared" si="662"/>
        <v/>
      </c>
      <c r="P8509" s="28" t="str">
        <f t="shared" si="666"/>
        <v/>
      </c>
      <c r="Q8509" s="24" t="str">
        <f t="shared" si="663"/>
        <v/>
      </c>
      <c r="R8509" s="24" t="str">
        <f t="shared" si="664"/>
        <v/>
      </c>
      <c r="S8509" s="27" t="str">
        <f t="shared" si="665"/>
        <v/>
      </c>
    </row>
    <row r="8510" spans="2:19" x14ac:dyDescent="0.3">
      <c r="B8510" s="24" t="str">
        <f>_xlfn.IFNA(VLOOKUP(A8510,list!B:C,2,FALSE),"")</f>
        <v/>
      </c>
      <c r="D8510" s="24" t="str">
        <f>_xlfn.IFNA(VLOOKUP(C8510,list!$G$2:$I$10,2,FALSE),"")</f>
        <v/>
      </c>
      <c r="E8510" s="24" t="str">
        <f>_xlfn.IFNA(VLOOKUP(C8510,list!G:I,3,FALSE),"")</f>
        <v/>
      </c>
      <c r="O8510" s="26" t="str">
        <f t="shared" si="662"/>
        <v/>
      </c>
      <c r="P8510" s="28" t="str">
        <f t="shared" si="666"/>
        <v/>
      </c>
      <c r="Q8510" s="24" t="str">
        <f t="shared" si="663"/>
        <v/>
      </c>
      <c r="R8510" s="24" t="str">
        <f t="shared" si="664"/>
        <v/>
      </c>
      <c r="S8510" s="27" t="str">
        <f t="shared" si="665"/>
        <v/>
      </c>
    </row>
    <row r="8511" spans="2:19" x14ac:dyDescent="0.3">
      <c r="B8511" s="24" t="str">
        <f>_xlfn.IFNA(VLOOKUP(A8511,list!B:C,2,FALSE),"")</f>
        <v/>
      </c>
      <c r="D8511" s="24" t="str">
        <f>_xlfn.IFNA(VLOOKUP(C8511,list!$G$2:$I$10,2,FALSE),"")</f>
        <v/>
      </c>
      <c r="E8511" s="24" t="str">
        <f>_xlfn.IFNA(VLOOKUP(C8511,list!G:I,3,FALSE),"")</f>
        <v/>
      </c>
      <c r="O8511" s="26" t="str">
        <f t="shared" si="662"/>
        <v/>
      </c>
      <c r="P8511" s="28" t="str">
        <f t="shared" si="666"/>
        <v/>
      </c>
      <c r="Q8511" s="24" t="str">
        <f t="shared" si="663"/>
        <v/>
      </c>
      <c r="R8511" s="24" t="str">
        <f t="shared" si="664"/>
        <v/>
      </c>
      <c r="S8511" s="27" t="str">
        <f t="shared" si="665"/>
        <v/>
      </c>
    </row>
    <row r="8512" spans="2:19" x14ac:dyDescent="0.3">
      <c r="B8512" s="24" t="str">
        <f>_xlfn.IFNA(VLOOKUP(A8512,list!B:C,2,FALSE),"")</f>
        <v/>
      </c>
      <c r="D8512" s="24" t="str">
        <f>_xlfn.IFNA(VLOOKUP(C8512,list!$G$2:$I$10,2,FALSE),"")</f>
        <v/>
      </c>
      <c r="E8512" s="24" t="str">
        <f>_xlfn.IFNA(VLOOKUP(C8512,list!G:I,3,FALSE),"")</f>
        <v/>
      </c>
      <c r="O8512" s="26" t="str">
        <f t="shared" si="662"/>
        <v/>
      </c>
      <c r="P8512" s="28" t="str">
        <f t="shared" si="666"/>
        <v/>
      </c>
      <c r="Q8512" s="24" t="str">
        <f t="shared" si="663"/>
        <v/>
      </c>
      <c r="R8512" s="24" t="str">
        <f t="shared" si="664"/>
        <v/>
      </c>
      <c r="S8512" s="27" t="str">
        <f t="shared" si="665"/>
        <v/>
      </c>
    </row>
    <row r="8513" spans="2:19" x14ac:dyDescent="0.3">
      <c r="B8513" s="24" t="str">
        <f>_xlfn.IFNA(VLOOKUP(A8513,list!B:C,2,FALSE),"")</f>
        <v/>
      </c>
      <c r="D8513" s="24" t="str">
        <f>_xlfn.IFNA(VLOOKUP(C8513,list!$G$2:$I$10,2,FALSE),"")</f>
        <v/>
      </c>
      <c r="E8513" s="24" t="str">
        <f>_xlfn.IFNA(VLOOKUP(C8513,list!G:I,3,FALSE),"")</f>
        <v/>
      </c>
      <c r="O8513" s="26" t="str">
        <f t="shared" si="662"/>
        <v/>
      </c>
      <c r="P8513" s="28" t="str">
        <f t="shared" si="666"/>
        <v/>
      </c>
      <c r="Q8513" s="24" t="str">
        <f t="shared" si="663"/>
        <v/>
      </c>
      <c r="R8513" s="24" t="str">
        <f t="shared" si="664"/>
        <v/>
      </c>
      <c r="S8513" s="27" t="str">
        <f t="shared" si="665"/>
        <v/>
      </c>
    </row>
    <row r="8514" spans="2:19" x14ac:dyDescent="0.3">
      <c r="B8514" s="24" t="str">
        <f>_xlfn.IFNA(VLOOKUP(A8514,list!B:C,2,FALSE),"")</f>
        <v/>
      </c>
      <c r="D8514" s="24" t="str">
        <f>_xlfn.IFNA(VLOOKUP(C8514,list!$G$2:$I$10,2,FALSE),"")</f>
        <v/>
      </c>
      <c r="E8514" s="24" t="str">
        <f>_xlfn.IFNA(VLOOKUP(C8514,list!G:I,3,FALSE),"")</f>
        <v/>
      </c>
      <c r="O8514" s="26" t="str">
        <f t="shared" ref="O8514:O8577" si="667">IFERROR(IF(H8514="","",DATE(YEAR(H8514),MONTH(H8514),1)),"")</f>
        <v/>
      </c>
      <c r="P8514" s="28" t="str">
        <f t="shared" si="666"/>
        <v/>
      </c>
      <c r="Q8514" s="24" t="str">
        <f t="shared" ref="Q8514:Q8577" si="668">IFERROR(IF(J8514="","",MONTH(EOMONTH(J8514,(DAY(J8514)&gt;15)+0))),"")</f>
        <v/>
      </c>
      <c r="R8514" s="24" t="str">
        <f t="shared" ref="R8514:R8577" si="669">IFERROR(IF(J8514="","",IF(AND(MONTH(J8514)=12,Q8514=1),YEAR(J8514)+1,YEAR(J8514))),"")</f>
        <v/>
      </c>
      <c r="S8514" s="27" t="str">
        <f t="shared" ref="S8514:S8577" si="670">IF(OR(Q8514="",R8514=""),"",DATE(R8514,Q8514,1))</f>
        <v/>
      </c>
    </row>
    <row r="8515" spans="2:19" x14ac:dyDescent="0.3">
      <c r="B8515" s="24" t="str">
        <f>_xlfn.IFNA(VLOOKUP(A8515,list!B:C,2,FALSE),"")</f>
        <v/>
      </c>
      <c r="D8515" s="24" t="str">
        <f>_xlfn.IFNA(VLOOKUP(C8515,list!$G$2:$I$10,2,FALSE),"")</f>
        <v/>
      </c>
      <c r="E8515" s="24" t="str">
        <f>_xlfn.IFNA(VLOOKUP(C8515,list!G:I,3,FALSE),"")</f>
        <v/>
      </c>
      <c r="O8515" s="26" t="str">
        <f t="shared" si="667"/>
        <v/>
      </c>
      <c r="P8515" s="28" t="str">
        <f t="shared" ref="P8515:P8578" si="671">IFERROR(IF(J8515&gt;0,((J8515-H8515)/7),""),"")</f>
        <v/>
      </c>
      <c r="Q8515" s="24" t="str">
        <f t="shared" si="668"/>
        <v/>
      </c>
      <c r="R8515" s="24" t="str">
        <f t="shared" si="669"/>
        <v/>
      </c>
      <c r="S8515" s="27" t="str">
        <f t="shared" si="670"/>
        <v/>
      </c>
    </row>
    <row r="8516" spans="2:19" x14ac:dyDescent="0.3">
      <c r="B8516" s="24" t="str">
        <f>_xlfn.IFNA(VLOOKUP(A8516,list!B:C,2,FALSE),"")</f>
        <v/>
      </c>
      <c r="D8516" s="24" t="str">
        <f>_xlfn.IFNA(VLOOKUP(C8516,list!$G$2:$I$10,2,FALSE),"")</f>
        <v/>
      </c>
      <c r="E8516" s="24" t="str">
        <f>_xlfn.IFNA(VLOOKUP(C8516,list!G:I,3,FALSE),"")</f>
        <v/>
      </c>
      <c r="O8516" s="26" t="str">
        <f t="shared" si="667"/>
        <v/>
      </c>
      <c r="P8516" s="28" t="str">
        <f t="shared" si="671"/>
        <v/>
      </c>
      <c r="Q8516" s="24" t="str">
        <f t="shared" si="668"/>
        <v/>
      </c>
      <c r="R8516" s="24" t="str">
        <f t="shared" si="669"/>
        <v/>
      </c>
      <c r="S8516" s="27" t="str">
        <f t="shared" si="670"/>
        <v/>
      </c>
    </row>
    <row r="8517" spans="2:19" x14ac:dyDescent="0.3">
      <c r="B8517" s="24" t="str">
        <f>_xlfn.IFNA(VLOOKUP(A8517,list!B:C,2,FALSE),"")</f>
        <v/>
      </c>
      <c r="D8517" s="24" t="str">
        <f>_xlfn.IFNA(VLOOKUP(C8517,list!$G$2:$I$10,2,FALSE),"")</f>
        <v/>
      </c>
      <c r="E8517" s="24" t="str">
        <f>_xlfn.IFNA(VLOOKUP(C8517,list!G:I,3,FALSE),"")</f>
        <v/>
      </c>
      <c r="O8517" s="26" t="str">
        <f t="shared" si="667"/>
        <v/>
      </c>
      <c r="P8517" s="28" t="str">
        <f t="shared" si="671"/>
        <v/>
      </c>
      <c r="Q8517" s="24" t="str">
        <f t="shared" si="668"/>
        <v/>
      </c>
      <c r="R8517" s="24" t="str">
        <f t="shared" si="669"/>
        <v/>
      </c>
      <c r="S8517" s="27" t="str">
        <f t="shared" si="670"/>
        <v/>
      </c>
    </row>
    <row r="8518" spans="2:19" x14ac:dyDescent="0.3">
      <c r="B8518" s="24" t="str">
        <f>_xlfn.IFNA(VLOOKUP(A8518,list!B:C,2,FALSE),"")</f>
        <v/>
      </c>
      <c r="D8518" s="24" t="str">
        <f>_xlfn.IFNA(VLOOKUP(C8518,list!$G$2:$I$10,2,FALSE),"")</f>
        <v/>
      </c>
      <c r="E8518" s="24" t="str">
        <f>_xlfn.IFNA(VLOOKUP(C8518,list!G:I,3,FALSE),"")</f>
        <v/>
      </c>
      <c r="O8518" s="26" t="str">
        <f t="shared" si="667"/>
        <v/>
      </c>
      <c r="P8518" s="28" t="str">
        <f t="shared" si="671"/>
        <v/>
      </c>
      <c r="Q8518" s="24" t="str">
        <f t="shared" si="668"/>
        <v/>
      </c>
      <c r="R8518" s="24" t="str">
        <f t="shared" si="669"/>
        <v/>
      </c>
      <c r="S8518" s="27" t="str">
        <f t="shared" si="670"/>
        <v/>
      </c>
    </row>
    <row r="8519" spans="2:19" x14ac:dyDescent="0.3">
      <c r="B8519" s="24" t="str">
        <f>_xlfn.IFNA(VLOOKUP(A8519,list!B:C,2,FALSE),"")</f>
        <v/>
      </c>
      <c r="D8519" s="24" t="str">
        <f>_xlfn.IFNA(VLOOKUP(C8519,list!$G$2:$I$10,2,FALSE),"")</f>
        <v/>
      </c>
      <c r="E8519" s="24" t="str">
        <f>_xlfn.IFNA(VLOOKUP(C8519,list!G:I,3,FALSE),"")</f>
        <v/>
      </c>
      <c r="O8519" s="26" t="str">
        <f t="shared" si="667"/>
        <v/>
      </c>
      <c r="P8519" s="28" t="str">
        <f t="shared" si="671"/>
        <v/>
      </c>
      <c r="Q8519" s="24" t="str">
        <f t="shared" si="668"/>
        <v/>
      </c>
      <c r="R8519" s="24" t="str">
        <f t="shared" si="669"/>
        <v/>
      </c>
      <c r="S8519" s="27" t="str">
        <f t="shared" si="670"/>
        <v/>
      </c>
    </row>
    <row r="8520" spans="2:19" x14ac:dyDescent="0.3">
      <c r="B8520" s="24" t="str">
        <f>_xlfn.IFNA(VLOOKUP(A8520,list!B:C,2,FALSE),"")</f>
        <v/>
      </c>
      <c r="D8520" s="24" t="str">
        <f>_xlfn.IFNA(VLOOKUP(C8520,list!$G$2:$I$10,2,FALSE),"")</f>
        <v/>
      </c>
      <c r="E8520" s="24" t="str">
        <f>_xlfn.IFNA(VLOOKUP(C8520,list!G:I,3,FALSE),"")</f>
        <v/>
      </c>
      <c r="O8520" s="26" t="str">
        <f t="shared" si="667"/>
        <v/>
      </c>
      <c r="P8520" s="28" t="str">
        <f t="shared" si="671"/>
        <v/>
      </c>
      <c r="Q8520" s="24" t="str">
        <f t="shared" si="668"/>
        <v/>
      </c>
      <c r="R8520" s="24" t="str">
        <f t="shared" si="669"/>
        <v/>
      </c>
      <c r="S8520" s="27" t="str">
        <f t="shared" si="670"/>
        <v/>
      </c>
    </row>
    <row r="8521" spans="2:19" x14ac:dyDescent="0.3">
      <c r="B8521" s="24" t="str">
        <f>_xlfn.IFNA(VLOOKUP(A8521,list!B:C,2,FALSE),"")</f>
        <v/>
      </c>
      <c r="D8521" s="24" t="str">
        <f>_xlfn.IFNA(VLOOKUP(C8521,list!$G$2:$I$10,2,FALSE),"")</f>
        <v/>
      </c>
      <c r="E8521" s="24" t="str">
        <f>_xlfn.IFNA(VLOOKUP(C8521,list!G:I,3,FALSE),"")</f>
        <v/>
      </c>
      <c r="O8521" s="26" t="str">
        <f t="shared" si="667"/>
        <v/>
      </c>
      <c r="P8521" s="28" t="str">
        <f t="shared" si="671"/>
        <v/>
      </c>
      <c r="Q8521" s="24" t="str">
        <f t="shared" si="668"/>
        <v/>
      </c>
      <c r="R8521" s="24" t="str">
        <f t="shared" si="669"/>
        <v/>
      </c>
      <c r="S8521" s="27" t="str">
        <f t="shared" si="670"/>
        <v/>
      </c>
    </row>
    <row r="8522" spans="2:19" x14ac:dyDescent="0.3">
      <c r="B8522" s="24" t="str">
        <f>_xlfn.IFNA(VLOOKUP(A8522,list!B:C,2,FALSE),"")</f>
        <v/>
      </c>
      <c r="D8522" s="24" t="str">
        <f>_xlfn.IFNA(VLOOKUP(C8522,list!$G$2:$I$10,2,FALSE),"")</f>
        <v/>
      </c>
      <c r="E8522" s="24" t="str">
        <f>_xlfn.IFNA(VLOOKUP(C8522,list!G:I,3,FALSE),"")</f>
        <v/>
      </c>
      <c r="O8522" s="26" t="str">
        <f t="shared" si="667"/>
        <v/>
      </c>
      <c r="P8522" s="28" t="str">
        <f t="shared" si="671"/>
        <v/>
      </c>
      <c r="Q8522" s="24" t="str">
        <f t="shared" si="668"/>
        <v/>
      </c>
      <c r="R8522" s="24" t="str">
        <f t="shared" si="669"/>
        <v/>
      </c>
      <c r="S8522" s="27" t="str">
        <f t="shared" si="670"/>
        <v/>
      </c>
    </row>
    <row r="8523" spans="2:19" x14ac:dyDescent="0.3">
      <c r="B8523" s="24" t="str">
        <f>_xlfn.IFNA(VLOOKUP(A8523,list!B:C,2,FALSE),"")</f>
        <v/>
      </c>
      <c r="D8523" s="24" t="str">
        <f>_xlfn.IFNA(VLOOKUP(C8523,list!$G$2:$I$10,2,FALSE),"")</f>
        <v/>
      </c>
      <c r="E8523" s="24" t="str">
        <f>_xlfn.IFNA(VLOOKUP(C8523,list!G:I,3,FALSE),"")</f>
        <v/>
      </c>
      <c r="O8523" s="26" t="str">
        <f t="shared" si="667"/>
        <v/>
      </c>
      <c r="P8523" s="28" t="str">
        <f t="shared" si="671"/>
        <v/>
      </c>
      <c r="Q8523" s="24" t="str">
        <f t="shared" si="668"/>
        <v/>
      </c>
      <c r="R8523" s="24" t="str">
        <f t="shared" si="669"/>
        <v/>
      </c>
      <c r="S8523" s="27" t="str">
        <f t="shared" si="670"/>
        <v/>
      </c>
    </row>
    <row r="8524" spans="2:19" x14ac:dyDescent="0.3">
      <c r="B8524" s="24" t="str">
        <f>_xlfn.IFNA(VLOOKUP(A8524,list!B:C,2,FALSE),"")</f>
        <v/>
      </c>
      <c r="D8524" s="24" t="str">
        <f>_xlfn.IFNA(VLOOKUP(C8524,list!$G$2:$I$10,2,FALSE),"")</f>
        <v/>
      </c>
      <c r="E8524" s="24" t="str">
        <f>_xlfn.IFNA(VLOOKUP(C8524,list!G:I,3,FALSE),"")</f>
        <v/>
      </c>
      <c r="O8524" s="26" t="str">
        <f t="shared" si="667"/>
        <v/>
      </c>
      <c r="P8524" s="28" t="str">
        <f t="shared" si="671"/>
        <v/>
      </c>
      <c r="Q8524" s="24" t="str">
        <f t="shared" si="668"/>
        <v/>
      </c>
      <c r="R8524" s="24" t="str">
        <f t="shared" si="669"/>
        <v/>
      </c>
      <c r="S8524" s="27" t="str">
        <f t="shared" si="670"/>
        <v/>
      </c>
    </row>
    <row r="8525" spans="2:19" x14ac:dyDescent="0.3">
      <c r="B8525" s="24" t="str">
        <f>_xlfn.IFNA(VLOOKUP(A8525,list!B:C,2,FALSE),"")</f>
        <v/>
      </c>
      <c r="D8525" s="24" t="str">
        <f>_xlfn.IFNA(VLOOKUP(C8525,list!$G$2:$I$10,2,FALSE),"")</f>
        <v/>
      </c>
      <c r="E8525" s="24" t="str">
        <f>_xlfn.IFNA(VLOOKUP(C8525,list!G:I,3,FALSE),"")</f>
        <v/>
      </c>
      <c r="O8525" s="26" t="str">
        <f t="shared" si="667"/>
        <v/>
      </c>
      <c r="P8525" s="28" t="str">
        <f t="shared" si="671"/>
        <v/>
      </c>
      <c r="Q8525" s="24" t="str">
        <f t="shared" si="668"/>
        <v/>
      </c>
      <c r="R8525" s="24" t="str">
        <f t="shared" si="669"/>
        <v/>
      </c>
      <c r="S8525" s="27" t="str">
        <f t="shared" si="670"/>
        <v/>
      </c>
    </row>
    <row r="8526" spans="2:19" x14ac:dyDescent="0.3">
      <c r="B8526" s="24" t="str">
        <f>_xlfn.IFNA(VLOOKUP(A8526,list!B:C,2,FALSE),"")</f>
        <v/>
      </c>
      <c r="D8526" s="24" t="str">
        <f>_xlfn.IFNA(VLOOKUP(C8526,list!$G$2:$I$10,2,FALSE),"")</f>
        <v/>
      </c>
      <c r="E8526" s="24" t="str">
        <f>_xlfn.IFNA(VLOOKUP(C8526,list!G:I,3,FALSE),"")</f>
        <v/>
      </c>
      <c r="O8526" s="26" t="str">
        <f t="shared" si="667"/>
        <v/>
      </c>
      <c r="P8526" s="28" t="str">
        <f t="shared" si="671"/>
        <v/>
      </c>
      <c r="Q8526" s="24" t="str">
        <f t="shared" si="668"/>
        <v/>
      </c>
      <c r="R8526" s="24" t="str">
        <f t="shared" si="669"/>
        <v/>
      </c>
      <c r="S8526" s="27" t="str">
        <f t="shared" si="670"/>
        <v/>
      </c>
    </row>
    <row r="8527" spans="2:19" x14ac:dyDescent="0.3">
      <c r="B8527" s="24" t="str">
        <f>_xlfn.IFNA(VLOOKUP(A8527,list!B:C,2,FALSE),"")</f>
        <v/>
      </c>
      <c r="D8527" s="24" t="str">
        <f>_xlfn.IFNA(VLOOKUP(C8527,list!$G$2:$I$10,2,FALSE),"")</f>
        <v/>
      </c>
      <c r="E8527" s="24" t="str">
        <f>_xlfn.IFNA(VLOOKUP(C8527,list!G:I,3,FALSE),"")</f>
        <v/>
      </c>
      <c r="O8527" s="26" t="str">
        <f t="shared" si="667"/>
        <v/>
      </c>
      <c r="P8527" s="28" t="str">
        <f t="shared" si="671"/>
        <v/>
      </c>
      <c r="Q8527" s="24" t="str">
        <f t="shared" si="668"/>
        <v/>
      </c>
      <c r="R8527" s="24" t="str">
        <f t="shared" si="669"/>
        <v/>
      </c>
      <c r="S8527" s="27" t="str">
        <f t="shared" si="670"/>
        <v/>
      </c>
    </row>
    <row r="8528" spans="2:19" x14ac:dyDescent="0.3">
      <c r="B8528" s="24" t="str">
        <f>_xlfn.IFNA(VLOOKUP(A8528,list!B:C,2,FALSE),"")</f>
        <v/>
      </c>
      <c r="D8528" s="24" t="str">
        <f>_xlfn.IFNA(VLOOKUP(C8528,list!$G$2:$I$10,2,FALSE),"")</f>
        <v/>
      </c>
      <c r="E8528" s="24" t="str">
        <f>_xlfn.IFNA(VLOOKUP(C8528,list!G:I,3,FALSE),"")</f>
        <v/>
      </c>
      <c r="O8528" s="26" t="str">
        <f t="shared" si="667"/>
        <v/>
      </c>
      <c r="P8528" s="28" t="str">
        <f t="shared" si="671"/>
        <v/>
      </c>
      <c r="Q8528" s="24" t="str">
        <f t="shared" si="668"/>
        <v/>
      </c>
      <c r="R8528" s="24" t="str">
        <f t="shared" si="669"/>
        <v/>
      </c>
      <c r="S8528" s="27" t="str">
        <f t="shared" si="670"/>
        <v/>
      </c>
    </row>
    <row r="8529" spans="2:19" x14ac:dyDescent="0.3">
      <c r="B8529" s="24" t="str">
        <f>_xlfn.IFNA(VLOOKUP(A8529,list!B:C,2,FALSE),"")</f>
        <v/>
      </c>
      <c r="D8529" s="24" t="str">
        <f>_xlfn.IFNA(VLOOKUP(C8529,list!$G$2:$I$10,2,FALSE),"")</f>
        <v/>
      </c>
      <c r="E8529" s="24" t="str">
        <f>_xlfn.IFNA(VLOOKUP(C8529,list!G:I,3,FALSE),"")</f>
        <v/>
      </c>
      <c r="O8529" s="26" t="str">
        <f t="shared" si="667"/>
        <v/>
      </c>
      <c r="P8529" s="28" t="str">
        <f t="shared" si="671"/>
        <v/>
      </c>
      <c r="Q8529" s="24" t="str">
        <f t="shared" si="668"/>
        <v/>
      </c>
      <c r="R8529" s="24" t="str">
        <f t="shared" si="669"/>
        <v/>
      </c>
      <c r="S8529" s="27" t="str">
        <f t="shared" si="670"/>
        <v/>
      </c>
    </row>
    <row r="8530" spans="2:19" x14ac:dyDescent="0.3">
      <c r="B8530" s="24" t="str">
        <f>_xlfn.IFNA(VLOOKUP(A8530,list!B:C,2,FALSE),"")</f>
        <v/>
      </c>
      <c r="D8530" s="24" t="str">
        <f>_xlfn.IFNA(VLOOKUP(C8530,list!$G$2:$I$10,2,FALSE),"")</f>
        <v/>
      </c>
      <c r="E8530" s="24" t="str">
        <f>_xlfn.IFNA(VLOOKUP(C8530,list!G:I,3,FALSE),"")</f>
        <v/>
      </c>
      <c r="O8530" s="26" t="str">
        <f t="shared" si="667"/>
        <v/>
      </c>
      <c r="P8530" s="28" t="str">
        <f t="shared" si="671"/>
        <v/>
      </c>
      <c r="Q8530" s="24" t="str">
        <f t="shared" si="668"/>
        <v/>
      </c>
      <c r="R8530" s="24" t="str">
        <f t="shared" si="669"/>
        <v/>
      </c>
      <c r="S8530" s="27" t="str">
        <f t="shared" si="670"/>
        <v/>
      </c>
    </row>
    <row r="8531" spans="2:19" x14ac:dyDescent="0.3">
      <c r="B8531" s="24" t="str">
        <f>_xlfn.IFNA(VLOOKUP(A8531,list!B:C,2,FALSE),"")</f>
        <v/>
      </c>
      <c r="D8531" s="24" t="str">
        <f>_xlfn.IFNA(VLOOKUP(C8531,list!$G$2:$I$10,2,FALSE),"")</f>
        <v/>
      </c>
      <c r="E8531" s="24" t="str">
        <f>_xlfn.IFNA(VLOOKUP(C8531,list!G:I,3,FALSE),"")</f>
        <v/>
      </c>
      <c r="O8531" s="26" t="str">
        <f t="shared" si="667"/>
        <v/>
      </c>
      <c r="P8531" s="28" t="str">
        <f t="shared" si="671"/>
        <v/>
      </c>
      <c r="Q8531" s="24" t="str">
        <f t="shared" si="668"/>
        <v/>
      </c>
      <c r="R8531" s="24" t="str">
        <f t="shared" si="669"/>
        <v/>
      </c>
      <c r="S8531" s="27" t="str">
        <f t="shared" si="670"/>
        <v/>
      </c>
    </row>
    <row r="8532" spans="2:19" x14ac:dyDescent="0.3">
      <c r="B8532" s="24" t="str">
        <f>_xlfn.IFNA(VLOOKUP(A8532,list!B:C,2,FALSE),"")</f>
        <v/>
      </c>
      <c r="D8532" s="24" t="str">
        <f>_xlfn.IFNA(VLOOKUP(C8532,list!$G$2:$I$10,2,FALSE),"")</f>
        <v/>
      </c>
      <c r="E8532" s="24" t="str">
        <f>_xlfn.IFNA(VLOOKUP(C8532,list!G:I,3,FALSE),"")</f>
        <v/>
      </c>
      <c r="O8532" s="26" t="str">
        <f t="shared" si="667"/>
        <v/>
      </c>
      <c r="P8532" s="28" t="str">
        <f t="shared" si="671"/>
        <v/>
      </c>
      <c r="Q8532" s="24" t="str">
        <f t="shared" si="668"/>
        <v/>
      </c>
      <c r="R8532" s="24" t="str">
        <f t="shared" si="669"/>
        <v/>
      </c>
      <c r="S8532" s="27" t="str">
        <f t="shared" si="670"/>
        <v/>
      </c>
    </row>
    <row r="8533" spans="2:19" x14ac:dyDescent="0.3">
      <c r="B8533" s="24" t="str">
        <f>_xlfn.IFNA(VLOOKUP(A8533,list!B:C,2,FALSE),"")</f>
        <v/>
      </c>
      <c r="D8533" s="24" t="str">
        <f>_xlfn.IFNA(VLOOKUP(C8533,list!$G$2:$I$10,2,FALSE),"")</f>
        <v/>
      </c>
      <c r="E8533" s="24" t="str">
        <f>_xlfn.IFNA(VLOOKUP(C8533,list!G:I,3,FALSE),"")</f>
        <v/>
      </c>
      <c r="O8533" s="26" t="str">
        <f t="shared" si="667"/>
        <v/>
      </c>
      <c r="P8533" s="28" t="str">
        <f t="shared" si="671"/>
        <v/>
      </c>
      <c r="Q8533" s="24" t="str">
        <f t="shared" si="668"/>
        <v/>
      </c>
      <c r="R8533" s="24" t="str">
        <f t="shared" si="669"/>
        <v/>
      </c>
      <c r="S8533" s="27" t="str">
        <f t="shared" si="670"/>
        <v/>
      </c>
    </row>
    <row r="8534" spans="2:19" x14ac:dyDescent="0.3">
      <c r="B8534" s="24" t="str">
        <f>_xlfn.IFNA(VLOOKUP(A8534,list!B:C,2,FALSE),"")</f>
        <v/>
      </c>
      <c r="D8534" s="24" t="str">
        <f>_xlfn.IFNA(VLOOKUP(C8534,list!$G$2:$I$10,2,FALSE),"")</f>
        <v/>
      </c>
      <c r="E8534" s="24" t="str">
        <f>_xlfn.IFNA(VLOOKUP(C8534,list!G:I,3,FALSE),"")</f>
        <v/>
      </c>
      <c r="O8534" s="26" t="str">
        <f t="shared" si="667"/>
        <v/>
      </c>
      <c r="P8534" s="28" t="str">
        <f t="shared" si="671"/>
        <v/>
      </c>
      <c r="Q8534" s="24" t="str">
        <f t="shared" si="668"/>
        <v/>
      </c>
      <c r="R8534" s="24" t="str">
        <f t="shared" si="669"/>
        <v/>
      </c>
      <c r="S8534" s="27" t="str">
        <f t="shared" si="670"/>
        <v/>
      </c>
    </row>
    <row r="8535" spans="2:19" x14ac:dyDescent="0.3">
      <c r="B8535" s="24" t="str">
        <f>_xlfn.IFNA(VLOOKUP(A8535,list!B:C,2,FALSE),"")</f>
        <v/>
      </c>
      <c r="D8535" s="24" t="str">
        <f>_xlfn.IFNA(VLOOKUP(C8535,list!$G$2:$I$10,2,FALSE),"")</f>
        <v/>
      </c>
      <c r="E8535" s="24" t="str">
        <f>_xlfn.IFNA(VLOOKUP(C8535,list!G:I,3,FALSE),"")</f>
        <v/>
      </c>
      <c r="O8535" s="26" t="str">
        <f t="shared" si="667"/>
        <v/>
      </c>
      <c r="P8535" s="28" t="str">
        <f t="shared" si="671"/>
        <v/>
      </c>
      <c r="Q8535" s="24" t="str">
        <f t="shared" si="668"/>
        <v/>
      </c>
      <c r="R8535" s="24" t="str">
        <f t="shared" si="669"/>
        <v/>
      </c>
      <c r="S8535" s="27" t="str">
        <f t="shared" si="670"/>
        <v/>
      </c>
    </row>
    <row r="8536" spans="2:19" x14ac:dyDescent="0.3">
      <c r="B8536" s="24" t="str">
        <f>_xlfn.IFNA(VLOOKUP(A8536,list!B:C,2,FALSE),"")</f>
        <v/>
      </c>
      <c r="D8536" s="24" t="str">
        <f>_xlfn.IFNA(VLOOKUP(C8536,list!$G$2:$I$10,2,FALSE),"")</f>
        <v/>
      </c>
      <c r="E8536" s="24" t="str">
        <f>_xlfn.IFNA(VLOOKUP(C8536,list!G:I,3,FALSE),"")</f>
        <v/>
      </c>
      <c r="O8536" s="26" t="str">
        <f t="shared" si="667"/>
        <v/>
      </c>
      <c r="P8536" s="28" t="str">
        <f t="shared" si="671"/>
        <v/>
      </c>
      <c r="Q8536" s="24" t="str">
        <f t="shared" si="668"/>
        <v/>
      </c>
      <c r="R8536" s="24" t="str">
        <f t="shared" si="669"/>
        <v/>
      </c>
      <c r="S8536" s="27" t="str">
        <f t="shared" si="670"/>
        <v/>
      </c>
    </row>
    <row r="8537" spans="2:19" x14ac:dyDescent="0.3">
      <c r="B8537" s="24" t="str">
        <f>_xlfn.IFNA(VLOOKUP(A8537,list!B:C,2,FALSE),"")</f>
        <v/>
      </c>
      <c r="D8537" s="24" t="str">
        <f>_xlfn.IFNA(VLOOKUP(C8537,list!$G$2:$I$10,2,FALSE),"")</f>
        <v/>
      </c>
      <c r="E8537" s="24" t="str">
        <f>_xlfn.IFNA(VLOOKUP(C8537,list!G:I,3,FALSE),"")</f>
        <v/>
      </c>
      <c r="O8537" s="26" t="str">
        <f t="shared" si="667"/>
        <v/>
      </c>
      <c r="P8537" s="28" t="str">
        <f t="shared" si="671"/>
        <v/>
      </c>
      <c r="Q8537" s="24" t="str">
        <f t="shared" si="668"/>
        <v/>
      </c>
      <c r="R8537" s="24" t="str">
        <f t="shared" si="669"/>
        <v/>
      </c>
      <c r="S8537" s="27" t="str">
        <f t="shared" si="670"/>
        <v/>
      </c>
    </row>
    <row r="8538" spans="2:19" x14ac:dyDescent="0.3">
      <c r="B8538" s="24" t="str">
        <f>_xlfn.IFNA(VLOOKUP(A8538,list!B:C,2,FALSE),"")</f>
        <v/>
      </c>
      <c r="D8538" s="24" t="str">
        <f>_xlfn.IFNA(VLOOKUP(C8538,list!$G$2:$I$10,2,FALSE),"")</f>
        <v/>
      </c>
      <c r="E8538" s="24" t="str">
        <f>_xlfn.IFNA(VLOOKUP(C8538,list!G:I,3,FALSE),"")</f>
        <v/>
      </c>
      <c r="O8538" s="26" t="str">
        <f t="shared" si="667"/>
        <v/>
      </c>
      <c r="P8538" s="28" t="str">
        <f t="shared" si="671"/>
        <v/>
      </c>
      <c r="Q8538" s="24" t="str">
        <f t="shared" si="668"/>
        <v/>
      </c>
      <c r="R8538" s="24" t="str">
        <f t="shared" si="669"/>
        <v/>
      </c>
      <c r="S8538" s="27" t="str">
        <f t="shared" si="670"/>
        <v/>
      </c>
    </row>
    <row r="8539" spans="2:19" x14ac:dyDescent="0.3">
      <c r="B8539" s="24" t="str">
        <f>_xlfn.IFNA(VLOOKUP(A8539,list!B:C,2,FALSE),"")</f>
        <v/>
      </c>
      <c r="D8539" s="24" t="str">
        <f>_xlfn.IFNA(VLOOKUP(C8539,list!$G$2:$I$10,2,FALSE),"")</f>
        <v/>
      </c>
      <c r="E8539" s="24" t="str">
        <f>_xlfn.IFNA(VLOOKUP(C8539,list!G:I,3,FALSE),"")</f>
        <v/>
      </c>
      <c r="O8539" s="26" t="str">
        <f t="shared" si="667"/>
        <v/>
      </c>
      <c r="P8539" s="28" t="str">
        <f t="shared" si="671"/>
        <v/>
      </c>
      <c r="Q8539" s="24" t="str">
        <f t="shared" si="668"/>
        <v/>
      </c>
      <c r="R8539" s="24" t="str">
        <f t="shared" si="669"/>
        <v/>
      </c>
      <c r="S8539" s="27" t="str">
        <f t="shared" si="670"/>
        <v/>
      </c>
    </row>
    <row r="8540" spans="2:19" x14ac:dyDescent="0.3">
      <c r="B8540" s="24" t="str">
        <f>_xlfn.IFNA(VLOOKUP(A8540,list!B:C,2,FALSE),"")</f>
        <v/>
      </c>
      <c r="D8540" s="24" t="str">
        <f>_xlfn.IFNA(VLOOKUP(C8540,list!$G$2:$I$10,2,FALSE),"")</f>
        <v/>
      </c>
      <c r="E8540" s="24" t="str">
        <f>_xlfn.IFNA(VLOOKUP(C8540,list!G:I,3,FALSE),"")</f>
        <v/>
      </c>
      <c r="O8540" s="26" t="str">
        <f t="shared" si="667"/>
        <v/>
      </c>
      <c r="P8540" s="28" t="str">
        <f t="shared" si="671"/>
        <v/>
      </c>
      <c r="Q8540" s="24" t="str">
        <f t="shared" si="668"/>
        <v/>
      </c>
      <c r="R8540" s="24" t="str">
        <f t="shared" si="669"/>
        <v/>
      </c>
      <c r="S8540" s="27" t="str">
        <f t="shared" si="670"/>
        <v/>
      </c>
    </row>
    <row r="8541" spans="2:19" x14ac:dyDescent="0.3">
      <c r="B8541" s="24" t="str">
        <f>_xlfn.IFNA(VLOOKUP(A8541,list!B:C,2,FALSE),"")</f>
        <v/>
      </c>
      <c r="D8541" s="24" t="str">
        <f>_xlfn.IFNA(VLOOKUP(C8541,list!$G$2:$I$10,2,FALSE),"")</f>
        <v/>
      </c>
      <c r="E8541" s="24" t="str">
        <f>_xlfn.IFNA(VLOOKUP(C8541,list!G:I,3,FALSE),"")</f>
        <v/>
      </c>
      <c r="O8541" s="26" t="str">
        <f t="shared" si="667"/>
        <v/>
      </c>
      <c r="P8541" s="28" t="str">
        <f t="shared" si="671"/>
        <v/>
      </c>
      <c r="Q8541" s="24" t="str">
        <f t="shared" si="668"/>
        <v/>
      </c>
      <c r="R8541" s="24" t="str">
        <f t="shared" si="669"/>
        <v/>
      </c>
      <c r="S8541" s="27" t="str">
        <f t="shared" si="670"/>
        <v/>
      </c>
    </row>
    <row r="8542" spans="2:19" x14ac:dyDescent="0.3">
      <c r="B8542" s="24" t="str">
        <f>_xlfn.IFNA(VLOOKUP(A8542,list!B:C,2,FALSE),"")</f>
        <v/>
      </c>
      <c r="D8542" s="24" t="str">
        <f>_xlfn.IFNA(VLOOKUP(C8542,list!$G$2:$I$10,2,FALSE),"")</f>
        <v/>
      </c>
      <c r="E8542" s="24" t="str">
        <f>_xlfn.IFNA(VLOOKUP(C8542,list!G:I,3,FALSE),"")</f>
        <v/>
      </c>
      <c r="O8542" s="26" t="str">
        <f t="shared" si="667"/>
        <v/>
      </c>
      <c r="P8542" s="28" t="str">
        <f t="shared" si="671"/>
        <v/>
      </c>
      <c r="Q8542" s="24" t="str">
        <f t="shared" si="668"/>
        <v/>
      </c>
      <c r="R8542" s="24" t="str">
        <f t="shared" si="669"/>
        <v/>
      </c>
      <c r="S8542" s="27" t="str">
        <f t="shared" si="670"/>
        <v/>
      </c>
    </row>
    <row r="8543" spans="2:19" x14ac:dyDescent="0.3">
      <c r="B8543" s="24" t="str">
        <f>_xlfn.IFNA(VLOOKUP(A8543,list!B:C,2,FALSE),"")</f>
        <v/>
      </c>
      <c r="D8543" s="24" t="str">
        <f>_xlfn.IFNA(VLOOKUP(C8543,list!$G$2:$I$10,2,FALSE),"")</f>
        <v/>
      </c>
      <c r="E8543" s="24" t="str">
        <f>_xlfn.IFNA(VLOOKUP(C8543,list!G:I,3,FALSE),"")</f>
        <v/>
      </c>
      <c r="O8543" s="26" t="str">
        <f t="shared" si="667"/>
        <v/>
      </c>
      <c r="P8543" s="28" t="str">
        <f t="shared" si="671"/>
        <v/>
      </c>
      <c r="Q8543" s="24" t="str">
        <f t="shared" si="668"/>
        <v/>
      </c>
      <c r="R8543" s="24" t="str">
        <f t="shared" si="669"/>
        <v/>
      </c>
      <c r="S8543" s="27" t="str">
        <f t="shared" si="670"/>
        <v/>
      </c>
    </row>
    <row r="8544" spans="2:19" x14ac:dyDescent="0.3">
      <c r="B8544" s="24" t="str">
        <f>_xlfn.IFNA(VLOOKUP(A8544,list!B:C,2,FALSE),"")</f>
        <v/>
      </c>
      <c r="D8544" s="24" t="str">
        <f>_xlfn.IFNA(VLOOKUP(C8544,list!$G$2:$I$10,2,FALSE),"")</f>
        <v/>
      </c>
      <c r="E8544" s="24" t="str">
        <f>_xlfn.IFNA(VLOOKUP(C8544,list!G:I,3,FALSE),"")</f>
        <v/>
      </c>
      <c r="O8544" s="26" t="str">
        <f t="shared" si="667"/>
        <v/>
      </c>
      <c r="P8544" s="28" t="str">
        <f t="shared" si="671"/>
        <v/>
      </c>
      <c r="Q8544" s="24" t="str">
        <f t="shared" si="668"/>
        <v/>
      </c>
      <c r="R8544" s="24" t="str">
        <f t="shared" si="669"/>
        <v/>
      </c>
      <c r="S8544" s="27" t="str">
        <f t="shared" si="670"/>
        <v/>
      </c>
    </row>
    <row r="8545" spans="2:19" x14ac:dyDescent="0.3">
      <c r="B8545" s="24" t="str">
        <f>_xlfn.IFNA(VLOOKUP(A8545,list!B:C,2,FALSE),"")</f>
        <v/>
      </c>
      <c r="D8545" s="24" t="str">
        <f>_xlfn.IFNA(VLOOKUP(C8545,list!$G$2:$I$10,2,FALSE),"")</f>
        <v/>
      </c>
      <c r="E8545" s="24" t="str">
        <f>_xlfn.IFNA(VLOOKUP(C8545,list!G:I,3,FALSE),"")</f>
        <v/>
      </c>
      <c r="O8545" s="26" t="str">
        <f t="shared" si="667"/>
        <v/>
      </c>
      <c r="P8545" s="28" t="str">
        <f t="shared" si="671"/>
        <v/>
      </c>
      <c r="Q8545" s="24" t="str">
        <f t="shared" si="668"/>
        <v/>
      </c>
      <c r="R8545" s="24" t="str">
        <f t="shared" si="669"/>
        <v/>
      </c>
      <c r="S8545" s="27" t="str">
        <f t="shared" si="670"/>
        <v/>
      </c>
    </row>
    <row r="8546" spans="2:19" x14ac:dyDescent="0.3">
      <c r="B8546" s="24" t="str">
        <f>_xlfn.IFNA(VLOOKUP(A8546,list!B:C,2,FALSE),"")</f>
        <v/>
      </c>
      <c r="D8546" s="24" t="str">
        <f>_xlfn.IFNA(VLOOKUP(C8546,list!$G$2:$I$10,2,FALSE),"")</f>
        <v/>
      </c>
      <c r="E8546" s="24" t="str">
        <f>_xlfn.IFNA(VLOOKUP(C8546,list!G:I,3,FALSE),"")</f>
        <v/>
      </c>
      <c r="O8546" s="26" t="str">
        <f t="shared" si="667"/>
        <v/>
      </c>
      <c r="P8546" s="28" t="str">
        <f t="shared" si="671"/>
        <v/>
      </c>
      <c r="Q8546" s="24" t="str">
        <f t="shared" si="668"/>
        <v/>
      </c>
      <c r="R8546" s="24" t="str">
        <f t="shared" si="669"/>
        <v/>
      </c>
      <c r="S8546" s="27" t="str">
        <f t="shared" si="670"/>
        <v/>
      </c>
    </row>
    <row r="8547" spans="2:19" x14ac:dyDescent="0.3">
      <c r="B8547" s="24" t="str">
        <f>_xlfn.IFNA(VLOOKUP(A8547,list!B:C,2,FALSE),"")</f>
        <v/>
      </c>
      <c r="D8547" s="24" t="str">
        <f>_xlfn.IFNA(VLOOKUP(C8547,list!$G$2:$I$10,2,FALSE),"")</f>
        <v/>
      </c>
      <c r="E8547" s="24" t="str">
        <f>_xlfn.IFNA(VLOOKUP(C8547,list!G:I,3,FALSE),"")</f>
        <v/>
      </c>
      <c r="O8547" s="26" t="str">
        <f t="shared" si="667"/>
        <v/>
      </c>
      <c r="P8547" s="28" t="str">
        <f t="shared" si="671"/>
        <v/>
      </c>
      <c r="Q8547" s="24" t="str">
        <f t="shared" si="668"/>
        <v/>
      </c>
      <c r="R8547" s="24" t="str">
        <f t="shared" si="669"/>
        <v/>
      </c>
      <c r="S8547" s="27" t="str">
        <f t="shared" si="670"/>
        <v/>
      </c>
    </row>
    <row r="8548" spans="2:19" x14ac:dyDescent="0.3">
      <c r="B8548" s="24" t="str">
        <f>_xlfn.IFNA(VLOOKUP(A8548,list!B:C,2,FALSE),"")</f>
        <v/>
      </c>
      <c r="D8548" s="24" t="str">
        <f>_xlfn.IFNA(VLOOKUP(C8548,list!$G$2:$I$10,2,FALSE),"")</f>
        <v/>
      </c>
      <c r="E8548" s="24" t="str">
        <f>_xlfn.IFNA(VLOOKUP(C8548,list!G:I,3,FALSE),"")</f>
        <v/>
      </c>
      <c r="O8548" s="26" t="str">
        <f t="shared" si="667"/>
        <v/>
      </c>
      <c r="P8548" s="28" t="str">
        <f t="shared" si="671"/>
        <v/>
      </c>
      <c r="Q8548" s="24" t="str">
        <f t="shared" si="668"/>
        <v/>
      </c>
      <c r="R8548" s="24" t="str">
        <f t="shared" si="669"/>
        <v/>
      </c>
      <c r="S8548" s="27" t="str">
        <f t="shared" si="670"/>
        <v/>
      </c>
    </row>
    <row r="8549" spans="2:19" x14ac:dyDescent="0.3">
      <c r="B8549" s="24" t="str">
        <f>_xlfn.IFNA(VLOOKUP(A8549,list!B:C,2,FALSE),"")</f>
        <v/>
      </c>
      <c r="D8549" s="24" t="str">
        <f>_xlfn.IFNA(VLOOKUP(C8549,list!$G$2:$I$10,2,FALSE),"")</f>
        <v/>
      </c>
      <c r="E8549" s="24" t="str">
        <f>_xlfn.IFNA(VLOOKUP(C8549,list!G:I,3,FALSE),"")</f>
        <v/>
      </c>
      <c r="O8549" s="26" t="str">
        <f t="shared" si="667"/>
        <v/>
      </c>
      <c r="P8549" s="28" t="str">
        <f t="shared" si="671"/>
        <v/>
      </c>
      <c r="Q8549" s="24" t="str">
        <f t="shared" si="668"/>
        <v/>
      </c>
      <c r="R8549" s="24" t="str">
        <f t="shared" si="669"/>
        <v/>
      </c>
      <c r="S8549" s="27" t="str">
        <f t="shared" si="670"/>
        <v/>
      </c>
    </row>
    <row r="8550" spans="2:19" x14ac:dyDescent="0.3">
      <c r="B8550" s="24" t="str">
        <f>_xlfn.IFNA(VLOOKUP(A8550,list!B:C,2,FALSE),"")</f>
        <v/>
      </c>
      <c r="D8550" s="24" t="str">
        <f>_xlfn.IFNA(VLOOKUP(C8550,list!$G$2:$I$10,2,FALSE),"")</f>
        <v/>
      </c>
      <c r="E8550" s="24" t="str">
        <f>_xlfn.IFNA(VLOOKUP(C8550,list!G:I,3,FALSE),"")</f>
        <v/>
      </c>
      <c r="O8550" s="26" t="str">
        <f t="shared" si="667"/>
        <v/>
      </c>
      <c r="P8550" s="28" t="str">
        <f t="shared" si="671"/>
        <v/>
      </c>
      <c r="Q8550" s="24" t="str">
        <f t="shared" si="668"/>
        <v/>
      </c>
      <c r="R8550" s="24" t="str">
        <f t="shared" si="669"/>
        <v/>
      </c>
      <c r="S8550" s="27" t="str">
        <f t="shared" si="670"/>
        <v/>
      </c>
    </row>
    <row r="8551" spans="2:19" x14ac:dyDescent="0.3">
      <c r="B8551" s="24" t="str">
        <f>_xlfn.IFNA(VLOOKUP(A8551,list!B:C,2,FALSE),"")</f>
        <v/>
      </c>
      <c r="D8551" s="24" t="str">
        <f>_xlfn.IFNA(VLOOKUP(C8551,list!$G$2:$I$10,2,FALSE),"")</f>
        <v/>
      </c>
      <c r="E8551" s="24" t="str">
        <f>_xlfn.IFNA(VLOOKUP(C8551,list!G:I,3,FALSE),"")</f>
        <v/>
      </c>
      <c r="O8551" s="26" t="str">
        <f t="shared" si="667"/>
        <v/>
      </c>
      <c r="P8551" s="28" t="str">
        <f t="shared" si="671"/>
        <v/>
      </c>
      <c r="Q8551" s="24" t="str">
        <f t="shared" si="668"/>
        <v/>
      </c>
      <c r="R8551" s="24" t="str">
        <f t="shared" si="669"/>
        <v/>
      </c>
      <c r="S8551" s="27" t="str">
        <f t="shared" si="670"/>
        <v/>
      </c>
    </row>
    <row r="8552" spans="2:19" x14ac:dyDescent="0.3">
      <c r="B8552" s="24" t="str">
        <f>_xlfn.IFNA(VLOOKUP(A8552,list!B:C,2,FALSE),"")</f>
        <v/>
      </c>
      <c r="D8552" s="24" t="str">
        <f>_xlfn.IFNA(VLOOKUP(C8552,list!$G$2:$I$10,2,FALSE),"")</f>
        <v/>
      </c>
      <c r="E8552" s="24" t="str">
        <f>_xlfn.IFNA(VLOOKUP(C8552,list!G:I,3,FALSE),"")</f>
        <v/>
      </c>
      <c r="O8552" s="26" t="str">
        <f t="shared" si="667"/>
        <v/>
      </c>
      <c r="P8552" s="28" t="str">
        <f t="shared" si="671"/>
        <v/>
      </c>
      <c r="Q8552" s="24" t="str">
        <f t="shared" si="668"/>
        <v/>
      </c>
      <c r="R8552" s="24" t="str">
        <f t="shared" si="669"/>
        <v/>
      </c>
      <c r="S8552" s="27" t="str">
        <f t="shared" si="670"/>
        <v/>
      </c>
    </row>
    <row r="8553" spans="2:19" x14ac:dyDescent="0.3">
      <c r="B8553" s="24" t="str">
        <f>_xlfn.IFNA(VLOOKUP(A8553,list!B:C,2,FALSE),"")</f>
        <v/>
      </c>
      <c r="D8553" s="24" t="str">
        <f>_xlfn.IFNA(VLOOKUP(C8553,list!$G$2:$I$10,2,FALSE),"")</f>
        <v/>
      </c>
      <c r="E8553" s="24" t="str">
        <f>_xlfn.IFNA(VLOOKUP(C8553,list!G:I,3,FALSE),"")</f>
        <v/>
      </c>
      <c r="O8553" s="26" t="str">
        <f t="shared" si="667"/>
        <v/>
      </c>
      <c r="P8553" s="28" t="str">
        <f t="shared" si="671"/>
        <v/>
      </c>
      <c r="Q8553" s="24" t="str">
        <f t="shared" si="668"/>
        <v/>
      </c>
      <c r="R8553" s="24" t="str">
        <f t="shared" si="669"/>
        <v/>
      </c>
      <c r="S8553" s="27" t="str">
        <f t="shared" si="670"/>
        <v/>
      </c>
    </row>
    <row r="8554" spans="2:19" x14ac:dyDescent="0.3">
      <c r="B8554" s="24" t="str">
        <f>_xlfn.IFNA(VLOOKUP(A8554,list!B:C,2,FALSE),"")</f>
        <v/>
      </c>
      <c r="D8554" s="24" t="str">
        <f>_xlfn.IFNA(VLOOKUP(C8554,list!$G$2:$I$10,2,FALSE),"")</f>
        <v/>
      </c>
      <c r="E8554" s="24" t="str">
        <f>_xlfn.IFNA(VLOOKUP(C8554,list!G:I,3,FALSE),"")</f>
        <v/>
      </c>
      <c r="O8554" s="26" t="str">
        <f t="shared" si="667"/>
        <v/>
      </c>
      <c r="P8554" s="28" t="str">
        <f t="shared" si="671"/>
        <v/>
      </c>
      <c r="Q8554" s="24" t="str">
        <f t="shared" si="668"/>
        <v/>
      </c>
      <c r="R8554" s="24" t="str">
        <f t="shared" si="669"/>
        <v/>
      </c>
      <c r="S8554" s="27" t="str">
        <f t="shared" si="670"/>
        <v/>
      </c>
    </row>
    <row r="8555" spans="2:19" x14ac:dyDescent="0.3">
      <c r="B8555" s="24" t="str">
        <f>_xlfn.IFNA(VLOOKUP(A8555,list!B:C,2,FALSE),"")</f>
        <v/>
      </c>
      <c r="D8555" s="24" t="str">
        <f>_xlfn.IFNA(VLOOKUP(C8555,list!$G$2:$I$10,2,FALSE),"")</f>
        <v/>
      </c>
      <c r="E8555" s="24" t="str">
        <f>_xlfn.IFNA(VLOOKUP(C8555,list!G:I,3,FALSE),"")</f>
        <v/>
      </c>
      <c r="O8555" s="26" t="str">
        <f t="shared" si="667"/>
        <v/>
      </c>
      <c r="P8555" s="28" t="str">
        <f t="shared" si="671"/>
        <v/>
      </c>
      <c r="Q8555" s="24" t="str">
        <f t="shared" si="668"/>
        <v/>
      </c>
      <c r="R8555" s="24" t="str">
        <f t="shared" si="669"/>
        <v/>
      </c>
      <c r="S8555" s="27" t="str">
        <f t="shared" si="670"/>
        <v/>
      </c>
    </row>
    <row r="8556" spans="2:19" x14ac:dyDescent="0.3">
      <c r="B8556" s="24" t="str">
        <f>_xlfn.IFNA(VLOOKUP(A8556,list!B:C,2,FALSE),"")</f>
        <v/>
      </c>
      <c r="D8556" s="24" t="str">
        <f>_xlfn.IFNA(VLOOKUP(C8556,list!$G$2:$I$10,2,FALSE),"")</f>
        <v/>
      </c>
      <c r="E8556" s="24" t="str">
        <f>_xlfn.IFNA(VLOOKUP(C8556,list!G:I,3,FALSE),"")</f>
        <v/>
      </c>
      <c r="O8556" s="26" t="str">
        <f t="shared" si="667"/>
        <v/>
      </c>
      <c r="P8556" s="28" t="str">
        <f t="shared" si="671"/>
        <v/>
      </c>
      <c r="Q8556" s="24" t="str">
        <f t="shared" si="668"/>
        <v/>
      </c>
      <c r="R8556" s="24" t="str">
        <f t="shared" si="669"/>
        <v/>
      </c>
      <c r="S8556" s="27" t="str">
        <f t="shared" si="670"/>
        <v/>
      </c>
    </row>
    <row r="8557" spans="2:19" x14ac:dyDescent="0.3">
      <c r="B8557" s="24" t="str">
        <f>_xlfn.IFNA(VLOOKUP(A8557,list!B:C,2,FALSE),"")</f>
        <v/>
      </c>
      <c r="D8557" s="24" t="str">
        <f>_xlfn.IFNA(VLOOKUP(C8557,list!$G$2:$I$10,2,FALSE),"")</f>
        <v/>
      </c>
      <c r="E8557" s="24" t="str">
        <f>_xlfn.IFNA(VLOOKUP(C8557,list!G:I,3,FALSE),"")</f>
        <v/>
      </c>
      <c r="O8557" s="26" t="str">
        <f t="shared" si="667"/>
        <v/>
      </c>
      <c r="P8557" s="28" t="str">
        <f t="shared" si="671"/>
        <v/>
      </c>
      <c r="Q8557" s="24" t="str">
        <f t="shared" si="668"/>
        <v/>
      </c>
      <c r="R8557" s="24" t="str">
        <f t="shared" si="669"/>
        <v/>
      </c>
      <c r="S8557" s="27" t="str">
        <f t="shared" si="670"/>
        <v/>
      </c>
    </row>
    <row r="8558" spans="2:19" x14ac:dyDescent="0.3">
      <c r="B8558" s="24" t="str">
        <f>_xlfn.IFNA(VLOOKUP(A8558,list!B:C,2,FALSE),"")</f>
        <v/>
      </c>
      <c r="D8558" s="24" t="str">
        <f>_xlfn.IFNA(VLOOKUP(C8558,list!$G$2:$I$10,2,FALSE),"")</f>
        <v/>
      </c>
      <c r="E8558" s="24" t="str">
        <f>_xlfn.IFNA(VLOOKUP(C8558,list!G:I,3,FALSE),"")</f>
        <v/>
      </c>
      <c r="O8558" s="26" t="str">
        <f t="shared" si="667"/>
        <v/>
      </c>
      <c r="P8558" s="28" t="str">
        <f t="shared" si="671"/>
        <v/>
      </c>
      <c r="Q8558" s="24" t="str">
        <f t="shared" si="668"/>
        <v/>
      </c>
      <c r="R8558" s="24" t="str">
        <f t="shared" si="669"/>
        <v/>
      </c>
      <c r="S8558" s="27" t="str">
        <f t="shared" si="670"/>
        <v/>
      </c>
    </row>
    <row r="8559" spans="2:19" x14ac:dyDescent="0.3">
      <c r="B8559" s="24" t="str">
        <f>_xlfn.IFNA(VLOOKUP(A8559,list!B:C,2,FALSE),"")</f>
        <v/>
      </c>
      <c r="D8559" s="24" t="str">
        <f>_xlfn.IFNA(VLOOKUP(C8559,list!$G$2:$I$10,2,FALSE),"")</f>
        <v/>
      </c>
      <c r="E8559" s="24" t="str">
        <f>_xlfn.IFNA(VLOOKUP(C8559,list!G:I,3,FALSE),"")</f>
        <v/>
      </c>
      <c r="O8559" s="26" t="str">
        <f t="shared" si="667"/>
        <v/>
      </c>
      <c r="P8559" s="28" t="str">
        <f t="shared" si="671"/>
        <v/>
      </c>
      <c r="Q8559" s="24" t="str">
        <f t="shared" si="668"/>
        <v/>
      </c>
      <c r="R8559" s="24" t="str">
        <f t="shared" si="669"/>
        <v/>
      </c>
      <c r="S8559" s="27" t="str">
        <f t="shared" si="670"/>
        <v/>
      </c>
    </row>
    <row r="8560" spans="2:19" x14ac:dyDescent="0.3">
      <c r="B8560" s="24" t="str">
        <f>_xlfn.IFNA(VLOOKUP(A8560,list!B:C,2,FALSE),"")</f>
        <v/>
      </c>
      <c r="D8560" s="24" t="str">
        <f>_xlfn.IFNA(VLOOKUP(C8560,list!$G$2:$I$10,2,FALSE),"")</f>
        <v/>
      </c>
      <c r="E8560" s="24" t="str">
        <f>_xlfn.IFNA(VLOOKUP(C8560,list!G:I,3,FALSE),"")</f>
        <v/>
      </c>
      <c r="O8560" s="26" t="str">
        <f t="shared" si="667"/>
        <v/>
      </c>
      <c r="P8560" s="28" t="str">
        <f t="shared" si="671"/>
        <v/>
      </c>
      <c r="Q8560" s="24" t="str">
        <f t="shared" si="668"/>
        <v/>
      </c>
      <c r="R8560" s="24" t="str">
        <f t="shared" si="669"/>
        <v/>
      </c>
      <c r="S8560" s="27" t="str">
        <f t="shared" si="670"/>
        <v/>
      </c>
    </row>
    <row r="8561" spans="2:19" x14ac:dyDescent="0.3">
      <c r="B8561" s="24" t="str">
        <f>_xlfn.IFNA(VLOOKUP(A8561,list!B:C,2,FALSE),"")</f>
        <v/>
      </c>
      <c r="D8561" s="24" t="str">
        <f>_xlfn.IFNA(VLOOKUP(C8561,list!$G$2:$I$10,2,FALSE),"")</f>
        <v/>
      </c>
      <c r="E8561" s="24" t="str">
        <f>_xlfn.IFNA(VLOOKUP(C8561,list!G:I,3,FALSE),"")</f>
        <v/>
      </c>
      <c r="O8561" s="26" t="str">
        <f t="shared" si="667"/>
        <v/>
      </c>
      <c r="P8561" s="28" t="str">
        <f t="shared" si="671"/>
        <v/>
      </c>
      <c r="Q8561" s="24" t="str">
        <f t="shared" si="668"/>
        <v/>
      </c>
      <c r="R8561" s="24" t="str">
        <f t="shared" si="669"/>
        <v/>
      </c>
      <c r="S8561" s="27" t="str">
        <f t="shared" si="670"/>
        <v/>
      </c>
    </row>
    <row r="8562" spans="2:19" x14ac:dyDescent="0.3">
      <c r="B8562" s="24" t="str">
        <f>_xlfn.IFNA(VLOOKUP(A8562,list!B:C,2,FALSE),"")</f>
        <v/>
      </c>
      <c r="D8562" s="24" t="str">
        <f>_xlfn.IFNA(VLOOKUP(C8562,list!$G$2:$I$10,2,FALSE),"")</f>
        <v/>
      </c>
      <c r="E8562" s="24" t="str">
        <f>_xlfn.IFNA(VLOOKUP(C8562,list!G:I,3,FALSE),"")</f>
        <v/>
      </c>
      <c r="O8562" s="26" t="str">
        <f t="shared" si="667"/>
        <v/>
      </c>
      <c r="P8562" s="28" t="str">
        <f t="shared" si="671"/>
        <v/>
      </c>
      <c r="Q8562" s="24" t="str">
        <f t="shared" si="668"/>
        <v/>
      </c>
      <c r="R8562" s="24" t="str">
        <f t="shared" si="669"/>
        <v/>
      </c>
      <c r="S8562" s="27" t="str">
        <f t="shared" si="670"/>
        <v/>
      </c>
    </row>
    <row r="8563" spans="2:19" x14ac:dyDescent="0.3">
      <c r="B8563" s="24" t="str">
        <f>_xlfn.IFNA(VLOOKUP(A8563,list!B:C,2,FALSE),"")</f>
        <v/>
      </c>
      <c r="D8563" s="24" t="str">
        <f>_xlfn.IFNA(VLOOKUP(C8563,list!$G$2:$I$10,2,FALSE),"")</f>
        <v/>
      </c>
      <c r="E8563" s="24" t="str">
        <f>_xlfn.IFNA(VLOOKUP(C8563,list!G:I,3,FALSE),"")</f>
        <v/>
      </c>
      <c r="O8563" s="26" t="str">
        <f t="shared" si="667"/>
        <v/>
      </c>
      <c r="P8563" s="28" t="str">
        <f t="shared" si="671"/>
        <v/>
      </c>
      <c r="Q8563" s="24" t="str">
        <f t="shared" si="668"/>
        <v/>
      </c>
      <c r="R8563" s="24" t="str">
        <f t="shared" si="669"/>
        <v/>
      </c>
      <c r="S8563" s="27" t="str">
        <f t="shared" si="670"/>
        <v/>
      </c>
    </row>
    <row r="8564" spans="2:19" x14ac:dyDescent="0.3">
      <c r="B8564" s="24" t="str">
        <f>_xlfn.IFNA(VLOOKUP(A8564,list!B:C,2,FALSE),"")</f>
        <v/>
      </c>
      <c r="D8564" s="24" t="str">
        <f>_xlfn.IFNA(VLOOKUP(C8564,list!$G$2:$I$10,2,FALSE),"")</f>
        <v/>
      </c>
      <c r="E8564" s="24" t="str">
        <f>_xlfn.IFNA(VLOOKUP(C8564,list!G:I,3,FALSE),"")</f>
        <v/>
      </c>
      <c r="O8564" s="26" t="str">
        <f t="shared" si="667"/>
        <v/>
      </c>
      <c r="P8564" s="28" t="str">
        <f t="shared" si="671"/>
        <v/>
      </c>
      <c r="Q8564" s="24" t="str">
        <f t="shared" si="668"/>
        <v/>
      </c>
      <c r="R8564" s="24" t="str">
        <f t="shared" si="669"/>
        <v/>
      </c>
      <c r="S8564" s="27" t="str">
        <f t="shared" si="670"/>
        <v/>
      </c>
    </row>
    <row r="8565" spans="2:19" x14ac:dyDescent="0.3">
      <c r="B8565" s="24" t="str">
        <f>_xlfn.IFNA(VLOOKUP(A8565,list!B:C,2,FALSE),"")</f>
        <v/>
      </c>
      <c r="D8565" s="24" t="str">
        <f>_xlfn.IFNA(VLOOKUP(C8565,list!$G$2:$I$10,2,FALSE),"")</f>
        <v/>
      </c>
      <c r="E8565" s="24" t="str">
        <f>_xlfn.IFNA(VLOOKUP(C8565,list!G:I,3,FALSE),"")</f>
        <v/>
      </c>
      <c r="O8565" s="26" t="str">
        <f t="shared" si="667"/>
        <v/>
      </c>
      <c r="P8565" s="28" t="str">
        <f t="shared" si="671"/>
        <v/>
      </c>
      <c r="Q8565" s="24" t="str">
        <f t="shared" si="668"/>
        <v/>
      </c>
      <c r="R8565" s="24" t="str">
        <f t="shared" si="669"/>
        <v/>
      </c>
      <c r="S8565" s="27" t="str">
        <f t="shared" si="670"/>
        <v/>
      </c>
    </row>
    <row r="8566" spans="2:19" x14ac:dyDescent="0.3">
      <c r="B8566" s="24" t="str">
        <f>_xlfn.IFNA(VLOOKUP(A8566,list!B:C,2,FALSE),"")</f>
        <v/>
      </c>
      <c r="D8566" s="24" t="str">
        <f>_xlfn.IFNA(VLOOKUP(C8566,list!$G$2:$I$10,2,FALSE),"")</f>
        <v/>
      </c>
      <c r="E8566" s="24" t="str">
        <f>_xlfn.IFNA(VLOOKUP(C8566,list!G:I,3,FALSE),"")</f>
        <v/>
      </c>
      <c r="O8566" s="26" t="str">
        <f t="shared" si="667"/>
        <v/>
      </c>
      <c r="P8566" s="28" t="str">
        <f t="shared" si="671"/>
        <v/>
      </c>
      <c r="Q8566" s="24" t="str">
        <f t="shared" si="668"/>
        <v/>
      </c>
      <c r="R8566" s="24" t="str">
        <f t="shared" si="669"/>
        <v/>
      </c>
      <c r="S8566" s="27" t="str">
        <f t="shared" si="670"/>
        <v/>
      </c>
    </row>
    <row r="8567" spans="2:19" x14ac:dyDescent="0.3">
      <c r="B8567" s="24" t="str">
        <f>_xlfn.IFNA(VLOOKUP(A8567,list!B:C,2,FALSE),"")</f>
        <v/>
      </c>
      <c r="D8567" s="24" t="str">
        <f>_xlfn.IFNA(VLOOKUP(C8567,list!$G$2:$I$10,2,FALSE),"")</f>
        <v/>
      </c>
      <c r="E8567" s="24" t="str">
        <f>_xlfn.IFNA(VLOOKUP(C8567,list!G:I,3,FALSE),"")</f>
        <v/>
      </c>
      <c r="O8567" s="26" t="str">
        <f t="shared" si="667"/>
        <v/>
      </c>
      <c r="P8567" s="28" t="str">
        <f t="shared" si="671"/>
        <v/>
      </c>
      <c r="Q8567" s="24" t="str">
        <f t="shared" si="668"/>
        <v/>
      </c>
      <c r="R8567" s="24" t="str">
        <f t="shared" si="669"/>
        <v/>
      </c>
      <c r="S8567" s="27" t="str">
        <f t="shared" si="670"/>
        <v/>
      </c>
    </row>
    <row r="8568" spans="2:19" x14ac:dyDescent="0.3">
      <c r="B8568" s="24" t="str">
        <f>_xlfn.IFNA(VLOOKUP(A8568,list!B:C,2,FALSE),"")</f>
        <v/>
      </c>
      <c r="D8568" s="24" t="str">
        <f>_xlfn.IFNA(VLOOKUP(C8568,list!$G$2:$I$10,2,FALSE),"")</f>
        <v/>
      </c>
      <c r="E8568" s="24" t="str">
        <f>_xlfn.IFNA(VLOOKUP(C8568,list!G:I,3,FALSE),"")</f>
        <v/>
      </c>
      <c r="O8568" s="26" t="str">
        <f t="shared" si="667"/>
        <v/>
      </c>
      <c r="P8568" s="28" t="str">
        <f t="shared" si="671"/>
        <v/>
      </c>
      <c r="Q8568" s="24" t="str">
        <f t="shared" si="668"/>
        <v/>
      </c>
      <c r="R8568" s="24" t="str">
        <f t="shared" si="669"/>
        <v/>
      </c>
      <c r="S8568" s="27" t="str">
        <f t="shared" si="670"/>
        <v/>
      </c>
    </row>
    <row r="8569" spans="2:19" x14ac:dyDescent="0.3">
      <c r="B8569" s="24" t="str">
        <f>_xlfn.IFNA(VLOOKUP(A8569,list!B:C,2,FALSE),"")</f>
        <v/>
      </c>
      <c r="D8569" s="24" t="str">
        <f>_xlfn.IFNA(VLOOKUP(C8569,list!$G$2:$I$10,2,FALSE),"")</f>
        <v/>
      </c>
      <c r="E8569" s="24" t="str">
        <f>_xlfn.IFNA(VLOOKUP(C8569,list!G:I,3,FALSE),"")</f>
        <v/>
      </c>
      <c r="O8569" s="26" t="str">
        <f t="shared" si="667"/>
        <v/>
      </c>
      <c r="P8569" s="28" t="str">
        <f t="shared" si="671"/>
        <v/>
      </c>
      <c r="Q8569" s="24" t="str">
        <f t="shared" si="668"/>
        <v/>
      </c>
      <c r="R8569" s="24" t="str">
        <f t="shared" si="669"/>
        <v/>
      </c>
      <c r="S8569" s="27" t="str">
        <f t="shared" si="670"/>
        <v/>
      </c>
    </row>
    <row r="8570" spans="2:19" x14ac:dyDescent="0.3">
      <c r="B8570" s="24" t="str">
        <f>_xlfn.IFNA(VLOOKUP(A8570,list!B:C,2,FALSE),"")</f>
        <v/>
      </c>
      <c r="D8570" s="24" t="str">
        <f>_xlfn.IFNA(VLOOKUP(C8570,list!$G$2:$I$10,2,FALSE),"")</f>
        <v/>
      </c>
      <c r="E8570" s="24" t="str">
        <f>_xlfn.IFNA(VLOOKUP(C8570,list!G:I,3,FALSE),"")</f>
        <v/>
      </c>
      <c r="O8570" s="26" t="str">
        <f t="shared" si="667"/>
        <v/>
      </c>
      <c r="P8570" s="28" t="str">
        <f t="shared" si="671"/>
        <v/>
      </c>
      <c r="Q8570" s="24" t="str">
        <f t="shared" si="668"/>
        <v/>
      </c>
      <c r="R8570" s="24" t="str">
        <f t="shared" si="669"/>
        <v/>
      </c>
      <c r="S8570" s="27" t="str">
        <f t="shared" si="670"/>
        <v/>
      </c>
    </row>
    <row r="8571" spans="2:19" x14ac:dyDescent="0.3">
      <c r="B8571" s="24" t="str">
        <f>_xlfn.IFNA(VLOOKUP(A8571,list!B:C,2,FALSE),"")</f>
        <v/>
      </c>
      <c r="D8571" s="24" t="str">
        <f>_xlfn.IFNA(VLOOKUP(C8571,list!$G$2:$I$10,2,FALSE),"")</f>
        <v/>
      </c>
      <c r="E8571" s="24" t="str">
        <f>_xlfn.IFNA(VLOOKUP(C8571,list!G:I,3,FALSE),"")</f>
        <v/>
      </c>
      <c r="O8571" s="26" t="str">
        <f t="shared" si="667"/>
        <v/>
      </c>
      <c r="P8571" s="28" t="str">
        <f t="shared" si="671"/>
        <v/>
      </c>
      <c r="Q8571" s="24" t="str">
        <f t="shared" si="668"/>
        <v/>
      </c>
      <c r="R8571" s="24" t="str">
        <f t="shared" si="669"/>
        <v/>
      </c>
      <c r="S8571" s="27" t="str">
        <f t="shared" si="670"/>
        <v/>
      </c>
    </row>
    <row r="8572" spans="2:19" x14ac:dyDescent="0.3">
      <c r="B8572" s="24" t="str">
        <f>_xlfn.IFNA(VLOOKUP(A8572,list!B:C,2,FALSE),"")</f>
        <v/>
      </c>
      <c r="D8572" s="24" t="str">
        <f>_xlfn.IFNA(VLOOKUP(C8572,list!$G$2:$I$10,2,FALSE),"")</f>
        <v/>
      </c>
      <c r="E8572" s="24" t="str">
        <f>_xlfn.IFNA(VLOOKUP(C8572,list!G:I,3,FALSE),"")</f>
        <v/>
      </c>
      <c r="O8572" s="26" t="str">
        <f t="shared" si="667"/>
        <v/>
      </c>
      <c r="P8572" s="28" t="str">
        <f t="shared" si="671"/>
        <v/>
      </c>
      <c r="Q8572" s="24" t="str">
        <f t="shared" si="668"/>
        <v/>
      </c>
      <c r="R8572" s="24" t="str">
        <f t="shared" si="669"/>
        <v/>
      </c>
      <c r="S8572" s="27" t="str">
        <f t="shared" si="670"/>
        <v/>
      </c>
    </row>
    <row r="8573" spans="2:19" x14ac:dyDescent="0.3">
      <c r="B8573" s="24" t="str">
        <f>_xlfn.IFNA(VLOOKUP(A8573,list!B:C,2,FALSE),"")</f>
        <v/>
      </c>
      <c r="D8573" s="24" t="str">
        <f>_xlfn.IFNA(VLOOKUP(C8573,list!$G$2:$I$10,2,FALSE),"")</f>
        <v/>
      </c>
      <c r="E8573" s="24" t="str">
        <f>_xlfn.IFNA(VLOOKUP(C8573,list!G:I,3,FALSE),"")</f>
        <v/>
      </c>
      <c r="O8573" s="26" t="str">
        <f t="shared" si="667"/>
        <v/>
      </c>
      <c r="P8573" s="28" t="str">
        <f t="shared" si="671"/>
        <v/>
      </c>
      <c r="Q8573" s="24" t="str">
        <f t="shared" si="668"/>
        <v/>
      </c>
      <c r="R8573" s="24" t="str">
        <f t="shared" si="669"/>
        <v/>
      </c>
      <c r="S8573" s="27" t="str">
        <f t="shared" si="670"/>
        <v/>
      </c>
    </row>
    <row r="8574" spans="2:19" x14ac:dyDescent="0.3">
      <c r="B8574" s="24" t="str">
        <f>_xlfn.IFNA(VLOOKUP(A8574,list!B:C,2,FALSE),"")</f>
        <v/>
      </c>
      <c r="D8574" s="24" t="str">
        <f>_xlfn.IFNA(VLOOKUP(C8574,list!$G$2:$I$10,2,FALSE),"")</f>
        <v/>
      </c>
      <c r="E8574" s="24" t="str">
        <f>_xlfn.IFNA(VLOOKUP(C8574,list!G:I,3,FALSE),"")</f>
        <v/>
      </c>
      <c r="O8574" s="26" t="str">
        <f t="shared" si="667"/>
        <v/>
      </c>
      <c r="P8574" s="28" t="str">
        <f t="shared" si="671"/>
        <v/>
      </c>
      <c r="Q8574" s="24" t="str">
        <f t="shared" si="668"/>
        <v/>
      </c>
      <c r="R8574" s="24" t="str">
        <f t="shared" si="669"/>
        <v/>
      </c>
      <c r="S8574" s="27" t="str">
        <f t="shared" si="670"/>
        <v/>
      </c>
    </row>
    <row r="8575" spans="2:19" x14ac:dyDescent="0.3">
      <c r="B8575" s="24" t="str">
        <f>_xlfn.IFNA(VLOOKUP(A8575,list!B:C,2,FALSE),"")</f>
        <v/>
      </c>
      <c r="D8575" s="24" t="str">
        <f>_xlfn.IFNA(VLOOKUP(C8575,list!$G$2:$I$10,2,FALSE),"")</f>
        <v/>
      </c>
      <c r="E8575" s="24" t="str">
        <f>_xlfn.IFNA(VLOOKUP(C8575,list!G:I,3,FALSE),"")</f>
        <v/>
      </c>
      <c r="O8575" s="26" t="str">
        <f t="shared" si="667"/>
        <v/>
      </c>
      <c r="P8575" s="28" t="str">
        <f t="shared" si="671"/>
        <v/>
      </c>
      <c r="Q8575" s="24" t="str">
        <f t="shared" si="668"/>
        <v/>
      </c>
      <c r="R8575" s="24" t="str">
        <f t="shared" si="669"/>
        <v/>
      </c>
      <c r="S8575" s="27" t="str">
        <f t="shared" si="670"/>
        <v/>
      </c>
    </row>
    <row r="8576" spans="2:19" x14ac:dyDescent="0.3">
      <c r="B8576" s="24" t="str">
        <f>_xlfn.IFNA(VLOOKUP(A8576,list!B:C,2,FALSE),"")</f>
        <v/>
      </c>
      <c r="D8576" s="24" t="str">
        <f>_xlfn.IFNA(VLOOKUP(C8576,list!$G$2:$I$10,2,FALSE),"")</f>
        <v/>
      </c>
      <c r="E8576" s="24" t="str">
        <f>_xlfn.IFNA(VLOOKUP(C8576,list!G:I,3,FALSE),"")</f>
        <v/>
      </c>
      <c r="O8576" s="26" t="str">
        <f t="shared" si="667"/>
        <v/>
      </c>
      <c r="P8576" s="28" t="str">
        <f t="shared" si="671"/>
        <v/>
      </c>
      <c r="Q8576" s="24" t="str">
        <f t="shared" si="668"/>
        <v/>
      </c>
      <c r="R8576" s="24" t="str">
        <f t="shared" si="669"/>
        <v/>
      </c>
      <c r="S8576" s="27" t="str">
        <f t="shared" si="670"/>
        <v/>
      </c>
    </row>
    <row r="8577" spans="2:19" x14ac:dyDescent="0.3">
      <c r="B8577" s="24" t="str">
        <f>_xlfn.IFNA(VLOOKUP(A8577,list!B:C,2,FALSE),"")</f>
        <v/>
      </c>
      <c r="D8577" s="24" t="str">
        <f>_xlfn.IFNA(VLOOKUP(C8577,list!$G$2:$I$10,2,FALSE),"")</f>
        <v/>
      </c>
      <c r="E8577" s="24" t="str">
        <f>_xlfn.IFNA(VLOOKUP(C8577,list!G:I,3,FALSE),"")</f>
        <v/>
      </c>
      <c r="O8577" s="26" t="str">
        <f t="shared" si="667"/>
        <v/>
      </c>
      <c r="P8577" s="28" t="str">
        <f t="shared" si="671"/>
        <v/>
      </c>
      <c r="Q8577" s="24" t="str">
        <f t="shared" si="668"/>
        <v/>
      </c>
      <c r="R8577" s="24" t="str">
        <f t="shared" si="669"/>
        <v/>
      </c>
      <c r="S8577" s="27" t="str">
        <f t="shared" si="670"/>
        <v/>
      </c>
    </row>
    <row r="8578" spans="2:19" x14ac:dyDescent="0.3">
      <c r="B8578" s="24" t="str">
        <f>_xlfn.IFNA(VLOOKUP(A8578,list!B:C,2,FALSE),"")</f>
        <v/>
      </c>
      <c r="D8578" s="24" t="str">
        <f>_xlfn.IFNA(VLOOKUP(C8578,list!$G$2:$I$10,2,FALSE),"")</f>
        <v/>
      </c>
      <c r="E8578" s="24" t="str">
        <f>_xlfn.IFNA(VLOOKUP(C8578,list!G:I,3,FALSE),"")</f>
        <v/>
      </c>
      <c r="O8578" s="26" t="str">
        <f t="shared" ref="O8578:O8641" si="672">IFERROR(IF(H8578="","",DATE(YEAR(H8578),MONTH(H8578),1)),"")</f>
        <v/>
      </c>
      <c r="P8578" s="28" t="str">
        <f t="shared" si="671"/>
        <v/>
      </c>
      <c r="Q8578" s="24" t="str">
        <f t="shared" ref="Q8578:Q8641" si="673">IFERROR(IF(J8578="","",MONTH(EOMONTH(J8578,(DAY(J8578)&gt;15)+0))),"")</f>
        <v/>
      </c>
      <c r="R8578" s="24" t="str">
        <f t="shared" ref="R8578:R8641" si="674">IFERROR(IF(J8578="","",IF(AND(MONTH(J8578)=12,Q8578=1),YEAR(J8578)+1,YEAR(J8578))),"")</f>
        <v/>
      </c>
      <c r="S8578" s="27" t="str">
        <f t="shared" ref="S8578:S8641" si="675">IF(OR(Q8578="",R8578=""),"",DATE(R8578,Q8578,1))</f>
        <v/>
      </c>
    </row>
    <row r="8579" spans="2:19" x14ac:dyDescent="0.3">
      <c r="B8579" s="24" t="str">
        <f>_xlfn.IFNA(VLOOKUP(A8579,list!B:C,2,FALSE),"")</f>
        <v/>
      </c>
      <c r="D8579" s="24" t="str">
        <f>_xlfn.IFNA(VLOOKUP(C8579,list!$G$2:$I$10,2,FALSE),"")</f>
        <v/>
      </c>
      <c r="E8579" s="24" t="str">
        <f>_xlfn.IFNA(VLOOKUP(C8579,list!G:I,3,FALSE),"")</f>
        <v/>
      </c>
      <c r="O8579" s="26" t="str">
        <f t="shared" si="672"/>
        <v/>
      </c>
      <c r="P8579" s="28" t="str">
        <f t="shared" ref="P8579:P8642" si="676">IFERROR(IF(J8579&gt;0,((J8579-H8579)/7),""),"")</f>
        <v/>
      </c>
      <c r="Q8579" s="24" t="str">
        <f t="shared" si="673"/>
        <v/>
      </c>
      <c r="R8579" s="24" t="str">
        <f t="shared" si="674"/>
        <v/>
      </c>
      <c r="S8579" s="27" t="str">
        <f t="shared" si="675"/>
        <v/>
      </c>
    </row>
    <row r="8580" spans="2:19" x14ac:dyDescent="0.3">
      <c r="B8580" s="24" t="str">
        <f>_xlfn.IFNA(VLOOKUP(A8580,list!B:C,2,FALSE),"")</f>
        <v/>
      </c>
      <c r="D8580" s="24" t="str">
        <f>_xlfn.IFNA(VLOOKUP(C8580,list!$G$2:$I$10,2,FALSE),"")</f>
        <v/>
      </c>
      <c r="E8580" s="24" t="str">
        <f>_xlfn.IFNA(VLOOKUP(C8580,list!G:I,3,FALSE),"")</f>
        <v/>
      </c>
      <c r="O8580" s="26" t="str">
        <f t="shared" si="672"/>
        <v/>
      </c>
      <c r="P8580" s="28" t="str">
        <f t="shared" si="676"/>
        <v/>
      </c>
      <c r="Q8580" s="24" t="str">
        <f t="shared" si="673"/>
        <v/>
      </c>
      <c r="R8580" s="24" t="str">
        <f t="shared" si="674"/>
        <v/>
      </c>
      <c r="S8580" s="27" t="str">
        <f t="shared" si="675"/>
        <v/>
      </c>
    </row>
    <row r="8581" spans="2:19" x14ac:dyDescent="0.3">
      <c r="B8581" s="24" t="str">
        <f>_xlfn.IFNA(VLOOKUP(A8581,list!B:C,2,FALSE),"")</f>
        <v/>
      </c>
      <c r="D8581" s="24" t="str">
        <f>_xlfn.IFNA(VLOOKUP(C8581,list!$G$2:$I$10,2,FALSE),"")</f>
        <v/>
      </c>
      <c r="E8581" s="24" t="str">
        <f>_xlfn.IFNA(VLOOKUP(C8581,list!G:I,3,FALSE),"")</f>
        <v/>
      </c>
      <c r="O8581" s="26" t="str">
        <f t="shared" si="672"/>
        <v/>
      </c>
      <c r="P8581" s="28" t="str">
        <f t="shared" si="676"/>
        <v/>
      </c>
      <c r="Q8581" s="24" t="str">
        <f t="shared" si="673"/>
        <v/>
      </c>
      <c r="R8581" s="24" t="str">
        <f t="shared" si="674"/>
        <v/>
      </c>
      <c r="S8581" s="27" t="str">
        <f t="shared" si="675"/>
        <v/>
      </c>
    </row>
    <row r="8582" spans="2:19" x14ac:dyDescent="0.3">
      <c r="B8582" s="24" t="str">
        <f>_xlfn.IFNA(VLOOKUP(A8582,list!B:C,2,FALSE),"")</f>
        <v/>
      </c>
      <c r="D8582" s="24" t="str">
        <f>_xlfn.IFNA(VLOOKUP(C8582,list!$G$2:$I$10,2,FALSE),"")</f>
        <v/>
      </c>
      <c r="E8582" s="24" t="str">
        <f>_xlfn.IFNA(VLOOKUP(C8582,list!G:I,3,FALSE),"")</f>
        <v/>
      </c>
      <c r="O8582" s="26" t="str">
        <f t="shared" si="672"/>
        <v/>
      </c>
      <c r="P8582" s="28" t="str">
        <f t="shared" si="676"/>
        <v/>
      </c>
      <c r="Q8582" s="24" t="str">
        <f t="shared" si="673"/>
        <v/>
      </c>
      <c r="R8582" s="24" t="str">
        <f t="shared" si="674"/>
        <v/>
      </c>
      <c r="S8582" s="27" t="str">
        <f t="shared" si="675"/>
        <v/>
      </c>
    </row>
    <row r="8583" spans="2:19" x14ac:dyDescent="0.3">
      <c r="B8583" s="24" t="str">
        <f>_xlfn.IFNA(VLOOKUP(A8583,list!B:C,2,FALSE),"")</f>
        <v/>
      </c>
      <c r="D8583" s="24" t="str">
        <f>_xlfn.IFNA(VLOOKUP(C8583,list!$G$2:$I$10,2,FALSE),"")</f>
        <v/>
      </c>
      <c r="E8583" s="24" t="str">
        <f>_xlfn.IFNA(VLOOKUP(C8583,list!G:I,3,FALSE),"")</f>
        <v/>
      </c>
      <c r="O8583" s="26" t="str">
        <f t="shared" si="672"/>
        <v/>
      </c>
      <c r="P8583" s="28" t="str">
        <f t="shared" si="676"/>
        <v/>
      </c>
      <c r="Q8583" s="24" t="str">
        <f t="shared" si="673"/>
        <v/>
      </c>
      <c r="R8583" s="24" t="str">
        <f t="shared" si="674"/>
        <v/>
      </c>
      <c r="S8583" s="27" t="str">
        <f t="shared" si="675"/>
        <v/>
      </c>
    </row>
    <row r="8584" spans="2:19" x14ac:dyDescent="0.3">
      <c r="B8584" s="24" t="str">
        <f>_xlfn.IFNA(VLOOKUP(A8584,list!B:C,2,FALSE),"")</f>
        <v/>
      </c>
      <c r="D8584" s="24" t="str">
        <f>_xlfn.IFNA(VLOOKUP(C8584,list!$G$2:$I$10,2,FALSE),"")</f>
        <v/>
      </c>
      <c r="E8584" s="24" t="str">
        <f>_xlfn.IFNA(VLOOKUP(C8584,list!G:I,3,FALSE),"")</f>
        <v/>
      </c>
      <c r="O8584" s="26" t="str">
        <f t="shared" si="672"/>
        <v/>
      </c>
      <c r="P8584" s="28" t="str">
        <f t="shared" si="676"/>
        <v/>
      </c>
      <c r="Q8584" s="24" t="str">
        <f t="shared" si="673"/>
        <v/>
      </c>
      <c r="R8584" s="24" t="str">
        <f t="shared" si="674"/>
        <v/>
      </c>
      <c r="S8584" s="27" t="str">
        <f t="shared" si="675"/>
        <v/>
      </c>
    </row>
    <row r="8585" spans="2:19" x14ac:dyDescent="0.3">
      <c r="B8585" s="24" t="str">
        <f>_xlfn.IFNA(VLOOKUP(A8585,list!B:C,2,FALSE),"")</f>
        <v/>
      </c>
      <c r="D8585" s="24" t="str">
        <f>_xlfn.IFNA(VLOOKUP(C8585,list!$G$2:$I$10,2,FALSE),"")</f>
        <v/>
      </c>
      <c r="E8585" s="24" t="str">
        <f>_xlfn.IFNA(VLOOKUP(C8585,list!G:I,3,FALSE),"")</f>
        <v/>
      </c>
      <c r="O8585" s="26" t="str">
        <f t="shared" si="672"/>
        <v/>
      </c>
      <c r="P8585" s="28" t="str">
        <f t="shared" si="676"/>
        <v/>
      </c>
      <c r="Q8585" s="24" t="str">
        <f t="shared" si="673"/>
        <v/>
      </c>
      <c r="R8585" s="24" t="str">
        <f t="shared" si="674"/>
        <v/>
      </c>
      <c r="S8585" s="27" t="str">
        <f t="shared" si="675"/>
        <v/>
      </c>
    </row>
    <row r="8586" spans="2:19" x14ac:dyDescent="0.3">
      <c r="B8586" s="24" t="str">
        <f>_xlfn.IFNA(VLOOKUP(A8586,list!B:C,2,FALSE),"")</f>
        <v/>
      </c>
      <c r="D8586" s="24" t="str">
        <f>_xlfn.IFNA(VLOOKUP(C8586,list!$G$2:$I$10,2,FALSE),"")</f>
        <v/>
      </c>
      <c r="E8586" s="24" t="str">
        <f>_xlfn.IFNA(VLOOKUP(C8586,list!G:I,3,FALSE),"")</f>
        <v/>
      </c>
      <c r="O8586" s="26" t="str">
        <f t="shared" si="672"/>
        <v/>
      </c>
      <c r="P8586" s="28" t="str">
        <f t="shared" si="676"/>
        <v/>
      </c>
      <c r="Q8586" s="24" t="str">
        <f t="shared" si="673"/>
        <v/>
      </c>
      <c r="R8586" s="24" t="str">
        <f t="shared" si="674"/>
        <v/>
      </c>
      <c r="S8586" s="27" t="str">
        <f t="shared" si="675"/>
        <v/>
      </c>
    </row>
    <row r="8587" spans="2:19" x14ac:dyDescent="0.3">
      <c r="B8587" s="24" t="str">
        <f>_xlfn.IFNA(VLOOKUP(A8587,list!B:C,2,FALSE),"")</f>
        <v/>
      </c>
      <c r="D8587" s="24" t="str">
        <f>_xlfn.IFNA(VLOOKUP(C8587,list!$G$2:$I$10,2,FALSE),"")</f>
        <v/>
      </c>
      <c r="E8587" s="24" t="str">
        <f>_xlfn.IFNA(VLOOKUP(C8587,list!G:I,3,FALSE),"")</f>
        <v/>
      </c>
      <c r="O8587" s="26" t="str">
        <f t="shared" si="672"/>
        <v/>
      </c>
      <c r="P8587" s="28" t="str">
        <f t="shared" si="676"/>
        <v/>
      </c>
      <c r="Q8587" s="24" t="str">
        <f t="shared" si="673"/>
        <v/>
      </c>
      <c r="R8587" s="24" t="str">
        <f t="shared" si="674"/>
        <v/>
      </c>
      <c r="S8587" s="27" t="str">
        <f t="shared" si="675"/>
        <v/>
      </c>
    </row>
    <row r="8588" spans="2:19" x14ac:dyDescent="0.3">
      <c r="B8588" s="24" t="str">
        <f>_xlfn.IFNA(VLOOKUP(A8588,list!B:C,2,FALSE),"")</f>
        <v/>
      </c>
      <c r="D8588" s="24" t="str">
        <f>_xlfn.IFNA(VLOOKUP(C8588,list!$G$2:$I$10,2,FALSE),"")</f>
        <v/>
      </c>
      <c r="E8588" s="24" t="str">
        <f>_xlfn.IFNA(VLOOKUP(C8588,list!G:I,3,FALSE),"")</f>
        <v/>
      </c>
      <c r="O8588" s="26" t="str">
        <f t="shared" si="672"/>
        <v/>
      </c>
      <c r="P8588" s="28" t="str">
        <f t="shared" si="676"/>
        <v/>
      </c>
      <c r="Q8588" s="24" t="str">
        <f t="shared" si="673"/>
        <v/>
      </c>
      <c r="R8588" s="24" t="str">
        <f t="shared" si="674"/>
        <v/>
      </c>
      <c r="S8588" s="27" t="str">
        <f t="shared" si="675"/>
        <v/>
      </c>
    </row>
    <row r="8589" spans="2:19" x14ac:dyDescent="0.3">
      <c r="B8589" s="24" t="str">
        <f>_xlfn.IFNA(VLOOKUP(A8589,list!B:C,2,FALSE),"")</f>
        <v/>
      </c>
      <c r="D8589" s="24" t="str">
        <f>_xlfn.IFNA(VLOOKUP(C8589,list!$G$2:$I$10,2,FALSE),"")</f>
        <v/>
      </c>
      <c r="E8589" s="24" t="str">
        <f>_xlfn.IFNA(VLOOKUP(C8589,list!G:I,3,FALSE),"")</f>
        <v/>
      </c>
      <c r="O8589" s="26" t="str">
        <f t="shared" si="672"/>
        <v/>
      </c>
      <c r="P8589" s="28" t="str">
        <f t="shared" si="676"/>
        <v/>
      </c>
      <c r="Q8589" s="24" t="str">
        <f t="shared" si="673"/>
        <v/>
      </c>
      <c r="R8589" s="24" t="str">
        <f t="shared" si="674"/>
        <v/>
      </c>
      <c r="S8589" s="27" t="str">
        <f t="shared" si="675"/>
        <v/>
      </c>
    </row>
    <row r="8590" spans="2:19" x14ac:dyDescent="0.3">
      <c r="B8590" s="24" t="str">
        <f>_xlfn.IFNA(VLOOKUP(A8590,list!B:C,2,FALSE),"")</f>
        <v/>
      </c>
      <c r="D8590" s="24" t="str">
        <f>_xlfn.IFNA(VLOOKUP(C8590,list!$G$2:$I$10,2,FALSE),"")</f>
        <v/>
      </c>
      <c r="E8590" s="24" t="str">
        <f>_xlfn.IFNA(VLOOKUP(C8590,list!G:I,3,FALSE),"")</f>
        <v/>
      </c>
      <c r="O8590" s="26" t="str">
        <f t="shared" si="672"/>
        <v/>
      </c>
      <c r="P8590" s="28" t="str">
        <f t="shared" si="676"/>
        <v/>
      </c>
      <c r="Q8590" s="24" t="str">
        <f t="shared" si="673"/>
        <v/>
      </c>
      <c r="R8590" s="24" t="str">
        <f t="shared" si="674"/>
        <v/>
      </c>
      <c r="S8590" s="27" t="str">
        <f t="shared" si="675"/>
        <v/>
      </c>
    </row>
    <row r="8591" spans="2:19" x14ac:dyDescent="0.3">
      <c r="B8591" s="24" t="str">
        <f>_xlfn.IFNA(VLOOKUP(A8591,list!B:C,2,FALSE),"")</f>
        <v/>
      </c>
      <c r="D8591" s="24" t="str">
        <f>_xlfn.IFNA(VLOOKUP(C8591,list!$G$2:$I$10,2,FALSE),"")</f>
        <v/>
      </c>
      <c r="E8591" s="24" t="str">
        <f>_xlfn.IFNA(VLOOKUP(C8591,list!G:I,3,FALSE),"")</f>
        <v/>
      </c>
      <c r="O8591" s="26" t="str">
        <f t="shared" si="672"/>
        <v/>
      </c>
      <c r="P8591" s="28" t="str">
        <f t="shared" si="676"/>
        <v/>
      </c>
      <c r="Q8591" s="24" t="str">
        <f t="shared" si="673"/>
        <v/>
      </c>
      <c r="R8591" s="24" t="str">
        <f t="shared" si="674"/>
        <v/>
      </c>
      <c r="S8591" s="27" t="str">
        <f t="shared" si="675"/>
        <v/>
      </c>
    </row>
    <row r="8592" spans="2:19" x14ac:dyDescent="0.3">
      <c r="B8592" s="24" t="str">
        <f>_xlfn.IFNA(VLOOKUP(A8592,list!B:C,2,FALSE),"")</f>
        <v/>
      </c>
      <c r="D8592" s="24" t="str">
        <f>_xlfn.IFNA(VLOOKUP(C8592,list!$G$2:$I$10,2,FALSE),"")</f>
        <v/>
      </c>
      <c r="E8592" s="24" t="str">
        <f>_xlfn.IFNA(VLOOKUP(C8592,list!G:I,3,FALSE),"")</f>
        <v/>
      </c>
      <c r="O8592" s="26" t="str">
        <f t="shared" si="672"/>
        <v/>
      </c>
      <c r="P8592" s="28" t="str">
        <f t="shared" si="676"/>
        <v/>
      </c>
      <c r="Q8592" s="24" t="str">
        <f t="shared" si="673"/>
        <v/>
      </c>
      <c r="R8592" s="24" t="str">
        <f t="shared" si="674"/>
        <v/>
      </c>
      <c r="S8592" s="27" t="str">
        <f t="shared" si="675"/>
        <v/>
      </c>
    </row>
    <row r="8593" spans="2:19" x14ac:dyDescent="0.3">
      <c r="B8593" s="24" t="str">
        <f>_xlfn.IFNA(VLOOKUP(A8593,list!B:C,2,FALSE),"")</f>
        <v/>
      </c>
      <c r="D8593" s="24" t="str">
        <f>_xlfn.IFNA(VLOOKUP(C8593,list!$G$2:$I$10,2,FALSE),"")</f>
        <v/>
      </c>
      <c r="E8593" s="24" t="str">
        <f>_xlfn.IFNA(VLOOKUP(C8593,list!G:I,3,FALSE),"")</f>
        <v/>
      </c>
      <c r="O8593" s="26" t="str">
        <f t="shared" si="672"/>
        <v/>
      </c>
      <c r="P8593" s="28" t="str">
        <f t="shared" si="676"/>
        <v/>
      </c>
      <c r="Q8593" s="24" t="str">
        <f t="shared" si="673"/>
        <v/>
      </c>
      <c r="R8593" s="24" t="str">
        <f t="shared" si="674"/>
        <v/>
      </c>
      <c r="S8593" s="27" t="str">
        <f t="shared" si="675"/>
        <v/>
      </c>
    </row>
    <row r="8594" spans="2:19" x14ac:dyDescent="0.3">
      <c r="B8594" s="24" t="str">
        <f>_xlfn.IFNA(VLOOKUP(A8594,list!B:C,2,FALSE),"")</f>
        <v/>
      </c>
      <c r="D8594" s="24" t="str">
        <f>_xlfn.IFNA(VLOOKUP(C8594,list!$G$2:$I$10,2,FALSE),"")</f>
        <v/>
      </c>
      <c r="E8594" s="24" t="str">
        <f>_xlfn.IFNA(VLOOKUP(C8594,list!G:I,3,FALSE),"")</f>
        <v/>
      </c>
      <c r="O8594" s="26" t="str">
        <f t="shared" si="672"/>
        <v/>
      </c>
      <c r="P8594" s="28" t="str">
        <f t="shared" si="676"/>
        <v/>
      </c>
      <c r="Q8594" s="24" t="str">
        <f t="shared" si="673"/>
        <v/>
      </c>
      <c r="R8594" s="24" t="str">
        <f t="shared" si="674"/>
        <v/>
      </c>
      <c r="S8594" s="27" t="str">
        <f t="shared" si="675"/>
        <v/>
      </c>
    </row>
    <row r="8595" spans="2:19" x14ac:dyDescent="0.3">
      <c r="B8595" s="24" t="str">
        <f>_xlfn.IFNA(VLOOKUP(A8595,list!B:C,2,FALSE),"")</f>
        <v/>
      </c>
      <c r="D8595" s="24" t="str">
        <f>_xlfn.IFNA(VLOOKUP(C8595,list!$G$2:$I$10,2,FALSE),"")</f>
        <v/>
      </c>
      <c r="E8595" s="24" t="str">
        <f>_xlfn.IFNA(VLOOKUP(C8595,list!G:I,3,FALSE),"")</f>
        <v/>
      </c>
      <c r="O8595" s="26" t="str">
        <f t="shared" si="672"/>
        <v/>
      </c>
      <c r="P8595" s="28" t="str">
        <f t="shared" si="676"/>
        <v/>
      </c>
      <c r="Q8595" s="24" t="str">
        <f t="shared" si="673"/>
        <v/>
      </c>
      <c r="R8595" s="24" t="str">
        <f t="shared" si="674"/>
        <v/>
      </c>
      <c r="S8595" s="27" t="str">
        <f t="shared" si="675"/>
        <v/>
      </c>
    </row>
    <row r="8596" spans="2:19" x14ac:dyDescent="0.3">
      <c r="B8596" s="24" t="str">
        <f>_xlfn.IFNA(VLOOKUP(A8596,list!B:C,2,FALSE),"")</f>
        <v/>
      </c>
      <c r="D8596" s="24" t="str">
        <f>_xlfn.IFNA(VLOOKUP(C8596,list!$G$2:$I$10,2,FALSE),"")</f>
        <v/>
      </c>
      <c r="E8596" s="24" t="str">
        <f>_xlfn.IFNA(VLOOKUP(C8596,list!G:I,3,FALSE),"")</f>
        <v/>
      </c>
      <c r="O8596" s="26" t="str">
        <f t="shared" si="672"/>
        <v/>
      </c>
      <c r="P8596" s="28" t="str">
        <f t="shared" si="676"/>
        <v/>
      </c>
      <c r="Q8596" s="24" t="str">
        <f t="shared" si="673"/>
        <v/>
      </c>
      <c r="R8596" s="24" t="str">
        <f t="shared" si="674"/>
        <v/>
      </c>
      <c r="S8596" s="27" t="str">
        <f t="shared" si="675"/>
        <v/>
      </c>
    </row>
    <row r="8597" spans="2:19" x14ac:dyDescent="0.3">
      <c r="B8597" s="24" t="str">
        <f>_xlfn.IFNA(VLOOKUP(A8597,list!B:C,2,FALSE),"")</f>
        <v/>
      </c>
      <c r="D8597" s="24" t="str">
        <f>_xlfn.IFNA(VLOOKUP(C8597,list!$G$2:$I$10,2,FALSE),"")</f>
        <v/>
      </c>
      <c r="E8597" s="24" t="str">
        <f>_xlfn.IFNA(VLOOKUP(C8597,list!G:I,3,FALSE),"")</f>
        <v/>
      </c>
      <c r="O8597" s="26" t="str">
        <f t="shared" si="672"/>
        <v/>
      </c>
      <c r="P8597" s="28" t="str">
        <f t="shared" si="676"/>
        <v/>
      </c>
      <c r="Q8597" s="24" t="str">
        <f t="shared" si="673"/>
        <v/>
      </c>
      <c r="R8597" s="24" t="str">
        <f t="shared" si="674"/>
        <v/>
      </c>
      <c r="S8597" s="27" t="str">
        <f t="shared" si="675"/>
        <v/>
      </c>
    </row>
    <row r="8598" spans="2:19" x14ac:dyDescent="0.3">
      <c r="B8598" s="24" t="str">
        <f>_xlfn.IFNA(VLOOKUP(A8598,list!B:C,2,FALSE),"")</f>
        <v/>
      </c>
      <c r="D8598" s="24" t="str">
        <f>_xlfn.IFNA(VLOOKUP(C8598,list!$G$2:$I$10,2,FALSE),"")</f>
        <v/>
      </c>
      <c r="E8598" s="24" t="str">
        <f>_xlfn.IFNA(VLOOKUP(C8598,list!G:I,3,FALSE),"")</f>
        <v/>
      </c>
      <c r="O8598" s="26" t="str">
        <f t="shared" si="672"/>
        <v/>
      </c>
      <c r="P8598" s="28" t="str">
        <f t="shared" si="676"/>
        <v/>
      </c>
      <c r="Q8598" s="24" t="str">
        <f t="shared" si="673"/>
        <v/>
      </c>
      <c r="R8598" s="24" t="str">
        <f t="shared" si="674"/>
        <v/>
      </c>
      <c r="S8598" s="27" t="str">
        <f t="shared" si="675"/>
        <v/>
      </c>
    </row>
    <row r="8599" spans="2:19" x14ac:dyDescent="0.3">
      <c r="B8599" s="24" t="str">
        <f>_xlfn.IFNA(VLOOKUP(A8599,list!B:C,2,FALSE),"")</f>
        <v/>
      </c>
      <c r="D8599" s="24" t="str">
        <f>_xlfn.IFNA(VLOOKUP(C8599,list!$G$2:$I$10,2,FALSE),"")</f>
        <v/>
      </c>
      <c r="E8599" s="24" t="str">
        <f>_xlfn.IFNA(VLOOKUP(C8599,list!G:I,3,FALSE),"")</f>
        <v/>
      </c>
      <c r="O8599" s="26" t="str">
        <f t="shared" si="672"/>
        <v/>
      </c>
      <c r="P8599" s="28" t="str">
        <f t="shared" si="676"/>
        <v/>
      </c>
      <c r="Q8599" s="24" t="str">
        <f t="shared" si="673"/>
        <v/>
      </c>
      <c r="R8599" s="24" t="str">
        <f t="shared" si="674"/>
        <v/>
      </c>
      <c r="S8599" s="27" t="str">
        <f t="shared" si="675"/>
        <v/>
      </c>
    </row>
    <row r="8600" spans="2:19" x14ac:dyDescent="0.3">
      <c r="B8600" s="24" t="str">
        <f>_xlfn.IFNA(VLOOKUP(A8600,list!B:C,2,FALSE),"")</f>
        <v/>
      </c>
      <c r="D8600" s="24" t="str">
        <f>_xlfn.IFNA(VLOOKUP(C8600,list!$G$2:$I$10,2,FALSE),"")</f>
        <v/>
      </c>
      <c r="E8600" s="24" t="str">
        <f>_xlfn.IFNA(VLOOKUP(C8600,list!G:I,3,FALSE),"")</f>
        <v/>
      </c>
      <c r="O8600" s="26" t="str">
        <f t="shared" si="672"/>
        <v/>
      </c>
      <c r="P8600" s="28" t="str">
        <f t="shared" si="676"/>
        <v/>
      </c>
      <c r="Q8600" s="24" t="str">
        <f t="shared" si="673"/>
        <v/>
      </c>
      <c r="R8600" s="24" t="str">
        <f t="shared" si="674"/>
        <v/>
      </c>
      <c r="S8600" s="27" t="str">
        <f t="shared" si="675"/>
        <v/>
      </c>
    </row>
    <row r="8601" spans="2:19" x14ac:dyDescent="0.3">
      <c r="B8601" s="24" t="str">
        <f>_xlfn.IFNA(VLOOKUP(A8601,list!B:C,2,FALSE),"")</f>
        <v/>
      </c>
      <c r="D8601" s="24" t="str">
        <f>_xlfn.IFNA(VLOOKUP(C8601,list!$G$2:$I$10,2,FALSE),"")</f>
        <v/>
      </c>
      <c r="E8601" s="24" t="str">
        <f>_xlfn.IFNA(VLOOKUP(C8601,list!G:I,3,FALSE),"")</f>
        <v/>
      </c>
      <c r="O8601" s="26" t="str">
        <f t="shared" si="672"/>
        <v/>
      </c>
      <c r="P8601" s="28" t="str">
        <f t="shared" si="676"/>
        <v/>
      </c>
      <c r="Q8601" s="24" t="str">
        <f t="shared" si="673"/>
        <v/>
      </c>
      <c r="R8601" s="24" t="str">
        <f t="shared" si="674"/>
        <v/>
      </c>
      <c r="S8601" s="27" t="str">
        <f t="shared" si="675"/>
        <v/>
      </c>
    </row>
    <row r="8602" spans="2:19" x14ac:dyDescent="0.3">
      <c r="B8602" s="24" t="str">
        <f>_xlfn.IFNA(VLOOKUP(A8602,list!B:C,2,FALSE),"")</f>
        <v/>
      </c>
      <c r="D8602" s="24" t="str">
        <f>_xlfn.IFNA(VLOOKUP(C8602,list!$G$2:$I$10,2,FALSE),"")</f>
        <v/>
      </c>
      <c r="E8602" s="24" t="str">
        <f>_xlfn.IFNA(VLOOKUP(C8602,list!G:I,3,FALSE),"")</f>
        <v/>
      </c>
      <c r="O8602" s="26" t="str">
        <f t="shared" si="672"/>
        <v/>
      </c>
      <c r="P8602" s="28" t="str">
        <f t="shared" si="676"/>
        <v/>
      </c>
      <c r="Q8602" s="24" t="str">
        <f t="shared" si="673"/>
        <v/>
      </c>
      <c r="R8602" s="24" t="str">
        <f t="shared" si="674"/>
        <v/>
      </c>
      <c r="S8602" s="27" t="str">
        <f t="shared" si="675"/>
        <v/>
      </c>
    </row>
    <row r="8603" spans="2:19" x14ac:dyDescent="0.3">
      <c r="B8603" s="24" t="str">
        <f>_xlfn.IFNA(VLOOKUP(A8603,list!B:C,2,FALSE),"")</f>
        <v/>
      </c>
      <c r="D8603" s="24" t="str">
        <f>_xlfn.IFNA(VLOOKUP(C8603,list!$G$2:$I$10,2,FALSE),"")</f>
        <v/>
      </c>
      <c r="E8603" s="24" t="str">
        <f>_xlfn.IFNA(VLOOKUP(C8603,list!G:I,3,FALSE),"")</f>
        <v/>
      </c>
      <c r="O8603" s="26" t="str">
        <f t="shared" si="672"/>
        <v/>
      </c>
      <c r="P8603" s="28" t="str">
        <f t="shared" si="676"/>
        <v/>
      </c>
      <c r="Q8603" s="24" t="str">
        <f t="shared" si="673"/>
        <v/>
      </c>
      <c r="R8603" s="24" t="str">
        <f t="shared" si="674"/>
        <v/>
      </c>
      <c r="S8603" s="27" t="str">
        <f t="shared" si="675"/>
        <v/>
      </c>
    </row>
    <row r="8604" spans="2:19" x14ac:dyDescent="0.3">
      <c r="B8604" s="24" t="str">
        <f>_xlfn.IFNA(VLOOKUP(A8604,list!B:C,2,FALSE),"")</f>
        <v/>
      </c>
      <c r="D8604" s="24" t="str">
        <f>_xlfn.IFNA(VLOOKUP(C8604,list!$G$2:$I$10,2,FALSE),"")</f>
        <v/>
      </c>
      <c r="E8604" s="24" t="str">
        <f>_xlfn.IFNA(VLOOKUP(C8604,list!G:I,3,FALSE),"")</f>
        <v/>
      </c>
      <c r="O8604" s="26" t="str">
        <f t="shared" si="672"/>
        <v/>
      </c>
      <c r="P8604" s="28" t="str">
        <f t="shared" si="676"/>
        <v/>
      </c>
      <c r="Q8604" s="24" t="str">
        <f t="shared" si="673"/>
        <v/>
      </c>
      <c r="R8604" s="24" t="str">
        <f t="shared" si="674"/>
        <v/>
      </c>
      <c r="S8604" s="27" t="str">
        <f t="shared" si="675"/>
        <v/>
      </c>
    </row>
    <row r="8605" spans="2:19" x14ac:dyDescent="0.3">
      <c r="B8605" s="24" t="str">
        <f>_xlfn.IFNA(VLOOKUP(A8605,list!B:C,2,FALSE),"")</f>
        <v/>
      </c>
      <c r="D8605" s="24" t="str">
        <f>_xlfn.IFNA(VLOOKUP(C8605,list!$G$2:$I$10,2,FALSE),"")</f>
        <v/>
      </c>
      <c r="E8605" s="24" t="str">
        <f>_xlfn.IFNA(VLOOKUP(C8605,list!G:I,3,FALSE),"")</f>
        <v/>
      </c>
      <c r="O8605" s="26" t="str">
        <f t="shared" si="672"/>
        <v/>
      </c>
      <c r="P8605" s="28" t="str">
        <f t="shared" si="676"/>
        <v/>
      </c>
      <c r="Q8605" s="24" t="str">
        <f t="shared" si="673"/>
        <v/>
      </c>
      <c r="R8605" s="24" t="str">
        <f t="shared" si="674"/>
        <v/>
      </c>
      <c r="S8605" s="27" t="str">
        <f t="shared" si="675"/>
        <v/>
      </c>
    </row>
    <row r="8606" spans="2:19" x14ac:dyDescent="0.3">
      <c r="B8606" s="24" t="str">
        <f>_xlfn.IFNA(VLOOKUP(A8606,list!B:C,2,FALSE),"")</f>
        <v/>
      </c>
      <c r="D8606" s="24" t="str">
        <f>_xlfn.IFNA(VLOOKUP(C8606,list!$G$2:$I$10,2,FALSE),"")</f>
        <v/>
      </c>
      <c r="E8606" s="24" t="str">
        <f>_xlfn.IFNA(VLOOKUP(C8606,list!G:I,3,FALSE),"")</f>
        <v/>
      </c>
      <c r="O8606" s="26" t="str">
        <f t="shared" si="672"/>
        <v/>
      </c>
      <c r="P8606" s="28" t="str">
        <f t="shared" si="676"/>
        <v/>
      </c>
      <c r="Q8606" s="24" t="str">
        <f t="shared" si="673"/>
        <v/>
      </c>
      <c r="R8606" s="24" t="str">
        <f t="shared" si="674"/>
        <v/>
      </c>
      <c r="S8606" s="27" t="str">
        <f t="shared" si="675"/>
        <v/>
      </c>
    </row>
    <row r="8607" spans="2:19" x14ac:dyDescent="0.3">
      <c r="B8607" s="24" t="str">
        <f>_xlfn.IFNA(VLOOKUP(A8607,list!B:C,2,FALSE),"")</f>
        <v/>
      </c>
      <c r="D8607" s="24" t="str">
        <f>_xlfn.IFNA(VLOOKUP(C8607,list!$G$2:$I$10,2,FALSE),"")</f>
        <v/>
      </c>
      <c r="E8607" s="24" t="str">
        <f>_xlfn.IFNA(VLOOKUP(C8607,list!G:I,3,FALSE),"")</f>
        <v/>
      </c>
      <c r="O8607" s="26" t="str">
        <f t="shared" si="672"/>
        <v/>
      </c>
      <c r="P8607" s="28" t="str">
        <f t="shared" si="676"/>
        <v/>
      </c>
      <c r="Q8607" s="24" t="str">
        <f t="shared" si="673"/>
        <v/>
      </c>
      <c r="R8607" s="24" t="str">
        <f t="shared" si="674"/>
        <v/>
      </c>
      <c r="S8607" s="27" t="str">
        <f t="shared" si="675"/>
        <v/>
      </c>
    </row>
    <row r="8608" spans="2:19" x14ac:dyDescent="0.3">
      <c r="B8608" s="24" t="str">
        <f>_xlfn.IFNA(VLOOKUP(A8608,list!B:C,2,FALSE),"")</f>
        <v/>
      </c>
      <c r="D8608" s="24" t="str">
        <f>_xlfn.IFNA(VLOOKUP(C8608,list!$G$2:$I$10,2,FALSE),"")</f>
        <v/>
      </c>
      <c r="E8608" s="24" t="str">
        <f>_xlfn.IFNA(VLOOKUP(C8608,list!G:I,3,FALSE),"")</f>
        <v/>
      </c>
      <c r="O8608" s="26" t="str">
        <f t="shared" si="672"/>
        <v/>
      </c>
      <c r="P8608" s="28" t="str">
        <f t="shared" si="676"/>
        <v/>
      </c>
      <c r="Q8608" s="24" t="str">
        <f t="shared" si="673"/>
        <v/>
      </c>
      <c r="R8608" s="24" t="str">
        <f t="shared" si="674"/>
        <v/>
      </c>
      <c r="S8608" s="27" t="str">
        <f t="shared" si="675"/>
        <v/>
      </c>
    </row>
    <row r="8609" spans="2:19" x14ac:dyDescent="0.3">
      <c r="B8609" s="24" t="str">
        <f>_xlfn.IFNA(VLOOKUP(A8609,list!B:C,2,FALSE),"")</f>
        <v/>
      </c>
      <c r="D8609" s="24" t="str">
        <f>_xlfn.IFNA(VLOOKUP(C8609,list!$G$2:$I$10,2,FALSE),"")</f>
        <v/>
      </c>
      <c r="E8609" s="24" t="str">
        <f>_xlfn.IFNA(VLOOKUP(C8609,list!G:I,3,FALSE),"")</f>
        <v/>
      </c>
      <c r="O8609" s="26" t="str">
        <f t="shared" si="672"/>
        <v/>
      </c>
      <c r="P8609" s="28" t="str">
        <f t="shared" si="676"/>
        <v/>
      </c>
      <c r="Q8609" s="24" t="str">
        <f t="shared" si="673"/>
        <v/>
      </c>
      <c r="R8609" s="24" t="str">
        <f t="shared" si="674"/>
        <v/>
      </c>
      <c r="S8609" s="27" t="str">
        <f t="shared" si="675"/>
        <v/>
      </c>
    </row>
    <row r="8610" spans="2:19" x14ac:dyDescent="0.3">
      <c r="B8610" s="24" t="str">
        <f>_xlfn.IFNA(VLOOKUP(A8610,list!B:C,2,FALSE),"")</f>
        <v/>
      </c>
      <c r="D8610" s="24" t="str">
        <f>_xlfn.IFNA(VLOOKUP(C8610,list!$G$2:$I$10,2,FALSE),"")</f>
        <v/>
      </c>
      <c r="E8610" s="24" t="str">
        <f>_xlfn.IFNA(VLOOKUP(C8610,list!G:I,3,FALSE),"")</f>
        <v/>
      </c>
      <c r="O8610" s="26" t="str">
        <f t="shared" si="672"/>
        <v/>
      </c>
      <c r="P8610" s="28" t="str">
        <f t="shared" si="676"/>
        <v/>
      </c>
      <c r="Q8610" s="24" t="str">
        <f t="shared" si="673"/>
        <v/>
      </c>
      <c r="R8610" s="24" t="str">
        <f t="shared" si="674"/>
        <v/>
      </c>
      <c r="S8610" s="27" t="str">
        <f t="shared" si="675"/>
        <v/>
      </c>
    </row>
    <row r="8611" spans="2:19" x14ac:dyDescent="0.3">
      <c r="B8611" s="24" t="str">
        <f>_xlfn.IFNA(VLOOKUP(A8611,list!B:C,2,FALSE),"")</f>
        <v/>
      </c>
      <c r="D8611" s="24" t="str">
        <f>_xlfn.IFNA(VLOOKUP(C8611,list!$G$2:$I$10,2,FALSE),"")</f>
        <v/>
      </c>
      <c r="E8611" s="24" t="str">
        <f>_xlfn.IFNA(VLOOKUP(C8611,list!G:I,3,FALSE),"")</f>
        <v/>
      </c>
      <c r="O8611" s="26" t="str">
        <f t="shared" si="672"/>
        <v/>
      </c>
      <c r="P8611" s="28" t="str">
        <f t="shared" si="676"/>
        <v/>
      </c>
      <c r="Q8611" s="24" t="str">
        <f t="shared" si="673"/>
        <v/>
      </c>
      <c r="R8611" s="24" t="str">
        <f t="shared" si="674"/>
        <v/>
      </c>
      <c r="S8611" s="27" t="str">
        <f t="shared" si="675"/>
        <v/>
      </c>
    </row>
    <row r="8612" spans="2:19" x14ac:dyDescent="0.3">
      <c r="B8612" s="24" t="str">
        <f>_xlfn.IFNA(VLOOKUP(A8612,list!B:C,2,FALSE),"")</f>
        <v/>
      </c>
      <c r="D8612" s="24" t="str">
        <f>_xlfn.IFNA(VLOOKUP(C8612,list!$G$2:$I$10,2,FALSE),"")</f>
        <v/>
      </c>
      <c r="E8612" s="24" t="str">
        <f>_xlfn.IFNA(VLOOKUP(C8612,list!G:I,3,FALSE),"")</f>
        <v/>
      </c>
      <c r="O8612" s="26" t="str">
        <f t="shared" si="672"/>
        <v/>
      </c>
      <c r="P8612" s="28" t="str">
        <f t="shared" si="676"/>
        <v/>
      </c>
      <c r="Q8612" s="24" t="str">
        <f t="shared" si="673"/>
        <v/>
      </c>
      <c r="R8612" s="24" t="str">
        <f t="shared" si="674"/>
        <v/>
      </c>
      <c r="S8612" s="27" t="str">
        <f t="shared" si="675"/>
        <v/>
      </c>
    </row>
    <row r="8613" spans="2:19" x14ac:dyDescent="0.3">
      <c r="B8613" s="24" t="str">
        <f>_xlfn.IFNA(VLOOKUP(A8613,list!B:C,2,FALSE),"")</f>
        <v/>
      </c>
      <c r="D8613" s="24" t="str">
        <f>_xlfn.IFNA(VLOOKUP(C8613,list!$G$2:$I$10,2,FALSE),"")</f>
        <v/>
      </c>
      <c r="E8613" s="24" t="str">
        <f>_xlfn.IFNA(VLOOKUP(C8613,list!G:I,3,FALSE),"")</f>
        <v/>
      </c>
      <c r="O8613" s="26" t="str">
        <f t="shared" si="672"/>
        <v/>
      </c>
      <c r="P8613" s="28" t="str">
        <f t="shared" si="676"/>
        <v/>
      </c>
      <c r="Q8613" s="24" t="str">
        <f t="shared" si="673"/>
        <v/>
      </c>
      <c r="R8613" s="24" t="str">
        <f t="shared" si="674"/>
        <v/>
      </c>
      <c r="S8613" s="27" t="str">
        <f t="shared" si="675"/>
        <v/>
      </c>
    </row>
    <row r="8614" spans="2:19" x14ac:dyDescent="0.3">
      <c r="B8614" s="24" t="str">
        <f>_xlfn.IFNA(VLOOKUP(A8614,list!B:C,2,FALSE),"")</f>
        <v/>
      </c>
      <c r="D8614" s="24" t="str">
        <f>_xlfn.IFNA(VLOOKUP(C8614,list!$G$2:$I$10,2,FALSE),"")</f>
        <v/>
      </c>
      <c r="E8614" s="24" t="str">
        <f>_xlfn.IFNA(VLOOKUP(C8614,list!G:I,3,FALSE),"")</f>
        <v/>
      </c>
      <c r="O8614" s="26" t="str">
        <f t="shared" si="672"/>
        <v/>
      </c>
      <c r="P8614" s="28" t="str">
        <f t="shared" si="676"/>
        <v/>
      </c>
      <c r="Q8614" s="24" t="str">
        <f t="shared" si="673"/>
        <v/>
      </c>
      <c r="R8614" s="24" t="str">
        <f t="shared" si="674"/>
        <v/>
      </c>
      <c r="S8614" s="27" t="str">
        <f t="shared" si="675"/>
        <v/>
      </c>
    </row>
    <row r="8615" spans="2:19" x14ac:dyDescent="0.3">
      <c r="B8615" s="24" t="str">
        <f>_xlfn.IFNA(VLOOKUP(A8615,list!B:C,2,FALSE),"")</f>
        <v/>
      </c>
      <c r="D8615" s="24" t="str">
        <f>_xlfn.IFNA(VLOOKUP(C8615,list!$G$2:$I$10,2,FALSE),"")</f>
        <v/>
      </c>
      <c r="E8615" s="24" t="str">
        <f>_xlfn.IFNA(VLOOKUP(C8615,list!G:I,3,FALSE),"")</f>
        <v/>
      </c>
      <c r="O8615" s="26" t="str">
        <f t="shared" si="672"/>
        <v/>
      </c>
      <c r="P8615" s="28" t="str">
        <f t="shared" si="676"/>
        <v/>
      </c>
      <c r="Q8615" s="24" t="str">
        <f t="shared" si="673"/>
        <v/>
      </c>
      <c r="R8615" s="24" t="str">
        <f t="shared" si="674"/>
        <v/>
      </c>
      <c r="S8615" s="27" t="str">
        <f t="shared" si="675"/>
        <v/>
      </c>
    </row>
    <row r="8616" spans="2:19" x14ac:dyDescent="0.3">
      <c r="B8616" s="24" t="str">
        <f>_xlfn.IFNA(VLOOKUP(A8616,list!B:C,2,FALSE),"")</f>
        <v/>
      </c>
      <c r="D8616" s="24" t="str">
        <f>_xlfn.IFNA(VLOOKUP(C8616,list!$G$2:$I$10,2,FALSE),"")</f>
        <v/>
      </c>
      <c r="E8616" s="24" t="str">
        <f>_xlfn.IFNA(VLOOKUP(C8616,list!G:I,3,FALSE),"")</f>
        <v/>
      </c>
      <c r="O8616" s="26" t="str">
        <f t="shared" si="672"/>
        <v/>
      </c>
      <c r="P8616" s="28" t="str">
        <f t="shared" si="676"/>
        <v/>
      </c>
      <c r="Q8616" s="24" t="str">
        <f t="shared" si="673"/>
        <v/>
      </c>
      <c r="R8616" s="24" t="str">
        <f t="shared" si="674"/>
        <v/>
      </c>
      <c r="S8616" s="27" t="str">
        <f t="shared" si="675"/>
        <v/>
      </c>
    </row>
    <row r="8617" spans="2:19" x14ac:dyDescent="0.3">
      <c r="B8617" s="24" t="str">
        <f>_xlfn.IFNA(VLOOKUP(A8617,list!B:C,2,FALSE),"")</f>
        <v/>
      </c>
      <c r="D8617" s="24" t="str">
        <f>_xlfn.IFNA(VLOOKUP(C8617,list!$G$2:$I$10,2,FALSE),"")</f>
        <v/>
      </c>
      <c r="E8617" s="24" t="str">
        <f>_xlfn.IFNA(VLOOKUP(C8617,list!G:I,3,FALSE),"")</f>
        <v/>
      </c>
      <c r="O8617" s="26" t="str">
        <f t="shared" si="672"/>
        <v/>
      </c>
      <c r="P8617" s="28" t="str">
        <f t="shared" si="676"/>
        <v/>
      </c>
      <c r="Q8617" s="24" t="str">
        <f t="shared" si="673"/>
        <v/>
      </c>
      <c r="R8617" s="24" t="str">
        <f t="shared" si="674"/>
        <v/>
      </c>
      <c r="S8617" s="27" t="str">
        <f t="shared" si="675"/>
        <v/>
      </c>
    </row>
    <row r="8618" spans="2:19" x14ac:dyDescent="0.3">
      <c r="B8618" s="24" t="str">
        <f>_xlfn.IFNA(VLOOKUP(A8618,list!B:C,2,FALSE),"")</f>
        <v/>
      </c>
      <c r="D8618" s="24" t="str">
        <f>_xlfn.IFNA(VLOOKUP(C8618,list!$G$2:$I$10,2,FALSE),"")</f>
        <v/>
      </c>
      <c r="E8618" s="24" t="str">
        <f>_xlfn.IFNA(VLOOKUP(C8618,list!G:I,3,FALSE),"")</f>
        <v/>
      </c>
      <c r="O8618" s="26" t="str">
        <f t="shared" si="672"/>
        <v/>
      </c>
      <c r="P8618" s="28" t="str">
        <f t="shared" si="676"/>
        <v/>
      </c>
      <c r="Q8618" s="24" t="str">
        <f t="shared" si="673"/>
        <v/>
      </c>
      <c r="R8618" s="24" t="str">
        <f t="shared" si="674"/>
        <v/>
      </c>
      <c r="S8618" s="27" t="str">
        <f t="shared" si="675"/>
        <v/>
      </c>
    </row>
    <row r="8619" spans="2:19" x14ac:dyDescent="0.3">
      <c r="B8619" s="24" t="str">
        <f>_xlfn.IFNA(VLOOKUP(A8619,list!B:C,2,FALSE),"")</f>
        <v/>
      </c>
      <c r="D8619" s="24" t="str">
        <f>_xlfn.IFNA(VLOOKUP(C8619,list!$G$2:$I$10,2,FALSE),"")</f>
        <v/>
      </c>
      <c r="E8619" s="24" t="str">
        <f>_xlfn.IFNA(VLOOKUP(C8619,list!G:I,3,FALSE),"")</f>
        <v/>
      </c>
      <c r="O8619" s="26" t="str">
        <f t="shared" si="672"/>
        <v/>
      </c>
      <c r="P8619" s="28" t="str">
        <f t="shared" si="676"/>
        <v/>
      </c>
      <c r="Q8619" s="24" t="str">
        <f t="shared" si="673"/>
        <v/>
      </c>
      <c r="R8619" s="24" t="str">
        <f t="shared" si="674"/>
        <v/>
      </c>
      <c r="S8619" s="27" t="str">
        <f t="shared" si="675"/>
        <v/>
      </c>
    </row>
    <row r="8620" spans="2:19" x14ac:dyDescent="0.3">
      <c r="B8620" s="24" t="str">
        <f>_xlfn.IFNA(VLOOKUP(A8620,list!B:C,2,FALSE),"")</f>
        <v/>
      </c>
      <c r="D8620" s="24" t="str">
        <f>_xlfn.IFNA(VLOOKUP(C8620,list!$G$2:$I$10,2,FALSE),"")</f>
        <v/>
      </c>
      <c r="E8620" s="24" t="str">
        <f>_xlfn.IFNA(VLOOKUP(C8620,list!G:I,3,FALSE),"")</f>
        <v/>
      </c>
      <c r="O8620" s="26" t="str">
        <f t="shared" si="672"/>
        <v/>
      </c>
      <c r="P8620" s="28" t="str">
        <f t="shared" si="676"/>
        <v/>
      </c>
      <c r="Q8620" s="24" t="str">
        <f t="shared" si="673"/>
        <v/>
      </c>
      <c r="R8620" s="24" t="str">
        <f t="shared" si="674"/>
        <v/>
      </c>
      <c r="S8620" s="27" t="str">
        <f t="shared" si="675"/>
        <v/>
      </c>
    </row>
    <row r="8621" spans="2:19" x14ac:dyDescent="0.3">
      <c r="B8621" s="24" t="str">
        <f>_xlfn.IFNA(VLOOKUP(A8621,list!B:C,2,FALSE),"")</f>
        <v/>
      </c>
      <c r="D8621" s="24" t="str">
        <f>_xlfn.IFNA(VLOOKUP(C8621,list!$G$2:$I$10,2,FALSE),"")</f>
        <v/>
      </c>
      <c r="E8621" s="24" t="str">
        <f>_xlfn.IFNA(VLOOKUP(C8621,list!G:I,3,FALSE),"")</f>
        <v/>
      </c>
      <c r="O8621" s="26" t="str">
        <f t="shared" si="672"/>
        <v/>
      </c>
      <c r="P8621" s="28" t="str">
        <f t="shared" si="676"/>
        <v/>
      </c>
      <c r="Q8621" s="24" t="str">
        <f t="shared" si="673"/>
        <v/>
      </c>
      <c r="R8621" s="24" t="str">
        <f t="shared" si="674"/>
        <v/>
      </c>
      <c r="S8621" s="27" t="str">
        <f t="shared" si="675"/>
        <v/>
      </c>
    </row>
    <row r="8622" spans="2:19" x14ac:dyDescent="0.3">
      <c r="B8622" s="24" t="str">
        <f>_xlfn.IFNA(VLOOKUP(A8622,list!B:C,2,FALSE),"")</f>
        <v/>
      </c>
      <c r="D8622" s="24" t="str">
        <f>_xlfn.IFNA(VLOOKUP(C8622,list!$G$2:$I$10,2,FALSE),"")</f>
        <v/>
      </c>
      <c r="E8622" s="24" t="str">
        <f>_xlfn.IFNA(VLOOKUP(C8622,list!G:I,3,FALSE),"")</f>
        <v/>
      </c>
      <c r="O8622" s="26" t="str">
        <f t="shared" si="672"/>
        <v/>
      </c>
      <c r="P8622" s="28" t="str">
        <f t="shared" si="676"/>
        <v/>
      </c>
      <c r="Q8622" s="24" t="str">
        <f t="shared" si="673"/>
        <v/>
      </c>
      <c r="R8622" s="24" t="str">
        <f t="shared" si="674"/>
        <v/>
      </c>
      <c r="S8622" s="27" t="str">
        <f t="shared" si="675"/>
        <v/>
      </c>
    </row>
    <row r="8623" spans="2:19" x14ac:dyDescent="0.3">
      <c r="B8623" s="24" t="str">
        <f>_xlfn.IFNA(VLOOKUP(A8623,list!B:C,2,FALSE),"")</f>
        <v/>
      </c>
      <c r="D8623" s="24" t="str">
        <f>_xlfn.IFNA(VLOOKUP(C8623,list!$G$2:$I$10,2,FALSE),"")</f>
        <v/>
      </c>
      <c r="E8623" s="24" t="str">
        <f>_xlfn.IFNA(VLOOKUP(C8623,list!G:I,3,FALSE),"")</f>
        <v/>
      </c>
      <c r="O8623" s="26" t="str">
        <f t="shared" si="672"/>
        <v/>
      </c>
      <c r="P8623" s="28" t="str">
        <f t="shared" si="676"/>
        <v/>
      </c>
      <c r="Q8623" s="24" t="str">
        <f t="shared" si="673"/>
        <v/>
      </c>
      <c r="R8623" s="24" t="str">
        <f t="shared" si="674"/>
        <v/>
      </c>
      <c r="S8623" s="27" t="str">
        <f t="shared" si="675"/>
        <v/>
      </c>
    </row>
    <row r="8624" spans="2:19" x14ac:dyDescent="0.3">
      <c r="B8624" s="24" t="str">
        <f>_xlfn.IFNA(VLOOKUP(A8624,list!B:C,2,FALSE),"")</f>
        <v/>
      </c>
      <c r="D8624" s="24" t="str">
        <f>_xlfn.IFNA(VLOOKUP(C8624,list!$G$2:$I$10,2,FALSE),"")</f>
        <v/>
      </c>
      <c r="E8624" s="24" t="str">
        <f>_xlfn.IFNA(VLOOKUP(C8624,list!G:I,3,FALSE),"")</f>
        <v/>
      </c>
      <c r="O8624" s="26" t="str">
        <f t="shared" si="672"/>
        <v/>
      </c>
      <c r="P8624" s="28" t="str">
        <f t="shared" si="676"/>
        <v/>
      </c>
      <c r="Q8624" s="24" t="str">
        <f t="shared" si="673"/>
        <v/>
      </c>
      <c r="R8624" s="24" t="str">
        <f t="shared" si="674"/>
        <v/>
      </c>
      <c r="S8624" s="27" t="str">
        <f t="shared" si="675"/>
        <v/>
      </c>
    </row>
    <row r="8625" spans="2:19" x14ac:dyDescent="0.3">
      <c r="B8625" s="24" t="str">
        <f>_xlfn.IFNA(VLOOKUP(A8625,list!B:C,2,FALSE),"")</f>
        <v/>
      </c>
      <c r="D8625" s="24" t="str">
        <f>_xlfn.IFNA(VLOOKUP(C8625,list!$G$2:$I$10,2,FALSE),"")</f>
        <v/>
      </c>
      <c r="E8625" s="24" t="str">
        <f>_xlfn.IFNA(VLOOKUP(C8625,list!G:I,3,FALSE),"")</f>
        <v/>
      </c>
      <c r="O8625" s="26" t="str">
        <f t="shared" si="672"/>
        <v/>
      </c>
      <c r="P8625" s="28" t="str">
        <f t="shared" si="676"/>
        <v/>
      </c>
      <c r="Q8625" s="24" t="str">
        <f t="shared" si="673"/>
        <v/>
      </c>
      <c r="R8625" s="24" t="str">
        <f t="shared" si="674"/>
        <v/>
      </c>
      <c r="S8625" s="27" t="str">
        <f t="shared" si="675"/>
        <v/>
      </c>
    </row>
    <row r="8626" spans="2:19" x14ac:dyDescent="0.3">
      <c r="B8626" s="24" t="str">
        <f>_xlfn.IFNA(VLOOKUP(A8626,list!B:C,2,FALSE),"")</f>
        <v/>
      </c>
      <c r="D8626" s="24" t="str">
        <f>_xlfn.IFNA(VLOOKUP(C8626,list!$G$2:$I$10,2,FALSE),"")</f>
        <v/>
      </c>
      <c r="E8626" s="24" t="str">
        <f>_xlfn.IFNA(VLOOKUP(C8626,list!G:I,3,FALSE),"")</f>
        <v/>
      </c>
      <c r="O8626" s="26" t="str">
        <f t="shared" si="672"/>
        <v/>
      </c>
      <c r="P8626" s="28" t="str">
        <f t="shared" si="676"/>
        <v/>
      </c>
      <c r="Q8626" s="24" t="str">
        <f t="shared" si="673"/>
        <v/>
      </c>
      <c r="R8626" s="24" t="str">
        <f t="shared" si="674"/>
        <v/>
      </c>
      <c r="S8626" s="27" t="str">
        <f t="shared" si="675"/>
        <v/>
      </c>
    </row>
    <row r="8627" spans="2:19" x14ac:dyDescent="0.3">
      <c r="B8627" s="24" t="str">
        <f>_xlfn.IFNA(VLOOKUP(A8627,list!B:C,2,FALSE),"")</f>
        <v/>
      </c>
      <c r="D8627" s="24" t="str">
        <f>_xlfn.IFNA(VLOOKUP(C8627,list!$G$2:$I$10,2,FALSE),"")</f>
        <v/>
      </c>
      <c r="E8627" s="24" t="str">
        <f>_xlfn.IFNA(VLOOKUP(C8627,list!G:I,3,FALSE),"")</f>
        <v/>
      </c>
      <c r="O8627" s="26" t="str">
        <f t="shared" si="672"/>
        <v/>
      </c>
      <c r="P8627" s="28" t="str">
        <f t="shared" si="676"/>
        <v/>
      </c>
      <c r="Q8627" s="24" t="str">
        <f t="shared" si="673"/>
        <v/>
      </c>
      <c r="R8627" s="24" t="str">
        <f t="shared" si="674"/>
        <v/>
      </c>
      <c r="S8627" s="27" t="str">
        <f t="shared" si="675"/>
        <v/>
      </c>
    </row>
    <row r="8628" spans="2:19" x14ac:dyDescent="0.3">
      <c r="B8628" s="24" t="str">
        <f>_xlfn.IFNA(VLOOKUP(A8628,list!B:C,2,FALSE),"")</f>
        <v/>
      </c>
      <c r="D8628" s="24" t="str">
        <f>_xlfn.IFNA(VLOOKUP(C8628,list!$G$2:$I$10,2,FALSE),"")</f>
        <v/>
      </c>
      <c r="E8628" s="24" t="str">
        <f>_xlfn.IFNA(VLOOKUP(C8628,list!G:I,3,FALSE),"")</f>
        <v/>
      </c>
      <c r="O8628" s="26" t="str">
        <f t="shared" si="672"/>
        <v/>
      </c>
      <c r="P8628" s="28" t="str">
        <f t="shared" si="676"/>
        <v/>
      </c>
      <c r="Q8628" s="24" t="str">
        <f t="shared" si="673"/>
        <v/>
      </c>
      <c r="R8628" s="24" t="str">
        <f t="shared" si="674"/>
        <v/>
      </c>
      <c r="S8628" s="27" t="str">
        <f t="shared" si="675"/>
        <v/>
      </c>
    </row>
    <row r="8629" spans="2:19" x14ac:dyDescent="0.3">
      <c r="B8629" s="24" t="str">
        <f>_xlfn.IFNA(VLOOKUP(A8629,list!B:C,2,FALSE),"")</f>
        <v/>
      </c>
      <c r="D8629" s="24" t="str">
        <f>_xlfn.IFNA(VLOOKUP(C8629,list!$G$2:$I$10,2,FALSE),"")</f>
        <v/>
      </c>
      <c r="E8629" s="24" t="str">
        <f>_xlfn.IFNA(VLOOKUP(C8629,list!G:I,3,FALSE),"")</f>
        <v/>
      </c>
      <c r="O8629" s="26" t="str">
        <f t="shared" si="672"/>
        <v/>
      </c>
      <c r="P8629" s="28" t="str">
        <f t="shared" si="676"/>
        <v/>
      </c>
      <c r="Q8629" s="24" t="str">
        <f t="shared" si="673"/>
        <v/>
      </c>
      <c r="R8629" s="24" t="str">
        <f t="shared" si="674"/>
        <v/>
      </c>
      <c r="S8629" s="27" t="str">
        <f t="shared" si="675"/>
        <v/>
      </c>
    </row>
    <row r="8630" spans="2:19" x14ac:dyDescent="0.3">
      <c r="B8630" s="24" t="str">
        <f>_xlfn.IFNA(VLOOKUP(A8630,list!B:C,2,FALSE),"")</f>
        <v/>
      </c>
      <c r="D8630" s="24" t="str">
        <f>_xlfn.IFNA(VLOOKUP(C8630,list!$G$2:$I$10,2,FALSE),"")</f>
        <v/>
      </c>
      <c r="E8630" s="24" t="str">
        <f>_xlfn.IFNA(VLOOKUP(C8630,list!G:I,3,FALSE),"")</f>
        <v/>
      </c>
      <c r="O8630" s="26" t="str">
        <f t="shared" si="672"/>
        <v/>
      </c>
      <c r="P8630" s="28" t="str">
        <f t="shared" si="676"/>
        <v/>
      </c>
      <c r="Q8630" s="24" t="str">
        <f t="shared" si="673"/>
        <v/>
      </c>
      <c r="R8630" s="24" t="str">
        <f t="shared" si="674"/>
        <v/>
      </c>
      <c r="S8630" s="27" t="str">
        <f t="shared" si="675"/>
        <v/>
      </c>
    </row>
    <row r="8631" spans="2:19" x14ac:dyDescent="0.3">
      <c r="B8631" s="24" t="str">
        <f>_xlfn.IFNA(VLOOKUP(A8631,list!B:C,2,FALSE),"")</f>
        <v/>
      </c>
      <c r="D8631" s="24" t="str">
        <f>_xlfn.IFNA(VLOOKUP(C8631,list!$G$2:$I$10,2,FALSE),"")</f>
        <v/>
      </c>
      <c r="E8631" s="24" t="str">
        <f>_xlfn.IFNA(VLOOKUP(C8631,list!G:I,3,FALSE),"")</f>
        <v/>
      </c>
      <c r="O8631" s="26" t="str">
        <f t="shared" si="672"/>
        <v/>
      </c>
      <c r="P8631" s="28" t="str">
        <f t="shared" si="676"/>
        <v/>
      </c>
      <c r="Q8631" s="24" t="str">
        <f t="shared" si="673"/>
        <v/>
      </c>
      <c r="R8631" s="24" t="str">
        <f t="shared" si="674"/>
        <v/>
      </c>
      <c r="S8631" s="27" t="str">
        <f t="shared" si="675"/>
        <v/>
      </c>
    </row>
    <row r="8632" spans="2:19" x14ac:dyDescent="0.3">
      <c r="B8632" s="24" t="str">
        <f>_xlfn.IFNA(VLOOKUP(A8632,list!B:C,2,FALSE),"")</f>
        <v/>
      </c>
      <c r="D8632" s="24" t="str">
        <f>_xlfn.IFNA(VLOOKUP(C8632,list!$G$2:$I$10,2,FALSE),"")</f>
        <v/>
      </c>
      <c r="E8632" s="24" t="str">
        <f>_xlfn.IFNA(VLOOKUP(C8632,list!G:I,3,FALSE),"")</f>
        <v/>
      </c>
      <c r="O8632" s="26" t="str">
        <f t="shared" si="672"/>
        <v/>
      </c>
      <c r="P8632" s="28" t="str">
        <f t="shared" si="676"/>
        <v/>
      </c>
      <c r="Q8632" s="24" t="str">
        <f t="shared" si="673"/>
        <v/>
      </c>
      <c r="R8632" s="24" t="str">
        <f t="shared" si="674"/>
        <v/>
      </c>
      <c r="S8632" s="27" t="str">
        <f t="shared" si="675"/>
        <v/>
      </c>
    </row>
    <row r="8633" spans="2:19" x14ac:dyDescent="0.3">
      <c r="B8633" s="24" t="str">
        <f>_xlfn.IFNA(VLOOKUP(A8633,list!B:C,2,FALSE),"")</f>
        <v/>
      </c>
      <c r="D8633" s="24" t="str">
        <f>_xlfn.IFNA(VLOOKUP(C8633,list!$G$2:$I$10,2,FALSE),"")</f>
        <v/>
      </c>
      <c r="E8633" s="24" t="str">
        <f>_xlfn.IFNA(VLOOKUP(C8633,list!G:I,3,FALSE),"")</f>
        <v/>
      </c>
      <c r="O8633" s="26" t="str">
        <f t="shared" si="672"/>
        <v/>
      </c>
      <c r="P8633" s="28" t="str">
        <f t="shared" si="676"/>
        <v/>
      </c>
      <c r="Q8633" s="24" t="str">
        <f t="shared" si="673"/>
        <v/>
      </c>
      <c r="R8633" s="24" t="str">
        <f t="shared" si="674"/>
        <v/>
      </c>
      <c r="S8633" s="27" t="str">
        <f t="shared" si="675"/>
        <v/>
      </c>
    </row>
    <row r="8634" spans="2:19" x14ac:dyDescent="0.3">
      <c r="B8634" s="24" t="str">
        <f>_xlfn.IFNA(VLOOKUP(A8634,list!B:C,2,FALSE),"")</f>
        <v/>
      </c>
      <c r="D8634" s="24" t="str">
        <f>_xlfn.IFNA(VLOOKUP(C8634,list!$G$2:$I$10,2,FALSE),"")</f>
        <v/>
      </c>
      <c r="E8634" s="24" t="str">
        <f>_xlfn.IFNA(VLOOKUP(C8634,list!G:I,3,FALSE),"")</f>
        <v/>
      </c>
      <c r="O8634" s="26" t="str">
        <f t="shared" si="672"/>
        <v/>
      </c>
      <c r="P8634" s="28" t="str">
        <f t="shared" si="676"/>
        <v/>
      </c>
      <c r="Q8634" s="24" t="str">
        <f t="shared" si="673"/>
        <v/>
      </c>
      <c r="R8634" s="24" t="str">
        <f t="shared" si="674"/>
        <v/>
      </c>
      <c r="S8634" s="27" t="str">
        <f t="shared" si="675"/>
        <v/>
      </c>
    </row>
    <row r="8635" spans="2:19" x14ac:dyDescent="0.3">
      <c r="B8635" s="24" t="str">
        <f>_xlfn.IFNA(VLOOKUP(A8635,list!B:C,2,FALSE),"")</f>
        <v/>
      </c>
      <c r="D8635" s="24" t="str">
        <f>_xlfn.IFNA(VLOOKUP(C8635,list!$G$2:$I$10,2,FALSE),"")</f>
        <v/>
      </c>
      <c r="E8635" s="24" t="str">
        <f>_xlfn.IFNA(VLOOKUP(C8635,list!G:I,3,FALSE),"")</f>
        <v/>
      </c>
      <c r="O8635" s="26" t="str">
        <f t="shared" si="672"/>
        <v/>
      </c>
      <c r="P8635" s="28" t="str">
        <f t="shared" si="676"/>
        <v/>
      </c>
      <c r="Q8635" s="24" t="str">
        <f t="shared" si="673"/>
        <v/>
      </c>
      <c r="R8635" s="24" t="str">
        <f t="shared" si="674"/>
        <v/>
      </c>
      <c r="S8635" s="27" t="str">
        <f t="shared" si="675"/>
        <v/>
      </c>
    </row>
    <row r="8636" spans="2:19" x14ac:dyDescent="0.3">
      <c r="B8636" s="24" t="str">
        <f>_xlfn.IFNA(VLOOKUP(A8636,list!B:C,2,FALSE),"")</f>
        <v/>
      </c>
      <c r="D8636" s="24" t="str">
        <f>_xlfn.IFNA(VLOOKUP(C8636,list!$G$2:$I$10,2,FALSE),"")</f>
        <v/>
      </c>
      <c r="E8636" s="24" t="str">
        <f>_xlfn.IFNA(VLOOKUP(C8636,list!G:I,3,FALSE),"")</f>
        <v/>
      </c>
      <c r="O8636" s="26" t="str">
        <f t="shared" si="672"/>
        <v/>
      </c>
      <c r="P8636" s="28" t="str">
        <f t="shared" si="676"/>
        <v/>
      </c>
      <c r="Q8636" s="24" t="str">
        <f t="shared" si="673"/>
        <v/>
      </c>
      <c r="R8636" s="24" t="str">
        <f t="shared" si="674"/>
        <v/>
      </c>
      <c r="S8636" s="27" t="str">
        <f t="shared" si="675"/>
        <v/>
      </c>
    </row>
    <row r="8637" spans="2:19" x14ac:dyDescent="0.3">
      <c r="B8637" s="24" t="str">
        <f>_xlfn.IFNA(VLOOKUP(A8637,list!B:C,2,FALSE),"")</f>
        <v/>
      </c>
      <c r="D8637" s="24" t="str">
        <f>_xlfn.IFNA(VLOOKUP(C8637,list!$G$2:$I$10,2,FALSE),"")</f>
        <v/>
      </c>
      <c r="E8637" s="24" t="str">
        <f>_xlfn.IFNA(VLOOKUP(C8637,list!G:I,3,FALSE),"")</f>
        <v/>
      </c>
      <c r="O8637" s="26" t="str">
        <f t="shared" si="672"/>
        <v/>
      </c>
      <c r="P8637" s="28" t="str">
        <f t="shared" si="676"/>
        <v/>
      </c>
      <c r="Q8637" s="24" t="str">
        <f t="shared" si="673"/>
        <v/>
      </c>
      <c r="R8637" s="24" t="str">
        <f t="shared" si="674"/>
        <v/>
      </c>
      <c r="S8637" s="27" t="str">
        <f t="shared" si="675"/>
        <v/>
      </c>
    </row>
    <row r="8638" spans="2:19" x14ac:dyDescent="0.3">
      <c r="B8638" s="24" t="str">
        <f>_xlfn.IFNA(VLOOKUP(A8638,list!B:C,2,FALSE),"")</f>
        <v/>
      </c>
      <c r="D8638" s="24" t="str">
        <f>_xlfn.IFNA(VLOOKUP(C8638,list!$G$2:$I$10,2,FALSE),"")</f>
        <v/>
      </c>
      <c r="E8638" s="24" t="str">
        <f>_xlfn.IFNA(VLOOKUP(C8638,list!G:I,3,FALSE),"")</f>
        <v/>
      </c>
      <c r="O8638" s="26" t="str">
        <f t="shared" si="672"/>
        <v/>
      </c>
      <c r="P8638" s="28" t="str">
        <f t="shared" si="676"/>
        <v/>
      </c>
      <c r="Q8638" s="24" t="str">
        <f t="shared" si="673"/>
        <v/>
      </c>
      <c r="R8638" s="24" t="str">
        <f t="shared" si="674"/>
        <v/>
      </c>
      <c r="S8638" s="27" t="str">
        <f t="shared" si="675"/>
        <v/>
      </c>
    </row>
    <row r="8639" spans="2:19" x14ac:dyDescent="0.3">
      <c r="B8639" s="24" t="str">
        <f>_xlfn.IFNA(VLOOKUP(A8639,list!B:C,2,FALSE),"")</f>
        <v/>
      </c>
      <c r="D8639" s="24" t="str">
        <f>_xlfn.IFNA(VLOOKUP(C8639,list!$G$2:$I$10,2,FALSE),"")</f>
        <v/>
      </c>
      <c r="E8639" s="24" t="str">
        <f>_xlfn.IFNA(VLOOKUP(C8639,list!G:I,3,FALSE),"")</f>
        <v/>
      </c>
      <c r="O8639" s="26" t="str">
        <f t="shared" si="672"/>
        <v/>
      </c>
      <c r="P8639" s="28" t="str">
        <f t="shared" si="676"/>
        <v/>
      </c>
      <c r="Q8639" s="24" t="str">
        <f t="shared" si="673"/>
        <v/>
      </c>
      <c r="R8639" s="24" t="str">
        <f t="shared" si="674"/>
        <v/>
      </c>
      <c r="S8639" s="27" t="str">
        <f t="shared" si="675"/>
        <v/>
      </c>
    </row>
    <row r="8640" spans="2:19" x14ac:dyDescent="0.3">
      <c r="B8640" s="24" t="str">
        <f>_xlfn.IFNA(VLOOKUP(A8640,list!B:C,2,FALSE),"")</f>
        <v/>
      </c>
      <c r="D8640" s="24" t="str">
        <f>_xlfn.IFNA(VLOOKUP(C8640,list!$G$2:$I$10,2,FALSE),"")</f>
        <v/>
      </c>
      <c r="E8640" s="24" t="str">
        <f>_xlfn.IFNA(VLOOKUP(C8640,list!G:I,3,FALSE),"")</f>
        <v/>
      </c>
      <c r="O8640" s="26" t="str">
        <f t="shared" si="672"/>
        <v/>
      </c>
      <c r="P8640" s="28" t="str">
        <f t="shared" si="676"/>
        <v/>
      </c>
      <c r="Q8640" s="24" t="str">
        <f t="shared" si="673"/>
        <v/>
      </c>
      <c r="R8640" s="24" t="str">
        <f t="shared" si="674"/>
        <v/>
      </c>
      <c r="S8640" s="27" t="str">
        <f t="shared" si="675"/>
        <v/>
      </c>
    </row>
    <row r="8641" spans="2:19" x14ac:dyDescent="0.3">
      <c r="B8641" s="24" t="str">
        <f>_xlfn.IFNA(VLOOKUP(A8641,list!B:C,2,FALSE),"")</f>
        <v/>
      </c>
      <c r="D8641" s="24" t="str">
        <f>_xlfn.IFNA(VLOOKUP(C8641,list!$G$2:$I$10,2,FALSE),"")</f>
        <v/>
      </c>
      <c r="E8641" s="24" t="str">
        <f>_xlfn.IFNA(VLOOKUP(C8641,list!G:I,3,FALSE),"")</f>
        <v/>
      </c>
      <c r="O8641" s="26" t="str">
        <f t="shared" si="672"/>
        <v/>
      </c>
      <c r="P8641" s="28" t="str">
        <f t="shared" si="676"/>
        <v/>
      </c>
      <c r="Q8641" s="24" t="str">
        <f t="shared" si="673"/>
        <v/>
      </c>
      <c r="R8641" s="24" t="str">
        <f t="shared" si="674"/>
        <v/>
      </c>
      <c r="S8641" s="27" t="str">
        <f t="shared" si="675"/>
        <v/>
      </c>
    </row>
    <row r="8642" spans="2:19" x14ac:dyDescent="0.3">
      <c r="B8642" s="24" t="str">
        <f>_xlfn.IFNA(VLOOKUP(A8642,list!B:C,2,FALSE),"")</f>
        <v/>
      </c>
      <c r="D8642" s="24" t="str">
        <f>_xlfn.IFNA(VLOOKUP(C8642,list!$G$2:$I$10,2,FALSE),"")</f>
        <v/>
      </c>
      <c r="E8642" s="24" t="str">
        <f>_xlfn.IFNA(VLOOKUP(C8642,list!G:I,3,FALSE),"")</f>
        <v/>
      </c>
      <c r="O8642" s="26" t="str">
        <f t="shared" ref="O8642:O8705" si="677">IFERROR(IF(H8642="","",DATE(YEAR(H8642),MONTH(H8642),1)),"")</f>
        <v/>
      </c>
      <c r="P8642" s="28" t="str">
        <f t="shared" si="676"/>
        <v/>
      </c>
      <c r="Q8642" s="24" t="str">
        <f t="shared" ref="Q8642:Q8705" si="678">IFERROR(IF(J8642="","",MONTH(EOMONTH(J8642,(DAY(J8642)&gt;15)+0))),"")</f>
        <v/>
      </c>
      <c r="R8642" s="24" t="str">
        <f t="shared" ref="R8642:R8705" si="679">IFERROR(IF(J8642="","",IF(AND(MONTH(J8642)=12,Q8642=1),YEAR(J8642)+1,YEAR(J8642))),"")</f>
        <v/>
      </c>
      <c r="S8642" s="27" t="str">
        <f t="shared" ref="S8642:S8705" si="680">IF(OR(Q8642="",R8642=""),"",DATE(R8642,Q8642,1))</f>
        <v/>
      </c>
    </row>
    <row r="8643" spans="2:19" x14ac:dyDescent="0.3">
      <c r="B8643" s="24" t="str">
        <f>_xlfn.IFNA(VLOOKUP(A8643,list!B:C,2,FALSE),"")</f>
        <v/>
      </c>
      <c r="D8643" s="24" t="str">
        <f>_xlfn.IFNA(VLOOKUP(C8643,list!$G$2:$I$10,2,FALSE),"")</f>
        <v/>
      </c>
      <c r="E8643" s="24" t="str">
        <f>_xlfn.IFNA(VLOOKUP(C8643,list!G:I,3,FALSE),"")</f>
        <v/>
      </c>
      <c r="O8643" s="26" t="str">
        <f t="shared" si="677"/>
        <v/>
      </c>
      <c r="P8643" s="28" t="str">
        <f t="shared" ref="P8643:P8706" si="681">IFERROR(IF(J8643&gt;0,((J8643-H8643)/7),""),"")</f>
        <v/>
      </c>
      <c r="Q8643" s="24" t="str">
        <f t="shared" si="678"/>
        <v/>
      </c>
      <c r="R8643" s="24" t="str">
        <f t="shared" si="679"/>
        <v/>
      </c>
      <c r="S8643" s="27" t="str">
        <f t="shared" si="680"/>
        <v/>
      </c>
    </row>
    <row r="8644" spans="2:19" x14ac:dyDescent="0.3">
      <c r="B8644" s="24" t="str">
        <f>_xlfn.IFNA(VLOOKUP(A8644,list!B:C,2,FALSE),"")</f>
        <v/>
      </c>
      <c r="D8644" s="24" t="str">
        <f>_xlfn.IFNA(VLOOKUP(C8644,list!$G$2:$I$10,2,FALSE),"")</f>
        <v/>
      </c>
      <c r="E8644" s="24" t="str">
        <f>_xlfn.IFNA(VLOOKUP(C8644,list!G:I,3,FALSE),"")</f>
        <v/>
      </c>
      <c r="O8644" s="26" t="str">
        <f t="shared" si="677"/>
        <v/>
      </c>
      <c r="P8644" s="28" t="str">
        <f t="shared" si="681"/>
        <v/>
      </c>
      <c r="Q8644" s="24" t="str">
        <f t="shared" si="678"/>
        <v/>
      </c>
      <c r="R8644" s="24" t="str">
        <f t="shared" si="679"/>
        <v/>
      </c>
      <c r="S8644" s="27" t="str">
        <f t="shared" si="680"/>
        <v/>
      </c>
    </row>
    <row r="8645" spans="2:19" x14ac:dyDescent="0.3">
      <c r="B8645" s="24" t="str">
        <f>_xlfn.IFNA(VLOOKUP(A8645,list!B:C,2,FALSE),"")</f>
        <v/>
      </c>
      <c r="D8645" s="24" t="str">
        <f>_xlfn.IFNA(VLOOKUP(C8645,list!$G$2:$I$10,2,FALSE),"")</f>
        <v/>
      </c>
      <c r="E8645" s="24" t="str">
        <f>_xlfn.IFNA(VLOOKUP(C8645,list!G:I,3,FALSE),"")</f>
        <v/>
      </c>
      <c r="O8645" s="26" t="str">
        <f t="shared" si="677"/>
        <v/>
      </c>
      <c r="P8645" s="28" t="str">
        <f t="shared" si="681"/>
        <v/>
      </c>
      <c r="Q8645" s="24" t="str">
        <f t="shared" si="678"/>
        <v/>
      </c>
      <c r="R8645" s="24" t="str">
        <f t="shared" si="679"/>
        <v/>
      </c>
      <c r="S8645" s="27" t="str">
        <f t="shared" si="680"/>
        <v/>
      </c>
    </row>
    <row r="8646" spans="2:19" x14ac:dyDescent="0.3">
      <c r="B8646" s="24" t="str">
        <f>_xlfn.IFNA(VLOOKUP(A8646,list!B:C,2,FALSE),"")</f>
        <v/>
      </c>
      <c r="D8646" s="24" t="str">
        <f>_xlfn.IFNA(VLOOKUP(C8646,list!$G$2:$I$10,2,FALSE),"")</f>
        <v/>
      </c>
      <c r="E8646" s="24" t="str">
        <f>_xlfn.IFNA(VLOOKUP(C8646,list!G:I,3,FALSE),"")</f>
        <v/>
      </c>
      <c r="O8646" s="26" t="str">
        <f t="shared" si="677"/>
        <v/>
      </c>
      <c r="P8646" s="28" t="str">
        <f t="shared" si="681"/>
        <v/>
      </c>
      <c r="Q8646" s="24" t="str">
        <f t="shared" si="678"/>
        <v/>
      </c>
      <c r="R8646" s="24" t="str">
        <f t="shared" si="679"/>
        <v/>
      </c>
      <c r="S8646" s="27" t="str">
        <f t="shared" si="680"/>
        <v/>
      </c>
    </row>
    <row r="8647" spans="2:19" x14ac:dyDescent="0.3">
      <c r="B8647" s="24" t="str">
        <f>_xlfn.IFNA(VLOOKUP(A8647,list!B:C,2,FALSE),"")</f>
        <v/>
      </c>
      <c r="D8647" s="24" t="str">
        <f>_xlfn.IFNA(VLOOKUP(C8647,list!$G$2:$I$10,2,FALSE),"")</f>
        <v/>
      </c>
      <c r="E8647" s="24" t="str">
        <f>_xlfn.IFNA(VLOOKUP(C8647,list!G:I,3,FALSE),"")</f>
        <v/>
      </c>
      <c r="O8647" s="26" t="str">
        <f t="shared" si="677"/>
        <v/>
      </c>
      <c r="P8647" s="28" t="str">
        <f t="shared" si="681"/>
        <v/>
      </c>
      <c r="Q8647" s="24" t="str">
        <f t="shared" si="678"/>
        <v/>
      </c>
      <c r="R8647" s="24" t="str">
        <f t="shared" si="679"/>
        <v/>
      </c>
      <c r="S8647" s="27" t="str">
        <f t="shared" si="680"/>
        <v/>
      </c>
    </row>
    <row r="8648" spans="2:19" x14ac:dyDescent="0.3">
      <c r="B8648" s="24" t="str">
        <f>_xlfn.IFNA(VLOOKUP(A8648,list!B:C,2,FALSE),"")</f>
        <v/>
      </c>
      <c r="D8648" s="24" t="str">
        <f>_xlfn.IFNA(VLOOKUP(C8648,list!$G$2:$I$10,2,FALSE),"")</f>
        <v/>
      </c>
      <c r="E8648" s="24" t="str">
        <f>_xlfn.IFNA(VLOOKUP(C8648,list!G:I,3,FALSE),"")</f>
        <v/>
      </c>
      <c r="O8648" s="26" t="str">
        <f t="shared" si="677"/>
        <v/>
      </c>
      <c r="P8648" s="28" t="str">
        <f t="shared" si="681"/>
        <v/>
      </c>
      <c r="Q8648" s="24" t="str">
        <f t="shared" si="678"/>
        <v/>
      </c>
      <c r="R8648" s="24" t="str">
        <f t="shared" si="679"/>
        <v/>
      </c>
      <c r="S8648" s="27" t="str">
        <f t="shared" si="680"/>
        <v/>
      </c>
    </row>
    <row r="8649" spans="2:19" x14ac:dyDescent="0.3">
      <c r="B8649" s="24" t="str">
        <f>_xlfn.IFNA(VLOOKUP(A8649,list!B:C,2,FALSE),"")</f>
        <v/>
      </c>
      <c r="D8649" s="24" t="str">
        <f>_xlfn.IFNA(VLOOKUP(C8649,list!$G$2:$I$10,2,FALSE),"")</f>
        <v/>
      </c>
      <c r="E8649" s="24" t="str">
        <f>_xlfn.IFNA(VLOOKUP(C8649,list!G:I,3,FALSE),"")</f>
        <v/>
      </c>
      <c r="O8649" s="26" t="str">
        <f t="shared" si="677"/>
        <v/>
      </c>
      <c r="P8649" s="28" t="str">
        <f t="shared" si="681"/>
        <v/>
      </c>
      <c r="Q8649" s="24" t="str">
        <f t="shared" si="678"/>
        <v/>
      </c>
      <c r="R8649" s="24" t="str">
        <f t="shared" si="679"/>
        <v/>
      </c>
      <c r="S8649" s="27" t="str">
        <f t="shared" si="680"/>
        <v/>
      </c>
    </row>
    <row r="8650" spans="2:19" x14ac:dyDescent="0.3">
      <c r="B8650" s="24" t="str">
        <f>_xlfn.IFNA(VLOOKUP(A8650,list!B:C,2,FALSE),"")</f>
        <v/>
      </c>
      <c r="D8650" s="24" t="str">
        <f>_xlfn.IFNA(VLOOKUP(C8650,list!$G$2:$I$10,2,FALSE),"")</f>
        <v/>
      </c>
      <c r="E8650" s="24" t="str">
        <f>_xlfn.IFNA(VLOOKUP(C8650,list!G:I,3,FALSE),"")</f>
        <v/>
      </c>
      <c r="O8650" s="26" t="str">
        <f t="shared" si="677"/>
        <v/>
      </c>
      <c r="P8650" s="28" t="str">
        <f t="shared" si="681"/>
        <v/>
      </c>
      <c r="Q8650" s="24" t="str">
        <f t="shared" si="678"/>
        <v/>
      </c>
      <c r="R8650" s="24" t="str">
        <f t="shared" si="679"/>
        <v/>
      </c>
      <c r="S8650" s="27" t="str">
        <f t="shared" si="680"/>
        <v/>
      </c>
    </row>
    <row r="8651" spans="2:19" x14ac:dyDescent="0.3">
      <c r="B8651" s="24" t="str">
        <f>_xlfn.IFNA(VLOOKUP(A8651,list!B:C,2,FALSE),"")</f>
        <v/>
      </c>
      <c r="D8651" s="24" t="str">
        <f>_xlfn.IFNA(VLOOKUP(C8651,list!$G$2:$I$10,2,FALSE),"")</f>
        <v/>
      </c>
      <c r="E8651" s="24" t="str">
        <f>_xlfn.IFNA(VLOOKUP(C8651,list!G:I,3,FALSE),"")</f>
        <v/>
      </c>
      <c r="O8651" s="26" t="str">
        <f t="shared" si="677"/>
        <v/>
      </c>
      <c r="P8651" s="28" t="str">
        <f t="shared" si="681"/>
        <v/>
      </c>
      <c r="Q8651" s="24" t="str">
        <f t="shared" si="678"/>
        <v/>
      </c>
      <c r="R8651" s="24" t="str">
        <f t="shared" si="679"/>
        <v/>
      </c>
      <c r="S8651" s="27" t="str">
        <f t="shared" si="680"/>
        <v/>
      </c>
    </row>
    <row r="8652" spans="2:19" x14ac:dyDescent="0.3">
      <c r="B8652" s="24" t="str">
        <f>_xlfn.IFNA(VLOOKUP(A8652,list!B:C,2,FALSE),"")</f>
        <v/>
      </c>
      <c r="D8652" s="24" t="str">
        <f>_xlfn.IFNA(VLOOKUP(C8652,list!$G$2:$I$10,2,FALSE),"")</f>
        <v/>
      </c>
      <c r="E8652" s="24" t="str">
        <f>_xlfn.IFNA(VLOOKUP(C8652,list!G:I,3,FALSE),"")</f>
        <v/>
      </c>
      <c r="O8652" s="26" t="str">
        <f t="shared" si="677"/>
        <v/>
      </c>
      <c r="P8652" s="28" t="str">
        <f t="shared" si="681"/>
        <v/>
      </c>
      <c r="Q8652" s="24" t="str">
        <f t="shared" si="678"/>
        <v/>
      </c>
      <c r="R8652" s="24" t="str">
        <f t="shared" si="679"/>
        <v/>
      </c>
      <c r="S8652" s="27" t="str">
        <f t="shared" si="680"/>
        <v/>
      </c>
    </row>
    <row r="8653" spans="2:19" x14ac:dyDescent="0.3">
      <c r="B8653" s="24" t="str">
        <f>_xlfn.IFNA(VLOOKUP(A8653,list!B:C,2,FALSE),"")</f>
        <v/>
      </c>
      <c r="D8653" s="24" t="str">
        <f>_xlfn.IFNA(VLOOKUP(C8653,list!$G$2:$I$10,2,FALSE),"")</f>
        <v/>
      </c>
      <c r="E8653" s="24" t="str">
        <f>_xlfn.IFNA(VLOOKUP(C8653,list!G:I,3,FALSE),"")</f>
        <v/>
      </c>
      <c r="O8653" s="26" t="str">
        <f t="shared" si="677"/>
        <v/>
      </c>
      <c r="P8653" s="28" t="str">
        <f t="shared" si="681"/>
        <v/>
      </c>
      <c r="Q8653" s="24" t="str">
        <f t="shared" si="678"/>
        <v/>
      </c>
      <c r="R8653" s="24" t="str">
        <f t="shared" si="679"/>
        <v/>
      </c>
      <c r="S8653" s="27" t="str">
        <f t="shared" si="680"/>
        <v/>
      </c>
    </row>
    <row r="8654" spans="2:19" x14ac:dyDescent="0.3">
      <c r="B8654" s="24" t="str">
        <f>_xlfn.IFNA(VLOOKUP(A8654,list!B:C,2,FALSE),"")</f>
        <v/>
      </c>
      <c r="D8654" s="24" t="str">
        <f>_xlfn.IFNA(VLOOKUP(C8654,list!$G$2:$I$10,2,FALSE),"")</f>
        <v/>
      </c>
      <c r="E8654" s="24" t="str">
        <f>_xlfn.IFNA(VLOOKUP(C8654,list!G:I,3,FALSE),"")</f>
        <v/>
      </c>
      <c r="O8654" s="26" t="str">
        <f t="shared" si="677"/>
        <v/>
      </c>
      <c r="P8654" s="28" t="str">
        <f t="shared" si="681"/>
        <v/>
      </c>
      <c r="Q8654" s="24" t="str">
        <f t="shared" si="678"/>
        <v/>
      </c>
      <c r="R8654" s="24" t="str">
        <f t="shared" si="679"/>
        <v/>
      </c>
      <c r="S8654" s="27" t="str">
        <f t="shared" si="680"/>
        <v/>
      </c>
    </row>
    <row r="8655" spans="2:19" x14ac:dyDescent="0.3">
      <c r="B8655" s="24" t="str">
        <f>_xlfn.IFNA(VLOOKUP(A8655,list!B:C,2,FALSE),"")</f>
        <v/>
      </c>
      <c r="D8655" s="24" t="str">
        <f>_xlfn.IFNA(VLOOKUP(C8655,list!$G$2:$I$10,2,FALSE),"")</f>
        <v/>
      </c>
      <c r="E8655" s="24" t="str">
        <f>_xlfn.IFNA(VLOOKUP(C8655,list!G:I,3,FALSE),"")</f>
        <v/>
      </c>
      <c r="O8655" s="26" t="str">
        <f t="shared" si="677"/>
        <v/>
      </c>
      <c r="P8655" s="28" t="str">
        <f t="shared" si="681"/>
        <v/>
      </c>
      <c r="Q8655" s="24" t="str">
        <f t="shared" si="678"/>
        <v/>
      </c>
      <c r="R8655" s="24" t="str">
        <f t="shared" si="679"/>
        <v/>
      </c>
      <c r="S8655" s="27" t="str">
        <f t="shared" si="680"/>
        <v/>
      </c>
    </row>
    <row r="8656" spans="2:19" x14ac:dyDescent="0.3">
      <c r="B8656" s="24" t="str">
        <f>_xlfn.IFNA(VLOOKUP(A8656,list!B:C,2,FALSE),"")</f>
        <v/>
      </c>
      <c r="D8656" s="24" t="str">
        <f>_xlfn.IFNA(VLOOKUP(C8656,list!$G$2:$I$10,2,FALSE),"")</f>
        <v/>
      </c>
      <c r="E8656" s="24" t="str">
        <f>_xlfn.IFNA(VLOOKUP(C8656,list!G:I,3,FALSE),"")</f>
        <v/>
      </c>
      <c r="O8656" s="26" t="str">
        <f t="shared" si="677"/>
        <v/>
      </c>
      <c r="P8656" s="28" t="str">
        <f t="shared" si="681"/>
        <v/>
      </c>
      <c r="Q8656" s="24" t="str">
        <f t="shared" si="678"/>
        <v/>
      </c>
      <c r="R8656" s="24" t="str">
        <f t="shared" si="679"/>
        <v/>
      </c>
      <c r="S8656" s="27" t="str">
        <f t="shared" si="680"/>
        <v/>
      </c>
    </row>
    <row r="8657" spans="2:19" x14ac:dyDescent="0.3">
      <c r="B8657" s="24" t="str">
        <f>_xlfn.IFNA(VLOOKUP(A8657,list!B:C,2,FALSE),"")</f>
        <v/>
      </c>
      <c r="D8657" s="24" t="str">
        <f>_xlfn.IFNA(VLOOKUP(C8657,list!$G$2:$I$10,2,FALSE),"")</f>
        <v/>
      </c>
      <c r="E8657" s="24" t="str">
        <f>_xlfn.IFNA(VLOOKUP(C8657,list!G:I,3,FALSE),"")</f>
        <v/>
      </c>
      <c r="O8657" s="26" t="str">
        <f t="shared" si="677"/>
        <v/>
      </c>
      <c r="P8657" s="28" t="str">
        <f t="shared" si="681"/>
        <v/>
      </c>
      <c r="Q8657" s="24" t="str">
        <f t="shared" si="678"/>
        <v/>
      </c>
      <c r="R8657" s="24" t="str">
        <f t="shared" si="679"/>
        <v/>
      </c>
      <c r="S8657" s="27" t="str">
        <f t="shared" si="680"/>
        <v/>
      </c>
    </row>
    <row r="8658" spans="2:19" x14ac:dyDescent="0.3">
      <c r="B8658" s="24" t="str">
        <f>_xlfn.IFNA(VLOOKUP(A8658,list!B:C,2,FALSE),"")</f>
        <v/>
      </c>
      <c r="D8658" s="24" t="str">
        <f>_xlfn.IFNA(VLOOKUP(C8658,list!$G$2:$I$10,2,FALSE),"")</f>
        <v/>
      </c>
      <c r="E8658" s="24" t="str">
        <f>_xlfn.IFNA(VLOOKUP(C8658,list!G:I,3,FALSE),"")</f>
        <v/>
      </c>
      <c r="O8658" s="26" t="str">
        <f t="shared" si="677"/>
        <v/>
      </c>
      <c r="P8658" s="28" t="str">
        <f t="shared" si="681"/>
        <v/>
      </c>
      <c r="Q8658" s="24" t="str">
        <f t="shared" si="678"/>
        <v/>
      </c>
      <c r="R8658" s="24" t="str">
        <f t="shared" si="679"/>
        <v/>
      </c>
      <c r="S8658" s="27" t="str">
        <f t="shared" si="680"/>
        <v/>
      </c>
    </row>
    <row r="8659" spans="2:19" x14ac:dyDescent="0.3">
      <c r="B8659" s="24" t="str">
        <f>_xlfn.IFNA(VLOOKUP(A8659,list!B:C,2,FALSE),"")</f>
        <v/>
      </c>
      <c r="D8659" s="24" t="str">
        <f>_xlfn.IFNA(VLOOKUP(C8659,list!$G$2:$I$10,2,FALSE),"")</f>
        <v/>
      </c>
      <c r="E8659" s="24" t="str">
        <f>_xlfn.IFNA(VLOOKUP(C8659,list!G:I,3,FALSE),"")</f>
        <v/>
      </c>
      <c r="O8659" s="26" t="str">
        <f t="shared" si="677"/>
        <v/>
      </c>
      <c r="P8659" s="28" t="str">
        <f t="shared" si="681"/>
        <v/>
      </c>
      <c r="Q8659" s="24" t="str">
        <f t="shared" si="678"/>
        <v/>
      </c>
      <c r="R8659" s="24" t="str">
        <f t="shared" si="679"/>
        <v/>
      </c>
      <c r="S8659" s="27" t="str">
        <f t="shared" si="680"/>
        <v/>
      </c>
    </row>
    <row r="8660" spans="2:19" x14ac:dyDescent="0.3">
      <c r="B8660" s="24" t="str">
        <f>_xlfn.IFNA(VLOOKUP(A8660,list!B:C,2,FALSE),"")</f>
        <v/>
      </c>
      <c r="D8660" s="24" t="str">
        <f>_xlfn.IFNA(VLOOKUP(C8660,list!$G$2:$I$10,2,FALSE),"")</f>
        <v/>
      </c>
      <c r="E8660" s="24" t="str">
        <f>_xlfn.IFNA(VLOOKUP(C8660,list!G:I,3,FALSE),"")</f>
        <v/>
      </c>
      <c r="O8660" s="26" t="str">
        <f t="shared" si="677"/>
        <v/>
      </c>
      <c r="P8660" s="28" t="str">
        <f t="shared" si="681"/>
        <v/>
      </c>
      <c r="Q8660" s="24" t="str">
        <f t="shared" si="678"/>
        <v/>
      </c>
      <c r="R8660" s="24" t="str">
        <f t="shared" si="679"/>
        <v/>
      </c>
      <c r="S8660" s="27" t="str">
        <f t="shared" si="680"/>
        <v/>
      </c>
    </row>
    <row r="8661" spans="2:19" x14ac:dyDescent="0.3">
      <c r="B8661" s="24" t="str">
        <f>_xlfn.IFNA(VLOOKUP(A8661,list!B:C,2,FALSE),"")</f>
        <v/>
      </c>
      <c r="D8661" s="24" t="str">
        <f>_xlfn.IFNA(VLOOKUP(C8661,list!$G$2:$I$10,2,FALSE),"")</f>
        <v/>
      </c>
      <c r="E8661" s="24" t="str">
        <f>_xlfn.IFNA(VLOOKUP(C8661,list!G:I,3,FALSE),"")</f>
        <v/>
      </c>
      <c r="O8661" s="26" t="str">
        <f t="shared" si="677"/>
        <v/>
      </c>
      <c r="P8661" s="28" t="str">
        <f t="shared" si="681"/>
        <v/>
      </c>
      <c r="Q8661" s="24" t="str">
        <f t="shared" si="678"/>
        <v/>
      </c>
      <c r="R8661" s="24" t="str">
        <f t="shared" si="679"/>
        <v/>
      </c>
      <c r="S8661" s="27" t="str">
        <f t="shared" si="680"/>
        <v/>
      </c>
    </row>
    <row r="8662" spans="2:19" x14ac:dyDescent="0.3">
      <c r="B8662" s="24" t="str">
        <f>_xlfn.IFNA(VLOOKUP(A8662,list!B:C,2,FALSE),"")</f>
        <v/>
      </c>
      <c r="D8662" s="24" t="str">
        <f>_xlfn.IFNA(VLOOKUP(C8662,list!$G$2:$I$10,2,FALSE),"")</f>
        <v/>
      </c>
      <c r="E8662" s="24" t="str">
        <f>_xlfn.IFNA(VLOOKUP(C8662,list!G:I,3,FALSE),"")</f>
        <v/>
      </c>
      <c r="O8662" s="26" t="str">
        <f t="shared" si="677"/>
        <v/>
      </c>
      <c r="P8662" s="28" t="str">
        <f t="shared" si="681"/>
        <v/>
      </c>
      <c r="Q8662" s="24" t="str">
        <f t="shared" si="678"/>
        <v/>
      </c>
      <c r="R8662" s="24" t="str">
        <f t="shared" si="679"/>
        <v/>
      </c>
      <c r="S8662" s="27" t="str">
        <f t="shared" si="680"/>
        <v/>
      </c>
    </row>
    <row r="8663" spans="2:19" x14ac:dyDescent="0.3">
      <c r="B8663" s="24" t="str">
        <f>_xlfn.IFNA(VLOOKUP(A8663,list!B:C,2,FALSE),"")</f>
        <v/>
      </c>
      <c r="D8663" s="24" t="str">
        <f>_xlfn.IFNA(VLOOKUP(C8663,list!$G$2:$I$10,2,FALSE),"")</f>
        <v/>
      </c>
      <c r="E8663" s="24" t="str">
        <f>_xlfn.IFNA(VLOOKUP(C8663,list!G:I,3,FALSE),"")</f>
        <v/>
      </c>
      <c r="O8663" s="26" t="str">
        <f t="shared" si="677"/>
        <v/>
      </c>
      <c r="P8663" s="28" t="str">
        <f t="shared" si="681"/>
        <v/>
      </c>
      <c r="Q8663" s="24" t="str">
        <f t="shared" si="678"/>
        <v/>
      </c>
      <c r="R8663" s="24" t="str">
        <f t="shared" si="679"/>
        <v/>
      </c>
      <c r="S8663" s="27" t="str">
        <f t="shared" si="680"/>
        <v/>
      </c>
    </row>
    <row r="8664" spans="2:19" x14ac:dyDescent="0.3">
      <c r="B8664" s="24" t="str">
        <f>_xlfn.IFNA(VLOOKUP(A8664,list!B:C,2,FALSE),"")</f>
        <v/>
      </c>
      <c r="D8664" s="24" t="str">
        <f>_xlfn.IFNA(VLOOKUP(C8664,list!$G$2:$I$10,2,FALSE),"")</f>
        <v/>
      </c>
      <c r="E8664" s="24" t="str">
        <f>_xlfn.IFNA(VLOOKUP(C8664,list!G:I,3,FALSE),"")</f>
        <v/>
      </c>
      <c r="O8664" s="26" t="str">
        <f t="shared" si="677"/>
        <v/>
      </c>
      <c r="P8664" s="28" t="str">
        <f t="shared" si="681"/>
        <v/>
      </c>
      <c r="Q8664" s="24" t="str">
        <f t="shared" si="678"/>
        <v/>
      </c>
      <c r="R8664" s="24" t="str">
        <f t="shared" si="679"/>
        <v/>
      </c>
      <c r="S8664" s="27" t="str">
        <f t="shared" si="680"/>
        <v/>
      </c>
    </row>
    <row r="8665" spans="2:19" x14ac:dyDescent="0.3">
      <c r="B8665" s="24" t="str">
        <f>_xlfn.IFNA(VLOOKUP(A8665,list!B:C,2,FALSE),"")</f>
        <v/>
      </c>
      <c r="D8665" s="24" t="str">
        <f>_xlfn.IFNA(VLOOKUP(C8665,list!$G$2:$I$10,2,FALSE),"")</f>
        <v/>
      </c>
      <c r="E8665" s="24" t="str">
        <f>_xlfn.IFNA(VLOOKUP(C8665,list!G:I,3,FALSE),"")</f>
        <v/>
      </c>
      <c r="O8665" s="26" t="str">
        <f t="shared" si="677"/>
        <v/>
      </c>
      <c r="P8665" s="28" t="str">
        <f t="shared" si="681"/>
        <v/>
      </c>
      <c r="Q8665" s="24" t="str">
        <f t="shared" si="678"/>
        <v/>
      </c>
      <c r="R8665" s="24" t="str">
        <f t="shared" si="679"/>
        <v/>
      </c>
      <c r="S8665" s="27" t="str">
        <f t="shared" si="680"/>
        <v/>
      </c>
    </row>
    <row r="8666" spans="2:19" x14ac:dyDescent="0.3">
      <c r="B8666" s="24" t="str">
        <f>_xlfn.IFNA(VLOOKUP(A8666,list!B:C,2,FALSE),"")</f>
        <v/>
      </c>
      <c r="D8666" s="24" t="str">
        <f>_xlfn.IFNA(VLOOKUP(C8666,list!$G$2:$I$10,2,FALSE),"")</f>
        <v/>
      </c>
      <c r="E8666" s="24" t="str">
        <f>_xlfn.IFNA(VLOOKUP(C8666,list!G:I,3,FALSE),"")</f>
        <v/>
      </c>
      <c r="O8666" s="26" t="str">
        <f t="shared" si="677"/>
        <v/>
      </c>
      <c r="P8666" s="28" t="str">
        <f t="shared" si="681"/>
        <v/>
      </c>
      <c r="Q8666" s="24" t="str">
        <f t="shared" si="678"/>
        <v/>
      </c>
      <c r="R8666" s="24" t="str">
        <f t="shared" si="679"/>
        <v/>
      </c>
      <c r="S8666" s="27" t="str">
        <f t="shared" si="680"/>
        <v/>
      </c>
    </row>
    <row r="8667" spans="2:19" x14ac:dyDescent="0.3">
      <c r="B8667" s="24" t="str">
        <f>_xlfn.IFNA(VLOOKUP(A8667,list!B:C,2,FALSE),"")</f>
        <v/>
      </c>
      <c r="D8667" s="24" t="str">
        <f>_xlfn.IFNA(VLOOKUP(C8667,list!$G$2:$I$10,2,FALSE),"")</f>
        <v/>
      </c>
      <c r="E8667" s="24" t="str">
        <f>_xlfn.IFNA(VLOOKUP(C8667,list!G:I,3,FALSE),"")</f>
        <v/>
      </c>
      <c r="O8667" s="26" t="str">
        <f t="shared" si="677"/>
        <v/>
      </c>
      <c r="P8667" s="28" t="str">
        <f t="shared" si="681"/>
        <v/>
      </c>
      <c r="Q8667" s="24" t="str">
        <f t="shared" si="678"/>
        <v/>
      </c>
      <c r="R8667" s="24" t="str">
        <f t="shared" si="679"/>
        <v/>
      </c>
      <c r="S8667" s="27" t="str">
        <f t="shared" si="680"/>
        <v/>
      </c>
    </row>
    <row r="8668" spans="2:19" x14ac:dyDescent="0.3">
      <c r="B8668" s="24" t="str">
        <f>_xlfn.IFNA(VLOOKUP(A8668,list!B:C,2,FALSE),"")</f>
        <v/>
      </c>
      <c r="D8668" s="24" t="str">
        <f>_xlfn.IFNA(VLOOKUP(C8668,list!$G$2:$I$10,2,FALSE),"")</f>
        <v/>
      </c>
      <c r="E8668" s="24" t="str">
        <f>_xlfn.IFNA(VLOOKUP(C8668,list!G:I,3,FALSE),"")</f>
        <v/>
      </c>
      <c r="O8668" s="26" t="str">
        <f t="shared" si="677"/>
        <v/>
      </c>
      <c r="P8668" s="28" t="str">
        <f t="shared" si="681"/>
        <v/>
      </c>
      <c r="Q8668" s="24" t="str">
        <f t="shared" si="678"/>
        <v/>
      </c>
      <c r="R8668" s="24" t="str">
        <f t="shared" si="679"/>
        <v/>
      </c>
      <c r="S8668" s="27" t="str">
        <f t="shared" si="680"/>
        <v/>
      </c>
    </row>
    <row r="8669" spans="2:19" x14ac:dyDescent="0.3">
      <c r="B8669" s="24" t="str">
        <f>_xlfn.IFNA(VLOOKUP(A8669,list!B:C,2,FALSE),"")</f>
        <v/>
      </c>
      <c r="D8669" s="24" t="str">
        <f>_xlfn.IFNA(VLOOKUP(C8669,list!$G$2:$I$10,2,FALSE),"")</f>
        <v/>
      </c>
      <c r="E8669" s="24" t="str">
        <f>_xlfn.IFNA(VLOOKUP(C8669,list!G:I,3,FALSE),"")</f>
        <v/>
      </c>
      <c r="O8669" s="26" t="str">
        <f t="shared" si="677"/>
        <v/>
      </c>
      <c r="P8669" s="28" t="str">
        <f t="shared" si="681"/>
        <v/>
      </c>
      <c r="Q8669" s="24" t="str">
        <f t="shared" si="678"/>
        <v/>
      </c>
      <c r="R8669" s="24" t="str">
        <f t="shared" si="679"/>
        <v/>
      </c>
      <c r="S8669" s="27" t="str">
        <f t="shared" si="680"/>
        <v/>
      </c>
    </row>
    <row r="8670" spans="2:19" x14ac:dyDescent="0.3">
      <c r="B8670" s="24" t="str">
        <f>_xlfn.IFNA(VLOOKUP(A8670,list!B:C,2,FALSE),"")</f>
        <v/>
      </c>
      <c r="D8670" s="24" t="str">
        <f>_xlfn.IFNA(VLOOKUP(C8670,list!$G$2:$I$10,2,FALSE),"")</f>
        <v/>
      </c>
      <c r="E8670" s="24" t="str">
        <f>_xlfn.IFNA(VLOOKUP(C8670,list!G:I,3,FALSE),"")</f>
        <v/>
      </c>
      <c r="O8670" s="26" t="str">
        <f t="shared" si="677"/>
        <v/>
      </c>
      <c r="P8670" s="28" t="str">
        <f t="shared" si="681"/>
        <v/>
      </c>
      <c r="Q8670" s="24" t="str">
        <f t="shared" si="678"/>
        <v/>
      </c>
      <c r="R8670" s="24" t="str">
        <f t="shared" si="679"/>
        <v/>
      </c>
      <c r="S8670" s="27" t="str">
        <f t="shared" si="680"/>
        <v/>
      </c>
    </row>
    <row r="8671" spans="2:19" x14ac:dyDescent="0.3">
      <c r="B8671" s="24" t="str">
        <f>_xlfn.IFNA(VLOOKUP(A8671,list!B:C,2,FALSE),"")</f>
        <v/>
      </c>
      <c r="D8671" s="24" t="str">
        <f>_xlfn.IFNA(VLOOKUP(C8671,list!$G$2:$I$10,2,FALSE),"")</f>
        <v/>
      </c>
      <c r="E8671" s="24" t="str">
        <f>_xlfn.IFNA(VLOOKUP(C8671,list!G:I,3,FALSE),"")</f>
        <v/>
      </c>
      <c r="O8671" s="26" t="str">
        <f t="shared" si="677"/>
        <v/>
      </c>
      <c r="P8671" s="28" t="str">
        <f t="shared" si="681"/>
        <v/>
      </c>
      <c r="Q8671" s="24" t="str">
        <f t="shared" si="678"/>
        <v/>
      </c>
      <c r="R8671" s="24" t="str">
        <f t="shared" si="679"/>
        <v/>
      </c>
      <c r="S8671" s="27" t="str">
        <f t="shared" si="680"/>
        <v/>
      </c>
    </row>
    <row r="8672" spans="2:19" x14ac:dyDescent="0.3">
      <c r="B8672" s="24" t="str">
        <f>_xlfn.IFNA(VLOOKUP(A8672,list!B:C,2,FALSE),"")</f>
        <v/>
      </c>
      <c r="D8672" s="24" t="str">
        <f>_xlfn.IFNA(VLOOKUP(C8672,list!$G$2:$I$10,2,FALSE),"")</f>
        <v/>
      </c>
      <c r="E8672" s="24" t="str">
        <f>_xlfn.IFNA(VLOOKUP(C8672,list!G:I,3,FALSE),"")</f>
        <v/>
      </c>
      <c r="O8672" s="26" t="str">
        <f t="shared" si="677"/>
        <v/>
      </c>
      <c r="P8672" s="28" t="str">
        <f t="shared" si="681"/>
        <v/>
      </c>
      <c r="Q8672" s="24" t="str">
        <f t="shared" si="678"/>
        <v/>
      </c>
      <c r="R8672" s="24" t="str">
        <f t="shared" si="679"/>
        <v/>
      </c>
      <c r="S8672" s="27" t="str">
        <f t="shared" si="680"/>
        <v/>
      </c>
    </row>
    <row r="8673" spans="2:19" x14ac:dyDescent="0.3">
      <c r="B8673" s="24" t="str">
        <f>_xlfn.IFNA(VLOOKUP(A8673,list!B:C,2,FALSE),"")</f>
        <v/>
      </c>
      <c r="D8673" s="24" t="str">
        <f>_xlfn.IFNA(VLOOKUP(C8673,list!$G$2:$I$10,2,FALSE),"")</f>
        <v/>
      </c>
      <c r="E8673" s="24" t="str">
        <f>_xlfn.IFNA(VLOOKUP(C8673,list!G:I,3,FALSE),"")</f>
        <v/>
      </c>
      <c r="O8673" s="26" t="str">
        <f t="shared" si="677"/>
        <v/>
      </c>
      <c r="P8673" s="28" t="str">
        <f t="shared" si="681"/>
        <v/>
      </c>
      <c r="Q8673" s="24" t="str">
        <f t="shared" si="678"/>
        <v/>
      </c>
      <c r="R8673" s="24" t="str">
        <f t="shared" si="679"/>
        <v/>
      </c>
      <c r="S8673" s="27" t="str">
        <f t="shared" si="680"/>
        <v/>
      </c>
    </row>
    <row r="8674" spans="2:19" x14ac:dyDescent="0.3">
      <c r="B8674" s="24" t="str">
        <f>_xlfn.IFNA(VLOOKUP(A8674,list!B:C,2,FALSE),"")</f>
        <v/>
      </c>
      <c r="D8674" s="24" t="str">
        <f>_xlfn.IFNA(VLOOKUP(C8674,list!$G$2:$I$10,2,FALSE),"")</f>
        <v/>
      </c>
      <c r="E8674" s="24" t="str">
        <f>_xlfn.IFNA(VLOOKUP(C8674,list!G:I,3,FALSE),"")</f>
        <v/>
      </c>
      <c r="O8674" s="26" t="str">
        <f t="shared" si="677"/>
        <v/>
      </c>
      <c r="P8674" s="28" t="str">
        <f t="shared" si="681"/>
        <v/>
      </c>
      <c r="Q8674" s="24" t="str">
        <f t="shared" si="678"/>
        <v/>
      </c>
      <c r="R8674" s="24" t="str">
        <f t="shared" si="679"/>
        <v/>
      </c>
      <c r="S8674" s="27" t="str">
        <f t="shared" si="680"/>
        <v/>
      </c>
    </row>
    <row r="8675" spans="2:19" x14ac:dyDescent="0.3">
      <c r="B8675" s="24" t="str">
        <f>_xlfn.IFNA(VLOOKUP(A8675,list!B:C,2,FALSE),"")</f>
        <v/>
      </c>
      <c r="D8675" s="24" t="str">
        <f>_xlfn.IFNA(VLOOKUP(C8675,list!$G$2:$I$10,2,FALSE),"")</f>
        <v/>
      </c>
      <c r="E8675" s="24" t="str">
        <f>_xlfn.IFNA(VLOOKUP(C8675,list!G:I,3,FALSE),"")</f>
        <v/>
      </c>
      <c r="O8675" s="26" t="str">
        <f t="shared" si="677"/>
        <v/>
      </c>
      <c r="P8675" s="28" t="str">
        <f t="shared" si="681"/>
        <v/>
      </c>
      <c r="Q8675" s="24" t="str">
        <f t="shared" si="678"/>
        <v/>
      </c>
      <c r="R8675" s="24" t="str">
        <f t="shared" si="679"/>
        <v/>
      </c>
      <c r="S8675" s="27" t="str">
        <f t="shared" si="680"/>
        <v/>
      </c>
    </row>
    <row r="8676" spans="2:19" x14ac:dyDescent="0.3">
      <c r="B8676" s="24" t="str">
        <f>_xlfn.IFNA(VLOOKUP(A8676,list!B:C,2,FALSE),"")</f>
        <v/>
      </c>
      <c r="D8676" s="24" t="str">
        <f>_xlfn.IFNA(VLOOKUP(C8676,list!$G$2:$I$10,2,FALSE),"")</f>
        <v/>
      </c>
      <c r="E8676" s="24" t="str">
        <f>_xlfn.IFNA(VLOOKUP(C8676,list!G:I,3,FALSE),"")</f>
        <v/>
      </c>
      <c r="O8676" s="26" t="str">
        <f t="shared" si="677"/>
        <v/>
      </c>
      <c r="P8676" s="28" t="str">
        <f t="shared" si="681"/>
        <v/>
      </c>
      <c r="Q8676" s="24" t="str">
        <f t="shared" si="678"/>
        <v/>
      </c>
      <c r="R8676" s="24" t="str">
        <f t="shared" si="679"/>
        <v/>
      </c>
      <c r="S8676" s="27" t="str">
        <f t="shared" si="680"/>
        <v/>
      </c>
    </row>
    <row r="8677" spans="2:19" x14ac:dyDescent="0.3">
      <c r="B8677" s="24" t="str">
        <f>_xlfn.IFNA(VLOOKUP(A8677,list!B:C,2,FALSE),"")</f>
        <v/>
      </c>
      <c r="D8677" s="24" t="str">
        <f>_xlfn.IFNA(VLOOKUP(C8677,list!$G$2:$I$10,2,FALSE),"")</f>
        <v/>
      </c>
      <c r="E8677" s="24" t="str">
        <f>_xlfn.IFNA(VLOOKUP(C8677,list!G:I,3,FALSE),"")</f>
        <v/>
      </c>
      <c r="O8677" s="26" t="str">
        <f t="shared" si="677"/>
        <v/>
      </c>
      <c r="P8677" s="28" t="str">
        <f t="shared" si="681"/>
        <v/>
      </c>
      <c r="Q8677" s="24" t="str">
        <f t="shared" si="678"/>
        <v/>
      </c>
      <c r="R8677" s="24" t="str">
        <f t="shared" si="679"/>
        <v/>
      </c>
      <c r="S8677" s="27" t="str">
        <f t="shared" si="680"/>
        <v/>
      </c>
    </row>
    <row r="8678" spans="2:19" x14ac:dyDescent="0.3">
      <c r="B8678" s="24" t="str">
        <f>_xlfn.IFNA(VLOOKUP(A8678,list!B:C,2,FALSE),"")</f>
        <v/>
      </c>
      <c r="D8678" s="24" t="str">
        <f>_xlfn.IFNA(VLOOKUP(C8678,list!$G$2:$I$10,2,FALSE),"")</f>
        <v/>
      </c>
      <c r="E8678" s="24" t="str">
        <f>_xlfn.IFNA(VLOOKUP(C8678,list!G:I,3,FALSE),"")</f>
        <v/>
      </c>
      <c r="O8678" s="26" t="str">
        <f t="shared" si="677"/>
        <v/>
      </c>
      <c r="P8678" s="28" t="str">
        <f t="shared" si="681"/>
        <v/>
      </c>
      <c r="Q8678" s="24" t="str">
        <f t="shared" si="678"/>
        <v/>
      </c>
      <c r="R8678" s="24" t="str">
        <f t="shared" si="679"/>
        <v/>
      </c>
      <c r="S8678" s="27" t="str">
        <f t="shared" si="680"/>
        <v/>
      </c>
    </row>
    <row r="8679" spans="2:19" x14ac:dyDescent="0.3">
      <c r="B8679" s="24" t="str">
        <f>_xlfn.IFNA(VLOOKUP(A8679,list!B:C,2,FALSE),"")</f>
        <v/>
      </c>
      <c r="D8679" s="24" t="str">
        <f>_xlfn.IFNA(VLOOKUP(C8679,list!$G$2:$I$10,2,FALSE),"")</f>
        <v/>
      </c>
      <c r="E8679" s="24" t="str">
        <f>_xlfn.IFNA(VLOOKUP(C8679,list!G:I,3,FALSE),"")</f>
        <v/>
      </c>
      <c r="O8679" s="26" t="str">
        <f t="shared" si="677"/>
        <v/>
      </c>
      <c r="P8679" s="28" t="str">
        <f t="shared" si="681"/>
        <v/>
      </c>
      <c r="Q8679" s="24" t="str">
        <f t="shared" si="678"/>
        <v/>
      </c>
      <c r="R8679" s="24" t="str">
        <f t="shared" si="679"/>
        <v/>
      </c>
      <c r="S8679" s="27" t="str">
        <f t="shared" si="680"/>
        <v/>
      </c>
    </row>
    <row r="8680" spans="2:19" x14ac:dyDescent="0.3">
      <c r="B8680" s="24" t="str">
        <f>_xlfn.IFNA(VLOOKUP(A8680,list!B:C,2,FALSE),"")</f>
        <v/>
      </c>
      <c r="D8680" s="24" t="str">
        <f>_xlfn.IFNA(VLOOKUP(C8680,list!$G$2:$I$10,2,FALSE),"")</f>
        <v/>
      </c>
      <c r="E8680" s="24" t="str">
        <f>_xlfn.IFNA(VLOOKUP(C8680,list!G:I,3,FALSE),"")</f>
        <v/>
      </c>
      <c r="O8680" s="26" t="str">
        <f t="shared" si="677"/>
        <v/>
      </c>
      <c r="P8680" s="28" t="str">
        <f t="shared" si="681"/>
        <v/>
      </c>
      <c r="Q8680" s="24" t="str">
        <f t="shared" si="678"/>
        <v/>
      </c>
      <c r="R8680" s="24" t="str">
        <f t="shared" si="679"/>
        <v/>
      </c>
      <c r="S8680" s="27" t="str">
        <f t="shared" si="680"/>
        <v/>
      </c>
    </row>
    <row r="8681" spans="2:19" x14ac:dyDescent="0.3">
      <c r="B8681" s="24" t="str">
        <f>_xlfn.IFNA(VLOOKUP(A8681,list!B:C,2,FALSE),"")</f>
        <v/>
      </c>
      <c r="D8681" s="24" t="str">
        <f>_xlfn.IFNA(VLOOKUP(C8681,list!$G$2:$I$10,2,FALSE),"")</f>
        <v/>
      </c>
      <c r="E8681" s="24" t="str">
        <f>_xlfn.IFNA(VLOOKUP(C8681,list!G:I,3,FALSE),"")</f>
        <v/>
      </c>
      <c r="O8681" s="26" t="str">
        <f t="shared" si="677"/>
        <v/>
      </c>
      <c r="P8681" s="28" t="str">
        <f t="shared" si="681"/>
        <v/>
      </c>
      <c r="Q8681" s="24" t="str">
        <f t="shared" si="678"/>
        <v/>
      </c>
      <c r="R8681" s="24" t="str">
        <f t="shared" si="679"/>
        <v/>
      </c>
      <c r="S8681" s="27" t="str">
        <f t="shared" si="680"/>
        <v/>
      </c>
    </row>
    <row r="8682" spans="2:19" x14ac:dyDescent="0.3">
      <c r="B8682" s="24" t="str">
        <f>_xlfn.IFNA(VLOOKUP(A8682,list!B:C,2,FALSE),"")</f>
        <v/>
      </c>
      <c r="D8682" s="24" t="str">
        <f>_xlfn.IFNA(VLOOKUP(C8682,list!$G$2:$I$10,2,FALSE),"")</f>
        <v/>
      </c>
      <c r="E8682" s="24" t="str">
        <f>_xlfn.IFNA(VLOOKUP(C8682,list!G:I,3,FALSE),"")</f>
        <v/>
      </c>
      <c r="O8682" s="26" t="str">
        <f t="shared" si="677"/>
        <v/>
      </c>
      <c r="P8682" s="28" t="str">
        <f t="shared" si="681"/>
        <v/>
      </c>
      <c r="Q8682" s="24" t="str">
        <f t="shared" si="678"/>
        <v/>
      </c>
      <c r="R8682" s="24" t="str">
        <f t="shared" si="679"/>
        <v/>
      </c>
      <c r="S8682" s="27" t="str">
        <f t="shared" si="680"/>
        <v/>
      </c>
    </row>
    <row r="8683" spans="2:19" x14ac:dyDescent="0.3">
      <c r="B8683" s="24" t="str">
        <f>_xlfn.IFNA(VLOOKUP(A8683,list!B:C,2,FALSE),"")</f>
        <v/>
      </c>
      <c r="D8683" s="24" t="str">
        <f>_xlfn.IFNA(VLOOKUP(C8683,list!$G$2:$I$10,2,FALSE),"")</f>
        <v/>
      </c>
      <c r="E8683" s="24" t="str">
        <f>_xlfn.IFNA(VLOOKUP(C8683,list!G:I,3,FALSE),"")</f>
        <v/>
      </c>
      <c r="O8683" s="26" t="str">
        <f t="shared" si="677"/>
        <v/>
      </c>
      <c r="P8683" s="28" t="str">
        <f t="shared" si="681"/>
        <v/>
      </c>
      <c r="Q8683" s="24" t="str">
        <f t="shared" si="678"/>
        <v/>
      </c>
      <c r="R8683" s="24" t="str">
        <f t="shared" si="679"/>
        <v/>
      </c>
      <c r="S8683" s="27" t="str">
        <f t="shared" si="680"/>
        <v/>
      </c>
    </row>
    <row r="8684" spans="2:19" x14ac:dyDescent="0.3">
      <c r="B8684" s="24" t="str">
        <f>_xlfn.IFNA(VLOOKUP(A8684,list!B:C,2,FALSE),"")</f>
        <v/>
      </c>
      <c r="D8684" s="24" t="str">
        <f>_xlfn.IFNA(VLOOKUP(C8684,list!$G$2:$I$10,2,FALSE),"")</f>
        <v/>
      </c>
      <c r="E8684" s="24" t="str">
        <f>_xlfn.IFNA(VLOOKUP(C8684,list!G:I,3,FALSE),"")</f>
        <v/>
      </c>
      <c r="O8684" s="26" t="str">
        <f t="shared" si="677"/>
        <v/>
      </c>
      <c r="P8684" s="28" t="str">
        <f t="shared" si="681"/>
        <v/>
      </c>
      <c r="Q8684" s="24" t="str">
        <f t="shared" si="678"/>
        <v/>
      </c>
      <c r="R8684" s="24" t="str">
        <f t="shared" si="679"/>
        <v/>
      </c>
      <c r="S8684" s="27" t="str">
        <f t="shared" si="680"/>
        <v/>
      </c>
    </row>
    <row r="8685" spans="2:19" x14ac:dyDescent="0.3">
      <c r="B8685" s="24" t="str">
        <f>_xlfn.IFNA(VLOOKUP(A8685,list!B:C,2,FALSE),"")</f>
        <v/>
      </c>
      <c r="D8685" s="24" t="str">
        <f>_xlfn.IFNA(VLOOKUP(C8685,list!$G$2:$I$10,2,FALSE),"")</f>
        <v/>
      </c>
      <c r="E8685" s="24" t="str">
        <f>_xlfn.IFNA(VLOOKUP(C8685,list!G:I,3,FALSE),"")</f>
        <v/>
      </c>
      <c r="O8685" s="26" t="str">
        <f t="shared" si="677"/>
        <v/>
      </c>
      <c r="P8685" s="28" t="str">
        <f t="shared" si="681"/>
        <v/>
      </c>
      <c r="Q8685" s="24" t="str">
        <f t="shared" si="678"/>
        <v/>
      </c>
      <c r="R8685" s="24" t="str">
        <f t="shared" si="679"/>
        <v/>
      </c>
      <c r="S8685" s="27" t="str">
        <f t="shared" si="680"/>
        <v/>
      </c>
    </row>
    <row r="8686" spans="2:19" x14ac:dyDescent="0.3">
      <c r="B8686" s="24" t="str">
        <f>_xlfn.IFNA(VLOOKUP(A8686,list!B:C,2,FALSE),"")</f>
        <v/>
      </c>
      <c r="D8686" s="24" t="str">
        <f>_xlfn.IFNA(VLOOKUP(C8686,list!$G$2:$I$10,2,FALSE),"")</f>
        <v/>
      </c>
      <c r="E8686" s="24" t="str">
        <f>_xlfn.IFNA(VLOOKUP(C8686,list!G:I,3,FALSE),"")</f>
        <v/>
      </c>
      <c r="O8686" s="26" t="str">
        <f t="shared" si="677"/>
        <v/>
      </c>
      <c r="P8686" s="28" t="str">
        <f t="shared" si="681"/>
        <v/>
      </c>
      <c r="Q8686" s="24" t="str">
        <f t="shared" si="678"/>
        <v/>
      </c>
      <c r="R8686" s="24" t="str">
        <f t="shared" si="679"/>
        <v/>
      </c>
      <c r="S8686" s="27" t="str">
        <f t="shared" si="680"/>
        <v/>
      </c>
    </row>
    <row r="8687" spans="2:19" x14ac:dyDescent="0.3">
      <c r="B8687" s="24" t="str">
        <f>_xlfn.IFNA(VLOOKUP(A8687,list!B:C,2,FALSE),"")</f>
        <v/>
      </c>
      <c r="D8687" s="24" t="str">
        <f>_xlfn.IFNA(VLOOKUP(C8687,list!$G$2:$I$10,2,FALSE),"")</f>
        <v/>
      </c>
      <c r="E8687" s="24" t="str">
        <f>_xlfn.IFNA(VLOOKUP(C8687,list!G:I,3,FALSE),"")</f>
        <v/>
      </c>
      <c r="O8687" s="26" t="str">
        <f t="shared" si="677"/>
        <v/>
      </c>
      <c r="P8687" s="28" t="str">
        <f t="shared" si="681"/>
        <v/>
      </c>
      <c r="Q8687" s="24" t="str">
        <f t="shared" si="678"/>
        <v/>
      </c>
      <c r="R8687" s="24" t="str">
        <f t="shared" si="679"/>
        <v/>
      </c>
      <c r="S8687" s="27" t="str">
        <f t="shared" si="680"/>
        <v/>
      </c>
    </row>
    <row r="8688" spans="2:19" x14ac:dyDescent="0.3">
      <c r="B8688" s="24" t="str">
        <f>_xlfn.IFNA(VLOOKUP(A8688,list!B:C,2,FALSE),"")</f>
        <v/>
      </c>
      <c r="D8688" s="24" t="str">
        <f>_xlfn.IFNA(VLOOKUP(C8688,list!$G$2:$I$10,2,FALSE),"")</f>
        <v/>
      </c>
      <c r="E8688" s="24" t="str">
        <f>_xlfn.IFNA(VLOOKUP(C8688,list!G:I,3,FALSE),"")</f>
        <v/>
      </c>
      <c r="O8688" s="26" t="str">
        <f t="shared" si="677"/>
        <v/>
      </c>
      <c r="P8688" s="28" t="str">
        <f t="shared" si="681"/>
        <v/>
      </c>
      <c r="Q8688" s="24" t="str">
        <f t="shared" si="678"/>
        <v/>
      </c>
      <c r="R8688" s="24" t="str">
        <f t="shared" si="679"/>
        <v/>
      </c>
      <c r="S8688" s="27" t="str">
        <f t="shared" si="680"/>
        <v/>
      </c>
    </row>
    <row r="8689" spans="2:19" x14ac:dyDescent="0.3">
      <c r="B8689" s="24" t="str">
        <f>_xlfn.IFNA(VLOOKUP(A8689,list!B:C,2,FALSE),"")</f>
        <v/>
      </c>
      <c r="D8689" s="24" t="str">
        <f>_xlfn.IFNA(VLOOKUP(C8689,list!$G$2:$I$10,2,FALSE),"")</f>
        <v/>
      </c>
      <c r="E8689" s="24" t="str">
        <f>_xlfn.IFNA(VLOOKUP(C8689,list!G:I,3,FALSE),"")</f>
        <v/>
      </c>
      <c r="O8689" s="26" t="str">
        <f t="shared" si="677"/>
        <v/>
      </c>
      <c r="P8689" s="28" t="str">
        <f t="shared" si="681"/>
        <v/>
      </c>
      <c r="Q8689" s="24" t="str">
        <f t="shared" si="678"/>
        <v/>
      </c>
      <c r="R8689" s="24" t="str">
        <f t="shared" si="679"/>
        <v/>
      </c>
      <c r="S8689" s="27" t="str">
        <f t="shared" si="680"/>
        <v/>
      </c>
    </row>
    <row r="8690" spans="2:19" x14ac:dyDescent="0.3">
      <c r="B8690" s="24" t="str">
        <f>_xlfn.IFNA(VLOOKUP(A8690,list!B:C,2,FALSE),"")</f>
        <v/>
      </c>
      <c r="D8690" s="24" t="str">
        <f>_xlfn.IFNA(VLOOKUP(C8690,list!$G$2:$I$10,2,FALSE),"")</f>
        <v/>
      </c>
      <c r="E8690" s="24" t="str">
        <f>_xlfn.IFNA(VLOOKUP(C8690,list!G:I,3,FALSE),"")</f>
        <v/>
      </c>
      <c r="O8690" s="26" t="str">
        <f t="shared" si="677"/>
        <v/>
      </c>
      <c r="P8690" s="28" t="str">
        <f t="shared" si="681"/>
        <v/>
      </c>
      <c r="Q8690" s="24" t="str">
        <f t="shared" si="678"/>
        <v/>
      </c>
      <c r="R8690" s="24" t="str">
        <f t="shared" si="679"/>
        <v/>
      </c>
      <c r="S8690" s="27" t="str">
        <f t="shared" si="680"/>
        <v/>
      </c>
    </row>
    <row r="8691" spans="2:19" x14ac:dyDescent="0.3">
      <c r="B8691" s="24" t="str">
        <f>_xlfn.IFNA(VLOOKUP(A8691,list!B:C,2,FALSE),"")</f>
        <v/>
      </c>
      <c r="D8691" s="24" t="str">
        <f>_xlfn.IFNA(VLOOKUP(C8691,list!$G$2:$I$10,2,FALSE),"")</f>
        <v/>
      </c>
      <c r="E8691" s="24" t="str">
        <f>_xlfn.IFNA(VLOOKUP(C8691,list!G:I,3,FALSE),"")</f>
        <v/>
      </c>
      <c r="O8691" s="26" t="str">
        <f t="shared" si="677"/>
        <v/>
      </c>
      <c r="P8691" s="28" t="str">
        <f t="shared" si="681"/>
        <v/>
      </c>
      <c r="Q8691" s="24" t="str">
        <f t="shared" si="678"/>
        <v/>
      </c>
      <c r="R8691" s="24" t="str">
        <f t="shared" si="679"/>
        <v/>
      </c>
      <c r="S8691" s="27" t="str">
        <f t="shared" si="680"/>
        <v/>
      </c>
    </row>
    <row r="8692" spans="2:19" x14ac:dyDescent="0.3">
      <c r="B8692" s="24" t="str">
        <f>_xlfn.IFNA(VLOOKUP(A8692,list!B:C,2,FALSE),"")</f>
        <v/>
      </c>
      <c r="D8692" s="24" t="str">
        <f>_xlfn.IFNA(VLOOKUP(C8692,list!$G$2:$I$10,2,FALSE),"")</f>
        <v/>
      </c>
      <c r="E8692" s="24" t="str">
        <f>_xlfn.IFNA(VLOOKUP(C8692,list!G:I,3,FALSE),"")</f>
        <v/>
      </c>
      <c r="O8692" s="26" t="str">
        <f t="shared" si="677"/>
        <v/>
      </c>
      <c r="P8692" s="28" t="str">
        <f t="shared" si="681"/>
        <v/>
      </c>
      <c r="Q8692" s="24" t="str">
        <f t="shared" si="678"/>
        <v/>
      </c>
      <c r="R8692" s="24" t="str">
        <f t="shared" si="679"/>
        <v/>
      </c>
      <c r="S8692" s="27" t="str">
        <f t="shared" si="680"/>
        <v/>
      </c>
    </row>
    <row r="8693" spans="2:19" x14ac:dyDescent="0.3">
      <c r="B8693" s="24" t="str">
        <f>_xlfn.IFNA(VLOOKUP(A8693,list!B:C,2,FALSE),"")</f>
        <v/>
      </c>
      <c r="D8693" s="24" t="str">
        <f>_xlfn.IFNA(VLOOKUP(C8693,list!$G$2:$I$10,2,FALSE),"")</f>
        <v/>
      </c>
      <c r="E8693" s="24" t="str">
        <f>_xlfn.IFNA(VLOOKUP(C8693,list!G:I,3,FALSE),"")</f>
        <v/>
      </c>
      <c r="O8693" s="26" t="str">
        <f t="shared" si="677"/>
        <v/>
      </c>
      <c r="P8693" s="28" t="str">
        <f t="shared" si="681"/>
        <v/>
      </c>
      <c r="Q8693" s="24" t="str">
        <f t="shared" si="678"/>
        <v/>
      </c>
      <c r="R8693" s="24" t="str">
        <f t="shared" si="679"/>
        <v/>
      </c>
      <c r="S8693" s="27" t="str">
        <f t="shared" si="680"/>
        <v/>
      </c>
    </row>
    <row r="8694" spans="2:19" x14ac:dyDescent="0.3">
      <c r="B8694" s="24" t="str">
        <f>_xlfn.IFNA(VLOOKUP(A8694,list!B:C,2,FALSE),"")</f>
        <v/>
      </c>
      <c r="D8694" s="24" t="str">
        <f>_xlfn.IFNA(VLOOKUP(C8694,list!$G$2:$I$10,2,FALSE),"")</f>
        <v/>
      </c>
      <c r="E8694" s="24" t="str">
        <f>_xlfn.IFNA(VLOOKUP(C8694,list!G:I,3,FALSE),"")</f>
        <v/>
      </c>
      <c r="O8694" s="26" t="str">
        <f t="shared" si="677"/>
        <v/>
      </c>
      <c r="P8694" s="28" t="str">
        <f t="shared" si="681"/>
        <v/>
      </c>
      <c r="Q8694" s="24" t="str">
        <f t="shared" si="678"/>
        <v/>
      </c>
      <c r="R8694" s="24" t="str">
        <f t="shared" si="679"/>
        <v/>
      </c>
      <c r="S8694" s="27" t="str">
        <f t="shared" si="680"/>
        <v/>
      </c>
    </row>
    <row r="8695" spans="2:19" x14ac:dyDescent="0.3">
      <c r="B8695" s="24" t="str">
        <f>_xlfn.IFNA(VLOOKUP(A8695,list!B:C,2,FALSE),"")</f>
        <v/>
      </c>
      <c r="D8695" s="24" t="str">
        <f>_xlfn.IFNA(VLOOKUP(C8695,list!$G$2:$I$10,2,FALSE),"")</f>
        <v/>
      </c>
      <c r="E8695" s="24" t="str">
        <f>_xlfn.IFNA(VLOOKUP(C8695,list!G:I,3,FALSE),"")</f>
        <v/>
      </c>
      <c r="O8695" s="26" t="str">
        <f t="shared" si="677"/>
        <v/>
      </c>
      <c r="P8695" s="28" t="str">
        <f t="shared" si="681"/>
        <v/>
      </c>
      <c r="Q8695" s="24" t="str">
        <f t="shared" si="678"/>
        <v/>
      </c>
      <c r="R8695" s="24" t="str">
        <f t="shared" si="679"/>
        <v/>
      </c>
      <c r="S8695" s="27" t="str">
        <f t="shared" si="680"/>
        <v/>
      </c>
    </row>
    <row r="8696" spans="2:19" x14ac:dyDescent="0.3">
      <c r="B8696" s="24" t="str">
        <f>_xlfn.IFNA(VLOOKUP(A8696,list!B:C,2,FALSE),"")</f>
        <v/>
      </c>
      <c r="D8696" s="24" t="str">
        <f>_xlfn.IFNA(VLOOKUP(C8696,list!$G$2:$I$10,2,FALSE),"")</f>
        <v/>
      </c>
      <c r="E8696" s="24" t="str">
        <f>_xlfn.IFNA(VLOOKUP(C8696,list!G:I,3,FALSE),"")</f>
        <v/>
      </c>
      <c r="O8696" s="26" t="str">
        <f t="shared" si="677"/>
        <v/>
      </c>
      <c r="P8696" s="28" t="str">
        <f t="shared" si="681"/>
        <v/>
      </c>
      <c r="Q8696" s="24" t="str">
        <f t="shared" si="678"/>
        <v/>
      </c>
      <c r="R8696" s="24" t="str">
        <f t="shared" si="679"/>
        <v/>
      </c>
      <c r="S8696" s="27" t="str">
        <f t="shared" si="680"/>
        <v/>
      </c>
    </row>
    <row r="8697" spans="2:19" x14ac:dyDescent="0.3">
      <c r="B8697" s="24" t="str">
        <f>_xlfn.IFNA(VLOOKUP(A8697,list!B:C,2,FALSE),"")</f>
        <v/>
      </c>
      <c r="D8697" s="24" t="str">
        <f>_xlfn.IFNA(VLOOKUP(C8697,list!$G$2:$I$10,2,FALSE),"")</f>
        <v/>
      </c>
      <c r="E8697" s="24" t="str">
        <f>_xlfn.IFNA(VLOOKUP(C8697,list!G:I,3,FALSE),"")</f>
        <v/>
      </c>
      <c r="O8697" s="26" t="str">
        <f t="shared" si="677"/>
        <v/>
      </c>
      <c r="P8697" s="28" t="str">
        <f t="shared" si="681"/>
        <v/>
      </c>
      <c r="Q8697" s="24" t="str">
        <f t="shared" si="678"/>
        <v/>
      </c>
      <c r="R8697" s="24" t="str">
        <f t="shared" si="679"/>
        <v/>
      </c>
      <c r="S8697" s="27" t="str">
        <f t="shared" si="680"/>
        <v/>
      </c>
    </row>
    <row r="8698" spans="2:19" x14ac:dyDescent="0.3">
      <c r="B8698" s="24" t="str">
        <f>_xlfn.IFNA(VLOOKUP(A8698,list!B:C,2,FALSE),"")</f>
        <v/>
      </c>
      <c r="D8698" s="24" t="str">
        <f>_xlfn.IFNA(VLOOKUP(C8698,list!$G$2:$I$10,2,FALSE),"")</f>
        <v/>
      </c>
      <c r="E8698" s="24" t="str">
        <f>_xlfn.IFNA(VLOOKUP(C8698,list!G:I,3,FALSE),"")</f>
        <v/>
      </c>
      <c r="O8698" s="26" t="str">
        <f t="shared" si="677"/>
        <v/>
      </c>
      <c r="P8698" s="28" t="str">
        <f t="shared" si="681"/>
        <v/>
      </c>
      <c r="Q8698" s="24" t="str">
        <f t="shared" si="678"/>
        <v/>
      </c>
      <c r="R8698" s="24" t="str">
        <f t="shared" si="679"/>
        <v/>
      </c>
      <c r="S8698" s="27" t="str">
        <f t="shared" si="680"/>
        <v/>
      </c>
    </row>
    <row r="8699" spans="2:19" x14ac:dyDescent="0.3">
      <c r="B8699" s="24" t="str">
        <f>_xlfn.IFNA(VLOOKUP(A8699,list!B:C,2,FALSE),"")</f>
        <v/>
      </c>
      <c r="D8699" s="24" t="str">
        <f>_xlfn.IFNA(VLOOKUP(C8699,list!$G$2:$I$10,2,FALSE),"")</f>
        <v/>
      </c>
      <c r="E8699" s="24" t="str">
        <f>_xlfn.IFNA(VLOOKUP(C8699,list!G:I,3,FALSE),"")</f>
        <v/>
      </c>
      <c r="O8699" s="26" t="str">
        <f t="shared" si="677"/>
        <v/>
      </c>
      <c r="P8699" s="28" t="str">
        <f t="shared" si="681"/>
        <v/>
      </c>
      <c r="Q8699" s="24" t="str">
        <f t="shared" si="678"/>
        <v/>
      </c>
      <c r="R8699" s="24" t="str">
        <f t="shared" si="679"/>
        <v/>
      </c>
      <c r="S8699" s="27" t="str">
        <f t="shared" si="680"/>
        <v/>
      </c>
    </row>
    <row r="8700" spans="2:19" x14ac:dyDescent="0.3">
      <c r="B8700" s="24" t="str">
        <f>_xlfn.IFNA(VLOOKUP(A8700,list!B:C,2,FALSE),"")</f>
        <v/>
      </c>
      <c r="D8700" s="24" t="str">
        <f>_xlfn.IFNA(VLOOKUP(C8700,list!$G$2:$I$10,2,FALSE),"")</f>
        <v/>
      </c>
      <c r="E8700" s="24" t="str">
        <f>_xlfn.IFNA(VLOOKUP(C8700,list!G:I,3,FALSE),"")</f>
        <v/>
      </c>
      <c r="O8700" s="26" t="str">
        <f t="shared" si="677"/>
        <v/>
      </c>
      <c r="P8700" s="28" t="str">
        <f t="shared" si="681"/>
        <v/>
      </c>
      <c r="Q8700" s="24" t="str">
        <f t="shared" si="678"/>
        <v/>
      </c>
      <c r="R8700" s="24" t="str">
        <f t="shared" si="679"/>
        <v/>
      </c>
      <c r="S8700" s="27" t="str">
        <f t="shared" si="680"/>
        <v/>
      </c>
    </row>
    <row r="8701" spans="2:19" x14ac:dyDescent="0.3">
      <c r="B8701" s="24" t="str">
        <f>_xlfn.IFNA(VLOOKUP(A8701,list!B:C,2,FALSE),"")</f>
        <v/>
      </c>
      <c r="D8701" s="24" t="str">
        <f>_xlfn.IFNA(VLOOKUP(C8701,list!$G$2:$I$10,2,FALSE),"")</f>
        <v/>
      </c>
      <c r="E8701" s="24" t="str">
        <f>_xlfn.IFNA(VLOOKUP(C8701,list!G:I,3,FALSE),"")</f>
        <v/>
      </c>
      <c r="O8701" s="26" t="str">
        <f t="shared" si="677"/>
        <v/>
      </c>
      <c r="P8701" s="28" t="str">
        <f t="shared" si="681"/>
        <v/>
      </c>
      <c r="Q8701" s="24" t="str">
        <f t="shared" si="678"/>
        <v/>
      </c>
      <c r="R8701" s="24" t="str">
        <f t="shared" si="679"/>
        <v/>
      </c>
      <c r="S8701" s="27" t="str">
        <f t="shared" si="680"/>
        <v/>
      </c>
    </row>
    <row r="8702" spans="2:19" x14ac:dyDescent="0.3">
      <c r="B8702" s="24" t="str">
        <f>_xlfn.IFNA(VLOOKUP(A8702,list!B:C,2,FALSE),"")</f>
        <v/>
      </c>
      <c r="D8702" s="24" t="str">
        <f>_xlfn.IFNA(VLOOKUP(C8702,list!$G$2:$I$10,2,FALSE),"")</f>
        <v/>
      </c>
      <c r="E8702" s="24" t="str">
        <f>_xlfn.IFNA(VLOOKUP(C8702,list!G:I,3,FALSE),"")</f>
        <v/>
      </c>
      <c r="O8702" s="26" t="str">
        <f t="shared" si="677"/>
        <v/>
      </c>
      <c r="P8702" s="28" t="str">
        <f t="shared" si="681"/>
        <v/>
      </c>
      <c r="Q8702" s="24" t="str">
        <f t="shared" si="678"/>
        <v/>
      </c>
      <c r="R8702" s="24" t="str">
        <f t="shared" si="679"/>
        <v/>
      </c>
      <c r="S8702" s="27" t="str">
        <f t="shared" si="680"/>
        <v/>
      </c>
    </row>
    <row r="8703" spans="2:19" x14ac:dyDescent="0.3">
      <c r="B8703" s="24" t="str">
        <f>_xlfn.IFNA(VLOOKUP(A8703,list!B:C,2,FALSE),"")</f>
        <v/>
      </c>
      <c r="D8703" s="24" t="str">
        <f>_xlfn.IFNA(VLOOKUP(C8703,list!$G$2:$I$10,2,FALSE),"")</f>
        <v/>
      </c>
      <c r="E8703" s="24" t="str">
        <f>_xlfn.IFNA(VLOOKUP(C8703,list!G:I,3,FALSE),"")</f>
        <v/>
      </c>
      <c r="O8703" s="26" t="str">
        <f t="shared" si="677"/>
        <v/>
      </c>
      <c r="P8703" s="28" t="str">
        <f t="shared" si="681"/>
        <v/>
      </c>
      <c r="Q8703" s="24" t="str">
        <f t="shared" si="678"/>
        <v/>
      </c>
      <c r="R8703" s="24" t="str">
        <f t="shared" si="679"/>
        <v/>
      </c>
      <c r="S8703" s="27" t="str">
        <f t="shared" si="680"/>
        <v/>
      </c>
    </row>
    <row r="8704" spans="2:19" x14ac:dyDescent="0.3">
      <c r="B8704" s="24" t="str">
        <f>_xlfn.IFNA(VLOOKUP(A8704,list!B:C,2,FALSE),"")</f>
        <v/>
      </c>
      <c r="D8704" s="24" t="str">
        <f>_xlfn.IFNA(VLOOKUP(C8704,list!$G$2:$I$10,2,FALSE),"")</f>
        <v/>
      </c>
      <c r="E8704" s="24" t="str">
        <f>_xlfn.IFNA(VLOOKUP(C8704,list!G:I,3,FALSE),"")</f>
        <v/>
      </c>
      <c r="O8704" s="26" t="str">
        <f t="shared" si="677"/>
        <v/>
      </c>
      <c r="P8704" s="28" t="str">
        <f t="shared" si="681"/>
        <v/>
      </c>
      <c r="Q8704" s="24" t="str">
        <f t="shared" si="678"/>
        <v/>
      </c>
      <c r="R8704" s="24" t="str">
        <f t="shared" si="679"/>
        <v/>
      </c>
      <c r="S8704" s="27" t="str">
        <f t="shared" si="680"/>
        <v/>
      </c>
    </row>
    <row r="8705" spans="2:19" x14ac:dyDescent="0.3">
      <c r="B8705" s="24" t="str">
        <f>_xlfn.IFNA(VLOOKUP(A8705,list!B:C,2,FALSE),"")</f>
        <v/>
      </c>
      <c r="D8705" s="24" t="str">
        <f>_xlfn.IFNA(VLOOKUP(C8705,list!$G$2:$I$10,2,FALSE),"")</f>
        <v/>
      </c>
      <c r="E8705" s="24" t="str">
        <f>_xlfn.IFNA(VLOOKUP(C8705,list!G:I,3,FALSE),"")</f>
        <v/>
      </c>
      <c r="O8705" s="26" t="str">
        <f t="shared" si="677"/>
        <v/>
      </c>
      <c r="P8705" s="28" t="str">
        <f t="shared" si="681"/>
        <v/>
      </c>
      <c r="Q8705" s="24" t="str">
        <f t="shared" si="678"/>
        <v/>
      </c>
      <c r="R8705" s="24" t="str">
        <f t="shared" si="679"/>
        <v/>
      </c>
      <c r="S8705" s="27" t="str">
        <f t="shared" si="680"/>
        <v/>
      </c>
    </row>
    <row r="8706" spans="2:19" x14ac:dyDescent="0.3">
      <c r="B8706" s="24" t="str">
        <f>_xlfn.IFNA(VLOOKUP(A8706,list!B:C,2,FALSE),"")</f>
        <v/>
      </c>
      <c r="D8706" s="24" t="str">
        <f>_xlfn.IFNA(VLOOKUP(C8706,list!$G$2:$I$10,2,FALSE),"")</f>
        <v/>
      </c>
      <c r="E8706" s="24" t="str">
        <f>_xlfn.IFNA(VLOOKUP(C8706,list!G:I,3,FALSE),"")</f>
        <v/>
      </c>
      <c r="O8706" s="26" t="str">
        <f t="shared" ref="O8706:O8769" si="682">IFERROR(IF(H8706="","",DATE(YEAR(H8706),MONTH(H8706),1)),"")</f>
        <v/>
      </c>
      <c r="P8706" s="28" t="str">
        <f t="shared" si="681"/>
        <v/>
      </c>
      <c r="Q8706" s="24" t="str">
        <f t="shared" ref="Q8706:Q8769" si="683">IFERROR(IF(J8706="","",MONTH(EOMONTH(J8706,(DAY(J8706)&gt;15)+0))),"")</f>
        <v/>
      </c>
      <c r="R8706" s="24" t="str">
        <f t="shared" ref="R8706:R8769" si="684">IFERROR(IF(J8706="","",IF(AND(MONTH(J8706)=12,Q8706=1),YEAR(J8706)+1,YEAR(J8706))),"")</f>
        <v/>
      </c>
      <c r="S8706" s="27" t="str">
        <f t="shared" ref="S8706:S8769" si="685">IF(OR(Q8706="",R8706=""),"",DATE(R8706,Q8706,1))</f>
        <v/>
      </c>
    </row>
    <row r="8707" spans="2:19" x14ac:dyDescent="0.3">
      <c r="B8707" s="24" t="str">
        <f>_xlfn.IFNA(VLOOKUP(A8707,list!B:C,2,FALSE),"")</f>
        <v/>
      </c>
      <c r="D8707" s="24" t="str">
        <f>_xlfn.IFNA(VLOOKUP(C8707,list!$G$2:$I$10,2,FALSE),"")</f>
        <v/>
      </c>
      <c r="E8707" s="24" t="str">
        <f>_xlfn.IFNA(VLOOKUP(C8707,list!G:I,3,FALSE),"")</f>
        <v/>
      </c>
      <c r="O8707" s="26" t="str">
        <f t="shared" si="682"/>
        <v/>
      </c>
      <c r="P8707" s="28" t="str">
        <f t="shared" ref="P8707:P8770" si="686">IFERROR(IF(J8707&gt;0,((J8707-H8707)/7),""),"")</f>
        <v/>
      </c>
      <c r="Q8707" s="24" t="str">
        <f t="shared" si="683"/>
        <v/>
      </c>
      <c r="R8707" s="24" t="str">
        <f t="shared" si="684"/>
        <v/>
      </c>
      <c r="S8707" s="27" t="str">
        <f t="shared" si="685"/>
        <v/>
      </c>
    </row>
    <row r="8708" spans="2:19" x14ac:dyDescent="0.3">
      <c r="B8708" s="24" t="str">
        <f>_xlfn.IFNA(VLOOKUP(A8708,list!B:C,2,FALSE),"")</f>
        <v/>
      </c>
      <c r="D8708" s="24" t="str">
        <f>_xlfn.IFNA(VLOOKUP(C8708,list!$G$2:$I$10,2,FALSE),"")</f>
        <v/>
      </c>
      <c r="E8708" s="24" t="str">
        <f>_xlfn.IFNA(VLOOKUP(C8708,list!G:I,3,FALSE),"")</f>
        <v/>
      </c>
      <c r="O8708" s="26" t="str">
        <f t="shared" si="682"/>
        <v/>
      </c>
      <c r="P8708" s="28" t="str">
        <f t="shared" si="686"/>
        <v/>
      </c>
      <c r="Q8708" s="24" t="str">
        <f t="shared" si="683"/>
        <v/>
      </c>
      <c r="R8708" s="24" t="str">
        <f t="shared" si="684"/>
        <v/>
      </c>
      <c r="S8708" s="27" t="str">
        <f t="shared" si="685"/>
        <v/>
      </c>
    </row>
    <row r="8709" spans="2:19" x14ac:dyDescent="0.3">
      <c r="B8709" s="24" t="str">
        <f>_xlfn.IFNA(VLOOKUP(A8709,list!B:C,2,FALSE),"")</f>
        <v/>
      </c>
      <c r="D8709" s="24" t="str">
        <f>_xlfn.IFNA(VLOOKUP(C8709,list!$G$2:$I$10,2,FALSE),"")</f>
        <v/>
      </c>
      <c r="E8709" s="24" t="str">
        <f>_xlfn.IFNA(VLOOKUP(C8709,list!G:I,3,FALSE),"")</f>
        <v/>
      </c>
      <c r="O8709" s="26" t="str">
        <f t="shared" si="682"/>
        <v/>
      </c>
      <c r="P8709" s="28" t="str">
        <f t="shared" si="686"/>
        <v/>
      </c>
      <c r="Q8709" s="24" t="str">
        <f t="shared" si="683"/>
        <v/>
      </c>
      <c r="R8709" s="24" t="str">
        <f t="shared" si="684"/>
        <v/>
      </c>
      <c r="S8709" s="27" t="str">
        <f t="shared" si="685"/>
        <v/>
      </c>
    </row>
    <row r="8710" spans="2:19" x14ac:dyDescent="0.3">
      <c r="B8710" s="24" t="str">
        <f>_xlfn.IFNA(VLOOKUP(A8710,list!B:C,2,FALSE),"")</f>
        <v/>
      </c>
      <c r="D8710" s="24" t="str">
        <f>_xlfn.IFNA(VLOOKUP(C8710,list!$G$2:$I$10,2,FALSE),"")</f>
        <v/>
      </c>
      <c r="E8710" s="24" t="str">
        <f>_xlfn.IFNA(VLOOKUP(C8710,list!G:I,3,FALSE),"")</f>
        <v/>
      </c>
      <c r="O8710" s="26" t="str">
        <f t="shared" si="682"/>
        <v/>
      </c>
      <c r="P8710" s="28" t="str">
        <f t="shared" si="686"/>
        <v/>
      </c>
      <c r="Q8710" s="24" t="str">
        <f t="shared" si="683"/>
        <v/>
      </c>
      <c r="R8710" s="24" t="str">
        <f t="shared" si="684"/>
        <v/>
      </c>
      <c r="S8710" s="27" t="str">
        <f t="shared" si="685"/>
        <v/>
      </c>
    </row>
    <row r="8711" spans="2:19" x14ac:dyDescent="0.3">
      <c r="B8711" s="24" t="str">
        <f>_xlfn.IFNA(VLOOKUP(A8711,list!B:C,2,FALSE),"")</f>
        <v/>
      </c>
      <c r="D8711" s="24" t="str">
        <f>_xlfn.IFNA(VLOOKUP(C8711,list!$G$2:$I$10,2,FALSE),"")</f>
        <v/>
      </c>
      <c r="E8711" s="24" t="str">
        <f>_xlfn.IFNA(VLOOKUP(C8711,list!G:I,3,FALSE),"")</f>
        <v/>
      </c>
      <c r="O8711" s="26" t="str">
        <f t="shared" si="682"/>
        <v/>
      </c>
      <c r="P8711" s="28" t="str">
        <f t="shared" si="686"/>
        <v/>
      </c>
      <c r="Q8711" s="24" t="str">
        <f t="shared" si="683"/>
        <v/>
      </c>
      <c r="R8711" s="24" t="str">
        <f t="shared" si="684"/>
        <v/>
      </c>
      <c r="S8711" s="27" t="str">
        <f t="shared" si="685"/>
        <v/>
      </c>
    </row>
    <row r="8712" spans="2:19" x14ac:dyDescent="0.3">
      <c r="B8712" s="24" t="str">
        <f>_xlfn.IFNA(VLOOKUP(A8712,list!B:C,2,FALSE),"")</f>
        <v/>
      </c>
      <c r="D8712" s="24" t="str">
        <f>_xlfn.IFNA(VLOOKUP(C8712,list!$G$2:$I$10,2,FALSE),"")</f>
        <v/>
      </c>
      <c r="E8712" s="24" t="str">
        <f>_xlfn.IFNA(VLOOKUP(C8712,list!G:I,3,FALSE),"")</f>
        <v/>
      </c>
      <c r="O8712" s="26" t="str">
        <f t="shared" si="682"/>
        <v/>
      </c>
      <c r="P8712" s="28" t="str">
        <f t="shared" si="686"/>
        <v/>
      </c>
      <c r="Q8712" s="24" t="str">
        <f t="shared" si="683"/>
        <v/>
      </c>
      <c r="R8712" s="24" t="str">
        <f t="shared" si="684"/>
        <v/>
      </c>
      <c r="S8712" s="27" t="str">
        <f t="shared" si="685"/>
        <v/>
      </c>
    </row>
    <row r="8713" spans="2:19" x14ac:dyDescent="0.3">
      <c r="B8713" s="24" t="str">
        <f>_xlfn.IFNA(VLOOKUP(A8713,list!B:C,2,FALSE),"")</f>
        <v/>
      </c>
      <c r="D8713" s="24" t="str">
        <f>_xlfn.IFNA(VLOOKUP(C8713,list!$G$2:$I$10,2,FALSE),"")</f>
        <v/>
      </c>
      <c r="E8713" s="24" t="str">
        <f>_xlfn.IFNA(VLOOKUP(C8713,list!G:I,3,FALSE),"")</f>
        <v/>
      </c>
      <c r="O8713" s="26" t="str">
        <f t="shared" si="682"/>
        <v/>
      </c>
      <c r="P8713" s="28" t="str">
        <f t="shared" si="686"/>
        <v/>
      </c>
      <c r="Q8713" s="24" t="str">
        <f t="shared" si="683"/>
        <v/>
      </c>
      <c r="R8713" s="24" t="str">
        <f t="shared" si="684"/>
        <v/>
      </c>
      <c r="S8713" s="27" t="str">
        <f t="shared" si="685"/>
        <v/>
      </c>
    </row>
    <row r="8714" spans="2:19" x14ac:dyDescent="0.3">
      <c r="B8714" s="24" t="str">
        <f>_xlfn.IFNA(VLOOKUP(A8714,list!B:C,2,FALSE),"")</f>
        <v/>
      </c>
      <c r="D8714" s="24" t="str">
        <f>_xlfn.IFNA(VLOOKUP(C8714,list!$G$2:$I$10,2,FALSE),"")</f>
        <v/>
      </c>
      <c r="E8714" s="24" t="str">
        <f>_xlfn.IFNA(VLOOKUP(C8714,list!G:I,3,FALSE),"")</f>
        <v/>
      </c>
      <c r="O8714" s="26" t="str">
        <f t="shared" si="682"/>
        <v/>
      </c>
      <c r="P8714" s="28" t="str">
        <f t="shared" si="686"/>
        <v/>
      </c>
      <c r="Q8714" s="24" t="str">
        <f t="shared" si="683"/>
        <v/>
      </c>
      <c r="R8714" s="24" t="str">
        <f t="shared" si="684"/>
        <v/>
      </c>
      <c r="S8714" s="27" t="str">
        <f t="shared" si="685"/>
        <v/>
      </c>
    </row>
    <row r="8715" spans="2:19" x14ac:dyDescent="0.3">
      <c r="B8715" s="24" t="str">
        <f>_xlfn.IFNA(VLOOKUP(A8715,list!B:C,2,FALSE),"")</f>
        <v/>
      </c>
      <c r="D8715" s="24" t="str">
        <f>_xlfn.IFNA(VLOOKUP(C8715,list!$G$2:$I$10,2,FALSE),"")</f>
        <v/>
      </c>
      <c r="E8715" s="24" t="str">
        <f>_xlfn.IFNA(VLOOKUP(C8715,list!G:I,3,FALSE),"")</f>
        <v/>
      </c>
      <c r="O8715" s="26" t="str">
        <f t="shared" si="682"/>
        <v/>
      </c>
      <c r="P8715" s="28" t="str">
        <f t="shared" si="686"/>
        <v/>
      </c>
      <c r="Q8715" s="24" t="str">
        <f t="shared" si="683"/>
        <v/>
      </c>
      <c r="R8715" s="24" t="str">
        <f t="shared" si="684"/>
        <v/>
      </c>
      <c r="S8715" s="27" t="str">
        <f t="shared" si="685"/>
        <v/>
      </c>
    </row>
    <row r="8716" spans="2:19" x14ac:dyDescent="0.3">
      <c r="B8716" s="24" t="str">
        <f>_xlfn.IFNA(VLOOKUP(A8716,list!B:C,2,FALSE),"")</f>
        <v/>
      </c>
      <c r="D8716" s="24" t="str">
        <f>_xlfn.IFNA(VLOOKUP(C8716,list!$G$2:$I$10,2,FALSE),"")</f>
        <v/>
      </c>
      <c r="E8716" s="24" t="str">
        <f>_xlfn.IFNA(VLOOKUP(C8716,list!G:I,3,FALSE),"")</f>
        <v/>
      </c>
      <c r="O8716" s="26" t="str">
        <f t="shared" si="682"/>
        <v/>
      </c>
      <c r="P8716" s="28" t="str">
        <f t="shared" si="686"/>
        <v/>
      </c>
      <c r="Q8716" s="24" t="str">
        <f t="shared" si="683"/>
        <v/>
      </c>
      <c r="R8716" s="24" t="str">
        <f t="shared" si="684"/>
        <v/>
      </c>
      <c r="S8716" s="27" t="str">
        <f t="shared" si="685"/>
        <v/>
      </c>
    </row>
    <row r="8717" spans="2:19" x14ac:dyDescent="0.3">
      <c r="B8717" s="24" t="str">
        <f>_xlfn.IFNA(VLOOKUP(A8717,list!B:C,2,FALSE),"")</f>
        <v/>
      </c>
      <c r="D8717" s="24" t="str">
        <f>_xlfn.IFNA(VLOOKUP(C8717,list!$G$2:$I$10,2,FALSE),"")</f>
        <v/>
      </c>
      <c r="E8717" s="24" t="str">
        <f>_xlfn.IFNA(VLOOKUP(C8717,list!G:I,3,FALSE),"")</f>
        <v/>
      </c>
      <c r="O8717" s="26" t="str">
        <f t="shared" si="682"/>
        <v/>
      </c>
      <c r="P8717" s="28" t="str">
        <f t="shared" si="686"/>
        <v/>
      </c>
      <c r="Q8717" s="24" t="str">
        <f t="shared" si="683"/>
        <v/>
      </c>
      <c r="R8717" s="24" t="str">
        <f t="shared" si="684"/>
        <v/>
      </c>
      <c r="S8717" s="27" t="str">
        <f t="shared" si="685"/>
        <v/>
      </c>
    </row>
    <row r="8718" spans="2:19" x14ac:dyDescent="0.3">
      <c r="B8718" s="24" t="str">
        <f>_xlfn.IFNA(VLOOKUP(A8718,list!B:C,2,FALSE),"")</f>
        <v/>
      </c>
      <c r="D8718" s="24" t="str">
        <f>_xlfn.IFNA(VLOOKUP(C8718,list!$G$2:$I$10,2,FALSE),"")</f>
        <v/>
      </c>
      <c r="E8718" s="24" t="str">
        <f>_xlfn.IFNA(VLOOKUP(C8718,list!G:I,3,FALSE),"")</f>
        <v/>
      </c>
      <c r="O8718" s="26" t="str">
        <f t="shared" si="682"/>
        <v/>
      </c>
      <c r="P8718" s="28" t="str">
        <f t="shared" si="686"/>
        <v/>
      </c>
      <c r="Q8718" s="24" t="str">
        <f t="shared" si="683"/>
        <v/>
      </c>
      <c r="R8718" s="24" t="str">
        <f t="shared" si="684"/>
        <v/>
      </c>
      <c r="S8718" s="27" t="str">
        <f t="shared" si="685"/>
        <v/>
      </c>
    </row>
    <row r="8719" spans="2:19" x14ac:dyDescent="0.3">
      <c r="B8719" s="24" t="str">
        <f>_xlfn.IFNA(VLOOKUP(A8719,list!B:C,2,FALSE),"")</f>
        <v/>
      </c>
      <c r="D8719" s="24" t="str">
        <f>_xlfn.IFNA(VLOOKUP(C8719,list!$G$2:$I$10,2,FALSE),"")</f>
        <v/>
      </c>
      <c r="E8719" s="24" t="str">
        <f>_xlfn.IFNA(VLOOKUP(C8719,list!G:I,3,FALSE),"")</f>
        <v/>
      </c>
      <c r="O8719" s="26" t="str">
        <f t="shared" si="682"/>
        <v/>
      </c>
      <c r="P8719" s="28" t="str">
        <f t="shared" si="686"/>
        <v/>
      </c>
      <c r="Q8719" s="24" t="str">
        <f t="shared" si="683"/>
        <v/>
      </c>
      <c r="R8719" s="24" t="str">
        <f t="shared" si="684"/>
        <v/>
      </c>
      <c r="S8719" s="27" t="str">
        <f t="shared" si="685"/>
        <v/>
      </c>
    </row>
    <row r="8720" spans="2:19" x14ac:dyDescent="0.3">
      <c r="B8720" s="24" t="str">
        <f>_xlfn.IFNA(VLOOKUP(A8720,list!B:C,2,FALSE),"")</f>
        <v/>
      </c>
      <c r="D8720" s="24" t="str">
        <f>_xlfn.IFNA(VLOOKUP(C8720,list!$G$2:$I$10,2,FALSE),"")</f>
        <v/>
      </c>
      <c r="E8720" s="24" t="str">
        <f>_xlfn.IFNA(VLOOKUP(C8720,list!G:I,3,FALSE),"")</f>
        <v/>
      </c>
      <c r="O8720" s="26" t="str">
        <f t="shared" si="682"/>
        <v/>
      </c>
      <c r="P8720" s="28" t="str">
        <f t="shared" si="686"/>
        <v/>
      </c>
      <c r="Q8720" s="24" t="str">
        <f t="shared" si="683"/>
        <v/>
      </c>
      <c r="R8720" s="24" t="str">
        <f t="shared" si="684"/>
        <v/>
      </c>
      <c r="S8720" s="27" t="str">
        <f t="shared" si="685"/>
        <v/>
      </c>
    </row>
    <row r="8721" spans="2:19" x14ac:dyDescent="0.3">
      <c r="B8721" s="24" t="str">
        <f>_xlfn.IFNA(VLOOKUP(A8721,list!B:C,2,FALSE),"")</f>
        <v/>
      </c>
      <c r="D8721" s="24" t="str">
        <f>_xlfn.IFNA(VLOOKUP(C8721,list!$G$2:$I$10,2,FALSE),"")</f>
        <v/>
      </c>
      <c r="E8721" s="24" t="str">
        <f>_xlfn.IFNA(VLOOKUP(C8721,list!G:I,3,FALSE),"")</f>
        <v/>
      </c>
      <c r="O8721" s="26" t="str">
        <f t="shared" si="682"/>
        <v/>
      </c>
      <c r="P8721" s="28" t="str">
        <f t="shared" si="686"/>
        <v/>
      </c>
      <c r="Q8721" s="24" t="str">
        <f t="shared" si="683"/>
        <v/>
      </c>
      <c r="R8721" s="24" t="str">
        <f t="shared" si="684"/>
        <v/>
      </c>
      <c r="S8721" s="27" t="str">
        <f t="shared" si="685"/>
        <v/>
      </c>
    </row>
    <row r="8722" spans="2:19" x14ac:dyDescent="0.3">
      <c r="B8722" s="24" t="str">
        <f>_xlfn.IFNA(VLOOKUP(A8722,list!B:C,2,FALSE),"")</f>
        <v/>
      </c>
      <c r="D8722" s="24" t="str">
        <f>_xlfn.IFNA(VLOOKUP(C8722,list!$G$2:$I$10,2,FALSE),"")</f>
        <v/>
      </c>
      <c r="E8722" s="24" t="str">
        <f>_xlfn.IFNA(VLOOKUP(C8722,list!G:I,3,FALSE),"")</f>
        <v/>
      </c>
      <c r="O8722" s="26" t="str">
        <f t="shared" si="682"/>
        <v/>
      </c>
      <c r="P8722" s="28" t="str">
        <f t="shared" si="686"/>
        <v/>
      </c>
      <c r="Q8722" s="24" t="str">
        <f t="shared" si="683"/>
        <v/>
      </c>
      <c r="R8722" s="24" t="str">
        <f t="shared" si="684"/>
        <v/>
      </c>
      <c r="S8722" s="27" t="str">
        <f t="shared" si="685"/>
        <v/>
      </c>
    </row>
    <row r="8723" spans="2:19" x14ac:dyDescent="0.3">
      <c r="B8723" s="24" t="str">
        <f>_xlfn.IFNA(VLOOKUP(A8723,list!B:C,2,FALSE),"")</f>
        <v/>
      </c>
      <c r="D8723" s="24" t="str">
        <f>_xlfn.IFNA(VLOOKUP(C8723,list!$G$2:$I$10,2,FALSE),"")</f>
        <v/>
      </c>
      <c r="E8723" s="24" t="str">
        <f>_xlfn.IFNA(VLOOKUP(C8723,list!G:I,3,FALSE),"")</f>
        <v/>
      </c>
      <c r="O8723" s="26" t="str">
        <f t="shared" si="682"/>
        <v/>
      </c>
      <c r="P8723" s="28" t="str">
        <f t="shared" si="686"/>
        <v/>
      </c>
      <c r="Q8723" s="24" t="str">
        <f t="shared" si="683"/>
        <v/>
      </c>
      <c r="R8723" s="24" t="str">
        <f t="shared" si="684"/>
        <v/>
      </c>
      <c r="S8723" s="27" t="str">
        <f t="shared" si="685"/>
        <v/>
      </c>
    </row>
    <row r="8724" spans="2:19" x14ac:dyDescent="0.3">
      <c r="B8724" s="24" t="str">
        <f>_xlfn.IFNA(VLOOKUP(A8724,list!B:C,2,FALSE),"")</f>
        <v/>
      </c>
      <c r="D8724" s="24" t="str">
        <f>_xlfn.IFNA(VLOOKUP(C8724,list!$G$2:$I$10,2,FALSE),"")</f>
        <v/>
      </c>
      <c r="E8724" s="24" t="str">
        <f>_xlfn.IFNA(VLOOKUP(C8724,list!G:I,3,FALSE),"")</f>
        <v/>
      </c>
      <c r="O8724" s="26" t="str">
        <f t="shared" si="682"/>
        <v/>
      </c>
      <c r="P8724" s="28" t="str">
        <f t="shared" si="686"/>
        <v/>
      </c>
      <c r="Q8724" s="24" t="str">
        <f t="shared" si="683"/>
        <v/>
      </c>
      <c r="R8724" s="24" t="str">
        <f t="shared" si="684"/>
        <v/>
      </c>
      <c r="S8724" s="27" t="str">
        <f t="shared" si="685"/>
        <v/>
      </c>
    </row>
    <row r="8725" spans="2:19" x14ac:dyDescent="0.3">
      <c r="B8725" s="24" t="str">
        <f>_xlfn.IFNA(VLOOKUP(A8725,list!B:C,2,FALSE),"")</f>
        <v/>
      </c>
      <c r="D8725" s="24" t="str">
        <f>_xlfn.IFNA(VLOOKUP(C8725,list!$G$2:$I$10,2,FALSE),"")</f>
        <v/>
      </c>
      <c r="E8725" s="24" t="str">
        <f>_xlfn.IFNA(VLOOKUP(C8725,list!G:I,3,FALSE),"")</f>
        <v/>
      </c>
      <c r="O8725" s="26" t="str">
        <f t="shared" si="682"/>
        <v/>
      </c>
      <c r="P8725" s="28" t="str">
        <f t="shared" si="686"/>
        <v/>
      </c>
      <c r="Q8725" s="24" t="str">
        <f t="shared" si="683"/>
        <v/>
      </c>
      <c r="R8725" s="24" t="str">
        <f t="shared" si="684"/>
        <v/>
      </c>
      <c r="S8725" s="27" t="str">
        <f t="shared" si="685"/>
        <v/>
      </c>
    </row>
    <row r="8726" spans="2:19" x14ac:dyDescent="0.3">
      <c r="B8726" s="24" t="str">
        <f>_xlfn.IFNA(VLOOKUP(A8726,list!B:C,2,FALSE),"")</f>
        <v/>
      </c>
      <c r="D8726" s="24" t="str">
        <f>_xlfn.IFNA(VLOOKUP(C8726,list!$G$2:$I$10,2,FALSE),"")</f>
        <v/>
      </c>
      <c r="E8726" s="24" t="str">
        <f>_xlfn.IFNA(VLOOKUP(C8726,list!G:I,3,FALSE),"")</f>
        <v/>
      </c>
      <c r="O8726" s="26" t="str">
        <f t="shared" si="682"/>
        <v/>
      </c>
      <c r="P8726" s="28" t="str">
        <f t="shared" si="686"/>
        <v/>
      </c>
      <c r="Q8726" s="24" t="str">
        <f t="shared" si="683"/>
        <v/>
      </c>
      <c r="R8726" s="24" t="str">
        <f t="shared" si="684"/>
        <v/>
      </c>
      <c r="S8726" s="27" t="str">
        <f t="shared" si="685"/>
        <v/>
      </c>
    </row>
    <row r="8727" spans="2:19" x14ac:dyDescent="0.3">
      <c r="B8727" s="24" t="str">
        <f>_xlfn.IFNA(VLOOKUP(A8727,list!B:C,2,FALSE),"")</f>
        <v/>
      </c>
      <c r="D8727" s="24" t="str">
        <f>_xlfn.IFNA(VLOOKUP(C8727,list!$G$2:$I$10,2,FALSE),"")</f>
        <v/>
      </c>
      <c r="E8727" s="24" t="str">
        <f>_xlfn.IFNA(VLOOKUP(C8727,list!G:I,3,FALSE),"")</f>
        <v/>
      </c>
      <c r="O8727" s="26" t="str">
        <f t="shared" si="682"/>
        <v/>
      </c>
      <c r="P8727" s="28" t="str">
        <f t="shared" si="686"/>
        <v/>
      </c>
      <c r="Q8727" s="24" t="str">
        <f t="shared" si="683"/>
        <v/>
      </c>
      <c r="R8727" s="24" t="str">
        <f t="shared" si="684"/>
        <v/>
      </c>
      <c r="S8727" s="27" t="str">
        <f t="shared" si="685"/>
        <v/>
      </c>
    </row>
    <row r="8728" spans="2:19" x14ac:dyDescent="0.3">
      <c r="B8728" s="24" t="str">
        <f>_xlfn.IFNA(VLOOKUP(A8728,list!B:C,2,FALSE),"")</f>
        <v/>
      </c>
      <c r="D8728" s="24" t="str">
        <f>_xlfn.IFNA(VLOOKUP(C8728,list!$G$2:$I$10,2,FALSE),"")</f>
        <v/>
      </c>
      <c r="E8728" s="24" t="str">
        <f>_xlfn.IFNA(VLOOKUP(C8728,list!G:I,3,FALSE),"")</f>
        <v/>
      </c>
      <c r="O8728" s="26" t="str">
        <f t="shared" si="682"/>
        <v/>
      </c>
      <c r="P8728" s="28" t="str">
        <f t="shared" si="686"/>
        <v/>
      </c>
      <c r="Q8728" s="24" t="str">
        <f t="shared" si="683"/>
        <v/>
      </c>
      <c r="R8728" s="24" t="str">
        <f t="shared" si="684"/>
        <v/>
      </c>
      <c r="S8728" s="27" t="str">
        <f t="shared" si="685"/>
        <v/>
      </c>
    </row>
    <row r="8729" spans="2:19" x14ac:dyDescent="0.3">
      <c r="B8729" s="24" t="str">
        <f>_xlfn.IFNA(VLOOKUP(A8729,list!B:C,2,FALSE),"")</f>
        <v/>
      </c>
      <c r="D8729" s="24" t="str">
        <f>_xlfn.IFNA(VLOOKUP(C8729,list!$G$2:$I$10,2,FALSE),"")</f>
        <v/>
      </c>
      <c r="E8729" s="24" t="str">
        <f>_xlfn.IFNA(VLOOKUP(C8729,list!G:I,3,FALSE),"")</f>
        <v/>
      </c>
      <c r="O8729" s="26" t="str">
        <f t="shared" si="682"/>
        <v/>
      </c>
      <c r="P8729" s="28" t="str">
        <f t="shared" si="686"/>
        <v/>
      </c>
      <c r="Q8729" s="24" t="str">
        <f t="shared" si="683"/>
        <v/>
      </c>
      <c r="R8729" s="24" t="str">
        <f t="shared" si="684"/>
        <v/>
      </c>
      <c r="S8729" s="27" t="str">
        <f t="shared" si="685"/>
        <v/>
      </c>
    </row>
    <row r="8730" spans="2:19" x14ac:dyDescent="0.3">
      <c r="B8730" s="24" t="str">
        <f>_xlfn.IFNA(VLOOKUP(A8730,list!B:C,2,FALSE),"")</f>
        <v/>
      </c>
      <c r="D8730" s="24" t="str">
        <f>_xlfn.IFNA(VLOOKUP(C8730,list!$G$2:$I$10,2,FALSE),"")</f>
        <v/>
      </c>
      <c r="E8730" s="24" t="str">
        <f>_xlfn.IFNA(VLOOKUP(C8730,list!G:I,3,FALSE),"")</f>
        <v/>
      </c>
      <c r="O8730" s="26" t="str">
        <f t="shared" si="682"/>
        <v/>
      </c>
      <c r="P8730" s="28" t="str">
        <f t="shared" si="686"/>
        <v/>
      </c>
      <c r="Q8730" s="24" t="str">
        <f t="shared" si="683"/>
        <v/>
      </c>
      <c r="R8730" s="24" t="str">
        <f t="shared" si="684"/>
        <v/>
      </c>
      <c r="S8730" s="27" t="str">
        <f t="shared" si="685"/>
        <v/>
      </c>
    </row>
    <row r="8731" spans="2:19" x14ac:dyDescent="0.3">
      <c r="B8731" s="24" t="str">
        <f>_xlfn.IFNA(VLOOKUP(A8731,list!B:C,2,FALSE),"")</f>
        <v/>
      </c>
      <c r="D8731" s="24" t="str">
        <f>_xlfn.IFNA(VLOOKUP(C8731,list!$G$2:$I$10,2,FALSE),"")</f>
        <v/>
      </c>
      <c r="E8731" s="24" t="str">
        <f>_xlfn.IFNA(VLOOKUP(C8731,list!G:I,3,FALSE),"")</f>
        <v/>
      </c>
      <c r="O8731" s="26" t="str">
        <f t="shared" si="682"/>
        <v/>
      </c>
      <c r="P8731" s="28" t="str">
        <f t="shared" si="686"/>
        <v/>
      </c>
      <c r="Q8731" s="24" t="str">
        <f t="shared" si="683"/>
        <v/>
      </c>
      <c r="R8731" s="24" t="str">
        <f t="shared" si="684"/>
        <v/>
      </c>
      <c r="S8731" s="27" t="str">
        <f t="shared" si="685"/>
        <v/>
      </c>
    </row>
    <row r="8732" spans="2:19" x14ac:dyDescent="0.3">
      <c r="B8732" s="24" t="str">
        <f>_xlfn.IFNA(VLOOKUP(A8732,list!B:C,2,FALSE),"")</f>
        <v/>
      </c>
      <c r="D8732" s="24" t="str">
        <f>_xlfn.IFNA(VLOOKUP(C8732,list!$G$2:$I$10,2,FALSE),"")</f>
        <v/>
      </c>
      <c r="E8732" s="24" t="str">
        <f>_xlfn.IFNA(VLOOKUP(C8732,list!G:I,3,FALSE),"")</f>
        <v/>
      </c>
      <c r="O8732" s="26" t="str">
        <f t="shared" si="682"/>
        <v/>
      </c>
      <c r="P8732" s="28" t="str">
        <f t="shared" si="686"/>
        <v/>
      </c>
      <c r="Q8732" s="24" t="str">
        <f t="shared" si="683"/>
        <v/>
      </c>
      <c r="R8732" s="24" t="str">
        <f t="shared" si="684"/>
        <v/>
      </c>
      <c r="S8732" s="27" t="str">
        <f t="shared" si="685"/>
        <v/>
      </c>
    </row>
    <row r="8733" spans="2:19" x14ac:dyDescent="0.3">
      <c r="B8733" s="24" t="str">
        <f>_xlfn.IFNA(VLOOKUP(A8733,list!B:C,2,FALSE),"")</f>
        <v/>
      </c>
      <c r="D8733" s="24" t="str">
        <f>_xlfn.IFNA(VLOOKUP(C8733,list!$G$2:$I$10,2,FALSE),"")</f>
        <v/>
      </c>
      <c r="E8733" s="24" t="str">
        <f>_xlfn.IFNA(VLOOKUP(C8733,list!G:I,3,FALSE),"")</f>
        <v/>
      </c>
      <c r="O8733" s="26" t="str">
        <f t="shared" si="682"/>
        <v/>
      </c>
      <c r="P8733" s="28" t="str">
        <f t="shared" si="686"/>
        <v/>
      </c>
      <c r="Q8733" s="24" t="str">
        <f t="shared" si="683"/>
        <v/>
      </c>
      <c r="R8733" s="24" t="str">
        <f t="shared" si="684"/>
        <v/>
      </c>
      <c r="S8733" s="27" t="str">
        <f t="shared" si="685"/>
        <v/>
      </c>
    </row>
    <row r="8734" spans="2:19" x14ac:dyDescent="0.3">
      <c r="B8734" s="24" t="str">
        <f>_xlfn.IFNA(VLOOKUP(A8734,list!B:C,2,FALSE),"")</f>
        <v/>
      </c>
      <c r="D8734" s="24" t="str">
        <f>_xlfn.IFNA(VLOOKUP(C8734,list!$G$2:$I$10,2,FALSE),"")</f>
        <v/>
      </c>
      <c r="E8734" s="24" t="str">
        <f>_xlfn.IFNA(VLOOKUP(C8734,list!G:I,3,FALSE),"")</f>
        <v/>
      </c>
      <c r="O8734" s="26" t="str">
        <f t="shared" si="682"/>
        <v/>
      </c>
      <c r="P8734" s="28" t="str">
        <f t="shared" si="686"/>
        <v/>
      </c>
      <c r="Q8734" s="24" t="str">
        <f t="shared" si="683"/>
        <v/>
      </c>
      <c r="R8734" s="24" t="str">
        <f t="shared" si="684"/>
        <v/>
      </c>
      <c r="S8734" s="27" t="str">
        <f t="shared" si="685"/>
        <v/>
      </c>
    </row>
    <row r="8735" spans="2:19" x14ac:dyDescent="0.3">
      <c r="B8735" s="24" t="str">
        <f>_xlfn.IFNA(VLOOKUP(A8735,list!B:C,2,FALSE),"")</f>
        <v/>
      </c>
      <c r="D8735" s="24" t="str">
        <f>_xlfn.IFNA(VLOOKUP(C8735,list!$G$2:$I$10,2,FALSE),"")</f>
        <v/>
      </c>
      <c r="E8735" s="24" t="str">
        <f>_xlfn.IFNA(VLOOKUP(C8735,list!G:I,3,FALSE),"")</f>
        <v/>
      </c>
      <c r="O8735" s="26" t="str">
        <f t="shared" si="682"/>
        <v/>
      </c>
      <c r="P8735" s="28" t="str">
        <f t="shared" si="686"/>
        <v/>
      </c>
      <c r="Q8735" s="24" t="str">
        <f t="shared" si="683"/>
        <v/>
      </c>
      <c r="R8735" s="24" t="str">
        <f t="shared" si="684"/>
        <v/>
      </c>
      <c r="S8735" s="27" t="str">
        <f t="shared" si="685"/>
        <v/>
      </c>
    </row>
    <row r="8736" spans="2:19" x14ac:dyDescent="0.3">
      <c r="B8736" s="24" t="str">
        <f>_xlfn.IFNA(VLOOKUP(A8736,list!B:C,2,FALSE),"")</f>
        <v/>
      </c>
      <c r="D8736" s="24" t="str">
        <f>_xlfn.IFNA(VLOOKUP(C8736,list!$G$2:$I$10,2,FALSE),"")</f>
        <v/>
      </c>
      <c r="E8736" s="24" t="str">
        <f>_xlfn.IFNA(VLOOKUP(C8736,list!G:I,3,FALSE),"")</f>
        <v/>
      </c>
      <c r="O8736" s="26" t="str">
        <f t="shared" si="682"/>
        <v/>
      </c>
      <c r="P8736" s="28" t="str">
        <f t="shared" si="686"/>
        <v/>
      </c>
      <c r="Q8736" s="24" t="str">
        <f t="shared" si="683"/>
        <v/>
      </c>
      <c r="R8736" s="24" t="str">
        <f t="shared" si="684"/>
        <v/>
      </c>
      <c r="S8736" s="27" t="str">
        <f t="shared" si="685"/>
        <v/>
      </c>
    </row>
    <row r="8737" spans="2:19" x14ac:dyDescent="0.3">
      <c r="B8737" s="24" t="str">
        <f>_xlfn.IFNA(VLOOKUP(A8737,list!B:C,2,FALSE),"")</f>
        <v/>
      </c>
      <c r="D8737" s="24" t="str">
        <f>_xlfn.IFNA(VLOOKUP(C8737,list!$G$2:$I$10,2,FALSE),"")</f>
        <v/>
      </c>
      <c r="E8737" s="24" t="str">
        <f>_xlfn.IFNA(VLOOKUP(C8737,list!G:I,3,FALSE),"")</f>
        <v/>
      </c>
      <c r="O8737" s="26" t="str">
        <f t="shared" si="682"/>
        <v/>
      </c>
      <c r="P8737" s="28" t="str">
        <f t="shared" si="686"/>
        <v/>
      </c>
      <c r="Q8737" s="24" t="str">
        <f t="shared" si="683"/>
        <v/>
      </c>
      <c r="R8737" s="24" t="str">
        <f t="shared" si="684"/>
        <v/>
      </c>
      <c r="S8737" s="27" t="str">
        <f t="shared" si="685"/>
        <v/>
      </c>
    </row>
    <row r="8738" spans="2:19" x14ac:dyDescent="0.3">
      <c r="B8738" s="24" t="str">
        <f>_xlfn.IFNA(VLOOKUP(A8738,list!B:C,2,FALSE),"")</f>
        <v/>
      </c>
      <c r="D8738" s="24" t="str">
        <f>_xlfn.IFNA(VLOOKUP(C8738,list!$G$2:$I$10,2,FALSE),"")</f>
        <v/>
      </c>
      <c r="E8738" s="24" t="str">
        <f>_xlfn.IFNA(VLOOKUP(C8738,list!G:I,3,FALSE),"")</f>
        <v/>
      </c>
      <c r="O8738" s="26" t="str">
        <f t="shared" si="682"/>
        <v/>
      </c>
      <c r="P8738" s="28" t="str">
        <f t="shared" si="686"/>
        <v/>
      </c>
      <c r="Q8738" s="24" t="str">
        <f t="shared" si="683"/>
        <v/>
      </c>
      <c r="R8738" s="24" t="str">
        <f t="shared" si="684"/>
        <v/>
      </c>
      <c r="S8738" s="27" t="str">
        <f t="shared" si="685"/>
        <v/>
      </c>
    </row>
    <row r="8739" spans="2:19" x14ac:dyDescent="0.3">
      <c r="B8739" s="24" t="str">
        <f>_xlfn.IFNA(VLOOKUP(A8739,list!B:C,2,FALSE),"")</f>
        <v/>
      </c>
      <c r="D8739" s="24" t="str">
        <f>_xlfn.IFNA(VLOOKUP(C8739,list!$G$2:$I$10,2,FALSE),"")</f>
        <v/>
      </c>
      <c r="E8739" s="24" t="str">
        <f>_xlfn.IFNA(VLOOKUP(C8739,list!G:I,3,FALSE),"")</f>
        <v/>
      </c>
      <c r="O8739" s="26" t="str">
        <f t="shared" si="682"/>
        <v/>
      </c>
      <c r="P8739" s="28" t="str">
        <f t="shared" si="686"/>
        <v/>
      </c>
      <c r="Q8739" s="24" t="str">
        <f t="shared" si="683"/>
        <v/>
      </c>
      <c r="R8739" s="24" t="str">
        <f t="shared" si="684"/>
        <v/>
      </c>
      <c r="S8739" s="27" t="str">
        <f t="shared" si="685"/>
        <v/>
      </c>
    </row>
    <row r="8740" spans="2:19" x14ac:dyDescent="0.3">
      <c r="B8740" s="24" t="str">
        <f>_xlfn.IFNA(VLOOKUP(A8740,list!B:C,2,FALSE),"")</f>
        <v/>
      </c>
      <c r="D8740" s="24" t="str">
        <f>_xlfn.IFNA(VLOOKUP(C8740,list!$G$2:$I$10,2,FALSE),"")</f>
        <v/>
      </c>
      <c r="E8740" s="24" t="str">
        <f>_xlfn.IFNA(VLOOKUP(C8740,list!G:I,3,FALSE),"")</f>
        <v/>
      </c>
      <c r="O8740" s="26" t="str">
        <f t="shared" si="682"/>
        <v/>
      </c>
      <c r="P8740" s="28" t="str">
        <f t="shared" si="686"/>
        <v/>
      </c>
      <c r="Q8740" s="24" t="str">
        <f t="shared" si="683"/>
        <v/>
      </c>
      <c r="R8740" s="24" t="str">
        <f t="shared" si="684"/>
        <v/>
      </c>
      <c r="S8740" s="27" t="str">
        <f t="shared" si="685"/>
        <v/>
      </c>
    </row>
    <row r="8741" spans="2:19" x14ac:dyDescent="0.3">
      <c r="B8741" s="24" t="str">
        <f>_xlfn.IFNA(VLOOKUP(A8741,list!B:C,2,FALSE),"")</f>
        <v/>
      </c>
      <c r="D8741" s="24" t="str">
        <f>_xlfn.IFNA(VLOOKUP(C8741,list!$G$2:$I$10,2,FALSE),"")</f>
        <v/>
      </c>
      <c r="E8741" s="24" t="str">
        <f>_xlfn.IFNA(VLOOKUP(C8741,list!G:I,3,FALSE),"")</f>
        <v/>
      </c>
      <c r="O8741" s="26" t="str">
        <f t="shared" si="682"/>
        <v/>
      </c>
      <c r="P8741" s="28" t="str">
        <f t="shared" si="686"/>
        <v/>
      </c>
      <c r="Q8741" s="24" t="str">
        <f t="shared" si="683"/>
        <v/>
      </c>
      <c r="R8741" s="24" t="str">
        <f t="shared" si="684"/>
        <v/>
      </c>
      <c r="S8741" s="27" t="str">
        <f t="shared" si="685"/>
        <v/>
      </c>
    </row>
    <row r="8742" spans="2:19" x14ac:dyDescent="0.3">
      <c r="B8742" s="24" t="str">
        <f>_xlfn.IFNA(VLOOKUP(A8742,list!B:C,2,FALSE),"")</f>
        <v/>
      </c>
      <c r="D8742" s="24" t="str">
        <f>_xlfn.IFNA(VLOOKUP(C8742,list!$G$2:$I$10,2,FALSE),"")</f>
        <v/>
      </c>
      <c r="E8742" s="24" t="str">
        <f>_xlfn.IFNA(VLOOKUP(C8742,list!G:I,3,FALSE),"")</f>
        <v/>
      </c>
      <c r="O8742" s="26" t="str">
        <f t="shared" si="682"/>
        <v/>
      </c>
      <c r="P8742" s="28" t="str">
        <f t="shared" si="686"/>
        <v/>
      </c>
      <c r="Q8742" s="24" t="str">
        <f t="shared" si="683"/>
        <v/>
      </c>
      <c r="R8742" s="24" t="str">
        <f t="shared" si="684"/>
        <v/>
      </c>
      <c r="S8742" s="27" t="str">
        <f t="shared" si="685"/>
        <v/>
      </c>
    </row>
    <row r="8743" spans="2:19" x14ac:dyDescent="0.3">
      <c r="B8743" s="24" t="str">
        <f>_xlfn.IFNA(VLOOKUP(A8743,list!B:C,2,FALSE),"")</f>
        <v/>
      </c>
      <c r="D8743" s="24" t="str">
        <f>_xlfn.IFNA(VLOOKUP(C8743,list!$G$2:$I$10,2,FALSE),"")</f>
        <v/>
      </c>
      <c r="E8743" s="24" t="str">
        <f>_xlfn.IFNA(VLOOKUP(C8743,list!G:I,3,FALSE),"")</f>
        <v/>
      </c>
      <c r="O8743" s="26" t="str">
        <f t="shared" si="682"/>
        <v/>
      </c>
      <c r="P8743" s="28" t="str">
        <f t="shared" si="686"/>
        <v/>
      </c>
      <c r="Q8743" s="24" t="str">
        <f t="shared" si="683"/>
        <v/>
      </c>
      <c r="R8743" s="24" t="str">
        <f t="shared" si="684"/>
        <v/>
      </c>
      <c r="S8743" s="27" t="str">
        <f t="shared" si="685"/>
        <v/>
      </c>
    </row>
    <row r="8744" spans="2:19" x14ac:dyDescent="0.3">
      <c r="B8744" s="24" t="str">
        <f>_xlfn.IFNA(VLOOKUP(A8744,list!B:C,2,FALSE),"")</f>
        <v/>
      </c>
      <c r="D8744" s="24" t="str">
        <f>_xlfn.IFNA(VLOOKUP(C8744,list!$G$2:$I$10,2,FALSE),"")</f>
        <v/>
      </c>
      <c r="E8744" s="24" t="str">
        <f>_xlfn.IFNA(VLOOKUP(C8744,list!G:I,3,FALSE),"")</f>
        <v/>
      </c>
      <c r="O8744" s="26" t="str">
        <f t="shared" si="682"/>
        <v/>
      </c>
      <c r="P8744" s="28" t="str">
        <f t="shared" si="686"/>
        <v/>
      </c>
      <c r="Q8744" s="24" t="str">
        <f t="shared" si="683"/>
        <v/>
      </c>
      <c r="R8744" s="24" t="str">
        <f t="shared" si="684"/>
        <v/>
      </c>
      <c r="S8744" s="27" t="str">
        <f t="shared" si="685"/>
        <v/>
      </c>
    </row>
    <row r="8745" spans="2:19" x14ac:dyDescent="0.3">
      <c r="B8745" s="24" t="str">
        <f>_xlfn.IFNA(VLOOKUP(A8745,list!B:C,2,FALSE),"")</f>
        <v/>
      </c>
      <c r="D8745" s="24" t="str">
        <f>_xlfn.IFNA(VLOOKUP(C8745,list!$G$2:$I$10,2,FALSE),"")</f>
        <v/>
      </c>
      <c r="E8745" s="24" t="str">
        <f>_xlfn.IFNA(VLOOKUP(C8745,list!G:I,3,FALSE),"")</f>
        <v/>
      </c>
      <c r="O8745" s="26" t="str">
        <f t="shared" si="682"/>
        <v/>
      </c>
      <c r="P8745" s="28" t="str">
        <f t="shared" si="686"/>
        <v/>
      </c>
      <c r="Q8745" s="24" t="str">
        <f t="shared" si="683"/>
        <v/>
      </c>
      <c r="R8745" s="24" t="str">
        <f t="shared" si="684"/>
        <v/>
      </c>
      <c r="S8745" s="27" t="str">
        <f t="shared" si="685"/>
        <v/>
      </c>
    </row>
    <row r="8746" spans="2:19" x14ac:dyDescent="0.3">
      <c r="B8746" s="24" t="str">
        <f>_xlfn.IFNA(VLOOKUP(A8746,list!B:C,2,FALSE),"")</f>
        <v/>
      </c>
      <c r="D8746" s="24" t="str">
        <f>_xlfn.IFNA(VLOOKUP(C8746,list!$G$2:$I$10,2,FALSE),"")</f>
        <v/>
      </c>
      <c r="E8746" s="24" t="str">
        <f>_xlfn.IFNA(VLOOKUP(C8746,list!G:I,3,FALSE),"")</f>
        <v/>
      </c>
      <c r="O8746" s="26" t="str">
        <f t="shared" si="682"/>
        <v/>
      </c>
      <c r="P8746" s="28" t="str">
        <f t="shared" si="686"/>
        <v/>
      </c>
      <c r="Q8746" s="24" t="str">
        <f t="shared" si="683"/>
        <v/>
      </c>
      <c r="R8746" s="24" t="str">
        <f t="shared" si="684"/>
        <v/>
      </c>
      <c r="S8746" s="27" t="str">
        <f t="shared" si="685"/>
        <v/>
      </c>
    </row>
    <row r="8747" spans="2:19" x14ac:dyDescent="0.3">
      <c r="B8747" s="24" t="str">
        <f>_xlfn.IFNA(VLOOKUP(A8747,list!B:C,2,FALSE),"")</f>
        <v/>
      </c>
      <c r="D8747" s="24" t="str">
        <f>_xlfn.IFNA(VLOOKUP(C8747,list!$G$2:$I$10,2,FALSE),"")</f>
        <v/>
      </c>
      <c r="E8747" s="24" t="str">
        <f>_xlfn.IFNA(VLOOKUP(C8747,list!G:I,3,FALSE),"")</f>
        <v/>
      </c>
      <c r="O8747" s="26" t="str">
        <f t="shared" si="682"/>
        <v/>
      </c>
      <c r="P8747" s="28" t="str">
        <f t="shared" si="686"/>
        <v/>
      </c>
      <c r="Q8747" s="24" t="str">
        <f t="shared" si="683"/>
        <v/>
      </c>
      <c r="R8747" s="24" t="str">
        <f t="shared" si="684"/>
        <v/>
      </c>
      <c r="S8747" s="27" t="str">
        <f t="shared" si="685"/>
        <v/>
      </c>
    </row>
    <row r="8748" spans="2:19" x14ac:dyDescent="0.3">
      <c r="B8748" s="24" t="str">
        <f>_xlfn.IFNA(VLOOKUP(A8748,list!B:C,2,FALSE),"")</f>
        <v/>
      </c>
      <c r="D8748" s="24" t="str">
        <f>_xlfn.IFNA(VLOOKUP(C8748,list!$G$2:$I$10,2,FALSE),"")</f>
        <v/>
      </c>
      <c r="E8748" s="24" t="str">
        <f>_xlfn.IFNA(VLOOKUP(C8748,list!G:I,3,FALSE),"")</f>
        <v/>
      </c>
      <c r="O8748" s="26" t="str">
        <f t="shared" si="682"/>
        <v/>
      </c>
      <c r="P8748" s="28" t="str">
        <f t="shared" si="686"/>
        <v/>
      </c>
      <c r="Q8748" s="24" t="str">
        <f t="shared" si="683"/>
        <v/>
      </c>
      <c r="R8748" s="24" t="str">
        <f t="shared" si="684"/>
        <v/>
      </c>
      <c r="S8748" s="27" t="str">
        <f t="shared" si="685"/>
        <v/>
      </c>
    </row>
    <row r="8749" spans="2:19" x14ac:dyDescent="0.3">
      <c r="B8749" s="24" t="str">
        <f>_xlfn.IFNA(VLOOKUP(A8749,list!B:C,2,FALSE),"")</f>
        <v/>
      </c>
      <c r="D8749" s="24" t="str">
        <f>_xlfn.IFNA(VLOOKUP(C8749,list!$G$2:$I$10,2,FALSE),"")</f>
        <v/>
      </c>
      <c r="E8749" s="24" t="str">
        <f>_xlfn.IFNA(VLOOKUP(C8749,list!G:I,3,FALSE),"")</f>
        <v/>
      </c>
      <c r="O8749" s="26" t="str">
        <f t="shared" si="682"/>
        <v/>
      </c>
      <c r="P8749" s="28" t="str">
        <f t="shared" si="686"/>
        <v/>
      </c>
      <c r="Q8749" s="24" t="str">
        <f t="shared" si="683"/>
        <v/>
      </c>
      <c r="R8749" s="24" t="str">
        <f t="shared" si="684"/>
        <v/>
      </c>
      <c r="S8749" s="27" t="str">
        <f t="shared" si="685"/>
        <v/>
      </c>
    </row>
    <row r="8750" spans="2:19" x14ac:dyDescent="0.3">
      <c r="B8750" s="24" t="str">
        <f>_xlfn.IFNA(VLOOKUP(A8750,list!B:C,2,FALSE),"")</f>
        <v/>
      </c>
      <c r="D8750" s="24" t="str">
        <f>_xlfn.IFNA(VLOOKUP(C8750,list!$G$2:$I$10,2,FALSE),"")</f>
        <v/>
      </c>
      <c r="E8750" s="24" t="str">
        <f>_xlfn.IFNA(VLOOKUP(C8750,list!G:I,3,FALSE),"")</f>
        <v/>
      </c>
      <c r="O8750" s="26" t="str">
        <f t="shared" si="682"/>
        <v/>
      </c>
      <c r="P8750" s="28" t="str">
        <f t="shared" si="686"/>
        <v/>
      </c>
      <c r="Q8750" s="24" t="str">
        <f t="shared" si="683"/>
        <v/>
      </c>
      <c r="R8750" s="24" t="str">
        <f t="shared" si="684"/>
        <v/>
      </c>
      <c r="S8750" s="27" t="str">
        <f t="shared" si="685"/>
        <v/>
      </c>
    </row>
    <row r="8751" spans="2:19" x14ac:dyDescent="0.3">
      <c r="B8751" s="24" t="str">
        <f>_xlfn.IFNA(VLOOKUP(A8751,list!B:C,2,FALSE),"")</f>
        <v/>
      </c>
      <c r="D8751" s="24" t="str">
        <f>_xlfn.IFNA(VLOOKUP(C8751,list!$G$2:$I$10,2,FALSE),"")</f>
        <v/>
      </c>
      <c r="E8751" s="24" t="str">
        <f>_xlfn.IFNA(VLOOKUP(C8751,list!G:I,3,FALSE),"")</f>
        <v/>
      </c>
      <c r="O8751" s="26" t="str">
        <f t="shared" si="682"/>
        <v/>
      </c>
      <c r="P8751" s="28" t="str">
        <f t="shared" si="686"/>
        <v/>
      </c>
      <c r="Q8751" s="24" t="str">
        <f t="shared" si="683"/>
        <v/>
      </c>
      <c r="R8751" s="24" t="str">
        <f t="shared" si="684"/>
        <v/>
      </c>
      <c r="S8751" s="27" t="str">
        <f t="shared" si="685"/>
        <v/>
      </c>
    </row>
    <row r="8752" spans="2:19" x14ac:dyDescent="0.3">
      <c r="B8752" s="24" t="str">
        <f>_xlfn.IFNA(VLOOKUP(A8752,list!B:C,2,FALSE),"")</f>
        <v/>
      </c>
      <c r="D8752" s="24" t="str">
        <f>_xlfn.IFNA(VLOOKUP(C8752,list!$G$2:$I$10,2,FALSE),"")</f>
        <v/>
      </c>
      <c r="E8752" s="24" t="str">
        <f>_xlfn.IFNA(VLOOKUP(C8752,list!G:I,3,FALSE),"")</f>
        <v/>
      </c>
      <c r="O8752" s="26" t="str">
        <f t="shared" si="682"/>
        <v/>
      </c>
      <c r="P8752" s="28" t="str">
        <f t="shared" si="686"/>
        <v/>
      </c>
      <c r="Q8752" s="24" t="str">
        <f t="shared" si="683"/>
        <v/>
      </c>
      <c r="R8752" s="24" t="str">
        <f t="shared" si="684"/>
        <v/>
      </c>
      <c r="S8752" s="27" t="str">
        <f t="shared" si="685"/>
        <v/>
      </c>
    </row>
    <row r="8753" spans="2:19" x14ac:dyDescent="0.3">
      <c r="B8753" s="24" t="str">
        <f>_xlfn.IFNA(VLOOKUP(A8753,list!B:C,2,FALSE),"")</f>
        <v/>
      </c>
      <c r="D8753" s="24" t="str">
        <f>_xlfn.IFNA(VLOOKUP(C8753,list!$G$2:$I$10,2,FALSE),"")</f>
        <v/>
      </c>
      <c r="E8753" s="24" t="str">
        <f>_xlfn.IFNA(VLOOKUP(C8753,list!G:I,3,FALSE),"")</f>
        <v/>
      </c>
      <c r="O8753" s="26" t="str">
        <f t="shared" si="682"/>
        <v/>
      </c>
      <c r="P8753" s="28" t="str">
        <f t="shared" si="686"/>
        <v/>
      </c>
      <c r="Q8753" s="24" t="str">
        <f t="shared" si="683"/>
        <v/>
      </c>
      <c r="R8753" s="24" t="str">
        <f t="shared" si="684"/>
        <v/>
      </c>
      <c r="S8753" s="27" t="str">
        <f t="shared" si="685"/>
        <v/>
      </c>
    </row>
    <row r="8754" spans="2:19" x14ac:dyDescent="0.3">
      <c r="B8754" s="24" t="str">
        <f>_xlfn.IFNA(VLOOKUP(A8754,list!B:C,2,FALSE),"")</f>
        <v/>
      </c>
      <c r="D8754" s="24" t="str">
        <f>_xlfn.IFNA(VLOOKUP(C8754,list!$G$2:$I$10,2,FALSE),"")</f>
        <v/>
      </c>
      <c r="E8754" s="24" t="str">
        <f>_xlfn.IFNA(VLOOKUP(C8754,list!G:I,3,FALSE),"")</f>
        <v/>
      </c>
      <c r="O8754" s="26" t="str">
        <f t="shared" si="682"/>
        <v/>
      </c>
      <c r="P8754" s="28" t="str">
        <f t="shared" si="686"/>
        <v/>
      </c>
      <c r="Q8754" s="24" t="str">
        <f t="shared" si="683"/>
        <v/>
      </c>
      <c r="R8754" s="24" t="str">
        <f t="shared" si="684"/>
        <v/>
      </c>
      <c r="S8754" s="27" t="str">
        <f t="shared" si="685"/>
        <v/>
      </c>
    </row>
    <row r="8755" spans="2:19" x14ac:dyDescent="0.3">
      <c r="B8755" s="24" t="str">
        <f>_xlfn.IFNA(VLOOKUP(A8755,list!B:C,2,FALSE),"")</f>
        <v/>
      </c>
      <c r="D8755" s="24" t="str">
        <f>_xlfn.IFNA(VLOOKUP(C8755,list!$G$2:$I$10,2,FALSE),"")</f>
        <v/>
      </c>
      <c r="E8755" s="24" t="str">
        <f>_xlfn.IFNA(VLOOKUP(C8755,list!G:I,3,FALSE),"")</f>
        <v/>
      </c>
      <c r="O8755" s="26" t="str">
        <f t="shared" si="682"/>
        <v/>
      </c>
      <c r="P8755" s="28" t="str">
        <f t="shared" si="686"/>
        <v/>
      </c>
      <c r="Q8755" s="24" t="str">
        <f t="shared" si="683"/>
        <v/>
      </c>
      <c r="R8755" s="24" t="str">
        <f t="shared" si="684"/>
        <v/>
      </c>
      <c r="S8755" s="27" t="str">
        <f t="shared" si="685"/>
        <v/>
      </c>
    </row>
    <row r="8756" spans="2:19" x14ac:dyDescent="0.3">
      <c r="B8756" s="24" t="str">
        <f>_xlfn.IFNA(VLOOKUP(A8756,list!B:C,2,FALSE),"")</f>
        <v/>
      </c>
      <c r="D8756" s="24" t="str">
        <f>_xlfn.IFNA(VLOOKUP(C8756,list!$G$2:$I$10,2,FALSE),"")</f>
        <v/>
      </c>
      <c r="E8756" s="24" t="str">
        <f>_xlfn.IFNA(VLOOKUP(C8756,list!G:I,3,FALSE),"")</f>
        <v/>
      </c>
      <c r="O8756" s="26" t="str">
        <f t="shared" si="682"/>
        <v/>
      </c>
      <c r="P8756" s="28" t="str">
        <f t="shared" si="686"/>
        <v/>
      </c>
      <c r="Q8756" s="24" t="str">
        <f t="shared" si="683"/>
        <v/>
      </c>
      <c r="R8756" s="24" t="str">
        <f t="shared" si="684"/>
        <v/>
      </c>
      <c r="S8756" s="27" t="str">
        <f t="shared" si="685"/>
        <v/>
      </c>
    </row>
    <row r="8757" spans="2:19" x14ac:dyDescent="0.3">
      <c r="B8757" s="24" t="str">
        <f>_xlfn.IFNA(VLOOKUP(A8757,list!B:C,2,FALSE),"")</f>
        <v/>
      </c>
      <c r="D8757" s="24" t="str">
        <f>_xlfn.IFNA(VLOOKUP(C8757,list!$G$2:$I$10,2,FALSE),"")</f>
        <v/>
      </c>
      <c r="E8757" s="24" t="str">
        <f>_xlfn.IFNA(VLOOKUP(C8757,list!G:I,3,FALSE),"")</f>
        <v/>
      </c>
      <c r="O8757" s="26" t="str">
        <f t="shared" si="682"/>
        <v/>
      </c>
      <c r="P8757" s="28" t="str">
        <f t="shared" si="686"/>
        <v/>
      </c>
      <c r="Q8757" s="24" t="str">
        <f t="shared" si="683"/>
        <v/>
      </c>
      <c r="R8757" s="24" t="str">
        <f t="shared" si="684"/>
        <v/>
      </c>
      <c r="S8757" s="27" t="str">
        <f t="shared" si="685"/>
        <v/>
      </c>
    </row>
    <row r="8758" spans="2:19" x14ac:dyDescent="0.3">
      <c r="B8758" s="24" t="str">
        <f>_xlfn.IFNA(VLOOKUP(A8758,list!B:C,2,FALSE),"")</f>
        <v/>
      </c>
      <c r="D8758" s="24" t="str">
        <f>_xlfn.IFNA(VLOOKUP(C8758,list!$G$2:$I$10,2,FALSE),"")</f>
        <v/>
      </c>
      <c r="E8758" s="24" t="str">
        <f>_xlfn.IFNA(VLOOKUP(C8758,list!G:I,3,FALSE),"")</f>
        <v/>
      </c>
      <c r="O8758" s="26" t="str">
        <f t="shared" si="682"/>
        <v/>
      </c>
      <c r="P8758" s="28" t="str">
        <f t="shared" si="686"/>
        <v/>
      </c>
      <c r="Q8758" s="24" t="str">
        <f t="shared" si="683"/>
        <v/>
      </c>
      <c r="R8758" s="24" t="str">
        <f t="shared" si="684"/>
        <v/>
      </c>
      <c r="S8758" s="27" t="str">
        <f t="shared" si="685"/>
        <v/>
      </c>
    </row>
    <row r="8759" spans="2:19" x14ac:dyDescent="0.3">
      <c r="B8759" s="24" t="str">
        <f>_xlfn.IFNA(VLOOKUP(A8759,list!B:C,2,FALSE),"")</f>
        <v/>
      </c>
      <c r="D8759" s="24" t="str">
        <f>_xlfn.IFNA(VLOOKUP(C8759,list!$G$2:$I$10,2,FALSE),"")</f>
        <v/>
      </c>
      <c r="E8759" s="24" t="str">
        <f>_xlfn.IFNA(VLOOKUP(C8759,list!G:I,3,FALSE),"")</f>
        <v/>
      </c>
      <c r="O8759" s="26" t="str">
        <f t="shared" si="682"/>
        <v/>
      </c>
      <c r="P8759" s="28" t="str">
        <f t="shared" si="686"/>
        <v/>
      </c>
      <c r="Q8759" s="24" t="str">
        <f t="shared" si="683"/>
        <v/>
      </c>
      <c r="R8759" s="24" t="str">
        <f t="shared" si="684"/>
        <v/>
      </c>
      <c r="S8759" s="27" t="str">
        <f t="shared" si="685"/>
        <v/>
      </c>
    </row>
    <row r="8760" spans="2:19" x14ac:dyDescent="0.3">
      <c r="B8760" s="24" t="str">
        <f>_xlfn.IFNA(VLOOKUP(A8760,list!B:C,2,FALSE),"")</f>
        <v/>
      </c>
      <c r="D8760" s="24" t="str">
        <f>_xlfn.IFNA(VLOOKUP(C8760,list!$G$2:$I$10,2,FALSE),"")</f>
        <v/>
      </c>
      <c r="E8760" s="24" t="str">
        <f>_xlfn.IFNA(VLOOKUP(C8760,list!G:I,3,FALSE),"")</f>
        <v/>
      </c>
      <c r="O8760" s="26" t="str">
        <f t="shared" si="682"/>
        <v/>
      </c>
      <c r="P8760" s="28" t="str">
        <f t="shared" si="686"/>
        <v/>
      </c>
      <c r="Q8760" s="24" t="str">
        <f t="shared" si="683"/>
        <v/>
      </c>
      <c r="R8760" s="24" t="str">
        <f t="shared" si="684"/>
        <v/>
      </c>
      <c r="S8760" s="27" t="str">
        <f t="shared" si="685"/>
        <v/>
      </c>
    </row>
    <row r="8761" spans="2:19" x14ac:dyDescent="0.3">
      <c r="B8761" s="24" t="str">
        <f>_xlfn.IFNA(VLOOKUP(A8761,list!B:C,2,FALSE),"")</f>
        <v/>
      </c>
      <c r="D8761" s="24" t="str">
        <f>_xlfn.IFNA(VLOOKUP(C8761,list!$G$2:$I$10,2,FALSE),"")</f>
        <v/>
      </c>
      <c r="E8761" s="24" t="str">
        <f>_xlfn.IFNA(VLOOKUP(C8761,list!G:I,3,FALSE),"")</f>
        <v/>
      </c>
      <c r="O8761" s="26" t="str">
        <f t="shared" si="682"/>
        <v/>
      </c>
      <c r="P8761" s="28" t="str">
        <f t="shared" si="686"/>
        <v/>
      </c>
      <c r="Q8761" s="24" t="str">
        <f t="shared" si="683"/>
        <v/>
      </c>
      <c r="R8761" s="24" t="str">
        <f t="shared" si="684"/>
        <v/>
      </c>
      <c r="S8761" s="27" t="str">
        <f t="shared" si="685"/>
        <v/>
      </c>
    </row>
    <row r="8762" spans="2:19" x14ac:dyDescent="0.3">
      <c r="B8762" s="24" t="str">
        <f>_xlfn.IFNA(VLOOKUP(A8762,list!B:C,2,FALSE),"")</f>
        <v/>
      </c>
      <c r="D8762" s="24" t="str">
        <f>_xlfn.IFNA(VLOOKUP(C8762,list!$G$2:$I$10,2,FALSE),"")</f>
        <v/>
      </c>
      <c r="E8762" s="24" t="str">
        <f>_xlfn.IFNA(VLOOKUP(C8762,list!G:I,3,FALSE),"")</f>
        <v/>
      </c>
      <c r="O8762" s="26" t="str">
        <f t="shared" si="682"/>
        <v/>
      </c>
      <c r="P8762" s="28" t="str">
        <f t="shared" si="686"/>
        <v/>
      </c>
      <c r="Q8762" s="24" t="str">
        <f t="shared" si="683"/>
        <v/>
      </c>
      <c r="R8762" s="24" t="str">
        <f t="shared" si="684"/>
        <v/>
      </c>
      <c r="S8762" s="27" t="str">
        <f t="shared" si="685"/>
        <v/>
      </c>
    </row>
    <row r="8763" spans="2:19" x14ac:dyDescent="0.3">
      <c r="B8763" s="24" t="str">
        <f>_xlfn.IFNA(VLOOKUP(A8763,list!B:C,2,FALSE),"")</f>
        <v/>
      </c>
      <c r="D8763" s="24" t="str">
        <f>_xlfn.IFNA(VLOOKUP(C8763,list!$G$2:$I$10,2,FALSE),"")</f>
        <v/>
      </c>
      <c r="E8763" s="24" t="str">
        <f>_xlfn.IFNA(VLOOKUP(C8763,list!G:I,3,FALSE),"")</f>
        <v/>
      </c>
      <c r="O8763" s="26" t="str">
        <f t="shared" si="682"/>
        <v/>
      </c>
      <c r="P8763" s="28" t="str">
        <f t="shared" si="686"/>
        <v/>
      </c>
      <c r="Q8763" s="24" t="str">
        <f t="shared" si="683"/>
        <v/>
      </c>
      <c r="R8763" s="24" t="str">
        <f t="shared" si="684"/>
        <v/>
      </c>
      <c r="S8763" s="27" t="str">
        <f t="shared" si="685"/>
        <v/>
      </c>
    </row>
    <row r="8764" spans="2:19" x14ac:dyDescent="0.3">
      <c r="B8764" s="24" t="str">
        <f>_xlfn.IFNA(VLOOKUP(A8764,list!B:C,2,FALSE),"")</f>
        <v/>
      </c>
      <c r="D8764" s="24" t="str">
        <f>_xlfn.IFNA(VLOOKUP(C8764,list!$G$2:$I$10,2,FALSE),"")</f>
        <v/>
      </c>
      <c r="E8764" s="24" t="str">
        <f>_xlfn.IFNA(VLOOKUP(C8764,list!G:I,3,FALSE),"")</f>
        <v/>
      </c>
      <c r="O8764" s="26" t="str">
        <f t="shared" si="682"/>
        <v/>
      </c>
      <c r="P8764" s="28" t="str">
        <f t="shared" si="686"/>
        <v/>
      </c>
      <c r="Q8764" s="24" t="str">
        <f t="shared" si="683"/>
        <v/>
      </c>
      <c r="R8764" s="24" t="str">
        <f t="shared" si="684"/>
        <v/>
      </c>
      <c r="S8764" s="27" t="str">
        <f t="shared" si="685"/>
        <v/>
      </c>
    </row>
    <row r="8765" spans="2:19" x14ac:dyDescent="0.3">
      <c r="B8765" s="24" t="str">
        <f>_xlfn.IFNA(VLOOKUP(A8765,list!B:C,2,FALSE),"")</f>
        <v/>
      </c>
      <c r="D8765" s="24" t="str">
        <f>_xlfn.IFNA(VLOOKUP(C8765,list!$G$2:$I$10,2,FALSE),"")</f>
        <v/>
      </c>
      <c r="E8765" s="24" t="str">
        <f>_xlfn.IFNA(VLOOKUP(C8765,list!G:I,3,FALSE),"")</f>
        <v/>
      </c>
      <c r="O8765" s="26" t="str">
        <f t="shared" si="682"/>
        <v/>
      </c>
      <c r="P8765" s="28" t="str">
        <f t="shared" si="686"/>
        <v/>
      </c>
      <c r="Q8765" s="24" t="str">
        <f t="shared" si="683"/>
        <v/>
      </c>
      <c r="R8765" s="24" t="str">
        <f t="shared" si="684"/>
        <v/>
      </c>
      <c r="S8765" s="27" t="str">
        <f t="shared" si="685"/>
        <v/>
      </c>
    </row>
    <row r="8766" spans="2:19" x14ac:dyDescent="0.3">
      <c r="B8766" s="24" t="str">
        <f>_xlfn.IFNA(VLOOKUP(A8766,list!B:C,2,FALSE),"")</f>
        <v/>
      </c>
      <c r="D8766" s="24" t="str">
        <f>_xlfn.IFNA(VLOOKUP(C8766,list!$G$2:$I$10,2,FALSE),"")</f>
        <v/>
      </c>
      <c r="E8766" s="24" t="str">
        <f>_xlfn.IFNA(VLOOKUP(C8766,list!G:I,3,FALSE),"")</f>
        <v/>
      </c>
      <c r="O8766" s="26" t="str">
        <f t="shared" si="682"/>
        <v/>
      </c>
      <c r="P8766" s="28" t="str">
        <f t="shared" si="686"/>
        <v/>
      </c>
      <c r="Q8766" s="24" t="str">
        <f t="shared" si="683"/>
        <v/>
      </c>
      <c r="R8766" s="24" t="str">
        <f t="shared" si="684"/>
        <v/>
      </c>
      <c r="S8766" s="27" t="str">
        <f t="shared" si="685"/>
        <v/>
      </c>
    </row>
    <row r="8767" spans="2:19" x14ac:dyDescent="0.3">
      <c r="B8767" s="24" t="str">
        <f>_xlfn.IFNA(VLOOKUP(A8767,list!B:C,2,FALSE),"")</f>
        <v/>
      </c>
      <c r="D8767" s="24" t="str">
        <f>_xlfn.IFNA(VLOOKUP(C8767,list!$G$2:$I$10,2,FALSE),"")</f>
        <v/>
      </c>
      <c r="E8767" s="24" t="str">
        <f>_xlfn.IFNA(VLOOKUP(C8767,list!G:I,3,FALSE),"")</f>
        <v/>
      </c>
      <c r="O8767" s="26" t="str">
        <f t="shared" si="682"/>
        <v/>
      </c>
      <c r="P8767" s="28" t="str">
        <f t="shared" si="686"/>
        <v/>
      </c>
      <c r="Q8767" s="24" t="str">
        <f t="shared" si="683"/>
        <v/>
      </c>
      <c r="R8767" s="24" t="str">
        <f t="shared" si="684"/>
        <v/>
      </c>
      <c r="S8767" s="27" t="str">
        <f t="shared" si="685"/>
        <v/>
      </c>
    </row>
    <row r="8768" spans="2:19" x14ac:dyDescent="0.3">
      <c r="B8768" s="24" t="str">
        <f>_xlfn.IFNA(VLOOKUP(A8768,list!B:C,2,FALSE),"")</f>
        <v/>
      </c>
      <c r="D8768" s="24" t="str">
        <f>_xlfn.IFNA(VLOOKUP(C8768,list!$G$2:$I$10,2,FALSE),"")</f>
        <v/>
      </c>
      <c r="E8768" s="24" t="str">
        <f>_xlfn.IFNA(VLOOKUP(C8768,list!G:I,3,FALSE),"")</f>
        <v/>
      </c>
      <c r="O8768" s="26" t="str">
        <f t="shared" si="682"/>
        <v/>
      </c>
      <c r="P8768" s="28" t="str">
        <f t="shared" si="686"/>
        <v/>
      </c>
      <c r="Q8768" s="24" t="str">
        <f t="shared" si="683"/>
        <v/>
      </c>
      <c r="R8768" s="24" t="str">
        <f t="shared" si="684"/>
        <v/>
      </c>
      <c r="S8768" s="27" t="str">
        <f t="shared" si="685"/>
        <v/>
      </c>
    </row>
    <row r="8769" spans="2:19" x14ac:dyDescent="0.3">
      <c r="B8769" s="24" t="str">
        <f>_xlfn.IFNA(VLOOKUP(A8769,list!B:C,2,FALSE),"")</f>
        <v/>
      </c>
      <c r="D8769" s="24" t="str">
        <f>_xlfn.IFNA(VLOOKUP(C8769,list!$G$2:$I$10,2,FALSE),"")</f>
        <v/>
      </c>
      <c r="E8769" s="24" t="str">
        <f>_xlfn.IFNA(VLOOKUP(C8769,list!G:I,3,FALSE),"")</f>
        <v/>
      </c>
      <c r="O8769" s="26" t="str">
        <f t="shared" si="682"/>
        <v/>
      </c>
      <c r="P8769" s="28" t="str">
        <f t="shared" si="686"/>
        <v/>
      </c>
      <c r="Q8769" s="24" t="str">
        <f t="shared" si="683"/>
        <v/>
      </c>
      <c r="R8769" s="24" t="str">
        <f t="shared" si="684"/>
        <v/>
      </c>
      <c r="S8769" s="27" t="str">
        <f t="shared" si="685"/>
        <v/>
      </c>
    </row>
    <row r="8770" spans="2:19" x14ac:dyDescent="0.3">
      <c r="B8770" s="24" t="str">
        <f>_xlfn.IFNA(VLOOKUP(A8770,list!B:C,2,FALSE),"")</f>
        <v/>
      </c>
      <c r="D8770" s="24" t="str">
        <f>_xlfn.IFNA(VLOOKUP(C8770,list!$G$2:$I$10,2,FALSE),"")</f>
        <v/>
      </c>
      <c r="E8770" s="24" t="str">
        <f>_xlfn.IFNA(VLOOKUP(C8770,list!G:I,3,FALSE),"")</f>
        <v/>
      </c>
      <c r="O8770" s="26" t="str">
        <f t="shared" ref="O8770:O8833" si="687">IFERROR(IF(H8770="","",DATE(YEAR(H8770),MONTH(H8770),1)),"")</f>
        <v/>
      </c>
      <c r="P8770" s="28" t="str">
        <f t="shared" si="686"/>
        <v/>
      </c>
      <c r="Q8770" s="24" t="str">
        <f t="shared" ref="Q8770:Q8833" si="688">IFERROR(IF(J8770="","",MONTH(EOMONTH(J8770,(DAY(J8770)&gt;15)+0))),"")</f>
        <v/>
      </c>
      <c r="R8770" s="24" t="str">
        <f t="shared" ref="R8770:R8833" si="689">IFERROR(IF(J8770="","",IF(AND(MONTH(J8770)=12,Q8770=1),YEAR(J8770)+1,YEAR(J8770))),"")</f>
        <v/>
      </c>
      <c r="S8770" s="27" t="str">
        <f t="shared" ref="S8770:S8833" si="690">IF(OR(Q8770="",R8770=""),"",DATE(R8770,Q8770,1))</f>
        <v/>
      </c>
    </row>
    <row r="8771" spans="2:19" x14ac:dyDescent="0.3">
      <c r="B8771" s="24" t="str">
        <f>_xlfn.IFNA(VLOOKUP(A8771,list!B:C,2,FALSE),"")</f>
        <v/>
      </c>
      <c r="D8771" s="24" t="str">
        <f>_xlfn.IFNA(VLOOKUP(C8771,list!$G$2:$I$10,2,FALSE),"")</f>
        <v/>
      </c>
      <c r="E8771" s="24" t="str">
        <f>_xlfn.IFNA(VLOOKUP(C8771,list!G:I,3,FALSE),"")</f>
        <v/>
      </c>
      <c r="O8771" s="26" t="str">
        <f t="shared" si="687"/>
        <v/>
      </c>
      <c r="P8771" s="28" t="str">
        <f t="shared" ref="P8771:P8834" si="691">IFERROR(IF(J8771&gt;0,((J8771-H8771)/7),""),"")</f>
        <v/>
      </c>
      <c r="Q8771" s="24" t="str">
        <f t="shared" si="688"/>
        <v/>
      </c>
      <c r="R8771" s="24" t="str">
        <f t="shared" si="689"/>
        <v/>
      </c>
      <c r="S8771" s="27" t="str">
        <f t="shared" si="690"/>
        <v/>
      </c>
    </row>
    <row r="8772" spans="2:19" x14ac:dyDescent="0.3">
      <c r="B8772" s="24" t="str">
        <f>_xlfn.IFNA(VLOOKUP(A8772,list!B:C,2,FALSE),"")</f>
        <v/>
      </c>
      <c r="D8772" s="24" t="str">
        <f>_xlfn.IFNA(VLOOKUP(C8772,list!$G$2:$I$10,2,FALSE),"")</f>
        <v/>
      </c>
      <c r="E8772" s="24" t="str">
        <f>_xlfn.IFNA(VLOOKUP(C8772,list!G:I,3,FALSE),"")</f>
        <v/>
      </c>
      <c r="O8772" s="26" t="str">
        <f t="shared" si="687"/>
        <v/>
      </c>
      <c r="P8772" s="28" t="str">
        <f t="shared" si="691"/>
        <v/>
      </c>
      <c r="Q8772" s="24" t="str">
        <f t="shared" si="688"/>
        <v/>
      </c>
      <c r="R8772" s="24" t="str">
        <f t="shared" si="689"/>
        <v/>
      </c>
      <c r="S8772" s="27" t="str">
        <f t="shared" si="690"/>
        <v/>
      </c>
    </row>
    <row r="8773" spans="2:19" x14ac:dyDescent="0.3">
      <c r="B8773" s="24" t="str">
        <f>_xlfn.IFNA(VLOOKUP(A8773,list!B:C,2,FALSE),"")</f>
        <v/>
      </c>
      <c r="D8773" s="24" t="str">
        <f>_xlfn.IFNA(VLOOKUP(C8773,list!$G$2:$I$10,2,FALSE),"")</f>
        <v/>
      </c>
      <c r="E8773" s="24" t="str">
        <f>_xlfn.IFNA(VLOOKUP(C8773,list!G:I,3,FALSE),"")</f>
        <v/>
      </c>
      <c r="O8773" s="26" t="str">
        <f t="shared" si="687"/>
        <v/>
      </c>
      <c r="P8773" s="28" t="str">
        <f t="shared" si="691"/>
        <v/>
      </c>
      <c r="Q8773" s="24" t="str">
        <f t="shared" si="688"/>
        <v/>
      </c>
      <c r="R8773" s="24" t="str">
        <f t="shared" si="689"/>
        <v/>
      </c>
      <c r="S8773" s="27" t="str">
        <f t="shared" si="690"/>
        <v/>
      </c>
    </row>
    <row r="8774" spans="2:19" x14ac:dyDescent="0.3">
      <c r="B8774" s="24" t="str">
        <f>_xlfn.IFNA(VLOOKUP(A8774,list!B:C,2,FALSE),"")</f>
        <v/>
      </c>
      <c r="D8774" s="24" t="str">
        <f>_xlfn.IFNA(VLOOKUP(C8774,list!$G$2:$I$10,2,FALSE),"")</f>
        <v/>
      </c>
      <c r="E8774" s="24" t="str">
        <f>_xlfn.IFNA(VLOOKUP(C8774,list!G:I,3,FALSE),"")</f>
        <v/>
      </c>
      <c r="O8774" s="26" t="str">
        <f t="shared" si="687"/>
        <v/>
      </c>
      <c r="P8774" s="28" t="str">
        <f t="shared" si="691"/>
        <v/>
      </c>
      <c r="Q8774" s="24" t="str">
        <f t="shared" si="688"/>
        <v/>
      </c>
      <c r="R8774" s="24" t="str">
        <f t="shared" si="689"/>
        <v/>
      </c>
      <c r="S8774" s="27" t="str">
        <f t="shared" si="690"/>
        <v/>
      </c>
    </row>
    <row r="8775" spans="2:19" x14ac:dyDescent="0.3">
      <c r="B8775" s="24" t="str">
        <f>_xlfn.IFNA(VLOOKUP(A8775,list!B:C,2,FALSE),"")</f>
        <v/>
      </c>
      <c r="D8775" s="24" t="str">
        <f>_xlfn.IFNA(VLOOKUP(C8775,list!$G$2:$I$10,2,FALSE),"")</f>
        <v/>
      </c>
      <c r="E8775" s="24" t="str">
        <f>_xlfn.IFNA(VLOOKUP(C8775,list!G:I,3,FALSE),"")</f>
        <v/>
      </c>
      <c r="O8775" s="26" t="str">
        <f t="shared" si="687"/>
        <v/>
      </c>
      <c r="P8775" s="28" t="str">
        <f t="shared" si="691"/>
        <v/>
      </c>
      <c r="Q8775" s="24" t="str">
        <f t="shared" si="688"/>
        <v/>
      </c>
      <c r="R8775" s="24" t="str">
        <f t="shared" si="689"/>
        <v/>
      </c>
      <c r="S8775" s="27" t="str">
        <f t="shared" si="690"/>
        <v/>
      </c>
    </row>
    <row r="8776" spans="2:19" x14ac:dyDescent="0.3">
      <c r="B8776" s="24" t="str">
        <f>_xlfn.IFNA(VLOOKUP(A8776,list!B:C,2,FALSE),"")</f>
        <v/>
      </c>
      <c r="D8776" s="24" t="str">
        <f>_xlfn.IFNA(VLOOKUP(C8776,list!$G$2:$I$10,2,FALSE),"")</f>
        <v/>
      </c>
      <c r="E8776" s="24" t="str">
        <f>_xlfn.IFNA(VLOOKUP(C8776,list!G:I,3,FALSE),"")</f>
        <v/>
      </c>
      <c r="O8776" s="26" t="str">
        <f t="shared" si="687"/>
        <v/>
      </c>
      <c r="P8776" s="28" t="str">
        <f t="shared" si="691"/>
        <v/>
      </c>
      <c r="Q8776" s="24" t="str">
        <f t="shared" si="688"/>
        <v/>
      </c>
      <c r="R8776" s="24" t="str">
        <f t="shared" si="689"/>
        <v/>
      </c>
      <c r="S8776" s="27" t="str">
        <f t="shared" si="690"/>
        <v/>
      </c>
    </row>
    <row r="8777" spans="2:19" x14ac:dyDescent="0.3">
      <c r="B8777" s="24" t="str">
        <f>_xlfn.IFNA(VLOOKUP(A8777,list!B:C,2,FALSE),"")</f>
        <v/>
      </c>
      <c r="D8777" s="24" t="str">
        <f>_xlfn.IFNA(VLOOKUP(C8777,list!$G$2:$I$10,2,FALSE),"")</f>
        <v/>
      </c>
      <c r="E8777" s="24" t="str">
        <f>_xlfn.IFNA(VLOOKUP(C8777,list!G:I,3,FALSE),"")</f>
        <v/>
      </c>
      <c r="O8777" s="26" t="str">
        <f t="shared" si="687"/>
        <v/>
      </c>
      <c r="P8777" s="28" t="str">
        <f t="shared" si="691"/>
        <v/>
      </c>
      <c r="Q8777" s="24" t="str">
        <f t="shared" si="688"/>
        <v/>
      </c>
      <c r="R8777" s="24" t="str">
        <f t="shared" si="689"/>
        <v/>
      </c>
      <c r="S8777" s="27" t="str">
        <f t="shared" si="690"/>
        <v/>
      </c>
    </row>
    <row r="8778" spans="2:19" x14ac:dyDescent="0.3">
      <c r="B8778" s="24" t="str">
        <f>_xlfn.IFNA(VLOOKUP(A8778,list!B:C,2,FALSE),"")</f>
        <v/>
      </c>
      <c r="D8778" s="24" t="str">
        <f>_xlfn.IFNA(VLOOKUP(C8778,list!$G$2:$I$10,2,FALSE),"")</f>
        <v/>
      </c>
      <c r="E8778" s="24" t="str">
        <f>_xlfn.IFNA(VLOOKUP(C8778,list!G:I,3,FALSE),"")</f>
        <v/>
      </c>
      <c r="O8778" s="26" t="str">
        <f t="shared" si="687"/>
        <v/>
      </c>
      <c r="P8778" s="28" t="str">
        <f t="shared" si="691"/>
        <v/>
      </c>
      <c r="Q8778" s="24" t="str">
        <f t="shared" si="688"/>
        <v/>
      </c>
      <c r="R8778" s="24" t="str">
        <f t="shared" si="689"/>
        <v/>
      </c>
      <c r="S8778" s="27" t="str">
        <f t="shared" si="690"/>
        <v/>
      </c>
    </row>
    <row r="8779" spans="2:19" x14ac:dyDescent="0.3">
      <c r="B8779" s="24" t="str">
        <f>_xlfn.IFNA(VLOOKUP(A8779,list!B:C,2,FALSE),"")</f>
        <v/>
      </c>
      <c r="D8779" s="24" t="str">
        <f>_xlfn.IFNA(VLOOKUP(C8779,list!$G$2:$I$10,2,FALSE),"")</f>
        <v/>
      </c>
      <c r="E8779" s="24" t="str">
        <f>_xlfn.IFNA(VLOOKUP(C8779,list!G:I,3,FALSE),"")</f>
        <v/>
      </c>
      <c r="O8779" s="26" t="str">
        <f t="shared" si="687"/>
        <v/>
      </c>
      <c r="P8779" s="28" t="str">
        <f t="shared" si="691"/>
        <v/>
      </c>
      <c r="Q8779" s="24" t="str">
        <f t="shared" si="688"/>
        <v/>
      </c>
      <c r="R8779" s="24" t="str">
        <f t="shared" si="689"/>
        <v/>
      </c>
      <c r="S8779" s="27" t="str">
        <f t="shared" si="690"/>
        <v/>
      </c>
    </row>
    <row r="8780" spans="2:19" x14ac:dyDescent="0.3">
      <c r="B8780" s="24" t="str">
        <f>_xlfn.IFNA(VLOOKUP(A8780,list!B:C,2,FALSE),"")</f>
        <v/>
      </c>
      <c r="D8780" s="24" t="str">
        <f>_xlfn.IFNA(VLOOKUP(C8780,list!$G$2:$I$10,2,FALSE),"")</f>
        <v/>
      </c>
      <c r="E8780" s="24" t="str">
        <f>_xlfn.IFNA(VLOOKUP(C8780,list!G:I,3,FALSE),"")</f>
        <v/>
      </c>
      <c r="O8780" s="26" t="str">
        <f t="shared" si="687"/>
        <v/>
      </c>
      <c r="P8780" s="28" t="str">
        <f t="shared" si="691"/>
        <v/>
      </c>
      <c r="Q8780" s="24" t="str">
        <f t="shared" si="688"/>
        <v/>
      </c>
      <c r="R8780" s="24" t="str">
        <f t="shared" si="689"/>
        <v/>
      </c>
      <c r="S8780" s="27" t="str">
        <f t="shared" si="690"/>
        <v/>
      </c>
    </row>
    <row r="8781" spans="2:19" x14ac:dyDescent="0.3">
      <c r="B8781" s="24" t="str">
        <f>_xlfn.IFNA(VLOOKUP(A8781,list!B:C,2,FALSE),"")</f>
        <v/>
      </c>
      <c r="D8781" s="24" t="str">
        <f>_xlfn.IFNA(VLOOKUP(C8781,list!$G$2:$I$10,2,FALSE),"")</f>
        <v/>
      </c>
      <c r="E8781" s="24" t="str">
        <f>_xlfn.IFNA(VLOOKUP(C8781,list!G:I,3,FALSE),"")</f>
        <v/>
      </c>
      <c r="O8781" s="26" t="str">
        <f t="shared" si="687"/>
        <v/>
      </c>
      <c r="P8781" s="28" t="str">
        <f t="shared" si="691"/>
        <v/>
      </c>
      <c r="Q8781" s="24" t="str">
        <f t="shared" si="688"/>
        <v/>
      </c>
      <c r="R8781" s="24" t="str">
        <f t="shared" si="689"/>
        <v/>
      </c>
      <c r="S8781" s="27" t="str">
        <f t="shared" si="690"/>
        <v/>
      </c>
    </row>
    <row r="8782" spans="2:19" x14ac:dyDescent="0.3">
      <c r="B8782" s="24" t="str">
        <f>_xlfn.IFNA(VLOOKUP(A8782,list!B:C,2,FALSE),"")</f>
        <v/>
      </c>
      <c r="D8782" s="24" t="str">
        <f>_xlfn.IFNA(VLOOKUP(C8782,list!$G$2:$I$10,2,FALSE),"")</f>
        <v/>
      </c>
      <c r="E8782" s="24" t="str">
        <f>_xlfn.IFNA(VLOOKUP(C8782,list!G:I,3,FALSE),"")</f>
        <v/>
      </c>
      <c r="O8782" s="26" t="str">
        <f t="shared" si="687"/>
        <v/>
      </c>
      <c r="P8782" s="28" t="str">
        <f t="shared" si="691"/>
        <v/>
      </c>
      <c r="Q8782" s="24" t="str">
        <f t="shared" si="688"/>
        <v/>
      </c>
      <c r="R8782" s="24" t="str">
        <f t="shared" si="689"/>
        <v/>
      </c>
      <c r="S8782" s="27" t="str">
        <f t="shared" si="690"/>
        <v/>
      </c>
    </row>
    <row r="8783" spans="2:19" x14ac:dyDescent="0.3">
      <c r="B8783" s="24" t="str">
        <f>_xlfn.IFNA(VLOOKUP(A8783,list!B:C,2,FALSE),"")</f>
        <v/>
      </c>
      <c r="D8783" s="24" t="str">
        <f>_xlfn.IFNA(VLOOKUP(C8783,list!$G$2:$I$10,2,FALSE),"")</f>
        <v/>
      </c>
      <c r="E8783" s="24" t="str">
        <f>_xlfn.IFNA(VLOOKUP(C8783,list!G:I,3,FALSE),"")</f>
        <v/>
      </c>
      <c r="O8783" s="26" t="str">
        <f t="shared" si="687"/>
        <v/>
      </c>
      <c r="P8783" s="28" t="str">
        <f t="shared" si="691"/>
        <v/>
      </c>
      <c r="Q8783" s="24" t="str">
        <f t="shared" si="688"/>
        <v/>
      </c>
      <c r="R8783" s="24" t="str">
        <f t="shared" si="689"/>
        <v/>
      </c>
      <c r="S8783" s="27" t="str">
        <f t="shared" si="690"/>
        <v/>
      </c>
    </row>
    <row r="8784" spans="2:19" x14ac:dyDescent="0.3">
      <c r="B8784" s="24" t="str">
        <f>_xlfn.IFNA(VLOOKUP(A8784,list!B:C,2,FALSE),"")</f>
        <v/>
      </c>
      <c r="D8784" s="24" t="str">
        <f>_xlfn.IFNA(VLOOKUP(C8784,list!$G$2:$I$10,2,FALSE),"")</f>
        <v/>
      </c>
      <c r="E8784" s="24" t="str">
        <f>_xlfn.IFNA(VLOOKUP(C8784,list!G:I,3,FALSE),"")</f>
        <v/>
      </c>
      <c r="O8784" s="26" t="str">
        <f t="shared" si="687"/>
        <v/>
      </c>
      <c r="P8784" s="28" t="str">
        <f t="shared" si="691"/>
        <v/>
      </c>
      <c r="Q8784" s="24" t="str">
        <f t="shared" si="688"/>
        <v/>
      </c>
      <c r="R8784" s="24" t="str">
        <f t="shared" si="689"/>
        <v/>
      </c>
      <c r="S8784" s="27" t="str">
        <f t="shared" si="690"/>
        <v/>
      </c>
    </row>
    <row r="8785" spans="2:19" x14ac:dyDescent="0.3">
      <c r="B8785" s="24" t="str">
        <f>_xlfn.IFNA(VLOOKUP(A8785,list!B:C,2,FALSE),"")</f>
        <v/>
      </c>
      <c r="D8785" s="24" t="str">
        <f>_xlfn.IFNA(VLOOKUP(C8785,list!$G$2:$I$10,2,FALSE),"")</f>
        <v/>
      </c>
      <c r="E8785" s="24" t="str">
        <f>_xlfn.IFNA(VLOOKUP(C8785,list!G:I,3,FALSE),"")</f>
        <v/>
      </c>
      <c r="O8785" s="26" t="str">
        <f t="shared" si="687"/>
        <v/>
      </c>
      <c r="P8785" s="28" t="str">
        <f t="shared" si="691"/>
        <v/>
      </c>
      <c r="Q8785" s="24" t="str">
        <f t="shared" si="688"/>
        <v/>
      </c>
      <c r="R8785" s="24" t="str">
        <f t="shared" si="689"/>
        <v/>
      </c>
      <c r="S8785" s="27" t="str">
        <f t="shared" si="690"/>
        <v/>
      </c>
    </row>
    <row r="8786" spans="2:19" x14ac:dyDescent="0.3">
      <c r="B8786" s="24" t="str">
        <f>_xlfn.IFNA(VLOOKUP(A8786,list!B:C,2,FALSE),"")</f>
        <v/>
      </c>
      <c r="D8786" s="24" t="str">
        <f>_xlfn.IFNA(VLOOKUP(C8786,list!$G$2:$I$10,2,FALSE),"")</f>
        <v/>
      </c>
      <c r="E8786" s="24" t="str">
        <f>_xlfn.IFNA(VLOOKUP(C8786,list!G:I,3,FALSE),"")</f>
        <v/>
      </c>
      <c r="O8786" s="26" t="str">
        <f t="shared" si="687"/>
        <v/>
      </c>
      <c r="P8786" s="28" t="str">
        <f t="shared" si="691"/>
        <v/>
      </c>
      <c r="Q8786" s="24" t="str">
        <f t="shared" si="688"/>
        <v/>
      </c>
      <c r="R8786" s="24" t="str">
        <f t="shared" si="689"/>
        <v/>
      </c>
      <c r="S8786" s="27" t="str">
        <f t="shared" si="690"/>
        <v/>
      </c>
    </row>
    <row r="8787" spans="2:19" x14ac:dyDescent="0.3">
      <c r="B8787" s="24" t="str">
        <f>_xlfn.IFNA(VLOOKUP(A8787,list!B:C,2,FALSE),"")</f>
        <v/>
      </c>
      <c r="D8787" s="24" t="str">
        <f>_xlfn.IFNA(VLOOKUP(C8787,list!$G$2:$I$10,2,FALSE),"")</f>
        <v/>
      </c>
      <c r="E8787" s="24" t="str">
        <f>_xlfn.IFNA(VLOOKUP(C8787,list!G:I,3,FALSE),"")</f>
        <v/>
      </c>
      <c r="O8787" s="26" t="str">
        <f t="shared" si="687"/>
        <v/>
      </c>
      <c r="P8787" s="28" t="str">
        <f t="shared" si="691"/>
        <v/>
      </c>
      <c r="Q8787" s="24" t="str">
        <f t="shared" si="688"/>
        <v/>
      </c>
      <c r="R8787" s="24" t="str">
        <f t="shared" si="689"/>
        <v/>
      </c>
      <c r="S8787" s="27" t="str">
        <f t="shared" si="690"/>
        <v/>
      </c>
    </row>
    <row r="8788" spans="2:19" x14ac:dyDescent="0.3">
      <c r="B8788" s="24" t="str">
        <f>_xlfn.IFNA(VLOOKUP(A8788,list!B:C,2,FALSE),"")</f>
        <v/>
      </c>
      <c r="D8788" s="24" t="str">
        <f>_xlfn.IFNA(VLOOKUP(C8788,list!$G$2:$I$10,2,FALSE),"")</f>
        <v/>
      </c>
      <c r="E8788" s="24" t="str">
        <f>_xlfn.IFNA(VLOOKUP(C8788,list!G:I,3,FALSE),"")</f>
        <v/>
      </c>
      <c r="O8788" s="26" t="str">
        <f t="shared" si="687"/>
        <v/>
      </c>
      <c r="P8788" s="28" t="str">
        <f t="shared" si="691"/>
        <v/>
      </c>
      <c r="Q8788" s="24" t="str">
        <f t="shared" si="688"/>
        <v/>
      </c>
      <c r="R8788" s="24" t="str">
        <f t="shared" si="689"/>
        <v/>
      </c>
      <c r="S8788" s="27" t="str">
        <f t="shared" si="690"/>
        <v/>
      </c>
    </row>
    <row r="8789" spans="2:19" x14ac:dyDescent="0.3">
      <c r="B8789" s="24" t="str">
        <f>_xlfn.IFNA(VLOOKUP(A8789,list!B:C,2,FALSE),"")</f>
        <v/>
      </c>
      <c r="D8789" s="24" t="str">
        <f>_xlfn.IFNA(VLOOKUP(C8789,list!$G$2:$I$10,2,FALSE),"")</f>
        <v/>
      </c>
      <c r="E8789" s="24" t="str">
        <f>_xlfn.IFNA(VLOOKUP(C8789,list!G:I,3,FALSE),"")</f>
        <v/>
      </c>
      <c r="O8789" s="26" t="str">
        <f t="shared" si="687"/>
        <v/>
      </c>
      <c r="P8789" s="28" t="str">
        <f t="shared" si="691"/>
        <v/>
      </c>
      <c r="Q8789" s="24" t="str">
        <f t="shared" si="688"/>
        <v/>
      </c>
      <c r="R8789" s="24" t="str">
        <f t="shared" si="689"/>
        <v/>
      </c>
      <c r="S8789" s="27" t="str">
        <f t="shared" si="690"/>
        <v/>
      </c>
    </row>
    <row r="8790" spans="2:19" x14ac:dyDescent="0.3">
      <c r="B8790" s="24" t="str">
        <f>_xlfn.IFNA(VLOOKUP(A8790,list!B:C,2,FALSE),"")</f>
        <v/>
      </c>
      <c r="D8790" s="24" t="str">
        <f>_xlfn.IFNA(VLOOKUP(C8790,list!$G$2:$I$10,2,FALSE),"")</f>
        <v/>
      </c>
      <c r="E8790" s="24" t="str">
        <f>_xlfn.IFNA(VLOOKUP(C8790,list!G:I,3,FALSE),"")</f>
        <v/>
      </c>
      <c r="O8790" s="26" t="str">
        <f t="shared" si="687"/>
        <v/>
      </c>
      <c r="P8790" s="28" t="str">
        <f t="shared" si="691"/>
        <v/>
      </c>
      <c r="Q8790" s="24" t="str">
        <f t="shared" si="688"/>
        <v/>
      </c>
      <c r="R8790" s="24" t="str">
        <f t="shared" si="689"/>
        <v/>
      </c>
      <c r="S8790" s="27" t="str">
        <f t="shared" si="690"/>
        <v/>
      </c>
    </row>
    <row r="8791" spans="2:19" x14ac:dyDescent="0.3">
      <c r="B8791" s="24" t="str">
        <f>_xlfn.IFNA(VLOOKUP(A8791,list!B:C,2,FALSE),"")</f>
        <v/>
      </c>
      <c r="D8791" s="24" t="str">
        <f>_xlfn.IFNA(VLOOKUP(C8791,list!$G$2:$I$10,2,FALSE),"")</f>
        <v/>
      </c>
      <c r="E8791" s="24" t="str">
        <f>_xlfn.IFNA(VLOOKUP(C8791,list!G:I,3,FALSE),"")</f>
        <v/>
      </c>
      <c r="O8791" s="26" t="str">
        <f t="shared" si="687"/>
        <v/>
      </c>
      <c r="P8791" s="28" t="str">
        <f t="shared" si="691"/>
        <v/>
      </c>
      <c r="Q8791" s="24" t="str">
        <f t="shared" si="688"/>
        <v/>
      </c>
      <c r="R8791" s="24" t="str">
        <f t="shared" si="689"/>
        <v/>
      </c>
      <c r="S8791" s="27" t="str">
        <f t="shared" si="690"/>
        <v/>
      </c>
    </row>
    <row r="8792" spans="2:19" x14ac:dyDescent="0.3">
      <c r="B8792" s="24" t="str">
        <f>_xlfn.IFNA(VLOOKUP(A8792,list!B:C,2,FALSE),"")</f>
        <v/>
      </c>
      <c r="D8792" s="24" t="str">
        <f>_xlfn.IFNA(VLOOKUP(C8792,list!$G$2:$I$10,2,FALSE),"")</f>
        <v/>
      </c>
      <c r="E8792" s="24" t="str">
        <f>_xlfn.IFNA(VLOOKUP(C8792,list!G:I,3,FALSE),"")</f>
        <v/>
      </c>
      <c r="O8792" s="26" t="str">
        <f t="shared" si="687"/>
        <v/>
      </c>
      <c r="P8792" s="28" t="str">
        <f t="shared" si="691"/>
        <v/>
      </c>
      <c r="Q8792" s="24" t="str">
        <f t="shared" si="688"/>
        <v/>
      </c>
      <c r="R8792" s="24" t="str">
        <f t="shared" si="689"/>
        <v/>
      </c>
      <c r="S8792" s="27" t="str">
        <f t="shared" si="690"/>
        <v/>
      </c>
    </row>
    <row r="8793" spans="2:19" x14ac:dyDescent="0.3">
      <c r="B8793" s="24" t="str">
        <f>_xlfn.IFNA(VLOOKUP(A8793,list!B:C,2,FALSE),"")</f>
        <v/>
      </c>
      <c r="D8793" s="24" t="str">
        <f>_xlfn.IFNA(VLOOKUP(C8793,list!$G$2:$I$10,2,FALSE),"")</f>
        <v/>
      </c>
      <c r="E8793" s="24" t="str">
        <f>_xlfn.IFNA(VLOOKUP(C8793,list!G:I,3,FALSE),"")</f>
        <v/>
      </c>
      <c r="O8793" s="26" t="str">
        <f t="shared" si="687"/>
        <v/>
      </c>
      <c r="P8793" s="28" t="str">
        <f t="shared" si="691"/>
        <v/>
      </c>
      <c r="Q8793" s="24" t="str">
        <f t="shared" si="688"/>
        <v/>
      </c>
      <c r="R8793" s="24" t="str">
        <f t="shared" si="689"/>
        <v/>
      </c>
      <c r="S8793" s="27" t="str">
        <f t="shared" si="690"/>
        <v/>
      </c>
    </row>
    <row r="8794" spans="2:19" x14ac:dyDescent="0.3">
      <c r="B8794" s="24" t="str">
        <f>_xlfn.IFNA(VLOOKUP(A8794,list!B:C,2,FALSE),"")</f>
        <v/>
      </c>
      <c r="D8794" s="24" t="str">
        <f>_xlfn.IFNA(VLOOKUP(C8794,list!$G$2:$I$10,2,FALSE),"")</f>
        <v/>
      </c>
      <c r="E8794" s="24" t="str">
        <f>_xlfn.IFNA(VLOOKUP(C8794,list!G:I,3,FALSE),"")</f>
        <v/>
      </c>
      <c r="O8794" s="26" t="str">
        <f t="shared" si="687"/>
        <v/>
      </c>
      <c r="P8794" s="28" t="str">
        <f t="shared" si="691"/>
        <v/>
      </c>
      <c r="Q8794" s="24" t="str">
        <f t="shared" si="688"/>
        <v/>
      </c>
      <c r="R8794" s="24" t="str">
        <f t="shared" si="689"/>
        <v/>
      </c>
      <c r="S8794" s="27" t="str">
        <f t="shared" si="690"/>
        <v/>
      </c>
    </row>
    <row r="8795" spans="2:19" x14ac:dyDescent="0.3">
      <c r="B8795" s="24" t="str">
        <f>_xlfn.IFNA(VLOOKUP(A8795,list!B:C,2,FALSE),"")</f>
        <v/>
      </c>
      <c r="D8795" s="24" t="str">
        <f>_xlfn.IFNA(VLOOKUP(C8795,list!$G$2:$I$10,2,FALSE),"")</f>
        <v/>
      </c>
      <c r="E8795" s="24" t="str">
        <f>_xlfn.IFNA(VLOOKUP(C8795,list!G:I,3,FALSE),"")</f>
        <v/>
      </c>
      <c r="O8795" s="26" t="str">
        <f t="shared" si="687"/>
        <v/>
      </c>
      <c r="P8795" s="28" t="str">
        <f t="shared" si="691"/>
        <v/>
      </c>
      <c r="Q8795" s="24" t="str">
        <f t="shared" si="688"/>
        <v/>
      </c>
      <c r="R8795" s="24" t="str">
        <f t="shared" si="689"/>
        <v/>
      </c>
      <c r="S8795" s="27" t="str">
        <f t="shared" si="690"/>
        <v/>
      </c>
    </row>
    <row r="8796" spans="2:19" x14ac:dyDescent="0.3">
      <c r="B8796" s="24" t="str">
        <f>_xlfn.IFNA(VLOOKUP(A8796,list!B:C,2,FALSE),"")</f>
        <v/>
      </c>
      <c r="D8796" s="24" t="str">
        <f>_xlfn.IFNA(VLOOKUP(C8796,list!$G$2:$I$10,2,FALSE),"")</f>
        <v/>
      </c>
      <c r="E8796" s="24" t="str">
        <f>_xlfn.IFNA(VLOOKUP(C8796,list!G:I,3,FALSE),"")</f>
        <v/>
      </c>
      <c r="O8796" s="26" t="str">
        <f t="shared" si="687"/>
        <v/>
      </c>
      <c r="P8796" s="28" t="str">
        <f t="shared" si="691"/>
        <v/>
      </c>
      <c r="Q8796" s="24" t="str">
        <f t="shared" si="688"/>
        <v/>
      </c>
      <c r="R8796" s="24" t="str">
        <f t="shared" si="689"/>
        <v/>
      </c>
      <c r="S8796" s="27" t="str">
        <f t="shared" si="690"/>
        <v/>
      </c>
    </row>
    <row r="8797" spans="2:19" x14ac:dyDescent="0.3">
      <c r="B8797" s="24" t="str">
        <f>_xlfn.IFNA(VLOOKUP(A8797,list!B:C,2,FALSE),"")</f>
        <v/>
      </c>
      <c r="D8797" s="24" t="str">
        <f>_xlfn.IFNA(VLOOKUP(C8797,list!$G$2:$I$10,2,FALSE),"")</f>
        <v/>
      </c>
      <c r="E8797" s="24" t="str">
        <f>_xlfn.IFNA(VLOOKUP(C8797,list!G:I,3,FALSE),"")</f>
        <v/>
      </c>
      <c r="O8797" s="26" t="str">
        <f t="shared" si="687"/>
        <v/>
      </c>
      <c r="P8797" s="28" t="str">
        <f t="shared" si="691"/>
        <v/>
      </c>
      <c r="Q8797" s="24" t="str">
        <f t="shared" si="688"/>
        <v/>
      </c>
      <c r="R8797" s="24" t="str">
        <f t="shared" si="689"/>
        <v/>
      </c>
      <c r="S8797" s="27" t="str">
        <f t="shared" si="690"/>
        <v/>
      </c>
    </row>
    <row r="8798" spans="2:19" x14ac:dyDescent="0.3">
      <c r="B8798" s="24" t="str">
        <f>_xlfn.IFNA(VLOOKUP(A8798,list!B:C,2,FALSE),"")</f>
        <v/>
      </c>
      <c r="D8798" s="24" t="str">
        <f>_xlfn.IFNA(VLOOKUP(C8798,list!$G$2:$I$10,2,FALSE),"")</f>
        <v/>
      </c>
      <c r="E8798" s="24" t="str">
        <f>_xlfn.IFNA(VLOOKUP(C8798,list!G:I,3,FALSE),"")</f>
        <v/>
      </c>
      <c r="O8798" s="26" t="str">
        <f t="shared" si="687"/>
        <v/>
      </c>
      <c r="P8798" s="28" t="str">
        <f t="shared" si="691"/>
        <v/>
      </c>
      <c r="Q8798" s="24" t="str">
        <f t="shared" si="688"/>
        <v/>
      </c>
      <c r="R8798" s="24" t="str">
        <f t="shared" si="689"/>
        <v/>
      </c>
      <c r="S8798" s="27" t="str">
        <f t="shared" si="690"/>
        <v/>
      </c>
    </row>
    <row r="8799" spans="2:19" x14ac:dyDescent="0.3">
      <c r="B8799" s="24" t="str">
        <f>_xlfn.IFNA(VLOOKUP(A8799,list!B:C,2,FALSE),"")</f>
        <v/>
      </c>
      <c r="D8799" s="24" t="str">
        <f>_xlfn.IFNA(VLOOKUP(C8799,list!$G$2:$I$10,2,FALSE),"")</f>
        <v/>
      </c>
      <c r="E8799" s="24" t="str">
        <f>_xlfn.IFNA(VLOOKUP(C8799,list!G:I,3,FALSE),"")</f>
        <v/>
      </c>
      <c r="O8799" s="26" t="str">
        <f t="shared" si="687"/>
        <v/>
      </c>
      <c r="P8799" s="28" t="str">
        <f t="shared" si="691"/>
        <v/>
      </c>
      <c r="Q8799" s="24" t="str">
        <f t="shared" si="688"/>
        <v/>
      </c>
      <c r="R8799" s="24" t="str">
        <f t="shared" si="689"/>
        <v/>
      </c>
      <c r="S8799" s="27" t="str">
        <f t="shared" si="690"/>
        <v/>
      </c>
    </row>
    <row r="8800" spans="2:19" x14ac:dyDescent="0.3">
      <c r="B8800" s="24" t="str">
        <f>_xlfn.IFNA(VLOOKUP(A8800,list!B:C,2,FALSE),"")</f>
        <v/>
      </c>
      <c r="D8800" s="24" t="str">
        <f>_xlfn.IFNA(VLOOKUP(C8800,list!$G$2:$I$10,2,FALSE),"")</f>
        <v/>
      </c>
      <c r="E8800" s="24" t="str">
        <f>_xlfn.IFNA(VLOOKUP(C8800,list!G:I,3,FALSE),"")</f>
        <v/>
      </c>
      <c r="O8800" s="26" t="str">
        <f t="shared" si="687"/>
        <v/>
      </c>
      <c r="P8800" s="28" t="str">
        <f t="shared" si="691"/>
        <v/>
      </c>
      <c r="Q8800" s="24" t="str">
        <f t="shared" si="688"/>
        <v/>
      </c>
      <c r="R8800" s="24" t="str">
        <f t="shared" si="689"/>
        <v/>
      </c>
      <c r="S8800" s="27" t="str">
        <f t="shared" si="690"/>
        <v/>
      </c>
    </row>
    <row r="8801" spans="2:19" x14ac:dyDescent="0.3">
      <c r="B8801" s="24" t="str">
        <f>_xlfn.IFNA(VLOOKUP(A8801,list!B:C,2,FALSE),"")</f>
        <v/>
      </c>
      <c r="D8801" s="24" t="str">
        <f>_xlfn.IFNA(VLOOKUP(C8801,list!$G$2:$I$10,2,FALSE),"")</f>
        <v/>
      </c>
      <c r="E8801" s="24" t="str">
        <f>_xlfn.IFNA(VLOOKUP(C8801,list!G:I,3,FALSE),"")</f>
        <v/>
      </c>
      <c r="O8801" s="26" t="str">
        <f t="shared" si="687"/>
        <v/>
      </c>
      <c r="P8801" s="28" t="str">
        <f t="shared" si="691"/>
        <v/>
      </c>
      <c r="Q8801" s="24" t="str">
        <f t="shared" si="688"/>
        <v/>
      </c>
      <c r="R8801" s="24" t="str">
        <f t="shared" si="689"/>
        <v/>
      </c>
      <c r="S8801" s="27" t="str">
        <f t="shared" si="690"/>
        <v/>
      </c>
    </row>
    <row r="8802" spans="2:19" x14ac:dyDescent="0.3">
      <c r="B8802" s="24" t="str">
        <f>_xlfn.IFNA(VLOOKUP(A8802,list!B:C,2,FALSE),"")</f>
        <v/>
      </c>
      <c r="D8802" s="24" t="str">
        <f>_xlfn.IFNA(VLOOKUP(C8802,list!$G$2:$I$10,2,FALSE),"")</f>
        <v/>
      </c>
      <c r="E8802" s="24" t="str">
        <f>_xlfn.IFNA(VLOOKUP(C8802,list!G:I,3,FALSE),"")</f>
        <v/>
      </c>
      <c r="O8802" s="26" t="str">
        <f t="shared" si="687"/>
        <v/>
      </c>
      <c r="P8802" s="28" t="str">
        <f t="shared" si="691"/>
        <v/>
      </c>
      <c r="Q8802" s="24" t="str">
        <f t="shared" si="688"/>
        <v/>
      </c>
      <c r="R8802" s="24" t="str">
        <f t="shared" si="689"/>
        <v/>
      </c>
      <c r="S8802" s="27" t="str">
        <f t="shared" si="690"/>
        <v/>
      </c>
    </row>
    <row r="8803" spans="2:19" x14ac:dyDescent="0.3">
      <c r="B8803" s="24" t="str">
        <f>_xlfn.IFNA(VLOOKUP(A8803,list!B:C,2,FALSE),"")</f>
        <v/>
      </c>
      <c r="D8803" s="24" t="str">
        <f>_xlfn.IFNA(VLOOKUP(C8803,list!$G$2:$I$10,2,FALSE),"")</f>
        <v/>
      </c>
      <c r="E8803" s="24" t="str">
        <f>_xlfn.IFNA(VLOOKUP(C8803,list!G:I,3,FALSE),"")</f>
        <v/>
      </c>
      <c r="O8803" s="26" t="str">
        <f t="shared" si="687"/>
        <v/>
      </c>
      <c r="P8803" s="28" t="str">
        <f t="shared" si="691"/>
        <v/>
      </c>
      <c r="Q8803" s="24" t="str">
        <f t="shared" si="688"/>
        <v/>
      </c>
      <c r="R8803" s="24" t="str">
        <f t="shared" si="689"/>
        <v/>
      </c>
      <c r="S8803" s="27" t="str">
        <f t="shared" si="690"/>
        <v/>
      </c>
    </row>
    <row r="8804" spans="2:19" x14ac:dyDescent="0.3">
      <c r="B8804" s="24" t="str">
        <f>_xlfn.IFNA(VLOOKUP(A8804,list!B:C,2,FALSE),"")</f>
        <v/>
      </c>
      <c r="D8804" s="24" t="str">
        <f>_xlfn.IFNA(VLOOKUP(C8804,list!$G$2:$I$10,2,FALSE),"")</f>
        <v/>
      </c>
      <c r="E8804" s="24" t="str">
        <f>_xlfn.IFNA(VLOOKUP(C8804,list!G:I,3,FALSE),"")</f>
        <v/>
      </c>
      <c r="O8804" s="26" t="str">
        <f t="shared" si="687"/>
        <v/>
      </c>
      <c r="P8804" s="28" t="str">
        <f t="shared" si="691"/>
        <v/>
      </c>
      <c r="Q8804" s="24" t="str">
        <f t="shared" si="688"/>
        <v/>
      </c>
      <c r="R8804" s="24" t="str">
        <f t="shared" si="689"/>
        <v/>
      </c>
      <c r="S8804" s="27" t="str">
        <f t="shared" si="690"/>
        <v/>
      </c>
    </row>
    <row r="8805" spans="2:19" x14ac:dyDescent="0.3">
      <c r="B8805" s="24" t="str">
        <f>_xlfn.IFNA(VLOOKUP(A8805,list!B:C,2,FALSE),"")</f>
        <v/>
      </c>
      <c r="D8805" s="24" t="str">
        <f>_xlfn.IFNA(VLOOKUP(C8805,list!$G$2:$I$10,2,FALSE),"")</f>
        <v/>
      </c>
      <c r="E8805" s="24" t="str">
        <f>_xlfn.IFNA(VLOOKUP(C8805,list!G:I,3,FALSE),"")</f>
        <v/>
      </c>
      <c r="O8805" s="26" t="str">
        <f t="shared" si="687"/>
        <v/>
      </c>
      <c r="P8805" s="28" t="str">
        <f t="shared" si="691"/>
        <v/>
      </c>
      <c r="Q8805" s="24" t="str">
        <f t="shared" si="688"/>
        <v/>
      </c>
      <c r="R8805" s="24" t="str">
        <f t="shared" si="689"/>
        <v/>
      </c>
      <c r="S8805" s="27" t="str">
        <f t="shared" si="690"/>
        <v/>
      </c>
    </row>
    <row r="8806" spans="2:19" x14ac:dyDescent="0.3">
      <c r="B8806" s="24" t="str">
        <f>_xlfn.IFNA(VLOOKUP(A8806,list!B:C,2,FALSE),"")</f>
        <v/>
      </c>
      <c r="D8806" s="24" t="str">
        <f>_xlfn.IFNA(VLOOKUP(C8806,list!$G$2:$I$10,2,FALSE),"")</f>
        <v/>
      </c>
      <c r="E8806" s="24" t="str">
        <f>_xlfn.IFNA(VLOOKUP(C8806,list!G:I,3,FALSE),"")</f>
        <v/>
      </c>
      <c r="O8806" s="26" t="str">
        <f t="shared" si="687"/>
        <v/>
      </c>
      <c r="P8806" s="28" t="str">
        <f t="shared" si="691"/>
        <v/>
      </c>
      <c r="Q8806" s="24" t="str">
        <f t="shared" si="688"/>
        <v/>
      </c>
      <c r="R8806" s="24" t="str">
        <f t="shared" si="689"/>
        <v/>
      </c>
      <c r="S8806" s="27" t="str">
        <f t="shared" si="690"/>
        <v/>
      </c>
    </row>
    <row r="8807" spans="2:19" x14ac:dyDescent="0.3">
      <c r="B8807" s="24" t="str">
        <f>_xlfn.IFNA(VLOOKUP(A8807,list!B:C,2,FALSE),"")</f>
        <v/>
      </c>
      <c r="D8807" s="24" t="str">
        <f>_xlfn.IFNA(VLOOKUP(C8807,list!$G$2:$I$10,2,FALSE),"")</f>
        <v/>
      </c>
      <c r="E8807" s="24" t="str">
        <f>_xlfn.IFNA(VLOOKUP(C8807,list!G:I,3,FALSE),"")</f>
        <v/>
      </c>
      <c r="O8807" s="26" t="str">
        <f t="shared" si="687"/>
        <v/>
      </c>
      <c r="P8807" s="28" t="str">
        <f t="shared" si="691"/>
        <v/>
      </c>
      <c r="Q8807" s="24" t="str">
        <f t="shared" si="688"/>
        <v/>
      </c>
      <c r="R8807" s="24" t="str">
        <f t="shared" si="689"/>
        <v/>
      </c>
      <c r="S8807" s="27" t="str">
        <f t="shared" si="690"/>
        <v/>
      </c>
    </row>
    <row r="8808" spans="2:19" x14ac:dyDescent="0.3">
      <c r="B8808" s="24" t="str">
        <f>_xlfn.IFNA(VLOOKUP(A8808,list!B:C,2,FALSE),"")</f>
        <v/>
      </c>
      <c r="D8808" s="24" t="str">
        <f>_xlfn.IFNA(VLOOKUP(C8808,list!$G$2:$I$10,2,FALSE),"")</f>
        <v/>
      </c>
      <c r="E8808" s="24" t="str">
        <f>_xlfn.IFNA(VLOOKUP(C8808,list!G:I,3,FALSE),"")</f>
        <v/>
      </c>
      <c r="O8808" s="26" t="str">
        <f t="shared" si="687"/>
        <v/>
      </c>
      <c r="P8808" s="28" t="str">
        <f t="shared" si="691"/>
        <v/>
      </c>
      <c r="Q8808" s="24" t="str">
        <f t="shared" si="688"/>
        <v/>
      </c>
      <c r="R8808" s="24" t="str">
        <f t="shared" si="689"/>
        <v/>
      </c>
      <c r="S8808" s="27" t="str">
        <f t="shared" si="690"/>
        <v/>
      </c>
    </row>
    <row r="8809" spans="2:19" x14ac:dyDescent="0.3">
      <c r="B8809" s="24" t="str">
        <f>_xlfn.IFNA(VLOOKUP(A8809,list!B:C,2,FALSE),"")</f>
        <v/>
      </c>
      <c r="D8809" s="24" t="str">
        <f>_xlfn.IFNA(VLOOKUP(C8809,list!$G$2:$I$10,2,FALSE),"")</f>
        <v/>
      </c>
      <c r="E8809" s="24" t="str">
        <f>_xlfn.IFNA(VLOOKUP(C8809,list!G:I,3,FALSE),"")</f>
        <v/>
      </c>
      <c r="O8809" s="26" t="str">
        <f t="shared" si="687"/>
        <v/>
      </c>
      <c r="P8809" s="28" t="str">
        <f t="shared" si="691"/>
        <v/>
      </c>
      <c r="Q8809" s="24" t="str">
        <f t="shared" si="688"/>
        <v/>
      </c>
      <c r="R8809" s="24" t="str">
        <f t="shared" si="689"/>
        <v/>
      </c>
      <c r="S8809" s="27" t="str">
        <f t="shared" si="690"/>
        <v/>
      </c>
    </row>
    <row r="8810" spans="2:19" x14ac:dyDescent="0.3">
      <c r="B8810" s="24" t="str">
        <f>_xlfn.IFNA(VLOOKUP(A8810,list!B:C,2,FALSE),"")</f>
        <v/>
      </c>
      <c r="D8810" s="24" t="str">
        <f>_xlfn.IFNA(VLOOKUP(C8810,list!$G$2:$I$10,2,FALSE),"")</f>
        <v/>
      </c>
      <c r="E8810" s="24" t="str">
        <f>_xlfn.IFNA(VLOOKUP(C8810,list!G:I,3,FALSE),"")</f>
        <v/>
      </c>
      <c r="O8810" s="26" t="str">
        <f t="shared" si="687"/>
        <v/>
      </c>
      <c r="P8810" s="28" t="str">
        <f t="shared" si="691"/>
        <v/>
      </c>
      <c r="Q8810" s="24" t="str">
        <f t="shared" si="688"/>
        <v/>
      </c>
      <c r="R8810" s="24" t="str">
        <f t="shared" si="689"/>
        <v/>
      </c>
      <c r="S8810" s="27" t="str">
        <f t="shared" si="690"/>
        <v/>
      </c>
    </row>
    <row r="8811" spans="2:19" x14ac:dyDescent="0.3">
      <c r="B8811" s="24" t="str">
        <f>_xlfn.IFNA(VLOOKUP(A8811,list!B:C,2,FALSE),"")</f>
        <v/>
      </c>
      <c r="D8811" s="24" t="str">
        <f>_xlfn.IFNA(VLOOKUP(C8811,list!$G$2:$I$10,2,FALSE),"")</f>
        <v/>
      </c>
      <c r="E8811" s="24" t="str">
        <f>_xlfn.IFNA(VLOOKUP(C8811,list!G:I,3,FALSE),"")</f>
        <v/>
      </c>
      <c r="O8811" s="26" t="str">
        <f t="shared" si="687"/>
        <v/>
      </c>
      <c r="P8811" s="28" t="str">
        <f t="shared" si="691"/>
        <v/>
      </c>
      <c r="Q8811" s="24" t="str">
        <f t="shared" si="688"/>
        <v/>
      </c>
      <c r="R8811" s="24" t="str">
        <f t="shared" si="689"/>
        <v/>
      </c>
      <c r="S8811" s="27" t="str">
        <f t="shared" si="690"/>
        <v/>
      </c>
    </row>
    <row r="8812" spans="2:19" x14ac:dyDescent="0.3">
      <c r="B8812" s="24" t="str">
        <f>_xlfn.IFNA(VLOOKUP(A8812,list!B:C,2,FALSE),"")</f>
        <v/>
      </c>
      <c r="D8812" s="24" t="str">
        <f>_xlfn.IFNA(VLOOKUP(C8812,list!$G$2:$I$10,2,FALSE),"")</f>
        <v/>
      </c>
      <c r="E8812" s="24" t="str">
        <f>_xlfn.IFNA(VLOOKUP(C8812,list!G:I,3,FALSE),"")</f>
        <v/>
      </c>
      <c r="O8812" s="26" t="str">
        <f t="shared" si="687"/>
        <v/>
      </c>
      <c r="P8812" s="28" t="str">
        <f t="shared" si="691"/>
        <v/>
      </c>
      <c r="Q8812" s="24" t="str">
        <f t="shared" si="688"/>
        <v/>
      </c>
      <c r="R8812" s="24" t="str">
        <f t="shared" si="689"/>
        <v/>
      </c>
      <c r="S8812" s="27" t="str">
        <f t="shared" si="690"/>
        <v/>
      </c>
    </row>
    <row r="8813" spans="2:19" x14ac:dyDescent="0.3">
      <c r="B8813" s="24" t="str">
        <f>_xlfn.IFNA(VLOOKUP(A8813,list!B:C,2,FALSE),"")</f>
        <v/>
      </c>
      <c r="D8813" s="24" t="str">
        <f>_xlfn.IFNA(VLOOKUP(C8813,list!$G$2:$I$10,2,FALSE),"")</f>
        <v/>
      </c>
      <c r="E8813" s="24" t="str">
        <f>_xlfn.IFNA(VLOOKUP(C8813,list!G:I,3,FALSE),"")</f>
        <v/>
      </c>
      <c r="O8813" s="26" t="str">
        <f t="shared" si="687"/>
        <v/>
      </c>
      <c r="P8813" s="28" t="str">
        <f t="shared" si="691"/>
        <v/>
      </c>
      <c r="Q8813" s="24" t="str">
        <f t="shared" si="688"/>
        <v/>
      </c>
      <c r="R8813" s="24" t="str">
        <f t="shared" si="689"/>
        <v/>
      </c>
      <c r="S8813" s="27" t="str">
        <f t="shared" si="690"/>
        <v/>
      </c>
    </row>
    <row r="8814" spans="2:19" x14ac:dyDescent="0.3">
      <c r="B8814" s="24" t="str">
        <f>_xlfn.IFNA(VLOOKUP(A8814,list!B:C,2,FALSE),"")</f>
        <v/>
      </c>
      <c r="D8814" s="24" t="str">
        <f>_xlfn.IFNA(VLOOKUP(C8814,list!$G$2:$I$10,2,FALSE),"")</f>
        <v/>
      </c>
      <c r="E8814" s="24" t="str">
        <f>_xlfn.IFNA(VLOOKUP(C8814,list!G:I,3,FALSE),"")</f>
        <v/>
      </c>
      <c r="O8814" s="26" t="str">
        <f t="shared" si="687"/>
        <v/>
      </c>
      <c r="P8814" s="28" t="str">
        <f t="shared" si="691"/>
        <v/>
      </c>
      <c r="Q8814" s="24" t="str">
        <f t="shared" si="688"/>
        <v/>
      </c>
      <c r="R8814" s="24" t="str">
        <f t="shared" si="689"/>
        <v/>
      </c>
      <c r="S8814" s="27" t="str">
        <f t="shared" si="690"/>
        <v/>
      </c>
    </row>
    <row r="8815" spans="2:19" x14ac:dyDescent="0.3">
      <c r="B8815" s="24" t="str">
        <f>_xlfn.IFNA(VLOOKUP(A8815,list!B:C,2,FALSE),"")</f>
        <v/>
      </c>
      <c r="D8815" s="24" t="str">
        <f>_xlfn.IFNA(VLOOKUP(C8815,list!$G$2:$I$10,2,FALSE),"")</f>
        <v/>
      </c>
      <c r="E8815" s="24" t="str">
        <f>_xlfn.IFNA(VLOOKUP(C8815,list!G:I,3,FALSE),"")</f>
        <v/>
      </c>
      <c r="O8815" s="26" t="str">
        <f t="shared" si="687"/>
        <v/>
      </c>
      <c r="P8815" s="28" t="str">
        <f t="shared" si="691"/>
        <v/>
      </c>
      <c r="Q8815" s="24" t="str">
        <f t="shared" si="688"/>
        <v/>
      </c>
      <c r="R8815" s="24" t="str">
        <f t="shared" si="689"/>
        <v/>
      </c>
      <c r="S8815" s="27" t="str">
        <f t="shared" si="690"/>
        <v/>
      </c>
    </row>
    <row r="8816" spans="2:19" x14ac:dyDescent="0.3">
      <c r="B8816" s="24" t="str">
        <f>_xlfn.IFNA(VLOOKUP(A8816,list!B:C,2,FALSE),"")</f>
        <v/>
      </c>
      <c r="D8816" s="24" t="str">
        <f>_xlfn.IFNA(VLOOKUP(C8816,list!$G$2:$I$10,2,FALSE),"")</f>
        <v/>
      </c>
      <c r="E8816" s="24" t="str">
        <f>_xlfn.IFNA(VLOOKUP(C8816,list!G:I,3,FALSE),"")</f>
        <v/>
      </c>
      <c r="O8816" s="26" t="str">
        <f t="shared" si="687"/>
        <v/>
      </c>
      <c r="P8816" s="28" t="str">
        <f t="shared" si="691"/>
        <v/>
      </c>
      <c r="Q8816" s="24" t="str">
        <f t="shared" si="688"/>
        <v/>
      </c>
      <c r="R8816" s="24" t="str">
        <f t="shared" si="689"/>
        <v/>
      </c>
      <c r="S8816" s="27" t="str">
        <f t="shared" si="690"/>
        <v/>
      </c>
    </row>
    <row r="8817" spans="2:19" x14ac:dyDescent="0.3">
      <c r="B8817" s="24" t="str">
        <f>_xlfn.IFNA(VLOOKUP(A8817,list!B:C,2,FALSE),"")</f>
        <v/>
      </c>
      <c r="D8817" s="24" t="str">
        <f>_xlfn.IFNA(VLOOKUP(C8817,list!$G$2:$I$10,2,FALSE),"")</f>
        <v/>
      </c>
      <c r="E8817" s="24" t="str">
        <f>_xlfn.IFNA(VLOOKUP(C8817,list!G:I,3,FALSE),"")</f>
        <v/>
      </c>
      <c r="O8817" s="26" t="str">
        <f t="shared" si="687"/>
        <v/>
      </c>
      <c r="P8817" s="28" t="str">
        <f t="shared" si="691"/>
        <v/>
      </c>
      <c r="Q8817" s="24" t="str">
        <f t="shared" si="688"/>
        <v/>
      </c>
      <c r="R8817" s="24" t="str">
        <f t="shared" si="689"/>
        <v/>
      </c>
      <c r="S8817" s="27" t="str">
        <f t="shared" si="690"/>
        <v/>
      </c>
    </row>
    <row r="8818" spans="2:19" x14ac:dyDescent="0.3">
      <c r="B8818" s="24" t="str">
        <f>_xlfn.IFNA(VLOOKUP(A8818,list!B:C,2,FALSE),"")</f>
        <v/>
      </c>
      <c r="D8818" s="24" t="str">
        <f>_xlfn.IFNA(VLOOKUP(C8818,list!$G$2:$I$10,2,FALSE),"")</f>
        <v/>
      </c>
      <c r="E8818" s="24" t="str">
        <f>_xlfn.IFNA(VLOOKUP(C8818,list!G:I,3,FALSE),"")</f>
        <v/>
      </c>
      <c r="O8818" s="26" t="str">
        <f t="shared" si="687"/>
        <v/>
      </c>
      <c r="P8818" s="28" t="str">
        <f t="shared" si="691"/>
        <v/>
      </c>
      <c r="Q8818" s="24" t="str">
        <f t="shared" si="688"/>
        <v/>
      </c>
      <c r="R8818" s="24" t="str">
        <f t="shared" si="689"/>
        <v/>
      </c>
      <c r="S8818" s="27" t="str">
        <f t="shared" si="690"/>
        <v/>
      </c>
    </row>
    <row r="8819" spans="2:19" x14ac:dyDescent="0.3">
      <c r="B8819" s="24" t="str">
        <f>_xlfn.IFNA(VLOOKUP(A8819,list!B:C,2,FALSE),"")</f>
        <v/>
      </c>
      <c r="D8819" s="24" t="str">
        <f>_xlfn.IFNA(VLOOKUP(C8819,list!$G$2:$I$10,2,FALSE),"")</f>
        <v/>
      </c>
      <c r="E8819" s="24" t="str">
        <f>_xlfn.IFNA(VLOOKUP(C8819,list!G:I,3,FALSE),"")</f>
        <v/>
      </c>
      <c r="O8819" s="26" t="str">
        <f t="shared" si="687"/>
        <v/>
      </c>
      <c r="P8819" s="28" t="str">
        <f t="shared" si="691"/>
        <v/>
      </c>
      <c r="Q8819" s="24" t="str">
        <f t="shared" si="688"/>
        <v/>
      </c>
      <c r="R8819" s="24" t="str">
        <f t="shared" si="689"/>
        <v/>
      </c>
      <c r="S8819" s="27" t="str">
        <f t="shared" si="690"/>
        <v/>
      </c>
    </row>
    <row r="8820" spans="2:19" x14ac:dyDescent="0.3">
      <c r="B8820" s="24" t="str">
        <f>_xlfn.IFNA(VLOOKUP(A8820,list!B:C,2,FALSE),"")</f>
        <v/>
      </c>
      <c r="D8820" s="24" t="str">
        <f>_xlfn.IFNA(VLOOKUP(C8820,list!$G$2:$I$10,2,FALSE),"")</f>
        <v/>
      </c>
      <c r="E8820" s="24" t="str">
        <f>_xlfn.IFNA(VLOOKUP(C8820,list!G:I,3,FALSE),"")</f>
        <v/>
      </c>
      <c r="O8820" s="26" t="str">
        <f t="shared" si="687"/>
        <v/>
      </c>
      <c r="P8820" s="28" t="str">
        <f t="shared" si="691"/>
        <v/>
      </c>
      <c r="Q8820" s="24" t="str">
        <f t="shared" si="688"/>
        <v/>
      </c>
      <c r="R8820" s="24" t="str">
        <f t="shared" si="689"/>
        <v/>
      </c>
      <c r="S8820" s="27" t="str">
        <f t="shared" si="690"/>
        <v/>
      </c>
    </row>
    <row r="8821" spans="2:19" x14ac:dyDescent="0.3">
      <c r="B8821" s="24" t="str">
        <f>_xlfn.IFNA(VLOOKUP(A8821,list!B:C,2,FALSE),"")</f>
        <v/>
      </c>
      <c r="D8821" s="24" t="str">
        <f>_xlfn.IFNA(VLOOKUP(C8821,list!$G$2:$I$10,2,FALSE),"")</f>
        <v/>
      </c>
      <c r="E8821" s="24" t="str">
        <f>_xlfn.IFNA(VLOOKUP(C8821,list!G:I,3,FALSE),"")</f>
        <v/>
      </c>
      <c r="O8821" s="26" t="str">
        <f t="shared" si="687"/>
        <v/>
      </c>
      <c r="P8821" s="28" t="str">
        <f t="shared" si="691"/>
        <v/>
      </c>
      <c r="Q8821" s="24" t="str">
        <f t="shared" si="688"/>
        <v/>
      </c>
      <c r="R8821" s="24" t="str">
        <f t="shared" si="689"/>
        <v/>
      </c>
      <c r="S8821" s="27" t="str">
        <f t="shared" si="690"/>
        <v/>
      </c>
    </row>
    <row r="8822" spans="2:19" x14ac:dyDescent="0.3">
      <c r="B8822" s="24" t="str">
        <f>_xlfn.IFNA(VLOOKUP(A8822,list!B:C,2,FALSE),"")</f>
        <v/>
      </c>
      <c r="D8822" s="24" t="str">
        <f>_xlfn.IFNA(VLOOKUP(C8822,list!$G$2:$I$10,2,FALSE),"")</f>
        <v/>
      </c>
      <c r="E8822" s="24" t="str">
        <f>_xlfn.IFNA(VLOOKUP(C8822,list!G:I,3,FALSE),"")</f>
        <v/>
      </c>
      <c r="O8822" s="26" t="str">
        <f t="shared" si="687"/>
        <v/>
      </c>
      <c r="P8822" s="28" t="str">
        <f t="shared" si="691"/>
        <v/>
      </c>
      <c r="Q8822" s="24" t="str">
        <f t="shared" si="688"/>
        <v/>
      </c>
      <c r="R8822" s="24" t="str">
        <f t="shared" si="689"/>
        <v/>
      </c>
      <c r="S8822" s="27" t="str">
        <f t="shared" si="690"/>
        <v/>
      </c>
    </row>
    <row r="8823" spans="2:19" x14ac:dyDescent="0.3">
      <c r="B8823" s="24" t="str">
        <f>_xlfn.IFNA(VLOOKUP(A8823,list!B:C,2,FALSE),"")</f>
        <v/>
      </c>
      <c r="D8823" s="24" t="str">
        <f>_xlfn.IFNA(VLOOKUP(C8823,list!$G$2:$I$10,2,FALSE),"")</f>
        <v/>
      </c>
      <c r="E8823" s="24" t="str">
        <f>_xlfn.IFNA(VLOOKUP(C8823,list!G:I,3,FALSE),"")</f>
        <v/>
      </c>
      <c r="O8823" s="26" t="str">
        <f t="shared" si="687"/>
        <v/>
      </c>
      <c r="P8823" s="28" t="str">
        <f t="shared" si="691"/>
        <v/>
      </c>
      <c r="Q8823" s="24" t="str">
        <f t="shared" si="688"/>
        <v/>
      </c>
      <c r="R8823" s="24" t="str">
        <f t="shared" si="689"/>
        <v/>
      </c>
      <c r="S8823" s="27" t="str">
        <f t="shared" si="690"/>
        <v/>
      </c>
    </row>
    <row r="8824" spans="2:19" x14ac:dyDescent="0.3">
      <c r="B8824" s="24" t="str">
        <f>_xlfn.IFNA(VLOOKUP(A8824,list!B:C,2,FALSE),"")</f>
        <v/>
      </c>
      <c r="D8824" s="24" t="str">
        <f>_xlfn.IFNA(VLOOKUP(C8824,list!$G$2:$I$10,2,FALSE),"")</f>
        <v/>
      </c>
      <c r="E8824" s="24" t="str">
        <f>_xlfn.IFNA(VLOOKUP(C8824,list!G:I,3,FALSE),"")</f>
        <v/>
      </c>
      <c r="O8824" s="26" t="str">
        <f t="shared" si="687"/>
        <v/>
      </c>
      <c r="P8824" s="28" t="str">
        <f t="shared" si="691"/>
        <v/>
      </c>
      <c r="Q8824" s="24" t="str">
        <f t="shared" si="688"/>
        <v/>
      </c>
      <c r="R8824" s="24" t="str">
        <f t="shared" si="689"/>
        <v/>
      </c>
      <c r="S8824" s="27" t="str">
        <f t="shared" si="690"/>
        <v/>
      </c>
    </row>
    <row r="8825" spans="2:19" x14ac:dyDescent="0.3">
      <c r="B8825" s="24" t="str">
        <f>_xlfn.IFNA(VLOOKUP(A8825,list!B:C,2,FALSE),"")</f>
        <v/>
      </c>
      <c r="D8825" s="24" t="str">
        <f>_xlfn.IFNA(VLOOKUP(C8825,list!$G$2:$I$10,2,FALSE),"")</f>
        <v/>
      </c>
      <c r="E8825" s="24" t="str">
        <f>_xlfn.IFNA(VLOOKUP(C8825,list!G:I,3,FALSE),"")</f>
        <v/>
      </c>
      <c r="O8825" s="26" t="str">
        <f t="shared" si="687"/>
        <v/>
      </c>
      <c r="P8825" s="28" t="str">
        <f t="shared" si="691"/>
        <v/>
      </c>
      <c r="Q8825" s="24" t="str">
        <f t="shared" si="688"/>
        <v/>
      </c>
      <c r="R8825" s="24" t="str">
        <f t="shared" si="689"/>
        <v/>
      </c>
      <c r="S8825" s="27" t="str">
        <f t="shared" si="690"/>
        <v/>
      </c>
    </row>
    <row r="8826" spans="2:19" x14ac:dyDescent="0.3">
      <c r="B8826" s="24" t="str">
        <f>_xlfn.IFNA(VLOOKUP(A8826,list!B:C,2,FALSE),"")</f>
        <v/>
      </c>
      <c r="D8826" s="24" t="str">
        <f>_xlfn.IFNA(VLOOKUP(C8826,list!$G$2:$I$10,2,FALSE),"")</f>
        <v/>
      </c>
      <c r="E8826" s="24" t="str">
        <f>_xlfn.IFNA(VLOOKUP(C8826,list!G:I,3,FALSE),"")</f>
        <v/>
      </c>
      <c r="O8826" s="26" t="str">
        <f t="shared" si="687"/>
        <v/>
      </c>
      <c r="P8826" s="28" t="str">
        <f t="shared" si="691"/>
        <v/>
      </c>
      <c r="Q8826" s="24" t="str">
        <f t="shared" si="688"/>
        <v/>
      </c>
      <c r="R8826" s="24" t="str">
        <f t="shared" si="689"/>
        <v/>
      </c>
      <c r="S8826" s="27" t="str">
        <f t="shared" si="690"/>
        <v/>
      </c>
    </row>
    <row r="8827" spans="2:19" x14ac:dyDescent="0.3">
      <c r="B8827" s="24" t="str">
        <f>_xlfn.IFNA(VLOOKUP(A8827,list!B:C,2,FALSE),"")</f>
        <v/>
      </c>
      <c r="D8827" s="24" t="str">
        <f>_xlfn.IFNA(VLOOKUP(C8827,list!$G$2:$I$10,2,FALSE),"")</f>
        <v/>
      </c>
      <c r="E8827" s="24" t="str">
        <f>_xlfn.IFNA(VLOOKUP(C8827,list!G:I,3,FALSE),"")</f>
        <v/>
      </c>
      <c r="O8827" s="26" t="str">
        <f t="shared" si="687"/>
        <v/>
      </c>
      <c r="P8827" s="28" t="str">
        <f t="shared" si="691"/>
        <v/>
      </c>
      <c r="Q8827" s="24" t="str">
        <f t="shared" si="688"/>
        <v/>
      </c>
      <c r="R8827" s="24" t="str">
        <f t="shared" si="689"/>
        <v/>
      </c>
      <c r="S8827" s="27" t="str">
        <f t="shared" si="690"/>
        <v/>
      </c>
    </row>
    <row r="8828" spans="2:19" x14ac:dyDescent="0.3">
      <c r="B8828" s="24" t="str">
        <f>_xlfn.IFNA(VLOOKUP(A8828,list!B:C,2,FALSE),"")</f>
        <v/>
      </c>
      <c r="D8828" s="24" t="str">
        <f>_xlfn.IFNA(VLOOKUP(C8828,list!$G$2:$I$10,2,FALSE),"")</f>
        <v/>
      </c>
      <c r="E8828" s="24" t="str">
        <f>_xlfn.IFNA(VLOOKUP(C8828,list!G:I,3,FALSE),"")</f>
        <v/>
      </c>
      <c r="O8828" s="26" t="str">
        <f t="shared" si="687"/>
        <v/>
      </c>
      <c r="P8828" s="28" t="str">
        <f t="shared" si="691"/>
        <v/>
      </c>
      <c r="Q8828" s="24" t="str">
        <f t="shared" si="688"/>
        <v/>
      </c>
      <c r="R8828" s="24" t="str">
        <f t="shared" si="689"/>
        <v/>
      </c>
      <c r="S8828" s="27" t="str">
        <f t="shared" si="690"/>
        <v/>
      </c>
    </row>
    <row r="8829" spans="2:19" x14ac:dyDescent="0.3">
      <c r="B8829" s="24" t="str">
        <f>_xlfn.IFNA(VLOOKUP(A8829,list!B:C,2,FALSE),"")</f>
        <v/>
      </c>
      <c r="D8829" s="24" t="str">
        <f>_xlfn.IFNA(VLOOKUP(C8829,list!$G$2:$I$10,2,FALSE),"")</f>
        <v/>
      </c>
      <c r="E8829" s="24" t="str">
        <f>_xlfn.IFNA(VLOOKUP(C8829,list!G:I,3,FALSE),"")</f>
        <v/>
      </c>
      <c r="O8829" s="26" t="str">
        <f t="shared" si="687"/>
        <v/>
      </c>
      <c r="P8829" s="28" t="str">
        <f t="shared" si="691"/>
        <v/>
      </c>
      <c r="Q8829" s="24" t="str">
        <f t="shared" si="688"/>
        <v/>
      </c>
      <c r="R8829" s="24" t="str">
        <f t="shared" si="689"/>
        <v/>
      </c>
      <c r="S8829" s="27" t="str">
        <f t="shared" si="690"/>
        <v/>
      </c>
    </row>
    <row r="8830" spans="2:19" x14ac:dyDescent="0.3">
      <c r="B8830" s="24" t="str">
        <f>_xlfn.IFNA(VLOOKUP(A8830,list!B:C,2,FALSE),"")</f>
        <v/>
      </c>
      <c r="D8830" s="24" t="str">
        <f>_xlfn.IFNA(VLOOKUP(C8830,list!$G$2:$I$10,2,FALSE),"")</f>
        <v/>
      </c>
      <c r="E8830" s="24" t="str">
        <f>_xlfn.IFNA(VLOOKUP(C8830,list!G:I,3,FALSE),"")</f>
        <v/>
      </c>
      <c r="O8830" s="26" t="str">
        <f t="shared" si="687"/>
        <v/>
      </c>
      <c r="P8830" s="28" t="str">
        <f t="shared" si="691"/>
        <v/>
      </c>
      <c r="Q8830" s="24" t="str">
        <f t="shared" si="688"/>
        <v/>
      </c>
      <c r="R8830" s="24" t="str">
        <f t="shared" si="689"/>
        <v/>
      </c>
      <c r="S8830" s="27" t="str">
        <f t="shared" si="690"/>
        <v/>
      </c>
    </row>
    <row r="8831" spans="2:19" x14ac:dyDescent="0.3">
      <c r="B8831" s="24" t="str">
        <f>_xlfn.IFNA(VLOOKUP(A8831,list!B:C,2,FALSE),"")</f>
        <v/>
      </c>
      <c r="D8831" s="24" t="str">
        <f>_xlfn.IFNA(VLOOKUP(C8831,list!$G$2:$I$10,2,FALSE),"")</f>
        <v/>
      </c>
      <c r="E8831" s="24" t="str">
        <f>_xlfn.IFNA(VLOOKUP(C8831,list!G:I,3,FALSE),"")</f>
        <v/>
      </c>
      <c r="O8831" s="26" t="str">
        <f t="shared" si="687"/>
        <v/>
      </c>
      <c r="P8831" s="28" t="str">
        <f t="shared" si="691"/>
        <v/>
      </c>
      <c r="Q8831" s="24" t="str">
        <f t="shared" si="688"/>
        <v/>
      </c>
      <c r="R8831" s="24" t="str">
        <f t="shared" si="689"/>
        <v/>
      </c>
      <c r="S8831" s="27" t="str">
        <f t="shared" si="690"/>
        <v/>
      </c>
    </row>
    <row r="8832" spans="2:19" x14ac:dyDescent="0.3">
      <c r="B8832" s="24" t="str">
        <f>_xlfn.IFNA(VLOOKUP(A8832,list!B:C,2,FALSE),"")</f>
        <v/>
      </c>
      <c r="D8832" s="24" t="str">
        <f>_xlfn.IFNA(VLOOKUP(C8832,list!$G$2:$I$10,2,FALSE),"")</f>
        <v/>
      </c>
      <c r="E8832" s="24" t="str">
        <f>_xlfn.IFNA(VLOOKUP(C8832,list!G:I,3,FALSE),"")</f>
        <v/>
      </c>
      <c r="O8832" s="26" t="str">
        <f t="shared" si="687"/>
        <v/>
      </c>
      <c r="P8832" s="28" t="str">
        <f t="shared" si="691"/>
        <v/>
      </c>
      <c r="Q8832" s="24" t="str">
        <f t="shared" si="688"/>
        <v/>
      </c>
      <c r="R8832" s="24" t="str">
        <f t="shared" si="689"/>
        <v/>
      </c>
      <c r="S8832" s="27" t="str">
        <f t="shared" si="690"/>
        <v/>
      </c>
    </row>
    <row r="8833" spans="2:19" x14ac:dyDescent="0.3">
      <c r="B8833" s="24" t="str">
        <f>_xlfn.IFNA(VLOOKUP(A8833,list!B:C,2,FALSE),"")</f>
        <v/>
      </c>
      <c r="D8833" s="24" t="str">
        <f>_xlfn.IFNA(VLOOKUP(C8833,list!$G$2:$I$10,2,FALSE),"")</f>
        <v/>
      </c>
      <c r="E8833" s="24" t="str">
        <f>_xlfn.IFNA(VLOOKUP(C8833,list!G:I,3,FALSE),"")</f>
        <v/>
      </c>
      <c r="O8833" s="26" t="str">
        <f t="shared" si="687"/>
        <v/>
      </c>
      <c r="P8833" s="28" t="str">
        <f t="shared" si="691"/>
        <v/>
      </c>
      <c r="Q8833" s="24" t="str">
        <f t="shared" si="688"/>
        <v/>
      </c>
      <c r="R8833" s="24" t="str">
        <f t="shared" si="689"/>
        <v/>
      </c>
      <c r="S8833" s="27" t="str">
        <f t="shared" si="690"/>
        <v/>
      </c>
    </row>
    <row r="8834" spans="2:19" x14ac:dyDescent="0.3">
      <c r="B8834" s="24" t="str">
        <f>_xlfn.IFNA(VLOOKUP(A8834,list!B:C,2,FALSE),"")</f>
        <v/>
      </c>
      <c r="D8834" s="24" t="str">
        <f>_xlfn.IFNA(VLOOKUP(C8834,list!$G$2:$I$10,2,FALSE),"")</f>
        <v/>
      </c>
      <c r="E8834" s="24" t="str">
        <f>_xlfn.IFNA(VLOOKUP(C8834,list!G:I,3,FALSE),"")</f>
        <v/>
      </c>
      <c r="O8834" s="26" t="str">
        <f t="shared" ref="O8834:O8897" si="692">IFERROR(IF(H8834="","",DATE(YEAR(H8834),MONTH(H8834),1)),"")</f>
        <v/>
      </c>
      <c r="P8834" s="28" t="str">
        <f t="shared" si="691"/>
        <v/>
      </c>
      <c r="Q8834" s="24" t="str">
        <f t="shared" ref="Q8834:Q8897" si="693">IFERROR(IF(J8834="","",MONTH(EOMONTH(J8834,(DAY(J8834)&gt;15)+0))),"")</f>
        <v/>
      </c>
      <c r="R8834" s="24" t="str">
        <f t="shared" ref="R8834:R8897" si="694">IFERROR(IF(J8834="","",IF(AND(MONTH(J8834)=12,Q8834=1),YEAR(J8834)+1,YEAR(J8834))),"")</f>
        <v/>
      </c>
      <c r="S8834" s="27" t="str">
        <f t="shared" ref="S8834:S8897" si="695">IF(OR(Q8834="",R8834=""),"",DATE(R8834,Q8834,1))</f>
        <v/>
      </c>
    </row>
    <row r="8835" spans="2:19" x14ac:dyDescent="0.3">
      <c r="B8835" s="24" t="str">
        <f>_xlfn.IFNA(VLOOKUP(A8835,list!B:C,2,FALSE),"")</f>
        <v/>
      </c>
      <c r="D8835" s="24" t="str">
        <f>_xlfn.IFNA(VLOOKUP(C8835,list!$G$2:$I$10,2,FALSE),"")</f>
        <v/>
      </c>
      <c r="E8835" s="24" t="str">
        <f>_xlfn.IFNA(VLOOKUP(C8835,list!G:I,3,FALSE),"")</f>
        <v/>
      </c>
      <c r="O8835" s="26" t="str">
        <f t="shared" si="692"/>
        <v/>
      </c>
      <c r="P8835" s="28" t="str">
        <f t="shared" ref="P8835:P8898" si="696">IFERROR(IF(J8835&gt;0,((J8835-H8835)/7),""),"")</f>
        <v/>
      </c>
      <c r="Q8835" s="24" t="str">
        <f t="shared" si="693"/>
        <v/>
      </c>
      <c r="R8835" s="24" t="str">
        <f t="shared" si="694"/>
        <v/>
      </c>
      <c r="S8835" s="27" t="str">
        <f t="shared" si="695"/>
        <v/>
      </c>
    </row>
    <row r="8836" spans="2:19" x14ac:dyDescent="0.3">
      <c r="B8836" s="24" t="str">
        <f>_xlfn.IFNA(VLOOKUP(A8836,list!B:C,2,FALSE),"")</f>
        <v/>
      </c>
      <c r="D8836" s="24" t="str">
        <f>_xlfn.IFNA(VLOOKUP(C8836,list!$G$2:$I$10,2,FALSE),"")</f>
        <v/>
      </c>
      <c r="E8836" s="24" t="str">
        <f>_xlfn.IFNA(VLOOKUP(C8836,list!G:I,3,FALSE),"")</f>
        <v/>
      </c>
      <c r="O8836" s="26" t="str">
        <f t="shared" si="692"/>
        <v/>
      </c>
      <c r="P8836" s="28" t="str">
        <f t="shared" si="696"/>
        <v/>
      </c>
      <c r="Q8836" s="24" t="str">
        <f t="shared" si="693"/>
        <v/>
      </c>
      <c r="R8836" s="24" t="str">
        <f t="shared" si="694"/>
        <v/>
      </c>
      <c r="S8836" s="27" t="str">
        <f t="shared" si="695"/>
        <v/>
      </c>
    </row>
    <row r="8837" spans="2:19" x14ac:dyDescent="0.3">
      <c r="B8837" s="24" t="str">
        <f>_xlfn.IFNA(VLOOKUP(A8837,list!B:C,2,FALSE),"")</f>
        <v/>
      </c>
      <c r="D8837" s="24" t="str">
        <f>_xlfn.IFNA(VLOOKUP(C8837,list!$G$2:$I$10,2,FALSE),"")</f>
        <v/>
      </c>
      <c r="E8837" s="24" t="str">
        <f>_xlfn.IFNA(VLOOKUP(C8837,list!G:I,3,FALSE),"")</f>
        <v/>
      </c>
      <c r="O8837" s="26" t="str">
        <f t="shared" si="692"/>
        <v/>
      </c>
      <c r="P8837" s="28" t="str">
        <f t="shared" si="696"/>
        <v/>
      </c>
      <c r="Q8837" s="24" t="str">
        <f t="shared" si="693"/>
        <v/>
      </c>
      <c r="R8837" s="24" t="str">
        <f t="shared" si="694"/>
        <v/>
      </c>
      <c r="S8837" s="27" t="str">
        <f t="shared" si="695"/>
        <v/>
      </c>
    </row>
    <row r="8838" spans="2:19" x14ac:dyDescent="0.3">
      <c r="B8838" s="24" t="str">
        <f>_xlfn.IFNA(VLOOKUP(A8838,list!B:C,2,FALSE),"")</f>
        <v/>
      </c>
      <c r="D8838" s="24" t="str">
        <f>_xlfn.IFNA(VLOOKUP(C8838,list!$G$2:$I$10,2,FALSE),"")</f>
        <v/>
      </c>
      <c r="E8838" s="24" t="str">
        <f>_xlfn.IFNA(VLOOKUP(C8838,list!G:I,3,FALSE),"")</f>
        <v/>
      </c>
      <c r="O8838" s="26" t="str">
        <f t="shared" si="692"/>
        <v/>
      </c>
      <c r="P8838" s="28" t="str">
        <f t="shared" si="696"/>
        <v/>
      </c>
      <c r="Q8838" s="24" t="str">
        <f t="shared" si="693"/>
        <v/>
      </c>
      <c r="R8838" s="24" t="str">
        <f t="shared" si="694"/>
        <v/>
      </c>
      <c r="S8838" s="27" t="str">
        <f t="shared" si="695"/>
        <v/>
      </c>
    </row>
    <row r="8839" spans="2:19" x14ac:dyDescent="0.3">
      <c r="B8839" s="24" t="str">
        <f>_xlfn.IFNA(VLOOKUP(A8839,list!B:C,2,FALSE),"")</f>
        <v/>
      </c>
      <c r="D8839" s="24" t="str">
        <f>_xlfn.IFNA(VLOOKUP(C8839,list!$G$2:$I$10,2,FALSE),"")</f>
        <v/>
      </c>
      <c r="E8839" s="24" t="str">
        <f>_xlfn.IFNA(VLOOKUP(C8839,list!G:I,3,FALSE),"")</f>
        <v/>
      </c>
      <c r="O8839" s="26" t="str">
        <f t="shared" si="692"/>
        <v/>
      </c>
      <c r="P8839" s="28" t="str">
        <f t="shared" si="696"/>
        <v/>
      </c>
      <c r="Q8839" s="24" t="str">
        <f t="shared" si="693"/>
        <v/>
      </c>
      <c r="R8839" s="24" t="str">
        <f t="shared" si="694"/>
        <v/>
      </c>
      <c r="S8839" s="27" t="str">
        <f t="shared" si="695"/>
        <v/>
      </c>
    </row>
    <row r="8840" spans="2:19" x14ac:dyDescent="0.3">
      <c r="B8840" s="24" t="str">
        <f>_xlfn.IFNA(VLOOKUP(A8840,list!B:C,2,FALSE),"")</f>
        <v/>
      </c>
      <c r="D8840" s="24" t="str">
        <f>_xlfn.IFNA(VLOOKUP(C8840,list!$G$2:$I$10,2,FALSE),"")</f>
        <v/>
      </c>
      <c r="E8840" s="24" t="str">
        <f>_xlfn.IFNA(VLOOKUP(C8840,list!G:I,3,FALSE),"")</f>
        <v/>
      </c>
      <c r="O8840" s="26" t="str">
        <f t="shared" si="692"/>
        <v/>
      </c>
      <c r="P8840" s="28" t="str">
        <f t="shared" si="696"/>
        <v/>
      </c>
      <c r="Q8840" s="24" t="str">
        <f t="shared" si="693"/>
        <v/>
      </c>
      <c r="R8840" s="24" t="str">
        <f t="shared" si="694"/>
        <v/>
      </c>
      <c r="S8840" s="27" t="str">
        <f t="shared" si="695"/>
        <v/>
      </c>
    </row>
    <row r="8841" spans="2:19" x14ac:dyDescent="0.3">
      <c r="B8841" s="24" t="str">
        <f>_xlfn.IFNA(VLOOKUP(A8841,list!B:C,2,FALSE),"")</f>
        <v/>
      </c>
      <c r="D8841" s="24" t="str">
        <f>_xlfn.IFNA(VLOOKUP(C8841,list!$G$2:$I$10,2,FALSE),"")</f>
        <v/>
      </c>
      <c r="E8841" s="24" t="str">
        <f>_xlfn.IFNA(VLOOKUP(C8841,list!G:I,3,FALSE),"")</f>
        <v/>
      </c>
      <c r="O8841" s="26" t="str">
        <f t="shared" si="692"/>
        <v/>
      </c>
      <c r="P8841" s="28" t="str">
        <f t="shared" si="696"/>
        <v/>
      </c>
      <c r="Q8841" s="24" t="str">
        <f t="shared" si="693"/>
        <v/>
      </c>
      <c r="R8841" s="24" t="str">
        <f t="shared" si="694"/>
        <v/>
      </c>
      <c r="S8841" s="27" t="str">
        <f t="shared" si="695"/>
        <v/>
      </c>
    </row>
    <row r="8842" spans="2:19" x14ac:dyDescent="0.3">
      <c r="B8842" s="24" t="str">
        <f>_xlfn.IFNA(VLOOKUP(A8842,list!B:C,2,FALSE),"")</f>
        <v/>
      </c>
      <c r="D8842" s="24" t="str">
        <f>_xlfn.IFNA(VLOOKUP(C8842,list!$G$2:$I$10,2,FALSE),"")</f>
        <v/>
      </c>
      <c r="E8842" s="24" t="str">
        <f>_xlfn.IFNA(VLOOKUP(C8842,list!G:I,3,FALSE),"")</f>
        <v/>
      </c>
      <c r="O8842" s="26" t="str">
        <f t="shared" si="692"/>
        <v/>
      </c>
      <c r="P8842" s="28" t="str">
        <f t="shared" si="696"/>
        <v/>
      </c>
      <c r="Q8842" s="24" t="str">
        <f t="shared" si="693"/>
        <v/>
      </c>
      <c r="R8842" s="24" t="str">
        <f t="shared" si="694"/>
        <v/>
      </c>
      <c r="S8842" s="27" t="str">
        <f t="shared" si="695"/>
        <v/>
      </c>
    </row>
    <row r="8843" spans="2:19" x14ac:dyDescent="0.3">
      <c r="B8843" s="24" t="str">
        <f>_xlfn.IFNA(VLOOKUP(A8843,list!B:C,2,FALSE),"")</f>
        <v/>
      </c>
      <c r="D8843" s="24" t="str">
        <f>_xlfn.IFNA(VLOOKUP(C8843,list!$G$2:$I$10,2,FALSE),"")</f>
        <v/>
      </c>
      <c r="E8843" s="24" t="str">
        <f>_xlfn.IFNA(VLOOKUP(C8843,list!G:I,3,FALSE),"")</f>
        <v/>
      </c>
      <c r="O8843" s="26" t="str">
        <f t="shared" si="692"/>
        <v/>
      </c>
      <c r="P8843" s="28" t="str">
        <f t="shared" si="696"/>
        <v/>
      </c>
      <c r="Q8843" s="24" t="str">
        <f t="shared" si="693"/>
        <v/>
      </c>
      <c r="R8843" s="24" t="str">
        <f t="shared" si="694"/>
        <v/>
      </c>
      <c r="S8843" s="27" t="str">
        <f t="shared" si="695"/>
        <v/>
      </c>
    </row>
    <row r="8844" spans="2:19" x14ac:dyDescent="0.3">
      <c r="B8844" s="24" t="str">
        <f>_xlfn.IFNA(VLOOKUP(A8844,list!B:C,2,FALSE),"")</f>
        <v/>
      </c>
      <c r="D8844" s="24" t="str">
        <f>_xlfn.IFNA(VLOOKUP(C8844,list!$G$2:$I$10,2,FALSE),"")</f>
        <v/>
      </c>
      <c r="E8844" s="24" t="str">
        <f>_xlfn.IFNA(VLOOKUP(C8844,list!G:I,3,FALSE),"")</f>
        <v/>
      </c>
      <c r="O8844" s="26" t="str">
        <f t="shared" si="692"/>
        <v/>
      </c>
      <c r="P8844" s="28" t="str">
        <f t="shared" si="696"/>
        <v/>
      </c>
      <c r="Q8844" s="24" t="str">
        <f t="shared" si="693"/>
        <v/>
      </c>
      <c r="R8844" s="24" t="str">
        <f t="shared" si="694"/>
        <v/>
      </c>
      <c r="S8844" s="27" t="str">
        <f t="shared" si="695"/>
        <v/>
      </c>
    </row>
    <row r="8845" spans="2:19" x14ac:dyDescent="0.3">
      <c r="B8845" s="24" t="str">
        <f>_xlfn.IFNA(VLOOKUP(A8845,list!B:C,2,FALSE),"")</f>
        <v/>
      </c>
      <c r="D8845" s="24" t="str">
        <f>_xlfn.IFNA(VLOOKUP(C8845,list!$G$2:$I$10,2,FALSE),"")</f>
        <v/>
      </c>
      <c r="E8845" s="24" t="str">
        <f>_xlfn.IFNA(VLOOKUP(C8845,list!G:I,3,FALSE),"")</f>
        <v/>
      </c>
      <c r="O8845" s="26" t="str">
        <f t="shared" si="692"/>
        <v/>
      </c>
      <c r="P8845" s="28" t="str">
        <f t="shared" si="696"/>
        <v/>
      </c>
      <c r="Q8845" s="24" t="str">
        <f t="shared" si="693"/>
        <v/>
      </c>
      <c r="R8845" s="24" t="str">
        <f t="shared" si="694"/>
        <v/>
      </c>
      <c r="S8845" s="27" t="str">
        <f t="shared" si="695"/>
        <v/>
      </c>
    </row>
    <row r="8846" spans="2:19" x14ac:dyDescent="0.3">
      <c r="B8846" s="24" t="str">
        <f>_xlfn.IFNA(VLOOKUP(A8846,list!B:C,2,FALSE),"")</f>
        <v/>
      </c>
      <c r="D8846" s="24" t="str">
        <f>_xlfn.IFNA(VLOOKUP(C8846,list!$G$2:$I$10,2,FALSE),"")</f>
        <v/>
      </c>
      <c r="E8846" s="24" t="str">
        <f>_xlfn.IFNA(VLOOKUP(C8846,list!G:I,3,FALSE),"")</f>
        <v/>
      </c>
      <c r="O8846" s="26" t="str">
        <f t="shared" si="692"/>
        <v/>
      </c>
      <c r="P8846" s="28" t="str">
        <f t="shared" si="696"/>
        <v/>
      </c>
      <c r="Q8846" s="24" t="str">
        <f t="shared" si="693"/>
        <v/>
      </c>
      <c r="R8846" s="24" t="str">
        <f t="shared" si="694"/>
        <v/>
      </c>
      <c r="S8846" s="27" t="str">
        <f t="shared" si="695"/>
        <v/>
      </c>
    </row>
    <row r="8847" spans="2:19" x14ac:dyDescent="0.3">
      <c r="B8847" s="24" t="str">
        <f>_xlfn.IFNA(VLOOKUP(A8847,list!B:C,2,FALSE),"")</f>
        <v/>
      </c>
      <c r="D8847" s="24" t="str">
        <f>_xlfn.IFNA(VLOOKUP(C8847,list!$G$2:$I$10,2,FALSE),"")</f>
        <v/>
      </c>
      <c r="E8847" s="24" t="str">
        <f>_xlfn.IFNA(VLOOKUP(C8847,list!G:I,3,FALSE),"")</f>
        <v/>
      </c>
      <c r="O8847" s="26" t="str">
        <f t="shared" si="692"/>
        <v/>
      </c>
      <c r="P8847" s="28" t="str">
        <f t="shared" si="696"/>
        <v/>
      </c>
      <c r="Q8847" s="24" t="str">
        <f t="shared" si="693"/>
        <v/>
      </c>
      <c r="R8847" s="24" t="str">
        <f t="shared" si="694"/>
        <v/>
      </c>
      <c r="S8847" s="27" t="str">
        <f t="shared" si="695"/>
        <v/>
      </c>
    </row>
    <row r="8848" spans="2:19" x14ac:dyDescent="0.3">
      <c r="B8848" s="24" t="str">
        <f>_xlfn.IFNA(VLOOKUP(A8848,list!B:C,2,FALSE),"")</f>
        <v/>
      </c>
      <c r="D8848" s="24" t="str">
        <f>_xlfn.IFNA(VLOOKUP(C8848,list!$G$2:$I$10,2,FALSE),"")</f>
        <v/>
      </c>
      <c r="E8848" s="24" t="str">
        <f>_xlfn.IFNA(VLOOKUP(C8848,list!G:I,3,FALSE),"")</f>
        <v/>
      </c>
      <c r="O8848" s="26" t="str">
        <f t="shared" si="692"/>
        <v/>
      </c>
      <c r="P8848" s="28" t="str">
        <f t="shared" si="696"/>
        <v/>
      </c>
      <c r="Q8848" s="24" t="str">
        <f t="shared" si="693"/>
        <v/>
      </c>
      <c r="R8848" s="24" t="str">
        <f t="shared" si="694"/>
        <v/>
      </c>
      <c r="S8848" s="27" t="str">
        <f t="shared" si="695"/>
        <v/>
      </c>
    </row>
    <row r="8849" spans="2:19" x14ac:dyDescent="0.3">
      <c r="B8849" s="24" t="str">
        <f>_xlfn.IFNA(VLOOKUP(A8849,list!B:C,2,FALSE),"")</f>
        <v/>
      </c>
      <c r="D8849" s="24" t="str">
        <f>_xlfn.IFNA(VLOOKUP(C8849,list!$G$2:$I$10,2,FALSE),"")</f>
        <v/>
      </c>
      <c r="E8849" s="24" t="str">
        <f>_xlfn.IFNA(VLOOKUP(C8849,list!G:I,3,FALSE),"")</f>
        <v/>
      </c>
      <c r="O8849" s="26" t="str">
        <f t="shared" si="692"/>
        <v/>
      </c>
      <c r="P8849" s="28" t="str">
        <f t="shared" si="696"/>
        <v/>
      </c>
      <c r="Q8849" s="24" t="str">
        <f t="shared" si="693"/>
        <v/>
      </c>
      <c r="R8849" s="24" t="str">
        <f t="shared" si="694"/>
        <v/>
      </c>
      <c r="S8849" s="27" t="str">
        <f t="shared" si="695"/>
        <v/>
      </c>
    </row>
    <row r="8850" spans="2:19" x14ac:dyDescent="0.3">
      <c r="B8850" s="24" t="str">
        <f>_xlfn.IFNA(VLOOKUP(A8850,list!B:C,2,FALSE),"")</f>
        <v/>
      </c>
      <c r="D8850" s="24" t="str">
        <f>_xlfn.IFNA(VLOOKUP(C8850,list!$G$2:$I$10,2,FALSE),"")</f>
        <v/>
      </c>
      <c r="E8850" s="24" t="str">
        <f>_xlfn.IFNA(VLOOKUP(C8850,list!G:I,3,FALSE),"")</f>
        <v/>
      </c>
      <c r="O8850" s="26" t="str">
        <f t="shared" si="692"/>
        <v/>
      </c>
      <c r="P8850" s="28" t="str">
        <f t="shared" si="696"/>
        <v/>
      </c>
      <c r="Q8850" s="24" t="str">
        <f t="shared" si="693"/>
        <v/>
      </c>
      <c r="R8850" s="24" t="str">
        <f t="shared" si="694"/>
        <v/>
      </c>
      <c r="S8850" s="27" t="str">
        <f t="shared" si="695"/>
        <v/>
      </c>
    </row>
    <row r="8851" spans="2:19" x14ac:dyDescent="0.3">
      <c r="B8851" s="24" t="str">
        <f>_xlfn.IFNA(VLOOKUP(A8851,list!B:C,2,FALSE),"")</f>
        <v/>
      </c>
      <c r="D8851" s="24" t="str">
        <f>_xlfn.IFNA(VLOOKUP(C8851,list!$G$2:$I$10,2,FALSE),"")</f>
        <v/>
      </c>
      <c r="E8851" s="24" t="str">
        <f>_xlfn.IFNA(VLOOKUP(C8851,list!G:I,3,FALSE),"")</f>
        <v/>
      </c>
      <c r="O8851" s="26" t="str">
        <f t="shared" si="692"/>
        <v/>
      </c>
      <c r="P8851" s="28" t="str">
        <f t="shared" si="696"/>
        <v/>
      </c>
      <c r="Q8851" s="24" t="str">
        <f t="shared" si="693"/>
        <v/>
      </c>
      <c r="R8851" s="24" t="str">
        <f t="shared" si="694"/>
        <v/>
      </c>
      <c r="S8851" s="27" t="str">
        <f t="shared" si="695"/>
        <v/>
      </c>
    </row>
    <row r="8852" spans="2:19" x14ac:dyDescent="0.3">
      <c r="B8852" s="24" t="str">
        <f>_xlfn.IFNA(VLOOKUP(A8852,list!B:C,2,FALSE),"")</f>
        <v/>
      </c>
      <c r="D8852" s="24" t="str">
        <f>_xlfn.IFNA(VLOOKUP(C8852,list!$G$2:$I$10,2,FALSE),"")</f>
        <v/>
      </c>
      <c r="E8852" s="24" t="str">
        <f>_xlfn.IFNA(VLOOKUP(C8852,list!G:I,3,FALSE),"")</f>
        <v/>
      </c>
      <c r="O8852" s="26" t="str">
        <f t="shared" si="692"/>
        <v/>
      </c>
      <c r="P8852" s="28" t="str">
        <f t="shared" si="696"/>
        <v/>
      </c>
      <c r="Q8852" s="24" t="str">
        <f t="shared" si="693"/>
        <v/>
      </c>
      <c r="R8852" s="24" t="str">
        <f t="shared" si="694"/>
        <v/>
      </c>
      <c r="S8852" s="27" t="str">
        <f t="shared" si="695"/>
        <v/>
      </c>
    </row>
    <row r="8853" spans="2:19" x14ac:dyDescent="0.3">
      <c r="B8853" s="24" t="str">
        <f>_xlfn.IFNA(VLOOKUP(A8853,list!B:C,2,FALSE),"")</f>
        <v/>
      </c>
      <c r="D8853" s="24" t="str">
        <f>_xlfn.IFNA(VLOOKUP(C8853,list!$G$2:$I$10,2,FALSE),"")</f>
        <v/>
      </c>
      <c r="E8853" s="24" t="str">
        <f>_xlfn.IFNA(VLOOKUP(C8853,list!G:I,3,FALSE),"")</f>
        <v/>
      </c>
      <c r="O8853" s="26" t="str">
        <f t="shared" si="692"/>
        <v/>
      </c>
      <c r="P8853" s="28" t="str">
        <f t="shared" si="696"/>
        <v/>
      </c>
      <c r="Q8853" s="24" t="str">
        <f t="shared" si="693"/>
        <v/>
      </c>
      <c r="R8853" s="24" t="str">
        <f t="shared" si="694"/>
        <v/>
      </c>
      <c r="S8853" s="27" t="str">
        <f t="shared" si="695"/>
        <v/>
      </c>
    </row>
    <row r="8854" spans="2:19" x14ac:dyDescent="0.3">
      <c r="B8854" s="24" t="str">
        <f>_xlfn.IFNA(VLOOKUP(A8854,list!B:C,2,FALSE),"")</f>
        <v/>
      </c>
      <c r="D8854" s="24" t="str">
        <f>_xlfn.IFNA(VLOOKUP(C8854,list!$G$2:$I$10,2,FALSE),"")</f>
        <v/>
      </c>
      <c r="E8854" s="24" t="str">
        <f>_xlfn.IFNA(VLOOKUP(C8854,list!G:I,3,FALSE),"")</f>
        <v/>
      </c>
      <c r="O8854" s="26" t="str">
        <f t="shared" si="692"/>
        <v/>
      </c>
      <c r="P8854" s="28" t="str">
        <f t="shared" si="696"/>
        <v/>
      </c>
      <c r="Q8854" s="24" t="str">
        <f t="shared" si="693"/>
        <v/>
      </c>
      <c r="R8854" s="24" t="str">
        <f t="shared" si="694"/>
        <v/>
      </c>
      <c r="S8854" s="27" t="str">
        <f t="shared" si="695"/>
        <v/>
      </c>
    </row>
    <row r="8855" spans="2:19" x14ac:dyDescent="0.3">
      <c r="B8855" s="24" t="str">
        <f>_xlfn.IFNA(VLOOKUP(A8855,list!B:C,2,FALSE),"")</f>
        <v/>
      </c>
      <c r="D8855" s="24" t="str">
        <f>_xlfn.IFNA(VLOOKUP(C8855,list!$G$2:$I$10,2,FALSE),"")</f>
        <v/>
      </c>
      <c r="E8855" s="24" t="str">
        <f>_xlfn.IFNA(VLOOKUP(C8855,list!G:I,3,FALSE),"")</f>
        <v/>
      </c>
      <c r="O8855" s="26" t="str">
        <f t="shared" si="692"/>
        <v/>
      </c>
      <c r="P8855" s="28" t="str">
        <f t="shared" si="696"/>
        <v/>
      </c>
      <c r="Q8855" s="24" t="str">
        <f t="shared" si="693"/>
        <v/>
      </c>
      <c r="R8855" s="24" t="str">
        <f t="shared" si="694"/>
        <v/>
      </c>
      <c r="S8855" s="27" t="str">
        <f t="shared" si="695"/>
        <v/>
      </c>
    </row>
    <row r="8856" spans="2:19" x14ac:dyDescent="0.3">
      <c r="B8856" s="24" t="str">
        <f>_xlfn.IFNA(VLOOKUP(A8856,list!B:C,2,FALSE),"")</f>
        <v/>
      </c>
      <c r="D8856" s="24" t="str">
        <f>_xlfn.IFNA(VLOOKUP(C8856,list!$G$2:$I$10,2,FALSE),"")</f>
        <v/>
      </c>
      <c r="E8856" s="24" t="str">
        <f>_xlfn.IFNA(VLOOKUP(C8856,list!G:I,3,FALSE),"")</f>
        <v/>
      </c>
      <c r="O8856" s="26" t="str">
        <f t="shared" si="692"/>
        <v/>
      </c>
      <c r="P8856" s="28" t="str">
        <f t="shared" si="696"/>
        <v/>
      </c>
      <c r="Q8856" s="24" t="str">
        <f t="shared" si="693"/>
        <v/>
      </c>
      <c r="R8856" s="24" t="str">
        <f t="shared" si="694"/>
        <v/>
      </c>
      <c r="S8856" s="27" t="str">
        <f t="shared" si="695"/>
        <v/>
      </c>
    </row>
    <row r="8857" spans="2:19" x14ac:dyDescent="0.3">
      <c r="B8857" s="24" t="str">
        <f>_xlfn.IFNA(VLOOKUP(A8857,list!B:C,2,FALSE),"")</f>
        <v/>
      </c>
      <c r="D8857" s="24" t="str">
        <f>_xlfn.IFNA(VLOOKUP(C8857,list!$G$2:$I$10,2,FALSE),"")</f>
        <v/>
      </c>
      <c r="E8857" s="24" t="str">
        <f>_xlfn.IFNA(VLOOKUP(C8857,list!G:I,3,FALSE),"")</f>
        <v/>
      </c>
      <c r="O8857" s="26" t="str">
        <f t="shared" si="692"/>
        <v/>
      </c>
      <c r="P8857" s="28" t="str">
        <f t="shared" si="696"/>
        <v/>
      </c>
      <c r="Q8857" s="24" t="str">
        <f t="shared" si="693"/>
        <v/>
      </c>
      <c r="R8857" s="24" t="str">
        <f t="shared" si="694"/>
        <v/>
      </c>
      <c r="S8857" s="27" t="str">
        <f t="shared" si="695"/>
        <v/>
      </c>
    </row>
    <row r="8858" spans="2:19" x14ac:dyDescent="0.3">
      <c r="B8858" s="24" t="str">
        <f>_xlfn.IFNA(VLOOKUP(A8858,list!B:C,2,FALSE),"")</f>
        <v/>
      </c>
      <c r="D8858" s="24" t="str">
        <f>_xlfn.IFNA(VLOOKUP(C8858,list!$G$2:$I$10,2,FALSE),"")</f>
        <v/>
      </c>
      <c r="E8858" s="24" t="str">
        <f>_xlfn.IFNA(VLOOKUP(C8858,list!G:I,3,FALSE),"")</f>
        <v/>
      </c>
      <c r="O8858" s="26" t="str">
        <f t="shared" si="692"/>
        <v/>
      </c>
      <c r="P8858" s="28" t="str">
        <f t="shared" si="696"/>
        <v/>
      </c>
      <c r="Q8858" s="24" t="str">
        <f t="shared" si="693"/>
        <v/>
      </c>
      <c r="R8858" s="24" t="str">
        <f t="shared" si="694"/>
        <v/>
      </c>
      <c r="S8858" s="27" t="str">
        <f t="shared" si="695"/>
        <v/>
      </c>
    </row>
    <row r="8859" spans="2:19" x14ac:dyDescent="0.3">
      <c r="B8859" s="24" t="str">
        <f>_xlfn.IFNA(VLOOKUP(A8859,list!B:C,2,FALSE),"")</f>
        <v/>
      </c>
      <c r="D8859" s="24" t="str">
        <f>_xlfn.IFNA(VLOOKUP(C8859,list!$G$2:$I$10,2,FALSE),"")</f>
        <v/>
      </c>
      <c r="E8859" s="24" t="str">
        <f>_xlfn.IFNA(VLOOKUP(C8859,list!G:I,3,FALSE),"")</f>
        <v/>
      </c>
      <c r="O8859" s="26" t="str">
        <f t="shared" si="692"/>
        <v/>
      </c>
      <c r="P8859" s="28" t="str">
        <f t="shared" si="696"/>
        <v/>
      </c>
      <c r="Q8859" s="24" t="str">
        <f t="shared" si="693"/>
        <v/>
      </c>
      <c r="R8859" s="24" t="str">
        <f t="shared" si="694"/>
        <v/>
      </c>
      <c r="S8859" s="27" t="str">
        <f t="shared" si="695"/>
        <v/>
      </c>
    </row>
    <row r="8860" spans="2:19" x14ac:dyDescent="0.3">
      <c r="B8860" s="24" t="str">
        <f>_xlfn.IFNA(VLOOKUP(A8860,list!B:C,2,FALSE),"")</f>
        <v/>
      </c>
      <c r="D8860" s="24" t="str">
        <f>_xlfn.IFNA(VLOOKUP(C8860,list!$G$2:$I$10,2,FALSE),"")</f>
        <v/>
      </c>
      <c r="E8860" s="24" t="str">
        <f>_xlfn.IFNA(VLOOKUP(C8860,list!G:I,3,FALSE),"")</f>
        <v/>
      </c>
      <c r="O8860" s="26" t="str">
        <f t="shared" si="692"/>
        <v/>
      </c>
      <c r="P8860" s="28" t="str">
        <f t="shared" si="696"/>
        <v/>
      </c>
      <c r="Q8860" s="24" t="str">
        <f t="shared" si="693"/>
        <v/>
      </c>
      <c r="R8860" s="24" t="str">
        <f t="shared" si="694"/>
        <v/>
      </c>
      <c r="S8860" s="27" t="str">
        <f t="shared" si="695"/>
        <v/>
      </c>
    </row>
    <row r="8861" spans="2:19" x14ac:dyDescent="0.3">
      <c r="B8861" s="24" t="str">
        <f>_xlfn.IFNA(VLOOKUP(A8861,list!B:C,2,FALSE),"")</f>
        <v/>
      </c>
      <c r="D8861" s="24" t="str">
        <f>_xlfn.IFNA(VLOOKUP(C8861,list!$G$2:$I$10,2,FALSE),"")</f>
        <v/>
      </c>
      <c r="E8861" s="24" t="str">
        <f>_xlfn.IFNA(VLOOKUP(C8861,list!G:I,3,FALSE),"")</f>
        <v/>
      </c>
      <c r="O8861" s="26" t="str">
        <f t="shared" si="692"/>
        <v/>
      </c>
      <c r="P8861" s="28" t="str">
        <f t="shared" si="696"/>
        <v/>
      </c>
      <c r="Q8861" s="24" t="str">
        <f t="shared" si="693"/>
        <v/>
      </c>
      <c r="R8861" s="24" t="str">
        <f t="shared" si="694"/>
        <v/>
      </c>
      <c r="S8861" s="27" t="str">
        <f t="shared" si="695"/>
        <v/>
      </c>
    </row>
    <row r="8862" spans="2:19" x14ac:dyDescent="0.3">
      <c r="B8862" s="24" t="str">
        <f>_xlfn.IFNA(VLOOKUP(A8862,list!B:C,2,FALSE),"")</f>
        <v/>
      </c>
      <c r="D8862" s="24" t="str">
        <f>_xlfn.IFNA(VLOOKUP(C8862,list!$G$2:$I$10,2,FALSE),"")</f>
        <v/>
      </c>
      <c r="E8862" s="24" t="str">
        <f>_xlfn.IFNA(VLOOKUP(C8862,list!G:I,3,FALSE),"")</f>
        <v/>
      </c>
      <c r="O8862" s="26" t="str">
        <f t="shared" si="692"/>
        <v/>
      </c>
      <c r="P8862" s="28" t="str">
        <f t="shared" si="696"/>
        <v/>
      </c>
      <c r="Q8862" s="24" t="str">
        <f t="shared" si="693"/>
        <v/>
      </c>
      <c r="R8862" s="24" t="str">
        <f t="shared" si="694"/>
        <v/>
      </c>
      <c r="S8862" s="27" t="str">
        <f t="shared" si="695"/>
        <v/>
      </c>
    </row>
    <row r="8863" spans="2:19" x14ac:dyDescent="0.3">
      <c r="B8863" s="24" t="str">
        <f>_xlfn.IFNA(VLOOKUP(A8863,list!B:C,2,FALSE),"")</f>
        <v/>
      </c>
      <c r="D8863" s="24" t="str">
        <f>_xlfn.IFNA(VLOOKUP(C8863,list!$G$2:$I$10,2,FALSE),"")</f>
        <v/>
      </c>
      <c r="E8863" s="24" t="str">
        <f>_xlfn.IFNA(VLOOKUP(C8863,list!G:I,3,FALSE),"")</f>
        <v/>
      </c>
      <c r="O8863" s="26" t="str">
        <f t="shared" si="692"/>
        <v/>
      </c>
      <c r="P8863" s="28" t="str">
        <f t="shared" si="696"/>
        <v/>
      </c>
      <c r="Q8863" s="24" t="str">
        <f t="shared" si="693"/>
        <v/>
      </c>
      <c r="R8863" s="24" t="str">
        <f t="shared" si="694"/>
        <v/>
      </c>
      <c r="S8863" s="27" t="str">
        <f t="shared" si="695"/>
        <v/>
      </c>
    </row>
    <row r="8864" spans="2:19" x14ac:dyDescent="0.3">
      <c r="B8864" s="24" t="str">
        <f>_xlfn.IFNA(VLOOKUP(A8864,list!B:C,2,FALSE),"")</f>
        <v/>
      </c>
      <c r="D8864" s="24" t="str">
        <f>_xlfn.IFNA(VLOOKUP(C8864,list!$G$2:$I$10,2,FALSE),"")</f>
        <v/>
      </c>
      <c r="E8864" s="24" t="str">
        <f>_xlfn.IFNA(VLOOKUP(C8864,list!G:I,3,FALSE),"")</f>
        <v/>
      </c>
      <c r="O8864" s="26" t="str">
        <f t="shared" si="692"/>
        <v/>
      </c>
      <c r="P8864" s="28" t="str">
        <f t="shared" si="696"/>
        <v/>
      </c>
      <c r="Q8864" s="24" t="str">
        <f t="shared" si="693"/>
        <v/>
      </c>
      <c r="R8864" s="24" t="str">
        <f t="shared" si="694"/>
        <v/>
      </c>
      <c r="S8864" s="27" t="str">
        <f t="shared" si="695"/>
        <v/>
      </c>
    </row>
    <row r="8865" spans="2:19" x14ac:dyDescent="0.3">
      <c r="B8865" s="24" t="str">
        <f>_xlfn.IFNA(VLOOKUP(A8865,list!B:C,2,FALSE),"")</f>
        <v/>
      </c>
      <c r="D8865" s="24" t="str">
        <f>_xlfn.IFNA(VLOOKUP(C8865,list!$G$2:$I$10,2,FALSE),"")</f>
        <v/>
      </c>
      <c r="E8865" s="24" t="str">
        <f>_xlfn.IFNA(VLOOKUP(C8865,list!G:I,3,FALSE),"")</f>
        <v/>
      </c>
      <c r="O8865" s="26" t="str">
        <f t="shared" si="692"/>
        <v/>
      </c>
      <c r="P8865" s="28" t="str">
        <f t="shared" si="696"/>
        <v/>
      </c>
      <c r="Q8865" s="24" t="str">
        <f t="shared" si="693"/>
        <v/>
      </c>
      <c r="R8865" s="24" t="str">
        <f t="shared" si="694"/>
        <v/>
      </c>
      <c r="S8865" s="27" t="str">
        <f t="shared" si="695"/>
        <v/>
      </c>
    </row>
    <row r="8866" spans="2:19" x14ac:dyDescent="0.3">
      <c r="B8866" s="24" t="str">
        <f>_xlfn.IFNA(VLOOKUP(A8866,list!B:C,2,FALSE),"")</f>
        <v/>
      </c>
      <c r="D8866" s="24" t="str">
        <f>_xlfn.IFNA(VLOOKUP(C8866,list!$G$2:$I$10,2,FALSE),"")</f>
        <v/>
      </c>
      <c r="E8866" s="24" t="str">
        <f>_xlfn.IFNA(VLOOKUP(C8866,list!G:I,3,FALSE),"")</f>
        <v/>
      </c>
      <c r="O8866" s="26" t="str">
        <f t="shared" si="692"/>
        <v/>
      </c>
      <c r="P8866" s="28" t="str">
        <f t="shared" si="696"/>
        <v/>
      </c>
      <c r="Q8866" s="24" t="str">
        <f t="shared" si="693"/>
        <v/>
      </c>
      <c r="R8866" s="24" t="str">
        <f t="shared" si="694"/>
        <v/>
      </c>
      <c r="S8866" s="27" t="str">
        <f t="shared" si="695"/>
        <v/>
      </c>
    </row>
    <row r="8867" spans="2:19" x14ac:dyDescent="0.3">
      <c r="B8867" s="24" t="str">
        <f>_xlfn.IFNA(VLOOKUP(A8867,list!B:C,2,FALSE),"")</f>
        <v/>
      </c>
      <c r="D8867" s="24" t="str">
        <f>_xlfn.IFNA(VLOOKUP(C8867,list!$G$2:$I$10,2,FALSE),"")</f>
        <v/>
      </c>
      <c r="E8867" s="24" t="str">
        <f>_xlfn.IFNA(VLOOKUP(C8867,list!G:I,3,FALSE),"")</f>
        <v/>
      </c>
      <c r="O8867" s="26" t="str">
        <f t="shared" si="692"/>
        <v/>
      </c>
      <c r="P8867" s="28" t="str">
        <f t="shared" si="696"/>
        <v/>
      </c>
      <c r="Q8867" s="24" t="str">
        <f t="shared" si="693"/>
        <v/>
      </c>
      <c r="R8867" s="24" t="str">
        <f t="shared" si="694"/>
        <v/>
      </c>
      <c r="S8867" s="27" t="str">
        <f t="shared" si="695"/>
        <v/>
      </c>
    </row>
    <row r="8868" spans="2:19" x14ac:dyDescent="0.3">
      <c r="B8868" s="24" t="str">
        <f>_xlfn.IFNA(VLOOKUP(A8868,list!B:C,2,FALSE),"")</f>
        <v/>
      </c>
      <c r="D8868" s="24" t="str">
        <f>_xlfn.IFNA(VLOOKUP(C8868,list!$G$2:$I$10,2,FALSE),"")</f>
        <v/>
      </c>
      <c r="E8868" s="24" t="str">
        <f>_xlfn.IFNA(VLOOKUP(C8868,list!G:I,3,FALSE),"")</f>
        <v/>
      </c>
      <c r="O8868" s="26" t="str">
        <f t="shared" si="692"/>
        <v/>
      </c>
      <c r="P8868" s="28" t="str">
        <f t="shared" si="696"/>
        <v/>
      </c>
      <c r="Q8868" s="24" t="str">
        <f t="shared" si="693"/>
        <v/>
      </c>
      <c r="R8868" s="24" t="str">
        <f t="shared" si="694"/>
        <v/>
      </c>
      <c r="S8868" s="27" t="str">
        <f t="shared" si="695"/>
        <v/>
      </c>
    </row>
    <row r="8869" spans="2:19" x14ac:dyDescent="0.3">
      <c r="B8869" s="24" t="str">
        <f>_xlfn.IFNA(VLOOKUP(A8869,list!B:C,2,FALSE),"")</f>
        <v/>
      </c>
      <c r="D8869" s="24" t="str">
        <f>_xlfn.IFNA(VLOOKUP(C8869,list!$G$2:$I$10,2,FALSE),"")</f>
        <v/>
      </c>
      <c r="E8869" s="24" t="str">
        <f>_xlfn.IFNA(VLOOKUP(C8869,list!G:I,3,FALSE),"")</f>
        <v/>
      </c>
      <c r="O8869" s="26" t="str">
        <f t="shared" si="692"/>
        <v/>
      </c>
      <c r="P8869" s="28" t="str">
        <f t="shared" si="696"/>
        <v/>
      </c>
      <c r="Q8869" s="24" t="str">
        <f t="shared" si="693"/>
        <v/>
      </c>
      <c r="R8869" s="24" t="str">
        <f t="shared" si="694"/>
        <v/>
      </c>
      <c r="S8869" s="27" t="str">
        <f t="shared" si="695"/>
        <v/>
      </c>
    </row>
    <row r="8870" spans="2:19" x14ac:dyDescent="0.3">
      <c r="B8870" s="24" t="str">
        <f>_xlfn.IFNA(VLOOKUP(A8870,list!B:C,2,FALSE),"")</f>
        <v/>
      </c>
      <c r="D8870" s="24" t="str">
        <f>_xlfn.IFNA(VLOOKUP(C8870,list!$G$2:$I$10,2,FALSE),"")</f>
        <v/>
      </c>
      <c r="E8870" s="24" t="str">
        <f>_xlfn.IFNA(VLOOKUP(C8870,list!G:I,3,FALSE),"")</f>
        <v/>
      </c>
      <c r="O8870" s="26" t="str">
        <f t="shared" si="692"/>
        <v/>
      </c>
      <c r="P8870" s="28" t="str">
        <f t="shared" si="696"/>
        <v/>
      </c>
      <c r="Q8870" s="24" t="str">
        <f t="shared" si="693"/>
        <v/>
      </c>
      <c r="R8870" s="24" t="str">
        <f t="shared" si="694"/>
        <v/>
      </c>
      <c r="S8870" s="27" t="str">
        <f t="shared" si="695"/>
        <v/>
      </c>
    </row>
    <row r="8871" spans="2:19" x14ac:dyDescent="0.3">
      <c r="B8871" s="24" t="str">
        <f>_xlfn.IFNA(VLOOKUP(A8871,list!B:C,2,FALSE),"")</f>
        <v/>
      </c>
      <c r="D8871" s="24" t="str">
        <f>_xlfn.IFNA(VLOOKUP(C8871,list!$G$2:$I$10,2,FALSE),"")</f>
        <v/>
      </c>
      <c r="E8871" s="24" t="str">
        <f>_xlfn.IFNA(VLOOKUP(C8871,list!G:I,3,FALSE),"")</f>
        <v/>
      </c>
      <c r="O8871" s="26" t="str">
        <f t="shared" si="692"/>
        <v/>
      </c>
      <c r="P8871" s="28" t="str">
        <f t="shared" si="696"/>
        <v/>
      </c>
      <c r="Q8871" s="24" t="str">
        <f t="shared" si="693"/>
        <v/>
      </c>
      <c r="R8871" s="24" t="str">
        <f t="shared" si="694"/>
        <v/>
      </c>
      <c r="S8871" s="27" t="str">
        <f t="shared" si="695"/>
        <v/>
      </c>
    </row>
    <row r="8872" spans="2:19" x14ac:dyDescent="0.3">
      <c r="B8872" s="24" t="str">
        <f>_xlfn.IFNA(VLOOKUP(A8872,list!B:C,2,FALSE),"")</f>
        <v/>
      </c>
      <c r="D8872" s="24" t="str">
        <f>_xlfn.IFNA(VLOOKUP(C8872,list!$G$2:$I$10,2,FALSE),"")</f>
        <v/>
      </c>
      <c r="E8872" s="24" t="str">
        <f>_xlfn.IFNA(VLOOKUP(C8872,list!G:I,3,FALSE),"")</f>
        <v/>
      </c>
      <c r="O8872" s="26" t="str">
        <f t="shared" si="692"/>
        <v/>
      </c>
      <c r="P8872" s="28" t="str">
        <f t="shared" si="696"/>
        <v/>
      </c>
      <c r="Q8872" s="24" t="str">
        <f t="shared" si="693"/>
        <v/>
      </c>
      <c r="R8872" s="24" t="str">
        <f t="shared" si="694"/>
        <v/>
      </c>
      <c r="S8872" s="27" t="str">
        <f t="shared" si="695"/>
        <v/>
      </c>
    </row>
    <row r="8873" spans="2:19" x14ac:dyDescent="0.3">
      <c r="B8873" s="24" t="str">
        <f>_xlfn.IFNA(VLOOKUP(A8873,list!B:C,2,FALSE),"")</f>
        <v/>
      </c>
      <c r="D8873" s="24" t="str">
        <f>_xlfn.IFNA(VLOOKUP(C8873,list!$G$2:$I$10,2,FALSE),"")</f>
        <v/>
      </c>
      <c r="E8873" s="24" t="str">
        <f>_xlfn.IFNA(VLOOKUP(C8873,list!G:I,3,FALSE),"")</f>
        <v/>
      </c>
      <c r="O8873" s="26" t="str">
        <f t="shared" si="692"/>
        <v/>
      </c>
      <c r="P8873" s="28" t="str">
        <f t="shared" si="696"/>
        <v/>
      </c>
      <c r="Q8873" s="24" t="str">
        <f t="shared" si="693"/>
        <v/>
      </c>
      <c r="R8873" s="24" t="str">
        <f t="shared" si="694"/>
        <v/>
      </c>
      <c r="S8873" s="27" t="str">
        <f t="shared" si="695"/>
        <v/>
      </c>
    </row>
    <row r="8874" spans="2:19" x14ac:dyDescent="0.3">
      <c r="B8874" s="24" t="str">
        <f>_xlfn.IFNA(VLOOKUP(A8874,list!B:C,2,FALSE),"")</f>
        <v/>
      </c>
      <c r="D8874" s="24" t="str">
        <f>_xlfn.IFNA(VLOOKUP(C8874,list!$G$2:$I$10,2,FALSE),"")</f>
        <v/>
      </c>
      <c r="E8874" s="24" t="str">
        <f>_xlfn.IFNA(VLOOKUP(C8874,list!G:I,3,FALSE),"")</f>
        <v/>
      </c>
      <c r="O8874" s="26" t="str">
        <f t="shared" si="692"/>
        <v/>
      </c>
      <c r="P8874" s="28" t="str">
        <f t="shared" si="696"/>
        <v/>
      </c>
      <c r="Q8874" s="24" t="str">
        <f t="shared" si="693"/>
        <v/>
      </c>
      <c r="R8874" s="24" t="str">
        <f t="shared" si="694"/>
        <v/>
      </c>
      <c r="S8874" s="27" t="str">
        <f t="shared" si="695"/>
        <v/>
      </c>
    </row>
    <row r="8875" spans="2:19" x14ac:dyDescent="0.3">
      <c r="B8875" s="24" t="str">
        <f>_xlfn.IFNA(VLOOKUP(A8875,list!B:C,2,FALSE),"")</f>
        <v/>
      </c>
      <c r="D8875" s="24" t="str">
        <f>_xlfn.IFNA(VLOOKUP(C8875,list!$G$2:$I$10,2,FALSE),"")</f>
        <v/>
      </c>
      <c r="E8875" s="24" t="str">
        <f>_xlfn.IFNA(VLOOKUP(C8875,list!G:I,3,FALSE),"")</f>
        <v/>
      </c>
      <c r="O8875" s="26" t="str">
        <f t="shared" si="692"/>
        <v/>
      </c>
      <c r="P8875" s="28" t="str">
        <f t="shared" si="696"/>
        <v/>
      </c>
      <c r="Q8875" s="24" t="str">
        <f t="shared" si="693"/>
        <v/>
      </c>
      <c r="R8875" s="24" t="str">
        <f t="shared" si="694"/>
        <v/>
      </c>
      <c r="S8875" s="27" t="str">
        <f t="shared" si="695"/>
        <v/>
      </c>
    </row>
    <row r="8876" spans="2:19" x14ac:dyDescent="0.3">
      <c r="B8876" s="24" t="str">
        <f>_xlfn.IFNA(VLOOKUP(A8876,list!B:C,2,FALSE),"")</f>
        <v/>
      </c>
      <c r="D8876" s="24" t="str">
        <f>_xlfn.IFNA(VLOOKUP(C8876,list!$G$2:$I$10,2,FALSE),"")</f>
        <v/>
      </c>
      <c r="E8876" s="24" t="str">
        <f>_xlfn.IFNA(VLOOKUP(C8876,list!G:I,3,FALSE),"")</f>
        <v/>
      </c>
      <c r="O8876" s="26" t="str">
        <f t="shared" si="692"/>
        <v/>
      </c>
      <c r="P8876" s="28" t="str">
        <f t="shared" si="696"/>
        <v/>
      </c>
      <c r="Q8876" s="24" t="str">
        <f t="shared" si="693"/>
        <v/>
      </c>
      <c r="R8876" s="24" t="str">
        <f t="shared" si="694"/>
        <v/>
      </c>
      <c r="S8876" s="27" t="str">
        <f t="shared" si="695"/>
        <v/>
      </c>
    </row>
    <row r="8877" spans="2:19" x14ac:dyDescent="0.3">
      <c r="B8877" s="24" t="str">
        <f>_xlfn.IFNA(VLOOKUP(A8877,list!B:C,2,FALSE),"")</f>
        <v/>
      </c>
      <c r="D8877" s="24" t="str">
        <f>_xlfn.IFNA(VLOOKUP(C8877,list!$G$2:$I$10,2,FALSE),"")</f>
        <v/>
      </c>
      <c r="E8877" s="24" t="str">
        <f>_xlfn.IFNA(VLOOKUP(C8877,list!G:I,3,FALSE),"")</f>
        <v/>
      </c>
      <c r="O8877" s="26" t="str">
        <f t="shared" si="692"/>
        <v/>
      </c>
      <c r="P8877" s="28" t="str">
        <f t="shared" si="696"/>
        <v/>
      </c>
      <c r="Q8877" s="24" t="str">
        <f t="shared" si="693"/>
        <v/>
      </c>
      <c r="R8877" s="24" t="str">
        <f t="shared" si="694"/>
        <v/>
      </c>
      <c r="S8877" s="27" t="str">
        <f t="shared" si="695"/>
        <v/>
      </c>
    </row>
    <row r="8878" spans="2:19" x14ac:dyDescent="0.3">
      <c r="B8878" s="24" t="str">
        <f>_xlfn.IFNA(VLOOKUP(A8878,list!B:C,2,FALSE),"")</f>
        <v/>
      </c>
      <c r="D8878" s="24" t="str">
        <f>_xlfn.IFNA(VLOOKUP(C8878,list!$G$2:$I$10,2,FALSE),"")</f>
        <v/>
      </c>
      <c r="E8878" s="24" t="str">
        <f>_xlfn.IFNA(VLOOKUP(C8878,list!G:I,3,FALSE),"")</f>
        <v/>
      </c>
      <c r="O8878" s="26" t="str">
        <f t="shared" si="692"/>
        <v/>
      </c>
      <c r="P8878" s="28" t="str">
        <f t="shared" si="696"/>
        <v/>
      </c>
      <c r="Q8878" s="24" t="str">
        <f t="shared" si="693"/>
        <v/>
      </c>
      <c r="R8878" s="24" t="str">
        <f t="shared" si="694"/>
        <v/>
      </c>
      <c r="S8878" s="27" t="str">
        <f t="shared" si="695"/>
        <v/>
      </c>
    </row>
    <row r="8879" spans="2:19" x14ac:dyDescent="0.3">
      <c r="B8879" s="24" t="str">
        <f>_xlfn.IFNA(VLOOKUP(A8879,list!B:C,2,FALSE),"")</f>
        <v/>
      </c>
      <c r="D8879" s="24" t="str">
        <f>_xlfn.IFNA(VLOOKUP(C8879,list!$G$2:$I$10,2,FALSE),"")</f>
        <v/>
      </c>
      <c r="E8879" s="24" t="str">
        <f>_xlfn.IFNA(VLOOKUP(C8879,list!G:I,3,FALSE),"")</f>
        <v/>
      </c>
      <c r="O8879" s="26" t="str">
        <f t="shared" si="692"/>
        <v/>
      </c>
      <c r="P8879" s="28" t="str">
        <f t="shared" si="696"/>
        <v/>
      </c>
      <c r="Q8879" s="24" t="str">
        <f t="shared" si="693"/>
        <v/>
      </c>
      <c r="R8879" s="24" t="str">
        <f t="shared" si="694"/>
        <v/>
      </c>
      <c r="S8879" s="27" t="str">
        <f t="shared" si="695"/>
        <v/>
      </c>
    </row>
    <row r="8880" spans="2:19" x14ac:dyDescent="0.3">
      <c r="B8880" s="24" t="str">
        <f>_xlfn.IFNA(VLOOKUP(A8880,list!B:C,2,FALSE),"")</f>
        <v/>
      </c>
      <c r="D8880" s="24" t="str">
        <f>_xlfn.IFNA(VLOOKUP(C8880,list!$G$2:$I$10,2,FALSE),"")</f>
        <v/>
      </c>
      <c r="E8880" s="24" t="str">
        <f>_xlfn.IFNA(VLOOKUP(C8880,list!G:I,3,FALSE),"")</f>
        <v/>
      </c>
      <c r="O8880" s="26" t="str">
        <f t="shared" si="692"/>
        <v/>
      </c>
      <c r="P8880" s="28" t="str">
        <f t="shared" si="696"/>
        <v/>
      </c>
      <c r="Q8880" s="24" t="str">
        <f t="shared" si="693"/>
        <v/>
      </c>
      <c r="R8880" s="24" t="str">
        <f t="shared" si="694"/>
        <v/>
      </c>
      <c r="S8880" s="27" t="str">
        <f t="shared" si="695"/>
        <v/>
      </c>
    </row>
    <row r="8881" spans="2:19" x14ac:dyDescent="0.3">
      <c r="B8881" s="24" t="str">
        <f>_xlfn.IFNA(VLOOKUP(A8881,list!B:C,2,FALSE),"")</f>
        <v/>
      </c>
      <c r="D8881" s="24" t="str">
        <f>_xlfn.IFNA(VLOOKUP(C8881,list!$G$2:$I$10,2,FALSE),"")</f>
        <v/>
      </c>
      <c r="E8881" s="24" t="str">
        <f>_xlfn.IFNA(VLOOKUP(C8881,list!G:I,3,FALSE),"")</f>
        <v/>
      </c>
      <c r="O8881" s="26" t="str">
        <f t="shared" si="692"/>
        <v/>
      </c>
      <c r="P8881" s="28" t="str">
        <f t="shared" si="696"/>
        <v/>
      </c>
      <c r="Q8881" s="24" t="str">
        <f t="shared" si="693"/>
        <v/>
      </c>
      <c r="R8881" s="24" t="str">
        <f t="shared" si="694"/>
        <v/>
      </c>
      <c r="S8881" s="27" t="str">
        <f t="shared" si="695"/>
        <v/>
      </c>
    </row>
    <row r="8882" spans="2:19" x14ac:dyDescent="0.3">
      <c r="B8882" s="24" t="str">
        <f>_xlfn.IFNA(VLOOKUP(A8882,list!B:C,2,FALSE),"")</f>
        <v/>
      </c>
      <c r="D8882" s="24" t="str">
        <f>_xlfn.IFNA(VLOOKUP(C8882,list!$G$2:$I$10,2,FALSE),"")</f>
        <v/>
      </c>
      <c r="E8882" s="24" t="str">
        <f>_xlfn.IFNA(VLOOKUP(C8882,list!G:I,3,FALSE),"")</f>
        <v/>
      </c>
      <c r="O8882" s="26" t="str">
        <f t="shared" si="692"/>
        <v/>
      </c>
      <c r="P8882" s="28" t="str">
        <f t="shared" si="696"/>
        <v/>
      </c>
      <c r="Q8882" s="24" t="str">
        <f t="shared" si="693"/>
        <v/>
      </c>
      <c r="R8882" s="24" t="str">
        <f t="shared" si="694"/>
        <v/>
      </c>
      <c r="S8882" s="27" t="str">
        <f t="shared" si="695"/>
        <v/>
      </c>
    </row>
    <row r="8883" spans="2:19" x14ac:dyDescent="0.3">
      <c r="B8883" s="24" t="str">
        <f>_xlfn.IFNA(VLOOKUP(A8883,list!B:C,2,FALSE),"")</f>
        <v/>
      </c>
      <c r="D8883" s="24" t="str">
        <f>_xlfn.IFNA(VLOOKUP(C8883,list!$G$2:$I$10,2,FALSE),"")</f>
        <v/>
      </c>
      <c r="E8883" s="24" t="str">
        <f>_xlfn.IFNA(VLOOKUP(C8883,list!G:I,3,FALSE),"")</f>
        <v/>
      </c>
      <c r="O8883" s="26" t="str">
        <f t="shared" si="692"/>
        <v/>
      </c>
      <c r="P8883" s="28" t="str">
        <f t="shared" si="696"/>
        <v/>
      </c>
      <c r="Q8883" s="24" t="str">
        <f t="shared" si="693"/>
        <v/>
      </c>
      <c r="R8883" s="24" t="str">
        <f t="shared" si="694"/>
        <v/>
      </c>
      <c r="S8883" s="27" t="str">
        <f t="shared" si="695"/>
        <v/>
      </c>
    </row>
    <row r="8884" spans="2:19" x14ac:dyDescent="0.3">
      <c r="B8884" s="24" t="str">
        <f>_xlfn.IFNA(VLOOKUP(A8884,list!B:C,2,FALSE),"")</f>
        <v/>
      </c>
      <c r="D8884" s="24" t="str">
        <f>_xlfn.IFNA(VLOOKUP(C8884,list!$G$2:$I$10,2,FALSE),"")</f>
        <v/>
      </c>
      <c r="E8884" s="24" t="str">
        <f>_xlfn.IFNA(VLOOKUP(C8884,list!G:I,3,FALSE),"")</f>
        <v/>
      </c>
      <c r="O8884" s="26" t="str">
        <f t="shared" si="692"/>
        <v/>
      </c>
      <c r="P8884" s="28" t="str">
        <f t="shared" si="696"/>
        <v/>
      </c>
      <c r="Q8884" s="24" t="str">
        <f t="shared" si="693"/>
        <v/>
      </c>
      <c r="R8884" s="24" t="str">
        <f t="shared" si="694"/>
        <v/>
      </c>
      <c r="S8884" s="27" t="str">
        <f t="shared" si="695"/>
        <v/>
      </c>
    </row>
    <row r="8885" spans="2:19" x14ac:dyDescent="0.3">
      <c r="B8885" s="24" t="str">
        <f>_xlfn.IFNA(VLOOKUP(A8885,list!B:C,2,FALSE),"")</f>
        <v/>
      </c>
      <c r="D8885" s="24" t="str">
        <f>_xlfn.IFNA(VLOOKUP(C8885,list!$G$2:$I$10,2,FALSE),"")</f>
        <v/>
      </c>
      <c r="E8885" s="24" t="str">
        <f>_xlfn.IFNA(VLOOKUP(C8885,list!G:I,3,FALSE),"")</f>
        <v/>
      </c>
      <c r="O8885" s="26" t="str">
        <f t="shared" si="692"/>
        <v/>
      </c>
      <c r="P8885" s="28" t="str">
        <f t="shared" si="696"/>
        <v/>
      </c>
      <c r="Q8885" s="24" t="str">
        <f t="shared" si="693"/>
        <v/>
      </c>
      <c r="R8885" s="24" t="str">
        <f t="shared" si="694"/>
        <v/>
      </c>
      <c r="S8885" s="27" t="str">
        <f t="shared" si="695"/>
        <v/>
      </c>
    </row>
    <row r="8886" spans="2:19" x14ac:dyDescent="0.3">
      <c r="B8886" s="24" t="str">
        <f>_xlfn.IFNA(VLOOKUP(A8886,list!B:C,2,FALSE),"")</f>
        <v/>
      </c>
      <c r="D8886" s="24" t="str">
        <f>_xlfn.IFNA(VLOOKUP(C8886,list!$G$2:$I$10,2,FALSE),"")</f>
        <v/>
      </c>
      <c r="E8886" s="24" t="str">
        <f>_xlfn.IFNA(VLOOKUP(C8886,list!G:I,3,FALSE),"")</f>
        <v/>
      </c>
      <c r="O8886" s="26" t="str">
        <f t="shared" si="692"/>
        <v/>
      </c>
      <c r="P8886" s="28" t="str">
        <f t="shared" si="696"/>
        <v/>
      </c>
      <c r="Q8886" s="24" t="str">
        <f t="shared" si="693"/>
        <v/>
      </c>
      <c r="R8886" s="24" t="str">
        <f t="shared" si="694"/>
        <v/>
      </c>
      <c r="S8886" s="27" t="str">
        <f t="shared" si="695"/>
        <v/>
      </c>
    </row>
    <row r="8887" spans="2:19" x14ac:dyDescent="0.3">
      <c r="B8887" s="24" t="str">
        <f>_xlfn.IFNA(VLOOKUP(A8887,list!B:C,2,FALSE),"")</f>
        <v/>
      </c>
      <c r="D8887" s="24" t="str">
        <f>_xlfn.IFNA(VLOOKUP(C8887,list!$G$2:$I$10,2,FALSE),"")</f>
        <v/>
      </c>
      <c r="E8887" s="24" t="str">
        <f>_xlfn.IFNA(VLOOKUP(C8887,list!G:I,3,FALSE),"")</f>
        <v/>
      </c>
      <c r="O8887" s="26" t="str">
        <f t="shared" si="692"/>
        <v/>
      </c>
      <c r="P8887" s="28" t="str">
        <f t="shared" si="696"/>
        <v/>
      </c>
      <c r="Q8887" s="24" t="str">
        <f t="shared" si="693"/>
        <v/>
      </c>
      <c r="R8887" s="24" t="str">
        <f t="shared" si="694"/>
        <v/>
      </c>
      <c r="S8887" s="27" t="str">
        <f t="shared" si="695"/>
        <v/>
      </c>
    </row>
    <row r="8888" spans="2:19" x14ac:dyDescent="0.3">
      <c r="B8888" s="24" t="str">
        <f>_xlfn.IFNA(VLOOKUP(A8888,list!B:C,2,FALSE),"")</f>
        <v/>
      </c>
      <c r="D8888" s="24" t="str">
        <f>_xlfn.IFNA(VLOOKUP(C8888,list!$G$2:$I$10,2,FALSE),"")</f>
        <v/>
      </c>
      <c r="E8888" s="24" t="str">
        <f>_xlfn.IFNA(VLOOKUP(C8888,list!G:I,3,FALSE),"")</f>
        <v/>
      </c>
      <c r="O8888" s="26" t="str">
        <f t="shared" si="692"/>
        <v/>
      </c>
      <c r="P8888" s="28" t="str">
        <f t="shared" si="696"/>
        <v/>
      </c>
      <c r="Q8888" s="24" t="str">
        <f t="shared" si="693"/>
        <v/>
      </c>
      <c r="R8888" s="24" t="str">
        <f t="shared" si="694"/>
        <v/>
      </c>
      <c r="S8888" s="27" t="str">
        <f t="shared" si="695"/>
        <v/>
      </c>
    </row>
    <row r="8889" spans="2:19" x14ac:dyDescent="0.3">
      <c r="B8889" s="24" t="str">
        <f>_xlfn.IFNA(VLOOKUP(A8889,list!B:C,2,FALSE),"")</f>
        <v/>
      </c>
      <c r="D8889" s="24" t="str">
        <f>_xlfn.IFNA(VLOOKUP(C8889,list!$G$2:$I$10,2,FALSE),"")</f>
        <v/>
      </c>
      <c r="E8889" s="24" t="str">
        <f>_xlfn.IFNA(VLOOKUP(C8889,list!G:I,3,FALSE),"")</f>
        <v/>
      </c>
      <c r="O8889" s="26" t="str">
        <f t="shared" si="692"/>
        <v/>
      </c>
      <c r="P8889" s="28" t="str">
        <f t="shared" si="696"/>
        <v/>
      </c>
      <c r="Q8889" s="24" t="str">
        <f t="shared" si="693"/>
        <v/>
      </c>
      <c r="R8889" s="24" t="str">
        <f t="shared" si="694"/>
        <v/>
      </c>
      <c r="S8889" s="27" t="str">
        <f t="shared" si="695"/>
        <v/>
      </c>
    </row>
    <row r="8890" spans="2:19" x14ac:dyDescent="0.3">
      <c r="B8890" s="24" t="str">
        <f>_xlfn.IFNA(VLOOKUP(A8890,list!B:C,2,FALSE),"")</f>
        <v/>
      </c>
      <c r="D8890" s="24" t="str">
        <f>_xlfn.IFNA(VLOOKUP(C8890,list!$G$2:$I$10,2,FALSE),"")</f>
        <v/>
      </c>
      <c r="E8890" s="24" t="str">
        <f>_xlfn.IFNA(VLOOKUP(C8890,list!G:I,3,FALSE),"")</f>
        <v/>
      </c>
      <c r="O8890" s="26" t="str">
        <f t="shared" si="692"/>
        <v/>
      </c>
      <c r="P8890" s="28" t="str">
        <f t="shared" si="696"/>
        <v/>
      </c>
      <c r="Q8890" s="24" t="str">
        <f t="shared" si="693"/>
        <v/>
      </c>
      <c r="R8890" s="24" t="str">
        <f t="shared" si="694"/>
        <v/>
      </c>
      <c r="S8890" s="27" t="str">
        <f t="shared" si="695"/>
        <v/>
      </c>
    </row>
    <row r="8891" spans="2:19" x14ac:dyDescent="0.3">
      <c r="B8891" s="24" t="str">
        <f>_xlfn.IFNA(VLOOKUP(A8891,list!B:C,2,FALSE),"")</f>
        <v/>
      </c>
      <c r="D8891" s="24" t="str">
        <f>_xlfn.IFNA(VLOOKUP(C8891,list!$G$2:$I$10,2,FALSE),"")</f>
        <v/>
      </c>
      <c r="E8891" s="24" t="str">
        <f>_xlfn.IFNA(VLOOKUP(C8891,list!G:I,3,FALSE),"")</f>
        <v/>
      </c>
      <c r="O8891" s="26" t="str">
        <f t="shared" si="692"/>
        <v/>
      </c>
      <c r="P8891" s="28" t="str">
        <f t="shared" si="696"/>
        <v/>
      </c>
      <c r="Q8891" s="24" t="str">
        <f t="shared" si="693"/>
        <v/>
      </c>
      <c r="R8891" s="24" t="str">
        <f t="shared" si="694"/>
        <v/>
      </c>
      <c r="S8891" s="27" t="str">
        <f t="shared" si="695"/>
        <v/>
      </c>
    </row>
    <row r="8892" spans="2:19" x14ac:dyDescent="0.3">
      <c r="B8892" s="24" t="str">
        <f>_xlfn.IFNA(VLOOKUP(A8892,list!B:C,2,FALSE),"")</f>
        <v/>
      </c>
      <c r="D8892" s="24" t="str">
        <f>_xlfn.IFNA(VLOOKUP(C8892,list!$G$2:$I$10,2,FALSE),"")</f>
        <v/>
      </c>
      <c r="E8892" s="24" t="str">
        <f>_xlfn.IFNA(VLOOKUP(C8892,list!G:I,3,FALSE),"")</f>
        <v/>
      </c>
      <c r="O8892" s="26" t="str">
        <f t="shared" si="692"/>
        <v/>
      </c>
      <c r="P8892" s="28" t="str">
        <f t="shared" si="696"/>
        <v/>
      </c>
      <c r="Q8892" s="24" t="str">
        <f t="shared" si="693"/>
        <v/>
      </c>
      <c r="R8892" s="24" t="str">
        <f t="shared" si="694"/>
        <v/>
      </c>
      <c r="S8892" s="27" t="str">
        <f t="shared" si="695"/>
        <v/>
      </c>
    </row>
    <row r="8893" spans="2:19" x14ac:dyDescent="0.3">
      <c r="B8893" s="24" t="str">
        <f>_xlfn.IFNA(VLOOKUP(A8893,list!B:C,2,FALSE),"")</f>
        <v/>
      </c>
      <c r="D8893" s="24" t="str">
        <f>_xlfn.IFNA(VLOOKUP(C8893,list!$G$2:$I$10,2,FALSE),"")</f>
        <v/>
      </c>
      <c r="E8893" s="24" t="str">
        <f>_xlfn.IFNA(VLOOKUP(C8893,list!G:I,3,FALSE),"")</f>
        <v/>
      </c>
      <c r="O8893" s="26" t="str">
        <f t="shared" si="692"/>
        <v/>
      </c>
      <c r="P8893" s="28" t="str">
        <f t="shared" si="696"/>
        <v/>
      </c>
      <c r="Q8893" s="24" t="str">
        <f t="shared" si="693"/>
        <v/>
      </c>
      <c r="R8893" s="24" t="str">
        <f t="shared" si="694"/>
        <v/>
      </c>
      <c r="S8893" s="27" t="str">
        <f t="shared" si="695"/>
        <v/>
      </c>
    </row>
    <row r="8894" spans="2:19" x14ac:dyDescent="0.3">
      <c r="B8894" s="24" t="str">
        <f>_xlfn.IFNA(VLOOKUP(A8894,list!B:C,2,FALSE),"")</f>
        <v/>
      </c>
      <c r="D8894" s="24" t="str">
        <f>_xlfn.IFNA(VLOOKUP(C8894,list!$G$2:$I$10,2,FALSE),"")</f>
        <v/>
      </c>
      <c r="E8894" s="24" t="str">
        <f>_xlfn.IFNA(VLOOKUP(C8894,list!G:I,3,FALSE),"")</f>
        <v/>
      </c>
      <c r="O8894" s="26" t="str">
        <f t="shared" si="692"/>
        <v/>
      </c>
      <c r="P8894" s="28" t="str">
        <f t="shared" si="696"/>
        <v/>
      </c>
      <c r="Q8894" s="24" t="str">
        <f t="shared" si="693"/>
        <v/>
      </c>
      <c r="R8894" s="24" t="str">
        <f t="shared" si="694"/>
        <v/>
      </c>
      <c r="S8894" s="27" t="str">
        <f t="shared" si="695"/>
        <v/>
      </c>
    </row>
    <row r="8895" spans="2:19" x14ac:dyDescent="0.3">
      <c r="B8895" s="24" t="str">
        <f>_xlfn.IFNA(VLOOKUP(A8895,list!B:C,2,FALSE),"")</f>
        <v/>
      </c>
      <c r="D8895" s="24" t="str">
        <f>_xlfn.IFNA(VLOOKUP(C8895,list!$G$2:$I$10,2,FALSE),"")</f>
        <v/>
      </c>
      <c r="E8895" s="24" t="str">
        <f>_xlfn.IFNA(VLOOKUP(C8895,list!G:I,3,FALSE),"")</f>
        <v/>
      </c>
      <c r="O8895" s="26" t="str">
        <f t="shared" si="692"/>
        <v/>
      </c>
      <c r="P8895" s="28" t="str">
        <f t="shared" si="696"/>
        <v/>
      </c>
      <c r="Q8895" s="24" t="str">
        <f t="shared" si="693"/>
        <v/>
      </c>
      <c r="R8895" s="24" t="str">
        <f t="shared" si="694"/>
        <v/>
      </c>
      <c r="S8895" s="27" t="str">
        <f t="shared" si="695"/>
        <v/>
      </c>
    </row>
    <row r="8896" spans="2:19" x14ac:dyDescent="0.3">
      <c r="B8896" s="24" t="str">
        <f>_xlfn.IFNA(VLOOKUP(A8896,list!B:C,2,FALSE),"")</f>
        <v/>
      </c>
      <c r="D8896" s="24" t="str">
        <f>_xlfn.IFNA(VLOOKUP(C8896,list!$G$2:$I$10,2,FALSE),"")</f>
        <v/>
      </c>
      <c r="E8896" s="24" t="str">
        <f>_xlfn.IFNA(VLOOKUP(C8896,list!G:I,3,FALSE),"")</f>
        <v/>
      </c>
      <c r="O8896" s="26" t="str">
        <f t="shared" si="692"/>
        <v/>
      </c>
      <c r="P8896" s="28" t="str">
        <f t="shared" si="696"/>
        <v/>
      </c>
      <c r="Q8896" s="24" t="str">
        <f t="shared" si="693"/>
        <v/>
      </c>
      <c r="R8896" s="24" t="str">
        <f t="shared" si="694"/>
        <v/>
      </c>
      <c r="S8896" s="27" t="str">
        <f t="shared" si="695"/>
        <v/>
      </c>
    </row>
    <row r="8897" spans="2:19" x14ac:dyDescent="0.3">
      <c r="B8897" s="24" t="str">
        <f>_xlfn.IFNA(VLOOKUP(A8897,list!B:C,2,FALSE),"")</f>
        <v/>
      </c>
      <c r="D8897" s="24" t="str">
        <f>_xlfn.IFNA(VLOOKUP(C8897,list!$G$2:$I$10,2,FALSE),"")</f>
        <v/>
      </c>
      <c r="E8897" s="24" t="str">
        <f>_xlfn.IFNA(VLOOKUP(C8897,list!G:I,3,FALSE),"")</f>
        <v/>
      </c>
      <c r="O8897" s="26" t="str">
        <f t="shared" si="692"/>
        <v/>
      </c>
      <c r="P8897" s="28" t="str">
        <f t="shared" si="696"/>
        <v/>
      </c>
      <c r="Q8897" s="24" t="str">
        <f t="shared" si="693"/>
        <v/>
      </c>
      <c r="R8897" s="24" t="str">
        <f t="shared" si="694"/>
        <v/>
      </c>
      <c r="S8897" s="27" t="str">
        <f t="shared" si="695"/>
        <v/>
      </c>
    </row>
    <row r="8898" spans="2:19" x14ac:dyDescent="0.3">
      <c r="B8898" s="24" t="str">
        <f>_xlfn.IFNA(VLOOKUP(A8898,list!B:C,2,FALSE),"")</f>
        <v/>
      </c>
      <c r="D8898" s="24" t="str">
        <f>_xlfn.IFNA(VLOOKUP(C8898,list!$G$2:$I$10,2,FALSE),"")</f>
        <v/>
      </c>
      <c r="E8898" s="24" t="str">
        <f>_xlfn.IFNA(VLOOKUP(C8898,list!G:I,3,FALSE),"")</f>
        <v/>
      </c>
      <c r="O8898" s="26" t="str">
        <f t="shared" ref="O8898:O8961" si="697">IFERROR(IF(H8898="","",DATE(YEAR(H8898),MONTH(H8898),1)),"")</f>
        <v/>
      </c>
      <c r="P8898" s="28" t="str">
        <f t="shared" si="696"/>
        <v/>
      </c>
      <c r="Q8898" s="24" t="str">
        <f t="shared" ref="Q8898:Q8961" si="698">IFERROR(IF(J8898="","",MONTH(EOMONTH(J8898,(DAY(J8898)&gt;15)+0))),"")</f>
        <v/>
      </c>
      <c r="R8898" s="24" t="str">
        <f t="shared" ref="R8898:R8961" si="699">IFERROR(IF(J8898="","",IF(AND(MONTH(J8898)=12,Q8898=1),YEAR(J8898)+1,YEAR(J8898))),"")</f>
        <v/>
      </c>
      <c r="S8898" s="27" t="str">
        <f t="shared" ref="S8898:S8961" si="700">IF(OR(Q8898="",R8898=""),"",DATE(R8898,Q8898,1))</f>
        <v/>
      </c>
    </row>
    <row r="8899" spans="2:19" x14ac:dyDescent="0.3">
      <c r="B8899" s="24" t="str">
        <f>_xlfn.IFNA(VLOOKUP(A8899,list!B:C,2,FALSE),"")</f>
        <v/>
      </c>
      <c r="D8899" s="24" t="str">
        <f>_xlfn.IFNA(VLOOKUP(C8899,list!$G$2:$I$10,2,FALSE),"")</f>
        <v/>
      </c>
      <c r="E8899" s="24" t="str">
        <f>_xlfn.IFNA(VLOOKUP(C8899,list!G:I,3,FALSE),"")</f>
        <v/>
      </c>
      <c r="O8899" s="26" t="str">
        <f t="shared" si="697"/>
        <v/>
      </c>
      <c r="P8899" s="28" t="str">
        <f t="shared" ref="P8899:P8962" si="701">IFERROR(IF(J8899&gt;0,((J8899-H8899)/7),""),"")</f>
        <v/>
      </c>
      <c r="Q8899" s="24" t="str">
        <f t="shared" si="698"/>
        <v/>
      </c>
      <c r="R8899" s="24" t="str">
        <f t="shared" si="699"/>
        <v/>
      </c>
      <c r="S8899" s="27" t="str">
        <f t="shared" si="700"/>
        <v/>
      </c>
    </row>
    <row r="8900" spans="2:19" x14ac:dyDescent="0.3">
      <c r="B8900" s="24" t="str">
        <f>_xlfn.IFNA(VLOOKUP(A8900,list!B:C,2,FALSE),"")</f>
        <v/>
      </c>
      <c r="D8900" s="24" t="str">
        <f>_xlfn.IFNA(VLOOKUP(C8900,list!$G$2:$I$10,2,FALSE),"")</f>
        <v/>
      </c>
      <c r="E8900" s="24" t="str">
        <f>_xlfn.IFNA(VLOOKUP(C8900,list!G:I,3,FALSE),"")</f>
        <v/>
      </c>
      <c r="O8900" s="26" t="str">
        <f t="shared" si="697"/>
        <v/>
      </c>
      <c r="P8900" s="28" t="str">
        <f t="shared" si="701"/>
        <v/>
      </c>
      <c r="Q8900" s="24" t="str">
        <f t="shared" si="698"/>
        <v/>
      </c>
      <c r="R8900" s="24" t="str">
        <f t="shared" si="699"/>
        <v/>
      </c>
      <c r="S8900" s="27" t="str">
        <f t="shared" si="700"/>
        <v/>
      </c>
    </row>
    <row r="8901" spans="2:19" x14ac:dyDescent="0.3">
      <c r="B8901" s="24" t="str">
        <f>_xlfn.IFNA(VLOOKUP(A8901,list!B:C,2,FALSE),"")</f>
        <v/>
      </c>
      <c r="D8901" s="24" t="str">
        <f>_xlfn.IFNA(VLOOKUP(C8901,list!$G$2:$I$10,2,FALSE),"")</f>
        <v/>
      </c>
      <c r="E8901" s="24" t="str">
        <f>_xlfn.IFNA(VLOOKUP(C8901,list!G:I,3,FALSE),"")</f>
        <v/>
      </c>
      <c r="O8901" s="26" t="str">
        <f t="shared" si="697"/>
        <v/>
      </c>
      <c r="P8901" s="28" t="str">
        <f t="shared" si="701"/>
        <v/>
      </c>
      <c r="Q8901" s="24" t="str">
        <f t="shared" si="698"/>
        <v/>
      </c>
      <c r="R8901" s="24" t="str">
        <f t="shared" si="699"/>
        <v/>
      </c>
      <c r="S8901" s="27" t="str">
        <f t="shared" si="700"/>
        <v/>
      </c>
    </row>
    <row r="8902" spans="2:19" x14ac:dyDescent="0.3">
      <c r="B8902" s="24" t="str">
        <f>_xlfn.IFNA(VLOOKUP(A8902,list!B:C,2,FALSE),"")</f>
        <v/>
      </c>
      <c r="D8902" s="24" t="str">
        <f>_xlfn.IFNA(VLOOKUP(C8902,list!$G$2:$I$10,2,FALSE),"")</f>
        <v/>
      </c>
      <c r="E8902" s="24" t="str">
        <f>_xlfn.IFNA(VLOOKUP(C8902,list!G:I,3,FALSE),"")</f>
        <v/>
      </c>
      <c r="O8902" s="26" t="str">
        <f t="shared" si="697"/>
        <v/>
      </c>
      <c r="P8902" s="28" t="str">
        <f t="shared" si="701"/>
        <v/>
      </c>
      <c r="Q8902" s="24" t="str">
        <f t="shared" si="698"/>
        <v/>
      </c>
      <c r="R8902" s="24" t="str">
        <f t="shared" si="699"/>
        <v/>
      </c>
      <c r="S8902" s="27" t="str">
        <f t="shared" si="700"/>
        <v/>
      </c>
    </row>
    <row r="8903" spans="2:19" x14ac:dyDescent="0.3">
      <c r="B8903" s="24" t="str">
        <f>_xlfn.IFNA(VLOOKUP(A8903,list!B:C,2,FALSE),"")</f>
        <v/>
      </c>
      <c r="D8903" s="24" t="str">
        <f>_xlfn.IFNA(VLOOKUP(C8903,list!$G$2:$I$10,2,FALSE),"")</f>
        <v/>
      </c>
      <c r="E8903" s="24" t="str">
        <f>_xlfn.IFNA(VLOOKUP(C8903,list!G:I,3,FALSE),"")</f>
        <v/>
      </c>
      <c r="O8903" s="26" t="str">
        <f t="shared" si="697"/>
        <v/>
      </c>
      <c r="P8903" s="28" t="str">
        <f t="shared" si="701"/>
        <v/>
      </c>
      <c r="Q8903" s="24" t="str">
        <f t="shared" si="698"/>
        <v/>
      </c>
      <c r="R8903" s="24" t="str">
        <f t="shared" si="699"/>
        <v/>
      </c>
      <c r="S8903" s="27" t="str">
        <f t="shared" si="700"/>
        <v/>
      </c>
    </row>
    <row r="8904" spans="2:19" x14ac:dyDescent="0.3">
      <c r="B8904" s="24" t="str">
        <f>_xlfn.IFNA(VLOOKUP(A8904,list!B:C,2,FALSE),"")</f>
        <v/>
      </c>
      <c r="D8904" s="24" t="str">
        <f>_xlfn.IFNA(VLOOKUP(C8904,list!$G$2:$I$10,2,FALSE),"")</f>
        <v/>
      </c>
      <c r="E8904" s="24" t="str">
        <f>_xlfn.IFNA(VLOOKUP(C8904,list!G:I,3,FALSE),"")</f>
        <v/>
      </c>
      <c r="O8904" s="26" t="str">
        <f t="shared" si="697"/>
        <v/>
      </c>
      <c r="P8904" s="28" t="str">
        <f t="shared" si="701"/>
        <v/>
      </c>
      <c r="Q8904" s="24" t="str">
        <f t="shared" si="698"/>
        <v/>
      </c>
      <c r="R8904" s="24" t="str">
        <f t="shared" si="699"/>
        <v/>
      </c>
      <c r="S8904" s="27" t="str">
        <f t="shared" si="700"/>
        <v/>
      </c>
    </row>
    <row r="8905" spans="2:19" x14ac:dyDescent="0.3">
      <c r="B8905" s="24" t="str">
        <f>_xlfn.IFNA(VLOOKUP(A8905,list!B:C,2,FALSE),"")</f>
        <v/>
      </c>
      <c r="D8905" s="24" t="str">
        <f>_xlfn.IFNA(VLOOKUP(C8905,list!$G$2:$I$10,2,FALSE),"")</f>
        <v/>
      </c>
      <c r="E8905" s="24" t="str">
        <f>_xlfn.IFNA(VLOOKUP(C8905,list!G:I,3,FALSE),"")</f>
        <v/>
      </c>
      <c r="O8905" s="26" t="str">
        <f t="shared" si="697"/>
        <v/>
      </c>
      <c r="P8905" s="28" t="str">
        <f t="shared" si="701"/>
        <v/>
      </c>
      <c r="Q8905" s="24" t="str">
        <f t="shared" si="698"/>
        <v/>
      </c>
      <c r="R8905" s="24" t="str">
        <f t="shared" si="699"/>
        <v/>
      </c>
      <c r="S8905" s="27" t="str">
        <f t="shared" si="700"/>
        <v/>
      </c>
    </row>
    <row r="8906" spans="2:19" x14ac:dyDescent="0.3">
      <c r="B8906" s="24" t="str">
        <f>_xlfn.IFNA(VLOOKUP(A8906,list!B:C,2,FALSE),"")</f>
        <v/>
      </c>
      <c r="D8906" s="24" t="str">
        <f>_xlfn.IFNA(VLOOKUP(C8906,list!$G$2:$I$10,2,FALSE),"")</f>
        <v/>
      </c>
      <c r="E8906" s="24" t="str">
        <f>_xlfn.IFNA(VLOOKUP(C8906,list!G:I,3,FALSE),"")</f>
        <v/>
      </c>
      <c r="O8906" s="26" t="str">
        <f t="shared" si="697"/>
        <v/>
      </c>
      <c r="P8906" s="28" t="str">
        <f t="shared" si="701"/>
        <v/>
      </c>
      <c r="Q8906" s="24" t="str">
        <f t="shared" si="698"/>
        <v/>
      </c>
      <c r="R8906" s="24" t="str">
        <f t="shared" si="699"/>
        <v/>
      </c>
      <c r="S8906" s="27" t="str">
        <f t="shared" si="700"/>
        <v/>
      </c>
    </row>
    <row r="8907" spans="2:19" x14ac:dyDescent="0.3">
      <c r="B8907" s="24" t="str">
        <f>_xlfn.IFNA(VLOOKUP(A8907,list!B:C,2,FALSE),"")</f>
        <v/>
      </c>
      <c r="D8907" s="24" t="str">
        <f>_xlfn.IFNA(VLOOKUP(C8907,list!$G$2:$I$10,2,FALSE),"")</f>
        <v/>
      </c>
      <c r="E8907" s="24" t="str">
        <f>_xlfn.IFNA(VLOOKUP(C8907,list!G:I,3,FALSE),"")</f>
        <v/>
      </c>
      <c r="O8907" s="26" t="str">
        <f t="shared" si="697"/>
        <v/>
      </c>
      <c r="P8907" s="28" t="str">
        <f t="shared" si="701"/>
        <v/>
      </c>
      <c r="Q8907" s="24" t="str">
        <f t="shared" si="698"/>
        <v/>
      </c>
      <c r="R8907" s="24" t="str">
        <f t="shared" si="699"/>
        <v/>
      </c>
      <c r="S8907" s="27" t="str">
        <f t="shared" si="700"/>
        <v/>
      </c>
    </row>
    <row r="8908" spans="2:19" x14ac:dyDescent="0.3">
      <c r="B8908" s="24" t="str">
        <f>_xlfn.IFNA(VLOOKUP(A8908,list!B:C,2,FALSE),"")</f>
        <v/>
      </c>
      <c r="D8908" s="24" t="str">
        <f>_xlfn.IFNA(VLOOKUP(C8908,list!$G$2:$I$10,2,FALSE),"")</f>
        <v/>
      </c>
      <c r="E8908" s="24" t="str">
        <f>_xlfn.IFNA(VLOOKUP(C8908,list!G:I,3,FALSE),"")</f>
        <v/>
      </c>
      <c r="O8908" s="26" t="str">
        <f t="shared" si="697"/>
        <v/>
      </c>
      <c r="P8908" s="28" t="str">
        <f t="shared" si="701"/>
        <v/>
      </c>
      <c r="Q8908" s="24" t="str">
        <f t="shared" si="698"/>
        <v/>
      </c>
      <c r="R8908" s="24" t="str">
        <f t="shared" si="699"/>
        <v/>
      </c>
      <c r="S8908" s="27" t="str">
        <f t="shared" si="700"/>
        <v/>
      </c>
    </row>
    <row r="8909" spans="2:19" x14ac:dyDescent="0.3">
      <c r="B8909" s="24" t="str">
        <f>_xlfn.IFNA(VLOOKUP(A8909,list!B:C,2,FALSE),"")</f>
        <v/>
      </c>
      <c r="D8909" s="24" t="str">
        <f>_xlfn.IFNA(VLOOKUP(C8909,list!$G$2:$I$10,2,FALSE),"")</f>
        <v/>
      </c>
      <c r="E8909" s="24" t="str">
        <f>_xlfn.IFNA(VLOOKUP(C8909,list!G:I,3,FALSE),"")</f>
        <v/>
      </c>
      <c r="O8909" s="26" t="str">
        <f t="shared" si="697"/>
        <v/>
      </c>
      <c r="P8909" s="28" t="str">
        <f t="shared" si="701"/>
        <v/>
      </c>
      <c r="Q8909" s="24" t="str">
        <f t="shared" si="698"/>
        <v/>
      </c>
      <c r="R8909" s="24" t="str">
        <f t="shared" si="699"/>
        <v/>
      </c>
      <c r="S8909" s="27" t="str">
        <f t="shared" si="700"/>
        <v/>
      </c>
    </row>
    <row r="8910" spans="2:19" x14ac:dyDescent="0.3">
      <c r="B8910" s="24" t="str">
        <f>_xlfn.IFNA(VLOOKUP(A8910,list!B:C,2,FALSE),"")</f>
        <v/>
      </c>
      <c r="D8910" s="24" t="str">
        <f>_xlfn.IFNA(VLOOKUP(C8910,list!$G$2:$I$10,2,FALSE),"")</f>
        <v/>
      </c>
      <c r="E8910" s="24" t="str">
        <f>_xlfn.IFNA(VLOOKUP(C8910,list!G:I,3,FALSE),"")</f>
        <v/>
      </c>
      <c r="O8910" s="26" t="str">
        <f t="shared" si="697"/>
        <v/>
      </c>
      <c r="P8910" s="28" t="str">
        <f t="shared" si="701"/>
        <v/>
      </c>
      <c r="Q8910" s="24" t="str">
        <f t="shared" si="698"/>
        <v/>
      </c>
      <c r="R8910" s="24" t="str">
        <f t="shared" si="699"/>
        <v/>
      </c>
      <c r="S8910" s="27" t="str">
        <f t="shared" si="700"/>
        <v/>
      </c>
    </row>
    <row r="8911" spans="2:19" x14ac:dyDescent="0.3">
      <c r="B8911" s="24" t="str">
        <f>_xlfn.IFNA(VLOOKUP(A8911,list!B:C,2,FALSE),"")</f>
        <v/>
      </c>
      <c r="D8911" s="24" t="str">
        <f>_xlfn.IFNA(VLOOKUP(C8911,list!$G$2:$I$10,2,FALSE),"")</f>
        <v/>
      </c>
      <c r="E8911" s="24" t="str">
        <f>_xlfn.IFNA(VLOOKUP(C8911,list!G:I,3,FALSE),"")</f>
        <v/>
      </c>
      <c r="O8911" s="26" t="str">
        <f t="shared" si="697"/>
        <v/>
      </c>
      <c r="P8911" s="28" t="str">
        <f t="shared" si="701"/>
        <v/>
      </c>
      <c r="Q8911" s="24" t="str">
        <f t="shared" si="698"/>
        <v/>
      </c>
      <c r="R8911" s="24" t="str">
        <f t="shared" si="699"/>
        <v/>
      </c>
      <c r="S8911" s="27" t="str">
        <f t="shared" si="700"/>
        <v/>
      </c>
    </row>
    <row r="8912" spans="2:19" x14ac:dyDescent="0.3">
      <c r="B8912" s="24" t="str">
        <f>_xlfn.IFNA(VLOOKUP(A8912,list!B:C,2,FALSE),"")</f>
        <v/>
      </c>
      <c r="D8912" s="24" t="str">
        <f>_xlfn.IFNA(VLOOKUP(C8912,list!$G$2:$I$10,2,FALSE),"")</f>
        <v/>
      </c>
      <c r="E8912" s="24" t="str">
        <f>_xlfn.IFNA(VLOOKUP(C8912,list!G:I,3,FALSE),"")</f>
        <v/>
      </c>
      <c r="O8912" s="26" t="str">
        <f t="shared" si="697"/>
        <v/>
      </c>
      <c r="P8912" s="28" t="str">
        <f t="shared" si="701"/>
        <v/>
      </c>
      <c r="Q8912" s="24" t="str">
        <f t="shared" si="698"/>
        <v/>
      </c>
      <c r="R8912" s="24" t="str">
        <f t="shared" si="699"/>
        <v/>
      </c>
      <c r="S8912" s="27" t="str">
        <f t="shared" si="700"/>
        <v/>
      </c>
    </row>
    <row r="8913" spans="2:19" x14ac:dyDescent="0.3">
      <c r="B8913" s="24" t="str">
        <f>_xlfn.IFNA(VLOOKUP(A8913,list!B:C,2,FALSE),"")</f>
        <v/>
      </c>
      <c r="D8913" s="24" t="str">
        <f>_xlfn.IFNA(VLOOKUP(C8913,list!$G$2:$I$10,2,FALSE),"")</f>
        <v/>
      </c>
      <c r="E8913" s="24" t="str">
        <f>_xlfn.IFNA(VLOOKUP(C8913,list!G:I,3,FALSE),"")</f>
        <v/>
      </c>
      <c r="O8913" s="26" t="str">
        <f t="shared" si="697"/>
        <v/>
      </c>
      <c r="P8913" s="28" t="str">
        <f t="shared" si="701"/>
        <v/>
      </c>
      <c r="Q8913" s="24" t="str">
        <f t="shared" si="698"/>
        <v/>
      </c>
      <c r="R8913" s="24" t="str">
        <f t="shared" si="699"/>
        <v/>
      </c>
      <c r="S8913" s="27" t="str">
        <f t="shared" si="700"/>
        <v/>
      </c>
    </row>
    <row r="8914" spans="2:19" x14ac:dyDescent="0.3">
      <c r="B8914" s="24" t="str">
        <f>_xlfn.IFNA(VLOOKUP(A8914,list!B:C,2,FALSE),"")</f>
        <v/>
      </c>
      <c r="D8914" s="24" t="str">
        <f>_xlfn.IFNA(VLOOKUP(C8914,list!$G$2:$I$10,2,FALSE),"")</f>
        <v/>
      </c>
      <c r="E8914" s="24" t="str">
        <f>_xlfn.IFNA(VLOOKUP(C8914,list!G:I,3,FALSE),"")</f>
        <v/>
      </c>
      <c r="O8914" s="26" t="str">
        <f t="shared" si="697"/>
        <v/>
      </c>
      <c r="P8914" s="28" t="str">
        <f t="shared" si="701"/>
        <v/>
      </c>
      <c r="Q8914" s="24" t="str">
        <f t="shared" si="698"/>
        <v/>
      </c>
      <c r="R8914" s="24" t="str">
        <f t="shared" si="699"/>
        <v/>
      </c>
      <c r="S8914" s="27" t="str">
        <f t="shared" si="700"/>
        <v/>
      </c>
    </row>
    <row r="8915" spans="2:19" x14ac:dyDescent="0.3">
      <c r="B8915" s="24" t="str">
        <f>_xlfn.IFNA(VLOOKUP(A8915,list!B:C,2,FALSE),"")</f>
        <v/>
      </c>
      <c r="D8915" s="24" t="str">
        <f>_xlfn.IFNA(VLOOKUP(C8915,list!$G$2:$I$10,2,FALSE),"")</f>
        <v/>
      </c>
      <c r="E8915" s="24" t="str">
        <f>_xlfn.IFNA(VLOOKUP(C8915,list!G:I,3,FALSE),"")</f>
        <v/>
      </c>
      <c r="O8915" s="26" t="str">
        <f t="shared" si="697"/>
        <v/>
      </c>
      <c r="P8915" s="28" t="str">
        <f t="shared" si="701"/>
        <v/>
      </c>
      <c r="Q8915" s="24" t="str">
        <f t="shared" si="698"/>
        <v/>
      </c>
      <c r="R8915" s="24" t="str">
        <f t="shared" si="699"/>
        <v/>
      </c>
      <c r="S8915" s="27" t="str">
        <f t="shared" si="700"/>
        <v/>
      </c>
    </row>
    <row r="8916" spans="2:19" x14ac:dyDescent="0.3">
      <c r="B8916" s="24" t="str">
        <f>_xlfn.IFNA(VLOOKUP(A8916,list!B:C,2,FALSE),"")</f>
        <v/>
      </c>
      <c r="D8916" s="24" t="str">
        <f>_xlfn.IFNA(VLOOKUP(C8916,list!$G$2:$I$10,2,FALSE),"")</f>
        <v/>
      </c>
      <c r="E8916" s="24" t="str">
        <f>_xlfn.IFNA(VLOOKUP(C8916,list!G:I,3,FALSE),"")</f>
        <v/>
      </c>
      <c r="O8916" s="26" t="str">
        <f t="shared" si="697"/>
        <v/>
      </c>
      <c r="P8916" s="28" t="str">
        <f t="shared" si="701"/>
        <v/>
      </c>
      <c r="Q8916" s="24" t="str">
        <f t="shared" si="698"/>
        <v/>
      </c>
      <c r="R8916" s="24" t="str">
        <f t="shared" si="699"/>
        <v/>
      </c>
      <c r="S8916" s="27" t="str">
        <f t="shared" si="700"/>
        <v/>
      </c>
    </row>
    <row r="8917" spans="2:19" x14ac:dyDescent="0.3">
      <c r="B8917" s="24" t="str">
        <f>_xlfn.IFNA(VLOOKUP(A8917,list!B:C,2,FALSE),"")</f>
        <v/>
      </c>
      <c r="D8917" s="24" t="str">
        <f>_xlfn.IFNA(VLOOKUP(C8917,list!$G$2:$I$10,2,FALSE),"")</f>
        <v/>
      </c>
      <c r="E8917" s="24" t="str">
        <f>_xlfn.IFNA(VLOOKUP(C8917,list!G:I,3,FALSE),"")</f>
        <v/>
      </c>
      <c r="O8917" s="26" t="str">
        <f t="shared" si="697"/>
        <v/>
      </c>
      <c r="P8917" s="28" t="str">
        <f t="shared" si="701"/>
        <v/>
      </c>
      <c r="Q8917" s="24" t="str">
        <f t="shared" si="698"/>
        <v/>
      </c>
      <c r="R8917" s="24" t="str">
        <f t="shared" si="699"/>
        <v/>
      </c>
      <c r="S8917" s="27" t="str">
        <f t="shared" si="700"/>
        <v/>
      </c>
    </row>
    <row r="8918" spans="2:19" x14ac:dyDescent="0.3">
      <c r="B8918" s="24" t="str">
        <f>_xlfn.IFNA(VLOOKUP(A8918,list!B:C,2,FALSE),"")</f>
        <v/>
      </c>
      <c r="D8918" s="24" t="str">
        <f>_xlfn.IFNA(VLOOKUP(C8918,list!$G$2:$I$10,2,FALSE),"")</f>
        <v/>
      </c>
      <c r="E8918" s="24" t="str">
        <f>_xlfn.IFNA(VLOOKUP(C8918,list!G:I,3,FALSE),"")</f>
        <v/>
      </c>
      <c r="O8918" s="26" t="str">
        <f t="shared" si="697"/>
        <v/>
      </c>
      <c r="P8918" s="28" t="str">
        <f t="shared" si="701"/>
        <v/>
      </c>
      <c r="Q8918" s="24" t="str">
        <f t="shared" si="698"/>
        <v/>
      </c>
      <c r="R8918" s="24" t="str">
        <f t="shared" si="699"/>
        <v/>
      </c>
      <c r="S8918" s="27" t="str">
        <f t="shared" si="700"/>
        <v/>
      </c>
    </row>
    <row r="8919" spans="2:19" x14ac:dyDescent="0.3">
      <c r="B8919" s="24" t="str">
        <f>_xlfn.IFNA(VLOOKUP(A8919,list!B:C,2,FALSE),"")</f>
        <v/>
      </c>
      <c r="D8919" s="24" t="str">
        <f>_xlfn.IFNA(VLOOKUP(C8919,list!$G$2:$I$10,2,FALSE),"")</f>
        <v/>
      </c>
      <c r="E8919" s="24" t="str">
        <f>_xlfn.IFNA(VLOOKUP(C8919,list!G:I,3,FALSE),"")</f>
        <v/>
      </c>
      <c r="O8919" s="26" t="str">
        <f t="shared" si="697"/>
        <v/>
      </c>
      <c r="P8919" s="28" t="str">
        <f t="shared" si="701"/>
        <v/>
      </c>
      <c r="Q8919" s="24" t="str">
        <f t="shared" si="698"/>
        <v/>
      </c>
      <c r="R8919" s="24" t="str">
        <f t="shared" si="699"/>
        <v/>
      </c>
      <c r="S8919" s="27" t="str">
        <f t="shared" si="700"/>
        <v/>
      </c>
    </row>
    <row r="8920" spans="2:19" x14ac:dyDescent="0.3">
      <c r="B8920" s="24" t="str">
        <f>_xlfn.IFNA(VLOOKUP(A8920,list!B:C,2,FALSE),"")</f>
        <v/>
      </c>
      <c r="D8920" s="24" t="str">
        <f>_xlfn.IFNA(VLOOKUP(C8920,list!$G$2:$I$10,2,FALSE),"")</f>
        <v/>
      </c>
      <c r="E8920" s="24" t="str">
        <f>_xlfn.IFNA(VLOOKUP(C8920,list!G:I,3,FALSE),"")</f>
        <v/>
      </c>
      <c r="O8920" s="26" t="str">
        <f t="shared" si="697"/>
        <v/>
      </c>
      <c r="P8920" s="28" t="str">
        <f t="shared" si="701"/>
        <v/>
      </c>
      <c r="Q8920" s="24" t="str">
        <f t="shared" si="698"/>
        <v/>
      </c>
      <c r="R8920" s="24" t="str">
        <f t="shared" si="699"/>
        <v/>
      </c>
      <c r="S8920" s="27" t="str">
        <f t="shared" si="700"/>
        <v/>
      </c>
    </row>
    <row r="8921" spans="2:19" x14ac:dyDescent="0.3">
      <c r="B8921" s="24" t="str">
        <f>_xlfn.IFNA(VLOOKUP(A8921,list!B:C,2,FALSE),"")</f>
        <v/>
      </c>
      <c r="D8921" s="24" t="str">
        <f>_xlfn.IFNA(VLOOKUP(C8921,list!$G$2:$I$10,2,FALSE),"")</f>
        <v/>
      </c>
      <c r="E8921" s="24" t="str">
        <f>_xlfn.IFNA(VLOOKUP(C8921,list!G:I,3,FALSE),"")</f>
        <v/>
      </c>
      <c r="O8921" s="26" t="str">
        <f t="shared" si="697"/>
        <v/>
      </c>
      <c r="P8921" s="28" t="str">
        <f t="shared" si="701"/>
        <v/>
      </c>
      <c r="Q8921" s="24" t="str">
        <f t="shared" si="698"/>
        <v/>
      </c>
      <c r="R8921" s="24" t="str">
        <f t="shared" si="699"/>
        <v/>
      </c>
      <c r="S8921" s="27" t="str">
        <f t="shared" si="700"/>
        <v/>
      </c>
    </row>
    <row r="8922" spans="2:19" x14ac:dyDescent="0.3">
      <c r="B8922" s="24" t="str">
        <f>_xlfn.IFNA(VLOOKUP(A8922,list!B:C,2,FALSE),"")</f>
        <v/>
      </c>
      <c r="D8922" s="24" t="str">
        <f>_xlfn.IFNA(VLOOKUP(C8922,list!$G$2:$I$10,2,FALSE),"")</f>
        <v/>
      </c>
      <c r="E8922" s="24" t="str">
        <f>_xlfn.IFNA(VLOOKUP(C8922,list!G:I,3,FALSE),"")</f>
        <v/>
      </c>
      <c r="O8922" s="26" t="str">
        <f t="shared" si="697"/>
        <v/>
      </c>
      <c r="P8922" s="28" t="str">
        <f t="shared" si="701"/>
        <v/>
      </c>
      <c r="Q8922" s="24" t="str">
        <f t="shared" si="698"/>
        <v/>
      </c>
      <c r="R8922" s="24" t="str">
        <f t="shared" si="699"/>
        <v/>
      </c>
      <c r="S8922" s="27" t="str">
        <f t="shared" si="700"/>
        <v/>
      </c>
    </row>
    <row r="8923" spans="2:19" x14ac:dyDescent="0.3">
      <c r="B8923" s="24" t="str">
        <f>_xlfn.IFNA(VLOOKUP(A8923,list!B:C,2,FALSE),"")</f>
        <v/>
      </c>
      <c r="D8923" s="24" t="str">
        <f>_xlfn.IFNA(VLOOKUP(C8923,list!$G$2:$I$10,2,FALSE),"")</f>
        <v/>
      </c>
      <c r="E8923" s="24" t="str">
        <f>_xlfn.IFNA(VLOOKUP(C8923,list!G:I,3,FALSE),"")</f>
        <v/>
      </c>
      <c r="O8923" s="26" t="str">
        <f t="shared" si="697"/>
        <v/>
      </c>
      <c r="P8923" s="28" t="str">
        <f t="shared" si="701"/>
        <v/>
      </c>
      <c r="Q8923" s="24" t="str">
        <f t="shared" si="698"/>
        <v/>
      </c>
      <c r="R8923" s="24" t="str">
        <f t="shared" si="699"/>
        <v/>
      </c>
      <c r="S8923" s="27" t="str">
        <f t="shared" si="700"/>
        <v/>
      </c>
    </row>
    <row r="8924" spans="2:19" x14ac:dyDescent="0.3">
      <c r="B8924" s="24" t="str">
        <f>_xlfn.IFNA(VLOOKUP(A8924,list!B:C,2,FALSE),"")</f>
        <v/>
      </c>
      <c r="D8924" s="24" t="str">
        <f>_xlfn.IFNA(VLOOKUP(C8924,list!$G$2:$I$10,2,FALSE),"")</f>
        <v/>
      </c>
      <c r="E8924" s="24" t="str">
        <f>_xlfn.IFNA(VLOOKUP(C8924,list!G:I,3,FALSE),"")</f>
        <v/>
      </c>
      <c r="O8924" s="26" t="str">
        <f t="shared" si="697"/>
        <v/>
      </c>
      <c r="P8924" s="28" t="str">
        <f t="shared" si="701"/>
        <v/>
      </c>
      <c r="Q8924" s="24" t="str">
        <f t="shared" si="698"/>
        <v/>
      </c>
      <c r="R8924" s="24" t="str">
        <f t="shared" si="699"/>
        <v/>
      </c>
      <c r="S8924" s="27" t="str">
        <f t="shared" si="700"/>
        <v/>
      </c>
    </row>
    <row r="8925" spans="2:19" x14ac:dyDescent="0.3">
      <c r="B8925" s="24" t="str">
        <f>_xlfn.IFNA(VLOOKUP(A8925,list!B:C,2,FALSE),"")</f>
        <v/>
      </c>
      <c r="D8925" s="24" t="str">
        <f>_xlfn.IFNA(VLOOKUP(C8925,list!$G$2:$I$10,2,FALSE),"")</f>
        <v/>
      </c>
      <c r="E8925" s="24" t="str">
        <f>_xlfn.IFNA(VLOOKUP(C8925,list!G:I,3,FALSE),"")</f>
        <v/>
      </c>
      <c r="O8925" s="26" t="str">
        <f t="shared" si="697"/>
        <v/>
      </c>
      <c r="P8925" s="28" t="str">
        <f t="shared" si="701"/>
        <v/>
      </c>
      <c r="Q8925" s="24" t="str">
        <f t="shared" si="698"/>
        <v/>
      </c>
      <c r="R8925" s="24" t="str">
        <f t="shared" si="699"/>
        <v/>
      </c>
      <c r="S8925" s="27" t="str">
        <f t="shared" si="700"/>
        <v/>
      </c>
    </row>
    <row r="8926" spans="2:19" x14ac:dyDescent="0.3">
      <c r="B8926" s="24" t="str">
        <f>_xlfn.IFNA(VLOOKUP(A8926,list!B:C,2,FALSE),"")</f>
        <v/>
      </c>
      <c r="D8926" s="24" t="str">
        <f>_xlfn.IFNA(VLOOKUP(C8926,list!$G$2:$I$10,2,FALSE),"")</f>
        <v/>
      </c>
      <c r="E8926" s="24" t="str">
        <f>_xlfn.IFNA(VLOOKUP(C8926,list!G:I,3,FALSE),"")</f>
        <v/>
      </c>
      <c r="O8926" s="26" t="str">
        <f t="shared" si="697"/>
        <v/>
      </c>
      <c r="P8926" s="28" t="str">
        <f t="shared" si="701"/>
        <v/>
      </c>
      <c r="Q8926" s="24" t="str">
        <f t="shared" si="698"/>
        <v/>
      </c>
      <c r="R8926" s="24" t="str">
        <f t="shared" si="699"/>
        <v/>
      </c>
      <c r="S8926" s="27" t="str">
        <f t="shared" si="700"/>
        <v/>
      </c>
    </row>
    <row r="8927" spans="2:19" x14ac:dyDescent="0.3">
      <c r="B8927" s="24" t="str">
        <f>_xlfn.IFNA(VLOOKUP(A8927,list!B:C,2,FALSE),"")</f>
        <v/>
      </c>
      <c r="D8927" s="24" t="str">
        <f>_xlfn.IFNA(VLOOKUP(C8927,list!$G$2:$I$10,2,FALSE),"")</f>
        <v/>
      </c>
      <c r="E8927" s="24" t="str">
        <f>_xlfn.IFNA(VLOOKUP(C8927,list!G:I,3,FALSE),"")</f>
        <v/>
      </c>
      <c r="O8927" s="26" t="str">
        <f t="shared" si="697"/>
        <v/>
      </c>
      <c r="P8927" s="28" t="str">
        <f t="shared" si="701"/>
        <v/>
      </c>
      <c r="Q8927" s="24" t="str">
        <f t="shared" si="698"/>
        <v/>
      </c>
      <c r="R8927" s="24" t="str">
        <f t="shared" si="699"/>
        <v/>
      </c>
      <c r="S8927" s="27" t="str">
        <f t="shared" si="700"/>
        <v/>
      </c>
    </row>
    <row r="8928" spans="2:19" x14ac:dyDescent="0.3">
      <c r="B8928" s="24" t="str">
        <f>_xlfn.IFNA(VLOOKUP(A8928,list!B:C,2,FALSE),"")</f>
        <v/>
      </c>
      <c r="D8928" s="24" t="str">
        <f>_xlfn.IFNA(VLOOKUP(C8928,list!$G$2:$I$10,2,FALSE),"")</f>
        <v/>
      </c>
      <c r="E8928" s="24" t="str">
        <f>_xlfn.IFNA(VLOOKUP(C8928,list!G:I,3,FALSE),"")</f>
        <v/>
      </c>
      <c r="O8928" s="26" t="str">
        <f t="shared" si="697"/>
        <v/>
      </c>
      <c r="P8928" s="28" t="str">
        <f t="shared" si="701"/>
        <v/>
      </c>
      <c r="Q8928" s="24" t="str">
        <f t="shared" si="698"/>
        <v/>
      </c>
      <c r="R8928" s="24" t="str">
        <f t="shared" si="699"/>
        <v/>
      </c>
      <c r="S8928" s="27" t="str">
        <f t="shared" si="700"/>
        <v/>
      </c>
    </row>
    <row r="8929" spans="2:19" x14ac:dyDescent="0.3">
      <c r="B8929" s="24" t="str">
        <f>_xlfn.IFNA(VLOOKUP(A8929,list!B:C,2,FALSE),"")</f>
        <v/>
      </c>
      <c r="D8929" s="24" t="str">
        <f>_xlfn.IFNA(VLOOKUP(C8929,list!$G$2:$I$10,2,FALSE),"")</f>
        <v/>
      </c>
      <c r="E8929" s="24" t="str">
        <f>_xlfn.IFNA(VLOOKUP(C8929,list!G:I,3,FALSE),"")</f>
        <v/>
      </c>
      <c r="O8929" s="26" t="str">
        <f t="shared" si="697"/>
        <v/>
      </c>
      <c r="P8929" s="28" t="str">
        <f t="shared" si="701"/>
        <v/>
      </c>
      <c r="Q8929" s="24" t="str">
        <f t="shared" si="698"/>
        <v/>
      </c>
      <c r="R8929" s="24" t="str">
        <f t="shared" si="699"/>
        <v/>
      </c>
      <c r="S8929" s="27" t="str">
        <f t="shared" si="700"/>
        <v/>
      </c>
    </row>
    <row r="8930" spans="2:19" x14ac:dyDescent="0.3">
      <c r="B8930" s="24" t="str">
        <f>_xlfn.IFNA(VLOOKUP(A8930,list!B:C,2,FALSE),"")</f>
        <v/>
      </c>
      <c r="D8930" s="24" t="str">
        <f>_xlfn.IFNA(VLOOKUP(C8930,list!$G$2:$I$10,2,FALSE),"")</f>
        <v/>
      </c>
      <c r="E8930" s="24" t="str">
        <f>_xlfn.IFNA(VLOOKUP(C8930,list!G:I,3,FALSE),"")</f>
        <v/>
      </c>
      <c r="O8930" s="26" t="str">
        <f t="shared" si="697"/>
        <v/>
      </c>
      <c r="P8930" s="28" t="str">
        <f t="shared" si="701"/>
        <v/>
      </c>
      <c r="Q8930" s="24" t="str">
        <f t="shared" si="698"/>
        <v/>
      </c>
      <c r="R8930" s="24" t="str">
        <f t="shared" si="699"/>
        <v/>
      </c>
      <c r="S8930" s="27" t="str">
        <f t="shared" si="700"/>
        <v/>
      </c>
    </row>
    <row r="8931" spans="2:19" x14ac:dyDescent="0.3">
      <c r="B8931" s="24" t="str">
        <f>_xlfn.IFNA(VLOOKUP(A8931,list!B:C,2,FALSE),"")</f>
        <v/>
      </c>
      <c r="D8931" s="24" t="str">
        <f>_xlfn.IFNA(VLOOKUP(C8931,list!$G$2:$I$10,2,FALSE),"")</f>
        <v/>
      </c>
      <c r="E8931" s="24" t="str">
        <f>_xlfn.IFNA(VLOOKUP(C8931,list!G:I,3,FALSE),"")</f>
        <v/>
      </c>
      <c r="O8931" s="26" t="str">
        <f t="shared" si="697"/>
        <v/>
      </c>
      <c r="P8931" s="28" t="str">
        <f t="shared" si="701"/>
        <v/>
      </c>
      <c r="Q8931" s="24" t="str">
        <f t="shared" si="698"/>
        <v/>
      </c>
      <c r="R8931" s="24" t="str">
        <f t="shared" si="699"/>
        <v/>
      </c>
      <c r="S8931" s="27" t="str">
        <f t="shared" si="700"/>
        <v/>
      </c>
    </row>
    <row r="8932" spans="2:19" x14ac:dyDescent="0.3">
      <c r="B8932" s="24" t="str">
        <f>_xlfn.IFNA(VLOOKUP(A8932,list!B:C,2,FALSE),"")</f>
        <v/>
      </c>
      <c r="D8932" s="24" t="str">
        <f>_xlfn.IFNA(VLOOKUP(C8932,list!$G$2:$I$10,2,FALSE),"")</f>
        <v/>
      </c>
      <c r="E8932" s="24" t="str">
        <f>_xlfn.IFNA(VLOOKUP(C8932,list!G:I,3,FALSE),"")</f>
        <v/>
      </c>
      <c r="O8932" s="26" t="str">
        <f t="shared" si="697"/>
        <v/>
      </c>
      <c r="P8932" s="28" t="str">
        <f t="shared" si="701"/>
        <v/>
      </c>
      <c r="Q8932" s="24" t="str">
        <f t="shared" si="698"/>
        <v/>
      </c>
      <c r="R8932" s="24" t="str">
        <f t="shared" si="699"/>
        <v/>
      </c>
      <c r="S8932" s="27" t="str">
        <f t="shared" si="700"/>
        <v/>
      </c>
    </row>
    <row r="8933" spans="2:19" x14ac:dyDescent="0.3">
      <c r="B8933" s="24" t="str">
        <f>_xlfn.IFNA(VLOOKUP(A8933,list!B:C,2,FALSE),"")</f>
        <v/>
      </c>
      <c r="D8933" s="24" t="str">
        <f>_xlfn.IFNA(VLOOKUP(C8933,list!$G$2:$I$10,2,FALSE),"")</f>
        <v/>
      </c>
      <c r="E8933" s="24" t="str">
        <f>_xlfn.IFNA(VLOOKUP(C8933,list!G:I,3,FALSE),"")</f>
        <v/>
      </c>
      <c r="O8933" s="26" t="str">
        <f t="shared" si="697"/>
        <v/>
      </c>
      <c r="P8933" s="28" t="str">
        <f t="shared" si="701"/>
        <v/>
      </c>
      <c r="Q8933" s="24" t="str">
        <f t="shared" si="698"/>
        <v/>
      </c>
      <c r="R8933" s="24" t="str">
        <f t="shared" si="699"/>
        <v/>
      </c>
      <c r="S8933" s="27" t="str">
        <f t="shared" si="700"/>
        <v/>
      </c>
    </row>
    <row r="8934" spans="2:19" x14ac:dyDescent="0.3">
      <c r="B8934" s="24" t="str">
        <f>_xlfn.IFNA(VLOOKUP(A8934,list!B:C,2,FALSE),"")</f>
        <v/>
      </c>
      <c r="D8934" s="24" t="str">
        <f>_xlfn.IFNA(VLOOKUP(C8934,list!$G$2:$I$10,2,FALSE),"")</f>
        <v/>
      </c>
      <c r="E8934" s="24" t="str">
        <f>_xlfn.IFNA(VLOOKUP(C8934,list!G:I,3,FALSE),"")</f>
        <v/>
      </c>
      <c r="O8934" s="26" t="str">
        <f t="shared" si="697"/>
        <v/>
      </c>
      <c r="P8934" s="28" t="str">
        <f t="shared" si="701"/>
        <v/>
      </c>
      <c r="Q8934" s="24" t="str">
        <f t="shared" si="698"/>
        <v/>
      </c>
      <c r="R8934" s="24" t="str">
        <f t="shared" si="699"/>
        <v/>
      </c>
      <c r="S8934" s="27" t="str">
        <f t="shared" si="700"/>
        <v/>
      </c>
    </row>
    <row r="8935" spans="2:19" x14ac:dyDescent="0.3">
      <c r="B8935" s="24" t="str">
        <f>_xlfn.IFNA(VLOOKUP(A8935,list!B:C,2,FALSE),"")</f>
        <v/>
      </c>
      <c r="D8935" s="24" t="str">
        <f>_xlfn.IFNA(VLOOKUP(C8935,list!$G$2:$I$10,2,FALSE),"")</f>
        <v/>
      </c>
      <c r="E8935" s="24" t="str">
        <f>_xlfn.IFNA(VLOOKUP(C8935,list!G:I,3,FALSE),"")</f>
        <v/>
      </c>
      <c r="O8935" s="26" t="str">
        <f t="shared" si="697"/>
        <v/>
      </c>
      <c r="P8935" s="28" t="str">
        <f t="shared" si="701"/>
        <v/>
      </c>
      <c r="Q8935" s="24" t="str">
        <f t="shared" si="698"/>
        <v/>
      </c>
      <c r="R8935" s="24" t="str">
        <f t="shared" si="699"/>
        <v/>
      </c>
      <c r="S8935" s="27" t="str">
        <f t="shared" si="700"/>
        <v/>
      </c>
    </row>
    <row r="8936" spans="2:19" x14ac:dyDescent="0.3">
      <c r="B8936" s="24" t="str">
        <f>_xlfn.IFNA(VLOOKUP(A8936,list!B:C,2,FALSE),"")</f>
        <v/>
      </c>
      <c r="D8936" s="24" t="str">
        <f>_xlfn.IFNA(VLOOKUP(C8936,list!$G$2:$I$10,2,FALSE),"")</f>
        <v/>
      </c>
      <c r="E8936" s="24" t="str">
        <f>_xlfn.IFNA(VLOOKUP(C8936,list!G:I,3,FALSE),"")</f>
        <v/>
      </c>
      <c r="O8936" s="26" t="str">
        <f t="shared" si="697"/>
        <v/>
      </c>
      <c r="P8936" s="28" t="str">
        <f t="shared" si="701"/>
        <v/>
      </c>
      <c r="Q8936" s="24" t="str">
        <f t="shared" si="698"/>
        <v/>
      </c>
      <c r="R8936" s="24" t="str">
        <f t="shared" si="699"/>
        <v/>
      </c>
      <c r="S8936" s="27" t="str">
        <f t="shared" si="700"/>
        <v/>
      </c>
    </row>
    <row r="8937" spans="2:19" x14ac:dyDescent="0.3">
      <c r="B8937" s="24" t="str">
        <f>_xlfn.IFNA(VLOOKUP(A8937,list!B:C,2,FALSE),"")</f>
        <v/>
      </c>
      <c r="D8937" s="24" t="str">
        <f>_xlfn.IFNA(VLOOKUP(C8937,list!$G$2:$I$10,2,FALSE),"")</f>
        <v/>
      </c>
      <c r="E8937" s="24" t="str">
        <f>_xlfn.IFNA(VLOOKUP(C8937,list!G:I,3,FALSE),"")</f>
        <v/>
      </c>
      <c r="O8937" s="26" t="str">
        <f t="shared" si="697"/>
        <v/>
      </c>
      <c r="P8937" s="28" t="str">
        <f t="shared" si="701"/>
        <v/>
      </c>
      <c r="Q8937" s="24" t="str">
        <f t="shared" si="698"/>
        <v/>
      </c>
      <c r="R8937" s="24" t="str">
        <f t="shared" si="699"/>
        <v/>
      </c>
      <c r="S8937" s="27" t="str">
        <f t="shared" si="700"/>
        <v/>
      </c>
    </row>
    <row r="8938" spans="2:19" x14ac:dyDescent="0.3">
      <c r="B8938" s="24" t="str">
        <f>_xlfn.IFNA(VLOOKUP(A8938,list!B:C,2,FALSE),"")</f>
        <v/>
      </c>
      <c r="D8938" s="24" t="str">
        <f>_xlfn.IFNA(VLOOKUP(C8938,list!$G$2:$I$10,2,FALSE),"")</f>
        <v/>
      </c>
      <c r="E8938" s="24" t="str">
        <f>_xlfn.IFNA(VLOOKUP(C8938,list!G:I,3,FALSE),"")</f>
        <v/>
      </c>
      <c r="O8938" s="26" t="str">
        <f t="shared" si="697"/>
        <v/>
      </c>
      <c r="P8938" s="28" t="str">
        <f t="shared" si="701"/>
        <v/>
      </c>
      <c r="Q8938" s="24" t="str">
        <f t="shared" si="698"/>
        <v/>
      </c>
      <c r="R8938" s="24" t="str">
        <f t="shared" si="699"/>
        <v/>
      </c>
      <c r="S8938" s="27" t="str">
        <f t="shared" si="700"/>
        <v/>
      </c>
    </row>
    <row r="8939" spans="2:19" x14ac:dyDescent="0.3">
      <c r="B8939" s="24" t="str">
        <f>_xlfn.IFNA(VLOOKUP(A8939,list!B:C,2,FALSE),"")</f>
        <v/>
      </c>
      <c r="D8939" s="24" t="str">
        <f>_xlfn.IFNA(VLOOKUP(C8939,list!$G$2:$I$10,2,FALSE),"")</f>
        <v/>
      </c>
      <c r="E8939" s="24" t="str">
        <f>_xlfn.IFNA(VLOOKUP(C8939,list!G:I,3,FALSE),"")</f>
        <v/>
      </c>
      <c r="O8939" s="26" t="str">
        <f t="shared" si="697"/>
        <v/>
      </c>
      <c r="P8939" s="28" t="str">
        <f t="shared" si="701"/>
        <v/>
      </c>
      <c r="Q8939" s="24" t="str">
        <f t="shared" si="698"/>
        <v/>
      </c>
      <c r="R8939" s="24" t="str">
        <f t="shared" si="699"/>
        <v/>
      </c>
      <c r="S8939" s="27" t="str">
        <f t="shared" si="700"/>
        <v/>
      </c>
    </row>
    <row r="8940" spans="2:19" x14ac:dyDescent="0.3">
      <c r="B8940" s="24" t="str">
        <f>_xlfn.IFNA(VLOOKUP(A8940,list!B:C,2,FALSE),"")</f>
        <v/>
      </c>
      <c r="D8940" s="24" t="str">
        <f>_xlfn.IFNA(VLOOKUP(C8940,list!$G$2:$I$10,2,FALSE),"")</f>
        <v/>
      </c>
      <c r="E8940" s="24" t="str">
        <f>_xlfn.IFNA(VLOOKUP(C8940,list!G:I,3,FALSE),"")</f>
        <v/>
      </c>
      <c r="O8940" s="26" t="str">
        <f t="shared" si="697"/>
        <v/>
      </c>
      <c r="P8940" s="28" t="str">
        <f t="shared" si="701"/>
        <v/>
      </c>
      <c r="Q8940" s="24" t="str">
        <f t="shared" si="698"/>
        <v/>
      </c>
      <c r="R8940" s="24" t="str">
        <f t="shared" si="699"/>
        <v/>
      </c>
      <c r="S8940" s="27" t="str">
        <f t="shared" si="700"/>
        <v/>
      </c>
    </row>
    <row r="8941" spans="2:19" x14ac:dyDescent="0.3">
      <c r="B8941" s="24" t="str">
        <f>_xlfn.IFNA(VLOOKUP(A8941,list!B:C,2,FALSE),"")</f>
        <v/>
      </c>
      <c r="D8941" s="24" t="str">
        <f>_xlfn.IFNA(VLOOKUP(C8941,list!$G$2:$I$10,2,FALSE),"")</f>
        <v/>
      </c>
      <c r="E8941" s="24" t="str">
        <f>_xlfn.IFNA(VLOOKUP(C8941,list!G:I,3,FALSE),"")</f>
        <v/>
      </c>
      <c r="O8941" s="26" t="str">
        <f t="shared" si="697"/>
        <v/>
      </c>
      <c r="P8941" s="28" t="str">
        <f t="shared" si="701"/>
        <v/>
      </c>
      <c r="Q8941" s="24" t="str">
        <f t="shared" si="698"/>
        <v/>
      </c>
      <c r="R8941" s="24" t="str">
        <f t="shared" si="699"/>
        <v/>
      </c>
      <c r="S8941" s="27" t="str">
        <f t="shared" si="700"/>
        <v/>
      </c>
    </row>
    <row r="8942" spans="2:19" x14ac:dyDescent="0.3">
      <c r="B8942" s="24" t="str">
        <f>_xlfn.IFNA(VLOOKUP(A8942,list!B:C,2,FALSE),"")</f>
        <v/>
      </c>
      <c r="D8942" s="24" t="str">
        <f>_xlfn.IFNA(VLOOKUP(C8942,list!$G$2:$I$10,2,FALSE),"")</f>
        <v/>
      </c>
      <c r="E8942" s="24" t="str">
        <f>_xlfn.IFNA(VLOOKUP(C8942,list!G:I,3,FALSE),"")</f>
        <v/>
      </c>
      <c r="O8942" s="26" t="str">
        <f t="shared" si="697"/>
        <v/>
      </c>
      <c r="P8942" s="28" t="str">
        <f t="shared" si="701"/>
        <v/>
      </c>
      <c r="Q8942" s="24" t="str">
        <f t="shared" si="698"/>
        <v/>
      </c>
      <c r="R8942" s="24" t="str">
        <f t="shared" si="699"/>
        <v/>
      </c>
      <c r="S8942" s="27" t="str">
        <f t="shared" si="700"/>
        <v/>
      </c>
    </row>
    <row r="8943" spans="2:19" x14ac:dyDescent="0.3">
      <c r="B8943" s="24" t="str">
        <f>_xlfn.IFNA(VLOOKUP(A8943,list!B:C,2,FALSE),"")</f>
        <v/>
      </c>
      <c r="D8943" s="24" t="str">
        <f>_xlfn.IFNA(VLOOKUP(C8943,list!$G$2:$I$10,2,FALSE),"")</f>
        <v/>
      </c>
      <c r="E8943" s="24" t="str">
        <f>_xlfn.IFNA(VLOOKUP(C8943,list!G:I,3,FALSE),"")</f>
        <v/>
      </c>
      <c r="O8943" s="26" t="str">
        <f t="shared" si="697"/>
        <v/>
      </c>
      <c r="P8943" s="28" t="str">
        <f t="shared" si="701"/>
        <v/>
      </c>
      <c r="Q8943" s="24" t="str">
        <f t="shared" si="698"/>
        <v/>
      </c>
      <c r="R8943" s="24" t="str">
        <f t="shared" si="699"/>
        <v/>
      </c>
      <c r="S8943" s="27" t="str">
        <f t="shared" si="700"/>
        <v/>
      </c>
    </row>
    <row r="8944" spans="2:19" x14ac:dyDescent="0.3">
      <c r="B8944" s="24" t="str">
        <f>_xlfn.IFNA(VLOOKUP(A8944,list!B:C,2,FALSE),"")</f>
        <v/>
      </c>
      <c r="D8944" s="24" t="str">
        <f>_xlfn.IFNA(VLOOKUP(C8944,list!$G$2:$I$10,2,FALSE),"")</f>
        <v/>
      </c>
      <c r="E8944" s="24" t="str">
        <f>_xlfn.IFNA(VLOOKUP(C8944,list!G:I,3,FALSE),"")</f>
        <v/>
      </c>
      <c r="O8944" s="26" t="str">
        <f t="shared" si="697"/>
        <v/>
      </c>
      <c r="P8944" s="28" t="str">
        <f t="shared" si="701"/>
        <v/>
      </c>
      <c r="Q8944" s="24" t="str">
        <f t="shared" si="698"/>
        <v/>
      </c>
      <c r="R8944" s="24" t="str">
        <f t="shared" si="699"/>
        <v/>
      </c>
      <c r="S8944" s="27" t="str">
        <f t="shared" si="700"/>
        <v/>
      </c>
    </row>
    <row r="8945" spans="2:19" x14ac:dyDescent="0.3">
      <c r="B8945" s="24" t="str">
        <f>_xlfn.IFNA(VLOOKUP(A8945,list!B:C,2,FALSE),"")</f>
        <v/>
      </c>
      <c r="D8945" s="24" t="str">
        <f>_xlfn.IFNA(VLOOKUP(C8945,list!$G$2:$I$10,2,FALSE),"")</f>
        <v/>
      </c>
      <c r="E8945" s="24" t="str">
        <f>_xlfn.IFNA(VLOOKUP(C8945,list!G:I,3,FALSE),"")</f>
        <v/>
      </c>
      <c r="O8945" s="26" t="str">
        <f t="shared" si="697"/>
        <v/>
      </c>
      <c r="P8945" s="28" t="str">
        <f t="shared" si="701"/>
        <v/>
      </c>
      <c r="Q8945" s="24" t="str">
        <f t="shared" si="698"/>
        <v/>
      </c>
      <c r="R8945" s="24" t="str">
        <f t="shared" si="699"/>
        <v/>
      </c>
      <c r="S8945" s="27" t="str">
        <f t="shared" si="700"/>
        <v/>
      </c>
    </row>
    <row r="8946" spans="2:19" x14ac:dyDescent="0.3">
      <c r="B8946" s="24" t="str">
        <f>_xlfn.IFNA(VLOOKUP(A8946,list!B:C,2,FALSE),"")</f>
        <v/>
      </c>
      <c r="D8946" s="24" t="str">
        <f>_xlfn.IFNA(VLOOKUP(C8946,list!$G$2:$I$10,2,FALSE),"")</f>
        <v/>
      </c>
      <c r="E8946" s="24" t="str">
        <f>_xlfn.IFNA(VLOOKUP(C8946,list!G:I,3,FALSE),"")</f>
        <v/>
      </c>
      <c r="O8946" s="26" t="str">
        <f t="shared" si="697"/>
        <v/>
      </c>
      <c r="P8946" s="28" t="str">
        <f t="shared" si="701"/>
        <v/>
      </c>
      <c r="Q8946" s="24" t="str">
        <f t="shared" si="698"/>
        <v/>
      </c>
      <c r="R8946" s="24" t="str">
        <f t="shared" si="699"/>
        <v/>
      </c>
      <c r="S8946" s="27" t="str">
        <f t="shared" si="700"/>
        <v/>
      </c>
    </row>
    <row r="8947" spans="2:19" x14ac:dyDescent="0.3">
      <c r="B8947" s="24" t="str">
        <f>_xlfn.IFNA(VLOOKUP(A8947,list!B:C,2,FALSE),"")</f>
        <v/>
      </c>
      <c r="D8947" s="24" t="str">
        <f>_xlfn.IFNA(VLOOKUP(C8947,list!$G$2:$I$10,2,FALSE),"")</f>
        <v/>
      </c>
      <c r="E8947" s="24" t="str">
        <f>_xlfn.IFNA(VLOOKUP(C8947,list!G:I,3,FALSE),"")</f>
        <v/>
      </c>
      <c r="O8947" s="26" t="str">
        <f t="shared" si="697"/>
        <v/>
      </c>
      <c r="P8947" s="28" t="str">
        <f t="shared" si="701"/>
        <v/>
      </c>
      <c r="Q8947" s="24" t="str">
        <f t="shared" si="698"/>
        <v/>
      </c>
      <c r="R8947" s="24" t="str">
        <f t="shared" si="699"/>
        <v/>
      </c>
      <c r="S8947" s="27" t="str">
        <f t="shared" si="700"/>
        <v/>
      </c>
    </row>
    <row r="8948" spans="2:19" x14ac:dyDescent="0.3">
      <c r="B8948" s="24" t="str">
        <f>_xlfn.IFNA(VLOOKUP(A8948,list!B:C,2,FALSE),"")</f>
        <v/>
      </c>
      <c r="D8948" s="24" t="str">
        <f>_xlfn.IFNA(VLOOKUP(C8948,list!$G$2:$I$10,2,FALSE),"")</f>
        <v/>
      </c>
      <c r="E8948" s="24" t="str">
        <f>_xlfn.IFNA(VLOOKUP(C8948,list!G:I,3,FALSE),"")</f>
        <v/>
      </c>
      <c r="O8948" s="26" t="str">
        <f t="shared" si="697"/>
        <v/>
      </c>
      <c r="P8948" s="28" t="str">
        <f t="shared" si="701"/>
        <v/>
      </c>
      <c r="Q8948" s="24" t="str">
        <f t="shared" si="698"/>
        <v/>
      </c>
      <c r="R8948" s="24" t="str">
        <f t="shared" si="699"/>
        <v/>
      </c>
      <c r="S8948" s="27" t="str">
        <f t="shared" si="700"/>
        <v/>
      </c>
    </row>
    <row r="8949" spans="2:19" x14ac:dyDescent="0.3">
      <c r="B8949" s="24" t="str">
        <f>_xlfn.IFNA(VLOOKUP(A8949,list!B:C,2,FALSE),"")</f>
        <v/>
      </c>
      <c r="D8949" s="24" t="str">
        <f>_xlfn.IFNA(VLOOKUP(C8949,list!$G$2:$I$10,2,FALSE),"")</f>
        <v/>
      </c>
      <c r="E8949" s="24" t="str">
        <f>_xlfn.IFNA(VLOOKUP(C8949,list!G:I,3,FALSE),"")</f>
        <v/>
      </c>
      <c r="O8949" s="26" t="str">
        <f t="shared" si="697"/>
        <v/>
      </c>
      <c r="P8949" s="28" t="str">
        <f t="shared" si="701"/>
        <v/>
      </c>
      <c r="Q8949" s="24" t="str">
        <f t="shared" si="698"/>
        <v/>
      </c>
      <c r="R8949" s="24" t="str">
        <f t="shared" si="699"/>
        <v/>
      </c>
      <c r="S8949" s="27" t="str">
        <f t="shared" si="700"/>
        <v/>
      </c>
    </row>
    <row r="8950" spans="2:19" x14ac:dyDescent="0.3">
      <c r="B8950" s="24" t="str">
        <f>_xlfn.IFNA(VLOOKUP(A8950,list!B:C,2,FALSE),"")</f>
        <v/>
      </c>
      <c r="D8950" s="24" t="str">
        <f>_xlfn.IFNA(VLOOKUP(C8950,list!$G$2:$I$10,2,FALSE),"")</f>
        <v/>
      </c>
      <c r="E8950" s="24" t="str">
        <f>_xlfn.IFNA(VLOOKUP(C8950,list!G:I,3,FALSE),"")</f>
        <v/>
      </c>
      <c r="O8950" s="26" t="str">
        <f t="shared" si="697"/>
        <v/>
      </c>
      <c r="P8950" s="28" t="str">
        <f t="shared" si="701"/>
        <v/>
      </c>
      <c r="Q8950" s="24" t="str">
        <f t="shared" si="698"/>
        <v/>
      </c>
      <c r="R8950" s="24" t="str">
        <f t="shared" si="699"/>
        <v/>
      </c>
      <c r="S8950" s="27" t="str">
        <f t="shared" si="700"/>
        <v/>
      </c>
    </row>
    <row r="8951" spans="2:19" x14ac:dyDescent="0.3">
      <c r="B8951" s="24" t="str">
        <f>_xlfn.IFNA(VLOOKUP(A8951,list!B:C,2,FALSE),"")</f>
        <v/>
      </c>
      <c r="D8951" s="24" t="str">
        <f>_xlfn.IFNA(VLOOKUP(C8951,list!$G$2:$I$10,2,FALSE),"")</f>
        <v/>
      </c>
      <c r="E8951" s="24" t="str">
        <f>_xlfn.IFNA(VLOOKUP(C8951,list!G:I,3,FALSE),"")</f>
        <v/>
      </c>
      <c r="O8951" s="26" t="str">
        <f t="shared" si="697"/>
        <v/>
      </c>
      <c r="P8951" s="28" t="str">
        <f t="shared" si="701"/>
        <v/>
      </c>
      <c r="Q8951" s="24" t="str">
        <f t="shared" si="698"/>
        <v/>
      </c>
      <c r="R8951" s="24" t="str">
        <f t="shared" si="699"/>
        <v/>
      </c>
      <c r="S8951" s="27" t="str">
        <f t="shared" si="700"/>
        <v/>
      </c>
    </row>
    <row r="8952" spans="2:19" x14ac:dyDescent="0.3">
      <c r="B8952" s="24" t="str">
        <f>_xlfn.IFNA(VLOOKUP(A8952,list!B:C,2,FALSE),"")</f>
        <v/>
      </c>
      <c r="D8952" s="24" t="str">
        <f>_xlfn.IFNA(VLOOKUP(C8952,list!$G$2:$I$10,2,FALSE),"")</f>
        <v/>
      </c>
      <c r="E8952" s="24" t="str">
        <f>_xlfn.IFNA(VLOOKUP(C8952,list!G:I,3,FALSE),"")</f>
        <v/>
      </c>
      <c r="O8952" s="26" t="str">
        <f t="shared" si="697"/>
        <v/>
      </c>
      <c r="P8952" s="28" t="str">
        <f t="shared" si="701"/>
        <v/>
      </c>
      <c r="Q8952" s="24" t="str">
        <f t="shared" si="698"/>
        <v/>
      </c>
      <c r="R8952" s="24" t="str">
        <f t="shared" si="699"/>
        <v/>
      </c>
      <c r="S8952" s="27" t="str">
        <f t="shared" si="700"/>
        <v/>
      </c>
    </row>
    <row r="8953" spans="2:19" x14ac:dyDescent="0.3">
      <c r="B8953" s="24" t="str">
        <f>_xlfn.IFNA(VLOOKUP(A8953,list!B:C,2,FALSE),"")</f>
        <v/>
      </c>
      <c r="D8953" s="24" t="str">
        <f>_xlfn.IFNA(VLOOKUP(C8953,list!$G$2:$I$10,2,FALSE),"")</f>
        <v/>
      </c>
      <c r="E8953" s="24" t="str">
        <f>_xlfn.IFNA(VLOOKUP(C8953,list!G:I,3,FALSE),"")</f>
        <v/>
      </c>
      <c r="O8953" s="26" t="str">
        <f t="shared" si="697"/>
        <v/>
      </c>
      <c r="P8953" s="28" t="str">
        <f t="shared" si="701"/>
        <v/>
      </c>
      <c r="Q8953" s="24" t="str">
        <f t="shared" si="698"/>
        <v/>
      </c>
      <c r="R8953" s="24" t="str">
        <f t="shared" si="699"/>
        <v/>
      </c>
      <c r="S8953" s="27" t="str">
        <f t="shared" si="700"/>
        <v/>
      </c>
    </row>
    <row r="8954" spans="2:19" x14ac:dyDescent="0.3">
      <c r="B8954" s="24" t="str">
        <f>_xlfn.IFNA(VLOOKUP(A8954,list!B:C,2,FALSE),"")</f>
        <v/>
      </c>
      <c r="D8954" s="24" t="str">
        <f>_xlfn.IFNA(VLOOKUP(C8954,list!$G$2:$I$10,2,FALSE),"")</f>
        <v/>
      </c>
      <c r="E8954" s="24" t="str">
        <f>_xlfn.IFNA(VLOOKUP(C8954,list!G:I,3,FALSE),"")</f>
        <v/>
      </c>
      <c r="O8954" s="26" t="str">
        <f t="shared" si="697"/>
        <v/>
      </c>
      <c r="P8954" s="28" t="str">
        <f t="shared" si="701"/>
        <v/>
      </c>
      <c r="Q8954" s="24" t="str">
        <f t="shared" si="698"/>
        <v/>
      </c>
      <c r="R8954" s="24" t="str">
        <f t="shared" si="699"/>
        <v/>
      </c>
      <c r="S8954" s="27" t="str">
        <f t="shared" si="700"/>
        <v/>
      </c>
    </row>
    <row r="8955" spans="2:19" x14ac:dyDescent="0.3">
      <c r="B8955" s="24" t="str">
        <f>_xlfn.IFNA(VLOOKUP(A8955,list!B:C,2,FALSE),"")</f>
        <v/>
      </c>
      <c r="D8955" s="24" t="str">
        <f>_xlfn.IFNA(VLOOKUP(C8955,list!$G$2:$I$10,2,FALSE),"")</f>
        <v/>
      </c>
      <c r="E8955" s="24" t="str">
        <f>_xlfn.IFNA(VLOOKUP(C8955,list!G:I,3,FALSE),"")</f>
        <v/>
      </c>
      <c r="O8955" s="26" t="str">
        <f t="shared" si="697"/>
        <v/>
      </c>
      <c r="P8955" s="28" t="str">
        <f t="shared" si="701"/>
        <v/>
      </c>
      <c r="Q8955" s="24" t="str">
        <f t="shared" si="698"/>
        <v/>
      </c>
      <c r="R8955" s="24" t="str">
        <f t="shared" si="699"/>
        <v/>
      </c>
      <c r="S8955" s="27" t="str">
        <f t="shared" si="700"/>
        <v/>
      </c>
    </row>
    <row r="8956" spans="2:19" x14ac:dyDescent="0.3">
      <c r="B8956" s="24" t="str">
        <f>_xlfn.IFNA(VLOOKUP(A8956,list!B:C,2,FALSE),"")</f>
        <v/>
      </c>
      <c r="D8956" s="24" t="str">
        <f>_xlfn.IFNA(VLOOKUP(C8956,list!$G$2:$I$10,2,FALSE),"")</f>
        <v/>
      </c>
      <c r="E8956" s="24" t="str">
        <f>_xlfn.IFNA(VLOOKUP(C8956,list!G:I,3,FALSE),"")</f>
        <v/>
      </c>
      <c r="O8956" s="26" t="str">
        <f t="shared" si="697"/>
        <v/>
      </c>
      <c r="P8956" s="28" t="str">
        <f t="shared" si="701"/>
        <v/>
      </c>
      <c r="Q8956" s="24" t="str">
        <f t="shared" si="698"/>
        <v/>
      </c>
      <c r="R8956" s="24" t="str">
        <f t="shared" si="699"/>
        <v/>
      </c>
      <c r="S8956" s="27" t="str">
        <f t="shared" si="700"/>
        <v/>
      </c>
    </row>
    <row r="8957" spans="2:19" x14ac:dyDescent="0.3">
      <c r="B8957" s="24" t="str">
        <f>_xlfn.IFNA(VLOOKUP(A8957,list!B:C,2,FALSE),"")</f>
        <v/>
      </c>
      <c r="D8957" s="24" t="str">
        <f>_xlfn.IFNA(VLOOKUP(C8957,list!$G$2:$I$10,2,FALSE),"")</f>
        <v/>
      </c>
      <c r="E8957" s="24" t="str">
        <f>_xlfn.IFNA(VLOOKUP(C8957,list!G:I,3,FALSE),"")</f>
        <v/>
      </c>
      <c r="O8957" s="26" t="str">
        <f t="shared" si="697"/>
        <v/>
      </c>
      <c r="P8957" s="28" t="str">
        <f t="shared" si="701"/>
        <v/>
      </c>
      <c r="Q8957" s="24" t="str">
        <f t="shared" si="698"/>
        <v/>
      </c>
      <c r="R8957" s="24" t="str">
        <f t="shared" si="699"/>
        <v/>
      </c>
      <c r="S8957" s="27" t="str">
        <f t="shared" si="700"/>
        <v/>
      </c>
    </row>
    <row r="8958" spans="2:19" x14ac:dyDescent="0.3">
      <c r="B8958" s="24" t="str">
        <f>_xlfn.IFNA(VLOOKUP(A8958,list!B:C,2,FALSE),"")</f>
        <v/>
      </c>
      <c r="D8958" s="24" t="str">
        <f>_xlfn.IFNA(VLOOKUP(C8958,list!$G$2:$I$10,2,FALSE),"")</f>
        <v/>
      </c>
      <c r="E8958" s="24" t="str">
        <f>_xlfn.IFNA(VLOOKUP(C8958,list!G:I,3,FALSE),"")</f>
        <v/>
      </c>
      <c r="O8958" s="26" t="str">
        <f t="shared" si="697"/>
        <v/>
      </c>
      <c r="P8958" s="28" t="str">
        <f t="shared" si="701"/>
        <v/>
      </c>
      <c r="Q8958" s="24" t="str">
        <f t="shared" si="698"/>
        <v/>
      </c>
      <c r="R8958" s="24" t="str">
        <f t="shared" si="699"/>
        <v/>
      </c>
      <c r="S8958" s="27" t="str">
        <f t="shared" si="700"/>
        <v/>
      </c>
    </row>
    <row r="8959" spans="2:19" x14ac:dyDescent="0.3">
      <c r="B8959" s="24" t="str">
        <f>_xlfn.IFNA(VLOOKUP(A8959,list!B:C,2,FALSE),"")</f>
        <v/>
      </c>
      <c r="D8959" s="24" t="str">
        <f>_xlfn.IFNA(VLOOKUP(C8959,list!$G$2:$I$10,2,FALSE),"")</f>
        <v/>
      </c>
      <c r="E8959" s="24" t="str">
        <f>_xlfn.IFNA(VLOOKUP(C8959,list!G:I,3,FALSE),"")</f>
        <v/>
      </c>
      <c r="O8959" s="26" t="str">
        <f t="shared" si="697"/>
        <v/>
      </c>
      <c r="P8959" s="28" t="str">
        <f t="shared" si="701"/>
        <v/>
      </c>
      <c r="Q8959" s="24" t="str">
        <f t="shared" si="698"/>
        <v/>
      </c>
      <c r="R8959" s="24" t="str">
        <f t="shared" si="699"/>
        <v/>
      </c>
      <c r="S8959" s="27" t="str">
        <f t="shared" si="700"/>
        <v/>
      </c>
    </row>
    <row r="8960" spans="2:19" x14ac:dyDescent="0.3">
      <c r="B8960" s="24" t="str">
        <f>_xlfn.IFNA(VLOOKUP(A8960,list!B:C,2,FALSE),"")</f>
        <v/>
      </c>
      <c r="D8960" s="24" t="str">
        <f>_xlfn.IFNA(VLOOKUP(C8960,list!$G$2:$I$10,2,FALSE),"")</f>
        <v/>
      </c>
      <c r="E8960" s="24" t="str">
        <f>_xlfn.IFNA(VLOOKUP(C8960,list!G:I,3,FALSE),"")</f>
        <v/>
      </c>
      <c r="O8960" s="26" t="str">
        <f t="shared" si="697"/>
        <v/>
      </c>
      <c r="P8960" s="28" t="str">
        <f t="shared" si="701"/>
        <v/>
      </c>
      <c r="Q8960" s="24" t="str">
        <f t="shared" si="698"/>
        <v/>
      </c>
      <c r="R8960" s="24" t="str">
        <f t="shared" si="699"/>
        <v/>
      </c>
      <c r="S8960" s="27" t="str">
        <f t="shared" si="700"/>
        <v/>
      </c>
    </row>
    <row r="8961" spans="2:19" x14ac:dyDescent="0.3">
      <c r="B8961" s="24" t="str">
        <f>_xlfn.IFNA(VLOOKUP(A8961,list!B:C,2,FALSE),"")</f>
        <v/>
      </c>
      <c r="D8961" s="24" t="str">
        <f>_xlfn.IFNA(VLOOKUP(C8961,list!$G$2:$I$10,2,FALSE),"")</f>
        <v/>
      </c>
      <c r="E8961" s="24" t="str">
        <f>_xlfn.IFNA(VLOOKUP(C8961,list!G:I,3,FALSE),"")</f>
        <v/>
      </c>
      <c r="O8961" s="26" t="str">
        <f t="shared" si="697"/>
        <v/>
      </c>
      <c r="P8961" s="28" t="str">
        <f t="shared" si="701"/>
        <v/>
      </c>
      <c r="Q8961" s="24" t="str">
        <f t="shared" si="698"/>
        <v/>
      </c>
      <c r="R8961" s="24" t="str">
        <f t="shared" si="699"/>
        <v/>
      </c>
      <c r="S8961" s="27" t="str">
        <f t="shared" si="700"/>
        <v/>
      </c>
    </row>
    <row r="8962" spans="2:19" x14ac:dyDescent="0.3">
      <c r="B8962" s="24" t="str">
        <f>_xlfn.IFNA(VLOOKUP(A8962,list!B:C,2,FALSE),"")</f>
        <v/>
      </c>
      <c r="D8962" s="24" t="str">
        <f>_xlfn.IFNA(VLOOKUP(C8962,list!$G$2:$I$10,2,FALSE),"")</f>
        <v/>
      </c>
      <c r="E8962" s="24" t="str">
        <f>_xlfn.IFNA(VLOOKUP(C8962,list!G:I,3,FALSE),"")</f>
        <v/>
      </c>
      <c r="O8962" s="26" t="str">
        <f t="shared" ref="O8962:O9025" si="702">IFERROR(IF(H8962="","",DATE(YEAR(H8962),MONTH(H8962),1)),"")</f>
        <v/>
      </c>
      <c r="P8962" s="28" t="str">
        <f t="shared" si="701"/>
        <v/>
      </c>
      <c r="Q8962" s="24" t="str">
        <f t="shared" ref="Q8962:Q9025" si="703">IFERROR(IF(J8962="","",MONTH(EOMONTH(J8962,(DAY(J8962)&gt;15)+0))),"")</f>
        <v/>
      </c>
      <c r="R8962" s="24" t="str">
        <f t="shared" ref="R8962:R9025" si="704">IFERROR(IF(J8962="","",IF(AND(MONTH(J8962)=12,Q8962=1),YEAR(J8962)+1,YEAR(J8962))),"")</f>
        <v/>
      </c>
      <c r="S8962" s="27" t="str">
        <f t="shared" ref="S8962:S9025" si="705">IF(OR(Q8962="",R8962=""),"",DATE(R8962,Q8962,1))</f>
        <v/>
      </c>
    </row>
    <row r="8963" spans="2:19" x14ac:dyDescent="0.3">
      <c r="B8963" s="24" t="str">
        <f>_xlfn.IFNA(VLOOKUP(A8963,list!B:C,2,FALSE),"")</f>
        <v/>
      </c>
      <c r="D8963" s="24" t="str">
        <f>_xlfn.IFNA(VLOOKUP(C8963,list!$G$2:$I$10,2,FALSE),"")</f>
        <v/>
      </c>
      <c r="E8963" s="24" t="str">
        <f>_xlfn.IFNA(VLOOKUP(C8963,list!G:I,3,FALSE),"")</f>
        <v/>
      </c>
      <c r="O8963" s="26" t="str">
        <f t="shared" si="702"/>
        <v/>
      </c>
      <c r="P8963" s="28" t="str">
        <f t="shared" ref="P8963:P9026" si="706">IFERROR(IF(J8963&gt;0,((J8963-H8963)/7),""),"")</f>
        <v/>
      </c>
      <c r="Q8963" s="24" t="str">
        <f t="shared" si="703"/>
        <v/>
      </c>
      <c r="R8963" s="24" t="str">
        <f t="shared" si="704"/>
        <v/>
      </c>
      <c r="S8963" s="27" t="str">
        <f t="shared" si="705"/>
        <v/>
      </c>
    </row>
    <row r="8964" spans="2:19" x14ac:dyDescent="0.3">
      <c r="B8964" s="24" t="str">
        <f>_xlfn.IFNA(VLOOKUP(A8964,list!B:C,2,FALSE),"")</f>
        <v/>
      </c>
      <c r="D8964" s="24" t="str">
        <f>_xlfn.IFNA(VLOOKUP(C8964,list!$G$2:$I$10,2,FALSE),"")</f>
        <v/>
      </c>
      <c r="E8964" s="24" t="str">
        <f>_xlfn.IFNA(VLOOKUP(C8964,list!G:I,3,FALSE),"")</f>
        <v/>
      </c>
      <c r="O8964" s="26" t="str">
        <f t="shared" si="702"/>
        <v/>
      </c>
      <c r="P8964" s="28" t="str">
        <f t="shared" si="706"/>
        <v/>
      </c>
      <c r="Q8964" s="24" t="str">
        <f t="shared" si="703"/>
        <v/>
      </c>
      <c r="R8964" s="24" t="str">
        <f t="shared" si="704"/>
        <v/>
      </c>
      <c r="S8964" s="27" t="str">
        <f t="shared" si="705"/>
        <v/>
      </c>
    </row>
    <row r="8965" spans="2:19" x14ac:dyDescent="0.3">
      <c r="B8965" s="24" t="str">
        <f>_xlfn.IFNA(VLOOKUP(A8965,list!B:C,2,FALSE),"")</f>
        <v/>
      </c>
      <c r="D8965" s="24" t="str">
        <f>_xlfn.IFNA(VLOOKUP(C8965,list!$G$2:$I$10,2,FALSE),"")</f>
        <v/>
      </c>
      <c r="E8965" s="24" t="str">
        <f>_xlfn.IFNA(VLOOKUP(C8965,list!G:I,3,FALSE),"")</f>
        <v/>
      </c>
      <c r="O8965" s="26" t="str">
        <f t="shared" si="702"/>
        <v/>
      </c>
      <c r="P8965" s="28" t="str">
        <f t="shared" si="706"/>
        <v/>
      </c>
      <c r="Q8965" s="24" t="str">
        <f t="shared" si="703"/>
        <v/>
      </c>
      <c r="R8965" s="24" t="str">
        <f t="shared" si="704"/>
        <v/>
      </c>
      <c r="S8965" s="27" t="str">
        <f t="shared" si="705"/>
        <v/>
      </c>
    </row>
    <row r="8966" spans="2:19" x14ac:dyDescent="0.3">
      <c r="B8966" s="24" t="str">
        <f>_xlfn.IFNA(VLOOKUP(A8966,list!B:C,2,FALSE),"")</f>
        <v/>
      </c>
      <c r="D8966" s="24" t="str">
        <f>_xlfn.IFNA(VLOOKUP(C8966,list!$G$2:$I$10,2,FALSE),"")</f>
        <v/>
      </c>
      <c r="E8966" s="24" t="str">
        <f>_xlfn.IFNA(VLOOKUP(C8966,list!G:I,3,FALSE),"")</f>
        <v/>
      </c>
      <c r="O8966" s="26" t="str">
        <f t="shared" si="702"/>
        <v/>
      </c>
      <c r="P8966" s="28" t="str">
        <f t="shared" si="706"/>
        <v/>
      </c>
      <c r="Q8966" s="24" t="str">
        <f t="shared" si="703"/>
        <v/>
      </c>
      <c r="R8966" s="24" t="str">
        <f t="shared" si="704"/>
        <v/>
      </c>
      <c r="S8966" s="27" t="str">
        <f t="shared" si="705"/>
        <v/>
      </c>
    </row>
    <row r="8967" spans="2:19" x14ac:dyDescent="0.3">
      <c r="B8967" s="24" t="str">
        <f>_xlfn.IFNA(VLOOKUP(A8967,list!B:C,2,FALSE),"")</f>
        <v/>
      </c>
      <c r="D8967" s="24" t="str">
        <f>_xlfn.IFNA(VLOOKUP(C8967,list!$G$2:$I$10,2,FALSE),"")</f>
        <v/>
      </c>
      <c r="E8967" s="24" t="str">
        <f>_xlfn.IFNA(VLOOKUP(C8967,list!G:I,3,FALSE),"")</f>
        <v/>
      </c>
      <c r="O8967" s="26" t="str">
        <f t="shared" si="702"/>
        <v/>
      </c>
      <c r="P8967" s="28" t="str">
        <f t="shared" si="706"/>
        <v/>
      </c>
      <c r="Q8967" s="24" t="str">
        <f t="shared" si="703"/>
        <v/>
      </c>
      <c r="R8967" s="24" t="str">
        <f t="shared" si="704"/>
        <v/>
      </c>
      <c r="S8967" s="27" t="str">
        <f t="shared" si="705"/>
        <v/>
      </c>
    </row>
    <row r="8968" spans="2:19" x14ac:dyDescent="0.3">
      <c r="B8968" s="24" t="str">
        <f>_xlfn.IFNA(VLOOKUP(A8968,list!B:C,2,FALSE),"")</f>
        <v/>
      </c>
      <c r="D8968" s="24" t="str">
        <f>_xlfn.IFNA(VLOOKUP(C8968,list!$G$2:$I$10,2,FALSE),"")</f>
        <v/>
      </c>
      <c r="E8968" s="24" t="str">
        <f>_xlfn.IFNA(VLOOKUP(C8968,list!G:I,3,FALSE),"")</f>
        <v/>
      </c>
      <c r="O8968" s="26" t="str">
        <f t="shared" si="702"/>
        <v/>
      </c>
      <c r="P8968" s="28" t="str">
        <f t="shared" si="706"/>
        <v/>
      </c>
      <c r="Q8968" s="24" t="str">
        <f t="shared" si="703"/>
        <v/>
      </c>
      <c r="R8968" s="24" t="str">
        <f t="shared" si="704"/>
        <v/>
      </c>
      <c r="S8968" s="27" t="str">
        <f t="shared" si="705"/>
        <v/>
      </c>
    </row>
    <row r="8969" spans="2:19" x14ac:dyDescent="0.3">
      <c r="B8969" s="24" t="str">
        <f>_xlfn.IFNA(VLOOKUP(A8969,list!B:C,2,FALSE),"")</f>
        <v/>
      </c>
      <c r="D8969" s="24" t="str">
        <f>_xlfn.IFNA(VLOOKUP(C8969,list!$G$2:$I$10,2,FALSE),"")</f>
        <v/>
      </c>
      <c r="E8969" s="24" t="str">
        <f>_xlfn.IFNA(VLOOKUP(C8969,list!G:I,3,FALSE),"")</f>
        <v/>
      </c>
      <c r="O8969" s="26" t="str">
        <f t="shared" si="702"/>
        <v/>
      </c>
      <c r="P8969" s="28" t="str">
        <f t="shared" si="706"/>
        <v/>
      </c>
      <c r="Q8969" s="24" t="str">
        <f t="shared" si="703"/>
        <v/>
      </c>
      <c r="R8969" s="24" t="str">
        <f t="shared" si="704"/>
        <v/>
      </c>
      <c r="S8969" s="27" t="str">
        <f t="shared" si="705"/>
        <v/>
      </c>
    </row>
    <row r="8970" spans="2:19" x14ac:dyDescent="0.3">
      <c r="B8970" s="24" t="str">
        <f>_xlfn.IFNA(VLOOKUP(A8970,list!B:C,2,FALSE),"")</f>
        <v/>
      </c>
      <c r="D8970" s="24" t="str">
        <f>_xlfn.IFNA(VLOOKUP(C8970,list!$G$2:$I$10,2,FALSE),"")</f>
        <v/>
      </c>
      <c r="E8970" s="24" t="str">
        <f>_xlfn.IFNA(VLOOKUP(C8970,list!G:I,3,FALSE),"")</f>
        <v/>
      </c>
      <c r="O8970" s="26" t="str">
        <f t="shared" si="702"/>
        <v/>
      </c>
      <c r="P8970" s="28" t="str">
        <f t="shared" si="706"/>
        <v/>
      </c>
      <c r="Q8970" s="24" t="str">
        <f t="shared" si="703"/>
        <v/>
      </c>
      <c r="R8970" s="24" t="str">
        <f t="shared" si="704"/>
        <v/>
      </c>
      <c r="S8970" s="27" t="str">
        <f t="shared" si="705"/>
        <v/>
      </c>
    </row>
    <row r="8971" spans="2:19" x14ac:dyDescent="0.3">
      <c r="B8971" s="24" t="str">
        <f>_xlfn.IFNA(VLOOKUP(A8971,list!B:C,2,FALSE),"")</f>
        <v/>
      </c>
      <c r="D8971" s="24" t="str">
        <f>_xlfn.IFNA(VLOOKUP(C8971,list!$G$2:$I$10,2,FALSE),"")</f>
        <v/>
      </c>
      <c r="E8971" s="24" t="str">
        <f>_xlfn.IFNA(VLOOKUP(C8971,list!G:I,3,FALSE),"")</f>
        <v/>
      </c>
      <c r="O8971" s="26" t="str">
        <f t="shared" si="702"/>
        <v/>
      </c>
      <c r="P8971" s="28" t="str">
        <f t="shared" si="706"/>
        <v/>
      </c>
      <c r="Q8971" s="24" t="str">
        <f t="shared" si="703"/>
        <v/>
      </c>
      <c r="R8971" s="24" t="str">
        <f t="shared" si="704"/>
        <v/>
      </c>
      <c r="S8971" s="27" t="str">
        <f t="shared" si="705"/>
        <v/>
      </c>
    </row>
    <row r="8972" spans="2:19" x14ac:dyDescent="0.3">
      <c r="B8972" s="24" t="str">
        <f>_xlfn.IFNA(VLOOKUP(A8972,list!B:C,2,FALSE),"")</f>
        <v/>
      </c>
      <c r="D8972" s="24" t="str">
        <f>_xlfn.IFNA(VLOOKUP(C8972,list!$G$2:$I$10,2,FALSE),"")</f>
        <v/>
      </c>
      <c r="E8972" s="24" t="str">
        <f>_xlfn.IFNA(VLOOKUP(C8972,list!G:I,3,FALSE),"")</f>
        <v/>
      </c>
      <c r="O8972" s="26" t="str">
        <f t="shared" si="702"/>
        <v/>
      </c>
      <c r="P8972" s="28" t="str">
        <f t="shared" si="706"/>
        <v/>
      </c>
      <c r="Q8972" s="24" t="str">
        <f t="shared" si="703"/>
        <v/>
      </c>
      <c r="R8972" s="24" t="str">
        <f t="shared" si="704"/>
        <v/>
      </c>
      <c r="S8972" s="27" t="str">
        <f t="shared" si="705"/>
        <v/>
      </c>
    </row>
    <row r="8973" spans="2:19" x14ac:dyDescent="0.3">
      <c r="B8973" s="24" t="str">
        <f>_xlfn.IFNA(VLOOKUP(A8973,list!B:C,2,FALSE),"")</f>
        <v/>
      </c>
      <c r="D8973" s="24" t="str">
        <f>_xlfn.IFNA(VLOOKUP(C8973,list!$G$2:$I$10,2,FALSE),"")</f>
        <v/>
      </c>
      <c r="E8973" s="24" t="str">
        <f>_xlfn.IFNA(VLOOKUP(C8973,list!G:I,3,FALSE),"")</f>
        <v/>
      </c>
      <c r="O8973" s="26" t="str">
        <f t="shared" si="702"/>
        <v/>
      </c>
      <c r="P8973" s="28" t="str">
        <f t="shared" si="706"/>
        <v/>
      </c>
      <c r="Q8973" s="24" t="str">
        <f t="shared" si="703"/>
        <v/>
      </c>
      <c r="R8973" s="24" t="str">
        <f t="shared" si="704"/>
        <v/>
      </c>
      <c r="S8973" s="27" t="str">
        <f t="shared" si="705"/>
        <v/>
      </c>
    </row>
    <row r="8974" spans="2:19" x14ac:dyDescent="0.3">
      <c r="B8974" s="24" t="str">
        <f>_xlfn.IFNA(VLOOKUP(A8974,list!B:C,2,FALSE),"")</f>
        <v/>
      </c>
      <c r="D8974" s="24" t="str">
        <f>_xlfn.IFNA(VLOOKUP(C8974,list!$G$2:$I$10,2,FALSE),"")</f>
        <v/>
      </c>
      <c r="E8974" s="24" t="str">
        <f>_xlfn.IFNA(VLOOKUP(C8974,list!G:I,3,FALSE),"")</f>
        <v/>
      </c>
      <c r="O8974" s="26" t="str">
        <f t="shared" si="702"/>
        <v/>
      </c>
      <c r="P8974" s="28" t="str">
        <f t="shared" si="706"/>
        <v/>
      </c>
      <c r="Q8974" s="24" t="str">
        <f t="shared" si="703"/>
        <v/>
      </c>
      <c r="R8974" s="24" t="str">
        <f t="shared" si="704"/>
        <v/>
      </c>
      <c r="S8974" s="27" t="str">
        <f t="shared" si="705"/>
        <v/>
      </c>
    </row>
    <row r="8975" spans="2:19" x14ac:dyDescent="0.3">
      <c r="B8975" s="24" t="str">
        <f>_xlfn.IFNA(VLOOKUP(A8975,list!B:C,2,FALSE),"")</f>
        <v/>
      </c>
      <c r="D8975" s="24" t="str">
        <f>_xlfn.IFNA(VLOOKUP(C8975,list!$G$2:$I$10,2,FALSE),"")</f>
        <v/>
      </c>
      <c r="E8975" s="24" t="str">
        <f>_xlfn.IFNA(VLOOKUP(C8975,list!G:I,3,FALSE),"")</f>
        <v/>
      </c>
      <c r="O8975" s="26" t="str">
        <f t="shared" si="702"/>
        <v/>
      </c>
      <c r="P8975" s="28" t="str">
        <f t="shared" si="706"/>
        <v/>
      </c>
      <c r="Q8975" s="24" t="str">
        <f t="shared" si="703"/>
        <v/>
      </c>
      <c r="R8975" s="24" t="str">
        <f t="shared" si="704"/>
        <v/>
      </c>
      <c r="S8975" s="27" t="str">
        <f t="shared" si="705"/>
        <v/>
      </c>
    </row>
    <row r="8976" spans="2:19" x14ac:dyDescent="0.3">
      <c r="B8976" s="24" t="str">
        <f>_xlfn.IFNA(VLOOKUP(A8976,list!B:C,2,FALSE),"")</f>
        <v/>
      </c>
      <c r="D8976" s="24" t="str">
        <f>_xlfn.IFNA(VLOOKUP(C8976,list!$G$2:$I$10,2,FALSE),"")</f>
        <v/>
      </c>
      <c r="E8976" s="24" t="str">
        <f>_xlfn.IFNA(VLOOKUP(C8976,list!G:I,3,FALSE),"")</f>
        <v/>
      </c>
      <c r="O8976" s="26" t="str">
        <f t="shared" si="702"/>
        <v/>
      </c>
      <c r="P8976" s="28" t="str">
        <f t="shared" si="706"/>
        <v/>
      </c>
      <c r="Q8976" s="24" t="str">
        <f t="shared" si="703"/>
        <v/>
      </c>
      <c r="R8976" s="24" t="str">
        <f t="shared" si="704"/>
        <v/>
      </c>
      <c r="S8976" s="27" t="str">
        <f t="shared" si="705"/>
        <v/>
      </c>
    </row>
    <row r="8977" spans="2:19" x14ac:dyDescent="0.3">
      <c r="B8977" s="24" t="str">
        <f>_xlfn.IFNA(VLOOKUP(A8977,list!B:C,2,FALSE),"")</f>
        <v/>
      </c>
      <c r="D8977" s="24" t="str">
        <f>_xlfn.IFNA(VLOOKUP(C8977,list!$G$2:$I$10,2,FALSE),"")</f>
        <v/>
      </c>
      <c r="E8977" s="24" t="str">
        <f>_xlfn.IFNA(VLOOKUP(C8977,list!G:I,3,FALSE),"")</f>
        <v/>
      </c>
      <c r="O8977" s="26" t="str">
        <f t="shared" si="702"/>
        <v/>
      </c>
      <c r="P8977" s="28" t="str">
        <f t="shared" si="706"/>
        <v/>
      </c>
      <c r="Q8977" s="24" t="str">
        <f t="shared" si="703"/>
        <v/>
      </c>
      <c r="R8977" s="24" t="str">
        <f t="shared" si="704"/>
        <v/>
      </c>
      <c r="S8977" s="27" t="str">
        <f t="shared" si="705"/>
        <v/>
      </c>
    </row>
    <row r="8978" spans="2:19" x14ac:dyDescent="0.3">
      <c r="B8978" s="24" t="str">
        <f>_xlfn.IFNA(VLOOKUP(A8978,list!B:C,2,FALSE),"")</f>
        <v/>
      </c>
      <c r="D8978" s="24" t="str">
        <f>_xlfn.IFNA(VLOOKUP(C8978,list!$G$2:$I$10,2,FALSE),"")</f>
        <v/>
      </c>
      <c r="E8978" s="24" t="str">
        <f>_xlfn.IFNA(VLOOKUP(C8978,list!G:I,3,FALSE),"")</f>
        <v/>
      </c>
      <c r="O8978" s="26" t="str">
        <f t="shared" si="702"/>
        <v/>
      </c>
      <c r="P8978" s="28" t="str">
        <f t="shared" si="706"/>
        <v/>
      </c>
      <c r="Q8978" s="24" t="str">
        <f t="shared" si="703"/>
        <v/>
      </c>
      <c r="R8978" s="24" t="str">
        <f t="shared" si="704"/>
        <v/>
      </c>
      <c r="S8978" s="27" t="str">
        <f t="shared" si="705"/>
        <v/>
      </c>
    </row>
    <row r="8979" spans="2:19" x14ac:dyDescent="0.3">
      <c r="B8979" s="24" t="str">
        <f>_xlfn.IFNA(VLOOKUP(A8979,list!B:C,2,FALSE),"")</f>
        <v/>
      </c>
      <c r="D8979" s="24" t="str">
        <f>_xlfn.IFNA(VLOOKUP(C8979,list!$G$2:$I$10,2,FALSE),"")</f>
        <v/>
      </c>
      <c r="E8979" s="24" t="str">
        <f>_xlfn.IFNA(VLOOKUP(C8979,list!G:I,3,FALSE),"")</f>
        <v/>
      </c>
      <c r="O8979" s="26" t="str">
        <f t="shared" si="702"/>
        <v/>
      </c>
      <c r="P8979" s="28" t="str">
        <f t="shared" si="706"/>
        <v/>
      </c>
      <c r="Q8979" s="24" t="str">
        <f t="shared" si="703"/>
        <v/>
      </c>
      <c r="R8979" s="24" t="str">
        <f t="shared" si="704"/>
        <v/>
      </c>
      <c r="S8979" s="27" t="str">
        <f t="shared" si="705"/>
        <v/>
      </c>
    </row>
    <row r="8980" spans="2:19" x14ac:dyDescent="0.3">
      <c r="B8980" s="24" t="str">
        <f>_xlfn.IFNA(VLOOKUP(A8980,list!B:C,2,FALSE),"")</f>
        <v/>
      </c>
      <c r="D8980" s="24" t="str">
        <f>_xlfn.IFNA(VLOOKUP(C8980,list!$G$2:$I$10,2,FALSE),"")</f>
        <v/>
      </c>
      <c r="E8980" s="24" t="str">
        <f>_xlfn.IFNA(VLOOKUP(C8980,list!G:I,3,FALSE),"")</f>
        <v/>
      </c>
      <c r="O8980" s="26" t="str">
        <f t="shared" si="702"/>
        <v/>
      </c>
      <c r="P8980" s="28" t="str">
        <f t="shared" si="706"/>
        <v/>
      </c>
      <c r="Q8980" s="24" t="str">
        <f t="shared" si="703"/>
        <v/>
      </c>
      <c r="R8980" s="24" t="str">
        <f t="shared" si="704"/>
        <v/>
      </c>
      <c r="S8980" s="27" t="str">
        <f t="shared" si="705"/>
        <v/>
      </c>
    </row>
    <row r="8981" spans="2:19" x14ac:dyDescent="0.3">
      <c r="B8981" s="24" t="str">
        <f>_xlfn.IFNA(VLOOKUP(A8981,list!B:C,2,FALSE),"")</f>
        <v/>
      </c>
      <c r="D8981" s="24" t="str">
        <f>_xlfn.IFNA(VLOOKUP(C8981,list!$G$2:$I$10,2,FALSE),"")</f>
        <v/>
      </c>
      <c r="E8981" s="24" t="str">
        <f>_xlfn.IFNA(VLOOKUP(C8981,list!G:I,3,FALSE),"")</f>
        <v/>
      </c>
      <c r="O8981" s="26" t="str">
        <f t="shared" si="702"/>
        <v/>
      </c>
      <c r="P8981" s="28" t="str">
        <f t="shared" si="706"/>
        <v/>
      </c>
      <c r="Q8981" s="24" t="str">
        <f t="shared" si="703"/>
        <v/>
      </c>
      <c r="R8981" s="24" t="str">
        <f t="shared" si="704"/>
        <v/>
      </c>
      <c r="S8981" s="27" t="str">
        <f t="shared" si="705"/>
        <v/>
      </c>
    </row>
    <row r="8982" spans="2:19" x14ac:dyDescent="0.3">
      <c r="B8982" s="24" t="str">
        <f>_xlfn.IFNA(VLOOKUP(A8982,list!B:C,2,FALSE),"")</f>
        <v/>
      </c>
      <c r="D8982" s="24" t="str">
        <f>_xlfn.IFNA(VLOOKUP(C8982,list!$G$2:$I$10,2,FALSE),"")</f>
        <v/>
      </c>
      <c r="E8982" s="24" t="str">
        <f>_xlfn.IFNA(VLOOKUP(C8982,list!G:I,3,FALSE),"")</f>
        <v/>
      </c>
      <c r="O8982" s="26" t="str">
        <f t="shared" si="702"/>
        <v/>
      </c>
      <c r="P8982" s="28" t="str">
        <f t="shared" si="706"/>
        <v/>
      </c>
      <c r="Q8982" s="24" t="str">
        <f t="shared" si="703"/>
        <v/>
      </c>
      <c r="R8982" s="24" t="str">
        <f t="shared" si="704"/>
        <v/>
      </c>
      <c r="S8982" s="27" t="str">
        <f t="shared" si="705"/>
        <v/>
      </c>
    </row>
    <row r="8983" spans="2:19" x14ac:dyDescent="0.3">
      <c r="B8983" s="24" t="str">
        <f>_xlfn.IFNA(VLOOKUP(A8983,list!B:C,2,FALSE),"")</f>
        <v/>
      </c>
      <c r="D8983" s="24" t="str">
        <f>_xlfn.IFNA(VLOOKUP(C8983,list!$G$2:$I$10,2,FALSE),"")</f>
        <v/>
      </c>
      <c r="E8983" s="24" t="str">
        <f>_xlfn.IFNA(VLOOKUP(C8983,list!G:I,3,FALSE),"")</f>
        <v/>
      </c>
      <c r="O8983" s="26" t="str">
        <f t="shared" si="702"/>
        <v/>
      </c>
      <c r="P8983" s="28" t="str">
        <f t="shared" si="706"/>
        <v/>
      </c>
      <c r="Q8983" s="24" t="str">
        <f t="shared" si="703"/>
        <v/>
      </c>
      <c r="R8983" s="24" t="str">
        <f t="shared" si="704"/>
        <v/>
      </c>
      <c r="S8983" s="27" t="str">
        <f t="shared" si="705"/>
        <v/>
      </c>
    </row>
    <row r="8984" spans="2:19" x14ac:dyDescent="0.3">
      <c r="B8984" s="24" t="str">
        <f>_xlfn.IFNA(VLOOKUP(A8984,list!B:C,2,FALSE),"")</f>
        <v/>
      </c>
      <c r="D8984" s="24" t="str">
        <f>_xlfn.IFNA(VLOOKUP(C8984,list!$G$2:$I$10,2,FALSE),"")</f>
        <v/>
      </c>
      <c r="E8984" s="24" t="str">
        <f>_xlfn.IFNA(VLOOKUP(C8984,list!G:I,3,FALSE),"")</f>
        <v/>
      </c>
      <c r="O8984" s="26" t="str">
        <f t="shared" si="702"/>
        <v/>
      </c>
      <c r="P8984" s="28" t="str">
        <f t="shared" si="706"/>
        <v/>
      </c>
      <c r="Q8984" s="24" t="str">
        <f t="shared" si="703"/>
        <v/>
      </c>
      <c r="R8984" s="24" t="str">
        <f t="shared" si="704"/>
        <v/>
      </c>
      <c r="S8984" s="27" t="str">
        <f t="shared" si="705"/>
        <v/>
      </c>
    </row>
    <row r="8985" spans="2:19" x14ac:dyDescent="0.3">
      <c r="B8985" s="24" t="str">
        <f>_xlfn.IFNA(VLOOKUP(A8985,list!B:C,2,FALSE),"")</f>
        <v/>
      </c>
      <c r="D8985" s="24" t="str">
        <f>_xlfn.IFNA(VLOOKUP(C8985,list!$G$2:$I$10,2,FALSE),"")</f>
        <v/>
      </c>
      <c r="E8985" s="24" t="str">
        <f>_xlfn.IFNA(VLOOKUP(C8985,list!G:I,3,FALSE),"")</f>
        <v/>
      </c>
      <c r="O8985" s="26" t="str">
        <f t="shared" si="702"/>
        <v/>
      </c>
      <c r="P8985" s="28" t="str">
        <f t="shared" si="706"/>
        <v/>
      </c>
      <c r="Q8985" s="24" t="str">
        <f t="shared" si="703"/>
        <v/>
      </c>
      <c r="R8985" s="24" t="str">
        <f t="shared" si="704"/>
        <v/>
      </c>
      <c r="S8985" s="27" t="str">
        <f t="shared" si="705"/>
        <v/>
      </c>
    </row>
    <row r="8986" spans="2:19" x14ac:dyDescent="0.3">
      <c r="B8986" s="24" t="str">
        <f>_xlfn.IFNA(VLOOKUP(A8986,list!B:C,2,FALSE),"")</f>
        <v/>
      </c>
      <c r="D8986" s="24" t="str">
        <f>_xlfn.IFNA(VLOOKUP(C8986,list!$G$2:$I$10,2,FALSE),"")</f>
        <v/>
      </c>
      <c r="E8986" s="24" t="str">
        <f>_xlfn.IFNA(VLOOKUP(C8986,list!G:I,3,FALSE),"")</f>
        <v/>
      </c>
      <c r="O8986" s="26" t="str">
        <f t="shared" si="702"/>
        <v/>
      </c>
      <c r="P8986" s="28" t="str">
        <f t="shared" si="706"/>
        <v/>
      </c>
      <c r="Q8986" s="24" t="str">
        <f t="shared" si="703"/>
        <v/>
      </c>
      <c r="R8986" s="24" t="str">
        <f t="shared" si="704"/>
        <v/>
      </c>
      <c r="S8986" s="27" t="str">
        <f t="shared" si="705"/>
        <v/>
      </c>
    </row>
    <row r="8987" spans="2:19" x14ac:dyDescent="0.3">
      <c r="B8987" s="24" t="str">
        <f>_xlfn.IFNA(VLOOKUP(A8987,list!B:C,2,FALSE),"")</f>
        <v/>
      </c>
      <c r="D8987" s="24" t="str">
        <f>_xlfn.IFNA(VLOOKUP(C8987,list!$G$2:$I$10,2,FALSE),"")</f>
        <v/>
      </c>
      <c r="E8987" s="24" t="str">
        <f>_xlfn.IFNA(VLOOKUP(C8987,list!G:I,3,FALSE),"")</f>
        <v/>
      </c>
      <c r="O8987" s="26" t="str">
        <f t="shared" si="702"/>
        <v/>
      </c>
      <c r="P8987" s="28" t="str">
        <f t="shared" si="706"/>
        <v/>
      </c>
      <c r="Q8987" s="24" t="str">
        <f t="shared" si="703"/>
        <v/>
      </c>
      <c r="R8987" s="24" t="str">
        <f t="shared" si="704"/>
        <v/>
      </c>
      <c r="S8987" s="27" t="str">
        <f t="shared" si="705"/>
        <v/>
      </c>
    </row>
    <row r="8988" spans="2:19" x14ac:dyDescent="0.3">
      <c r="B8988" s="24" t="str">
        <f>_xlfn.IFNA(VLOOKUP(A8988,list!B:C,2,FALSE),"")</f>
        <v/>
      </c>
      <c r="D8988" s="24" t="str">
        <f>_xlfn.IFNA(VLOOKUP(C8988,list!$G$2:$I$10,2,FALSE),"")</f>
        <v/>
      </c>
      <c r="E8988" s="24" t="str">
        <f>_xlfn.IFNA(VLOOKUP(C8988,list!G:I,3,FALSE),"")</f>
        <v/>
      </c>
      <c r="O8988" s="26" t="str">
        <f t="shared" si="702"/>
        <v/>
      </c>
      <c r="P8988" s="28" t="str">
        <f t="shared" si="706"/>
        <v/>
      </c>
      <c r="Q8988" s="24" t="str">
        <f t="shared" si="703"/>
        <v/>
      </c>
      <c r="R8988" s="24" t="str">
        <f t="shared" si="704"/>
        <v/>
      </c>
      <c r="S8988" s="27" t="str">
        <f t="shared" si="705"/>
        <v/>
      </c>
    </row>
    <row r="8989" spans="2:19" x14ac:dyDescent="0.3">
      <c r="B8989" s="24" t="str">
        <f>_xlfn.IFNA(VLOOKUP(A8989,list!B:C,2,FALSE),"")</f>
        <v/>
      </c>
      <c r="D8989" s="24" t="str">
        <f>_xlfn.IFNA(VLOOKUP(C8989,list!$G$2:$I$10,2,FALSE),"")</f>
        <v/>
      </c>
      <c r="E8989" s="24" t="str">
        <f>_xlfn.IFNA(VLOOKUP(C8989,list!G:I,3,FALSE),"")</f>
        <v/>
      </c>
      <c r="O8989" s="26" t="str">
        <f t="shared" si="702"/>
        <v/>
      </c>
      <c r="P8989" s="28" t="str">
        <f t="shared" si="706"/>
        <v/>
      </c>
      <c r="Q8989" s="24" t="str">
        <f t="shared" si="703"/>
        <v/>
      </c>
      <c r="R8989" s="24" t="str">
        <f t="shared" si="704"/>
        <v/>
      </c>
      <c r="S8989" s="27" t="str">
        <f t="shared" si="705"/>
        <v/>
      </c>
    </row>
    <row r="8990" spans="2:19" x14ac:dyDescent="0.3">
      <c r="B8990" s="24" t="str">
        <f>_xlfn.IFNA(VLOOKUP(A8990,list!B:C,2,FALSE),"")</f>
        <v/>
      </c>
      <c r="D8990" s="24" t="str">
        <f>_xlfn.IFNA(VLOOKUP(C8990,list!$G$2:$I$10,2,FALSE),"")</f>
        <v/>
      </c>
      <c r="E8990" s="24" t="str">
        <f>_xlfn.IFNA(VLOOKUP(C8990,list!G:I,3,FALSE),"")</f>
        <v/>
      </c>
      <c r="O8990" s="26" t="str">
        <f t="shared" si="702"/>
        <v/>
      </c>
      <c r="P8990" s="28" t="str">
        <f t="shared" si="706"/>
        <v/>
      </c>
      <c r="Q8990" s="24" t="str">
        <f t="shared" si="703"/>
        <v/>
      </c>
      <c r="R8990" s="24" t="str">
        <f t="shared" si="704"/>
        <v/>
      </c>
      <c r="S8990" s="27" t="str">
        <f t="shared" si="705"/>
        <v/>
      </c>
    </row>
    <row r="8991" spans="2:19" x14ac:dyDescent="0.3">
      <c r="B8991" s="24" t="str">
        <f>_xlfn.IFNA(VLOOKUP(A8991,list!B:C,2,FALSE),"")</f>
        <v/>
      </c>
      <c r="D8991" s="24" t="str">
        <f>_xlfn.IFNA(VLOOKUP(C8991,list!$G$2:$I$10,2,FALSE),"")</f>
        <v/>
      </c>
      <c r="E8991" s="24" t="str">
        <f>_xlfn.IFNA(VLOOKUP(C8991,list!G:I,3,FALSE),"")</f>
        <v/>
      </c>
      <c r="O8991" s="26" t="str">
        <f t="shared" si="702"/>
        <v/>
      </c>
      <c r="P8991" s="28" t="str">
        <f t="shared" si="706"/>
        <v/>
      </c>
      <c r="Q8991" s="24" t="str">
        <f t="shared" si="703"/>
        <v/>
      </c>
      <c r="R8991" s="24" t="str">
        <f t="shared" si="704"/>
        <v/>
      </c>
      <c r="S8991" s="27" t="str">
        <f t="shared" si="705"/>
        <v/>
      </c>
    </row>
    <row r="8992" spans="2:19" x14ac:dyDescent="0.3">
      <c r="B8992" s="24" t="str">
        <f>_xlfn.IFNA(VLOOKUP(A8992,list!B:C,2,FALSE),"")</f>
        <v/>
      </c>
      <c r="D8992" s="24" t="str">
        <f>_xlfn.IFNA(VLOOKUP(C8992,list!$G$2:$I$10,2,FALSE),"")</f>
        <v/>
      </c>
      <c r="E8992" s="24" t="str">
        <f>_xlfn.IFNA(VLOOKUP(C8992,list!G:I,3,FALSE),"")</f>
        <v/>
      </c>
      <c r="O8992" s="26" t="str">
        <f t="shared" si="702"/>
        <v/>
      </c>
      <c r="P8992" s="28" t="str">
        <f t="shared" si="706"/>
        <v/>
      </c>
      <c r="Q8992" s="24" t="str">
        <f t="shared" si="703"/>
        <v/>
      </c>
      <c r="R8992" s="24" t="str">
        <f t="shared" si="704"/>
        <v/>
      </c>
      <c r="S8992" s="27" t="str">
        <f t="shared" si="705"/>
        <v/>
      </c>
    </row>
    <row r="8993" spans="2:19" x14ac:dyDescent="0.3">
      <c r="B8993" s="24" t="str">
        <f>_xlfn.IFNA(VLOOKUP(A8993,list!B:C,2,FALSE),"")</f>
        <v/>
      </c>
      <c r="D8993" s="24" t="str">
        <f>_xlfn.IFNA(VLOOKUP(C8993,list!$G$2:$I$10,2,FALSE),"")</f>
        <v/>
      </c>
      <c r="E8993" s="24" t="str">
        <f>_xlfn.IFNA(VLOOKUP(C8993,list!G:I,3,FALSE),"")</f>
        <v/>
      </c>
      <c r="O8993" s="26" t="str">
        <f t="shared" si="702"/>
        <v/>
      </c>
      <c r="P8993" s="28" t="str">
        <f t="shared" si="706"/>
        <v/>
      </c>
      <c r="Q8993" s="24" t="str">
        <f t="shared" si="703"/>
        <v/>
      </c>
      <c r="R8993" s="24" t="str">
        <f t="shared" si="704"/>
        <v/>
      </c>
      <c r="S8993" s="27" t="str">
        <f t="shared" si="705"/>
        <v/>
      </c>
    </row>
    <row r="8994" spans="2:19" x14ac:dyDescent="0.3">
      <c r="B8994" s="24" t="str">
        <f>_xlfn.IFNA(VLOOKUP(A8994,list!B:C,2,FALSE),"")</f>
        <v/>
      </c>
      <c r="D8994" s="24" t="str">
        <f>_xlfn.IFNA(VLOOKUP(C8994,list!$G$2:$I$10,2,FALSE),"")</f>
        <v/>
      </c>
      <c r="E8994" s="24" t="str">
        <f>_xlfn.IFNA(VLOOKUP(C8994,list!G:I,3,FALSE),"")</f>
        <v/>
      </c>
      <c r="O8994" s="26" t="str">
        <f t="shared" si="702"/>
        <v/>
      </c>
      <c r="P8994" s="28" t="str">
        <f t="shared" si="706"/>
        <v/>
      </c>
      <c r="Q8994" s="24" t="str">
        <f t="shared" si="703"/>
        <v/>
      </c>
      <c r="R8994" s="24" t="str">
        <f t="shared" si="704"/>
        <v/>
      </c>
      <c r="S8994" s="27" t="str">
        <f t="shared" si="705"/>
        <v/>
      </c>
    </row>
    <row r="8995" spans="2:19" x14ac:dyDescent="0.3">
      <c r="B8995" s="24" t="str">
        <f>_xlfn.IFNA(VLOOKUP(A8995,list!B:C,2,FALSE),"")</f>
        <v/>
      </c>
      <c r="D8995" s="24" t="str">
        <f>_xlfn.IFNA(VLOOKUP(C8995,list!$G$2:$I$10,2,FALSE),"")</f>
        <v/>
      </c>
      <c r="E8995" s="24" t="str">
        <f>_xlfn.IFNA(VLOOKUP(C8995,list!G:I,3,FALSE),"")</f>
        <v/>
      </c>
      <c r="O8995" s="26" t="str">
        <f t="shared" si="702"/>
        <v/>
      </c>
      <c r="P8995" s="28" t="str">
        <f t="shared" si="706"/>
        <v/>
      </c>
      <c r="Q8995" s="24" t="str">
        <f t="shared" si="703"/>
        <v/>
      </c>
      <c r="R8995" s="24" t="str">
        <f t="shared" si="704"/>
        <v/>
      </c>
      <c r="S8995" s="27" t="str">
        <f t="shared" si="705"/>
        <v/>
      </c>
    </row>
    <row r="8996" spans="2:19" x14ac:dyDescent="0.3">
      <c r="B8996" s="24" t="str">
        <f>_xlfn.IFNA(VLOOKUP(A8996,list!B:C,2,FALSE),"")</f>
        <v/>
      </c>
      <c r="D8996" s="24" t="str">
        <f>_xlfn.IFNA(VLOOKUP(C8996,list!$G$2:$I$10,2,FALSE),"")</f>
        <v/>
      </c>
      <c r="E8996" s="24" t="str">
        <f>_xlfn.IFNA(VLOOKUP(C8996,list!G:I,3,FALSE),"")</f>
        <v/>
      </c>
      <c r="O8996" s="26" t="str">
        <f t="shared" si="702"/>
        <v/>
      </c>
      <c r="P8996" s="28" t="str">
        <f t="shared" si="706"/>
        <v/>
      </c>
      <c r="Q8996" s="24" t="str">
        <f t="shared" si="703"/>
        <v/>
      </c>
      <c r="R8996" s="24" t="str">
        <f t="shared" si="704"/>
        <v/>
      </c>
      <c r="S8996" s="27" t="str">
        <f t="shared" si="705"/>
        <v/>
      </c>
    </row>
    <row r="8997" spans="2:19" x14ac:dyDescent="0.3">
      <c r="B8997" s="24" t="str">
        <f>_xlfn.IFNA(VLOOKUP(A8997,list!B:C,2,FALSE),"")</f>
        <v/>
      </c>
      <c r="D8997" s="24" t="str">
        <f>_xlfn.IFNA(VLOOKUP(C8997,list!$G$2:$I$10,2,FALSE),"")</f>
        <v/>
      </c>
      <c r="E8997" s="24" t="str">
        <f>_xlfn.IFNA(VLOOKUP(C8997,list!G:I,3,FALSE),"")</f>
        <v/>
      </c>
      <c r="O8997" s="26" t="str">
        <f t="shared" si="702"/>
        <v/>
      </c>
      <c r="P8997" s="28" t="str">
        <f t="shared" si="706"/>
        <v/>
      </c>
      <c r="Q8997" s="24" t="str">
        <f t="shared" si="703"/>
        <v/>
      </c>
      <c r="R8997" s="24" t="str">
        <f t="shared" si="704"/>
        <v/>
      </c>
      <c r="S8997" s="27" t="str">
        <f t="shared" si="705"/>
        <v/>
      </c>
    </row>
    <row r="8998" spans="2:19" x14ac:dyDescent="0.3">
      <c r="B8998" s="24" t="str">
        <f>_xlfn.IFNA(VLOOKUP(A8998,list!B:C,2,FALSE),"")</f>
        <v/>
      </c>
      <c r="D8998" s="24" t="str">
        <f>_xlfn.IFNA(VLOOKUP(C8998,list!$G$2:$I$10,2,FALSE),"")</f>
        <v/>
      </c>
      <c r="E8998" s="24" t="str">
        <f>_xlfn.IFNA(VLOOKUP(C8998,list!G:I,3,FALSE),"")</f>
        <v/>
      </c>
      <c r="O8998" s="26" t="str">
        <f t="shared" si="702"/>
        <v/>
      </c>
      <c r="P8998" s="28" t="str">
        <f t="shared" si="706"/>
        <v/>
      </c>
      <c r="Q8998" s="24" t="str">
        <f t="shared" si="703"/>
        <v/>
      </c>
      <c r="R8998" s="24" t="str">
        <f t="shared" si="704"/>
        <v/>
      </c>
      <c r="S8998" s="27" t="str">
        <f t="shared" si="705"/>
        <v/>
      </c>
    </row>
    <row r="8999" spans="2:19" x14ac:dyDescent="0.3">
      <c r="B8999" s="24" t="str">
        <f>_xlfn.IFNA(VLOOKUP(A8999,list!B:C,2,FALSE),"")</f>
        <v/>
      </c>
      <c r="D8999" s="24" t="str">
        <f>_xlfn.IFNA(VLOOKUP(C8999,list!$G$2:$I$10,2,FALSE),"")</f>
        <v/>
      </c>
      <c r="E8999" s="24" t="str">
        <f>_xlfn.IFNA(VLOOKUP(C8999,list!G:I,3,FALSE),"")</f>
        <v/>
      </c>
      <c r="O8999" s="26" t="str">
        <f t="shared" si="702"/>
        <v/>
      </c>
      <c r="P8999" s="28" t="str">
        <f t="shared" si="706"/>
        <v/>
      </c>
      <c r="Q8999" s="24" t="str">
        <f t="shared" si="703"/>
        <v/>
      </c>
      <c r="R8999" s="24" t="str">
        <f t="shared" si="704"/>
        <v/>
      </c>
      <c r="S8999" s="27" t="str">
        <f t="shared" si="705"/>
        <v/>
      </c>
    </row>
    <row r="9000" spans="2:19" x14ac:dyDescent="0.3">
      <c r="B9000" s="24" t="str">
        <f>_xlfn.IFNA(VLOOKUP(A9000,list!B:C,2,FALSE),"")</f>
        <v/>
      </c>
      <c r="D9000" s="24" t="str">
        <f>_xlfn.IFNA(VLOOKUP(C9000,list!$G$2:$I$10,2,FALSE),"")</f>
        <v/>
      </c>
      <c r="E9000" s="24" t="str">
        <f>_xlfn.IFNA(VLOOKUP(C9000,list!G:I,3,FALSE),"")</f>
        <v/>
      </c>
      <c r="O9000" s="26" t="str">
        <f t="shared" si="702"/>
        <v/>
      </c>
      <c r="P9000" s="28" t="str">
        <f t="shared" si="706"/>
        <v/>
      </c>
      <c r="Q9000" s="24" t="str">
        <f t="shared" si="703"/>
        <v/>
      </c>
      <c r="R9000" s="24" t="str">
        <f t="shared" si="704"/>
        <v/>
      </c>
      <c r="S9000" s="27" t="str">
        <f t="shared" si="705"/>
        <v/>
      </c>
    </row>
    <row r="9001" spans="2:19" x14ac:dyDescent="0.3">
      <c r="B9001" s="24" t="str">
        <f>_xlfn.IFNA(VLOOKUP(A9001,list!B:C,2,FALSE),"")</f>
        <v/>
      </c>
      <c r="D9001" s="24" t="str">
        <f>_xlfn.IFNA(VLOOKUP(C9001,list!$G$2:$I$10,2,FALSE),"")</f>
        <v/>
      </c>
      <c r="E9001" s="24" t="str">
        <f>_xlfn.IFNA(VLOOKUP(C9001,list!G:I,3,FALSE),"")</f>
        <v/>
      </c>
      <c r="O9001" s="26" t="str">
        <f t="shared" si="702"/>
        <v/>
      </c>
      <c r="P9001" s="28" t="str">
        <f t="shared" si="706"/>
        <v/>
      </c>
      <c r="Q9001" s="24" t="str">
        <f t="shared" si="703"/>
        <v/>
      </c>
      <c r="R9001" s="24" t="str">
        <f t="shared" si="704"/>
        <v/>
      </c>
      <c r="S9001" s="27" t="str">
        <f t="shared" si="705"/>
        <v/>
      </c>
    </row>
    <row r="9002" spans="2:19" x14ac:dyDescent="0.3">
      <c r="B9002" s="24" t="str">
        <f>_xlfn.IFNA(VLOOKUP(A9002,list!B:C,2,FALSE),"")</f>
        <v/>
      </c>
      <c r="D9002" s="24" t="str">
        <f>_xlfn.IFNA(VLOOKUP(C9002,list!$G$2:$I$10,2,FALSE),"")</f>
        <v/>
      </c>
      <c r="E9002" s="24" t="str">
        <f>_xlfn.IFNA(VLOOKUP(C9002,list!G:I,3,FALSE),"")</f>
        <v/>
      </c>
      <c r="O9002" s="26" t="str">
        <f t="shared" si="702"/>
        <v/>
      </c>
      <c r="P9002" s="28" t="str">
        <f t="shared" si="706"/>
        <v/>
      </c>
      <c r="Q9002" s="24" t="str">
        <f t="shared" si="703"/>
        <v/>
      </c>
      <c r="R9002" s="24" t="str">
        <f t="shared" si="704"/>
        <v/>
      </c>
      <c r="S9002" s="27" t="str">
        <f t="shared" si="705"/>
        <v/>
      </c>
    </row>
    <row r="9003" spans="2:19" x14ac:dyDescent="0.3">
      <c r="B9003" s="24" t="str">
        <f>_xlfn.IFNA(VLOOKUP(A9003,list!B:C,2,FALSE),"")</f>
        <v/>
      </c>
      <c r="D9003" s="24" t="str">
        <f>_xlfn.IFNA(VLOOKUP(C9003,list!$G$2:$I$10,2,FALSE),"")</f>
        <v/>
      </c>
      <c r="E9003" s="24" t="str">
        <f>_xlfn.IFNA(VLOOKUP(C9003,list!G:I,3,FALSE),"")</f>
        <v/>
      </c>
      <c r="O9003" s="26" t="str">
        <f t="shared" si="702"/>
        <v/>
      </c>
      <c r="P9003" s="28" t="str">
        <f t="shared" si="706"/>
        <v/>
      </c>
      <c r="Q9003" s="24" t="str">
        <f t="shared" si="703"/>
        <v/>
      </c>
      <c r="R9003" s="24" t="str">
        <f t="shared" si="704"/>
        <v/>
      </c>
      <c r="S9003" s="27" t="str">
        <f t="shared" si="705"/>
        <v/>
      </c>
    </row>
    <row r="9004" spans="2:19" x14ac:dyDescent="0.3">
      <c r="B9004" s="24" t="str">
        <f>_xlfn.IFNA(VLOOKUP(A9004,list!B:C,2,FALSE),"")</f>
        <v/>
      </c>
      <c r="D9004" s="24" t="str">
        <f>_xlfn.IFNA(VLOOKUP(C9004,list!$G$2:$I$10,2,FALSE),"")</f>
        <v/>
      </c>
      <c r="E9004" s="24" t="str">
        <f>_xlfn.IFNA(VLOOKUP(C9004,list!G:I,3,FALSE),"")</f>
        <v/>
      </c>
      <c r="O9004" s="26" t="str">
        <f t="shared" si="702"/>
        <v/>
      </c>
      <c r="P9004" s="28" t="str">
        <f t="shared" si="706"/>
        <v/>
      </c>
      <c r="Q9004" s="24" t="str">
        <f t="shared" si="703"/>
        <v/>
      </c>
      <c r="R9004" s="24" t="str">
        <f t="shared" si="704"/>
        <v/>
      </c>
      <c r="S9004" s="27" t="str">
        <f t="shared" si="705"/>
        <v/>
      </c>
    </row>
    <row r="9005" spans="2:19" x14ac:dyDescent="0.3">
      <c r="B9005" s="24" t="str">
        <f>_xlfn.IFNA(VLOOKUP(A9005,list!B:C,2,FALSE),"")</f>
        <v/>
      </c>
      <c r="D9005" s="24" t="str">
        <f>_xlfn.IFNA(VLOOKUP(C9005,list!$G$2:$I$10,2,FALSE),"")</f>
        <v/>
      </c>
      <c r="E9005" s="24" t="str">
        <f>_xlfn.IFNA(VLOOKUP(C9005,list!G:I,3,FALSE),"")</f>
        <v/>
      </c>
      <c r="O9005" s="26" t="str">
        <f t="shared" si="702"/>
        <v/>
      </c>
      <c r="P9005" s="28" t="str">
        <f t="shared" si="706"/>
        <v/>
      </c>
      <c r="Q9005" s="24" t="str">
        <f t="shared" si="703"/>
        <v/>
      </c>
      <c r="R9005" s="24" t="str">
        <f t="shared" si="704"/>
        <v/>
      </c>
      <c r="S9005" s="27" t="str">
        <f t="shared" si="705"/>
        <v/>
      </c>
    </row>
    <row r="9006" spans="2:19" x14ac:dyDescent="0.3">
      <c r="B9006" s="24" t="str">
        <f>_xlfn.IFNA(VLOOKUP(A9006,list!B:C,2,FALSE),"")</f>
        <v/>
      </c>
      <c r="D9006" s="24" t="str">
        <f>_xlfn.IFNA(VLOOKUP(C9006,list!$G$2:$I$10,2,FALSE),"")</f>
        <v/>
      </c>
      <c r="E9006" s="24" t="str">
        <f>_xlfn.IFNA(VLOOKUP(C9006,list!G:I,3,FALSE),"")</f>
        <v/>
      </c>
      <c r="O9006" s="26" t="str">
        <f t="shared" si="702"/>
        <v/>
      </c>
      <c r="P9006" s="28" t="str">
        <f t="shared" si="706"/>
        <v/>
      </c>
      <c r="Q9006" s="24" t="str">
        <f t="shared" si="703"/>
        <v/>
      </c>
      <c r="R9006" s="24" t="str">
        <f t="shared" si="704"/>
        <v/>
      </c>
      <c r="S9006" s="27" t="str">
        <f t="shared" si="705"/>
        <v/>
      </c>
    </row>
    <row r="9007" spans="2:19" x14ac:dyDescent="0.3">
      <c r="B9007" s="24" t="str">
        <f>_xlfn.IFNA(VLOOKUP(A9007,list!B:C,2,FALSE),"")</f>
        <v/>
      </c>
      <c r="D9007" s="24" t="str">
        <f>_xlfn.IFNA(VLOOKUP(C9007,list!$G$2:$I$10,2,FALSE),"")</f>
        <v/>
      </c>
      <c r="E9007" s="24" t="str">
        <f>_xlfn.IFNA(VLOOKUP(C9007,list!G:I,3,FALSE),"")</f>
        <v/>
      </c>
      <c r="O9007" s="26" t="str">
        <f t="shared" si="702"/>
        <v/>
      </c>
      <c r="P9007" s="28" t="str">
        <f t="shared" si="706"/>
        <v/>
      </c>
      <c r="Q9007" s="24" t="str">
        <f t="shared" si="703"/>
        <v/>
      </c>
      <c r="R9007" s="24" t="str">
        <f t="shared" si="704"/>
        <v/>
      </c>
      <c r="S9007" s="27" t="str">
        <f t="shared" si="705"/>
        <v/>
      </c>
    </row>
    <row r="9008" spans="2:19" x14ac:dyDescent="0.3">
      <c r="B9008" s="24" t="str">
        <f>_xlfn.IFNA(VLOOKUP(A9008,list!B:C,2,FALSE),"")</f>
        <v/>
      </c>
      <c r="D9008" s="24" t="str">
        <f>_xlfn.IFNA(VLOOKUP(C9008,list!$G$2:$I$10,2,FALSE),"")</f>
        <v/>
      </c>
      <c r="E9008" s="24" t="str">
        <f>_xlfn.IFNA(VLOOKUP(C9008,list!G:I,3,FALSE),"")</f>
        <v/>
      </c>
      <c r="O9008" s="26" t="str">
        <f t="shared" si="702"/>
        <v/>
      </c>
      <c r="P9008" s="28" t="str">
        <f t="shared" si="706"/>
        <v/>
      </c>
      <c r="Q9008" s="24" t="str">
        <f t="shared" si="703"/>
        <v/>
      </c>
      <c r="R9008" s="24" t="str">
        <f t="shared" si="704"/>
        <v/>
      </c>
      <c r="S9008" s="27" t="str">
        <f t="shared" si="705"/>
        <v/>
      </c>
    </row>
    <row r="9009" spans="2:19" x14ac:dyDescent="0.3">
      <c r="B9009" s="24" t="str">
        <f>_xlfn.IFNA(VLOOKUP(A9009,list!B:C,2,FALSE),"")</f>
        <v/>
      </c>
      <c r="D9009" s="24" t="str">
        <f>_xlfn.IFNA(VLOOKUP(C9009,list!$G$2:$I$10,2,FALSE),"")</f>
        <v/>
      </c>
      <c r="E9009" s="24" t="str">
        <f>_xlfn.IFNA(VLOOKUP(C9009,list!G:I,3,FALSE),"")</f>
        <v/>
      </c>
      <c r="O9009" s="26" t="str">
        <f t="shared" si="702"/>
        <v/>
      </c>
      <c r="P9009" s="28" t="str">
        <f t="shared" si="706"/>
        <v/>
      </c>
      <c r="Q9009" s="24" t="str">
        <f t="shared" si="703"/>
        <v/>
      </c>
      <c r="R9009" s="24" t="str">
        <f t="shared" si="704"/>
        <v/>
      </c>
      <c r="S9009" s="27" t="str">
        <f t="shared" si="705"/>
        <v/>
      </c>
    </row>
    <row r="9010" spans="2:19" x14ac:dyDescent="0.3">
      <c r="B9010" s="24" t="str">
        <f>_xlfn.IFNA(VLOOKUP(A9010,list!B:C,2,FALSE),"")</f>
        <v/>
      </c>
      <c r="D9010" s="24" t="str">
        <f>_xlfn.IFNA(VLOOKUP(C9010,list!$G$2:$I$10,2,FALSE),"")</f>
        <v/>
      </c>
      <c r="E9010" s="24" t="str">
        <f>_xlfn.IFNA(VLOOKUP(C9010,list!G:I,3,FALSE),"")</f>
        <v/>
      </c>
      <c r="O9010" s="26" t="str">
        <f t="shared" si="702"/>
        <v/>
      </c>
      <c r="P9010" s="28" t="str">
        <f t="shared" si="706"/>
        <v/>
      </c>
      <c r="Q9010" s="24" t="str">
        <f t="shared" si="703"/>
        <v/>
      </c>
      <c r="R9010" s="24" t="str">
        <f t="shared" si="704"/>
        <v/>
      </c>
      <c r="S9010" s="27" t="str">
        <f t="shared" si="705"/>
        <v/>
      </c>
    </row>
    <row r="9011" spans="2:19" x14ac:dyDescent="0.3">
      <c r="B9011" s="24" t="str">
        <f>_xlfn.IFNA(VLOOKUP(A9011,list!B:C,2,FALSE),"")</f>
        <v/>
      </c>
      <c r="D9011" s="24" t="str">
        <f>_xlfn.IFNA(VLOOKUP(C9011,list!$G$2:$I$10,2,FALSE),"")</f>
        <v/>
      </c>
      <c r="E9011" s="24" t="str">
        <f>_xlfn.IFNA(VLOOKUP(C9011,list!G:I,3,FALSE),"")</f>
        <v/>
      </c>
      <c r="O9011" s="26" t="str">
        <f t="shared" si="702"/>
        <v/>
      </c>
      <c r="P9011" s="28" t="str">
        <f t="shared" si="706"/>
        <v/>
      </c>
      <c r="Q9011" s="24" t="str">
        <f t="shared" si="703"/>
        <v/>
      </c>
      <c r="R9011" s="24" t="str">
        <f t="shared" si="704"/>
        <v/>
      </c>
      <c r="S9011" s="27" t="str">
        <f t="shared" si="705"/>
        <v/>
      </c>
    </row>
    <row r="9012" spans="2:19" x14ac:dyDescent="0.3">
      <c r="B9012" s="24" t="str">
        <f>_xlfn.IFNA(VLOOKUP(A9012,list!B:C,2,FALSE),"")</f>
        <v/>
      </c>
      <c r="D9012" s="24" t="str">
        <f>_xlfn.IFNA(VLOOKUP(C9012,list!$G$2:$I$10,2,FALSE),"")</f>
        <v/>
      </c>
      <c r="E9012" s="24" t="str">
        <f>_xlfn.IFNA(VLOOKUP(C9012,list!G:I,3,FALSE),"")</f>
        <v/>
      </c>
      <c r="O9012" s="26" t="str">
        <f t="shared" si="702"/>
        <v/>
      </c>
      <c r="P9012" s="28" t="str">
        <f t="shared" si="706"/>
        <v/>
      </c>
      <c r="Q9012" s="24" t="str">
        <f t="shared" si="703"/>
        <v/>
      </c>
      <c r="R9012" s="24" t="str">
        <f t="shared" si="704"/>
        <v/>
      </c>
      <c r="S9012" s="27" t="str">
        <f t="shared" si="705"/>
        <v/>
      </c>
    </row>
    <row r="9013" spans="2:19" x14ac:dyDescent="0.3">
      <c r="B9013" s="24" t="str">
        <f>_xlfn.IFNA(VLOOKUP(A9013,list!B:C,2,FALSE),"")</f>
        <v/>
      </c>
      <c r="D9013" s="24" t="str">
        <f>_xlfn.IFNA(VLOOKUP(C9013,list!$G$2:$I$10,2,FALSE),"")</f>
        <v/>
      </c>
      <c r="E9013" s="24" t="str">
        <f>_xlfn.IFNA(VLOOKUP(C9013,list!G:I,3,FALSE),"")</f>
        <v/>
      </c>
      <c r="O9013" s="26" t="str">
        <f t="shared" si="702"/>
        <v/>
      </c>
      <c r="P9013" s="28" t="str">
        <f t="shared" si="706"/>
        <v/>
      </c>
      <c r="Q9013" s="24" t="str">
        <f t="shared" si="703"/>
        <v/>
      </c>
      <c r="R9013" s="24" t="str">
        <f t="shared" si="704"/>
        <v/>
      </c>
      <c r="S9013" s="27" t="str">
        <f t="shared" si="705"/>
        <v/>
      </c>
    </row>
    <row r="9014" spans="2:19" x14ac:dyDescent="0.3">
      <c r="B9014" s="24" t="str">
        <f>_xlfn.IFNA(VLOOKUP(A9014,list!B:C,2,FALSE),"")</f>
        <v/>
      </c>
      <c r="D9014" s="24" t="str">
        <f>_xlfn.IFNA(VLOOKUP(C9014,list!$G$2:$I$10,2,FALSE),"")</f>
        <v/>
      </c>
      <c r="E9014" s="24" t="str">
        <f>_xlfn.IFNA(VLOOKUP(C9014,list!G:I,3,FALSE),"")</f>
        <v/>
      </c>
      <c r="O9014" s="26" t="str">
        <f t="shared" si="702"/>
        <v/>
      </c>
      <c r="P9014" s="28" t="str">
        <f t="shared" si="706"/>
        <v/>
      </c>
      <c r="Q9014" s="24" t="str">
        <f t="shared" si="703"/>
        <v/>
      </c>
      <c r="R9014" s="24" t="str">
        <f t="shared" si="704"/>
        <v/>
      </c>
      <c r="S9014" s="27" t="str">
        <f t="shared" si="705"/>
        <v/>
      </c>
    </row>
    <row r="9015" spans="2:19" x14ac:dyDescent="0.3">
      <c r="B9015" s="24" t="str">
        <f>_xlfn.IFNA(VLOOKUP(A9015,list!B:C,2,FALSE),"")</f>
        <v/>
      </c>
      <c r="D9015" s="24" t="str">
        <f>_xlfn.IFNA(VLOOKUP(C9015,list!$G$2:$I$10,2,FALSE),"")</f>
        <v/>
      </c>
      <c r="E9015" s="24" t="str">
        <f>_xlfn.IFNA(VLOOKUP(C9015,list!G:I,3,FALSE),"")</f>
        <v/>
      </c>
      <c r="O9015" s="26" t="str">
        <f t="shared" si="702"/>
        <v/>
      </c>
      <c r="P9015" s="28" t="str">
        <f t="shared" si="706"/>
        <v/>
      </c>
      <c r="Q9015" s="24" t="str">
        <f t="shared" si="703"/>
        <v/>
      </c>
      <c r="R9015" s="24" t="str">
        <f t="shared" si="704"/>
        <v/>
      </c>
      <c r="S9015" s="27" t="str">
        <f t="shared" si="705"/>
        <v/>
      </c>
    </row>
    <row r="9016" spans="2:19" x14ac:dyDescent="0.3">
      <c r="B9016" s="24" t="str">
        <f>_xlfn.IFNA(VLOOKUP(A9016,list!B:C,2,FALSE),"")</f>
        <v/>
      </c>
      <c r="D9016" s="24" t="str">
        <f>_xlfn.IFNA(VLOOKUP(C9016,list!$G$2:$I$10,2,FALSE),"")</f>
        <v/>
      </c>
      <c r="E9016" s="24" t="str">
        <f>_xlfn.IFNA(VLOOKUP(C9016,list!G:I,3,FALSE),"")</f>
        <v/>
      </c>
      <c r="O9016" s="26" t="str">
        <f t="shared" si="702"/>
        <v/>
      </c>
      <c r="P9016" s="28" t="str">
        <f t="shared" si="706"/>
        <v/>
      </c>
      <c r="Q9016" s="24" t="str">
        <f t="shared" si="703"/>
        <v/>
      </c>
      <c r="R9016" s="24" t="str">
        <f t="shared" si="704"/>
        <v/>
      </c>
      <c r="S9016" s="27" t="str">
        <f t="shared" si="705"/>
        <v/>
      </c>
    </row>
    <row r="9017" spans="2:19" x14ac:dyDescent="0.3">
      <c r="B9017" s="24" t="str">
        <f>_xlfn.IFNA(VLOOKUP(A9017,list!B:C,2,FALSE),"")</f>
        <v/>
      </c>
      <c r="D9017" s="24" t="str">
        <f>_xlfn.IFNA(VLOOKUP(C9017,list!$G$2:$I$10,2,FALSE),"")</f>
        <v/>
      </c>
      <c r="E9017" s="24" t="str">
        <f>_xlfn.IFNA(VLOOKUP(C9017,list!G:I,3,FALSE),"")</f>
        <v/>
      </c>
      <c r="O9017" s="26" t="str">
        <f t="shared" si="702"/>
        <v/>
      </c>
      <c r="P9017" s="28" t="str">
        <f t="shared" si="706"/>
        <v/>
      </c>
      <c r="Q9017" s="24" t="str">
        <f t="shared" si="703"/>
        <v/>
      </c>
      <c r="R9017" s="24" t="str">
        <f t="shared" si="704"/>
        <v/>
      </c>
      <c r="S9017" s="27" t="str">
        <f t="shared" si="705"/>
        <v/>
      </c>
    </row>
    <row r="9018" spans="2:19" x14ac:dyDescent="0.3">
      <c r="B9018" s="24" t="str">
        <f>_xlfn.IFNA(VLOOKUP(A9018,list!B:C,2,FALSE),"")</f>
        <v/>
      </c>
      <c r="D9018" s="24" t="str">
        <f>_xlfn.IFNA(VLOOKUP(C9018,list!$G$2:$I$10,2,FALSE),"")</f>
        <v/>
      </c>
      <c r="E9018" s="24" t="str">
        <f>_xlfn.IFNA(VLOOKUP(C9018,list!G:I,3,FALSE),"")</f>
        <v/>
      </c>
      <c r="O9018" s="26" t="str">
        <f t="shared" si="702"/>
        <v/>
      </c>
      <c r="P9018" s="28" t="str">
        <f t="shared" si="706"/>
        <v/>
      </c>
      <c r="Q9018" s="24" t="str">
        <f t="shared" si="703"/>
        <v/>
      </c>
      <c r="R9018" s="24" t="str">
        <f t="shared" si="704"/>
        <v/>
      </c>
      <c r="S9018" s="27" t="str">
        <f t="shared" si="705"/>
        <v/>
      </c>
    </row>
    <row r="9019" spans="2:19" x14ac:dyDescent="0.3">
      <c r="B9019" s="24" t="str">
        <f>_xlfn.IFNA(VLOOKUP(A9019,list!B:C,2,FALSE),"")</f>
        <v/>
      </c>
      <c r="D9019" s="24" t="str">
        <f>_xlfn.IFNA(VLOOKUP(C9019,list!$G$2:$I$10,2,FALSE),"")</f>
        <v/>
      </c>
      <c r="E9019" s="24" t="str">
        <f>_xlfn.IFNA(VLOOKUP(C9019,list!G:I,3,FALSE),"")</f>
        <v/>
      </c>
      <c r="O9019" s="26" t="str">
        <f t="shared" si="702"/>
        <v/>
      </c>
      <c r="P9019" s="28" t="str">
        <f t="shared" si="706"/>
        <v/>
      </c>
      <c r="Q9019" s="24" t="str">
        <f t="shared" si="703"/>
        <v/>
      </c>
      <c r="R9019" s="24" t="str">
        <f t="shared" si="704"/>
        <v/>
      </c>
      <c r="S9019" s="27" t="str">
        <f t="shared" si="705"/>
        <v/>
      </c>
    </row>
    <row r="9020" spans="2:19" x14ac:dyDescent="0.3">
      <c r="B9020" s="24" t="str">
        <f>_xlfn.IFNA(VLOOKUP(A9020,list!B:C,2,FALSE),"")</f>
        <v/>
      </c>
      <c r="D9020" s="24" t="str">
        <f>_xlfn.IFNA(VLOOKUP(C9020,list!$G$2:$I$10,2,FALSE),"")</f>
        <v/>
      </c>
      <c r="E9020" s="24" t="str">
        <f>_xlfn.IFNA(VLOOKUP(C9020,list!G:I,3,FALSE),"")</f>
        <v/>
      </c>
      <c r="O9020" s="26" t="str">
        <f t="shared" si="702"/>
        <v/>
      </c>
      <c r="P9020" s="28" t="str">
        <f t="shared" si="706"/>
        <v/>
      </c>
      <c r="Q9020" s="24" t="str">
        <f t="shared" si="703"/>
        <v/>
      </c>
      <c r="R9020" s="24" t="str">
        <f t="shared" si="704"/>
        <v/>
      </c>
      <c r="S9020" s="27" t="str">
        <f t="shared" si="705"/>
        <v/>
      </c>
    </row>
    <row r="9021" spans="2:19" x14ac:dyDescent="0.3">
      <c r="B9021" s="24" t="str">
        <f>_xlfn.IFNA(VLOOKUP(A9021,list!B:C,2,FALSE),"")</f>
        <v/>
      </c>
      <c r="D9021" s="24" t="str">
        <f>_xlfn.IFNA(VLOOKUP(C9021,list!$G$2:$I$10,2,FALSE),"")</f>
        <v/>
      </c>
      <c r="E9021" s="24" t="str">
        <f>_xlfn.IFNA(VLOOKUP(C9021,list!G:I,3,FALSE),"")</f>
        <v/>
      </c>
      <c r="O9021" s="26" t="str">
        <f t="shared" si="702"/>
        <v/>
      </c>
      <c r="P9021" s="28" t="str">
        <f t="shared" si="706"/>
        <v/>
      </c>
      <c r="Q9021" s="24" t="str">
        <f t="shared" si="703"/>
        <v/>
      </c>
      <c r="R9021" s="24" t="str">
        <f t="shared" si="704"/>
        <v/>
      </c>
      <c r="S9021" s="27" t="str">
        <f t="shared" si="705"/>
        <v/>
      </c>
    </row>
    <row r="9022" spans="2:19" x14ac:dyDescent="0.3">
      <c r="B9022" s="24" t="str">
        <f>_xlfn.IFNA(VLOOKUP(A9022,list!B:C,2,FALSE),"")</f>
        <v/>
      </c>
      <c r="D9022" s="24" t="str">
        <f>_xlfn.IFNA(VLOOKUP(C9022,list!$G$2:$I$10,2,FALSE),"")</f>
        <v/>
      </c>
      <c r="E9022" s="24" t="str">
        <f>_xlfn.IFNA(VLOOKUP(C9022,list!G:I,3,FALSE),"")</f>
        <v/>
      </c>
      <c r="O9022" s="26" t="str">
        <f t="shared" si="702"/>
        <v/>
      </c>
      <c r="P9022" s="28" t="str">
        <f t="shared" si="706"/>
        <v/>
      </c>
      <c r="Q9022" s="24" t="str">
        <f t="shared" si="703"/>
        <v/>
      </c>
      <c r="R9022" s="24" t="str">
        <f t="shared" si="704"/>
        <v/>
      </c>
      <c r="S9022" s="27" t="str">
        <f t="shared" si="705"/>
        <v/>
      </c>
    </row>
    <row r="9023" spans="2:19" x14ac:dyDescent="0.3">
      <c r="B9023" s="24" t="str">
        <f>_xlfn.IFNA(VLOOKUP(A9023,list!B:C,2,FALSE),"")</f>
        <v/>
      </c>
      <c r="D9023" s="24" t="str">
        <f>_xlfn.IFNA(VLOOKUP(C9023,list!$G$2:$I$10,2,FALSE),"")</f>
        <v/>
      </c>
      <c r="E9023" s="24" t="str">
        <f>_xlfn.IFNA(VLOOKUP(C9023,list!G:I,3,FALSE),"")</f>
        <v/>
      </c>
      <c r="O9023" s="26" t="str">
        <f t="shared" si="702"/>
        <v/>
      </c>
      <c r="P9023" s="28" t="str">
        <f t="shared" si="706"/>
        <v/>
      </c>
      <c r="Q9023" s="24" t="str">
        <f t="shared" si="703"/>
        <v/>
      </c>
      <c r="R9023" s="24" t="str">
        <f t="shared" si="704"/>
        <v/>
      </c>
      <c r="S9023" s="27" t="str">
        <f t="shared" si="705"/>
        <v/>
      </c>
    </row>
    <row r="9024" spans="2:19" x14ac:dyDescent="0.3">
      <c r="B9024" s="24" t="str">
        <f>_xlfn.IFNA(VLOOKUP(A9024,list!B:C,2,FALSE),"")</f>
        <v/>
      </c>
      <c r="D9024" s="24" t="str">
        <f>_xlfn.IFNA(VLOOKUP(C9024,list!$G$2:$I$10,2,FALSE),"")</f>
        <v/>
      </c>
      <c r="E9024" s="24" t="str">
        <f>_xlfn.IFNA(VLOOKUP(C9024,list!G:I,3,FALSE),"")</f>
        <v/>
      </c>
      <c r="O9024" s="26" t="str">
        <f t="shared" si="702"/>
        <v/>
      </c>
      <c r="P9024" s="28" t="str">
        <f t="shared" si="706"/>
        <v/>
      </c>
      <c r="Q9024" s="24" t="str">
        <f t="shared" si="703"/>
        <v/>
      </c>
      <c r="R9024" s="24" t="str">
        <f t="shared" si="704"/>
        <v/>
      </c>
      <c r="S9024" s="27" t="str">
        <f t="shared" si="705"/>
        <v/>
      </c>
    </row>
    <row r="9025" spans="2:19" x14ac:dyDescent="0.3">
      <c r="B9025" s="24" t="str">
        <f>_xlfn.IFNA(VLOOKUP(A9025,list!B:C,2,FALSE),"")</f>
        <v/>
      </c>
      <c r="D9025" s="24" t="str">
        <f>_xlfn.IFNA(VLOOKUP(C9025,list!$G$2:$I$10,2,FALSE),"")</f>
        <v/>
      </c>
      <c r="E9025" s="24" t="str">
        <f>_xlfn.IFNA(VLOOKUP(C9025,list!G:I,3,FALSE),"")</f>
        <v/>
      </c>
      <c r="O9025" s="26" t="str">
        <f t="shared" si="702"/>
        <v/>
      </c>
      <c r="P9025" s="28" t="str">
        <f t="shared" si="706"/>
        <v/>
      </c>
      <c r="Q9025" s="24" t="str">
        <f t="shared" si="703"/>
        <v/>
      </c>
      <c r="R9025" s="24" t="str">
        <f t="shared" si="704"/>
        <v/>
      </c>
      <c r="S9025" s="27" t="str">
        <f t="shared" si="705"/>
        <v/>
      </c>
    </row>
    <row r="9026" spans="2:19" x14ac:dyDescent="0.3">
      <c r="B9026" s="24" t="str">
        <f>_xlfn.IFNA(VLOOKUP(A9026,list!B:C,2,FALSE),"")</f>
        <v/>
      </c>
      <c r="D9026" s="24" t="str">
        <f>_xlfn.IFNA(VLOOKUP(C9026,list!$G$2:$I$10,2,FALSE),"")</f>
        <v/>
      </c>
      <c r="E9026" s="24" t="str">
        <f>_xlfn.IFNA(VLOOKUP(C9026,list!G:I,3,FALSE),"")</f>
        <v/>
      </c>
      <c r="O9026" s="26" t="str">
        <f t="shared" ref="O9026:O9089" si="707">IFERROR(IF(H9026="","",DATE(YEAR(H9026),MONTH(H9026),1)),"")</f>
        <v/>
      </c>
      <c r="P9026" s="28" t="str">
        <f t="shared" si="706"/>
        <v/>
      </c>
      <c r="Q9026" s="24" t="str">
        <f t="shared" ref="Q9026:Q9089" si="708">IFERROR(IF(J9026="","",MONTH(EOMONTH(J9026,(DAY(J9026)&gt;15)+0))),"")</f>
        <v/>
      </c>
      <c r="R9026" s="24" t="str">
        <f t="shared" ref="R9026:R9089" si="709">IFERROR(IF(J9026="","",IF(AND(MONTH(J9026)=12,Q9026=1),YEAR(J9026)+1,YEAR(J9026))),"")</f>
        <v/>
      </c>
      <c r="S9026" s="27" t="str">
        <f t="shared" ref="S9026:S9089" si="710">IF(OR(Q9026="",R9026=""),"",DATE(R9026,Q9026,1))</f>
        <v/>
      </c>
    </row>
    <row r="9027" spans="2:19" x14ac:dyDescent="0.3">
      <c r="B9027" s="24" t="str">
        <f>_xlfn.IFNA(VLOOKUP(A9027,list!B:C,2,FALSE),"")</f>
        <v/>
      </c>
      <c r="D9027" s="24" t="str">
        <f>_xlfn.IFNA(VLOOKUP(C9027,list!$G$2:$I$10,2,FALSE),"")</f>
        <v/>
      </c>
      <c r="E9027" s="24" t="str">
        <f>_xlfn.IFNA(VLOOKUP(C9027,list!G:I,3,FALSE),"")</f>
        <v/>
      </c>
      <c r="O9027" s="26" t="str">
        <f t="shared" si="707"/>
        <v/>
      </c>
      <c r="P9027" s="28" t="str">
        <f t="shared" ref="P9027:P9090" si="711">IFERROR(IF(J9027&gt;0,((J9027-H9027)/7),""),"")</f>
        <v/>
      </c>
      <c r="Q9027" s="24" t="str">
        <f t="shared" si="708"/>
        <v/>
      </c>
      <c r="R9027" s="24" t="str">
        <f t="shared" si="709"/>
        <v/>
      </c>
      <c r="S9027" s="27" t="str">
        <f t="shared" si="710"/>
        <v/>
      </c>
    </row>
    <row r="9028" spans="2:19" x14ac:dyDescent="0.3">
      <c r="B9028" s="24" t="str">
        <f>_xlfn.IFNA(VLOOKUP(A9028,list!B:C,2,FALSE),"")</f>
        <v/>
      </c>
      <c r="D9028" s="24" t="str">
        <f>_xlfn.IFNA(VLOOKUP(C9028,list!$G$2:$I$10,2,FALSE),"")</f>
        <v/>
      </c>
      <c r="E9028" s="24" t="str">
        <f>_xlfn.IFNA(VLOOKUP(C9028,list!G:I,3,FALSE),"")</f>
        <v/>
      </c>
      <c r="O9028" s="26" t="str">
        <f t="shared" si="707"/>
        <v/>
      </c>
      <c r="P9028" s="28" t="str">
        <f t="shared" si="711"/>
        <v/>
      </c>
      <c r="Q9028" s="24" t="str">
        <f t="shared" si="708"/>
        <v/>
      </c>
      <c r="R9028" s="24" t="str">
        <f t="shared" si="709"/>
        <v/>
      </c>
      <c r="S9028" s="27" t="str">
        <f t="shared" si="710"/>
        <v/>
      </c>
    </row>
    <row r="9029" spans="2:19" x14ac:dyDescent="0.3">
      <c r="B9029" s="24" t="str">
        <f>_xlfn.IFNA(VLOOKUP(A9029,list!B:C,2,FALSE),"")</f>
        <v/>
      </c>
      <c r="D9029" s="24" t="str">
        <f>_xlfn.IFNA(VLOOKUP(C9029,list!$G$2:$I$10,2,FALSE),"")</f>
        <v/>
      </c>
      <c r="E9029" s="24" t="str">
        <f>_xlfn.IFNA(VLOOKUP(C9029,list!G:I,3,FALSE),"")</f>
        <v/>
      </c>
      <c r="O9029" s="26" t="str">
        <f t="shared" si="707"/>
        <v/>
      </c>
      <c r="P9029" s="28" t="str">
        <f t="shared" si="711"/>
        <v/>
      </c>
      <c r="Q9029" s="24" t="str">
        <f t="shared" si="708"/>
        <v/>
      </c>
      <c r="R9029" s="24" t="str">
        <f t="shared" si="709"/>
        <v/>
      </c>
      <c r="S9029" s="27" t="str">
        <f t="shared" si="710"/>
        <v/>
      </c>
    </row>
    <row r="9030" spans="2:19" x14ac:dyDescent="0.3">
      <c r="B9030" s="24" t="str">
        <f>_xlfn.IFNA(VLOOKUP(A9030,list!B:C,2,FALSE),"")</f>
        <v/>
      </c>
      <c r="D9030" s="24" t="str">
        <f>_xlfn.IFNA(VLOOKUP(C9030,list!$G$2:$I$10,2,FALSE),"")</f>
        <v/>
      </c>
      <c r="E9030" s="24" t="str">
        <f>_xlfn.IFNA(VLOOKUP(C9030,list!G:I,3,FALSE),"")</f>
        <v/>
      </c>
      <c r="O9030" s="26" t="str">
        <f t="shared" si="707"/>
        <v/>
      </c>
      <c r="P9030" s="28" t="str">
        <f t="shared" si="711"/>
        <v/>
      </c>
      <c r="Q9030" s="24" t="str">
        <f t="shared" si="708"/>
        <v/>
      </c>
      <c r="R9030" s="24" t="str">
        <f t="shared" si="709"/>
        <v/>
      </c>
      <c r="S9030" s="27" t="str">
        <f t="shared" si="710"/>
        <v/>
      </c>
    </row>
    <row r="9031" spans="2:19" x14ac:dyDescent="0.3">
      <c r="B9031" s="24" t="str">
        <f>_xlfn.IFNA(VLOOKUP(A9031,list!B:C,2,FALSE),"")</f>
        <v/>
      </c>
      <c r="D9031" s="24" t="str">
        <f>_xlfn.IFNA(VLOOKUP(C9031,list!$G$2:$I$10,2,FALSE),"")</f>
        <v/>
      </c>
      <c r="E9031" s="24" t="str">
        <f>_xlfn.IFNA(VLOOKUP(C9031,list!G:I,3,FALSE),"")</f>
        <v/>
      </c>
      <c r="O9031" s="26" t="str">
        <f t="shared" si="707"/>
        <v/>
      </c>
      <c r="P9031" s="28" t="str">
        <f t="shared" si="711"/>
        <v/>
      </c>
      <c r="Q9031" s="24" t="str">
        <f t="shared" si="708"/>
        <v/>
      </c>
      <c r="R9031" s="24" t="str">
        <f t="shared" si="709"/>
        <v/>
      </c>
      <c r="S9031" s="27" t="str">
        <f t="shared" si="710"/>
        <v/>
      </c>
    </row>
    <row r="9032" spans="2:19" x14ac:dyDescent="0.3">
      <c r="B9032" s="24" t="str">
        <f>_xlfn.IFNA(VLOOKUP(A9032,list!B:C,2,FALSE),"")</f>
        <v/>
      </c>
      <c r="D9032" s="24" t="str">
        <f>_xlfn.IFNA(VLOOKUP(C9032,list!$G$2:$I$10,2,FALSE),"")</f>
        <v/>
      </c>
      <c r="E9032" s="24" t="str">
        <f>_xlfn.IFNA(VLOOKUP(C9032,list!G:I,3,FALSE),"")</f>
        <v/>
      </c>
      <c r="O9032" s="26" t="str">
        <f t="shared" si="707"/>
        <v/>
      </c>
      <c r="P9032" s="28" t="str">
        <f t="shared" si="711"/>
        <v/>
      </c>
      <c r="Q9032" s="24" t="str">
        <f t="shared" si="708"/>
        <v/>
      </c>
      <c r="R9032" s="24" t="str">
        <f t="shared" si="709"/>
        <v/>
      </c>
      <c r="S9032" s="27" t="str">
        <f t="shared" si="710"/>
        <v/>
      </c>
    </row>
    <row r="9033" spans="2:19" x14ac:dyDescent="0.3">
      <c r="B9033" s="24" t="str">
        <f>_xlfn.IFNA(VLOOKUP(A9033,list!B:C,2,FALSE),"")</f>
        <v/>
      </c>
      <c r="D9033" s="24" t="str">
        <f>_xlfn.IFNA(VLOOKUP(C9033,list!$G$2:$I$10,2,FALSE),"")</f>
        <v/>
      </c>
      <c r="E9033" s="24" t="str">
        <f>_xlfn.IFNA(VLOOKUP(C9033,list!G:I,3,FALSE),"")</f>
        <v/>
      </c>
      <c r="O9033" s="26" t="str">
        <f t="shared" si="707"/>
        <v/>
      </c>
      <c r="P9033" s="28" t="str">
        <f t="shared" si="711"/>
        <v/>
      </c>
      <c r="Q9033" s="24" t="str">
        <f t="shared" si="708"/>
        <v/>
      </c>
      <c r="R9033" s="24" t="str">
        <f t="shared" si="709"/>
        <v/>
      </c>
      <c r="S9033" s="27" t="str">
        <f t="shared" si="710"/>
        <v/>
      </c>
    </row>
    <row r="9034" spans="2:19" x14ac:dyDescent="0.3">
      <c r="B9034" s="24" t="str">
        <f>_xlfn.IFNA(VLOOKUP(A9034,list!B:C,2,FALSE),"")</f>
        <v/>
      </c>
      <c r="D9034" s="24" t="str">
        <f>_xlfn.IFNA(VLOOKUP(C9034,list!$G$2:$I$10,2,FALSE),"")</f>
        <v/>
      </c>
      <c r="E9034" s="24" t="str">
        <f>_xlfn.IFNA(VLOOKUP(C9034,list!G:I,3,FALSE),"")</f>
        <v/>
      </c>
      <c r="O9034" s="26" t="str">
        <f t="shared" si="707"/>
        <v/>
      </c>
      <c r="P9034" s="28" t="str">
        <f t="shared" si="711"/>
        <v/>
      </c>
      <c r="Q9034" s="24" t="str">
        <f t="shared" si="708"/>
        <v/>
      </c>
      <c r="R9034" s="24" t="str">
        <f t="shared" si="709"/>
        <v/>
      </c>
      <c r="S9034" s="27" t="str">
        <f t="shared" si="710"/>
        <v/>
      </c>
    </row>
    <row r="9035" spans="2:19" x14ac:dyDescent="0.3">
      <c r="B9035" s="24" t="str">
        <f>_xlfn.IFNA(VLOOKUP(A9035,list!B:C,2,FALSE),"")</f>
        <v/>
      </c>
      <c r="D9035" s="24" t="str">
        <f>_xlfn.IFNA(VLOOKUP(C9035,list!$G$2:$I$10,2,FALSE),"")</f>
        <v/>
      </c>
      <c r="E9035" s="24" t="str">
        <f>_xlfn.IFNA(VLOOKUP(C9035,list!G:I,3,FALSE),"")</f>
        <v/>
      </c>
      <c r="O9035" s="26" t="str">
        <f t="shared" si="707"/>
        <v/>
      </c>
      <c r="P9035" s="28" t="str">
        <f t="shared" si="711"/>
        <v/>
      </c>
      <c r="Q9035" s="24" t="str">
        <f t="shared" si="708"/>
        <v/>
      </c>
      <c r="R9035" s="24" t="str">
        <f t="shared" si="709"/>
        <v/>
      </c>
      <c r="S9035" s="27" t="str">
        <f t="shared" si="710"/>
        <v/>
      </c>
    </row>
    <row r="9036" spans="2:19" x14ac:dyDescent="0.3">
      <c r="B9036" s="24" t="str">
        <f>_xlfn.IFNA(VLOOKUP(A9036,list!B:C,2,FALSE),"")</f>
        <v/>
      </c>
      <c r="D9036" s="24" t="str">
        <f>_xlfn.IFNA(VLOOKUP(C9036,list!$G$2:$I$10,2,FALSE),"")</f>
        <v/>
      </c>
      <c r="E9036" s="24" t="str">
        <f>_xlfn.IFNA(VLOOKUP(C9036,list!G:I,3,FALSE),"")</f>
        <v/>
      </c>
      <c r="O9036" s="26" t="str">
        <f t="shared" si="707"/>
        <v/>
      </c>
      <c r="P9036" s="28" t="str">
        <f t="shared" si="711"/>
        <v/>
      </c>
      <c r="Q9036" s="24" t="str">
        <f t="shared" si="708"/>
        <v/>
      </c>
      <c r="R9036" s="24" t="str">
        <f t="shared" si="709"/>
        <v/>
      </c>
      <c r="S9036" s="27" t="str">
        <f t="shared" si="710"/>
        <v/>
      </c>
    </row>
    <row r="9037" spans="2:19" x14ac:dyDescent="0.3">
      <c r="B9037" s="24" t="str">
        <f>_xlfn.IFNA(VLOOKUP(A9037,list!B:C,2,FALSE),"")</f>
        <v/>
      </c>
      <c r="D9037" s="24" t="str">
        <f>_xlfn.IFNA(VLOOKUP(C9037,list!$G$2:$I$10,2,FALSE),"")</f>
        <v/>
      </c>
      <c r="E9037" s="24" t="str">
        <f>_xlfn.IFNA(VLOOKUP(C9037,list!G:I,3,FALSE),"")</f>
        <v/>
      </c>
      <c r="O9037" s="26" t="str">
        <f t="shared" si="707"/>
        <v/>
      </c>
      <c r="P9037" s="28" t="str">
        <f t="shared" si="711"/>
        <v/>
      </c>
      <c r="Q9037" s="24" t="str">
        <f t="shared" si="708"/>
        <v/>
      </c>
      <c r="R9037" s="24" t="str">
        <f t="shared" si="709"/>
        <v/>
      </c>
      <c r="S9037" s="27" t="str">
        <f t="shared" si="710"/>
        <v/>
      </c>
    </row>
    <row r="9038" spans="2:19" x14ac:dyDescent="0.3">
      <c r="B9038" s="24" t="str">
        <f>_xlfn.IFNA(VLOOKUP(A9038,list!B:C,2,FALSE),"")</f>
        <v/>
      </c>
      <c r="D9038" s="24" t="str">
        <f>_xlfn.IFNA(VLOOKUP(C9038,list!$G$2:$I$10,2,FALSE),"")</f>
        <v/>
      </c>
      <c r="E9038" s="24" t="str">
        <f>_xlfn.IFNA(VLOOKUP(C9038,list!G:I,3,FALSE),"")</f>
        <v/>
      </c>
      <c r="O9038" s="26" t="str">
        <f t="shared" si="707"/>
        <v/>
      </c>
      <c r="P9038" s="28" t="str">
        <f t="shared" si="711"/>
        <v/>
      </c>
      <c r="Q9038" s="24" t="str">
        <f t="shared" si="708"/>
        <v/>
      </c>
      <c r="R9038" s="24" t="str">
        <f t="shared" si="709"/>
        <v/>
      </c>
      <c r="S9038" s="27" t="str">
        <f t="shared" si="710"/>
        <v/>
      </c>
    </row>
    <row r="9039" spans="2:19" x14ac:dyDescent="0.3">
      <c r="B9039" s="24" t="str">
        <f>_xlfn.IFNA(VLOOKUP(A9039,list!B:C,2,FALSE),"")</f>
        <v/>
      </c>
      <c r="D9039" s="24" t="str">
        <f>_xlfn.IFNA(VLOOKUP(C9039,list!$G$2:$I$10,2,FALSE),"")</f>
        <v/>
      </c>
      <c r="E9039" s="24" t="str">
        <f>_xlfn.IFNA(VLOOKUP(C9039,list!G:I,3,FALSE),"")</f>
        <v/>
      </c>
      <c r="O9039" s="26" t="str">
        <f t="shared" si="707"/>
        <v/>
      </c>
      <c r="P9039" s="28" t="str">
        <f t="shared" si="711"/>
        <v/>
      </c>
      <c r="Q9039" s="24" t="str">
        <f t="shared" si="708"/>
        <v/>
      </c>
      <c r="R9039" s="24" t="str">
        <f t="shared" si="709"/>
        <v/>
      </c>
      <c r="S9039" s="27" t="str">
        <f t="shared" si="710"/>
        <v/>
      </c>
    </row>
    <row r="9040" spans="2:19" x14ac:dyDescent="0.3">
      <c r="B9040" s="24" t="str">
        <f>_xlfn.IFNA(VLOOKUP(A9040,list!B:C,2,FALSE),"")</f>
        <v/>
      </c>
      <c r="D9040" s="24" t="str">
        <f>_xlfn.IFNA(VLOOKUP(C9040,list!$G$2:$I$10,2,FALSE),"")</f>
        <v/>
      </c>
      <c r="E9040" s="24" t="str">
        <f>_xlfn.IFNA(VLOOKUP(C9040,list!G:I,3,FALSE),"")</f>
        <v/>
      </c>
      <c r="O9040" s="26" t="str">
        <f t="shared" si="707"/>
        <v/>
      </c>
      <c r="P9040" s="28" t="str">
        <f t="shared" si="711"/>
        <v/>
      </c>
      <c r="Q9040" s="24" t="str">
        <f t="shared" si="708"/>
        <v/>
      </c>
      <c r="R9040" s="24" t="str">
        <f t="shared" si="709"/>
        <v/>
      </c>
      <c r="S9040" s="27" t="str">
        <f t="shared" si="710"/>
        <v/>
      </c>
    </row>
    <row r="9041" spans="2:19" x14ac:dyDescent="0.3">
      <c r="B9041" s="24" t="str">
        <f>_xlfn.IFNA(VLOOKUP(A9041,list!B:C,2,FALSE),"")</f>
        <v/>
      </c>
      <c r="D9041" s="24" t="str">
        <f>_xlfn.IFNA(VLOOKUP(C9041,list!$G$2:$I$10,2,FALSE),"")</f>
        <v/>
      </c>
      <c r="E9041" s="24" t="str">
        <f>_xlfn.IFNA(VLOOKUP(C9041,list!G:I,3,FALSE),"")</f>
        <v/>
      </c>
      <c r="O9041" s="26" t="str">
        <f t="shared" si="707"/>
        <v/>
      </c>
      <c r="P9041" s="28" t="str">
        <f t="shared" si="711"/>
        <v/>
      </c>
      <c r="Q9041" s="24" t="str">
        <f t="shared" si="708"/>
        <v/>
      </c>
      <c r="R9041" s="24" t="str">
        <f t="shared" si="709"/>
        <v/>
      </c>
      <c r="S9041" s="27" t="str">
        <f t="shared" si="710"/>
        <v/>
      </c>
    </row>
    <row r="9042" spans="2:19" x14ac:dyDescent="0.3">
      <c r="B9042" s="24" t="str">
        <f>_xlfn.IFNA(VLOOKUP(A9042,list!B:C,2,FALSE),"")</f>
        <v/>
      </c>
      <c r="D9042" s="24" t="str">
        <f>_xlfn.IFNA(VLOOKUP(C9042,list!$G$2:$I$10,2,FALSE),"")</f>
        <v/>
      </c>
      <c r="E9042" s="24" t="str">
        <f>_xlfn.IFNA(VLOOKUP(C9042,list!G:I,3,FALSE),"")</f>
        <v/>
      </c>
      <c r="O9042" s="26" t="str">
        <f t="shared" si="707"/>
        <v/>
      </c>
      <c r="P9042" s="28" t="str">
        <f t="shared" si="711"/>
        <v/>
      </c>
      <c r="Q9042" s="24" t="str">
        <f t="shared" si="708"/>
        <v/>
      </c>
      <c r="R9042" s="24" t="str">
        <f t="shared" si="709"/>
        <v/>
      </c>
      <c r="S9042" s="27" t="str">
        <f t="shared" si="710"/>
        <v/>
      </c>
    </row>
    <row r="9043" spans="2:19" x14ac:dyDescent="0.3">
      <c r="B9043" s="24" t="str">
        <f>_xlfn.IFNA(VLOOKUP(A9043,list!B:C,2,FALSE),"")</f>
        <v/>
      </c>
      <c r="D9043" s="24" t="str">
        <f>_xlfn.IFNA(VLOOKUP(C9043,list!$G$2:$I$10,2,FALSE),"")</f>
        <v/>
      </c>
      <c r="E9043" s="24" t="str">
        <f>_xlfn.IFNA(VLOOKUP(C9043,list!G:I,3,FALSE),"")</f>
        <v/>
      </c>
      <c r="O9043" s="26" t="str">
        <f t="shared" si="707"/>
        <v/>
      </c>
      <c r="P9043" s="28" t="str">
        <f t="shared" si="711"/>
        <v/>
      </c>
      <c r="Q9043" s="24" t="str">
        <f t="shared" si="708"/>
        <v/>
      </c>
      <c r="R9043" s="24" t="str">
        <f t="shared" si="709"/>
        <v/>
      </c>
      <c r="S9043" s="27" t="str">
        <f t="shared" si="710"/>
        <v/>
      </c>
    </row>
    <row r="9044" spans="2:19" x14ac:dyDescent="0.3">
      <c r="B9044" s="24" t="str">
        <f>_xlfn.IFNA(VLOOKUP(A9044,list!B:C,2,FALSE),"")</f>
        <v/>
      </c>
      <c r="D9044" s="24" t="str">
        <f>_xlfn.IFNA(VLOOKUP(C9044,list!$G$2:$I$10,2,FALSE),"")</f>
        <v/>
      </c>
      <c r="E9044" s="24" t="str">
        <f>_xlfn.IFNA(VLOOKUP(C9044,list!G:I,3,FALSE),"")</f>
        <v/>
      </c>
      <c r="O9044" s="26" t="str">
        <f t="shared" si="707"/>
        <v/>
      </c>
      <c r="P9044" s="28" t="str">
        <f t="shared" si="711"/>
        <v/>
      </c>
      <c r="Q9044" s="24" t="str">
        <f t="shared" si="708"/>
        <v/>
      </c>
      <c r="R9044" s="24" t="str">
        <f t="shared" si="709"/>
        <v/>
      </c>
      <c r="S9044" s="27" t="str">
        <f t="shared" si="710"/>
        <v/>
      </c>
    </row>
    <row r="9045" spans="2:19" x14ac:dyDescent="0.3">
      <c r="B9045" s="24" t="str">
        <f>_xlfn.IFNA(VLOOKUP(A9045,list!B:C,2,FALSE),"")</f>
        <v/>
      </c>
      <c r="D9045" s="24" t="str">
        <f>_xlfn.IFNA(VLOOKUP(C9045,list!$G$2:$I$10,2,FALSE),"")</f>
        <v/>
      </c>
      <c r="E9045" s="24" t="str">
        <f>_xlfn.IFNA(VLOOKUP(C9045,list!G:I,3,FALSE),"")</f>
        <v/>
      </c>
      <c r="O9045" s="26" t="str">
        <f t="shared" si="707"/>
        <v/>
      </c>
      <c r="P9045" s="28" t="str">
        <f t="shared" si="711"/>
        <v/>
      </c>
      <c r="Q9045" s="24" t="str">
        <f t="shared" si="708"/>
        <v/>
      </c>
      <c r="R9045" s="24" t="str">
        <f t="shared" si="709"/>
        <v/>
      </c>
      <c r="S9045" s="27" t="str">
        <f t="shared" si="710"/>
        <v/>
      </c>
    </row>
    <row r="9046" spans="2:19" x14ac:dyDescent="0.3">
      <c r="B9046" s="24" t="str">
        <f>_xlfn.IFNA(VLOOKUP(A9046,list!B:C,2,FALSE),"")</f>
        <v/>
      </c>
      <c r="D9046" s="24" t="str">
        <f>_xlfn.IFNA(VLOOKUP(C9046,list!$G$2:$I$10,2,FALSE),"")</f>
        <v/>
      </c>
      <c r="E9046" s="24" t="str">
        <f>_xlfn.IFNA(VLOOKUP(C9046,list!G:I,3,FALSE),"")</f>
        <v/>
      </c>
      <c r="O9046" s="26" t="str">
        <f t="shared" si="707"/>
        <v/>
      </c>
      <c r="P9046" s="28" t="str">
        <f t="shared" si="711"/>
        <v/>
      </c>
      <c r="Q9046" s="24" t="str">
        <f t="shared" si="708"/>
        <v/>
      </c>
      <c r="R9046" s="24" t="str">
        <f t="shared" si="709"/>
        <v/>
      </c>
      <c r="S9046" s="27" t="str">
        <f t="shared" si="710"/>
        <v/>
      </c>
    </row>
    <row r="9047" spans="2:19" x14ac:dyDescent="0.3">
      <c r="B9047" s="24" t="str">
        <f>_xlfn.IFNA(VLOOKUP(A9047,list!B:C,2,FALSE),"")</f>
        <v/>
      </c>
      <c r="D9047" s="24" t="str">
        <f>_xlfn.IFNA(VLOOKUP(C9047,list!$G$2:$I$10,2,FALSE),"")</f>
        <v/>
      </c>
      <c r="E9047" s="24" t="str">
        <f>_xlfn.IFNA(VLOOKUP(C9047,list!G:I,3,FALSE),"")</f>
        <v/>
      </c>
      <c r="O9047" s="26" t="str">
        <f t="shared" si="707"/>
        <v/>
      </c>
      <c r="P9047" s="28" t="str">
        <f t="shared" si="711"/>
        <v/>
      </c>
      <c r="Q9047" s="24" t="str">
        <f t="shared" si="708"/>
        <v/>
      </c>
      <c r="R9047" s="24" t="str">
        <f t="shared" si="709"/>
        <v/>
      </c>
      <c r="S9047" s="27" t="str">
        <f t="shared" si="710"/>
        <v/>
      </c>
    </row>
    <row r="9048" spans="2:19" x14ac:dyDescent="0.3">
      <c r="B9048" s="24" t="str">
        <f>_xlfn.IFNA(VLOOKUP(A9048,list!B:C,2,FALSE),"")</f>
        <v/>
      </c>
      <c r="D9048" s="24" t="str">
        <f>_xlfn.IFNA(VLOOKUP(C9048,list!$G$2:$I$10,2,FALSE),"")</f>
        <v/>
      </c>
      <c r="E9048" s="24" t="str">
        <f>_xlfn.IFNA(VLOOKUP(C9048,list!G:I,3,FALSE),"")</f>
        <v/>
      </c>
      <c r="O9048" s="26" t="str">
        <f t="shared" si="707"/>
        <v/>
      </c>
      <c r="P9048" s="28" t="str">
        <f t="shared" si="711"/>
        <v/>
      </c>
      <c r="Q9048" s="24" t="str">
        <f t="shared" si="708"/>
        <v/>
      </c>
      <c r="R9048" s="24" t="str">
        <f t="shared" si="709"/>
        <v/>
      </c>
      <c r="S9048" s="27" t="str">
        <f t="shared" si="710"/>
        <v/>
      </c>
    </row>
    <row r="9049" spans="2:19" x14ac:dyDescent="0.3">
      <c r="B9049" s="24" t="str">
        <f>_xlfn.IFNA(VLOOKUP(A9049,list!B:C,2,FALSE),"")</f>
        <v/>
      </c>
      <c r="D9049" s="24" t="str">
        <f>_xlfn.IFNA(VLOOKUP(C9049,list!$G$2:$I$10,2,FALSE),"")</f>
        <v/>
      </c>
      <c r="E9049" s="24" t="str">
        <f>_xlfn.IFNA(VLOOKUP(C9049,list!G:I,3,FALSE),"")</f>
        <v/>
      </c>
      <c r="O9049" s="26" t="str">
        <f t="shared" si="707"/>
        <v/>
      </c>
      <c r="P9049" s="28" t="str">
        <f t="shared" si="711"/>
        <v/>
      </c>
      <c r="Q9049" s="24" t="str">
        <f t="shared" si="708"/>
        <v/>
      </c>
      <c r="R9049" s="24" t="str">
        <f t="shared" si="709"/>
        <v/>
      </c>
      <c r="S9049" s="27" t="str">
        <f t="shared" si="710"/>
        <v/>
      </c>
    </row>
    <row r="9050" spans="2:19" x14ac:dyDescent="0.3">
      <c r="B9050" s="24" t="str">
        <f>_xlfn.IFNA(VLOOKUP(A9050,list!B:C,2,FALSE),"")</f>
        <v/>
      </c>
      <c r="D9050" s="24" t="str">
        <f>_xlfn.IFNA(VLOOKUP(C9050,list!$G$2:$I$10,2,FALSE),"")</f>
        <v/>
      </c>
      <c r="E9050" s="24" t="str">
        <f>_xlfn.IFNA(VLOOKUP(C9050,list!G:I,3,FALSE),"")</f>
        <v/>
      </c>
      <c r="O9050" s="26" t="str">
        <f t="shared" si="707"/>
        <v/>
      </c>
      <c r="P9050" s="28" t="str">
        <f t="shared" si="711"/>
        <v/>
      </c>
      <c r="Q9050" s="24" t="str">
        <f t="shared" si="708"/>
        <v/>
      </c>
      <c r="R9050" s="24" t="str">
        <f t="shared" si="709"/>
        <v/>
      </c>
      <c r="S9050" s="27" t="str">
        <f t="shared" si="710"/>
        <v/>
      </c>
    </row>
    <row r="9051" spans="2:19" x14ac:dyDescent="0.3">
      <c r="B9051" s="24" t="str">
        <f>_xlfn.IFNA(VLOOKUP(A9051,list!B:C,2,FALSE),"")</f>
        <v/>
      </c>
      <c r="D9051" s="24" t="str">
        <f>_xlfn.IFNA(VLOOKUP(C9051,list!$G$2:$I$10,2,FALSE),"")</f>
        <v/>
      </c>
      <c r="E9051" s="24" t="str">
        <f>_xlfn.IFNA(VLOOKUP(C9051,list!G:I,3,FALSE),"")</f>
        <v/>
      </c>
      <c r="O9051" s="26" t="str">
        <f t="shared" si="707"/>
        <v/>
      </c>
      <c r="P9051" s="28" t="str">
        <f t="shared" si="711"/>
        <v/>
      </c>
      <c r="Q9051" s="24" t="str">
        <f t="shared" si="708"/>
        <v/>
      </c>
      <c r="R9051" s="24" t="str">
        <f t="shared" si="709"/>
        <v/>
      </c>
      <c r="S9051" s="27" t="str">
        <f t="shared" si="710"/>
        <v/>
      </c>
    </row>
    <row r="9052" spans="2:19" x14ac:dyDescent="0.3">
      <c r="B9052" s="24" t="str">
        <f>_xlfn.IFNA(VLOOKUP(A9052,list!B:C,2,FALSE),"")</f>
        <v/>
      </c>
      <c r="D9052" s="24" t="str">
        <f>_xlfn.IFNA(VLOOKUP(C9052,list!$G$2:$I$10,2,FALSE),"")</f>
        <v/>
      </c>
      <c r="E9052" s="24" t="str">
        <f>_xlfn.IFNA(VLOOKUP(C9052,list!G:I,3,FALSE),"")</f>
        <v/>
      </c>
      <c r="O9052" s="26" t="str">
        <f t="shared" si="707"/>
        <v/>
      </c>
      <c r="P9052" s="28" t="str">
        <f t="shared" si="711"/>
        <v/>
      </c>
      <c r="Q9052" s="24" t="str">
        <f t="shared" si="708"/>
        <v/>
      </c>
      <c r="R9052" s="24" t="str">
        <f t="shared" si="709"/>
        <v/>
      </c>
      <c r="S9052" s="27" t="str">
        <f t="shared" si="710"/>
        <v/>
      </c>
    </row>
    <row r="9053" spans="2:19" x14ac:dyDescent="0.3">
      <c r="B9053" s="24" t="str">
        <f>_xlfn.IFNA(VLOOKUP(A9053,list!B:C,2,FALSE),"")</f>
        <v/>
      </c>
      <c r="D9053" s="24" t="str">
        <f>_xlfn.IFNA(VLOOKUP(C9053,list!$G$2:$I$10,2,FALSE),"")</f>
        <v/>
      </c>
      <c r="E9053" s="24" t="str">
        <f>_xlfn.IFNA(VLOOKUP(C9053,list!G:I,3,FALSE),"")</f>
        <v/>
      </c>
      <c r="O9053" s="26" t="str">
        <f t="shared" si="707"/>
        <v/>
      </c>
      <c r="P9053" s="28" t="str">
        <f t="shared" si="711"/>
        <v/>
      </c>
      <c r="Q9053" s="24" t="str">
        <f t="shared" si="708"/>
        <v/>
      </c>
      <c r="R9053" s="24" t="str">
        <f t="shared" si="709"/>
        <v/>
      </c>
      <c r="S9053" s="27" t="str">
        <f t="shared" si="710"/>
        <v/>
      </c>
    </row>
    <row r="9054" spans="2:19" x14ac:dyDescent="0.3">
      <c r="B9054" s="24" t="str">
        <f>_xlfn.IFNA(VLOOKUP(A9054,list!B:C,2,FALSE),"")</f>
        <v/>
      </c>
      <c r="D9054" s="24" t="str">
        <f>_xlfn.IFNA(VLOOKUP(C9054,list!$G$2:$I$10,2,FALSE),"")</f>
        <v/>
      </c>
      <c r="E9054" s="24" t="str">
        <f>_xlfn.IFNA(VLOOKUP(C9054,list!G:I,3,FALSE),"")</f>
        <v/>
      </c>
      <c r="O9054" s="26" t="str">
        <f t="shared" si="707"/>
        <v/>
      </c>
      <c r="P9054" s="28" t="str">
        <f t="shared" si="711"/>
        <v/>
      </c>
      <c r="Q9054" s="24" t="str">
        <f t="shared" si="708"/>
        <v/>
      </c>
      <c r="R9054" s="24" t="str">
        <f t="shared" si="709"/>
        <v/>
      </c>
      <c r="S9054" s="27" t="str">
        <f t="shared" si="710"/>
        <v/>
      </c>
    </row>
    <row r="9055" spans="2:19" x14ac:dyDescent="0.3">
      <c r="B9055" s="24" t="str">
        <f>_xlfn.IFNA(VLOOKUP(A9055,list!B:C,2,FALSE),"")</f>
        <v/>
      </c>
      <c r="D9055" s="24" t="str">
        <f>_xlfn.IFNA(VLOOKUP(C9055,list!$G$2:$I$10,2,FALSE),"")</f>
        <v/>
      </c>
      <c r="E9055" s="24" t="str">
        <f>_xlfn.IFNA(VLOOKUP(C9055,list!G:I,3,FALSE),"")</f>
        <v/>
      </c>
      <c r="O9055" s="26" t="str">
        <f t="shared" si="707"/>
        <v/>
      </c>
      <c r="P9055" s="28" t="str">
        <f t="shared" si="711"/>
        <v/>
      </c>
      <c r="Q9055" s="24" t="str">
        <f t="shared" si="708"/>
        <v/>
      </c>
      <c r="R9055" s="24" t="str">
        <f t="shared" si="709"/>
        <v/>
      </c>
      <c r="S9055" s="27" t="str">
        <f t="shared" si="710"/>
        <v/>
      </c>
    </row>
    <row r="9056" spans="2:19" x14ac:dyDescent="0.3">
      <c r="B9056" s="24" t="str">
        <f>_xlfn.IFNA(VLOOKUP(A9056,list!B:C,2,FALSE),"")</f>
        <v/>
      </c>
      <c r="D9056" s="24" t="str">
        <f>_xlfn.IFNA(VLOOKUP(C9056,list!$G$2:$I$10,2,FALSE),"")</f>
        <v/>
      </c>
      <c r="E9056" s="24" t="str">
        <f>_xlfn.IFNA(VLOOKUP(C9056,list!G:I,3,FALSE),"")</f>
        <v/>
      </c>
      <c r="O9056" s="26" t="str">
        <f t="shared" si="707"/>
        <v/>
      </c>
      <c r="P9056" s="28" t="str">
        <f t="shared" si="711"/>
        <v/>
      </c>
      <c r="Q9056" s="24" t="str">
        <f t="shared" si="708"/>
        <v/>
      </c>
      <c r="R9056" s="24" t="str">
        <f t="shared" si="709"/>
        <v/>
      </c>
      <c r="S9056" s="27" t="str">
        <f t="shared" si="710"/>
        <v/>
      </c>
    </row>
    <row r="9057" spans="2:19" x14ac:dyDescent="0.3">
      <c r="B9057" s="24" t="str">
        <f>_xlfn.IFNA(VLOOKUP(A9057,list!B:C,2,FALSE),"")</f>
        <v/>
      </c>
      <c r="D9057" s="24" t="str">
        <f>_xlfn.IFNA(VLOOKUP(C9057,list!$G$2:$I$10,2,FALSE),"")</f>
        <v/>
      </c>
      <c r="E9057" s="24" t="str">
        <f>_xlfn.IFNA(VLOOKUP(C9057,list!G:I,3,FALSE),"")</f>
        <v/>
      </c>
      <c r="O9057" s="26" t="str">
        <f t="shared" si="707"/>
        <v/>
      </c>
      <c r="P9057" s="28" t="str">
        <f t="shared" si="711"/>
        <v/>
      </c>
      <c r="Q9057" s="24" t="str">
        <f t="shared" si="708"/>
        <v/>
      </c>
      <c r="R9057" s="24" t="str">
        <f t="shared" si="709"/>
        <v/>
      </c>
      <c r="S9057" s="27" t="str">
        <f t="shared" si="710"/>
        <v/>
      </c>
    </row>
    <row r="9058" spans="2:19" x14ac:dyDescent="0.3">
      <c r="B9058" s="24" t="str">
        <f>_xlfn.IFNA(VLOOKUP(A9058,list!B:C,2,FALSE),"")</f>
        <v/>
      </c>
      <c r="D9058" s="24" t="str">
        <f>_xlfn.IFNA(VLOOKUP(C9058,list!$G$2:$I$10,2,FALSE),"")</f>
        <v/>
      </c>
      <c r="E9058" s="24" t="str">
        <f>_xlfn.IFNA(VLOOKUP(C9058,list!G:I,3,FALSE),"")</f>
        <v/>
      </c>
      <c r="O9058" s="26" t="str">
        <f t="shared" si="707"/>
        <v/>
      </c>
      <c r="P9058" s="28" t="str">
        <f t="shared" si="711"/>
        <v/>
      </c>
      <c r="Q9058" s="24" t="str">
        <f t="shared" si="708"/>
        <v/>
      </c>
      <c r="R9058" s="24" t="str">
        <f t="shared" si="709"/>
        <v/>
      </c>
      <c r="S9058" s="27" t="str">
        <f t="shared" si="710"/>
        <v/>
      </c>
    </row>
    <row r="9059" spans="2:19" x14ac:dyDescent="0.3">
      <c r="B9059" s="24" t="str">
        <f>_xlfn.IFNA(VLOOKUP(A9059,list!B:C,2,FALSE),"")</f>
        <v/>
      </c>
      <c r="D9059" s="24" t="str">
        <f>_xlfn.IFNA(VLOOKUP(C9059,list!$G$2:$I$10,2,FALSE),"")</f>
        <v/>
      </c>
      <c r="E9059" s="24" t="str">
        <f>_xlfn.IFNA(VLOOKUP(C9059,list!G:I,3,FALSE),"")</f>
        <v/>
      </c>
      <c r="O9059" s="26" t="str">
        <f t="shared" si="707"/>
        <v/>
      </c>
      <c r="P9059" s="28" t="str">
        <f t="shared" si="711"/>
        <v/>
      </c>
      <c r="Q9059" s="24" t="str">
        <f t="shared" si="708"/>
        <v/>
      </c>
      <c r="R9059" s="24" t="str">
        <f t="shared" si="709"/>
        <v/>
      </c>
      <c r="S9059" s="27" t="str">
        <f t="shared" si="710"/>
        <v/>
      </c>
    </row>
    <row r="9060" spans="2:19" x14ac:dyDescent="0.3">
      <c r="B9060" s="24" t="str">
        <f>_xlfn.IFNA(VLOOKUP(A9060,list!B:C,2,FALSE),"")</f>
        <v/>
      </c>
      <c r="D9060" s="24" t="str">
        <f>_xlfn.IFNA(VLOOKUP(C9060,list!$G$2:$I$10,2,FALSE),"")</f>
        <v/>
      </c>
      <c r="E9060" s="24" t="str">
        <f>_xlfn.IFNA(VLOOKUP(C9060,list!G:I,3,FALSE),"")</f>
        <v/>
      </c>
      <c r="O9060" s="26" t="str">
        <f t="shared" si="707"/>
        <v/>
      </c>
      <c r="P9060" s="28" t="str">
        <f t="shared" si="711"/>
        <v/>
      </c>
      <c r="Q9060" s="24" t="str">
        <f t="shared" si="708"/>
        <v/>
      </c>
      <c r="R9060" s="24" t="str">
        <f t="shared" si="709"/>
        <v/>
      </c>
      <c r="S9060" s="27" t="str">
        <f t="shared" si="710"/>
        <v/>
      </c>
    </row>
    <row r="9061" spans="2:19" x14ac:dyDescent="0.3">
      <c r="B9061" s="24" t="str">
        <f>_xlfn.IFNA(VLOOKUP(A9061,list!B:C,2,FALSE),"")</f>
        <v/>
      </c>
      <c r="D9061" s="24" t="str">
        <f>_xlfn.IFNA(VLOOKUP(C9061,list!$G$2:$I$10,2,FALSE),"")</f>
        <v/>
      </c>
      <c r="E9061" s="24" t="str">
        <f>_xlfn.IFNA(VLOOKUP(C9061,list!G:I,3,FALSE),"")</f>
        <v/>
      </c>
      <c r="O9061" s="26" t="str">
        <f t="shared" si="707"/>
        <v/>
      </c>
      <c r="P9061" s="28" t="str">
        <f t="shared" si="711"/>
        <v/>
      </c>
      <c r="Q9061" s="24" t="str">
        <f t="shared" si="708"/>
        <v/>
      </c>
      <c r="R9061" s="24" t="str">
        <f t="shared" si="709"/>
        <v/>
      </c>
      <c r="S9061" s="27" t="str">
        <f t="shared" si="710"/>
        <v/>
      </c>
    </row>
    <row r="9062" spans="2:19" x14ac:dyDescent="0.3">
      <c r="B9062" s="24" t="str">
        <f>_xlfn.IFNA(VLOOKUP(A9062,list!B:C,2,FALSE),"")</f>
        <v/>
      </c>
      <c r="D9062" s="24" t="str">
        <f>_xlfn.IFNA(VLOOKUP(C9062,list!$G$2:$I$10,2,FALSE),"")</f>
        <v/>
      </c>
      <c r="E9062" s="24" t="str">
        <f>_xlfn.IFNA(VLOOKUP(C9062,list!G:I,3,FALSE),"")</f>
        <v/>
      </c>
      <c r="O9062" s="26" t="str">
        <f t="shared" si="707"/>
        <v/>
      </c>
      <c r="P9062" s="28" t="str">
        <f t="shared" si="711"/>
        <v/>
      </c>
      <c r="Q9062" s="24" t="str">
        <f t="shared" si="708"/>
        <v/>
      </c>
      <c r="R9062" s="24" t="str">
        <f t="shared" si="709"/>
        <v/>
      </c>
      <c r="S9062" s="27" t="str">
        <f t="shared" si="710"/>
        <v/>
      </c>
    </row>
    <row r="9063" spans="2:19" x14ac:dyDescent="0.3">
      <c r="B9063" s="24" t="str">
        <f>_xlfn.IFNA(VLOOKUP(A9063,list!B:C,2,FALSE),"")</f>
        <v/>
      </c>
      <c r="D9063" s="24" t="str">
        <f>_xlfn.IFNA(VLOOKUP(C9063,list!$G$2:$I$10,2,FALSE),"")</f>
        <v/>
      </c>
      <c r="E9063" s="24" t="str">
        <f>_xlfn.IFNA(VLOOKUP(C9063,list!G:I,3,FALSE),"")</f>
        <v/>
      </c>
      <c r="O9063" s="26" t="str">
        <f t="shared" si="707"/>
        <v/>
      </c>
      <c r="P9063" s="28" t="str">
        <f t="shared" si="711"/>
        <v/>
      </c>
      <c r="Q9063" s="24" t="str">
        <f t="shared" si="708"/>
        <v/>
      </c>
      <c r="R9063" s="24" t="str">
        <f t="shared" si="709"/>
        <v/>
      </c>
      <c r="S9063" s="27" t="str">
        <f t="shared" si="710"/>
        <v/>
      </c>
    </row>
    <row r="9064" spans="2:19" x14ac:dyDescent="0.3">
      <c r="B9064" s="24" t="str">
        <f>_xlfn.IFNA(VLOOKUP(A9064,list!B:C,2,FALSE),"")</f>
        <v/>
      </c>
      <c r="D9064" s="24" t="str">
        <f>_xlfn.IFNA(VLOOKUP(C9064,list!$G$2:$I$10,2,FALSE),"")</f>
        <v/>
      </c>
      <c r="E9064" s="24" t="str">
        <f>_xlfn.IFNA(VLOOKUP(C9064,list!G:I,3,FALSE),"")</f>
        <v/>
      </c>
      <c r="O9064" s="26" t="str">
        <f t="shared" si="707"/>
        <v/>
      </c>
      <c r="P9064" s="28" t="str">
        <f t="shared" si="711"/>
        <v/>
      </c>
      <c r="Q9064" s="24" t="str">
        <f t="shared" si="708"/>
        <v/>
      </c>
      <c r="R9064" s="24" t="str">
        <f t="shared" si="709"/>
        <v/>
      </c>
      <c r="S9064" s="27" t="str">
        <f t="shared" si="710"/>
        <v/>
      </c>
    </row>
    <row r="9065" spans="2:19" x14ac:dyDescent="0.3">
      <c r="B9065" s="24" t="str">
        <f>_xlfn.IFNA(VLOOKUP(A9065,list!B:C,2,FALSE),"")</f>
        <v/>
      </c>
      <c r="D9065" s="24" t="str">
        <f>_xlfn.IFNA(VLOOKUP(C9065,list!$G$2:$I$10,2,FALSE),"")</f>
        <v/>
      </c>
      <c r="E9065" s="24" t="str">
        <f>_xlfn.IFNA(VLOOKUP(C9065,list!G:I,3,FALSE),"")</f>
        <v/>
      </c>
      <c r="O9065" s="26" t="str">
        <f t="shared" si="707"/>
        <v/>
      </c>
      <c r="P9065" s="28" t="str">
        <f t="shared" si="711"/>
        <v/>
      </c>
      <c r="Q9065" s="24" t="str">
        <f t="shared" si="708"/>
        <v/>
      </c>
      <c r="R9065" s="24" t="str">
        <f t="shared" si="709"/>
        <v/>
      </c>
      <c r="S9065" s="27" t="str">
        <f t="shared" si="710"/>
        <v/>
      </c>
    </row>
    <row r="9066" spans="2:19" x14ac:dyDescent="0.3">
      <c r="B9066" s="24" t="str">
        <f>_xlfn.IFNA(VLOOKUP(A9066,list!B:C,2,FALSE),"")</f>
        <v/>
      </c>
      <c r="D9066" s="24" t="str">
        <f>_xlfn.IFNA(VLOOKUP(C9066,list!$G$2:$I$10,2,FALSE),"")</f>
        <v/>
      </c>
      <c r="E9066" s="24" t="str">
        <f>_xlfn.IFNA(VLOOKUP(C9066,list!G:I,3,FALSE),"")</f>
        <v/>
      </c>
      <c r="O9066" s="26" t="str">
        <f t="shared" si="707"/>
        <v/>
      </c>
      <c r="P9066" s="28" t="str">
        <f t="shared" si="711"/>
        <v/>
      </c>
      <c r="Q9066" s="24" t="str">
        <f t="shared" si="708"/>
        <v/>
      </c>
      <c r="R9066" s="24" t="str">
        <f t="shared" si="709"/>
        <v/>
      </c>
      <c r="S9066" s="27" t="str">
        <f t="shared" si="710"/>
        <v/>
      </c>
    </row>
    <row r="9067" spans="2:19" x14ac:dyDescent="0.3">
      <c r="B9067" s="24" t="str">
        <f>_xlfn.IFNA(VLOOKUP(A9067,list!B:C,2,FALSE),"")</f>
        <v/>
      </c>
      <c r="D9067" s="24" t="str">
        <f>_xlfn.IFNA(VLOOKUP(C9067,list!$G$2:$I$10,2,FALSE),"")</f>
        <v/>
      </c>
      <c r="E9067" s="24" t="str">
        <f>_xlfn.IFNA(VLOOKUP(C9067,list!G:I,3,FALSE),"")</f>
        <v/>
      </c>
      <c r="O9067" s="26" t="str">
        <f t="shared" si="707"/>
        <v/>
      </c>
      <c r="P9067" s="28" t="str">
        <f t="shared" si="711"/>
        <v/>
      </c>
      <c r="Q9067" s="24" t="str">
        <f t="shared" si="708"/>
        <v/>
      </c>
      <c r="R9067" s="24" t="str">
        <f t="shared" si="709"/>
        <v/>
      </c>
      <c r="S9067" s="27" t="str">
        <f t="shared" si="710"/>
        <v/>
      </c>
    </row>
    <row r="9068" spans="2:19" x14ac:dyDescent="0.3">
      <c r="B9068" s="24" t="str">
        <f>_xlfn.IFNA(VLOOKUP(A9068,list!B:C,2,FALSE),"")</f>
        <v/>
      </c>
      <c r="D9068" s="24" t="str">
        <f>_xlfn.IFNA(VLOOKUP(C9068,list!$G$2:$I$10,2,FALSE),"")</f>
        <v/>
      </c>
      <c r="E9068" s="24" t="str">
        <f>_xlfn.IFNA(VLOOKUP(C9068,list!G:I,3,FALSE),"")</f>
        <v/>
      </c>
      <c r="O9068" s="26" t="str">
        <f t="shared" si="707"/>
        <v/>
      </c>
      <c r="P9068" s="28" t="str">
        <f t="shared" si="711"/>
        <v/>
      </c>
      <c r="Q9068" s="24" t="str">
        <f t="shared" si="708"/>
        <v/>
      </c>
      <c r="R9068" s="24" t="str">
        <f t="shared" si="709"/>
        <v/>
      </c>
      <c r="S9068" s="27" t="str">
        <f t="shared" si="710"/>
        <v/>
      </c>
    </row>
    <row r="9069" spans="2:19" x14ac:dyDescent="0.3">
      <c r="B9069" s="24" t="str">
        <f>_xlfn.IFNA(VLOOKUP(A9069,list!B:C,2,FALSE),"")</f>
        <v/>
      </c>
      <c r="D9069" s="24" t="str">
        <f>_xlfn.IFNA(VLOOKUP(C9069,list!$G$2:$I$10,2,FALSE),"")</f>
        <v/>
      </c>
      <c r="E9069" s="24" t="str">
        <f>_xlfn.IFNA(VLOOKUP(C9069,list!G:I,3,FALSE),"")</f>
        <v/>
      </c>
      <c r="O9069" s="26" t="str">
        <f t="shared" si="707"/>
        <v/>
      </c>
      <c r="P9069" s="28" t="str">
        <f t="shared" si="711"/>
        <v/>
      </c>
      <c r="Q9069" s="24" t="str">
        <f t="shared" si="708"/>
        <v/>
      </c>
      <c r="R9069" s="24" t="str">
        <f t="shared" si="709"/>
        <v/>
      </c>
      <c r="S9069" s="27" t="str">
        <f t="shared" si="710"/>
        <v/>
      </c>
    </row>
    <row r="9070" spans="2:19" x14ac:dyDescent="0.3">
      <c r="B9070" s="24" t="str">
        <f>_xlfn.IFNA(VLOOKUP(A9070,list!B:C,2,FALSE),"")</f>
        <v/>
      </c>
      <c r="D9070" s="24" t="str">
        <f>_xlfn.IFNA(VLOOKUP(C9070,list!$G$2:$I$10,2,FALSE),"")</f>
        <v/>
      </c>
      <c r="E9070" s="24" t="str">
        <f>_xlfn.IFNA(VLOOKUP(C9070,list!G:I,3,FALSE),"")</f>
        <v/>
      </c>
      <c r="O9070" s="26" t="str">
        <f t="shared" si="707"/>
        <v/>
      </c>
      <c r="P9070" s="28" t="str">
        <f t="shared" si="711"/>
        <v/>
      </c>
      <c r="Q9070" s="24" t="str">
        <f t="shared" si="708"/>
        <v/>
      </c>
      <c r="R9070" s="24" t="str">
        <f t="shared" si="709"/>
        <v/>
      </c>
      <c r="S9070" s="27" t="str">
        <f t="shared" si="710"/>
        <v/>
      </c>
    </row>
    <row r="9071" spans="2:19" x14ac:dyDescent="0.3">
      <c r="B9071" s="24" t="str">
        <f>_xlfn.IFNA(VLOOKUP(A9071,list!B:C,2,FALSE),"")</f>
        <v/>
      </c>
      <c r="D9071" s="24" t="str">
        <f>_xlfn.IFNA(VLOOKUP(C9071,list!$G$2:$I$10,2,FALSE),"")</f>
        <v/>
      </c>
      <c r="E9071" s="24" t="str">
        <f>_xlfn.IFNA(VLOOKUP(C9071,list!G:I,3,FALSE),"")</f>
        <v/>
      </c>
      <c r="O9071" s="26" t="str">
        <f t="shared" si="707"/>
        <v/>
      </c>
      <c r="P9071" s="28" t="str">
        <f t="shared" si="711"/>
        <v/>
      </c>
      <c r="Q9071" s="24" t="str">
        <f t="shared" si="708"/>
        <v/>
      </c>
      <c r="R9071" s="24" t="str">
        <f t="shared" si="709"/>
        <v/>
      </c>
      <c r="S9071" s="27" t="str">
        <f t="shared" si="710"/>
        <v/>
      </c>
    </row>
    <row r="9072" spans="2:19" x14ac:dyDescent="0.3">
      <c r="B9072" s="24" t="str">
        <f>_xlfn.IFNA(VLOOKUP(A9072,list!B:C,2,FALSE),"")</f>
        <v/>
      </c>
      <c r="D9072" s="24" t="str">
        <f>_xlfn.IFNA(VLOOKUP(C9072,list!$G$2:$I$10,2,FALSE),"")</f>
        <v/>
      </c>
      <c r="E9072" s="24" t="str">
        <f>_xlfn.IFNA(VLOOKUP(C9072,list!G:I,3,FALSE),"")</f>
        <v/>
      </c>
      <c r="O9072" s="26" t="str">
        <f t="shared" si="707"/>
        <v/>
      </c>
      <c r="P9072" s="28" t="str">
        <f t="shared" si="711"/>
        <v/>
      </c>
      <c r="Q9072" s="24" t="str">
        <f t="shared" si="708"/>
        <v/>
      </c>
      <c r="R9072" s="24" t="str">
        <f t="shared" si="709"/>
        <v/>
      </c>
      <c r="S9072" s="27" t="str">
        <f t="shared" si="710"/>
        <v/>
      </c>
    </row>
    <row r="9073" spans="2:19" x14ac:dyDescent="0.3">
      <c r="B9073" s="24" t="str">
        <f>_xlfn.IFNA(VLOOKUP(A9073,list!B:C,2,FALSE),"")</f>
        <v/>
      </c>
      <c r="D9073" s="24" t="str">
        <f>_xlfn.IFNA(VLOOKUP(C9073,list!$G$2:$I$10,2,FALSE),"")</f>
        <v/>
      </c>
      <c r="E9073" s="24" t="str">
        <f>_xlfn.IFNA(VLOOKUP(C9073,list!G:I,3,FALSE),"")</f>
        <v/>
      </c>
      <c r="O9073" s="26" t="str">
        <f t="shared" si="707"/>
        <v/>
      </c>
      <c r="P9073" s="28" t="str">
        <f t="shared" si="711"/>
        <v/>
      </c>
      <c r="Q9073" s="24" t="str">
        <f t="shared" si="708"/>
        <v/>
      </c>
      <c r="R9073" s="24" t="str">
        <f t="shared" si="709"/>
        <v/>
      </c>
      <c r="S9073" s="27" t="str">
        <f t="shared" si="710"/>
        <v/>
      </c>
    </row>
    <row r="9074" spans="2:19" x14ac:dyDescent="0.3">
      <c r="B9074" s="24" t="str">
        <f>_xlfn.IFNA(VLOOKUP(A9074,list!B:C,2,FALSE),"")</f>
        <v/>
      </c>
      <c r="D9074" s="24" t="str">
        <f>_xlfn.IFNA(VLOOKUP(C9074,list!$G$2:$I$10,2,FALSE),"")</f>
        <v/>
      </c>
      <c r="E9074" s="24" t="str">
        <f>_xlfn.IFNA(VLOOKUP(C9074,list!G:I,3,FALSE),"")</f>
        <v/>
      </c>
      <c r="O9074" s="26" t="str">
        <f t="shared" si="707"/>
        <v/>
      </c>
      <c r="P9074" s="28" t="str">
        <f t="shared" si="711"/>
        <v/>
      </c>
      <c r="Q9074" s="24" t="str">
        <f t="shared" si="708"/>
        <v/>
      </c>
      <c r="R9074" s="24" t="str">
        <f t="shared" si="709"/>
        <v/>
      </c>
      <c r="S9074" s="27" t="str">
        <f t="shared" si="710"/>
        <v/>
      </c>
    </row>
    <row r="9075" spans="2:19" x14ac:dyDescent="0.3">
      <c r="B9075" s="24" t="str">
        <f>_xlfn.IFNA(VLOOKUP(A9075,list!B:C,2,FALSE),"")</f>
        <v/>
      </c>
      <c r="D9075" s="24" t="str">
        <f>_xlfn.IFNA(VLOOKUP(C9075,list!$G$2:$I$10,2,FALSE),"")</f>
        <v/>
      </c>
      <c r="E9075" s="24" t="str">
        <f>_xlfn.IFNA(VLOOKUP(C9075,list!G:I,3,FALSE),"")</f>
        <v/>
      </c>
      <c r="O9075" s="26" t="str">
        <f t="shared" si="707"/>
        <v/>
      </c>
      <c r="P9075" s="28" t="str">
        <f t="shared" si="711"/>
        <v/>
      </c>
      <c r="Q9075" s="24" t="str">
        <f t="shared" si="708"/>
        <v/>
      </c>
      <c r="R9075" s="24" t="str">
        <f t="shared" si="709"/>
        <v/>
      </c>
      <c r="S9075" s="27" t="str">
        <f t="shared" si="710"/>
        <v/>
      </c>
    </row>
    <row r="9076" spans="2:19" x14ac:dyDescent="0.3">
      <c r="B9076" s="24" t="str">
        <f>_xlfn.IFNA(VLOOKUP(A9076,list!B:C,2,FALSE),"")</f>
        <v/>
      </c>
      <c r="D9076" s="24" t="str">
        <f>_xlfn.IFNA(VLOOKUP(C9076,list!$G$2:$I$10,2,FALSE),"")</f>
        <v/>
      </c>
      <c r="E9076" s="24" t="str">
        <f>_xlfn.IFNA(VLOOKUP(C9076,list!G:I,3,FALSE),"")</f>
        <v/>
      </c>
      <c r="O9076" s="26" t="str">
        <f t="shared" si="707"/>
        <v/>
      </c>
      <c r="P9076" s="28" t="str">
        <f t="shared" si="711"/>
        <v/>
      </c>
      <c r="Q9076" s="24" t="str">
        <f t="shared" si="708"/>
        <v/>
      </c>
      <c r="R9076" s="24" t="str">
        <f t="shared" si="709"/>
        <v/>
      </c>
      <c r="S9076" s="27" t="str">
        <f t="shared" si="710"/>
        <v/>
      </c>
    </row>
    <row r="9077" spans="2:19" x14ac:dyDescent="0.3">
      <c r="B9077" s="24" t="str">
        <f>_xlfn.IFNA(VLOOKUP(A9077,list!B:C,2,FALSE),"")</f>
        <v/>
      </c>
      <c r="D9077" s="24" t="str">
        <f>_xlfn.IFNA(VLOOKUP(C9077,list!$G$2:$I$10,2,FALSE),"")</f>
        <v/>
      </c>
      <c r="E9077" s="24" t="str">
        <f>_xlfn.IFNA(VLOOKUP(C9077,list!G:I,3,FALSE),"")</f>
        <v/>
      </c>
      <c r="O9077" s="26" t="str">
        <f t="shared" si="707"/>
        <v/>
      </c>
      <c r="P9077" s="28" t="str">
        <f t="shared" si="711"/>
        <v/>
      </c>
      <c r="Q9077" s="24" t="str">
        <f t="shared" si="708"/>
        <v/>
      </c>
      <c r="R9077" s="24" t="str">
        <f t="shared" si="709"/>
        <v/>
      </c>
      <c r="S9077" s="27" t="str">
        <f t="shared" si="710"/>
        <v/>
      </c>
    </row>
    <row r="9078" spans="2:19" x14ac:dyDescent="0.3">
      <c r="B9078" s="24" t="str">
        <f>_xlfn.IFNA(VLOOKUP(A9078,list!B:C,2,FALSE),"")</f>
        <v/>
      </c>
      <c r="D9078" s="24" t="str">
        <f>_xlfn.IFNA(VLOOKUP(C9078,list!$G$2:$I$10,2,FALSE),"")</f>
        <v/>
      </c>
      <c r="E9078" s="24" t="str">
        <f>_xlfn.IFNA(VLOOKUP(C9078,list!G:I,3,FALSE),"")</f>
        <v/>
      </c>
      <c r="O9078" s="26" t="str">
        <f t="shared" si="707"/>
        <v/>
      </c>
      <c r="P9078" s="28" t="str">
        <f t="shared" si="711"/>
        <v/>
      </c>
      <c r="Q9078" s="24" t="str">
        <f t="shared" si="708"/>
        <v/>
      </c>
      <c r="R9078" s="24" t="str">
        <f t="shared" si="709"/>
        <v/>
      </c>
      <c r="S9078" s="27" t="str">
        <f t="shared" si="710"/>
        <v/>
      </c>
    </row>
    <row r="9079" spans="2:19" x14ac:dyDescent="0.3">
      <c r="B9079" s="24" t="str">
        <f>_xlfn.IFNA(VLOOKUP(A9079,list!B:C,2,FALSE),"")</f>
        <v/>
      </c>
      <c r="D9079" s="24" t="str">
        <f>_xlfn.IFNA(VLOOKUP(C9079,list!$G$2:$I$10,2,FALSE),"")</f>
        <v/>
      </c>
      <c r="E9079" s="24" t="str">
        <f>_xlfn.IFNA(VLOOKUP(C9079,list!G:I,3,FALSE),"")</f>
        <v/>
      </c>
      <c r="O9079" s="26" t="str">
        <f t="shared" si="707"/>
        <v/>
      </c>
      <c r="P9079" s="28" t="str">
        <f t="shared" si="711"/>
        <v/>
      </c>
      <c r="Q9079" s="24" t="str">
        <f t="shared" si="708"/>
        <v/>
      </c>
      <c r="R9079" s="24" t="str">
        <f t="shared" si="709"/>
        <v/>
      </c>
      <c r="S9079" s="27" t="str">
        <f t="shared" si="710"/>
        <v/>
      </c>
    </row>
    <row r="9080" spans="2:19" x14ac:dyDescent="0.3">
      <c r="B9080" s="24" t="str">
        <f>_xlfn.IFNA(VLOOKUP(A9080,list!B:C,2,FALSE),"")</f>
        <v/>
      </c>
      <c r="D9080" s="24" t="str">
        <f>_xlfn.IFNA(VLOOKUP(C9080,list!$G$2:$I$10,2,FALSE),"")</f>
        <v/>
      </c>
      <c r="E9080" s="24" t="str">
        <f>_xlfn.IFNA(VLOOKUP(C9080,list!G:I,3,FALSE),"")</f>
        <v/>
      </c>
      <c r="O9080" s="26" t="str">
        <f t="shared" si="707"/>
        <v/>
      </c>
      <c r="P9080" s="28" t="str">
        <f t="shared" si="711"/>
        <v/>
      </c>
      <c r="Q9080" s="24" t="str">
        <f t="shared" si="708"/>
        <v/>
      </c>
      <c r="R9080" s="24" t="str">
        <f t="shared" si="709"/>
        <v/>
      </c>
      <c r="S9080" s="27" t="str">
        <f t="shared" si="710"/>
        <v/>
      </c>
    </row>
    <row r="9081" spans="2:19" x14ac:dyDescent="0.3">
      <c r="B9081" s="24" t="str">
        <f>_xlfn.IFNA(VLOOKUP(A9081,list!B:C,2,FALSE),"")</f>
        <v/>
      </c>
      <c r="D9081" s="24" t="str">
        <f>_xlfn.IFNA(VLOOKUP(C9081,list!$G$2:$I$10,2,FALSE),"")</f>
        <v/>
      </c>
      <c r="E9081" s="24" t="str">
        <f>_xlfn.IFNA(VLOOKUP(C9081,list!G:I,3,FALSE),"")</f>
        <v/>
      </c>
      <c r="O9081" s="26" t="str">
        <f t="shared" si="707"/>
        <v/>
      </c>
      <c r="P9081" s="28" t="str">
        <f t="shared" si="711"/>
        <v/>
      </c>
      <c r="Q9081" s="24" t="str">
        <f t="shared" si="708"/>
        <v/>
      </c>
      <c r="R9081" s="24" t="str">
        <f t="shared" si="709"/>
        <v/>
      </c>
      <c r="S9081" s="27" t="str">
        <f t="shared" si="710"/>
        <v/>
      </c>
    </row>
    <row r="9082" spans="2:19" x14ac:dyDescent="0.3">
      <c r="B9082" s="24" t="str">
        <f>_xlfn.IFNA(VLOOKUP(A9082,list!B:C,2,FALSE),"")</f>
        <v/>
      </c>
      <c r="D9082" s="24" t="str">
        <f>_xlfn.IFNA(VLOOKUP(C9082,list!$G$2:$I$10,2,FALSE),"")</f>
        <v/>
      </c>
      <c r="E9082" s="24" t="str">
        <f>_xlfn.IFNA(VLOOKUP(C9082,list!G:I,3,FALSE),"")</f>
        <v/>
      </c>
      <c r="O9082" s="26" t="str">
        <f t="shared" si="707"/>
        <v/>
      </c>
      <c r="P9082" s="28" t="str">
        <f t="shared" si="711"/>
        <v/>
      </c>
      <c r="Q9082" s="24" t="str">
        <f t="shared" si="708"/>
        <v/>
      </c>
      <c r="R9082" s="24" t="str">
        <f t="shared" si="709"/>
        <v/>
      </c>
      <c r="S9082" s="27" t="str">
        <f t="shared" si="710"/>
        <v/>
      </c>
    </row>
    <row r="9083" spans="2:19" x14ac:dyDescent="0.3">
      <c r="B9083" s="24" t="str">
        <f>_xlfn.IFNA(VLOOKUP(A9083,list!B:C,2,FALSE),"")</f>
        <v/>
      </c>
      <c r="D9083" s="24" t="str">
        <f>_xlfn.IFNA(VLOOKUP(C9083,list!$G$2:$I$10,2,FALSE),"")</f>
        <v/>
      </c>
      <c r="E9083" s="24" t="str">
        <f>_xlfn.IFNA(VLOOKUP(C9083,list!G:I,3,FALSE),"")</f>
        <v/>
      </c>
      <c r="O9083" s="26" t="str">
        <f t="shared" si="707"/>
        <v/>
      </c>
      <c r="P9083" s="28" t="str">
        <f t="shared" si="711"/>
        <v/>
      </c>
      <c r="Q9083" s="24" t="str">
        <f t="shared" si="708"/>
        <v/>
      </c>
      <c r="R9083" s="24" t="str">
        <f t="shared" si="709"/>
        <v/>
      </c>
      <c r="S9083" s="27" t="str">
        <f t="shared" si="710"/>
        <v/>
      </c>
    </row>
    <row r="9084" spans="2:19" x14ac:dyDescent="0.3">
      <c r="B9084" s="24" t="str">
        <f>_xlfn.IFNA(VLOOKUP(A9084,list!B:C,2,FALSE),"")</f>
        <v/>
      </c>
      <c r="D9084" s="24" t="str">
        <f>_xlfn.IFNA(VLOOKUP(C9084,list!$G$2:$I$10,2,FALSE),"")</f>
        <v/>
      </c>
      <c r="E9084" s="24" t="str">
        <f>_xlfn.IFNA(VLOOKUP(C9084,list!G:I,3,FALSE),"")</f>
        <v/>
      </c>
      <c r="O9084" s="26" t="str">
        <f t="shared" si="707"/>
        <v/>
      </c>
      <c r="P9084" s="28" t="str">
        <f t="shared" si="711"/>
        <v/>
      </c>
      <c r="Q9084" s="24" t="str">
        <f t="shared" si="708"/>
        <v/>
      </c>
      <c r="R9084" s="24" t="str">
        <f t="shared" si="709"/>
        <v/>
      </c>
      <c r="S9084" s="27" t="str">
        <f t="shared" si="710"/>
        <v/>
      </c>
    </row>
    <row r="9085" spans="2:19" x14ac:dyDescent="0.3">
      <c r="B9085" s="24" t="str">
        <f>_xlfn.IFNA(VLOOKUP(A9085,list!B:C,2,FALSE),"")</f>
        <v/>
      </c>
      <c r="D9085" s="24" t="str">
        <f>_xlfn.IFNA(VLOOKUP(C9085,list!$G$2:$I$10,2,FALSE),"")</f>
        <v/>
      </c>
      <c r="E9085" s="24" t="str">
        <f>_xlfn.IFNA(VLOOKUP(C9085,list!G:I,3,FALSE),"")</f>
        <v/>
      </c>
      <c r="O9085" s="26" t="str">
        <f t="shared" si="707"/>
        <v/>
      </c>
      <c r="P9085" s="28" t="str">
        <f t="shared" si="711"/>
        <v/>
      </c>
      <c r="Q9085" s="24" t="str">
        <f t="shared" si="708"/>
        <v/>
      </c>
      <c r="R9085" s="24" t="str">
        <f t="shared" si="709"/>
        <v/>
      </c>
      <c r="S9085" s="27" t="str">
        <f t="shared" si="710"/>
        <v/>
      </c>
    </row>
    <row r="9086" spans="2:19" x14ac:dyDescent="0.3">
      <c r="B9086" s="24" t="str">
        <f>_xlfn.IFNA(VLOOKUP(A9086,list!B:C,2,FALSE),"")</f>
        <v/>
      </c>
      <c r="D9086" s="24" t="str">
        <f>_xlfn.IFNA(VLOOKUP(C9086,list!$G$2:$I$10,2,FALSE),"")</f>
        <v/>
      </c>
      <c r="E9086" s="24" t="str">
        <f>_xlfn.IFNA(VLOOKUP(C9086,list!G:I,3,FALSE),"")</f>
        <v/>
      </c>
      <c r="O9086" s="26" t="str">
        <f t="shared" si="707"/>
        <v/>
      </c>
      <c r="P9086" s="28" t="str">
        <f t="shared" si="711"/>
        <v/>
      </c>
      <c r="Q9086" s="24" t="str">
        <f t="shared" si="708"/>
        <v/>
      </c>
      <c r="R9086" s="24" t="str">
        <f t="shared" si="709"/>
        <v/>
      </c>
      <c r="S9086" s="27" t="str">
        <f t="shared" si="710"/>
        <v/>
      </c>
    </row>
    <row r="9087" spans="2:19" x14ac:dyDescent="0.3">
      <c r="B9087" s="24" t="str">
        <f>_xlfn.IFNA(VLOOKUP(A9087,list!B:C,2,FALSE),"")</f>
        <v/>
      </c>
      <c r="D9087" s="24" t="str">
        <f>_xlfn.IFNA(VLOOKUP(C9087,list!$G$2:$I$10,2,FALSE),"")</f>
        <v/>
      </c>
      <c r="E9087" s="24" t="str">
        <f>_xlfn.IFNA(VLOOKUP(C9087,list!G:I,3,FALSE),"")</f>
        <v/>
      </c>
      <c r="O9087" s="26" t="str">
        <f t="shared" si="707"/>
        <v/>
      </c>
      <c r="P9087" s="28" t="str">
        <f t="shared" si="711"/>
        <v/>
      </c>
      <c r="Q9087" s="24" t="str">
        <f t="shared" si="708"/>
        <v/>
      </c>
      <c r="R9087" s="24" t="str">
        <f t="shared" si="709"/>
        <v/>
      </c>
      <c r="S9087" s="27" t="str">
        <f t="shared" si="710"/>
        <v/>
      </c>
    </row>
    <row r="9088" spans="2:19" x14ac:dyDescent="0.3">
      <c r="B9088" s="24" t="str">
        <f>_xlfn.IFNA(VLOOKUP(A9088,list!B:C,2,FALSE),"")</f>
        <v/>
      </c>
      <c r="D9088" s="24" t="str">
        <f>_xlfn.IFNA(VLOOKUP(C9088,list!$G$2:$I$10,2,FALSE),"")</f>
        <v/>
      </c>
      <c r="E9088" s="24" t="str">
        <f>_xlfn.IFNA(VLOOKUP(C9088,list!G:I,3,FALSE),"")</f>
        <v/>
      </c>
      <c r="O9088" s="26" t="str">
        <f t="shared" si="707"/>
        <v/>
      </c>
      <c r="P9088" s="28" t="str">
        <f t="shared" si="711"/>
        <v/>
      </c>
      <c r="Q9088" s="24" t="str">
        <f t="shared" si="708"/>
        <v/>
      </c>
      <c r="R9088" s="24" t="str">
        <f t="shared" si="709"/>
        <v/>
      </c>
      <c r="S9088" s="27" t="str">
        <f t="shared" si="710"/>
        <v/>
      </c>
    </row>
    <row r="9089" spans="2:19" x14ac:dyDescent="0.3">
      <c r="B9089" s="24" t="str">
        <f>_xlfn.IFNA(VLOOKUP(A9089,list!B:C,2,FALSE),"")</f>
        <v/>
      </c>
      <c r="D9089" s="24" t="str">
        <f>_xlfn.IFNA(VLOOKUP(C9089,list!$G$2:$I$10,2,FALSE),"")</f>
        <v/>
      </c>
      <c r="E9089" s="24" t="str">
        <f>_xlfn.IFNA(VLOOKUP(C9089,list!G:I,3,FALSE),"")</f>
        <v/>
      </c>
      <c r="O9089" s="26" t="str">
        <f t="shared" si="707"/>
        <v/>
      </c>
      <c r="P9089" s="28" t="str">
        <f t="shared" si="711"/>
        <v/>
      </c>
      <c r="Q9089" s="24" t="str">
        <f t="shared" si="708"/>
        <v/>
      </c>
      <c r="R9089" s="24" t="str">
        <f t="shared" si="709"/>
        <v/>
      </c>
      <c r="S9089" s="27" t="str">
        <f t="shared" si="710"/>
        <v/>
      </c>
    </row>
    <row r="9090" spans="2:19" x14ac:dyDescent="0.3">
      <c r="B9090" s="24" t="str">
        <f>_xlfn.IFNA(VLOOKUP(A9090,list!B:C,2,FALSE),"")</f>
        <v/>
      </c>
      <c r="D9090" s="24" t="str">
        <f>_xlfn.IFNA(VLOOKUP(C9090,list!$G$2:$I$10,2,FALSE),"")</f>
        <v/>
      </c>
      <c r="E9090" s="24" t="str">
        <f>_xlfn.IFNA(VLOOKUP(C9090,list!G:I,3,FALSE),"")</f>
        <v/>
      </c>
      <c r="O9090" s="26" t="str">
        <f t="shared" ref="O9090:O9153" si="712">IFERROR(IF(H9090="","",DATE(YEAR(H9090),MONTH(H9090),1)),"")</f>
        <v/>
      </c>
      <c r="P9090" s="28" t="str">
        <f t="shared" si="711"/>
        <v/>
      </c>
      <c r="Q9090" s="24" t="str">
        <f t="shared" ref="Q9090:Q9153" si="713">IFERROR(IF(J9090="","",MONTH(EOMONTH(J9090,(DAY(J9090)&gt;15)+0))),"")</f>
        <v/>
      </c>
      <c r="R9090" s="24" t="str">
        <f t="shared" ref="R9090:R9153" si="714">IFERROR(IF(J9090="","",IF(AND(MONTH(J9090)=12,Q9090=1),YEAR(J9090)+1,YEAR(J9090))),"")</f>
        <v/>
      </c>
      <c r="S9090" s="27" t="str">
        <f t="shared" ref="S9090:S9153" si="715">IF(OR(Q9090="",R9090=""),"",DATE(R9090,Q9090,1))</f>
        <v/>
      </c>
    </row>
    <row r="9091" spans="2:19" x14ac:dyDescent="0.3">
      <c r="B9091" s="24" t="str">
        <f>_xlfn.IFNA(VLOOKUP(A9091,list!B:C,2,FALSE),"")</f>
        <v/>
      </c>
      <c r="D9091" s="24" t="str">
        <f>_xlfn.IFNA(VLOOKUP(C9091,list!$G$2:$I$10,2,FALSE),"")</f>
        <v/>
      </c>
      <c r="E9091" s="24" t="str">
        <f>_xlfn.IFNA(VLOOKUP(C9091,list!G:I,3,FALSE),"")</f>
        <v/>
      </c>
      <c r="O9091" s="26" t="str">
        <f t="shared" si="712"/>
        <v/>
      </c>
      <c r="P9091" s="28" t="str">
        <f t="shared" ref="P9091:P9154" si="716">IFERROR(IF(J9091&gt;0,((J9091-H9091)/7),""),"")</f>
        <v/>
      </c>
      <c r="Q9091" s="24" t="str">
        <f t="shared" si="713"/>
        <v/>
      </c>
      <c r="R9091" s="24" t="str">
        <f t="shared" si="714"/>
        <v/>
      </c>
      <c r="S9091" s="27" t="str">
        <f t="shared" si="715"/>
        <v/>
      </c>
    </row>
    <row r="9092" spans="2:19" x14ac:dyDescent="0.3">
      <c r="B9092" s="24" t="str">
        <f>_xlfn.IFNA(VLOOKUP(A9092,list!B:C,2,FALSE),"")</f>
        <v/>
      </c>
      <c r="D9092" s="24" t="str">
        <f>_xlfn.IFNA(VLOOKUP(C9092,list!$G$2:$I$10,2,FALSE),"")</f>
        <v/>
      </c>
      <c r="E9092" s="24" t="str">
        <f>_xlfn.IFNA(VLOOKUP(C9092,list!G:I,3,FALSE),"")</f>
        <v/>
      </c>
      <c r="O9092" s="26" t="str">
        <f t="shared" si="712"/>
        <v/>
      </c>
      <c r="P9092" s="28" t="str">
        <f t="shared" si="716"/>
        <v/>
      </c>
      <c r="Q9092" s="24" t="str">
        <f t="shared" si="713"/>
        <v/>
      </c>
      <c r="R9092" s="24" t="str">
        <f t="shared" si="714"/>
        <v/>
      </c>
      <c r="S9092" s="27" t="str">
        <f t="shared" si="715"/>
        <v/>
      </c>
    </row>
    <row r="9093" spans="2:19" x14ac:dyDescent="0.3">
      <c r="B9093" s="24" t="str">
        <f>_xlfn.IFNA(VLOOKUP(A9093,list!B:C,2,FALSE),"")</f>
        <v/>
      </c>
      <c r="D9093" s="24" t="str">
        <f>_xlfn.IFNA(VLOOKUP(C9093,list!$G$2:$I$10,2,FALSE),"")</f>
        <v/>
      </c>
      <c r="E9093" s="24" t="str">
        <f>_xlfn.IFNA(VLOOKUP(C9093,list!G:I,3,FALSE),"")</f>
        <v/>
      </c>
      <c r="O9093" s="26" t="str">
        <f t="shared" si="712"/>
        <v/>
      </c>
      <c r="P9093" s="28" t="str">
        <f t="shared" si="716"/>
        <v/>
      </c>
      <c r="Q9093" s="24" t="str">
        <f t="shared" si="713"/>
        <v/>
      </c>
      <c r="R9093" s="24" t="str">
        <f t="shared" si="714"/>
        <v/>
      </c>
      <c r="S9093" s="27" t="str">
        <f t="shared" si="715"/>
        <v/>
      </c>
    </row>
    <row r="9094" spans="2:19" x14ac:dyDescent="0.3">
      <c r="B9094" s="24" t="str">
        <f>_xlfn.IFNA(VLOOKUP(A9094,list!B:C,2,FALSE),"")</f>
        <v/>
      </c>
      <c r="D9094" s="24" t="str">
        <f>_xlfn.IFNA(VLOOKUP(C9094,list!$G$2:$I$10,2,FALSE),"")</f>
        <v/>
      </c>
      <c r="E9094" s="24" t="str">
        <f>_xlfn.IFNA(VLOOKUP(C9094,list!G:I,3,FALSE),"")</f>
        <v/>
      </c>
      <c r="O9094" s="26" t="str">
        <f t="shared" si="712"/>
        <v/>
      </c>
      <c r="P9094" s="28" t="str">
        <f t="shared" si="716"/>
        <v/>
      </c>
      <c r="Q9094" s="24" t="str">
        <f t="shared" si="713"/>
        <v/>
      </c>
      <c r="R9094" s="24" t="str">
        <f t="shared" si="714"/>
        <v/>
      </c>
      <c r="S9094" s="27" t="str">
        <f t="shared" si="715"/>
        <v/>
      </c>
    </row>
    <row r="9095" spans="2:19" x14ac:dyDescent="0.3">
      <c r="B9095" s="24" t="str">
        <f>_xlfn.IFNA(VLOOKUP(A9095,list!B:C,2,FALSE),"")</f>
        <v/>
      </c>
      <c r="D9095" s="24" t="str">
        <f>_xlfn.IFNA(VLOOKUP(C9095,list!$G$2:$I$10,2,FALSE),"")</f>
        <v/>
      </c>
      <c r="E9095" s="24" t="str">
        <f>_xlfn.IFNA(VLOOKUP(C9095,list!G:I,3,FALSE),"")</f>
        <v/>
      </c>
      <c r="O9095" s="26" t="str">
        <f t="shared" si="712"/>
        <v/>
      </c>
      <c r="P9095" s="28" t="str">
        <f t="shared" si="716"/>
        <v/>
      </c>
      <c r="Q9095" s="24" t="str">
        <f t="shared" si="713"/>
        <v/>
      </c>
      <c r="R9095" s="24" t="str">
        <f t="shared" si="714"/>
        <v/>
      </c>
      <c r="S9095" s="27" t="str">
        <f t="shared" si="715"/>
        <v/>
      </c>
    </row>
    <row r="9096" spans="2:19" x14ac:dyDescent="0.3">
      <c r="B9096" s="24" t="str">
        <f>_xlfn.IFNA(VLOOKUP(A9096,list!B:C,2,FALSE),"")</f>
        <v/>
      </c>
      <c r="D9096" s="24" t="str">
        <f>_xlfn.IFNA(VLOOKUP(C9096,list!$G$2:$I$10,2,FALSE),"")</f>
        <v/>
      </c>
      <c r="E9096" s="24" t="str">
        <f>_xlfn.IFNA(VLOOKUP(C9096,list!G:I,3,FALSE),"")</f>
        <v/>
      </c>
      <c r="O9096" s="26" t="str">
        <f t="shared" si="712"/>
        <v/>
      </c>
      <c r="P9096" s="28" t="str">
        <f t="shared" si="716"/>
        <v/>
      </c>
      <c r="Q9096" s="24" t="str">
        <f t="shared" si="713"/>
        <v/>
      </c>
      <c r="R9096" s="24" t="str">
        <f t="shared" si="714"/>
        <v/>
      </c>
      <c r="S9096" s="27" t="str">
        <f t="shared" si="715"/>
        <v/>
      </c>
    </row>
    <row r="9097" spans="2:19" x14ac:dyDescent="0.3">
      <c r="B9097" s="24" t="str">
        <f>_xlfn.IFNA(VLOOKUP(A9097,list!B:C,2,FALSE),"")</f>
        <v/>
      </c>
      <c r="D9097" s="24" t="str">
        <f>_xlfn.IFNA(VLOOKUP(C9097,list!$G$2:$I$10,2,FALSE),"")</f>
        <v/>
      </c>
      <c r="E9097" s="24" t="str">
        <f>_xlfn.IFNA(VLOOKUP(C9097,list!G:I,3,FALSE),"")</f>
        <v/>
      </c>
      <c r="O9097" s="26" t="str">
        <f t="shared" si="712"/>
        <v/>
      </c>
      <c r="P9097" s="28" t="str">
        <f t="shared" si="716"/>
        <v/>
      </c>
      <c r="Q9097" s="24" t="str">
        <f t="shared" si="713"/>
        <v/>
      </c>
      <c r="R9097" s="24" t="str">
        <f t="shared" si="714"/>
        <v/>
      </c>
      <c r="S9097" s="27" t="str">
        <f t="shared" si="715"/>
        <v/>
      </c>
    </row>
    <row r="9098" spans="2:19" x14ac:dyDescent="0.3">
      <c r="B9098" s="24" t="str">
        <f>_xlfn.IFNA(VLOOKUP(A9098,list!B:C,2,FALSE),"")</f>
        <v/>
      </c>
      <c r="D9098" s="24" t="str">
        <f>_xlfn.IFNA(VLOOKUP(C9098,list!$G$2:$I$10,2,FALSE),"")</f>
        <v/>
      </c>
      <c r="E9098" s="24" t="str">
        <f>_xlfn.IFNA(VLOOKUP(C9098,list!G:I,3,FALSE),"")</f>
        <v/>
      </c>
      <c r="O9098" s="26" t="str">
        <f t="shared" si="712"/>
        <v/>
      </c>
      <c r="P9098" s="28" t="str">
        <f t="shared" si="716"/>
        <v/>
      </c>
      <c r="Q9098" s="24" t="str">
        <f t="shared" si="713"/>
        <v/>
      </c>
      <c r="R9098" s="24" t="str">
        <f t="shared" si="714"/>
        <v/>
      </c>
      <c r="S9098" s="27" t="str">
        <f t="shared" si="715"/>
        <v/>
      </c>
    </row>
    <row r="9099" spans="2:19" x14ac:dyDescent="0.3">
      <c r="B9099" s="24" t="str">
        <f>_xlfn.IFNA(VLOOKUP(A9099,list!B:C,2,FALSE),"")</f>
        <v/>
      </c>
      <c r="D9099" s="24" t="str">
        <f>_xlfn.IFNA(VLOOKUP(C9099,list!$G$2:$I$10,2,FALSE),"")</f>
        <v/>
      </c>
      <c r="E9099" s="24" t="str">
        <f>_xlfn.IFNA(VLOOKUP(C9099,list!G:I,3,FALSE),"")</f>
        <v/>
      </c>
      <c r="O9099" s="26" t="str">
        <f t="shared" si="712"/>
        <v/>
      </c>
      <c r="P9099" s="28" t="str">
        <f t="shared" si="716"/>
        <v/>
      </c>
      <c r="Q9099" s="24" t="str">
        <f t="shared" si="713"/>
        <v/>
      </c>
      <c r="R9099" s="24" t="str">
        <f t="shared" si="714"/>
        <v/>
      </c>
      <c r="S9099" s="27" t="str">
        <f t="shared" si="715"/>
        <v/>
      </c>
    </row>
    <row r="9100" spans="2:19" x14ac:dyDescent="0.3">
      <c r="B9100" s="24" t="str">
        <f>_xlfn.IFNA(VLOOKUP(A9100,list!B:C,2,FALSE),"")</f>
        <v/>
      </c>
      <c r="D9100" s="24" t="str">
        <f>_xlfn.IFNA(VLOOKUP(C9100,list!$G$2:$I$10,2,FALSE),"")</f>
        <v/>
      </c>
      <c r="E9100" s="24" t="str">
        <f>_xlfn.IFNA(VLOOKUP(C9100,list!G:I,3,FALSE),"")</f>
        <v/>
      </c>
      <c r="O9100" s="26" t="str">
        <f t="shared" si="712"/>
        <v/>
      </c>
      <c r="P9100" s="28" t="str">
        <f t="shared" si="716"/>
        <v/>
      </c>
      <c r="Q9100" s="24" t="str">
        <f t="shared" si="713"/>
        <v/>
      </c>
      <c r="R9100" s="24" t="str">
        <f t="shared" si="714"/>
        <v/>
      </c>
      <c r="S9100" s="27" t="str">
        <f t="shared" si="715"/>
        <v/>
      </c>
    </row>
    <row r="9101" spans="2:19" x14ac:dyDescent="0.3">
      <c r="B9101" s="24" t="str">
        <f>_xlfn.IFNA(VLOOKUP(A9101,list!B:C,2,FALSE),"")</f>
        <v/>
      </c>
      <c r="D9101" s="24" t="str">
        <f>_xlfn.IFNA(VLOOKUP(C9101,list!$G$2:$I$10,2,FALSE),"")</f>
        <v/>
      </c>
      <c r="E9101" s="24" t="str">
        <f>_xlfn.IFNA(VLOOKUP(C9101,list!G:I,3,FALSE),"")</f>
        <v/>
      </c>
      <c r="O9101" s="26" t="str">
        <f t="shared" si="712"/>
        <v/>
      </c>
      <c r="P9101" s="28" t="str">
        <f t="shared" si="716"/>
        <v/>
      </c>
      <c r="Q9101" s="24" t="str">
        <f t="shared" si="713"/>
        <v/>
      </c>
      <c r="R9101" s="24" t="str">
        <f t="shared" si="714"/>
        <v/>
      </c>
      <c r="S9101" s="27" t="str">
        <f t="shared" si="715"/>
        <v/>
      </c>
    </row>
    <row r="9102" spans="2:19" x14ac:dyDescent="0.3">
      <c r="B9102" s="24" t="str">
        <f>_xlfn.IFNA(VLOOKUP(A9102,list!B:C,2,FALSE),"")</f>
        <v/>
      </c>
      <c r="D9102" s="24" t="str">
        <f>_xlfn.IFNA(VLOOKUP(C9102,list!$G$2:$I$10,2,FALSE),"")</f>
        <v/>
      </c>
      <c r="E9102" s="24" t="str">
        <f>_xlfn.IFNA(VLOOKUP(C9102,list!G:I,3,FALSE),"")</f>
        <v/>
      </c>
      <c r="O9102" s="26" t="str">
        <f t="shared" si="712"/>
        <v/>
      </c>
      <c r="P9102" s="28" t="str">
        <f t="shared" si="716"/>
        <v/>
      </c>
      <c r="Q9102" s="24" t="str">
        <f t="shared" si="713"/>
        <v/>
      </c>
      <c r="R9102" s="24" t="str">
        <f t="shared" si="714"/>
        <v/>
      </c>
      <c r="S9102" s="27" t="str">
        <f t="shared" si="715"/>
        <v/>
      </c>
    </row>
    <row r="9103" spans="2:19" x14ac:dyDescent="0.3">
      <c r="B9103" s="24" t="str">
        <f>_xlfn.IFNA(VLOOKUP(A9103,list!B:C,2,FALSE),"")</f>
        <v/>
      </c>
      <c r="D9103" s="24" t="str">
        <f>_xlfn.IFNA(VLOOKUP(C9103,list!$G$2:$I$10,2,FALSE),"")</f>
        <v/>
      </c>
      <c r="E9103" s="24" t="str">
        <f>_xlfn.IFNA(VLOOKUP(C9103,list!G:I,3,FALSE),"")</f>
        <v/>
      </c>
      <c r="O9103" s="26" t="str">
        <f t="shared" si="712"/>
        <v/>
      </c>
      <c r="P9103" s="28" t="str">
        <f t="shared" si="716"/>
        <v/>
      </c>
      <c r="Q9103" s="24" t="str">
        <f t="shared" si="713"/>
        <v/>
      </c>
      <c r="R9103" s="24" t="str">
        <f t="shared" si="714"/>
        <v/>
      </c>
      <c r="S9103" s="27" t="str">
        <f t="shared" si="715"/>
        <v/>
      </c>
    </row>
    <row r="9104" spans="2:19" x14ac:dyDescent="0.3">
      <c r="B9104" s="24" t="str">
        <f>_xlfn.IFNA(VLOOKUP(A9104,list!B:C,2,FALSE),"")</f>
        <v/>
      </c>
      <c r="D9104" s="24" t="str">
        <f>_xlfn.IFNA(VLOOKUP(C9104,list!$G$2:$I$10,2,FALSE),"")</f>
        <v/>
      </c>
      <c r="E9104" s="24" t="str">
        <f>_xlfn.IFNA(VLOOKUP(C9104,list!G:I,3,FALSE),"")</f>
        <v/>
      </c>
      <c r="O9104" s="26" t="str">
        <f t="shared" si="712"/>
        <v/>
      </c>
      <c r="P9104" s="28" t="str">
        <f t="shared" si="716"/>
        <v/>
      </c>
      <c r="Q9104" s="24" t="str">
        <f t="shared" si="713"/>
        <v/>
      </c>
      <c r="R9104" s="24" t="str">
        <f t="shared" si="714"/>
        <v/>
      </c>
      <c r="S9104" s="27" t="str">
        <f t="shared" si="715"/>
        <v/>
      </c>
    </row>
    <row r="9105" spans="2:19" x14ac:dyDescent="0.3">
      <c r="B9105" s="24" t="str">
        <f>_xlfn.IFNA(VLOOKUP(A9105,list!B:C,2,FALSE),"")</f>
        <v/>
      </c>
      <c r="D9105" s="24" t="str">
        <f>_xlfn.IFNA(VLOOKUP(C9105,list!$G$2:$I$10,2,FALSE),"")</f>
        <v/>
      </c>
      <c r="E9105" s="24" t="str">
        <f>_xlfn.IFNA(VLOOKUP(C9105,list!G:I,3,FALSE),"")</f>
        <v/>
      </c>
      <c r="O9105" s="26" t="str">
        <f t="shared" si="712"/>
        <v/>
      </c>
      <c r="P9105" s="28" t="str">
        <f t="shared" si="716"/>
        <v/>
      </c>
      <c r="Q9105" s="24" t="str">
        <f t="shared" si="713"/>
        <v/>
      </c>
      <c r="R9105" s="24" t="str">
        <f t="shared" si="714"/>
        <v/>
      </c>
      <c r="S9105" s="27" t="str">
        <f t="shared" si="715"/>
        <v/>
      </c>
    </row>
    <row r="9106" spans="2:19" x14ac:dyDescent="0.3">
      <c r="B9106" s="24" t="str">
        <f>_xlfn.IFNA(VLOOKUP(A9106,list!B:C,2,FALSE),"")</f>
        <v/>
      </c>
      <c r="D9106" s="24" t="str">
        <f>_xlfn.IFNA(VLOOKUP(C9106,list!$G$2:$I$10,2,FALSE),"")</f>
        <v/>
      </c>
      <c r="E9106" s="24" t="str">
        <f>_xlfn.IFNA(VLOOKUP(C9106,list!G:I,3,FALSE),"")</f>
        <v/>
      </c>
      <c r="O9106" s="26" t="str">
        <f t="shared" si="712"/>
        <v/>
      </c>
      <c r="P9106" s="28" t="str">
        <f t="shared" si="716"/>
        <v/>
      </c>
      <c r="Q9106" s="24" t="str">
        <f t="shared" si="713"/>
        <v/>
      </c>
      <c r="R9106" s="24" t="str">
        <f t="shared" si="714"/>
        <v/>
      </c>
      <c r="S9106" s="27" t="str">
        <f t="shared" si="715"/>
        <v/>
      </c>
    </row>
    <row r="9107" spans="2:19" x14ac:dyDescent="0.3">
      <c r="B9107" s="24" t="str">
        <f>_xlfn.IFNA(VLOOKUP(A9107,list!B:C,2,FALSE),"")</f>
        <v/>
      </c>
      <c r="D9107" s="24" t="str">
        <f>_xlfn.IFNA(VLOOKUP(C9107,list!$G$2:$I$10,2,FALSE),"")</f>
        <v/>
      </c>
      <c r="E9107" s="24" t="str">
        <f>_xlfn.IFNA(VLOOKUP(C9107,list!G:I,3,FALSE),"")</f>
        <v/>
      </c>
      <c r="O9107" s="26" t="str">
        <f t="shared" si="712"/>
        <v/>
      </c>
      <c r="P9107" s="28" t="str">
        <f t="shared" si="716"/>
        <v/>
      </c>
      <c r="Q9107" s="24" t="str">
        <f t="shared" si="713"/>
        <v/>
      </c>
      <c r="R9107" s="24" t="str">
        <f t="shared" si="714"/>
        <v/>
      </c>
      <c r="S9107" s="27" t="str">
        <f t="shared" si="715"/>
        <v/>
      </c>
    </row>
    <row r="9108" spans="2:19" x14ac:dyDescent="0.3">
      <c r="B9108" s="24" t="str">
        <f>_xlfn.IFNA(VLOOKUP(A9108,list!B:C,2,FALSE),"")</f>
        <v/>
      </c>
      <c r="D9108" s="24" t="str">
        <f>_xlfn.IFNA(VLOOKUP(C9108,list!$G$2:$I$10,2,FALSE),"")</f>
        <v/>
      </c>
      <c r="E9108" s="24" t="str">
        <f>_xlfn.IFNA(VLOOKUP(C9108,list!G:I,3,FALSE),"")</f>
        <v/>
      </c>
      <c r="O9108" s="26" t="str">
        <f t="shared" si="712"/>
        <v/>
      </c>
      <c r="P9108" s="28" t="str">
        <f t="shared" si="716"/>
        <v/>
      </c>
      <c r="Q9108" s="24" t="str">
        <f t="shared" si="713"/>
        <v/>
      </c>
      <c r="R9108" s="24" t="str">
        <f t="shared" si="714"/>
        <v/>
      </c>
      <c r="S9108" s="27" t="str">
        <f t="shared" si="715"/>
        <v/>
      </c>
    </row>
    <row r="9109" spans="2:19" x14ac:dyDescent="0.3">
      <c r="B9109" s="24" t="str">
        <f>_xlfn.IFNA(VLOOKUP(A9109,list!B:C,2,FALSE),"")</f>
        <v/>
      </c>
      <c r="D9109" s="24" t="str">
        <f>_xlfn.IFNA(VLOOKUP(C9109,list!$G$2:$I$10,2,FALSE),"")</f>
        <v/>
      </c>
      <c r="E9109" s="24" t="str">
        <f>_xlfn.IFNA(VLOOKUP(C9109,list!G:I,3,FALSE),"")</f>
        <v/>
      </c>
      <c r="O9109" s="26" t="str">
        <f t="shared" si="712"/>
        <v/>
      </c>
      <c r="P9109" s="28" t="str">
        <f t="shared" si="716"/>
        <v/>
      </c>
      <c r="Q9109" s="24" t="str">
        <f t="shared" si="713"/>
        <v/>
      </c>
      <c r="R9109" s="24" t="str">
        <f t="shared" si="714"/>
        <v/>
      </c>
      <c r="S9109" s="27" t="str">
        <f t="shared" si="715"/>
        <v/>
      </c>
    </row>
    <row r="9110" spans="2:19" x14ac:dyDescent="0.3">
      <c r="B9110" s="24" t="str">
        <f>_xlfn.IFNA(VLOOKUP(A9110,list!B:C,2,FALSE),"")</f>
        <v/>
      </c>
      <c r="D9110" s="24" t="str">
        <f>_xlfn.IFNA(VLOOKUP(C9110,list!$G$2:$I$10,2,FALSE),"")</f>
        <v/>
      </c>
      <c r="E9110" s="24" t="str">
        <f>_xlfn.IFNA(VLOOKUP(C9110,list!G:I,3,FALSE),"")</f>
        <v/>
      </c>
      <c r="O9110" s="26" t="str">
        <f t="shared" si="712"/>
        <v/>
      </c>
      <c r="P9110" s="28" t="str">
        <f t="shared" si="716"/>
        <v/>
      </c>
      <c r="Q9110" s="24" t="str">
        <f t="shared" si="713"/>
        <v/>
      </c>
      <c r="R9110" s="24" t="str">
        <f t="shared" si="714"/>
        <v/>
      </c>
      <c r="S9110" s="27" t="str">
        <f t="shared" si="715"/>
        <v/>
      </c>
    </row>
    <row r="9111" spans="2:19" x14ac:dyDescent="0.3">
      <c r="B9111" s="24" t="str">
        <f>_xlfn.IFNA(VLOOKUP(A9111,list!B:C,2,FALSE),"")</f>
        <v/>
      </c>
      <c r="D9111" s="24" t="str">
        <f>_xlfn.IFNA(VLOOKUP(C9111,list!$G$2:$I$10,2,FALSE),"")</f>
        <v/>
      </c>
      <c r="E9111" s="24" t="str">
        <f>_xlfn.IFNA(VLOOKUP(C9111,list!G:I,3,FALSE),"")</f>
        <v/>
      </c>
      <c r="O9111" s="26" t="str">
        <f t="shared" si="712"/>
        <v/>
      </c>
      <c r="P9111" s="28" t="str">
        <f t="shared" si="716"/>
        <v/>
      </c>
      <c r="Q9111" s="24" t="str">
        <f t="shared" si="713"/>
        <v/>
      </c>
      <c r="R9111" s="24" t="str">
        <f t="shared" si="714"/>
        <v/>
      </c>
      <c r="S9111" s="27" t="str">
        <f t="shared" si="715"/>
        <v/>
      </c>
    </row>
    <row r="9112" spans="2:19" x14ac:dyDescent="0.3">
      <c r="B9112" s="24" t="str">
        <f>_xlfn.IFNA(VLOOKUP(A9112,list!B:C,2,FALSE),"")</f>
        <v/>
      </c>
      <c r="D9112" s="24" t="str">
        <f>_xlfn.IFNA(VLOOKUP(C9112,list!$G$2:$I$10,2,FALSE),"")</f>
        <v/>
      </c>
      <c r="E9112" s="24" t="str">
        <f>_xlfn.IFNA(VLOOKUP(C9112,list!G:I,3,FALSE),"")</f>
        <v/>
      </c>
      <c r="O9112" s="26" t="str">
        <f t="shared" si="712"/>
        <v/>
      </c>
      <c r="P9112" s="28" t="str">
        <f t="shared" si="716"/>
        <v/>
      </c>
      <c r="Q9112" s="24" t="str">
        <f t="shared" si="713"/>
        <v/>
      </c>
      <c r="R9112" s="24" t="str">
        <f t="shared" si="714"/>
        <v/>
      </c>
      <c r="S9112" s="27" t="str">
        <f t="shared" si="715"/>
        <v/>
      </c>
    </row>
    <row r="9113" spans="2:19" x14ac:dyDescent="0.3">
      <c r="B9113" s="24" t="str">
        <f>_xlfn.IFNA(VLOOKUP(A9113,list!B:C,2,FALSE),"")</f>
        <v/>
      </c>
      <c r="D9113" s="24" t="str">
        <f>_xlfn.IFNA(VLOOKUP(C9113,list!$G$2:$I$10,2,FALSE),"")</f>
        <v/>
      </c>
      <c r="E9113" s="24" t="str">
        <f>_xlfn.IFNA(VLOOKUP(C9113,list!G:I,3,FALSE),"")</f>
        <v/>
      </c>
      <c r="O9113" s="26" t="str">
        <f t="shared" si="712"/>
        <v/>
      </c>
      <c r="P9113" s="28" t="str">
        <f t="shared" si="716"/>
        <v/>
      </c>
      <c r="Q9113" s="24" t="str">
        <f t="shared" si="713"/>
        <v/>
      </c>
      <c r="R9113" s="24" t="str">
        <f t="shared" si="714"/>
        <v/>
      </c>
      <c r="S9113" s="27" t="str">
        <f t="shared" si="715"/>
        <v/>
      </c>
    </row>
    <row r="9114" spans="2:19" x14ac:dyDescent="0.3">
      <c r="B9114" s="24" t="str">
        <f>_xlfn.IFNA(VLOOKUP(A9114,list!B:C,2,FALSE),"")</f>
        <v/>
      </c>
      <c r="D9114" s="24" t="str">
        <f>_xlfn.IFNA(VLOOKUP(C9114,list!$G$2:$I$10,2,FALSE),"")</f>
        <v/>
      </c>
      <c r="E9114" s="24" t="str">
        <f>_xlfn.IFNA(VLOOKUP(C9114,list!G:I,3,FALSE),"")</f>
        <v/>
      </c>
      <c r="O9114" s="26" t="str">
        <f t="shared" si="712"/>
        <v/>
      </c>
      <c r="P9114" s="28" t="str">
        <f t="shared" si="716"/>
        <v/>
      </c>
      <c r="Q9114" s="24" t="str">
        <f t="shared" si="713"/>
        <v/>
      </c>
      <c r="R9114" s="24" t="str">
        <f t="shared" si="714"/>
        <v/>
      </c>
      <c r="S9114" s="27" t="str">
        <f t="shared" si="715"/>
        <v/>
      </c>
    </row>
    <row r="9115" spans="2:19" x14ac:dyDescent="0.3">
      <c r="B9115" s="24" t="str">
        <f>_xlfn.IFNA(VLOOKUP(A9115,list!B:C,2,FALSE),"")</f>
        <v/>
      </c>
      <c r="D9115" s="24" t="str">
        <f>_xlfn.IFNA(VLOOKUP(C9115,list!$G$2:$I$10,2,FALSE),"")</f>
        <v/>
      </c>
      <c r="E9115" s="24" t="str">
        <f>_xlfn.IFNA(VLOOKUP(C9115,list!G:I,3,FALSE),"")</f>
        <v/>
      </c>
      <c r="O9115" s="26" t="str">
        <f t="shared" si="712"/>
        <v/>
      </c>
      <c r="P9115" s="28" t="str">
        <f t="shared" si="716"/>
        <v/>
      </c>
      <c r="Q9115" s="24" t="str">
        <f t="shared" si="713"/>
        <v/>
      </c>
      <c r="R9115" s="24" t="str">
        <f t="shared" si="714"/>
        <v/>
      </c>
      <c r="S9115" s="27" t="str">
        <f t="shared" si="715"/>
        <v/>
      </c>
    </row>
    <row r="9116" spans="2:19" x14ac:dyDescent="0.3">
      <c r="B9116" s="24" t="str">
        <f>_xlfn.IFNA(VLOOKUP(A9116,list!B:C,2,FALSE),"")</f>
        <v/>
      </c>
      <c r="D9116" s="24" t="str">
        <f>_xlfn.IFNA(VLOOKUP(C9116,list!$G$2:$I$10,2,FALSE),"")</f>
        <v/>
      </c>
      <c r="E9116" s="24" t="str">
        <f>_xlfn.IFNA(VLOOKUP(C9116,list!G:I,3,FALSE),"")</f>
        <v/>
      </c>
      <c r="O9116" s="26" t="str">
        <f t="shared" si="712"/>
        <v/>
      </c>
      <c r="P9116" s="28" t="str">
        <f t="shared" si="716"/>
        <v/>
      </c>
      <c r="Q9116" s="24" t="str">
        <f t="shared" si="713"/>
        <v/>
      </c>
      <c r="R9116" s="24" t="str">
        <f t="shared" si="714"/>
        <v/>
      </c>
      <c r="S9116" s="27" t="str">
        <f t="shared" si="715"/>
        <v/>
      </c>
    </row>
    <row r="9117" spans="2:19" x14ac:dyDescent="0.3">
      <c r="B9117" s="24" t="str">
        <f>_xlfn.IFNA(VLOOKUP(A9117,list!B:C,2,FALSE),"")</f>
        <v/>
      </c>
      <c r="D9117" s="24" t="str">
        <f>_xlfn.IFNA(VLOOKUP(C9117,list!$G$2:$I$10,2,FALSE),"")</f>
        <v/>
      </c>
      <c r="E9117" s="24" t="str">
        <f>_xlfn.IFNA(VLOOKUP(C9117,list!G:I,3,FALSE),"")</f>
        <v/>
      </c>
      <c r="O9117" s="26" t="str">
        <f t="shared" si="712"/>
        <v/>
      </c>
      <c r="P9117" s="28" t="str">
        <f t="shared" si="716"/>
        <v/>
      </c>
      <c r="Q9117" s="24" t="str">
        <f t="shared" si="713"/>
        <v/>
      </c>
      <c r="R9117" s="24" t="str">
        <f t="shared" si="714"/>
        <v/>
      </c>
      <c r="S9117" s="27" t="str">
        <f t="shared" si="715"/>
        <v/>
      </c>
    </row>
    <row r="9118" spans="2:19" x14ac:dyDescent="0.3">
      <c r="B9118" s="24" t="str">
        <f>_xlfn.IFNA(VLOOKUP(A9118,list!B:C,2,FALSE),"")</f>
        <v/>
      </c>
      <c r="D9118" s="24" t="str">
        <f>_xlfn.IFNA(VLOOKUP(C9118,list!$G$2:$I$10,2,FALSE),"")</f>
        <v/>
      </c>
      <c r="E9118" s="24" t="str">
        <f>_xlfn.IFNA(VLOOKUP(C9118,list!G:I,3,FALSE),"")</f>
        <v/>
      </c>
      <c r="O9118" s="26" t="str">
        <f t="shared" si="712"/>
        <v/>
      </c>
      <c r="P9118" s="28" t="str">
        <f t="shared" si="716"/>
        <v/>
      </c>
      <c r="Q9118" s="24" t="str">
        <f t="shared" si="713"/>
        <v/>
      </c>
      <c r="R9118" s="24" t="str">
        <f t="shared" si="714"/>
        <v/>
      </c>
      <c r="S9118" s="27" t="str">
        <f t="shared" si="715"/>
        <v/>
      </c>
    </row>
    <row r="9119" spans="2:19" x14ac:dyDescent="0.3">
      <c r="B9119" s="24" t="str">
        <f>_xlfn.IFNA(VLOOKUP(A9119,list!B:C,2,FALSE),"")</f>
        <v/>
      </c>
      <c r="D9119" s="24" t="str">
        <f>_xlfn.IFNA(VLOOKUP(C9119,list!$G$2:$I$10,2,FALSE),"")</f>
        <v/>
      </c>
      <c r="E9119" s="24" t="str">
        <f>_xlfn.IFNA(VLOOKUP(C9119,list!G:I,3,FALSE),"")</f>
        <v/>
      </c>
      <c r="O9119" s="26" t="str">
        <f t="shared" si="712"/>
        <v/>
      </c>
      <c r="P9119" s="28" t="str">
        <f t="shared" si="716"/>
        <v/>
      </c>
      <c r="Q9119" s="24" t="str">
        <f t="shared" si="713"/>
        <v/>
      </c>
      <c r="R9119" s="24" t="str">
        <f t="shared" si="714"/>
        <v/>
      </c>
      <c r="S9119" s="27" t="str">
        <f t="shared" si="715"/>
        <v/>
      </c>
    </row>
    <row r="9120" spans="2:19" x14ac:dyDescent="0.3">
      <c r="B9120" s="24" t="str">
        <f>_xlfn.IFNA(VLOOKUP(A9120,list!B:C,2,FALSE),"")</f>
        <v/>
      </c>
      <c r="D9120" s="24" t="str">
        <f>_xlfn.IFNA(VLOOKUP(C9120,list!$G$2:$I$10,2,FALSE),"")</f>
        <v/>
      </c>
      <c r="E9120" s="24" t="str">
        <f>_xlfn.IFNA(VLOOKUP(C9120,list!G:I,3,FALSE),"")</f>
        <v/>
      </c>
      <c r="O9120" s="26" t="str">
        <f t="shared" si="712"/>
        <v/>
      </c>
      <c r="P9120" s="28" t="str">
        <f t="shared" si="716"/>
        <v/>
      </c>
      <c r="Q9120" s="24" t="str">
        <f t="shared" si="713"/>
        <v/>
      </c>
      <c r="R9120" s="24" t="str">
        <f t="shared" si="714"/>
        <v/>
      </c>
      <c r="S9120" s="27" t="str">
        <f t="shared" si="715"/>
        <v/>
      </c>
    </row>
    <row r="9121" spans="2:19" x14ac:dyDescent="0.3">
      <c r="B9121" s="24" t="str">
        <f>_xlfn.IFNA(VLOOKUP(A9121,list!B:C,2,FALSE),"")</f>
        <v/>
      </c>
      <c r="D9121" s="24" t="str">
        <f>_xlfn.IFNA(VLOOKUP(C9121,list!$G$2:$I$10,2,FALSE),"")</f>
        <v/>
      </c>
      <c r="E9121" s="24" t="str">
        <f>_xlfn.IFNA(VLOOKUP(C9121,list!G:I,3,FALSE),"")</f>
        <v/>
      </c>
      <c r="O9121" s="26" t="str">
        <f t="shared" si="712"/>
        <v/>
      </c>
      <c r="P9121" s="28" t="str">
        <f t="shared" si="716"/>
        <v/>
      </c>
      <c r="Q9121" s="24" t="str">
        <f t="shared" si="713"/>
        <v/>
      </c>
      <c r="R9121" s="24" t="str">
        <f t="shared" si="714"/>
        <v/>
      </c>
      <c r="S9121" s="27" t="str">
        <f t="shared" si="715"/>
        <v/>
      </c>
    </row>
    <row r="9122" spans="2:19" x14ac:dyDescent="0.3">
      <c r="B9122" s="24" t="str">
        <f>_xlfn.IFNA(VLOOKUP(A9122,list!B:C,2,FALSE),"")</f>
        <v/>
      </c>
      <c r="D9122" s="24" t="str">
        <f>_xlfn.IFNA(VLOOKUP(C9122,list!$G$2:$I$10,2,FALSE),"")</f>
        <v/>
      </c>
      <c r="E9122" s="24" t="str">
        <f>_xlfn.IFNA(VLOOKUP(C9122,list!G:I,3,FALSE),"")</f>
        <v/>
      </c>
      <c r="O9122" s="26" t="str">
        <f t="shared" si="712"/>
        <v/>
      </c>
      <c r="P9122" s="28" t="str">
        <f t="shared" si="716"/>
        <v/>
      </c>
      <c r="Q9122" s="24" t="str">
        <f t="shared" si="713"/>
        <v/>
      </c>
      <c r="R9122" s="24" t="str">
        <f t="shared" si="714"/>
        <v/>
      </c>
      <c r="S9122" s="27" t="str">
        <f t="shared" si="715"/>
        <v/>
      </c>
    </row>
    <row r="9123" spans="2:19" x14ac:dyDescent="0.3">
      <c r="B9123" s="24" t="str">
        <f>_xlfn.IFNA(VLOOKUP(A9123,list!B:C,2,FALSE),"")</f>
        <v/>
      </c>
      <c r="D9123" s="24" t="str">
        <f>_xlfn.IFNA(VLOOKUP(C9123,list!$G$2:$I$10,2,FALSE),"")</f>
        <v/>
      </c>
      <c r="E9123" s="24" t="str">
        <f>_xlfn.IFNA(VLOOKUP(C9123,list!G:I,3,FALSE),"")</f>
        <v/>
      </c>
      <c r="O9123" s="26" t="str">
        <f t="shared" si="712"/>
        <v/>
      </c>
      <c r="P9123" s="28" t="str">
        <f t="shared" si="716"/>
        <v/>
      </c>
      <c r="Q9123" s="24" t="str">
        <f t="shared" si="713"/>
        <v/>
      </c>
      <c r="R9123" s="24" t="str">
        <f t="shared" si="714"/>
        <v/>
      </c>
      <c r="S9123" s="27" t="str">
        <f t="shared" si="715"/>
        <v/>
      </c>
    </row>
    <row r="9124" spans="2:19" x14ac:dyDescent="0.3">
      <c r="B9124" s="24" t="str">
        <f>_xlfn.IFNA(VLOOKUP(A9124,list!B:C,2,FALSE),"")</f>
        <v/>
      </c>
      <c r="D9124" s="24" t="str">
        <f>_xlfn.IFNA(VLOOKUP(C9124,list!$G$2:$I$10,2,FALSE),"")</f>
        <v/>
      </c>
      <c r="E9124" s="24" t="str">
        <f>_xlfn.IFNA(VLOOKUP(C9124,list!G:I,3,FALSE),"")</f>
        <v/>
      </c>
      <c r="O9124" s="26" t="str">
        <f t="shared" si="712"/>
        <v/>
      </c>
      <c r="P9124" s="28" t="str">
        <f t="shared" si="716"/>
        <v/>
      </c>
      <c r="Q9124" s="24" t="str">
        <f t="shared" si="713"/>
        <v/>
      </c>
      <c r="R9124" s="24" t="str">
        <f t="shared" si="714"/>
        <v/>
      </c>
      <c r="S9124" s="27" t="str">
        <f t="shared" si="715"/>
        <v/>
      </c>
    </row>
    <row r="9125" spans="2:19" x14ac:dyDescent="0.3">
      <c r="B9125" s="24" t="str">
        <f>_xlfn.IFNA(VLOOKUP(A9125,list!B:C,2,FALSE),"")</f>
        <v/>
      </c>
      <c r="D9125" s="24" t="str">
        <f>_xlfn.IFNA(VLOOKUP(C9125,list!$G$2:$I$10,2,FALSE),"")</f>
        <v/>
      </c>
      <c r="E9125" s="24" t="str">
        <f>_xlfn.IFNA(VLOOKUP(C9125,list!G:I,3,FALSE),"")</f>
        <v/>
      </c>
      <c r="O9125" s="26" t="str">
        <f t="shared" si="712"/>
        <v/>
      </c>
      <c r="P9125" s="28" t="str">
        <f t="shared" si="716"/>
        <v/>
      </c>
      <c r="Q9125" s="24" t="str">
        <f t="shared" si="713"/>
        <v/>
      </c>
      <c r="R9125" s="24" t="str">
        <f t="shared" si="714"/>
        <v/>
      </c>
      <c r="S9125" s="27" t="str">
        <f t="shared" si="715"/>
        <v/>
      </c>
    </row>
    <row r="9126" spans="2:19" x14ac:dyDescent="0.3">
      <c r="B9126" s="24" t="str">
        <f>_xlfn.IFNA(VLOOKUP(A9126,list!B:C,2,FALSE),"")</f>
        <v/>
      </c>
      <c r="D9126" s="24" t="str">
        <f>_xlfn.IFNA(VLOOKUP(C9126,list!$G$2:$I$10,2,FALSE),"")</f>
        <v/>
      </c>
      <c r="E9126" s="24" t="str">
        <f>_xlfn.IFNA(VLOOKUP(C9126,list!G:I,3,FALSE),"")</f>
        <v/>
      </c>
      <c r="O9126" s="26" t="str">
        <f t="shared" si="712"/>
        <v/>
      </c>
      <c r="P9126" s="28" t="str">
        <f t="shared" si="716"/>
        <v/>
      </c>
      <c r="Q9126" s="24" t="str">
        <f t="shared" si="713"/>
        <v/>
      </c>
      <c r="R9126" s="24" t="str">
        <f t="shared" si="714"/>
        <v/>
      </c>
      <c r="S9126" s="27" t="str">
        <f t="shared" si="715"/>
        <v/>
      </c>
    </row>
    <row r="9127" spans="2:19" x14ac:dyDescent="0.3">
      <c r="B9127" s="24" t="str">
        <f>_xlfn.IFNA(VLOOKUP(A9127,list!B:C,2,FALSE),"")</f>
        <v/>
      </c>
      <c r="D9127" s="24" t="str">
        <f>_xlfn.IFNA(VLOOKUP(C9127,list!$G$2:$I$10,2,FALSE),"")</f>
        <v/>
      </c>
      <c r="E9127" s="24" t="str">
        <f>_xlfn.IFNA(VLOOKUP(C9127,list!G:I,3,FALSE),"")</f>
        <v/>
      </c>
      <c r="O9127" s="26" t="str">
        <f t="shared" si="712"/>
        <v/>
      </c>
      <c r="P9127" s="28" t="str">
        <f t="shared" si="716"/>
        <v/>
      </c>
      <c r="Q9127" s="24" t="str">
        <f t="shared" si="713"/>
        <v/>
      </c>
      <c r="R9127" s="24" t="str">
        <f t="shared" si="714"/>
        <v/>
      </c>
      <c r="S9127" s="27" t="str">
        <f t="shared" si="715"/>
        <v/>
      </c>
    </row>
    <row r="9128" spans="2:19" x14ac:dyDescent="0.3">
      <c r="B9128" s="24" t="str">
        <f>_xlfn.IFNA(VLOOKUP(A9128,list!B:C,2,FALSE),"")</f>
        <v/>
      </c>
      <c r="D9128" s="24" t="str">
        <f>_xlfn.IFNA(VLOOKUP(C9128,list!$G$2:$I$10,2,FALSE),"")</f>
        <v/>
      </c>
      <c r="E9128" s="24" t="str">
        <f>_xlfn.IFNA(VLOOKUP(C9128,list!G:I,3,FALSE),"")</f>
        <v/>
      </c>
      <c r="O9128" s="26" t="str">
        <f t="shared" si="712"/>
        <v/>
      </c>
      <c r="P9128" s="28" t="str">
        <f t="shared" si="716"/>
        <v/>
      </c>
      <c r="Q9128" s="24" t="str">
        <f t="shared" si="713"/>
        <v/>
      </c>
      <c r="R9128" s="24" t="str">
        <f t="shared" si="714"/>
        <v/>
      </c>
      <c r="S9128" s="27" t="str">
        <f t="shared" si="715"/>
        <v/>
      </c>
    </row>
    <row r="9129" spans="2:19" x14ac:dyDescent="0.3">
      <c r="B9129" s="24" t="str">
        <f>_xlfn.IFNA(VLOOKUP(A9129,list!B:C,2,FALSE),"")</f>
        <v/>
      </c>
      <c r="D9129" s="24" t="str">
        <f>_xlfn.IFNA(VLOOKUP(C9129,list!$G$2:$I$10,2,FALSE),"")</f>
        <v/>
      </c>
      <c r="E9129" s="24" t="str">
        <f>_xlfn.IFNA(VLOOKUP(C9129,list!G:I,3,FALSE),"")</f>
        <v/>
      </c>
      <c r="O9129" s="26" t="str">
        <f t="shared" si="712"/>
        <v/>
      </c>
      <c r="P9129" s="28" t="str">
        <f t="shared" si="716"/>
        <v/>
      </c>
      <c r="Q9129" s="24" t="str">
        <f t="shared" si="713"/>
        <v/>
      </c>
      <c r="R9129" s="24" t="str">
        <f t="shared" si="714"/>
        <v/>
      </c>
      <c r="S9129" s="27" t="str">
        <f t="shared" si="715"/>
        <v/>
      </c>
    </row>
    <row r="9130" spans="2:19" x14ac:dyDescent="0.3">
      <c r="B9130" s="24" t="str">
        <f>_xlfn.IFNA(VLOOKUP(A9130,list!B:C,2,FALSE),"")</f>
        <v/>
      </c>
      <c r="D9130" s="24" t="str">
        <f>_xlfn.IFNA(VLOOKUP(C9130,list!$G$2:$I$10,2,FALSE),"")</f>
        <v/>
      </c>
      <c r="E9130" s="24" t="str">
        <f>_xlfn.IFNA(VLOOKUP(C9130,list!G:I,3,FALSE),"")</f>
        <v/>
      </c>
      <c r="O9130" s="26" t="str">
        <f t="shared" si="712"/>
        <v/>
      </c>
      <c r="P9130" s="28" t="str">
        <f t="shared" si="716"/>
        <v/>
      </c>
      <c r="Q9130" s="24" t="str">
        <f t="shared" si="713"/>
        <v/>
      </c>
      <c r="R9130" s="24" t="str">
        <f t="shared" si="714"/>
        <v/>
      </c>
      <c r="S9130" s="27" t="str">
        <f t="shared" si="715"/>
        <v/>
      </c>
    </row>
    <row r="9131" spans="2:19" x14ac:dyDescent="0.3">
      <c r="B9131" s="24" t="str">
        <f>_xlfn.IFNA(VLOOKUP(A9131,list!B:C,2,FALSE),"")</f>
        <v/>
      </c>
      <c r="D9131" s="24" t="str">
        <f>_xlfn.IFNA(VLOOKUP(C9131,list!$G$2:$I$10,2,FALSE),"")</f>
        <v/>
      </c>
      <c r="E9131" s="24" t="str">
        <f>_xlfn.IFNA(VLOOKUP(C9131,list!G:I,3,FALSE),"")</f>
        <v/>
      </c>
      <c r="O9131" s="26" t="str">
        <f t="shared" si="712"/>
        <v/>
      </c>
      <c r="P9131" s="28" t="str">
        <f t="shared" si="716"/>
        <v/>
      </c>
      <c r="Q9131" s="24" t="str">
        <f t="shared" si="713"/>
        <v/>
      </c>
      <c r="R9131" s="24" t="str">
        <f t="shared" si="714"/>
        <v/>
      </c>
      <c r="S9131" s="27" t="str">
        <f t="shared" si="715"/>
        <v/>
      </c>
    </row>
    <row r="9132" spans="2:19" x14ac:dyDescent="0.3">
      <c r="B9132" s="24" t="str">
        <f>_xlfn.IFNA(VLOOKUP(A9132,list!B:C,2,FALSE),"")</f>
        <v/>
      </c>
      <c r="D9132" s="24" t="str">
        <f>_xlfn.IFNA(VLOOKUP(C9132,list!$G$2:$I$10,2,FALSE),"")</f>
        <v/>
      </c>
      <c r="E9132" s="24" t="str">
        <f>_xlfn.IFNA(VLOOKUP(C9132,list!G:I,3,FALSE),"")</f>
        <v/>
      </c>
      <c r="O9132" s="26" t="str">
        <f t="shared" si="712"/>
        <v/>
      </c>
      <c r="P9132" s="28" t="str">
        <f t="shared" si="716"/>
        <v/>
      </c>
      <c r="Q9132" s="24" t="str">
        <f t="shared" si="713"/>
        <v/>
      </c>
      <c r="R9132" s="24" t="str">
        <f t="shared" si="714"/>
        <v/>
      </c>
      <c r="S9132" s="27" t="str">
        <f t="shared" si="715"/>
        <v/>
      </c>
    </row>
    <row r="9133" spans="2:19" x14ac:dyDescent="0.3">
      <c r="B9133" s="24" t="str">
        <f>_xlfn.IFNA(VLOOKUP(A9133,list!B:C,2,FALSE),"")</f>
        <v/>
      </c>
      <c r="D9133" s="24" t="str">
        <f>_xlfn.IFNA(VLOOKUP(C9133,list!$G$2:$I$10,2,FALSE),"")</f>
        <v/>
      </c>
      <c r="E9133" s="24" t="str">
        <f>_xlfn.IFNA(VLOOKUP(C9133,list!G:I,3,FALSE),"")</f>
        <v/>
      </c>
      <c r="O9133" s="26" t="str">
        <f t="shared" si="712"/>
        <v/>
      </c>
      <c r="P9133" s="28" t="str">
        <f t="shared" si="716"/>
        <v/>
      </c>
      <c r="Q9133" s="24" t="str">
        <f t="shared" si="713"/>
        <v/>
      </c>
      <c r="R9133" s="24" t="str">
        <f t="shared" si="714"/>
        <v/>
      </c>
      <c r="S9133" s="27" t="str">
        <f t="shared" si="715"/>
        <v/>
      </c>
    </row>
    <row r="9134" spans="2:19" x14ac:dyDescent="0.3">
      <c r="B9134" s="24" t="str">
        <f>_xlfn.IFNA(VLOOKUP(A9134,list!B:C,2,FALSE),"")</f>
        <v/>
      </c>
      <c r="D9134" s="24" t="str">
        <f>_xlfn.IFNA(VLOOKUP(C9134,list!$G$2:$I$10,2,FALSE),"")</f>
        <v/>
      </c>
      <c r="E9134" s="24" t="str">
        <f>_xlfn.IFNA(VLOOKUP(C9134,list!G:I,3,FALSE),"")</f>
        <v/>
      </c>
      <c r="O9134" s="26" t="str">
        <f t="shared" si="712"/>
        <v/>
      </c>
      <c r="P9134" s="28" t="str">
        <f t="shared" si="716"/>
        <v/>
      </c>
      <c r="Q9134" s="24" t="str">
        <f t="shared" si="713"/>
        <v/>
      </c>
      <c r="R9134" s="24" t="str">
        <f t="shared" si="714"/>
        <v/>
      </c>
      <c r="S9134" s="27" t="str">
        <f t="shared" si="715"/>
        <v/>
      </c>
    </row>
    <row r="9135" spans="2:19" x14ac:dyDescent="0.3">
      <c r="B9135" s="24" t="str">
        <f>_xlfn.IFNA(VLOOKUP(A9135,list!B:C,2,FALSE),"")</f>
        <v/>
      </c>
      <c r="D9135" s="24" t="str">
        <f>_xlfn.IFNA(VLOOKUP(C9135,list!$G$2:$I$10,2,FALSE),"")</f>
        <v/>
      </c>
      <c r="E9135" s="24" t="str">
        <f>_xlfn.IFNA(VLOOKUP(C9135,list!G:I,3,FALSE),"")</f>
        <v/>
      </c>
      <c r="O9135" s="26" t="str">
        <f t="shared" si="712"/>
        <v/>
      </c>
      <c r="P9135" s="28" t="str">
        <f t="shared" si="716"/>
        <v/>
      </c>
      <c r="Q9135" s="24" t="str">
        <f t="shared" si="713"/>
        <v/>
      </c>
      <c r="R9135" s="24" t="str">
        <f t="shared" si="714"/>
        <v/>
      </c>
      <c r="S9135" s="27" t="str">
        <f t="shared" si="715"/>
        <v/>
      </c>
    </row>
    <row r="9136" spans="2:19" x14ac:dyDescent="0.3">
      <c r="B9136" s="24" t="str">
        <f>_xlfn.IFNA(VLOOKUP(A9136,list!B:C,2,FALSE),"")</f>
        <v/>
      </c>
      <c r="D9136" s="24" t="str">
        <f>_xlfn.IFNA(VLOOKUP(C9136,list!$G$2:$I$10,2,FALSE),"")</f>
        <v/>
      </c>
      <c r="E9136" s="24" t="str">
        <f>_xlfn.IFNA(VLOOKUP(C9136,list!G:I,3,FALSE),"")</f>
        <v/>
      </c>
      <c r="O9136" s="26" t="str">
        <f t="shared" si="712"/>
        <v/>
      </c>
      <c r="P9136" s="28" t="str">
        <f t="shared" si="716"/>
        <v/>
      </c>
      <c r="Q9136" s="24" t="str">
        <f t="shared" si="713"/>
        <v/>
      </c>
      <c r="R9136" s="24" t="str">
        <f t="shared" si="714"/>
        <v/>
      </c>
      <c r="S9136" s="27" t="str">
        <f t="shared" si="715"/>
        <v/>
      </c>
    </row>
    <row r="9137" spans="2:19" x14ac:dyDescent="0.3">
      <c r="B9137" s="24" t="str">
        <f>_xlfn.IFNA(VLOOKUP(A9137,list!B:C,2,FALSE),"")</f>
        <v/>
      </c>
      <c r="D9137" s="24" t="str">
        <f>_xlfn.IFNA(VLOOKUP(C9137,list!$G$2:$I$10,2,FALSE),"")</f>
        <v/>
      </c>
      <c r="E9137" s="24" t="str">
        <f>_xlfn.IFNA(VLOOKUP(C9137,list!G:I,3,FALSE),"")</f>
        <v/>
      </c>
      <c r="O9137" s="26" t="str">
        <f t="shared" si="712"/>
        <v/>
      </c>
      <c r="P9137" s="28" t="str">
        <f t="shared" si="716"/>
        <v/>
      </c>
      <c r="Q9137" s="24" t="str">
        <f t="shared" si="713"/>
        <v/>
      </c>
      <c r="R9137" s="24" t="str">
        <f t="shared" si="714"/>
        <v/>
      </c>
      <c r="S9137" s="27" t="str">
        <f t="shared" si="715"/>
        <v/>
      </c>
    </row>
    <row r="9138" spans="2:19" x14ac:dyDescent="0.3">
      <c r="B9138" s="24" t="str">
        <f>_xlfn.IFNA(VLOOKUP(A9138,list!B:C,2,FALSE),"")</f>
        <v/>
      </c>
      <c r="D9138" s="24" t="str">
        <f>_xlfn.IFNA(VLOOKUP(C9138,list!$G$2:$I$10,2,FALSE),"")</f>
        <v/>
      </c>
      <c r="E9138" s="24" t="str">
        <f>_xlfn.IFNA(VLOOKUP(C9138,list!G:I,3,FALSE),"")</f>
        <v/>
      </c>
      <c r="O9138" s="26" t="str">
        <f t="shared" si="712"/>
        <v/>
      </c>
      <c r="P9138" s="28" t="str">
        <f t="shared" si="716"/>
        <v/>
      </c>
      <c r="Q9138" s="24" t="str">
        <f t="shared" si="713"/>
        <v/>
      </c>
      <c r="R9138" s="24" t="str">
        <f t="shared" si="714"/>
        <v/>
      </c>
      <c r="S9138" s="27" t="str">
        <f t="shared" si="715"/>
        <v/>
      </c>
    </row>
    <row r="9139" spans="2:19" x14ac:dyDescent="0.3">
      <c r="B9139" s="24" t="str">
        <f>_xlfn.IFNA(VLOOKUP(A9139,list!B:C,2,FALSE),"")</f>
        <v/>
      </c>
      <c r="D9139" s="24" t="str">
        <f>_xlfn.IFNA(VLOOKUP(C9139,list!$G$2:$I$10,2,FALSE),"")</f>
        <v/>
      </c>
      <c r="E9139" s="24" t="str">
        <f>_xlfn.IFNA(VLOOKUP(C9139,list!G:I,3,FALSE),"")</f>
        <v/>
      </c>
      <c r="O9139" s="26" t="str">
        <f t="shared" si="712"/>
        <v/>
      </c>
      <c r="P9139" s="28" t="str">
        <f t="shared" si="716"/>
        <v/>
      </c>
      <c r="Q9139" s="24" t="str">
        <f t="shared" si="713"/>
        <v/>
      </c>
      <c r="R9139" s="24" t="str">
        <f t="shared" si="714"/>
        <v/>
      </c>
      <c r="S9139" s="27" t="str">
        <f t="shared" si="715"/>
        <v/>
      </c>
    </row>
    <row r="9140" spans="2:19" x14ac:dyDescent="0.3">
      <c r="B9140" s="24" t="str">
        <f>_xlfn.IFNA(VLOOKUP(A9140,list!B:C,2,FALSE),"")</f>
        <v/>
      </c>
      <c r="D9140" s="24" t="str">
        <f>_xlfn.IFNA(VLOOKUP(C9140,list!$G$2:$I$10,2,FALSE),"")</f>
        <v/>
      </c>
      <c r="E9140" s="24" t="str">
        <f>_xlfn.IFNA(VLOOKUP(C9140,list!G:I,3,FALSE),"")</f>
        <v/>
      </c>
      <c r="O9140" s="26" t="str">
        <f t="shared" si="712"/>
        <v/>
      </c>
      <c r="P9140" s="28" t="str">
        <f t="shared" si="716"/>
        <v/>
      </c>
      <c r="Q9140" s="24" t="str">
        <f t="shared" si="713"/>
        <v/>
      </c>
      <c r="R9140" s="24" t="str">
        <f t="shared" si="714"/>
        <v/>
      </c>
      <c r="S9140" s="27" t="str">
        <f t="shared" si="715"/>
        <v/>
      </c>
    </row>
    <row r="9141" spans="2:19" x14ac:dyDescent="0.3">
      <c r="B9141" s="24" t="str">
        <f>_xlfn.IFNA(VLOOKUP(A9141,list!B:C,2,FALSE),"")</f>
        <v/>
      </c>
      <c r="D9141" s="24" t="str">
        <f>_xlfn.IFNA(VLOOKUP(C9141,list!$G$2:$I$10,2,FALSE),"")</f>
        <v/>
      </c>
      <c r="E9141" s="24" t="str">
        <f>_xlfn.IFNA(VLOOKUP(C9141,list!G:I,3,FALSE),"")</f>
        <v/>
      </c>
      <c r="O9141" s="26" t="str">
        <f t="shared" si="712"/>
        <v/>
      </c>
      <c r="P9141" s="28" t="str">
        <f t="shared" si="716"/>
        <v/>
      </c>
      <c r="Q9141" s="24" t="str">
        <f t="shared" si="713"/>
        <v/>
      </c>
      <c r="R9141" s="24" t="str">
        <f t="shared" si="714"/>
        <v/>
      </c>
      <c r="S9141" s="27" t="str">
        <f t="shared" si="715"/>
        <v/>
      </c>
    </row>
    <row r="9142" spans="2:19" x14ac:dyDescent="0.3">
      <c r="B9142" s="24" t="str">
        <f>_xlfn.IFNA(VLOOKUP(A9142,list!B:C,2,FALSE),"")</f>
        <v/>
      </c>
      <c r="D9142" s="24" t="str">
        <f>_xlfn.IFNA(VLOOKUP(C9142,list!$G$2:$I$10,2,FALSE),"")</f>
        <v/>
      </c>
      <c r="E9142" s="24" t="str">
        <f>_xlfn.IFNA(VLOOKUP(C9142,list!G:I,3,FALSE),"")</f>
        <v/>
      </c>
      <c r="O9142" s="26" t="str">
        <f t="shared" si="712"/>
        <v/>
      </c>
      <c r="P9142" s="28" t="str">
        <f t="shared" si="716"/>
        <v/>
      </c>
      <c r="Q9142" s="24" t="str">
        <f t="shared" si="713"/>
        <v/>
      </c>
      <c r="R9142" s="24" t="str">
        <f t="shared" si="714"/>
        <v/>
      </c>
      <c r="S9142" s="27" t="str">
        <f t="shared" si="715"/>
        <v/>
      </c>
    </row>
    <row r="9143" spans="2:19" x14ac:dyDescent="0.3">
      <c r="B9143" s="24" t="str">
        <f>_xlfn.IFNA(VLOOKUP(A9143,list!B:C,2,FALSE),"")</f>
        <v/>
      </c>
      <c r="D9143" s="24" t="str">
        <f>_xlfn.IFNA(VLOOKUP(C9143,list!$G$2:$I$10,2,FALSE),"")</f>
        <v/>
      </c>
      <c r="E9143" s="24" t="str">
        <f>_xlfn.IFNA(VLOOKUP(C9143,list!G:I,3,FALSE),"")</f>
        <v/>
      </c>
      <c r="O9143" s="26" t="str">
        <f t="shared" si="712"/>
        <v/>
      </c>
      <c r="P9143" s="28" t="str">
        <f t="shared" si="716"/>
        <v/>
      </c>
      <c r="Q9143" s="24" t="str">
        <f t="shared" si="713"/>
        <v/>
      </c>
      <c r="R9143" s="24" t="str">
        <f t="shared" si="714"/>
        <v/>
      </c>
      <c r="S9143" s="27" t="str">
        <f t="shared" si="715"/>
        <v/>
      </c>
    </row>
    <row r="9144" spans="2:19" x14ac:dyDescent="0.3">
      <c r="B9144" s="24" t="str">
        <f>_xlfn.IFNA(VLOOKUP(A9144,list!B:C,2,FALSE),"")</f>
        <v/>
      </c>
      <c r="D9144" s="24" t="str">
        <f>_xlfn.IFNA(VLOOKUP(C9144,list!$G$2:$I$10,2,FALSE),"")</f>
        <v/>
      </c>
      <c r="E9144" s="24" t="str">
        <f>_xlfn.IFNA(VLOOKUP(C9144,list!G:I,3,FALSE),"")</f>
        <v/>
      </c>
      <c r="O9144" s="26" t="str">
        <f t="shared" si="712"/>
        <v/>
      </c>
      <c r="P9144" s="28" t="str">
        <f t="shared" si="716"/>
        <v/>
      </c>
      <c r="Q9144" s="24" t="str">
        <f t="shared" si="713"/>
        <v/>
      </c>
      <c r="R9144" s="24" t="str">
        <f t="shared" si="714"/>
        <v/>
      </c>
      <c r="S9144" s="27" t="str">
        <f t="shared" si="715"/>
        <v/>
      </c>
    </row>
    <row r="9145" spans="2:19" x14ac:dyDescent="0.3">
      <c r="B9145" s="24" t="str">
        <f>_xlfn.IFNA(VLOOKUP(A9145,list!B:C,2,FALSE),"")</f>
        <v/>
      </c>
      <c r="D9145" s="24" t="str">
        <f>_xlfn.IFNA(VLOOKUP(C9145,list!$G$2:$I$10,2,FALSE),"")</f>
        <v/>
      </c>
      <c r="E9145" s="24" t="str">
        <f>_xlfn.IFNA(VLOOKUP(C9145,list!G:I,3,FALSE),"")</f>
        <v/>
      </c>
      <c r="O9145" s="26" t="str">
        <f t="shared" si="712"/>
        <v/>
      </c>
      <c r="P9145" s="28" t="str">
        <f t="shared" si="716"/>
        <v/>
      </c>
      <c r="Q9145" s="24" t="str">
        <f t="shared" si="713"/>
        <v/>
      </c>
      <c r="R9145" s="24" t="str">
        <f t="shared" si="714"/>
        <v/>
      </c>
      <c r="S9145" s="27" t="str">
        <f t="shared" si="715"/>
        <v/>
      </c>
    </row>
    <row r="9146" spans="2:19" x14ac:dyDescent="0.3">
      <c r="B9146" s="24" t="str">
        <f>_xlfn.IFNA(VLOOKUP(A9146,list!B:C,2,FALSE),"")</f>
        <v/>
      </c>
      <c r="D9146" s="24" t="str">
        <f>_xlfn.IFNA(VLOOKUP(C9146,list!$G$2:$I$10,2,FALSE),"")</f>
        <v/>
      </c>
      <c r="E9146" s="24" t="str">
        <f>_xlfn.IFNA(VLOOKUP(C9146,list!G:I,3,FALSE),"")</f>
        <v/>
      </c>
      <c r="O9146" s="26" t="str">
        <f t="shared" si="712"/>
        <v/>
      </c>
      <c r="P9146" s="28" t="str">
        <f t="shared" si="716"/>
        <v/>
      </c>
      <c r="Q9146" s="24" t="str">
        <f t="shared" si="713"/>
        <v/>
      </c>
      <c r="R9146" s="24" t="str">
        <f t="shared" si="714"/>
        <v/>
      </c>
      <c r="S9146" s="27" t="str">
        <f t="shared" si="715"/>
        <v/>
      </c>
    </row>
    <row r="9147" spans="2:19" x14ac:dyDescent="0.3">
      <c r="B9147" s="24" t="str">
        <f>_xlfn.IFNA(VLOOKUP(A9147,list!B:C,2,FALSE),"")</f>
        <v/>
      </c>
      <c r="D9147" s="24" t="str">
        <f>_xlfn.IFNA(VLOOKUP(C9147,list!$G$2:$I$10,2,FALSE),"")</f>
        <v/>
      </c>
      <c r="E9147" s="24" t="str">
        <f>_xlfn.IFNA(VLOOKUP(C9147,list!G:I,3,FALSE),"")</f>
        <v/>
      </c>
      <c r="O9147" s="26" t="str">
        <f t="shared" si="712"/>
        <v/>
      </c>
      <c r="P9147" s="28" t="str">
        <f t="shared" si="716"/>
        <v/>
      </c>
      <c r="Q9147" s="24" t="str">
        <f t="shared" si="713"/>
        <v/>
      </c>
      <c r="R9147" s="24" t="str">
        <f t="shared" si="714"/>
        <v/>
      </c>
      <c r="S9147" s="27" t="str">
        <f t="shared" si="715"/>
        <v/>
      </c>
    </row>
    <row r="9148" spans="2:19" x14ac:dyDescent="0.3">
      <c r="B9148" s="24" t="str">
        <f>_xlfn.IFNA(VLOOKUP(A9148,list!B:C,2,FALSE),"")</f>
        <v/>
      </c>
      <c r="D9148" s="24" t="str">
        <f>_xlfn.IFNA(VLOOKUP(C9148,list!$G$2:$I$10,2,FALSE),"")</f>
        <v/>
      </c>
      <c r="E9148" s="24" t="str">
        <f>_xlfn.IFNA(VLOOKUP(C9148,list!G:I,3,FALSE),"")</f>
        <v/>
      </c>
      <c r="O9148" s="26" t="str">
        <f t="shared" si="712"/>
        <v/>
      </c>
      <c r="P9148" s="28" t="str">
        <f t="shared" si="716"/>
        <v/>
      </c>
      <c r="Q9148" s="24" t="str">
        <f t="shared" si="713"/>
        <v/>
      </c>
      <c r="R9148" s="24" t="str">
        <f t="shared" si="714"/>
        <v/>
      </c>
      <c r="S9148" s="27" t="str">
        <f t="shared" si="715"/>
        <v/>
      </c>
    </row>
    <row r="9149" spans="2:19" x14ac:dyDescent="0.3">
      <c r="B9149" s="24" t="str">
        <f>_xlfn.IFNA(VLOOKUP(A9149,list!B:C,2,FALSE),"")</f>
        <v/>
      </c>
      <c r="D9149" s="24" t="str">
        <f>_xlfn.IFNA(VLOOKUP(C9149,list!$G$2:$I$10,2,FALSE),"")</f>
        <v/>
      </c>
      <c r="E9149" s="24" t="str">
        <f>_xlfn.IFNA(VLOOKUP(C9149,list!G:I,3,FALSE),"")</f>
        <v/>
      </c>
      <c r="O9149" s="26" t="str">
        <f t="shared" si="712"/>
        <v/>
      </c>
      <c r="P9149" s="28" t="str">
        <f t="shared" si="716"/>
        <v/>
      </c>
      <c r="Q9149" s="24" t="str">
        <f t="shared" si="713"/>
        <v/>
      </c>
      <c r="R9149" s="24" t="str">
        <f t="shared" si="714"/>
        <v/>
      </c>
      <c r="S9149" s="27" t="str">
        <f t="shared" si="715"/>
        <v/>
      </c>
    </row>
    <row r="9150" spans="2:19" x14ac:dyDescent="0.3">
      <c r="B9150" s="24" t="str">
        <f>_xlfn.IFNA(VLOOKUP(A9150,list!B:C,2,FALSE),"")</f>
        <v/>
      </c>
      <c r="D9150" s="24" t="str">
        <f>_xlfn.IFNA(VLOOKUP(C9150,list!$G$2:$I$10,2,FALSE),"")</f>
        <v/>
      </c>
      <c r="E9150" s="24" t="str">
        <f>_xlfn.IFNA(VLOOKUP(C9150,list!G:I,3,FALSE),"")</f>
        <v/>
      </c>
      <c r="O9150" s="26" t="str">
        <f t="shared" si="712"/>
        <v/>
      </c>
      <c r="P9150" s="28" t="str">
        <f t="shared" si="716"/>
        <v/>
      </c>
      <c r="Q9150" s="24" t="str">
        <f t="shared" si="713"/>
        <v/>
      </c>
      <c r="R9150" s="24" t="str">
        <f t="shared" si="714"/>
        <v/>
      </c>
      <c r="S9150" s="27" t="str">
        <f t="shared" si="715"/>
        <v/>
      </c>
    </row>
    <row r="9151" spans="2:19" x14ac:dyDescent="0.3">
      <c r="B9151" s="24" t="str">
        <f>_xlfn.IFNA(VLOOKUP(A9151,list!B:C,2,FALSE),"")</f>
        <v/>
      </c>
      <c r="D9151" s="24" t="str">
        <f>_xlfn.IFNA(VLOOKUP(C9151,list!$G$2:$I$10,2,FALSE),"")</f>
        <v/>
      </c>
      <c r="E9151" s="24" t="str">
        <f>_xlfn.IFNA(VLOOKUP(C9151,list!G:I,3,FALSE),"")</f>
        <v/>
      </c>
      <c r="O9151" s="26" t="str">
        <f t="shared" si="712"/>
        <v/>
      </c>
      <c r="P9151" s="28" t="str">
        <f t="shared" si="716"/>
        <v/>
      </c>
      <c r="Q9151" s="24" t="str">
        <f t="shared" si="713"/>
        <v/>
      </c>
      <c r="R9151" s="24" t="str">
        <f t="shared" si="714"/>
        <v/>
      </c>
      <c r="S9151" s="27" t="str">
        <f t="shared" si="715"/>
        <v/>
      </c>
    </row>
    <row r="9152" spans="2:19" x14ac:dyDescent="0.3">
      <c r="B9152" s="24" t="str">
        <f>_xlfn.IFNA(VLOOKUP(A9152,list!B:C,2,FALSE),"")</f>
        <v/>
      </c>
      <c r="D9152" s="24" t="str">
        <f>_xlfn.IFNA(VLOOKUP(C9152,list!$G$2:$I$10,2,FALSE),"")</f>
        <v/>
      </c>
      <c r="E9152" s="24" t="str">
        <f>_xlfn.IFNA(VLOOKUP(C9152,list!G:I,3,FALSE),"")</f>
        <v/>
      </c>
      <c r="O9152" s="26" t="str">
        <f t="shared" si="712"/>
        <v/>
      </c>
      <c r="P9152" s="28" t="str">
        <f t="shared" si="716"/>
        <v/>
      </c>
      <c r="Q9152" s="24" t="str">
        <f t="shared" si="713"/>
        <v/>
      </c>
      <c r="R9152" s="24" t="str">
        <f t="shared" si="714"/>
        <v/>
      </c>
      <c r="S9152" s="27" t="str">
        <f t="shared" si="715"/>
        <v/>
      </c>
    </row>
    <row r="9153" spans="2:19" x14ac:dyDescent="0.3">
      <c r="B9153" s="24" t="str">
        <f>_xlfn.IFNA(VLOOKUP(A9153,list!B:C,2,FALSE),"")</f>
        <v/>
      </c>
      <c r="D9153" s="24" t="str">
        <f>_xlfn.IFNA(VLOOKUP(C9153,list!$G$2:$I$10,2,FALSE),"")</f>
        <v/>
      </c>
      <c r="E9153" s="24" t="str">
        <f>_xlfn.IFNA(VLOOKUP(C9153,list!G:I,3,FALSE),"")</f>
        <v/>
      </c>
      <c r="O9153" s="26" t="str">
        <f t="shared" si="712"/>
        <v/>
      </c>
      <c r="P9153" s="28" t="str">
        <f t="shared" si="716"/>
        <v/>
      </c>
      <c r="Q9153" s="24" t="str">
        <f t="shared" si="713"/>
        <v/>
      </c>
      <c r="R9153" s="24" t="str">
        <f t="shared" si="714"/>
        <v/>
      </c>
      <c r="S9153" s="27" t="str">
        <f t="shared" si="715"/>
        <v/>
      </c>
    </row>
    <row r="9154" spans="2:19" x14ac:dyDescent="0.3">
      <c r="B9154" s="24" t="str">
        <f>_xlfn.IFNA(VLOOKUP(A9154,list!B:C,2,FALSE),"")</f>
        <v/>
      </c>
      <c r="D9154" s="24" t="str">
        <f>_xlfn.IFNA(VLOOKUP(C9154,list!$G$2:$I$10,2,FALSE),"")</f>
        <v/>
      </c>
      <c r="E9154" s="24" t="str">
        <f>_xlfn.IFNA(VLOOKUP(C9154,list!G:I,3,FALSE),"")</f>
        <v/>
      </c>
      <c r="O9154" s="26" t="str">
        <f t="shared" ref="O9154:O9217" si="717">IFERROR(IF(H9154="","",DATE(YEAR(H9154),MONTH(H9154),1)),"")</f>
        <v/>
      </c>
      <c r="P9154" s="28" t="str">
        <f t="shared" si="716"/>
        <v/>
      </c>
      <c r="Q9154" s="24" t="str">
        <f t="shared" ref="Q9154:Q9217" si="718">IFERROR(IF(J9154="","",MONTH(EOMONTH(J9154,(DAY(J9154)&gt;15)+0))),"")</f>
        <v/>
      </c>
      <c r="R9154" s="24" t="str">
        <f t="shared" ref="R9154:R9217" si="719">IFERROR(IF(J9154="","",IF(AND(MONTH(J9154)=12,Q9154=1),YEAR(J9154)+1,YEAR(J9154))),"")</f>
        <v/>
      </c>
      <c r="S9154" s="27" t="str">
        <f t="shared" ref="S9154:S9217" si="720">IF(OR(Q9154="",R9154=""),"",DATE(R9154,Q9154,1))</f>
        <v/>
      </c>
    </row>
    <row r="9155" spans="2:19" x14ac:dyDescent="0.3">
      <c r="B9155" s="24" t="str">
        <f>_xlfn.IFNA(VLOOKUP(A9155,list!B:C,2,FALSE),"")</f>
        <v/>
      </c>
      <c r="D9155" s="24" t="str">
        <f>_xlfn.IFNA(VLOOKUP(C9155,list!$G$2:$I$10,2,FALSE),"")</f>
        <v/>
      </c>
      <c r="E9155" s="24" t="str">
        <f>_xlfn.IFNA(VLOOKUP(C9155,list!G:I,3,FALSE),"")</f>
        <v/>
      </c>
      <c r="O9155" s="26" t="str">
        <f t="shared" si="717"/>
        <v/>
      </c>
      <c r="P9155" s="28" t="str">
        <f t="shared" ref="P9155:P9218" si="721">IFERROR(IF(J9155&gt;0,((J9155-H9155)/7),""),"")</f>
        <v/>
      </c>
      <c r="Q9155" s="24" t="str">
        <f t="shared" si="718"/>
        <v/>
      </c>
      <c r="R9155" s="24" t="str">
        <f t="shared" si="719"/>
        <v/>
      </c>
      <c r="S9155" s="27" t="str">
        <f t="shared" si="720"/>
        <v/>
      </c>
    </row>
    <row r="9156" spans="2:19" x14ac:dyDescent="0.3">
      <c r="B9156" s="24" t="str">
        <f>_xlfn.IFNA(VLOOKUP(A9156,list!B:C,2,FALSE),"")</f>
        <v/>
      </c>
      <c r="D9156" s="24" t="str">
        <f>_xlfn.IFNA(VLOOKUP(C9156,list!$G$2:$I$10,2,FALSE),"")</f>
        <v/>
      </c>
      <c r="E9156" s="24" t="str">
        <f>_xlfn.IFNA(VLOOKUP(C9156,list!G:I,3,FALSE),"")</f>
        <v/>
      </c>
      <c r="O9156" s="26" t="str">
        <f t="shared" si="717"/>
        <v/>
      </c>
      <c r="P9156" s="28" t="str">
        <f t="shared" si="721"/>
        <v/>
      </c>
      <c r="Q9156" s="24" t="str">
        <f t="shared" si="718"/>
        <v/>
      </c>
      <c r="R9156" s="24" t="str">
        <f t="shared" si="719"/>
        <v/>
      </c>
      <c r="S9156" s="27" t="str">
        <f t="shared" si="720"/>
        <v/>
      </c>
    </row>
    <row r="9157" spans="2:19" x14ac:dyDescent="0.3">
      <c r="B9157" s="24" t="str">
        <f>_xlfn.IFNA(VLOOKUP(A9157,list!B:C,2,FALSE),"")</f>
        <v/>
      </c>
      <c r="D9157" s="24" t="str">
        <f>_xlfn.IFNA(VLOOKUP(C9157,list!$G$2:$I$10,2,FALSE),"")</f>
        <v/>
      </c>
      <c r="E9157" s="24" t="str">
        <f>_xlfn.IFNA(VLOOKUP(C9157,list!G:I,3,FALSE),"")</f>
        <v/>
      </c>
      <c r="O9157" s="26" t="str">
        <f t="shared" si="717"/>
        <v/>
      </c>
      <c r="P9157" s="28" t="str">
        <f t="shared" si="721"/>
        <v/>
      </c>
      <c r="Q9157" s="24" t="str">
        <f t="shared" si="718"/>
        <v/>
      </c>
      <c r="R9157" s="24" t="str">
        <f t="shared" si="719"/>
        <v/>
      </c>
      <c r="S9157" s="27" t="str">
        <f t="shared" si="720"/>
        <v/>
      </c>
    </row>
    <row r="9158" spans="2:19" x14ac:dyDescent="0.3">
      <c r="B9158" s="24" t="str">
        <f>_xlfn.IFNA(VLOOKUP(A9158,list!B:C,2,FALSE),"")</f>
        <v/>
      </c>
      <c r="D9158" s="24" t="str">
        <f>_xlfn.IFNA(VLOOKUP(C9158,list!$G$2:$I$10,2,FALSE),"")</f>
        <v/>
      </c>
      <c r="E9158" s="24" t="str">
        <f>_xlfn.IFNA(VLOOKUP(C9158,list!G:I,3,FALSE),"")</f>
        <v/>
      </c>
      <c r="O9158" s="26" t="str">
        <f t="shared" si="717"/>
        <v/>
      </c>
      <c r="P9158" s="28" t="str">
        <f t="shared" si="721"/>
        <v/>
      </c>
      <c r="Q9158" s="24" t="str">
        <f t="shared" si="718"/>
        <v/>
      </c>
      <c r="R9158" s="24" t="str">
        <f t="shared" si="719"/>
        <v/>
      </c>
      <c r="S9158" s="27" t="str">
        <f t="shared" si="720"/>
        <v/>
      </c>
    </row>
    <row r="9159" spans="2:19" x14ac:dyDescent="0.3">
      <c r="B9159" s="24" t="str">
        <f>_xlfn.IFNA(VLOOKUP(A9159,list!B:C,2,FALSE),"")</f>
        <v/>
      </c>
      <c r="D9159" s="24" t="str">
        <f>_xlfn.IFNA(VLOOKUP(C9159,list!$G$2:$I$10,2,FALSE),"")</f>
        <v/>
      </c>
      <c r="E9159" s="24" t="str">
        <f>_xlfn.IFNA(VLOOKUP(C9159,list!G:I,3,FALSE),"")</f>
        <v/>
      </c>
      <c r="O9159" s="26" t="str">
        <f t="shared" si="717"/>
        <v/>
      </c>
      <c r="P9159" s="28" t="str">
        <f t="shared" si="721"/>
        <v/>
      </c>
      <c r="Q9159" s="24" t="str">
        <f t="shared" si="718"/>
        <v/>
      </c>
      <c r="R9159" s="24" t="str">
        <f t="shared" si="719"/>
        <v/>
      </c>
      <c r="S9159" s="27" t="str">
        <f t="shared" si="720"/>
        <v/>
      </c>
    </row>
    <row r="9160" spans="2:19" x14ac:dyDescent="0.3">
      <c r="B9160" s="24" t="str">
        <f>_xlfn.IFNA(VLOOKUP(A9160,list!B:C,2,FALSE),"")</f>
        <v/>
      </c>
      <c r="D9160" s="24" t="str">
        <f>_xlfn.IFNA(VLOOKUP(C9160,list!$G$2:$I$10,2,FALSE),"")</f>
        <v/>
      </c>
      <c r="E9160" s="24" t="str">
        <f>_xlfn.IFNA(VLOOKUP(C9160,list!G:I,3,FALSE),"")</f>
        <v/>
      </c>
      <c r="O9160" s="26" t="str">
        <f t="shared" si="717"/>
        <v/>
      </c>
      <c r="P9160" s="28" t="str">
        <f t="shared" si="721"/>
        <v/>
      </c>
      <c r="Q9160" s="24" t="str">
        <f t="shared" si="718"/>
        <v/>
      </c>
      <c r="R9160" s="24" t="str">
        <f t="shared" si="719"/>
        <v/>
      </c>
      <c r="S9160" s="27" t="str">
        <f t="shared" si="720"/>
        <v/>
      </c>
    </row>
    <row r="9161" spans="2:19" x14ac:dyDescent="0.3">
      <c r="B9161" s="24" t="str">
        <f>_xlfn.IFNA(VLOOKUP(A9161,list!B:C,2,FALSE),"")</f>
        <v/>
      </c>
      <c r="D9161" s="24" t="str">
        <f>_xlfn.IFNA(VLOOKUP(C9161,list!$G$2:$I$10,2,FALSE),"")</f>
        <v/>
      </c>
      <c r="E9161" s="24" t="str">
        <f>_xlfn.IFNA(VLOOKUP(C9161,list!G:I,3,FALSE),"")</f>
        <v/>
      </c>
      <c r="O9161" s="26" t="str">
        <f t="shared" si="717"/>
        <v/>
      </c>
      <c r="P9161" s="28" t="str">
        <f t="shared" si="721"/>
        <v/>
      </c>
      <c r="Q9161" s="24" t="str">
        <f t="shared" si="718"/>
        <v/>
      </c>
      <c r="R9161" s="24" t="str">
        <f t="shared" si="719"/>
        <v/>
      </c>
      <c r="S9161" s="27" t="str">
        <f t="shared" si="720"/>
        <v/>
      </c>
    </row>
    <row r="9162" spans="2:19" x14ac:dyDescent="0.3">
      <c r="B9162" s="24" t="str">
        <f>_xlfn.IFNA(VLOOKUP(A9162,list!B:C,2,FALSE),"")</f>
        <v/>
      </c>
      <c r="D9162" s="24" t="str">
        <f>_xlfn.IFNA(VLOOKUP(C9162,list!$G$2:$I$10,2,FALSE),"")</f>
        <v/>
      </c>
      <c r="E9162" s="24" t="str">
        <f>_xlfn.IFNA(VLOOKUP(C9162,list!G:I,3,FALSE),"")</f>
        <v/>
      </c>
      <c r="O9162" s="26" t="str">
        <f t="shared" si="717"/>
        <v/>
      </c>
      <c r="P9162" s="28" t="str">
        <f t="shared" si="721"/>
        <v/>
      </c>
      <c r="Q9162" s="24" t="str">
        <f t="shared" si="718"/>
        <v/>
      </c>
      <c r="R9162" s="24" t="str">
        <f t="shared" si="719"/>
        <v/>
      </c>
      <c r="S9162" s="27" t="str">
        <f t="shared" si="720"/>
        <v/>
      </c>
    </row>
    <row r="9163" spans="2:19" x14ac:dyDescent="0.3">
      <c r="B9163" s="24" t="str">
        <f>_xlfn.IFNA(VLOOKUP(A9163,list!B:C,2,FALSE),"")</f>
        <v/>
      </c>
      <c r="D9163" s="24" t="str">
        <f>_xlfn.IFNA(VLOOKUP(C9163,list!$G$2:$I$10,2,FALSE),"")</f>
        <v/>
      </c>
      <c r="E9163" s="24" t="str">
        <f>_xlfn.IFNA(VLOOKUP(C9163,list!G:I,3,FALSE),"")</f>
        <v/>
      </c>
      <c r="O9163" s="26" t="str">
        <f t="shared" si="717"/>
        <v/>
      </c>
      <c r="P9163" s="28" t="str">
        <f t="shared" si="721"/>
        <v/>
      </c>
      <c r="Q9163" s="24" t="str">
        <f t="shared" si="718"/>
        <v/>
      </c>
      <c r="R9163" s="24" t="str">
        <f t="shared" si="719"/>
        <v/>
      </c>
      <c r="S9163" s="27" t="str">
        <f t="shared" si="720"/>
        <v/>
      </c>
    </row>
    <row r="9164" spans="2:19" x14ac:dyDescent="0.3">
      <c r="B9164" s="24" t="str">
        <f>_xlfn.IFNA(VLOOKUP(A9164,list!B:C,2,FALSE),"")</f>
        <v/>
      </c>
      <c r="D9164" s="24" t="str">
        <f>_xlfn.IFNA(VLOOKUP(C9164,list!$G$2:$I$10,2,FALSE),"")</f>
        <v/>
      </c>
      <c r="E9164" s="24" t="str">
        <f>_xlfn.IFNA(VLOOKUP(C9164,list!G:I,3,FALSE),"")</f>
        <v/>
      </c>
      <c r="O9164" s="26" t="str">
        <f t="shared" si="717"/>
        <v/>
      </c>
      <c r="P9164" s="28" t="str">
        <f t="shared" si="721"/>
        <v/>
      </c>
      <c r="Q9164" s="24" t="str">
        <f t="shared" si="718"/>
        <v/>
      </c>
      <c r="R9164" s="24" t="str">
        <f t="shared" si="719"/>
        <v/>
      </c>
      <c r="S9164" s="27" t="str">
        <f t="shared" si="720"/>
        <v/>
      </c>
    </row>
    <row r="9165" spans="2:19" x14ac:dyDescent="0.3">
      <c r="B9165" s="24" t="str">
        <f>_xlfn.IFNA(VLOOKUP(A9165,list!B:C,2,FALSE),"")</f>
        <v/>
      </c>
      <c r="D9165" s="24" t="str">
        <f>_xlfn.IFNA(VLOOKUP(C9165,list!$G$2:$I$10,2,FALSE),"")</f>
        <v/>
      </c>
      <c r="E9165" s="24" t="str">
        <f>_xlfn.IFNA(VLOOKUP(C9165,list!G:I,3,FALSE),"")</f>
        <v/>
      </c>
      <c r="O9165" s="26" t="str">
        <f t="shared" si="717"/>
        <v/>
      </c>
      <c r="P9165" s="28" t="str">
        <f t="shared" si="721"/>
        <v/>
      </c>
      <c r="Q9165" s="24" t="str">
        <f t="shared" si="718"/>
        <v/>
      </c>
      <c r="R9165" s="24" t="str">
        <f t="shared" si="719"/>
        <v/>
      </c>
      <c r="S9165" s="27" t="str">
        <f t="shared" si="720"/>
        <v/>
      </c>
    </row>
    <row r="9166" spans="2:19" x14ac:dyDescent="0.3">
      <c r="B9166" s="24" t="str">
        <f>_xlfn.IFNA(VLOOKUP(A9166,list!B:C,2,FALSE),"")</f>
        <v/>
      </c>
      <c r="D9166" s="24" t="str">
        <f>_xlfn.IFNA(VLOOKUP(C9166,list!$G$2:$I$10,2,FALSE),"")</f>
        <v/>
      </c>
      <c r="E9166" s="24" t="str">
        <f>_xlfn.IFNA(VLOOKUP(C9166,list!G:I,3,FALSE),"")</f>
        <v/>
      </c>
      <c r="O9166" s="26" t="str">
        <f t="shared" si="717"/>
        <v/>
      </c>
      <c r="P9166" s="28" t="str">
        <f t="shared" si="721"/>
        <v/>
      </c>
      <c r="Q9166" s="24" t="str">
        <f t="shared" si="718"/>
        <v/>
      </c>
      <c r="R9166" s="24" t="str">
        <f t="shared" si="719"/>
        <v/>
      </c>
      <c r="S9166" s="27" t="str">
        <f t="shared" si="720"/>
        <v/>
      </c>
    </row>
    <row r="9167" spans="2:19" x14ac:dyDescent="0.3">
      <c r="B9167" s="24" t="str">
        <f>_xlfn.IFNA(VLOOKUP(A9167,list!B:C,2,FALSE),"")</f>
        <v/>
      </c>
      <c r="D9167" s="24" t="str">
        <f>_xlfn.IFNA(VLOOKUP(C9167,list!$G$2:$I$10,2,FALSE),"")</f>
        <v/>
      </c>
      <c r="E9167" s="24" t="str">
        <f>_xlfn.IFNA(VLOOKUP(C9167,list!G:I,3,FALSE),"")</f>
        <v/>
      </c>
      <c r="O9167" s="26" t="str">
        <f t="shared" si="717"/>
        <v/>
      </c>
      <c r="P9167" s="28" t="str">
        <f t="shared" si="721"/>
        <v/>
      </c>
      <c r="Q9167" s="24" t="str">
        <f t="shared" si="718"/>
        <v/>
      </c>
      <c r="R9167" s="24" t="str">
        <f t="shared" si="719"/>
        <v/>
      </c>
      <c r="S9167" s="27" t="str">
        <f t="shared" si="720"/>
        <v/>
      </c>
    </row>
    <row r="9168" spans="2:19" x14ac:dyDescent="0.3">
      <c r="B9168" s="24" t="str">
        <f>_xlfn.IFNA(VLOOKUP(A9168,list!B:C,2,FALSE),"")</f>
        <v/>
      </c>
      <c r="D9168" s="24" t="str">
        <f>_xlfn.IFNA(VLOOKUP(C9168,list!$G$2:$I$10,2,FALSE),"")</f>
        <v/>
      </c>
      <c r="E9168" s="24" t="str">
        <f>_xlfn.IFNA(VLOOKUP(C9168,list!G:I,3,FALSE),"")</f>
        <v/>
      </c>
      <c r="O9168" s="26" t="str">
        <f t="shared" si="717"/>
        <v/>
      </c>
      <c r="P9168" s="28" t="str">
        <f t="shared" si="721"/>
        <v/>
      </c>
      <c r="Q9168" s="24" t="str">
        <f t="shared" si="718"/>
        <v/>
      </c>
      <c r="R9168" s="24" t="str">
        <f t="shared" si="719"/>
        <v/>
      </c>
      <c r="S9168" s="27" t="str">
        <f t="shared" si="720"/>
        <v/>
      </c>
    </row>
    <row r="9169" spans="2:19" x14ac:dyDescent="0.3">
      <c r="B9169" s="24" t="str">
        <f>_xlfn.IFNA(VLOOKUP(A9169,list!B:C,2,FALSE),"")</f>
        <v/>
      </c>
      <c r="D9169" s="24" t="str">
        <f>_xlfn.IFNA(VLOOKUP(C9169,list!$G$2:$I$10,2,FALSE),"")</f>
        <v/>
      </c>
      <c r="E9169" s="24" t="str">
        <f>_xlfn.IFNA(VLOOKUP(C9169,list!G:I,3,FALSE),"")</f>
        <v/>
      </c>
      <c r="O9169" s="26" t="str">
        <f t="shared" si="717"/>
        <v/>
      </c>
      <c r="P9169" s="28" t="str">
        <f t="shared" si="721"/>
        <v/>
      </c>
      <c r="Q9169" s="24" t="str">
        <f t="shared" si="718"/>
        <v/>
      </c>
      <c r="R9169" s="24" t="str">
        <f t="shared" si="719"/>
        <v/>
      </c>
      <c r="S9169" s="27" t="str">
        <f t="shared" si="720"/>
        <v/>
      </c>
    </row>
    <row r="9170" spans="2:19" x14ac:dyDescent="0.3">
      <c r="B9170" s="24" t="str">
        <f>_xlfn.IFNA(VLOOKUP(A9170,list!B:C,2,FALSE),"")</f>
        <v/>
      </c>
      <c r="D9170" s="24" t="str">
        <f>_xlfn.IFNA(VLOOKUP(C9170,list!$G$2:$I$10,2,FALSE),"")</f>
        <v/>
      </c>
      <c r="E9170" s="24" t="str">
        <f>_xlfn.IFNA(VLOOKUP(C9170,list!G:I,3,FALSE),"")</f>
        <v/>
      </c>
      <c r="O9170" s="26" t="str">
        <f t="shared" si="717"/>
        <v/>
      </c>
      <c r="P9170" s="28" t="str">
        <f t="shared" si="721"/>
        <v/>
      </c>
      <c r="Q9170" s="24" t="str">
        <f t="shared" si="718"/>
        <v/>
      </c>
      <c r="R9170" s="24" t="str">
        <f t="shared" si="719"/>
        <v/>
      </c>
      <c r="S9170" s="27" t="str">
        <f t="shared" si="720"/>
        <v/>
      </c>
    </row>
    <row r="9171" spans="2:19" x14ac:dyDescent="0.3">
      <c r="B9171" s="24" t="str">
        <f>_xlfn.IFNA(VLOOKUP(A9171,list!B:C,2,FALSE),"")</f>
        <v/>
      </c>
      <c r="D9171" s="24" t="str">
        <f>_xlfn.IFNA(VLOOKUP(C9171,list!$G$2:$I$10,2,FALSE),"")</f>
        <v/>
      </c>
      <c r="E9171" s="24" t="str">
        <f>_xlfn.IFNA(VLOOKUP(C9171,list!G:I,3,FALSE),"")</f>
        <v/>
      </c>
      <c r="O9171" s="26" t="str">
        <f t="shared" si="717"/>
        <v/>
      </c>
      <c r="P9171" s="28" t="str">
        <f t="shared" si="721"/>
        <v/>
      </c>
      <c r="Q9171" s="24" t="str">
        <f t="shared" si="718"/>
        <v/>
      </c>
      <c r="R9171" s="24" t="str">
        <f t="shared" si="719"/>
        <v/>
      </c>
      <c r="S9171" s="27" t="str">
        <f t="shared" si="720"/>
        <v/>
      </c>
    </row>
    <row r="9172" spans="2:19" x14ac:dyDescent="0.3">
      <c r="B9172" s="24" t="str">
        <f>_xlfn.IFNA(VLOOKUP(A9172,list!B:C,2,FALSE),"")</f>
        <v/>
      </c>
      <c r="D9172" s="24" t="str">
        <f>_xlfn.IFNA(VLOOKUP(C9172,list!$G$2:$I$10,2,FALSE),"")</f>
        <v/>
      </c>
      <c r="E9172" s="24" t="str">
        <f>_xlfn.IFNA(VLOOKUP(C9172,list!G:I,3,FALSE),"")</f>
        <v/>
      </c>
      <c r="O9172" s="26" t="str">
        <f t="shared" si="717"/>
        <v/>
      </c>
      <c r="P9172" s="28" t="str">
        <f t="shared" si="721"/>
        <v/>
      </c>
      <c r="Q9172" s="24" t="str">
        <f t="shared" si="718"/>
        <v/>
      </c>
      <c r="R9172" s="24" t="str">
        <f t="shared" si="719"/>
        <v/>
      </c>
      <c r="S9172" s="27" t="str">
        <f t="shared" si="720"/>
        <v/>
      </c>
    </row>
    <row r="9173" spans="2:19" x14ac:dyDescent="0.3">
      <c r="B9173" s="24" t="str">
        <f>_xlfn.IFNA(VLOOKUP(A9173,list!B:C,2,FALSE),"")</f>
        <v/>
      </c>
      <c r="D9173" s="24" t="str">
        <f>_xlfn.IFNA(VLOOKUP(C9173,list!$G$2:$I$10,2,FALSE),"")</f>
        <v/>
      </c>
      <c r="E9173" s="24" t="str">
        <f>_xlfn.IFNA(VLOOKUP(C9173,list!G:I,3,FALSE),"")</f>
        <v/>
      </c>
      <c r="O9173" s="26" t="str">
        <f t="shared" si="717"/>
        <v/>
      </c>
      <c r="P9173" s="28" t="str">
        <f t="shared" si="721"/>
        <v/>
      </c>
      <c r="Q9173" s="24" t="str">
        <f t="shared" si="718"/>
        <v/>
      </c>
      <c r="R9173" s="24" t="str">
        <f t="shared" si="719"/>
        <v/>
      </c>
      <c r="S9173" s="27" t="str">
        <f t="shared" si="720"/>
        <v/>
      </c>
    </row>
    <row r="9174" spans="2:19" x14ac:dyDescent="0.3">
      <c r="B9174" s="24" t="str">
        <f>_xlfn.IFNA(VLOOKUP(A9174,list!B:C,2,FALSE),"")</f>
        <v/>
      </c>
      <c r="D9174" s="24" t="str">
        <f>_xlfn.IFNA(VLOOKUP(C9174,list!$G$2:$I$10,2,FALSE),"")</f>
        <v/>
      </c>
      <c r="E9174" s="24" t="str">
        <f>_xlfn.IFNA(VLOOKUP(C9174,list!G:I,3,FALSE),"")</f>
        <v/>
      </c>
      <c r="O9174" s="26" t="str">
        <f t="shared" si="717"/>
        <v/>
      </c>
      <c r="P9174" s="28" t="str">
        <f t="shared" si="721"/>
        <v/>
      </c>
      <c r="Q9174" s="24" t="str">
        <f t="shared" si="718"/>
        <v/>
      </c>
      <c r="R9174" s="24" t="str">
        <f t="shared" si="719"/>
        <v/>
      </c>
      <c r="S9174" s="27" t="str">
        <f t="shared" si="720"/>
        <v/>
      </c>
    </row>
    <row r="9175" spans="2:19" x14ac:dyDescent="0.3">
      <c r="B9175" s="24" t="str">
        <f>_xlfn.IFNA(VLOOKUP(A9175,list!B:C,2,FALSE),"")</f>
        <v/>
      </c>
      <c r="D9175" s="24" t="str">
        <f>_xlfn.IFNA(VLOOKUP(C9175,list!$G$2:$I$10,2,FALSE),"")</f>
        <v/>
      </c>
      <c r="E9175" s="24" t="str">
        <f>_xlfn.IFNA(VLOOKUP(C9175,list!G:I,3,FALSE),"")</f>
        <v/>
      </c>
      <c r="O9175" s="26" t="str">
        <f t="shared" si="717"/>
        <v/>
      </c>
      <c r="P9175" s="28" t="str">
        <f t="shared" si="721"/>
        <v/>
      </c>
      <c r="Q9175" s="24" t="str">
        <f t="shared" si="718"/>
        <v/>
      </c>
      <c r="R9175" s="24" t="str">
        <f t="shared" si="719"/>
        <v/>
      </c>
      <c r="S9175" s="27" t="str">
        <f t="shared" si="720"/>
        <v/>
      </c>
    </row>
    <row r="9176" spans="2:19" x14ac:dyDescent="0.3">
      <c r="B9176" s="24" t="str">
        <f>_xlfn.IFNA(VLOOKUP(A9176,list!B:C,2,FALSE),"")</f>
        <v/>
      </c>
      <c r="D9176" s="24" t="str">
        <f>_xlfn.IFNA(VLOOKUP(C9176,list!$G$2:$I$10,2,FALSE),"")</f>
        <v/>
      </c>
      <c r="E9176" s="24" t="str">
        <f>_xlfn.IFNA(VLOOKUP(C9176,list!G:I,3,FALSE),"")</f>
        <v/>
      </c>
      <c r="O9176" s="26" t="str">
        <f t="shared" si="717"/>
        <v/>
      </c>
      <c r="P9176" s="28" t="str">
        <f t="shared" si="721"/>
        <v/>
      </c>
      <c r="Q9176" s="24" t="str">
        <f t="shared" si="718"/>
        <v/>
      </c>
      <c r="R9176" s="24" t="str">
        <f t="shared" si="719"/>
        <v/>
      </c>
      <c r="S9176" s="27" t="str">
        <f t="shared" si="720"/>
        <v/>
      </c>
    </row>
    <row r="9177" spans="2:19" x14ac:dyDescent="0.3">
      <c r="B9177" s="24" t="str">
        <f>_xlfn.IFNA(VLOOKUP(A9177,list!B:C,2,FALSE),"")</f>
        <v/>
      </c>
      <c r="D9177" s="24" t="str">
        <f>_xlfn.IFNA(VLOOKUP(C9177,list!$G$2:$I$10,2,FALSE),"")</f>
        <v/>
      </c>
      <c r="E9177" s="24" t="str">
        <f>_xlfn.IFNA(VLOOKUP(C9177,list!G:I,3,FALSE),"")</f>
        <v/>
      </c>
      <c r="O9177" s="26" t="str">
        <f t="shared" si="717"/>
        <v/>
      </c>
      <c r="P9177" s="28" t="str">
        <f t="shared" si="721"/>
        <v/>
      </c>
      <c r="Q9177" s="24" t="str">
        <f t="shared" si="718"/>
        <v/>
      </c>
      <c r="R9177" s="24" t="str">
        <f t="shared" si="719"/>
        <v/>
      </c>
      <c r="S9177" s="27" t="str">
        <f t="shared" si="720"/>
        <v/>
      </c>
    </row>
    <row r="9178" spans="2:19" x14ac:dyDescent="0.3">
      <c r="B9178" s="24" t="str">
        <f>_xlfn.IFNA(VLOOKUP(A9178,list!B:C,2,FALSE),"")</f>
        <v/>
      </c>
      <c r="D9178" s="24" t="str">
        <f>_xlfn.IFNA(VLOOKUP(C9178,list!$G$2:$I$10,2,FALSE),"")</f>
        <v/>
      </c>
      <c r="E9178" s="24" t="str">
        <f>_xlfn.IFNA(VLOOKUP(C9178,list!G:I,3,FALSE),"")</f>
        <v/>
      </c>
      <c r="O9178" s="26" t="str">
        <f t="shared" si="717"/>
        <v/>
      </c>
      <c r="P9178" s="28" t="str">
        <f t="shared" si="721"/>
        <v/>
      </c>
      <c r="Q9178" s="24" t="str">
        <f t="shared" si="718"/>
        <v/>
      </c>
      <c r="R9178" s="24" t="str">
        <f t="shared" si="719"/>
        <v/>
      </c>
      <c r="S9178" s="27" t="str">
        <f t="shared" si="720"/>
        <v/>
      </c>
    </row>
    <row r="9179" spans="2:19" x14ac:dyDescent="0.3">
      <c r="B9179" s="24" t="str">
        <f>_xlfn.IFNA(VLOOKUP(A9179,list!B:C,2,FALSE),"")</f>
        <v/>
      </c>
      <c r="D9179" s="24" t="str">
        <f>_xlfn.IFNA(VLOOKUP(C9179,list!$G$2:$I$10,2,FALSE),"")</f>
        <v/>
      </c>
      <c r="E9179" s="24" t="str">
        <f>_xlfn.IFNA(VLOOKUP(C9179,list!G:I,3,FALSE),"")</f>
        <v/>
      </c>
      <c r="O9179" s="26" t="str">
        <f t="shared" si="717"/>
        <v/>
      </c>
      <c r="P9179" s="28" t="str">
        <f t="shared" si="721"/>
        <v/>
      </c>
      <c r="Q9179" s="24" t="str">
        <f t="shared" si="718"/>
        <v/>
      </c>
      <c r="R9179" s="24" t="str">
        <f t="shared" si="719"/>
        <v/>
      </c>
      <c r="S9179" s="27" t="str">
        <f t="shared" si="720"/>
        <v/>
      </c>
    </row>
    <row r="9180" spans="2:19" x14ac:dyDescent="0.3">
      <c r="B9180" s="24" t="str">
        <f>_xlfn.IFNA(VLOOKUP(A9180,list!B:C,2,FALSE),"")</f>
        <v/>
      </c>
      <c r="D9180" s="24" t="str">
        <f>_xlfn.IFNA(VLOOKUP(C9180,list!$G$2:$I$10,2,FALSE),"")</f>
        <v/>
      </c>
      <c r="E9180" s="24" t="str">
        <f>_xlfn.IFNA(VLOOKUP(C9180,list!G:I,3,FALSE),"")</f>
        <v/>
      </c>
      <c r="O9180" s="26" t="str">
        <f t="shared" si="717"/>
        <v/>
      </c>
      <c r="P9180" s="28" t="str">
        <f t="shared" si="721"/>
        <v/>
      </c>
      <c r="Q9180" s="24" t="str">
        <f t="shared" si="718"/>
        <v/>
      </c>
      <c r="R9180" s="24" t="str">
        <f t="shared" si="719"/>
        <v/>
      </c>
      <c r="S9180" s="27" t="str">
        <f t="shared" si="720"/>
        <v/>
      </c>
    </row>
    <row r="9181" spans="2:19" x14ac:dyDescent="0.3">
      <c r="B9181" s="24" t="str">
        <f>_xlfn.IFNA(VLOOKUP(A9181,list!B:C,2,FALSE),"")</f>
        <v/>
      </c>
      <c r="D9181" s="24" t="str">
        <f>_xlfn.IFNA(VLOOKUP(C9181,list!$G$2:$I$10,2,FALSE),"")</f>
        <v/>
      </c>
      <c r="E9181" s="24" t="str">
        <f>_xlfn.IFNA(VLOOKUP(C9181,list!G:I,3,FALSE),"")</f>
        <v/>
      </c>
      <c r="O9181" s="26" t="str">
        <f t="shared" si="717"/>
        <v/>
      </c>
      <c r="P9181" s="28" t="str">
        <f t="shared" si="721"/>
        <v/>
      </c>
      <c r="Q9181" s="24" t="str">
        <f t="shared" si="718"/>
        <v/>
      </c>
      <c r="R9181" s="24" t="str">
        <f t="shared" si="719"/>
        <v/>
      </c>
      <c r="S9181" s="27" t="str">
        <f t="shared" si="720"/>
        <v/>
      </c>
    </row>
    <row r="9182" spans="2:19" x14ac:dyDescent="0.3">
      <c r="B9182" s="24" t="str">
        <f>_xlfn.IFNA(VLOOKUP(A9182,list!B:C,2,FALSE),"")</f>
        <v/>
      </c>
      <c r="D9182" s="24" t="str">
        <f>_xlfn.IFNA(VLOOKUP(C9182,list!$G$2:$I$10,2,FALSE),"")</f>
        <v/>
      </c>
      <c r="E9182" s="24" t="str">
        <f>_xlfn.IFNA(VLOOKUP(C9182,list!G:I,3,FALSE),"")</f>
        <v/>
      </c>
      <c r="O9182" s="26" t="str">
        <f t="shared" si="717"/>
        <v/>
      </c>
      <c r="P9182" s="28" t="str">
        <f t="shared" si="721"/>
        <v/>
      </c>
      <c r="Q9182" s="24" t="str">
        <f t="shared" si="718"/>
        <v/>
      </c>
      <c r="R9182" s="24" t="str">
        <f t="shared" si="719"/>
        <v/>
      </c>
      <c r="S9182" s="27" t="str">
        <f t="shared" si="720"/>
        <v/>
      </c>
    </row>
    <row r="9183" spans="2:19" x14ac:dyDescent="0.3">
      <c r="B9183" s="24" t="str">
        <f>_xlfn.IFNA(VLOOKUP(A9183,list!B:C,2,FALSE),"")</f>
        <v/>
      </c>
      <c r="D9183" s="24" t="str">
        <f>_xlfn.IFNA(VLOOKUP(C9183,list!$G$2:$I$10,2,FALSE),"")</f>
        <v/>
      </c>
      <c r="E9183" s="24" t="str">
        <f>_xlfn.IFNA(VLOOKUP(C9183,list!G:I,3,FALSE),"")</f>
        <v/>
      </c>
      <c r="O9183" s="26" t="str">
        <f t="shared" si="717"/>
        <v/>
      </c>
      <c r="P9183" s="28" t="str">
        <f t="shared" si="721"/>
        <v/>
      </c>
      <c r="Q9183" s="24" t="str">
        <f t="shared" si="718"/>
        <v/>
      </c>
      <c r="R9183" s="24" t="str">
        <f t="shared" si="719"/>
        <v/>
      </c>
      <c r="S9183" s="27" t="str">
        <f t="shared" si="720"/>
        <v/>
      </c>
    </row>
    <row r="9184" spans="2:19" x14ac:dyDescent="0.3">
      <c r="B9184" s="24" t="str">
        <f>_xlfn.IFNA(VLOOKUP(A9184,list!B:C,2,FALSE),"")</f>
        <v/>
      </c>
      <c r="D9184" s="24" t="str">
        <f>_xlfn.IFNA(VLOOKUP(C9184,list!$G$2:$I$10,2,FALSE),"")</f>
        <v/>
      </c>
      <c r="E9184" s="24" t="str">
        <f>_xlfn.IFNA(VLOOKUP(C9184,list!G:I,3,FALSE),"")</f>
        <v/>
      </c>
      <c r="O9184" s="26" t="str">
        <f t="shared" si="717"/>
        <v/>
      </c>
      <c r="P9184" s="28" t="str">
        <f t="shared" si="721"/>
        <v/>
      </c>
      <c r="Q9184" s="24" t="str">
        <f t="shared" si="718"/>
        <v/>
      </c>
      <c r="R9184" s="24" t="str">
        <f t="shared" si="719"/>
        <v/>
      </c>
      <c r="S9184" s="27" t="str">
        <f t="shared" si="720"/>
        <v/>
      </c>
    </row>
    <row r="9185" spans="2:19" x14ac:dyDescent="0.3">
      <c r="B9185" s="24" t="str">
        <f>_xlfn.IFNA(VLOOKUP(A9185,list!B:C,2,FALSE),"")</f>
        <v/>
      </c>
      <c r="D9185" s="24" t="str">
        <f>_xlfn.IFNA(VLOOKUP(C9185,list!$G$2:$I$10,2,FALSE),"")</f>
        <v/>
      </c>
      <c r="E9185" s="24" t="str">
        <f>_xlfn.IFNA(VLOOKUP(C9185,list!G:I,3,FALSE),"")</f>
        <v/>
      </c>
      <c r="O9185" s="26" t="str">
        <f t="shared" si="717"/>
        <v/>
      </c>
      <c r="P9185" s="28" t="str">
        <f t="shared" si="721"/>
        <v/>
      </c>
      <c r="Q9185" s="24" t="str">
        <f t="shared" si="718"/>
        <v/>
      </c>
      <c r="R9185" s="24" t="str">
        <f t="shared" si="719"/>
        <v/>
      </c>
      <c r="S9185" s="27" t="str">
        <f t="shared" si="720"/>
        <v/>
      </c>
    </row>
    <row r="9186" spans="2:19" x14ac:dyDescent="0.3">
      <c r="B9186" s="24" t="str">
        <f>_xlfn.IFNA(VLOOKUP(A9186,list!B:C,2,FALSE),"")</f>
        <v/>
      </c>
      <c r="D9186" s="24" t="str">
        <f>_xlfn.IFNA(VLOOKUP(C9186,list!$G$2:$I$10,2,FALSE),"")</f>
        <v/>
      </c>
      <c r="E9186" s="24" t="str">
        <f>_xlfn.IFNA(VLOOKUP(C9186,list!G:I,3,FALSE),"")</f>
        <v/>
      </c>
      <c r="O9186" s="26" t="str">
        <f t="shared" si="717"/>
        <v/>
      </c>
      <c r="P9186" s="28" t="str">
        <f t="shared" si="721"/>
        <v/>
      </c>
      <c r="Q9186" s="24" t="str">
        <f t="shared" si="718"/>
        <v/>
      </c>
      <c r="R9186" s="24" t="str">
        <f t="shared" si="719"/>
        <v/>
      </c>
      <c r="S9186" s="27" t="str">
        <f t="shared" si="720"/>
        <v/>
      </c>
    </row>
    <row r="9187" spans="2:19" x14ac:dyDescent="0.3">
      <c r="B9187" s="24" t="str">
        <f>_xlfn.IFNA(VLOOKUP(A9187,list!B:C,2,FALSE),"")</f>
        <v/>
      </c>
      <c r="D9187" s="24" t="str">
        <f>_xlfn.IFNA(VLOOKUP(C9187,list!$G$2:$I$10,2,FALSE),"")</f>
        <v/>
      </c>
      <c r="E9187" s="24" t="str">
        <f>_xlfn.IFNA(VLOOKUP(C9187,list!G:I,3,FALSE),"")</f>
        <v/>
      </c>
      <c r="O9187" s="26" t="str">
        <f t="shared" si="717"/>
        <v/>
      </c>
      <c r="P9187" s="28" t="str">
        <f t="shared" si="721"/>
        <v/>
      </c>
      <c r="Q9187" s="24" t="str">
        <f t="shared" si="718"/>
        <v/>
      </c>
      <c r="R9187" s="24" t="str">
        <f t="shared" si="719"/>
        <v/>
      </c>
      <c r="S9187" s="27" t="str">
        <f t="shared" si="720"/>
        <v/>
      </c>
    </row>
    <row r="9188" spans="2:19" x14ac:dyDescent="0.3">
      <c r="B9188" s="24" t="str">
        <f>_xlfn.IFNA(VLOOKUP(A9188,list!B:C,2,FALSE),"")</f>
        <v/>
      </c>
      <c r="D9188" s="24" t="str">
        <f>_xlfn.IFNA(VLOOKUP(C9188,list!$G$2:$I$10,2,FALSE),"")</f>
        <v/>
      </c>
      <c r="E9188" s="24" t="str">
        <f>_xlfn.IFNA(VLOOKUP(C9188,list!G:I,3,FALSE),"")</f>
        <v/>
      </c>
      <c r="O9188" s="26" t="str">
        <f t="shared" si="717"/>
        <v/>
      </c>
      <c r="P9188" s="28" t="str">
        <f t="shared" si="721"/>
        <v/>
      </c>
      <c r="Q9188" s="24" t="str">
        <f t="shared" si="718"/>
        <v/>
      </c>
      <c r="R9188" s="24" t="str">
        <f t="shared" si="719"/>
        <v/>
      </c>
      <c r="S9188" s="27" t="str">
        <f t="shared" si="720"/>
        <v/>
      </c>
    </row>
    <row r="9189" spans="2:19" x14ac:dyDescent="0.3">
      <c r="B9189" s="24" t="str">
        <f>_xlfn.IFNA(VLOOKUP(A9189,list!B:C,2,FALSE),"")</f>
        <v/>
      </c>
      <c r="D9189" s="24" t="str">
        <f>_xlfn.IFNA(VLOOKUP(C9189,list!$G$2:$I$10,2,FALSE),"")</f>
        <v/>
      </c>
      <c r="E9189" s="24" t="str">
        <f>_xlfn.IFNA(VLOOKUP(C9189,list!G:I,3,FALSE),"")</f>
        <v/>
      </c>
      <c r="O9189" s="26" t="str">
        <f t="shared" si="717"/>
        <v/>
      </c>
      <c r="P9189" s="28" t="str">
        <f t="shared" si="721"/>
        <v/>
      </c>
      <c r="Q9189" s="24" t="str">
        <f t="shared" si="718"/>
        <v/>
      </c>
      <c r="R9189" s="24" t="str">
        <f t="shared" si="719"/>
        <v/>
      </c>
      <c r="S9189" s="27" t="str">
        <f t="shared" si="720"/>
        <v/>
      </c>
    </row>
    <row r="9190" spans="2:19" x14ac:dyDescent="0.3">
      <c r="B9190" s="24" t="str">
        <f>_xlfn.IFNA(VLOOKUP(A9190,list!B:C,2,FALSE),"")</f>
        <v/>
      </c>
      <c r="D9190" s="24" t="str">
        <f>_xlfn.IFNA(VLOOKUP(C9190,list!$G$2:$I$10,2,FALSE),"")</f>
        <v/>
      </c>
      <c r="E9190" s="24" t="str">
        <f>_xlfn.IFNA(VLOOKUP(C9190,list!G:I,3,FALSE),"")</f>
        <v/>
      </c>
      <c r="O9190" s="26" t="str">
        <f t="shared" si="717"/>
        <v/>
      </c>
      <c r="P9190" s="28" t="str">
        <f t="shared" si="721"/>
        <v/>
      </c>
      <c r="Q9190" s="24" t="str">
        <f t="shared" si="718"/>
        <v/>
      </c>
      <c r="R9190" s="24" t="str">
        <f t="shared" si="719"/>
        <v/>
      </c>
      <c r="S9190" s="27" t="str">
        <f t="shared" si="720"/>
        <v/>
      </c>
    </row>
    <row r="9191" spans="2:19" x14ac:dyDescent="0.3">
      <c r="B9191" s="24" t="str">
        <f>_xlfn.IFNA(VLOOKUP(A9191,list!B:C,2,FALSE),"")</f>
        <v/>
      </c>
      <c r="D9191" s="24" t="str">
        <f>_xlfn.IFNA(VLOOKUP(C9191,list!$G$2:$I$10,2,FALSE),"")</f>
        <v/>
      </c>
      <c r="E9191" s="24" t="str">
        <f>_xlfn.IFNA(VLOOKUP(C9191,list!G:I,3,FALSE),"")</f>
        <v/>
      </c>
      <c r="O9191" s="26" t="str">
        <f t="shared" si="717"/>
        <v/>
      </c>
      <c r="P9191" s="28" t="str">
        <f t="shared" si="721"/>
        <v/>
      </c>
      <c r="Q9191" s="24" t="str">
        <f t="shared" si="718"/>
        <v/>
      </c>
      <c r="R9191" s="24" t="str">
        <f t="shared" si="719"/>
        <v/>
      </c>
      <c r="S9191" s="27" t="str">
        <f t="shared" si="720"/>
        <v/>
      </c>
    </row>
    <row r="9192" spans="2:19" x14ac:dyDescent="0.3">
      <c r="B9192" s="24" t="str">
        <f>_xlfn.IFNA(VLOOKUP(A9192,list!B:C,2,FALSE),"")</f>
        <v/>
      </c>
      <c r="D9192" s="24" t="str">
        <f>_xlfn.IFNA(VLOOKUP(C9192,list!$G$2:$I$10,2,FALSE),"")</f>
        <v/>
      </c>
      <c r="E9192" s="24" t="str">
        <f>_xlfn.IFNA(VLOOKUP(C9192,list!G:I,3,FALSE),"")</f>
        <v/>
      </c>
      <c r="O9192" s="26" t="str">
        <f t="shared" si="717"/>
        <v/>
      </c>
      <c r="P9192" s="28" t="str">
        <f t="shared" si="721"/>
        <v/>
      </c>
      <c r="Q9192" s="24" t="str">
        <f t="shared" si="718"/>
        <v/>
      </c>
      <c r="R9192" s="24" t="str">
        <f t="shared" si="719"/>
        <v/>
      </c>
      <c r="S9192" s="27" t="str">
        <f t="shared" si="720"/>
        <v/>
      </c>
    </row>
    <row r="9193" spans="2:19" x14ac:dyDescent="0.3">
      <c r="B9193" s="24" t="str">
        <f>_xlfn.IFNA(VLOOKUP(A9193,list!B:C,2,FALSE),"")</f>
        <v/>
      </c>
      <c r="D9193" s="24" t="str">
        <f>_xlfn.IFNA(VLOOKUP(C9193,list!$G$2:$I$10,2,FALSE),"")</f>
        <v/>
      </c>
      <c r="E9193" s="24" t="str">
        <f>_xlfn.IFNA(VLOOKUP(C9193,list!G:I,3,FALSE),"")</f>
        <v/>
      </c>
      <c r="O9193" s="26" t="str">
        <f t="shared" si="717"/>
        <v/>
      </c>
      <c r="P9193" s="28" t="str">
        <f t="shared" si="721"/>
        <v/>
      </c>
      <c r="Q9193" s="24" t="str">
        <f t="shared" si="718"/>
        <v/>
      </c>
      <c r="R9193" s="24" t="str">
        <f t="shared" si="719"/>
        <v/>
      </c>
      <c r="S9193" s="27" t="str">
        <f t="shared" si="720"/>
        <v/>
      </c>
    </row>
    <row r="9194" spans="2:19" x14ac:dyDescent="0.3">
      <c r="B9194" s="24" t="str">
        <f>_xlfn.IFNA(VLOOKUP(A9194,list!B:C,2,FALSE),"")</f>
        <v/>
      </c>
      <c r="D9194" s="24" t="str">
        <f>_xlfn.IFNA(VLOOKUP(C9194,list!$G$2:$I$10,2,FALSE),"")</f>
        <v/>
      </c>
      <c r="E9194" s="24" t="str">
        <f>_xlfn.IFNA(VLOOKUP(C9194,list!G:I,3,FALSE),"")</f>
        <v/>
      </c>
      <c r="O9194" s="26" t="str">
        <f t="shared" si="717"/>
        <v/>
      </c>
      <c r="P9194" s="28" t="str">
        <f t="shared" si="721"/>
        <v/>
      </c>
      <c r="Q9194" s="24" t="str">
        <f t="shared" si="718"/>
        <v/>
      </c>
      <c r="R9194" s="24" t="str">
        <f t="shared" si="719"/>
        <v/>
      </c>
      <c r="S9194" s="27" t="str">
        <f t="shared" si="720"/>
        <v/>
      </c>
    </row>
    <row r="9195" spans="2:19" x14ac:dyDescent="0.3">
      <c r="B9195" s="24" t="str">
        <f>_xlfn.IFNA(VLOOKUP(A9195,list!B:C,2,FALSE),"")</f>
        <v/>
      </c>
      <c r="D9195" s="24" t="str">
        <f>_xlfn.IFNA(VLOOKUP(C9195,list!$G$2:$I$10,2,FALSE),"")</f>
        <v/>
      </c>
      <c r="E9195" s="24" t="str">
        <f>_xlfn.IFNA(VLOOKUP(C9195,list!G:I,3,FALSE),"")</f>
        <v/>
      </c>
      <c r="O9195" s="26" t="str">
        <f t="shared" si="717"/>
        <v/>
      </c>
      <c r="P9195" s="28" t="str">
        <f t="shared" si="721"/>
        <v/>
      </c>
      <c r="Q9195" s="24" t="str">
        <f t="shared" si="718"/>
        <v/>
      </c>
      <c r="R9195" s="24" t="str">
        <f t="shared" si="719"/>
        <v/>
      </c>
      <c r="S9195" s="27" t="str">
        <f t="shared" si="720"/>
        <v/>
      </c>
    </row>
    <row r="9196" spans="2:19" x14ac:dyDescent="0.3">
      <c r="B9196" s="24" t="str">
        <f>_xlfn.IFNA(VLOOKUP(A9196,list!B:C,2,FALSE),"")</f>
        <v/>
      </c>
      <c r="D9196" s="24" t="str">
        <f>_xlfn.IFNA(VLOOKUP(C9196,list!$G$2:$I$10,2,FALSE),"")</f>
        <v/>
      </c>
      <c r="E9196" s="24" t="str">
        <f>_xlfn.IFNA(VLOOKUP(C9196,list!G:I,3,FALSE),"")</f>
        <v/>
      </c>
      <c r="O9196" s="26" t="str">
        <f t="shared" si="717"/>
        <v/>
      </c>
      <c r="P9196" s="28" t="str">
        <f t="shared" si="721"/>
        <v/>
      </c>
      <c r="Q9196" s="24" t="str">
        <f t="shared" si="718"/>
        <v/>
      </c>
      <c r="R9196" s="24" t="str">
        <f t="shared" si="719"/>
        <v/>
      </c>
      <c r="S9196" s="27" t="str">
        <f t="shared" si="720"/>
        <v/>
      </c>
    </row>
    <row r="9197" spans="2:19" x14ac:dyDescent="0.3">
      <c r="B9197" s="24" t="str">
        <f>_xlfn.IFNA(VLOOKUP(A9197,list!B:C,2,FALSE),"")</f>
        <v/>
      </c>
      <c r="D9197" s="24" t="str">
        <f>_xlfn.IFNA(VLOOKUP(C9197,list!$G$2:$I$10,2,FALSE),"")</f>
        <v/>
      </c>
      <c r="E9197" s="24" t="str">
        <f>_xlfn.IFNA(VLOOKUP(C9197,list!G:I,3,FALSE),"")</f>
        <v/>
      </c>
      <c r="O9197" s="26" t="str">
        <f t="shared" si="717"/>
        <v/>
      </c>
      <c r="P9197" s="28" t="str">
        <f t="shared" si="721"/>
        <v/>
      </c>
      <c r="Q9197" s="24" t="str">
        <f t="shared" si="718"/>
        <v/>
      </c>
      <c r="R9197" s="24" t="str">
        <f t="shared" si="719"/>
        <v/>
      </c>
      <c r="S9197" s="27" t="str">
        <f t="shared" si="720"/>
        <v/>
      </c>
    </row>
    <row r="9198" spans="2:19" x14ac:dyDescent="0.3">
      <c r="B9198" s="24" t="str">
        <f>_xlfn.IFNA(VLOOKUP(A9198,list!B:C,2,FALSE),"")</f>
        <v/>
      </c>
      <c r="D9198" s="24" t="str">
        <f>_xlfn.IFNA(VLOOKUP(C9198,list!$G$2:$I$10,2,FALSE),"")</f>
        <v/>
      </c>
      <c r="E9198" s="24" t="str">
        <f>_xlfn.IFNA(VLOOKUP(C9198,list!G:I,3,FALSE),"")</f>
        <v/>
      </c>
      <c r="O9198" s="26" t="str">
        <f t="shared" si="717"/>
        <v/>
      </c>
      <c r="P9198" s="28" t="str">
        <f t="shared" si="721"/>
        <v/>
      </c>
      <c r="Q9198" s="24" t="str">
        <f t="shared" si="718"/>
        <v/>
      </c>
      <c r="R9198" s="24" t="str">
        <f t="shared" si="719"/>
        <v/>
      </c>
      <c r="S9198" s="27" t="str">
        <f t="shared" si="720"/>
        <v/>
      </c>
    </row>
    <row r="9199" spans="2:19" x14ac:dyDescent="0.3">
      <c r="B9199" s="24" t="str">
        <f>_xlfn.IFNA(VLOOKUP(A9199,list!B:C,2,FALSE),"")</f>
        <v/>
      </c>
      <c r="D9199" s="24" t="str">
        <f>_xlfn.IFNA(VLOOKUP(C9199,list!$G$2:$I$10,2,FALSE),"")</f>
        <v/>
      </c>
      <c r="E9199" s="24" t="str">
        <f>_xlfn.IFNA(VLOOKUP(C9199,list!G:I,3,FALSE),"")</f>
        <v/>
      </c>
      <c r="O9199" s="26" t="str">
        <f t="shared" si="717"/>
        <v/>
      </c>
      <c r="P9199" s="28" t="str">
        <f t="shared" si="721"/>
        <v/>
      </c>
      <c r="Q9199" s="24" t="str">
        <f t="shared" si="718"/>
        <v/>
      </c>
      <c r="R9199" s="24" t="str">
        <f t="shared" si="719"/>
        <v/>
      </c>
      <c r="S9199" s="27" t="str">
        <f t="shared" si="720"/>
        <v/>
      </c>
    </row>
    <row r="9200" spans="2:19" x14ac:dyDescent="0.3">
      <c r="B9200" s="24" t="str">
        <f>_xlfn.IFNA(VLOOKUP(A9200,list!B:C,2,FALSE),"")</f>
        <v/>
      </c>
      <c r="D9200" s="24" t="str">
        <f>_xlfn.IFNA(VLOOKUP(C9200,list!$G$2:$I$10,2,FALSE),"")</f>
        <v/>
      </c>
      <c r="E9200" s="24" t="str">
        <f>_xlfn.IFNA(VLOOKUP(C9200,list!G:I,3,FALSE),"")</f>
        <v/>
      </c>
      <c r="O9200" s="26" t="str">
        <f t="shared" si="717"/>
        <v/>
      </c>
      <c r="P9200" s="28" t="str">
        <f t="shared" si="721"/>
        <v/>
      </c>
      <c r="Q9200" s="24" t="str">
        <f t="shared" si="718"/>
        <v/>
      </c>
      <c r="R9200" s="24" t="str">
        <f t="shared" si="719"/>
        <v/>
      </c>
      <c r="S9200" s="27" t="str">
        <f t="shared" si="720"/>
        <v/>
      </c>
    </row>
    <row r="9201" spans="2:19" x14ac:dyDescent="0.3">
      <c r="B9201" s="24" t="str">
        <f>_xlfn.IFNA(VLOOKUP(A9201,list!B:C,2,FALSE),"")</f>
        <v/>
      </c>
      <c r="D9201" s="24" t="str">
        <f>_xlfn.IFNA(VLOOKUP(C9201,list!$G$2:$I$10,2,FALSE),"")</f>
        <v/>
      </c>
      <c r="E9201" s="24" t="str">
        <f>_xlfn.IFNA(VLOOKUP(C9201,list!G:I,3,FALSE),"")</f>
        <v/>
      </c>
      <c r="O9201" s="26" t="str">
        <f t="shared" si="717"/>
        <v/>
      </c>
      <c r="P9201" s="28" t="str">
        <f t="shared" si="721"/>
        <v/>
      </c>
      <c r="Q9201" s="24" t="str">
        <f t="shared" si="718"/>
        <v/>
      </c>
      <c r="R9201" s="24" t="str">
        <f t="shared" si="719"/>
        <v/>
      </c>
      <c r="S9201" s="27" t="str">
        <f t="shared" si="720"/>
        <v/>
      </c>
    </row>
    <row r="9202" spans="2:19" x14ac:dyDescent="0.3">
      <c r="B9202" s="24" t="str">
        <f>_xlfn.IFNA(VLOOKUP(A9202,list!B:C,2,FALSE),"")</f>
        <v/>
      </c>
      <c r="D9202" s="24" t="str">
        <f>_xlfn.IFNA(VLOOKUP(C9202,list!$G$2:$I$10,2,FALSE),"")</f>
        <v/>
      </c>
      <c r="E9202" s="24" t="str">
        <f>_xlfn.IFNA(VLOOKUP(C9202,list!G:I,3,FALSE),"")</f>
        <v/>
      </c>
      <c r="O9202" s="26" t="str">
        <f t="shared" si="717"/>
        <v/>
      </c>
      <c r="P9202" s="28" t="str">
        <f t="shared" si="721"/>
        <v/>
      </c>
      <c r="Q9202" s="24" t="str">
        <f t="shared" si="718"/>
        <v/>
      </c>
      <c r="R9202" s="24" t="str">
        <f t="shared" si="719"/>
        <v/>
      </c>
      <c r="S9202" s="27" t="str">
        <f t="shared" si="720"/>
        <v/>
      </c>
    </row>
    <row r="9203" spans="2:19" x14ac:dyDescent="0.3">
      <c r="B9203" s="24" t="str">
        <f>_xlfn.IFNA(VLOOKUP(A9203,list!B:C,2,FALSE),"")</f>
        <v/>
      </c>
      <c r="D9203" s="24" t="str">
        <f>_xlfn.IFNA(VLOOKUP(C9203,list!$G$2:$I$10,2,FALSE),"")</f>
        <v/>
      </c>
      <c r="E9203" s="24" t="str">
        <f>_xlfn.IFNA(VLOOKUP(C9203,list!G:I,3,FALSE),"")</f>
        <v/>
      </c>
      <c r="O9203" s="26" t="str">
        <f t="shared" si="717"/>
        <v/>
      </c>
      <c r="P9203" s="28" t="str">
        <f t="shared" si="721"/>
        <v/>
      </c>
      <c r="Q9203" s="24" t="str">
        <f t="shared" si="718"/>
        <v/>
      </c>
      <c r="R9203" s="24" t="str">
        <f t="shared" si="719"/>
        <v/>
      </c>
      <c r="S9203" s="27" t="str">
        <f t="shared" si="720"/>
        <v/>
      </c>
    </row>
    <row r="9204" spans="2:19" x14ac:dyDescent="0.3">
      <c r="B9204" s="24" t="str">
        <f>_xlfn.IFNA(VLOOKUP(A9204,list!B:C,2,FALSE),"")</f>
        <v/>
      </c>
      <c r="D9204" s="24" t="str">
        <f>_xlfn.IFNA(VLOOKUP(C9204,list!$G$2:$I$10,2,FALSE),"")</f>
        <v/>
      </c>
      <c r="E9204" s="24" t="str">
        <f>_xlfn.IFNA(VLOOKUP(C9204,list!G:I,3,FALSE),"")</f>
        <v/>
      </c>
      <c r="O9204" s="26" t="str">
        <f t="shared" si="717"/>
        <v/>
      </c>
      <c r="P9204" s="28" t="str">
        <f t="shared" si="721"/>
        <v/>
      </c>
      <c r="Q9204" s="24" t="str">
        <f t="shared" si="718"/>
        <v/>
      </c>
      <c r="R9204" s="24" t="str">
        <f t="shared" si="719"/>
        <v/>
      </c>
      <c r="S9204" s="27" t="str">
        <f t="shared" si="720"/>
        <v/>
      </c>
    </row>
    <row r="9205" spans="2:19" x14ac:dyDescent="0.3">
      <c r="B9205" s="24" t="str">
        <f>_xlfn.IFNA(VLOOKUP(A9205,list!B:C,2,FALSE),"")</f>
        <v/>
      </c>
      <c r="D9205" s="24" t="str">
        <f>_xlfn.IFNA(VLOOKUP(C9205,list!$G$2:$I$10,2,FALSE),"")</f>
        <v/>
      </c>
      <c r="E9205" s="24" t="str">
        <f>_xlfn.IFNA(VLOOKUP(C9205,list!G:I,3,FALSE),"")</f>
        <v/>
      </c>
      <c r="O9205" s="26" t="str">
        <f t="shared" si="717"/>
        <v/>
      </c>
      <c r="P9205" s="28" t="str">
        <f t="shared" si="721"/>
        <v/>
      </c>
      <c r="Q9205" s="24" t="str">
        <f t="shared" si="718"/>
        <v/>
      </c>
      <c r="R9205" s="24" t="str">
        <f t="shared" si="719"/>
        <v/>
      </c>
      <c r="S9205" s="27" t="str">
        <f t="shared" si="720"/>
        <v/>
      </c>
    </row>
    <row r="9206" spans="2:19" x14ac:dyDescent="0.3">
      <c r="B9206" s="24" t="str">
        <f>_xlfn.IFNA(VLOOKUP(A9206,list!B:C,2,FALSE),"")</f>
        <v/>
      </c>
      <c r="D9206" s="24" t="str">
        <f>_xlfn.IFNA(VLOOKUP(C9206,list!$G$2:$I$10,2,FALSE),"")</f>
        <v/>
      </c>
      <c r="E9206" s="24" t="str">
        <f>_xlfn.IFNA(VLOOKUP(C9206,list!G:I,3,FALSE),"")</f>
        <v/>
      </c>
      <c r="O9206" s="26" t="str">
        <f t="shared" si="717"/>
        <v/>
      </c>
      <c r="P9206" s="28" t="str">
        <f t="shared" si="721"/>
        <v/>
      </c>
      <c r="Q9206" s="24" t="str">
        <f t="shared" si="718"/>
        <v/>
      </c>
      <c r="R9206" s="24" t="str">
        <f t="shared" si="719"/>
        <v/>
      </c>
      <c r="S9206" s="27" t="str">
        <f t="shared" si="720"/>
        <v/>
      </c>
    </row>
    <row r="9207" spans="2:19" x14ac:dyDescent="0.3">
      <c r="B9207" s="24" t="str">
        <f>_xlfn.IFNA(VLOOKUP(A9207,list!B:C,2,FALSE),"")</f>
        <v/>
      </c>
      <c r="D9207" s="24" t="str">
        <f>_xlfn.IFNA(VLOOKUP(C9207,list!$G$2:$I$10,2,FALSE),"")</f>
        <v/>
      </c>
      <c r="E9207" s="24" t="str">
        <f>_xlfn.IFNA(VLOOKUP(C9207,list!G:I,3,FALSE),"")</f>
        <v/>
      </c>
      <c r="O9207" s="26" t="str">
        <f t="shared" si="717"/>
        <v/>
      </c>
      <c r="P9207" s="28" t="str">
        <f t="shared" si="721"/>
        <v/>
      </c>
      <c r="Q9207" s="24" t="str">
        <f t="shared" si="718"/>
        <v/>
      </c>
      <c r="R9207" s="24" t="str">
        <f t="shared" si="719"/>
        <v/>
      </c>
      <c r="S9207" s="27" t="str">
        <f t="shared" si="720"/>
        <v/>
      </c>
    </row>
    <row r="9208" spans="2:19" x14ac:dyDescent="0.3">
      <c r="B9208" s="24" t="str">
        <f>_xlfn.IFNA(VLOOKUP(A9208,list!B:C,2,FALSE),"")</f>
        <v/>
      </c>
      <c r="D9208" s="24" t="str">
        <f>_xlfn.IFNA(VLOOKUP(C9208,list!$G$2:$I$10,2,FALSE),"")</f>
        <v/>
      </c>
      <c r="E9208" s="24" t="str">
        <f>_xlfn.IFNA(VLOOKUP(C9208,list!G:I,3,FALSE),"")</f>
        <v/>
      </c>
      <c r="O9208" s="26" t="str">
        <f t="shared" si="717"/>
        <v/>
      </c>
      <c r="P9208" s="28" t="str">
        <f t="shared" si="721"/>
        <v/>
      </c>
      <c r="Q9208" s="24" t="str">
        <f t="shared" si="718"/>
        <v/>
      </c>
      <c r="R9208" s="24" t="str">
        <f t="shared" si="719"/>
        <v/>
      </c>
      <c r="S9208" s="27" t="str">
        <f t="shared" si="720"/>
        <v/>
      </c>
    </row>
    <row r="9209" spans="2:19" x14ac:dyDescent="0.3">
      <c r="B9209" s="24" t="str">
        <f>_xlfn.IFNA(VLOOKUP(A9209,list!B:C,2,FALSE),"")</f>
        <v/>
      </c>
      <c r="D9209" s="24" t="str">
        <f>_xlfn.IFNA(VLOOKUP(C9209,list!$G$2:$I$10,2,FALSE),"")</f>
        <v/>
      </c>
      <c r="E9209" s="24" t="str">
        <f>_xlfn.IFNA(VLOOKUP(C9209,list!G:I,3,FALSE),"")</f>
        <v/>
      </c>
      <c r="O9209" s="26" t="str">
        <f t="shared" si="717"/>
        <v/>
      </c>
      <c r="P9209" s="28" t="str">
        <f t="shared" si="721"/>
        <v/>
      </c>
      <c r="Q9209" s="24" t="str">
        <f t="shared" si="718"/>
        <v/>
      </c>
      <c r="R9209" s="24" t="str">
        <f t="shared" si="719"/>
        <v/>
      </c>
      <c r="S9209" s="27" t="str">
        <f t="shared" si="720"/>
        <v/>
      </c>
    </row>
    <row r="9210" spans="2:19" x14ac:dyDescent="0.3">
      <c r="B9210" s="24" t="str">
        <f>_xlfn.IFNA(VLOOKUP(A9210,list!B:C,2,FALSE),"")</f>
        <v/>
      </c>
      <c r="D9210" s="24" t="str">
        <f>_xlfn.IFNA(VLOOKUP(C9210,list!$G$2:$I$10,2,FALSE),"")</f>
        <v/>
      </c>
      <c r="E9210" s="24" t="str">
        <f>_xlfn.IFNA(VLOOKUP(C9210,list!G:I,3,FALSE),"")</f>
        <v/>
      </c>
      <c r="O9210" s="26" t="str">
        <f t="shared" si="717"/>
        <v/>
      </c>
      <c r="P9210" s="28" t="str">
        <f t="shared" si="721"/>
        <v/>
      </c>
      <c r="Q9210" s="24" t="str">
        <f t="shared" si="718"/>
        <v/>
      </c>
      <c r="R9210" s="24" t="str">
        <f t="shared" si="719"/>
        <v/>
      </c>
      <c r="S9210" s="27" t="str">
        <f t="shared" si="720"/>
        <v/>
      </c>
    </row>
    <row r="9211" spans="2:19" x14ac:dyDescent="0.3">
      <c r="B9211" s="24" t="str">
        <f>_xlfn.IFNA(VLOOKUP(A9211,list!B:C,2,FALSE),"")</f>
        <v/>
      </c>
      <c r="D9211" s="24" t="str">
        <f>_xlfn.IFNA(VLOOKUP(C9211,list!$G$2:$I$10,2,FALSE),"")</f>
        <v/>
      </c>
      <c r="E9211" s="24" t="str">
        <f>_xlfn.IFNA(VLOOKUP(C9211,list!G:I,3,FALSE),"")</f>
        <v/>
      </c>
      <c r="O9211" s="26" t="str">
        <f t="shared" si="717"/>
        <v/>
      </c>
      <c r="P9211" s="28" t="str">
        <f t="shared" si="721"/>
        <v/>
      </c>
      <c r="Q9211" s="24" t="str">
        <f t="shared" si="718"/>
        <v/>
      </c>
      <c r="R9211" s="24" t="str">
        <f t="shared" si="719"/>
        <v/>
      </c>
      <c r="S9211" s="27" t="str">
        <f t="shared" si="720"/>
        <v/>
      </c>
    </row>
    <row r="9212" spans="2:19" x14ac:dyDescent="0.3">
      <c r="B9212" s="24" t="str">
        <f>_xlfn.IFNA(VLOOKUP(A9212,list!B:C,2,FALSE),"")</f>
        <v/>
      </c>
      <c r="D9212" s="24" t="str">
        <f>_xlfn.IFNA(VLOOKUP(C9212,list!$G$2:$I$10,2,FALSE),"")</f>
        <v/>
      </c>
      <c r="E9212" s="24" t="str">
        <f>_xlfn.IFNA(VLOOKUP(C9212,list!G:I,3,FALSE),"")</f>
        <v/>
      </c>
      <c r="O9212" s="26" t="str">
        <f t="shared" si="717"/>
        <v/>
      </c>
      <c r="P9212" s="28" t="str">
        <f t="shared" si="721"/>
        <v/>
      </c>
      <c r="Q9212" s="24" t="str">
        <f t="shared" si="718"/>
        <v/>
      </c>
      <c r="R9212" s="24" t="str">
        <f t="shared" si="719"/>
        <v/>
      </c>
      <c r="S9212" s="27" t="str">
        <f t="shared" si="720"/>
        <v/>
      </c>
    </row>
    <row r="9213" spans="2:19" x14ac:dyDescent="0.3">
      <c r="B9213" s="24" t="str">
        <f>_xlfn.IFNA(VLOOKUP(A9213,list!B:C,2,FALSE),"")</f>
        <v/>
      </c>
      <c r="D9213" s="24" t="str">
        <f>_xlfn.IFNA(VLOOKUP(C9213,list!$G$2:$I$10,2,FALSE),"")</f>
        <v/>
      </c>
      <c r="E9213" s="24" t="str">
        <f>_xlfn.IFNA(VLOOKUP(C9213,list!G:I,3,FALSE),"")</f>
        <v/>
      </c>
      <c r="O9213" s="26" t="str">
        <f t="shared" si="717"/>
        <v/>
      </c>
      <c r="P9213" s="28" t="str">
        <f t="shared" si="721"/>
        <v/>
      </c>
      <c r="Q9213" s="24" t="str">
        <f t="shared" si="718"/>
        <v/>
      </c>
      <c r="R9213" s="24" t="str">
        <f t="shared" si="719"/>
        <v/>
      </c>
      <c r="S9213" s="27" t="str">
        <f t="shared" si="720"/>
        <v/>
      </c>
    </row>
    <row r="9214" spans="2:19" x14ac:dyDescent="0.3">
      <c r="B9214" s="24" t="str">
        <f>_xlfn.IFNA(VLOOKUP(A9214,list!B:C,2,FALSE),"")</f>
        <v/>
      </c>
      <c r="D9214" s="24" t="str">
        <f>_xlfn.IFNA(VLOOKUP(C9214,list!$G$2:$I$10,2,FALSE),"")</f>
        <v/>
      </c>
      <c r="E9214" s="24" t="str">
        <f>_xlfn.IFNA(VLOOKUP(C9214,list!G:I,3,FALSE),"")</f>
        <v/>
      </c>
      <c r="O9214" s="26" t="str">
        <f t="shared" si="717"/>
        <v/>
      </c>
      <c r="P9214" s="28" t="str">
        <f t="shared" si="721"/>
        <v/>
      </c>
      <c r="Q9214" s="24" t="str">
        <f t="shared" si="718"/>
        <v/>
      </c>
      <c r="R9214" s="24" t="str">
        <f t="shared" si="719"/>
        <v/>
      </c>
      <c r="S9214" s="27" t="str">
        <f t="shared" si="720"/>
        <v/>
      </c>
    </row>
    <row r="9215" spans="2:19" x14ac:dyDescent="0.3">
      <c r="B9215" s="24" t="str">
        <f>_xlfn.IFNA(VLOOKUP(A9215,list!B:C,2,FALSE),"")</f>
        <v/>
      </c>
      <c r="D9215" s="24" t="str">
        <f>_xlfn.IFNA(VLOOKUP(C9215,list!$G$2:$I$10,2,FALSE),"")</f>
        <v/>
      </c>
      <c r="E9215" s="24" t="str">
        <f>_xlfn.IFNA(VLOOKUP(C9215,list!G:I,3,FALSE),"")</f>
        <v/>
      </c>
      <c r="O9215" s="26" t="str">
        <f t="shared" si="717"/>
        <v/>
      </c>
      <c r="P9215" s="28" t="str">
        <f t="shared" si="721"/>
        <v/>
      </c>
      <c r="Q9215" s="24" t="str">
        <f t="shared" si="718"/>
        <v/>
      </c>
      <c r="R9215" s="24" t="str">
        <f t="shared" si="719"/>
        <v/>
      </c>
      <c r="S9215" s="27" t="str">
        <f t="shared" si="720"/>
        <v/>
      </c>
    </row>
    <row r="9216" spans="2:19" x14ac:dyDescent="0.3">
      <c r="B9216" s="24" t="str">
        <f>_xlfn.IFNA(VLOOKUP(A9216,list!B:C,2,FALSE),"")</f>
        <v/>
      </c>
      <c r="D9216" s="24" t="str">
        <f>_xlfn.IFNA(VLOOKUP(C9216,list!$G$2:$I$10,2,FALSE),"")</f>
        <v/>
      </c>
      <c r="E9216" s="24" t="str">
        <f>_xlfn.IFNA(VLOOKUP(C9216,list!G:I,3,FALSE),"")</f>
        <v/>
      </c>
      <c r="O9216" s="26" t="str">
        <f t="shared" si="717"/>
        <v/>
      </c>
      <c r="P9216" s="28" t="str">
        <f t="shared" si="721"/>
        <v/>
      </c>
      <c r="Q9216" s="24" t="str">
        <f t="shared" si="718"/>
        <v/>
      </c>
      <c r="R9216" s="24" t="str">
        <f t="shared" si="719"/>
        <v/>
      </c>
      <c r="S9216" s="27" t="str">
        <f t="shared" si="720"/>
        <v/>
      </c>
    </row>
    <row r="9217" spans="2:19" x14ac:dyDescent="0.3">
      <c r="B9217" s="24" t="str">
        <f>_xlfn.IFNA(VLOOKUP(A9217,list!B:C,2,FALSE),"")</f>
        <v/>
      </c>
      <c r="D9217" s="24" t="str">
        <f>_xlfn.IFNA(VLOOKUP(C9217,list!$G$2:$I$10,2,FALSE),"")</f>
        <v/>
      </c>
      <c r="E9217" s="24" t="str">
        <f>_xlfn.IFNA(VLOOKUP(C9217,list!G:I,3,FALSE),"")</f>
        <v/>
      </c>
      <c r="O9217" s="26" t="str">
        <f t="shared" si="717"/>
        <v/>
      </c>
      <c r="P9217" s="28" t="str">
        <f t="shared" si="721"/>
        <v/>
      </c>
      <c r="Q9217" s="24" t="str">
        <f t="shared" si="718"/>
        <v/>
      </c>
      <c r="R9217" s="24" t="str">
        <f t="shared" si="719"/>
        <v/>
      </c>
      <c r="S9217" s="27" t="str">
        <f t="shared" si="720"/>
        <v/>
      </c>
    </row>
    <row r="9218" spans="2:19" x14ac:dyDescent="0.3">
      <c r="B9218" s="24" t="str">
        <f>_xlfn.IFNA(VLOOKUP(A9218,list!B:C,2,FALSE),"")</f>
        <v/>
      </c>
      <c r="D9218" s="24" t="str">
        <f>_xlfn.IFNA(VLOOKUP(C9218,list!$G$2:$I$10,2,FALSE),"")</f>
        <v/>
      </c>
      <c r="E9218" s="24" t="str">
        <f>_xlfn.IFNA(VLOOKUP(C9218,list!G:I,3,FALSE),"")</f>
        <v/>
      </c>
      <c r="O9218" s="26" t="str">
        <f t="shared" ref="O9218:O9281" si="722">IFERROR(IF(H9218="","",DATE(YEAR(H9218),MONTH(H9218),1)),"")</f>
        <v/>
      </c>
      <c r="P9218" s="28" t="str">
        <f t="shared" si="721"/>
        <v/>
      </c>
      <c r="Q9218" s="24" t="str">
        <f t="shared" ref="Q9218:Q9281" si="723">IFERROR(IF(J9218="","",MONTH(EOMONTH(J9218,(DAY(J9218)&gt;15)+0))),"")</f>
        <v/>
      </c>
      <c r="R9218" s="24" t="str">
        <f t="shared" ref="R9218:R9281" si="724">IFERROR(IF(J9218="","",IF(AND(MONTH(J9218)=12,Q9218=1),YEAR(J9218)+1,YEAR(J9218))),"")</f>
        <v/>
      </c>
      <c r="S9218" s="27" t="str">
        <f t="shared" ref="S9218:S9281" si="725">IF(OR(Q9218="",R9218=""),"",DATE(R9218,Q9218,1))</f>
        <v/>
      </c>
    </row>
    <row r="9219" spans="2:19" x14ac:dyDescent="0.3">
      <c r="B9219" s="24" t="str">
        <f>_xlfn.IFNA(VLOOKUP(A9219,list!B:C,2,FALSE),"")</f>
        <v/>
      </c>
      <c r="D9219" s="24" t="str">
        <f>_xlfn.IFNA(VLOOKUP(C9219,list!$G$2:$I$10,2,FALSE),"")</f>
        <v/>
      </c>
      <c r="E9219" s="24" t="str">
        <f>_xlfn.IFNA(VLOOKUP(C9219,list!G:I,3,FALSE),"")</f>
        <v/>
      </c>
      <c r="O9219" s="26" t="str">
        <f t="shared" si="722"/>
        <v/>
      </c>
      <c r="P9219" s="28" t="str">
        <f t="shared" ref="P9219:P9282" si="726">IFERROR(IF(J9219&gt;0,((J9219-H9219)/7),""),"")</f>
        <v/>
      </c>
      <c r="Q9219" s="24" t="str">
        <f t="shared" si="723"/>
        <v/>
      </c>
      <c r="R9219" s="24" t="str">
        <f t="shared" si="724"/>
        <v/>
      </c>
      <c r="S9219" s="27" t="str">
        <f t="shared" si="725"/>
        <v/>
      </c>
    </row>
    <row r="9220" spans="2:19" x14ac:dyDescent="0.3">
      <c r="B9220" s="24" t="str">
        <f>_xlfn.IFNA(VLOOKUP(A9220,list!B:C,2,FALSE),"")</f>
        <v/>
      </c>
      <c r="D9220" s="24" t="str">
        <f>_xlfn.IFNA(VLOOKUP(C9220,list!$G$2:$I$10,2,FALSE),"")</f>
        <v/>
      </c>
      <c r="E9220" s="24" t="str">
        <f>_xlfn.IFNA(VLOOKUP(C9220,list!G:I,3,FALSE),"")</f>
        <v/>
      </c>
      <c r="O9220" s="26" t="str">
        <f t="shared" si="722"/>
        <v/>
      </c>
      <c r="P9220" s="28" t="str">
        <f t="shared" si="726"/>
        <v/>
      </c>
      <c r="Q9220" s="24" t="str">
        <f t="shared" si="723"/>
        <v/>
      </c>
      <c r="R9220" s="24" t="str">
        <f t="shared" si="724"/>
        <v/>
      </c>
      <c r="S9220" s="27" t="str">
        <f t="shared" si="725"/>
        <v/>
      </c>
    </row>
    <row r="9221" spans="2:19" x14ac:dyDescent="0.3">
      <c r="B9221" s="24" t="str">
        <f>_xlfn.IFNA(VLOOKUP(A9221,list!B:C,2,FALSE),"")</f>
        <v/>
      </c>
      <c r="D9221" s="24" t="str">
        <f>_xlfn.IFNA(VLOOKUP(C9221,list!$G$2:$I$10,2,FALSE),"")</f>
        <v/>
      </c>
      <c r="E9221" s="24" t="str">
        <f>_xlfn.IFNA(VLOOKUP(C9221,list!G:I,3,FALSE),"")</f>
        <v/>
      </c>
      <c r="O9221" s="26" t="str">
        <f t="shared" si="722"/>
        <v/>
      </c>
      <c r="P9221" s="28" t="str">
        <f t="shared" si="726"/>
        <v/>
      </c>
      <c r="Q9221" s="24" t="str">
        <f t="shared" si="723"/>
        <v/>
      </c>
      <c r="R9221" s="24" t="str">
        <f t="shared" si="724"/>
        <v/>
      </c>
      <c r="S9221" s="27" t="str">
        <f t="shared" si="725"/>
        <v/>
      </c>
    </row>
    <row r="9222" spans="2:19" x14ac:dyDescent="0.3">
      <c r="B9222" s="24" t="str">
        <f>_xlfn.IFNA(VLOOKUP(A9222,list!B:C,2,FALSE),"")</f>
        <v/>
      </c>
      <c r="D9222" s="24" t="str">
        <f>_xlfn.IFNA(VLOOKUP(C9222,list!$G$2:$I$10,2,FALSE),"")</f>
        <v/>
      </c>
      <c r="E9222" s="24" t="str">
        <f>_xlfn.IFNA(VLOOKUP(C9222,list!G:I,3,FALSE),"")</f>
        <v/>
      </c>
      <c r="O9222" s="26" t="str">
        <f t="shared" si="722"/>
        <v/>
      </c>
      <c r="P9222" s="28" t="str">
        <f t="shared" si="726"/>
        <v/>
      </c>
      <c r="Q9222" s="24" t="str">
        <f t="shared" si="723"/>
        <v/>
      </c>
      <c r="R9222" s="24" t="str">
        <f t="shared" si="724"/>
        <v/>
      </c>
      <c r="S9222" s="27" t="str">
        <f t="shared" si="725"/>
        <v/>
      </c>
    </row>
    <row r="9223" spans="2:19" x14ac:dyDescent="0.3">
      <c r="B9223" s="24" t="str">
        <f>_xlfn.IFNA(VLOOKUP(A9223,list!B:C,2,FALSE),"")</f>
        <v/>
      </c>
      <c r="D9223" s="24" t="str">
        <f>_xlfn.IFNA(VLOOKUP(C9223,list!$G$2:$I$10,2,FALSE),"")</f>
        <v/>
      </c>
      <c r="E9223" s="24" t="str">
        <f>_xlfn.IFNA(VLOOKUP(C9223,list!G:I,3,FALSE),"")</f>
        <v/>
      </c>
      <c r="O9223" s="26" t="str">
        <f t="shared" si="722"/>
        <v/>
      </c>
      <c r="P9223" s="28" t="str">
        <f t="shared" si="726"/>
        <v/>
      </c>
      <c r="Q9223" s="24" t="str">
        <f t="shared" si="723"/>
        <v/>
      </c>
      <c r="R9223" s="24" t="str">
        <f t="shared" si="724"/>
        <v/>
      </c>
      <c r="S9223" s="27" t="str">
        <f t="shared" si="725"/>
        <v/>
      </c>
    </row>
    <row r="9224" spans="2:19" x14ac:dyDescent="0.3">
      <c r="B9224" s="24" t="str">
        <f>_xlfn.IFNA(VLOOKUP(A9224,list!B:C,2,FALSE),"")</f>
        <v/>
      </c>
      <c r="D9224" s="24" t="str">
        <f>_xlfn.IFNA(VLOOKUP(C9224,list!$G$2:$I$10,2,FALSE),"")</f>
        <v/>
      </c>
      <c r="E9224" s="24" t="str">
        <f>_xlfn.IFNA(VLOOKUP(C9224,list!G:I,3,FALSE),"")</f>
        <v/>
      </c>
      <c r="O9224" s="26" t="str">
        <f t="shared" si="722"/>
        <v/>
      </c>
      <c r="P9224" s="28" t="str">
        <f t="shared" si="726"/>
        <v/>
      </c>
      <c r="Q9224" s="24" t="str">
        <f t="shared" si="723"/>
        <v/>
      </c>
      <c r="R9224" s="24" t="str">
        <f t="shared" si="724"/>
        <v/>
      </c>
      <c r="S9224" s="27" t="str">
        <f t="shared" si="725"/>
        <v/>
      </c>
    </row>
    <row r="9225" spans="2:19" x14ac:dyDescent="0.3">
      <c r="B9225" s="24" t="str">
        <f>_xlfn.IFNA(VLOOKUP(A9225,list!B:C,2,FALSE),"")</f>
        <v/>
      </c>
      <c r="D9225" s="24" t="str">
        <f>_xlfn.IFNA(VLOOKUP(C9225,list!$G$2:$I$10,2,FALSE),"")</f>
        <v/>
      </c>
      <c r="E9225" s="24" t="str">
        <f>_xlfn.IFNA(VLOOKUP(C9225,list!G:I,3,FALSE),"")</f>
        <v/>
      </c>
      <c r="O9225" s="26" t="str">
        <f t="shared" si="722"/>
        <v/>
      </c>
      <c r="P9225" s="28" t="str">
        <f t="shared" si="726"/>
        <v/>
      </c>
      <c r="Q9225" s="24" t="str">
        <f t="shared" si="723"/>
        <v/>
      </c>
      <c r="R9225" s="24" t="str">
        <f t="shared" si="724"/>
        <v/>
      </c>
      <c r="S9225" s="27" t="str">
        <f t="shared" si="725"/>
        <v/>
      </c>
    </row>
    <row r="9226" spans="2:19" x14ac:dyDescent="0.3">
      <c r="B9226" s="24" t="str">
        <f>_xlfn.IFNA(VLOOKUP(A9226,list!B:C,2,FALSE),"")</f>
        <v/>
      </c>
      <c r="D9226" s="24" t="str">
        <f>_xlfn.IFNA(VLOOKUP(C9226,list!$G$2:$I$10,2,FALSE),"")</f>
        <v/>
      </c>
      <c r="E9226" s="24" t="str">
        <f>_xlfn.IFNA(VLOOKUP(C9226,list!G:I,3,FALSE),"")</f>
        <v/>
      </c>
      <c r="O9226" s="26" t="str">
        <f t="shared" si="722"/>
        <v/>
      </c>
      <c r="P9226" s="28" t="str">
        <f t="shared" si="726"/>
        <v/>
      </c>
      <c r="Q9226" s="24" t="str">
        <f t="shared" si="723"/>
        <v/>
      </c>
      <c r="R9226" s="24" t="str">
        <f t="shared" si="724"/>
        <v/>
      </c>
      <c r="S9226" s="27" t="str">
        <f t="shared" si="725"/>
        <v/>
      </c>
    </row>
    <row r="9227" spans="2:19" x14ac:dyDescent="0.3">
      <c r="B9227" s="24" t="str">
        <f>_xlfn.IFNA(VLOOKUP(A9227,list!B:C,2,FALSE),"")</f>
        <v/>
      </c>
      <c r="D9227" s="24" t="str">
        <f>_xlfn.IFNA(VLOOKUP(C9227,list!$G$2:$I$10,2,FALSE),"")</f>
        <v/>
      </c>
      <c r="E9227" s="24" t="str">
        <f>_xlfn.IFNA(VLOOKUP(C9227,list!G:I,3,FALSE),"")</f>
        <v/>
      </c>
      <c r="O9227" s="26" t="str">
        <f t="shared" si="722"/>
        <v/>
      </c>
      <c r="P9227" s="28" t="str">
        <f t="shared" si="726"/>
        <v/>
      </c>
      <c r="Q9227" s="24" t="str">
        <f t="shared" si="723"/>
        <v/>
      </c>
      <c r="R9227" s="24" t="str">
        <f t="shared" si="724"/>
        <v/>
      </c>
      <c r="S9227" s="27" t="str">
        <f t="shared" si="725"/>
        <v/>
      </c>
    </row>
    <row r="9228" spans="2:19" x14ac:dyDescent="0.3">
      <c r="B9228" s="24" t="str">
        <f>_xlfn.IFNA(VLOOKUP(A9228,list!B:C,2,FALSE),"")</f>
        <v/>
      </c>
      <c r="D9228" s="24" t="str">
        <f>_xlfn.IFNA(VLOOKUP(C9228,list!$G$2:$I$10,2,FALSE),"")</f>
        <v/>
      </c>
      <c r="E9228" s="24" t="str">
        <f>_xlfn.IFNA(VLOOKUP(C9228,list!G:I,3,FALSE),"")</f>
        <v/>
      </c>
      <c r="O9228" s="26" t="str">
        <f t="shared" si="722"/>
        <v/>
      </c>
      <c r="P9228" s="28" t="str">
        <f t="shared" si="726"/>
        <v/>
      </c>
      <c r="Q9228" s="24" t="str">
        <f t="shared" si="723"/>
        <v/>
      </c>
      <c r="R9228" s="24" t="str">
        <f t="shared" si="724"/>
        <v/>
      </c>
      <c r="S9228" s="27" t="str">
        <f t="shared" si="725"/>
        <v/>
      </c>
    </row>
    <row r="9229" spans="2:19" x14ac:dyDescent="0.3">
      <c r="B9229" s="24" t="str">
        <f>_xlfn.IFNA(VLOOKUP(A9229,list!B:C,2,FALSE),"")</f>
        <v/>
      </c>
      <c r="D9229" s="24" t="str">
        <f>_xlfn.IFNA(VLOOKUP(C9229,list!$G$2:$I$10,2,FALSE),"")</f>
        <v/>
      </c>
      <c r="E9229" s="24" t="str">
        <f>_xlfn.IFNA(VLOOKUP(C9229,list!G:I,3,FALSE),"")</f>
        <v/>
      </c>
      <c r="O9229" s="26" t="str">
        <f t="shared" si="722"/>
        <v/>
      </c>
      <c r="P9229" s="28" t="str">
        <f t="shared" si="726"/>
        <v/>
      </c>
      <c r="Q9229" s="24" t="str">
        <f t="shared" si="723"/>
        <v/>
      </c>
      <c r="R9229" s="24" t="str">
        <f t="shared" si="724"/>
        <v/>
      </c>
      <c r="S9229" s="27" t="str">
        <f t="shared" si="725"/>
        <v/>
      </c>
    </row>
    <row r="9230" spans="2:19" x14ac:dyDescent="0.3">
      <c r="B9230" s="24" t="str">
        <f>_xlfn.IFNA(VLOOKUP(A9230,list!B:C,2,FALSE),"")</f>
        <v/>
      </c>
      <c r="D9230" s="24" t="str">
        <f>_xlfn.IFNA(VLOOKUP(C9230,list!$G$2:$I$10,2,FALSE),"")</f>
        <v/>
      </c>
      <c r="E9230" s="24" t="str">
        <f>_xlfn.IFNA(VLOOKUP(C9230,list!G:I,3,FALSE),"")</f>
        <v/>
      </c>
      <c r="O9230" s="26" t="str">
        <f t="shared" si="722"/>
        <v/>
      </c>
      <c r="P9230" s="28" t="str">
        <f t="shared" si="726"/>
        <v/>
      </c>
      <c r="Q9230" s="24" t="str">
        <f t="shared" si="723"/>
        <v/>
      </c>
      <c r="R9230" s="24" t="str">
        <f t="shared" si="724"/>
        <v/>
      </c>
      <c r="S9230" s="27" t="str">
        <f t="shared" si="725"/>
        <v/>
      </c>
    </row>
    <row r="9231" spans="2:19" x14ac:dyDescent="0.3">
      <c r="B9231" s="24" t="str">
        <f>_xlfn.IFNA(VLOOKUP(A9231,list!B:C,2,FALSE),"")</f>
        <v/>
      </c>
      <c r="D9231" s="24" t="str">
        <f>_xlfn.IFNA(VLOOKUP(C9231,list!$G$2:$I$10,2,FALSE),"")</f>
        <v/>
      </c>
      <c r="E9231" s="24" t="str">
        <f>_xlfn.IFNA(VLOOKUP(C9231,list!G:I,3,FALSE),"")</f>
        <v/>
      </c>
      <c r="O9231" s="26" t="str">
        <f t="shared" si="722"/>
        <v/>
      </c>
      <c r="P9231" s="28" t="str">
        <f t="shared" si="726"/>
        <v/>
      </c>
      <c r="Q9231" s="24" t="str">
        <f t="shared" si="723"/>
        <v/>
      </c>
      <c r="R9231" s="24" t="str">
        <f t="shared" si="724"/>
        <v/>
      </c>
      <c r="S9231" s="27" t="str">
        <f t="shared" si="725"/>
        <v/>
      </c>
    </row>
    <row r="9232" spans="2:19" x14ac:dyDescent="0.3">
      <c r="B9232" s="24" t="str">
        <f>_xlfn.IFNA(VLOOKUP(A9232,list!B:C,2,FALSE),"")</f>
        <v/>
      </c>
      <c r="D9232" s="24" t="str">
        <f>_xlfn.IFNA(VLOOKUP(C9232,list!$G$2:$I$10,2,FALSE),"")</f>
        <v/>
      </c>
      <c r="E9232" s="24" t="str">
        <f>_xlfn.IFNA(VLOOKUP(C9232,list!G:I,3,FALSE),"")</f>
        <v/>
      </c>
      <c r="O9232" s="26" t="str">
        <f t="shared" si="722"/>
        <v/>
      </c>
      <c r="P9232" s="28" t="str">
        <f t="shared" si="726"/>
        <v/>
      </c>
      <c r="Q9232" s="24" t="str">
        <f t="shared" si="723"/>
        <v/>
      </c>
      <c r="R9232" s="24" t="str">
        <f t="shared" si="724"/>
        <v/>
      </c>
      <c r="S9232" s="27" t="str">
        <f t="shared" si="725"/>
        <v/>
      </c>
    </row>
    <row r="9233" spans="2:19" x14ac:dyDescent="0.3">
      <c r="B9233" s="24" t="str">
        <f>_xlfn.IFNA(VLOOKUP(A9233,list!B:C,2,FALSE),"")</f>
        <v/>
      </c>
      <c r="D9233" s="24" t="str">
        <f>_xlfn.IFNA(VLOOKUP(C9233,list!$G$2:$I$10,2,FALSE),"")</f>
        <v/>
      </c>
      <c r="E9233" s="24" t="str">
        <f>_xlfn.IFNA(VLOOKUP(C9233,list!G:I,3,FALSE),"")</f>
        <v/>
      </c>
      <c r="O9233" s="26" t="str">
        <f t="shared" si="722"/>
        <v/>
      </c>
      <c r="P9233" s="28" t="str">
        <f t="shared" si="726"/>
        <v/>
      </c>
      <c r="Q9233" s="24" t="str">
        <f t="shared" si="723"/>
        <v/>
      </c>
      <c r="R9233" s="24" t="str">
        <f t="shared" si="724"/>
        <v/>
      </c>
      <c r="S9233" s="27" t="str">
        <f t="shared" si="725"/>
        <v/>
      </c>
    </row>
    <row r="9234" spans="2:19" x14ac:dyDescent="0.3">
      <c r="B9234" s="24" t="str">
        <f>_xlfn.IFNA(VLOOKUP(A9234,list!B:C,2,FALSE),"")</f>
        <v/>
      </c>
      <c r="D9234" s="24" t="str">
        <f>_xlfn.IFNA(VLOOKUP(C9234,list!$G$2:$I$10,2,FALSE),"")</f>
        <v/>
      </c>
      <c r="E9234" s="24" t="str">
        <f>_xlfn.IFNA(VLOOKUP(C9234,list!G:I,3,FALSE),"")</f>
        <v/>
      </c>
      <c r="O9234" s="26" t="str">
        <f t="shared" si="722"/>
        <v/>
      </c>
      <c r="P9234" s="28" t="str">
        <f t="shared" si="726"/>
        <v/>
      </c>
      <c r="Q9234" s="24" t="str">
        <f t="shared" si="723"/>
        <v/>
      </c>
      <c r="R9234" s="24" t="str">
        <f t="shared" si="724"/>
        <v/>
      </c>
      <c r="S9234" s="27" t="str">
        <f t="shared" si="725"/>
        <v/>
      </c>
    </row>
    <row r="9235" spans="2:19" x14ac:dyDescent="0.3">
      <c r="B9235" s="24" t="str">
        <f>_xlfn.IFNA(VLOOKUP(A9235,list!B:C,2,FALSE),"")</f>
        <v/>
      </c>
      <c r="D9235" s="24" t="str">
        <f>_xlfn.IFNA(VLOOKUP(C9235,list!$G$2:$I$10,2,FALSE),"")</f>
        <v/>
      </c>
      <c r="E9235" s="24" t="str">
        <f>_xlfn.IFNA(VLOOKUP(C9235,list!G:I,3,FALSE),"")</f>
        <v/>
      </c>
      <c r="O9235" s="26" t="str">
        <f t="shared" si="722"/>
        <v/>
      </c>
      <c r="P9235" s="28" t="str">
        <f t="shared" si="726"/>
        <v/>
      </c>
      <c r="Q9235" s="24" t="str">
        <f t="shared" si="723"/>
        <v/>
      </c>
      <c r="R9235" s="24" t="str">
        <f t="shared" si="724"/>
        <v/>
      </c>
      <c r="S9235" s="27" t="str">
        <f t="shared" si="725"/>
        <v/>
      </c>
    </row>
    <row r="9236" spans="2:19" x14ac:dyDescent="0.3">
      <c r="B9236" s="24" t="str">
        <f>_xlfn.IFNA(VLOOKUP(A9236,list!B:C,2,FALSE),"")</f>
        <v/>
      </c>
      <c r="D9236" s="24" t="str">
        <f>_xlfn.IFNA(VLOOKUP(C9236,list!$G$2:$I$10,2,FALSE),"")</f>
        <v/>
      </c>
      <c r="E9236" s="24" t="str">
        <f>_xlfn.IFNA(VLOOKUP(C9236,list!G:I,3,FALSE),"")</f>
        <v/>
      </c>
      <c r="O9236" s="26" t="str">
        <f t="shared" si="722"/>
        <v/>
      </c>
      <c r="P9236" s="28" t="str">
        <f t="shared" si="726"/>
        <v/>
      </c>
      <c r="Q9236" s="24" t="str">
        <f t="shared" si="723"/>
        <v/>
      </c>
      <c r="R9236" s="24" t="str">
        <f t="shared" si="724"/>
        <v/>
      </c>
      <c r="S9236" s="27" t="str">
        <f t="shared" si="725"/>
        <v/>
      </c>
    </row>
    <row r="9237" spans="2:19" x14ac:dyDescent="0.3">
      <c r="B9237" s="24" t="str">
        <f>_xlfn.IFNA(VLOOKUP(A9237,list!B:C,2,FALSE),"")</f>
        <v/>
      </c>
      <c r="D9237" s="24" t="str">
        <f>_xlfn.IFNA(VLOOKUP(C9237,list!$G$2:$I$10,2,FALSE),"")</f>
        <v/>
      </c>
      <c r="E9237" s="24" t="str">
        <f>_xlfn.IFNA(VLOOKUP(C9237,list!G:I,3,FALSE),"")</f>
        <v/>
      </c>
      <c r="O9237" s="26" t="str">
        <f t="shared" si="722"/>
        <v/>
      </c>
      <c r="P9237" s="28" t="str">
        <f t="shared" si="726"/>
        <v/>
      </c>
      <c r="Q9237" s="24" t="str">
        <f t="shared" si="723"/>
        <v/>
      </c>
      <c r="R9237" s="24" t="str">
        <f t="shared" si="724"/>
        <v/>
      </c>
      <c r="S9237" s="27" t="str">
        <f t="shared" si="725"/>
        <v/>
      </c>
    </row>
    <row r="9238" spans="2:19" x14ac:dyDescent="0.3">
      <c r="B9238" s="24" t="str">
        <f>_xlfn.IFNA(VLOOKUP(A9238,list!B:C,2,FALSE),"")</f>
        <v/>
      </c>
      <c r="D9238" s="24" t="str">
        <f>_xlfn.IFNA(VLOOKUP(C9238,list!$G$2:$I$10,2,FALSE),"")</f>
        <v/>
      </c>
      <c r="E9238" s="24" t="str">
        <f>_xlfn.IFNA(VLOOKUP(C9238,list!G:I,3,FALSE),"")</f>
        <v/>
      </c>
      <c r="O9238" s="26" t="str">
        <f t="shared" si="722"/>
        <v/>
      </c>
      <c r="P9238" s="28" t="str">
        <f t="shared" si="726"/>
        <v/>
      </c>
      <c r="Q9238" s="24" t="str">
        <f t="shared" si="723"/>
        <v/>
      </c>
      <c r="R9238" s="24" t="str">
        <f t="shared" si="724"/>
        <v/>
      </c>
      <c r="S9238" s="27" t="str">
        <f t="shared" si="725"/>
        <v/>
      </c>
    </row>
    <row r="9239" spans="2:19" x14ac:dyDescent="0.3">
      <c r="B9239" s="24" t="str">
        <f>_xlfn.IFNA(VLOOKUP(A9239,list!B:C,2,FALSE),"")</f>
        <v/>
      </c>
      <c r="D9239" s="24" t="str">
        <f>_xlfn.IFNA(VLOOKUP(C9239,list!$G$2:$I$10,2,FALSE),"")</f>
        <v/>
      </c>
      <c r="E9239" s="24" t="str">
        <f>_xlfn.IFNA(VLOOKUP(C9239,list!G:I,3,FALSE),"")</f>
        <v/>
      </c>
      <c r="O9239" s="26" t="str">
        <f t="shared" si="722"/>
        <v/>
      </c>
      <c r="P9239" s="28" t="str">
        <f t="shared" si="726"/>
        <v/>
      </c>
      <c r="Q9239" s="24" t="str">
        <f t="shared" si="723"/>
        <v/>
      </c>
      <c r="R9239" s="24" t="str">
        <f t="shared" si="724"/>
        <v/>
      </c>
      <c r="S9239" s="27" t="str">
        <f t="shared" si="725"/>
        <v/>
      </c>
    </row>
    <row r="9240" spans="2:19" x14ac:dyDescent="0.3">
      <c r="B9240" s="24" t="str">
        <f>_xlfn.IFNA(VLOOKUP(A9240,list!B:C,2,FALSE),"")</f>
        <v/>
      </c>
      <c r="D9240" s="24" t="str">
        <f>_xlfn.IFNA(VLOOKUP(C9240,list!$G$2:$I$10,2,FALSE),"")</f>
        <v/>
      </c>
      <c r="E9240" s="24" t="str">
        <f>_xlfn.IFNA(VLOOKUP(C9240,list!G:I,3,FALSE),"")</f>
        <v/>
      </c>
      <c r="O9240" s="26" t="str">
        <f t="shared" si="722"/>
        <v/>
      </c>
      <c r="P9240" s="28" t="str">
        <f t="shared" si="726"/>
        <v/>
      </c>
      <c r="Q9240" s="24" t="str">
        <f t="shared" si="723"/>
        <v/>
      </c>
      <c r="R9240" s="24" t="str">
        <f t="shared" si="724"/>
        <v/>
      </c>
      <c r="S9240" s="27" t="str">
        <f t="shared" si="725"/>
        <v/>
      </c>
    </row>
    <row r="9241" spans="2:19" x14ac:dyDescent="0.3">
      <c r="B9241" s="24" t="str">
        <f>_xlfn.IFNA(VLOOKUP(A9241,list!B:C,2,FALSE),"")</f>
        <v/>
      </c>
      <c r="D9241" s="24" t="str">
        <f>_xlfn.IFNA(VLOOKUP(C9241,list!$G$2:$I$10,2,FALSE),"")</f>
        <v/>
      </c>
      <c r="E9241" s="24" t="str">
        <f>_xlfn.IFNA(VLOOKUP(C9241,list!G:I,3,FALSE),"")</f>
        <v/>
      </c>
      <c r="O9241" s="26" t="str">
        <f t="shared" si="722"/>
        <v/>
      </c>
      <c r="P9241" s="28" t="str">
        <f t="shared" si="726"/>
        <v/>
      </c>
      <c r="Q9241" s="24" t="str">
        <f t="shared" si="723"/>
        <v/>
      </c>
      <c r="R9241" s="24" t="str">
        <f t="shared" si="724"/>
        <v/>
      </c>
      <c r="S9241" s="27" t="str">
        <f t="shared" si="725"/>
        <v/>
      </c>
    </row>
    <row r="9242" spans="2:19" x14ac:dyDescent="0.3">
      <c r="B9242" s="24" t="str">
        <f>_xlfn.IFNA(VLOOKUP(A9242,list!B:C,2,FALSE),"")</f>
        <v/>
      </c>
      <c r="D9242" s="24" t="str">
        <f>_xlfn.IFNA(VLOOKUP(C9242,list!$G$2:$I$10,2,FALSE),"")</f>
        <v/>
      </c>
      <c r="E9242" s="24" t="str">
        <f>_xlfn.IFNA(VLOOKUP(C9242,list!G:I,3,FALSE),"")</f>
        <v/>
      </c>
      <c r="O9242" s="26" t="str">
        <f t="shared" si="722"/>
        <v/>
      </c>
      <c r="P9242" s="28" t="str">
        <f t="shared" si="726"/>
        <v/>
      </c>
      <c r="Q9242" s="24" t="str">
        <f t="shared" si="723"/>
        <v/>
      </c>
      <c r="R9242" s="24" t="str">
        <f t="shared" si="724"/>
        <v/>
      </c>
      <c r="S9242" s="27" t="str">
        <f t="shared" si="725"/>
        <v/>
      </c>
    </row>
    <row r="9243" spans="2:19" x14ac:dyDescent="0.3">
      <c r="B9243" s="24" t="str">
        <f>_xlfn.IFNA(VLOOKUP(A9243,list!B:C,2,FALSE),"")</f>
        <v/>
      </c>
      <c r="D9243" s="24" t="str">
        <f>_xlfn.IFNA(VLOOKUP(C9243,list!$G$2:$I$10,2,FALSE),"")</f>
        <v/>
      </c>
      <c r="E9243" s="24" t="str">
        <f>_xlfn.IFNA(VLOOKUP(C9243,list!G:I,3,FALSE),"")</f>
        <v/>
      </c>
      <c r="O9243" s="26" t="str">
        <f t="shared" si="722"/>
        <v/>
      </c>
      <c r="P9243" s="28" t="str">
        <f t="shared" si="726"/>
        <v/>
      </c>
      <c r="Q9243" s="24" t="str">
        <f t="shared" si="723"/>
        <v/>
      </c>
      <c r="R9243" s="24" t="str">
        <f t="shared" si="724"/>
        <v/>
      </c>
      <c r="S9243" s="27" t="str">
        <f t="shared" si="725"/>
        <v/>
      </c>
    </row>
    <row r="9244" spans="2:19" x14ac:dyDescent="0.3">
      <c r="B9244" s="24" t="str">
        <f>_xlfn.IFNA(VLOOKUP(A9244,list!B:C,2,FALSE),"")</f>
        <v/>
      </c>
      <c r="D9244" s="24" t="str">
        <f>_xlfn.IFNA(VLOOKUP(C9244,list!$G$2:$I$10,2,FALSE),"")</f>
        <v/>
      </c>
      <c r="E9244" s="24" t="str">
        <f>_xlfn.IFNA(VLOOKUP(C9244,list!G:I,3,FALSE),"")</f>
        <v/>
      </c>
      <c r="O9244" s="26" t="str">
        <f t="shared" si="722"/>
        <v/>
      </c>
      <c r="P9244" s="28" t="str">
        <f t="shared" si="726"/>
        <v/>
      </c>
      <c r="Q9244" s="24" t="str">
        <f t="shared" si="723"/>
        <v/>
      </c>
      <c r="R9244" s="24" t="str">
        <f t="shared" si="724"/>
        <v/>
      </c>
      <c r="S9244" s="27" t="str">
        <f t="shared" si="725"/>
        <v/>
      </c>
    </row>
    <row r="9245" spans="2:19" x14ac:dyDescent="0.3">
      <c r="B9245" s="24" t="str">
        <f>_xlfn.IFNA(VLOOKUP(A9245,list!B:C,2,FALSE),"")</f>
        <v/>
      </c>
      <c r="D9245" s="24" t="str">
        <f>_xlfn.IFNA(VLOOKUP(C9245,list!$G$2:$I$10,2,FALSE),"")</f>
        <v/>
      </c>
      <c r="E9245" s="24" t="str">
        <f>_xlfn.IFNA(VLOOKUP(C9245,list!G:I,3,FALSE),"")</f>
        <v/>
      </c>
      <c r="O9245" s="26" t="str">
        <f t="shared" si="722"/>
        <v/>
      </c>
      <c r="P9245" s="28" t="str">
        <f t="shared" si="726"/>
        <v/>
      </c>
      <c r="Q9245" s="24" t="str">
        <f t="shared" si="723"/>
        <v/>
      </c>
      <c r="R9245" s="24" t="str">
        <f t="shared" si="724"/>
        <v/>
      </c>
      <c r="S9245" s="27" t="str">
        <f t="shared" si="725"/>
        <v/>
      </c>
    </row>
    <row r="9246" spans="2:19" x14ac:dyDescent="0.3">
      <c r="B9246" s="24" t="str">
        <f>_xlfn.IFNA(VLOOKUP(A9246,list!B:C,2,FALSE),"")</f>
        <v/>
      </c>
      <c r="D9246" s="24" t="str">
        <f>_xlfn.IFNA(VLOOKUP(C9246,list!$G$2:$I$10,2,FALSE),"")</f>
        <v/>
      </c>
      <c r="E9246" s="24" t="str">
        <f>_xlfn.IFNA(VLOOKUP(C9246,list!G:I,3,FALSE),"")</f>
        <v/>
      </c>
      <c r="O9246" s="26" t="str">
        <f t="shared" si="722"/>
        <v/>
      </c>
      <c r="P9246" s="28" t="str">
        <f t="shared" si="726"/>
        <v/>
      </c>
      <c r="Q9246" s="24" t="str">
        <f t="shared" si="723"/>
        <v/>
      </c>
      <c r="R9246" s="24" t="str">
        <f t="shared" si="724"/>
        <v/>
      </c>
      <c r="S9246" s="27" t="str">
        <f t="shared" si="725"/>
        <v/>
      </c>
    </row>
    <row r="9247" spans="2:19" x14ac:dyDescent="0.3">
      <c r="B9247" s="24" t="str">
        <f>_xlfn.IFNA(VLOOKUP(A9247,list!B:C,2,FALSE),"")</f>
        <v/>
      </c>
      <c r="D9247" s="24" t="str">
        <f>_xlfn.IFNA(VLOOKUP(C9247,list!$G$2:$I$10,2,FALSE),"")</f>
        <v/>
      </c>
      <c r="E9247" s="24" t="str">
        <f>_xlfn.IFNA(VLOOKUP(C9247,list!G:I,3,FALSE),"")</f>
        <v/>
      </c>
      <c r="O9247" s="26" t="str">
        <f t="shared" si="722"/>
        <v/>
      </c>
      <c r="P9247" s="28" t="str">
        <f t="shared" si="726"/>
        <v/>
      </c>
      <c r="Q9247" s="24" t="str">
        <f t="shared" si="723"/>
        <v/>
      </c>
      <c r="R9247" s="24" t="str">
        <f t="shared" si="724"/>
        <v/>
      </c>
      <c r="S9247" s="27" t="str">
        <f t="shared" si="725"/>
        <v/>
      </c>
    </row>
    <row r="9248" spans="2:19" x14ac:dyDescent="0.3">
      <c r="B9248" s="24" t="str">
        <f>_xlfn.IFNA(VLOOKUP(A9248,list!B:C,2,FALSE),"")</f>
        <v/>
      </c>
      <c r="D9248" s="24" t="str">
        <f>_xlfn.IFNA(VLOOKUP(C9248,list!$G$2:$I$10,2,FALSE),"")</f>
        <v/>
      </c>
      <c r="E9248" s="24" t="str">
        <f>_xlfn.IFNA(VLOOKUP(C9248,list!G:I,3,FALSE),"")</f>
        <v/>
      </c>
      <c r="O9248" s="26" t="str">
        <f t="shared" si="722"/>
        <v/>
      </c>
      <c r="P9248" s="28" t="str">
        <f t="shared" si="726"/>
        <v/>
      </c>
      <c r="Q9248" s="24" t="str">
        <f t="shared" si="723"/>
        <v/>
      </c>
      <c r="R9248" s="24" t="str">
        <f t="shared" si="724"/>
        <v/>
      </c>
      <c r="S9248" s="27" t="str">
        <f t="shared" si="725"/>
        <v/>
      </c>
    </row>
    <row r="9249" spans="2:19" x14ac:dyDescent="0.3">
      <c r="B9249" s="24" t="str">
        <f>_xlfn.IFNA(VLOOKUP(A9249,list!B:C,2,FALSE),"")</f>
        <v/>
      </c>
      <c r="D9249" s="24" t="str">
        <f>_xlfn.IFNA(VLOOKUP(C9249,list!$G$2:$I$10,2,FALSE),"")</f>
        <v/>
      </c>
      <c r="E9249" s="24" t="str">
        <f>_xlfn.IFNA(VLOOKUP(C9249,list!G:I,3,FALSE),"")</f>
        <v/>
      </c>
      <c r="O9249" s="26" t="str">
        <f t="shared" si="722"/>
        <v/>
      </c>
      <c r="P9249" s="28" t="str">
        <f t="shared" si="726"/>
        <v/>
      </c>
      <c r="Q9249" s="24" t="str">
        <f t="shared" si="723"/>
        <v/>
      </c>
      <c r="R9249" s="24" t="str">
        <f t="shared" si="724"/>
        <v/>
      </c>
      <c r="S9249" s="27" t="str">
        <f t="shared" si="725"/>
        <v/>
      </c>
    </row>
    <row r="9250" spans="2:19" x14ac:dyDescent="0.3">
      <c r="B9250" s="24" t="str">
        <f>_xlfn.IFNA(VLOOKUP(A9250,list!B:C,2,FALSE),"")</f>
        <v/>
      </c>
      <c r="D9250" s="24" t="str">
        <f>_xlfn.IFNA(VLOOKUP(C9250,list!$G$2:$I$10,2,FALSE),"")</f>
        <v/>
      </c>
      <c r="E9250" s="24" t="str">
        <f>_xlfn.IFNA(VLOOKUP(C9250,list!G:I,3,FALSE),"")</f>
        <v/>
      </c>
      <c r="O9250" s="26" t="str">
        <f t="shared" si="722"/>
        <v/>
      </c>
      <c r="P9250" s="28" t="str">
        <f t="shared" si="726"/>
        <v/>
      </c>
      <c r="Q9250" s="24" t="str">
        <f t="shared" si="723"/>
        <v/>
      </c>
      <c r="R9250" s="24" t="str">
        <f t="shared" si="724"/>
        <v/>
      </c>
      <c r="S9250" s="27" t="str">
        <f t="shared" si="725"/>
        <v/>
      </c>
    </row>
    <row r="9251" spans="2:19" x14ac:dyDescent="0.3">
      <c r="B9251" s="24" t="str">
        <f>_xlfn.IFNA(VLOOKUP(A9251,list!B:C,2,FALSE),"")</f>
        <v/>
      </c>
      <c r="D9251" s="24" t="str">
        <f>_xlfn.IFNA(VLOOKUP(C9251,list!$G$2:$I$10,2,FALSE),"")</f>
        <v/>
      </c>
      <c r="E9251" s="24" t="str">
        <f>_xlfn.IFNA(VLOOKUP(C9251,list!G:I,3,FALSE),"")</f>
        <v/>
      </c>
      <c r="O9251" s="26" t="str">
        <f t="shared" si="722"/>
        <v/>
      </c>
      <c r="P9251" s="28" t="str">
        <f t="shared" si="726"/>
        <v/>
      </c>
      <c r="Q9251" s="24" t="str">
        <f t="shared" si="723"/>
        <v/>
      </c>
      <c r="R9251" s="24" t="str">
        <f t="shared" si="724"/>
        <v/>
      </c>
      <c r="S9251" s="27" t="str">
        <f t="shared" si="725"/>
        <v/>
      </c>
    </row>
    <row r="9252" spans="2:19" x14ac:dyDescent="0.3">
      <c r="B9252" s="24" t="str">
        <f>_xlfn.IFNA(VLOOKUP(A9252,list!B:C,2,FALSE),"")</f>
        <v/>
      </c>
      <c r="D9252" s="24" t="str">
        <f>_xlfn.IFNA(VLOOKUP(C9252,list!$G$2:$I$10,2,FALSE),"")</f>
        <v/>
      </c>
      <c r="E9252" s="24" t="str">
        <f>_xlfn.IFNA(VLOOKUP(C9252,list!G:I,3,FALSE),"")</f>
        <v/>
      </c>
      <c r="O9252" s="26" t="str">
        <f t="shared" si="722"/>
        <v/>
      </c>
      <c r="P9252" s="28" t="str">
        <f t="shared" si="726"/>
        <v/>
      </c>
      <c r="Q9252" s="24" t="str">
        <f t="shared" si="723"/>
        <v/>
      </c>
      <c r="R9252" s="24" t="str">
        <f t="shared" si="724"/>
        <v/>
      </c>
      <c r="S9252" s="27" t="str">
        <f t="shared" si="725"/>
        <v/>
      </c>
    </row>
    <row r="9253" spans="2:19" x14ac:dyDescent="0.3">
      <c r="B9253" s="24" t="str">
        <f>_xlfn.IFNA(VLOOKUP(A9253,list!B:C,2,FALSE),"")</f>
        <v/>
      </c>
      <c r="D9253" s="24" t="str">
        <f>_xlfn.IFNA(VLOOKUP(C9253,list!$G$2:$I$10,2,FALSE),"")</f>
        <v/>
      </c>
      <c r="E9253" s="24" t="str">
        <f>_xlfn.IFNA(VLOOKUP(C9253,list!G:I,3,FALSE),"")</f>
        <v/>
      </c>
      <c r="O9253" s="26" t="str">
        <f t="shared" si="722"/>
        <v/>
      </c>
      <c r="P9253" s="28" t="str">
        <f t="shared" si="726"/>
        <v/>
      </c>
      <c r="Q9253" s="24" t="str">
        <f t="shared" si="723"/>
        <v/>
      </c>
      <c r="R9253" s="24" t="str">
        <f t="shared" si="724"/>
        <v/>
      </c>
      <c r="S9253" s="27" t="str">
        <f t="shared" si="725"/>
        <v/>
      </c>
    </row>
    <row r="9254" spans="2:19" x14ac:dyDescent="0.3">
      <c r="B9254" s="24" t="str">
        <f>_xlfn.IFNA(VLOOKUP(A9254,list!B:C,2,FALSE),"")</f>
        <v/>
      </c>
      <c r="D9254" s="24" t="str">
        <f>_xlfn.IFNA(VLOOKUP(C9254,list!$G$2:$I$10,2,FALSE),"")</f>
        <v/>
      </c>
      <c r="E9254" s="24" t="str">
        <f>_xlfn.IFNA(VLOOKUP(C9254,list!G:I,3,FALSE),"")</f>
        <v/>
      </c>
      <c r="O9254" s="26" t="str">
        <f t="shared" si="722"/>
        <v/>
      </c>
      <c r="P9254" s="28" t="str">
        <f t="shared" si="726"/>
        <v/>
      </c>
      <c r="Q9254" s="24" t="str">
        <f t="shared" si="723"/>
        <v/>
      </c>
      <c r="R9254" s="24" t="str">
        <f t="shared" si="724"/>
        <v/>
      </c>
      <c r="S9254" s="27" t="str">
        <f t="shared" si="725"/>
        <v/>
      </c>
    </row>
    <row r="9255" spans="2:19" x14ac:dyDescent="0.3">
      <c r="B9255" s="24" t="str">
        <f>_xlfn.IFNA(VLOOKUP(A9255,list!B:C,2,FALSE),"")</f>
        <v/>
      </c>
      <c r="D9255" s="24" t="str">
        <f>_xlfn.IFNA(VLOOKUP(C9255,list!$G$2:$I$10,2,FALSE),"")</f>
        <v/>
      </c>
      <c r="E9255" s="24" t="str">
        <f>_xlfn.IFNA(VLOOKUP(C9255,list!G:I,3,FALSE),"")</f>
        <v/>
      </c>
      <c r="O9255" s="26" t="str">
        <f t="shared" si="722"/>
        <v/>
      </c>
      <c r="P9255" s="28" t="str">
        <f t="shared" si="726"/>
        <v/>
      </c>
      <c r="Q9255" s="24" t="str">
        <f t="shared" si="723"/>
        <v/>
      </c>
      <c r="R9255" s="24" t="str">
        <f t="shared" si="724"/>
        <v/>
      </c>
      <c r="S9255" s="27" t="str">
        <f t="shared" si="725"/>
        <v/>
      </c>
    </row>
    <row r="9256" spans="2:19" x14ac:dyDescent="0.3">
      <c r="B9256" s="24" t="str">
        <f>_xlfn.IFNA(VLOOKUP(A9256,list!B:C,2,FALSE),"")</f>
        <v/>
      </c>
      <c r="D9256" s="24" t="str">
        <f>_xlfn.IFNA(VLOOKUP(C9256,list!$G$2:$I$10,2,FALSE),"")</f>
        <v/>
      </c>
      <c r="E9256" s="24" t="str">
        <f>_xlfn.IFNA(VLOOKUP(C9256,list!G:I,3,FALSE),"")</f>
        <v/>
      </c>
      <c r="O9256" s="26" t="str">
        <f t="shared" si="722"/>
        <v/>
      </c>
      <c r="P9256" s="28" t="str">
        <f t="shared" si="726"/>
        <v/>
      </c>
      <c r="Q9256" s="24" t="str">
        <f t="shared" si="723"/>
        <v/>
      </c>
      <c r="R9256" s="24" t="str">
        <f t="shared" si="724"/>
        <v/>
      </c>
      <c r="S9256" s="27" t="str">
        <f t="shared" si="725"/>
        <v/>
      </c>
    </row>
    <row r="9257" spans="2:19" x14ac:dyDescent="0.3">
      <c r="B9257" s="24" t="str">
        <f>_xlfn.IFNA(VLOOKUP(A9257,list!B:C,2,FALSE),"")</f>
        <v/>
      </c>
      <c r="D9257" s="24" t="str">
        <f>_xlfn.IFNA(VLOOKUP(C9257,list!$G$2:$I$10,2,FALSE),"")</f>
        <v/>
      </c>
      <c r="E9257" s="24" t="str">
        <f>_xlfn.IFNA(VLOOKUP(C9257,list!G:I,3,FALSE),"")</f>
        <v/>
      </c>
      <c r="O9257" s="26" t="str">
        <f t="shared" si="722"/>
        <v/>
      </c>
      <c r="P9257" s="28" t="str">
        <f t="shared" si="726"/>
        <v/>
      </c>
      <c r="Q9257" s="24" t="str">
        <f t="shared" si="723"/>
        <v/>
      </c>
      <c r="R9257" s="24" t="str">
        <f t="shared" si="724"/>
        <v/>
      </c>
      <c r="S9257" s="27" t="str">
        <f t="shared" si="725"/>
        <v/>
      </c>
    </row>
    <row r="9258" spans="2:19" x14ac:dyDescent="0.3">
      <c r="B9258" s="24" t="str">
        <f>_xlfn.IFNA(VLOOKUP(A9258,list!B:C,2,FALSE),"")</f>
        <v/>
      </c>
      <c r="D9258" s="24" t="str">
        <f>_xlfn.IFNA(VLOOKUP(C9258,list!$G$2:$I$10,2,FALSE),"")</f>
        <v/>
      </c>
      <c r="E9258" s="24" t="str">
        <f>_xlfn.IFNA(VLOOKUP(C9258,list!G:I,3,FALSE),"")</f>
        <v/>
      </c>
      <c r="O9258" s="26" t="str">
        <f t="shared" si="722"/>
        <v/>
      </c>
      <c r="P9258" s="28" t="str">
        <f t="shared" si="726"/>
        <v/>
      </c>
      <c r="Q9258" s="24" t="str">
        <f t="shared" si="723"/>
        <v/>
      </c>
      <c r="R9258" s="24" t="str">
        <f t="shared" si="724"/>
        <v/>
      </c>
      <c r="S9258" s="27" t="str">
        <f t="shared" si="725"/>
        <v/>
      </c>
    </row>
    <row r="9259" spans="2:19" x14ac:dyDescent="0.3">
      <c r="B9259" s="24" t="str">
        <f>_xlfn.IFNA(VLOOKUP(A9259,list!B:C,2,FALSE),"")</f>
        <v/>
      </c>
      <c r="D9259" s="24" t="str">
        <f>_xlfn.IFNA(VLOOKUP(C9259,list!$G$2:$I$10,2,FALSE),"")</f>
        <v/>
      </c>
      <c r="E9259" s="24" t="str">
        <f>_xlfn.IFNA(VLOOKUP(C9259,list!G:I,3,FALSE),"")</f>
        <v/>
      </c>
      <c r="O9259" s="26" t="str">
        <f t="shared" si="722"/>
        <v/>
      </c>
      <c r="P9259" s="28" t="str">
        <f t="shared" si="726"/>
        <v/>
      </c>
      <c r="Q9259" s="24" t="str">
        <f t="shared" si="723"/>
        <v/>
      </c>
      <c r="R9259" s="24" t="str">
        <f t="shared" si="724"/>
        <v/>
      </c>
      <c r="S9259" s="27" t="str">
        <f t="shared" si="725"/>
        <v/>
      </c>
    </row>
    <row r="9260" spans="2:19" x14ac:dyDescent="0.3">
      <c r="B9260" s="24" t="str">
        <f>_xlfn.IFNA(VLOOKUP(A9260,list!B:C,2,FALSE),"")</f>
        <v/>
      </c>
      <c r="D9260" s="24" t="str">
        <f>_xlfn.IFNA(VLOOKUP(C9260,list!$G$2:$I$10,2,FALSE),"")</f>
        <v/>
      </c>
      <c r="E9260" s="24" t="str">
        <f>_xlfn.IFNA(VLOOKUP(C9260,list!G:I,3,FALSE),"")</f>
        <v/>
      </c>
      <c r="O9260" s="26" t="str">
        <f t="shared" si="722"/>
        <v/>
      </c>
      <c r="P9260" s="28" t="str">
        <f t="shared" si="726"/>
        <v/>
      </c>
      <c r="Q9260" s="24" t="str">
        <f t="shared" si="723"/>
        <v/>
      </c>
      <c r="R9260" s="24" t="str">
        <f t="shared" si="724"/>
        <v/>
      </c>
      <c r="S9260" s="27" t="str">
        <f t="shared" si="725"/>
        <v/>
      </c>
    </row>
    <row r="9261" spans="2:19" x14ac:dyDescent="0.3">
      <c r="B9261" s="24" t="str">
        <f>_xlfn.IFNA(VLOOKUP(A9261,list!B:C,2,FALSE),"")</f>
        <v/>
      </c>
      <c r="D9261" s="24" t="str">
        <f>_xlfn.IFNA(VLOOKUP(C9261,list!$G$2:$I$10,2,FALSE),"")</f>
        <v/>
      </c>
      <c r="E9261" s="24" t="str">
        <f>_xlfn.IFNA(VLOOKUP(C9261,list!G:I,3,FALSE),"")</f>
        <v/>
      </c>
      <c r="O9261" s="26" t="str">
        <f t="shared" si="722"/>
        <v/>
      </c>
      <c r="P9261" s="28" t="str">
        <f t="shared" si="726"/>
        <v/>
      </c>
      <c r="Q9261" s="24" t="str">
        <f t="shared" si="723"/>
        <v/>
      </c>
      <c r="R9261" s="24" t="str">
        <f t="shared" si="724"/>
        <v/>
      </c>
      <c r="S9261" s="27" t="str">
        <f t="shared" si="725"/>
        <v/>
      </c>
    </row>
    <row r="9262" spans="2:19" x14ac:dyDescent="0.3">
      <c r="B9262" s="24" t="str">
        <f>_xlfn.IFNA(VLOOKUP(A9262,list!B:C,2,FALSE),"")</f>
        <v/>
      </c>
      <c r="D9262" s="24" t="str">
        <f>_xlfn.IFNA(VLOOKUP(C9262,list!$G$2:$I$10,2,FALSE),"")</f>
        <v/>
      </c>
      <c r="E9262" s="24" t="str">
        <f>_xlfn.IFNA(VLOOKUP(C9262,list!G:I,3,FALSE),"")</f>
        <v/>
      </c>
      <c r="O9262" s="26" t="str">
        <f t="shared" si="722"/>
        <v/>
      </c>
      <c r="P9262" s="28" t="str">
        <f t="shared" si="726"/>
        <v/>
      </c>
      <c r="Q9262" s="24" t="str">
        <f t="shared" si="723"/>
        <v/>
      </c>
      <c r="R9262" s="24" t="str">
        <f t="shared" si="724"/>
        <v/>
      </c>
      <c r="S9262" s="27" t="str">
        <f t="shared" si="725"/>
        <v/>
      </c>
    </row>
    <row r="9263" spans="2:19" x14ac:dyDescent="0.3">
      <c r="B9263" s="24" t="str">
        <f>_xlfn.IFNA(VLOOKUP(A9263,list!B:C,2,FALSE),"")</f>
        <v/>
      </c>
      <c r="D9263" s="24" t="str">
        <f>_xlfn.IFNA(VLOOKUP(C9263,list!$G$2:$I$10,2,FALSE),"")</f>
        <v/>
      </c>
      <c r="E9263" s="24" t="str">
        <f>_xlfn.IFNA(VLOOKUP(C9263,list!G:I,3,FALSE),"")</f>
        <v/>
      </c>
      <c r="O9263" s="26" t="str">
        <f t="shared" si="722"/>
        <v/>
      </c>
      <c r="P9263" s="28" t="str">
        <f t="shared" si="726"/>
        <v/>
      </c>
      <c r="Q9263" s="24" t="str">
        <f t="shared" si="723"/>
        <v/>
      </c>
      <c r="R9263" s="24" t="str">
        <f t="shared" si="724"/>
        <v/>
      </c>
      <c r="S9263" s="27" t="str">
        <f t="shared" si="725"/>
        <v/>
      </c>
    </row>
    <row r="9264" spans="2:19" x14ac:dyDescent="0.3">
      <c r="B9264" s="24" t="str">
        <f>_xlfn.IFNA(VLOOKUP(A9264,list!B:C,2,FALSE),"")</f>
        <v/>
      </c>
      <c r="D9264" s="24" t="str">
        <f>_xlfn.IFNA(VLOOKUP(C9264,list!$G$2:$I$10,2,FALSE),"")</f>
        <v/>
      </c>
      <c r="E9264" s="24" t="str">
        <f>_xlfn.IFNA(VLOOKUP(C9264,list!G:I,3,FALSE),"")</f>
        <v/>
      </c>
      <c r="O9264" s="26" t="str">
        <f t="shared" si="722"/>
        <v/>
      </c>
      <c r="P9264" s="28" t="str">
        <f t="shared" si="726"/>
        <v/>
      </c>
      <c r="Q9264" s="24" t="str">
        <f t="shared" si="723"/>
        <v/>
      </c>
      <c r="R9264" s="24" t="str">
        <f t="shared" si="724"/>
        <v/>
      </c>
      <c r="S9264" s="27" t="str">
        <f t="shared" si="725"/>
        <v/>
      </c>
    </row>
    <row r="9265" spans="2:19" x14ac:dyDescent="0.3">
      <c r="B9265" s="24" t="str">
        <f>_xlfn.IFNA(VLOOKUP(A9265,list!B:C,2,FALSE),"")</f>
        <v/>
      </c>
      <c r="D9265" s="24" t="str">
        <f>_xlfn.IFNA(VLOOKUP(C9265,list!$G$2:$I$10,2,FALSE),"")</f>
        <v/>
      </c>
      <c r="E9265" s="24" t="str">
        <f>_xlfn.IFNA(VLOOKUP(C9265,list!G:I,3,FALSE),"")</f>
        <v/>
      </c>
      <c r="O9265" s="26" t="str">
        <f t="shared" si="722"/>
        <v/>
      </c>
      <c r="P9265" s="28" t="str">
        <f t="shared" si="726"/>
        <v/>
      </c>
      <c r="Q9265" s="24" t="str">
        <f t="shared" si="723"/>
        <v/>
      </c>
      <c r="R9265" s="24" t="str">
        <f t="shared" si="724"/>
        <v/>
      </c>
      <c r="S9265" s="27" t="str">
        <f t="shared" si="725"/>
        <v/>
      </c>
    </row>
    <row r="9266" spans="2:19" x14ac:dyDescent="0.3">
      <c r="B9266" s="24" t="str">
        <f>_xlfn.IFNA(VLOOKUP(A9266,list!B:C,2,FALSE),"")</f>
        <v/>
      </c>
      <c r="D9266" s="24" t="str">
        <f>_xlfn.IFNA(VLOOKUP(C9266,list!$G$2:$I$10,2,FALSE),"")</f>
        <v/>
      </c>
      <c r="E9266" s="24" t="str">
        <f>_xlfn.IFNA(VLOOKUP(C9266,list!G:I,3,FALSE),"")</f>
        <v/>
      </c>
      <c r="O9266" s="26" t="str">
        <f t="shared" si="722"/>
        <v/>
      </c>
      <c r="P9266" s="28" t="str">
        <f t="shared" si="726"/>
        <v/>
      </c>
      <c r="Q9266" s="24" t="str">
        <f t="shared" si="723"/>
        <v/>
      </c>
      <c r="R9266" s="24" t="str">
        <f t="shared" si="724"/>
        <v/>
      </c>
      <c r="S9266" s="27" t="str">
        <f t="shared" si="725"/>
        <v/>
      </c>
    </row>
    <row r="9267" spans="2:19" x14ac:dyDescent="0.3">
      <c r="B9267" s="24" t="str">
        <f>_xlfn.IFNA(VLOOKUP(A9267,list!B:C,2,FALSE),"")</f>
        <v/>
      </c>
      <c r="D9267" s="24" t="str">
        <f>_xlfn.IFNA(VLOOKUP(C9267,list!$G$2:$I$10,2,FALSE),"")</f>
        <v/>
      </c>
      <c r="E9267" s="24" t="str">
        <f>_xlfn.IFNA(VLOOKUP(C9267,list!G:I,3,FALSE),"")</f>
        <v/>
      </c>
      <c r="O9267" s="26" t="str">
        <f t="shared" si="722"/>
        <v/>
      </c>
      <c r="P9267" s="28" t="str">
        <f t="shared" si="726"/>
        <v/>
      </c>
      <c r="Q9267" s="24" t="str">
        <f t="shared" si="723"/>
        <v/>
      </c>
      <c r="R9267" s="24" t="str">
        <f t="shared" si="724"/>
        <v/>
      </c>
      <c r="S9267" s="27" t="str">
        <f t="shared" si="725"/>
        <v/>
      </c>
    </row>
    <row r="9268" spans="2:19" x14ac:dyDescent="0.3">
      <c r="B9268" s="24" t="str">
        <f>_xlfn.IFNA(VLOOKUP(A9268,list!B:C,2,FALSE),"")</f>
        <v/>
      </c>
      <c r="D9268" s="24" t="str">
        <f>_xlfn.IFNA(VLOOKUP(C9268,list!$G$2:$I$10,2,FALSE),"")</f>
        <v/>
      </c>
      <c r="E9268" s="24" t="str">
        <f>_xlfn.IFNA(VLOOKUP(C9268,list!G:I,3,FALSE),"")</f>
        <v/>
      </c>
      <c r="O9268" s="26" t="str">
        <f t="shared" si="722"/>
        <v/>
      </c>
      <c r="P9268" s="28" t="str">
        <f t="shared" si="726"/>
        <v/>
      </c>
      <c r="Q9268" s="24" t="str">
        <f t="shared" si="723"/>
        <v/>
      </c>
      <c r="R9268" s="24" t="str">
        <f t="shared" si="724"/>
        <v/>
      </c>
      <c r="S9268" s="27" t="str">
        <f t="shared" si="725"/>
        <v/>
      </c>
    </row>
    <row r="9269" spans="2:19" x14ac:dyDescent="0.3">
      <c r="B9269" s="24" t="str">
        <f>_xlfn.IFNA(VLOOKUP(A9269,list!B:C,2,FALSE),"")</f>
        <v/>
      </c>
      <c r="D9269" s="24" t="str">
        <f>_xlfn.IFNA(VLOOKUP(C9269,list!$G$2:$I$10,2,FALSE),"")</f>
        <v/>
      </c>
      <c r="E9269" s="24" t="str">
        <f>_xlfn.IFNA(VLOOKUP(C9269,list!G:I,3,FALSE),"")</f>
        <v/>
      </c>
      <c r="O9269" s="26" t="str">
        <f t="shared" si="722"/>
        <v/>
      </c>
      <c r="P9269" s="28" t="str">
        <f t="shared" si="726"/>
        <v/>
      </c>
      <c r="Q9269" s="24" t="str">
        <f t="shared" si="723"/>
        <v/>
      </c>
      <c r="R9269" s="24" t="str">
        <f t="shared" si="724"/>
        <v/>
      </c>
      <c r="S9269" s="27" t="str">
        <f t="shared" si="725"/>
        <v/>
      </c>
    </row>
    <row r="9270" spans="2:19" x14ac:dyDescent="0.3">
      <c r="B9270" s="24" t="str">
        <f>_xlfn.IFNA(VLOOKUP(A9270,list!B:C,2,FALSE),"")</f>
        <v/>
      </c>
      <c r="D9270" s="24" t="str">
        <f>_xlfn.IFNA(VLOOKUP(C9270,list!$G$2:$I$10,2,FALSE),"")</f>
        <v/>
      </c>
      <c r="E9270" s="24" t="str">
        <f>_xlfn.IFNA(VLOOKUP(C9270,list!G:I,3,FALSE),"")</f>
        <v/>
      </c>
      <c r="O9270" s="26" t="str">
        <f t="shared" si="722"/>
        <v/>
      </c>
      <c r="P9270" s="28" t="str">
        <f t="shared" si="726"/>
        <v/>
      </c>
      <c r="Q9270" s="24" t="str">
        <f t="shared" si="723"/>
        <v/>
      </c>
      <c r="R9270" s="24" t="str">
        <f t="shared" si="724"/>
        <v/>
      </c>
      <c r="S9270" s="27" t="str">
        <f t="shared" si="725"/>
        <v/>
      </c>
    </row>
    <row r="9271" spans="2:19" x14ac:dyDescent="0.3">
      <c r="B9271" s="24" t="str">
        <f>_xlfn.IFNA(VLOOKUP(A9271,list!B:C,2,FALSE),"")</f>
        <v/>
      </c>
      <c r="D9271" s="24" t="str">
        <f>_xlfn.IFNA(VLOOKUP(C9271,list!$G$2:$I$10,2,FALSE),"")</f>
        <v/>
      </c>
      <c r="E9271" s="24" t="str">
        <f>_xlfn.IFNA(VLOOKUP(C9271,list!G:I,3,FALSE),"")</f>
        <v/>
      </c>
      <c r="O9271" s="26" t="str">
        <f t="shared" si="722"/>
        <v/>
      </c>
      <c r="P9271" s="28" t="str">
        <f t="shared" si="726"/>
        <v/>
      </c>
      <c r="Q9271" s="24" t="str">
        <f t="shared" si="723"/>
        <v/>
      </c>
      <c r="R9271" s="24" t="str">
        <f t="shared" si="724"/>
        <v/>
      </c>
      <c r="S9271" s="27" t="str">
        <f t="shared" si="725"/>
        <v/>
      </c>
    </row>
    <row r="9272" spans="2:19" x14ac:dyDescent="0.3">
      <c r="B9272" s="24" t="str">
        <f>_xlfn.IFNA(VLOOKUP(A9272,list!B:C,2,FALSE),"")</f>
        <v/>
      </c>
      <c r="D9272" s="24" t="str">
        <f>_xlfn.IFNA(VLOOKUP(C9272,list!$G$2:$I$10,2,FALSE),"")</f>
        <v/>
      </c>
      <c r="E9272" s="24" t="str">
        <f>_xlfn.IFNA(VLOOKUP(C9272,list!G:I,3,FALSE),"")</f>
        <v/>
      </c>
      <c r="O9272" s="26" t="str">
        <f t="shared" si="722"/>
        <v/>
      </c>
      <c r="P9272" s="28" t="str">
        <f t="shared" si="726"/>
        <v/>
      </c>
      <c r="Q9272" s="24" t="str">
        <f t="shared" si="723"/>
        <v/>
      </c>
      <c r="R9272" s="24" t="str">
        <f t="shared" si="724"/>
        <v/>
      </c>
      <c r="S9272" s="27" t="str">
        <f t="shared" si="725"/>
        <v/>
      </c>
    </row>
    <row r="9273" spans="2:19" x14ac:dyDescent="0.3">
      <c r="B9273" s="24" t="str">
        <f>_xlfn.IFNA(VLOOKUP(A9273,list!B:C,2,FALSE),"")</f>
        <v/>
      </c>
      <c r="D9273" s="24" t="str">
        <f>_xlfn.IFNA(VLOOKUP(C9273,list!$G$2:$I$10,2,FALSE),"")</f>
        <v/>
      </c>
      <c r="E9273" s="24" t="str">
        <f>_xlfn.IFNA(VLOOKUP(C9273,list!G:I,3,FALSE),"")</f>
        <v/>
      </c>
      <c r="O9273" s="26" t="str">
        <f t="shared" si="722"/>
        <v/>
      </c>
      <c r="P9273" s="28" t="str">
        <f t="shared" si="726"/>
        <v/>
      </c>
      <c r="Q9273" s="24" t="str">
        <f t="shared" si="723"/>
        <v/>
      </c>
      <c r="R9273" s="24" t="str">
        <f t="shared" si="724"/>
        <v/>
      </c>
      <c r="S9273" s="27" t="str">
        <f t="shared" si="725"/>
        <v/>
      </c>
    </row>
    <row r="9274" spans="2:19" x14ac:dyDescent="0.3">
      <c r="B9274" s="24" t="str">
        <f>_xlfn.IFNA(VLOOKUP(A9274,list!B:C,2,FALSE),"")</f>
        <v/>
      </c>
      <c r="D9274" s="24" t="str">
        <f>_xlfn.IFNA(VLOOKUP(C9274,list!$G$2:$I$10,2,FALSE),"")</f>
        <v/>
      </c>
      <c r="E9274" s="24" t="str">
        <f>_xlfn.IFNA(VLOOKUP(C9274,list!G:I,3,FALSE),"")</f>
        <v/>
      </c>
      <c r="O9274" s="26" t="str">
        <f t="shared" si="722"/>
        <v/>
      </c>
      <c r="P9274" s="28" t="str">
        <f t="shared" si="726"/>
        <v/>
      </c>
      <c r="Q9274" s="24" t="str">
        <f t="shared" si="723"/>
        <v/>
      </c>
      <c r="R9274" s="24" t="str">
        <f t="shared" si="724"/>
        <v/>
      </c>
      <c r="S9274" s="27" t="str">
        <f t="shared" si="725"/>
        <v/>
      </c>
    </row>
    <row r="9275" spans="2:19" x14ac:dyDescent="0.3">
      <c r="B9275" s="24" t="str">
        <f>_xlfn.IFNA(VLOOKUP(A9275,list!B:C,2,FALSE),"")</f>
        <v/>
      </c>
      <c r="D9275" s="24" t="str">
        <f>_xlfn.IFNA(VLOOKUP(C9275,list!$G$2:$I$10,2,FALSE),"")</f>
        <v/>
      </c>
      <c r="E9275" s="24" t="str">
        <f>_xlfn.IFNA(VLOOKUP(C9275,list!G:I,3,FALSE),"")</f>
        <v/>
      </c>
      <c r="O9275" s="26" t="str">
        <f t="shared" si="722"/>
        <v/>
      </c>
      <c r="P9275" s="28" t="str">
        <f t="shared" si="726"/>
        <v/>
      </c>
      <c r="Q9275" s="24" t="str">
        <f t="shared" si="723"/>
        <v/>
      </c>
      <c r="R9275" s="24" t="str">
        <f t="shared" si="724"/>
        <v/>
      </c>
      <c r="S9275" s="27" t="str">
        <f t="shared" si="725"/>
        <v/>
      </c>
    </row>
    <row r="9276" spans="2:19" x14ac:dyDescent="0.3">
      <c r="B9276" s="24" t="str">
        <f>_xlfn.IFNA(VLOOKUP(A9276,list!B:C,2,FALSE),"")</f>
        <v/>
      </c>
      <c r="D9276" s="24" t="str">
        <f>_xlfn.IFNA(VLOOKUP(C9276,list!$G$2:$I$10,2,FALSE),"")</f>
        <v/>
      </c>
      <c r="E9276" s="24" t="str">
        <f>_xlfn.IFNA(VLOOKUP(C9276,list!G:I,3,FALSE),"")</f>
        <v/>
      </c>
      <c r="O9276" s="26" t="str">
        <f t="shared" si="722"/>
        <v/>
      </c>
      <c r="P9276" s="28" t="str">
        <f t="shared" si="726"/>
        <v/>
      </c>
      <c r="Q9276" s="24" t="str">
        <f t="shared" si="723"/>
        <v/>
      </c>
      <c r="R9276" s="24" t="str">
        <f t="shared" si="724"/>
        <v/>
      </c>
      <c r="S9276" s="27" t="str">
        <f t="shared" si="725"/>
        <v/>
      </c>
    </row>
    <row r="9277" spans="2:19" x14ac:dyDescent="0.3">
      <c r="B9277" s="24" t="str">
        <f>_xlfn.IFNA(VLOOKUP(A9277,list!B:C,2,FALSE),"")</f>
        <v/>
      </c>
      <c r="D9277" s="24" t="str">
        <f>_xlfn.IFNA(VLOOKUP(C9277,list!$G$2:$I$10,2,FALSE),"")</f>
        <v/>
      </c>
      <c r="E9277" s="24" t="str">
        <f>_xlfn.IFNA(VLOOKUP(C9277,list!G:I,3,FALSE),"")</f>
        <v/>
      </c>
      <c r="O9277" s="26" t="str">
        <f t="shared" si="722"/>
        <v/>
      </c>
      <c r="P9277" s="28" t="str">
        <f t="shared" si="726"/>
        <v/>
      </c>
      <c r="Q9277" s="24" t="str">
        <f t="shared" si="723"/>
        <v/>
      </c>
      <c r="R9277" s="24" t="str">
        <f t="shared" si="724"/>
        <v/>
      </c>
      <c r="S9277" s="27" t="str">
        <f t="shared" si="725"/>
        <v/>
      </c>
    </row>
    <row r="9278" spans="2:19" x14ac:dyDescent="0.3">
      <c r="B9278" s="24" t="str">
        <f>_xlfn.IFNA(VLOOKUP(A9278,list!B:C,2,FALSE),"")</f>
        <v/>
      </c>
      <c r="D9278" s="24" t="str">
        <f>_xlfn.IFNA(VLOOKUP(C9278,list!$G$2:$I$10,2,FALSE),"")</f>
        <v/>
      </c>
      <c r="E9278" s="24" t="str">
        <f>_xlfn.IFNA(VLOOKUP(C9278,list!G:I,3,FALSE),"")</f>
        <v/>
      </c>
      <c r="O9278" s="26" t="str">
        <f t="shared" si="722"/>
        <v/>
      </c>
      <c r="P9278" s="28" t="str">
        <f t="shared" si="726"/>
        <v/>
      </c>
      <c r="Q9278" s="24" t="str">
        <f t="shared" si="723"/>
        <v/>
      </c>
      <c r="R9278" s="24" t="str">
        <f t="shared" si="724"/>
        <v/>
      </c>
      <c r="S9278" s="27" t="str">
        <f t="shared" si="725"/>
        <v/>
      </c>
    </row>
    <row r="9279" spans="2:19" x14ac:dyDescent="0.3">
      <c r="B9279" s="24" t="str">
        <f>_xlfn.IFNA(VLOOKUP(A9279,list!B:C,2,FALSE),"")</f>
        <v/>
      </c>
      <c r="D9279" s="24" t="str">
        <f>_xlfn.IFNA(VLOOKUP(C9279,list!$G$2:$I$10,2,FALSE),"")</f>
        <v/>
      </c>
      <c r="E9279" s="24" t="str">
        <f>_xlfn.IFNA(VLOOKUP(C9279,list!G:I,3,FALSE),"")</f>
        <v/>
      </c>
      <c r="O9279" s="26" t="str">
        <f t="shared" si="722"/>
        <v/>
      </c>
      <c r="P9279" s="28" t="str">
        <f t="shared" si="726"/>
        <v/>
      </c>
      <c r="Q9279" s="24" t="str">
        <f t="shared" si="723"/>
        <v/>
      </c>
      <c r="R9279" s="24" t="str">
        <f t="shared" si="724"/>
        <v/>
      </c>
      <c r="S9279" s="27" t="str">
        <f t="shared" si="725"/>
        <v/>
      </c>
    </row>
    <row r="9280" spans="2:19" x14ac:dyDescent="0.3">
      <c r="B9280" s="24" t="str">
        <f>_xlfn.IFNA(VLOOKUP(A9280,list!B:C,2,FALSE),"")</f>
        <v/>
      </c>
      <c r="D9280" s="24" t="str">
        <f>_xlfn.IFNA(VLOOKUP(C9280,list!$G$2:$I$10,2,FALSE),"")</f>
        <v/>
      </c>
      <c r="E9280" s="24" t="str">
        <f>_xlfn.IFNA(VLOOKUP(C9280,list!G:I,3,FALSE),"")</f>
        <v/>
      </c>
      <c r="O9280" s="26" t="str">
        <f t="shared" si="722"/>
        <v/>
      </c>
      <c r="P9280" s="28" t="str">
        <f t="shared" si="726"/>
        <v/>
      </c>
      <c r="Q9280" s="24" t="str">
        <f t="shared" si="723"/>
        <v/>
      </c>
      <c r="R9280" s="24" t="str">
        <f t="shared" si="724"/>
        <v/>
      </c>
      <c r="S9280" s="27" t="str">
        <f t="shared" si="725"/>
        <v/>
      </c>
    </row>
    <row r="9281" spans="2:19" x14ac:dyDescent="0.3">
      <c r="B9281" s="24" t="str">
        <f>_xlfn.IFNA(VLOOKUP(A9281,list!B:C,2,FALSE),"")</f>
        <v/>
      </c>
      <c r="D9281" s="24" t="str">
        <f>_xlfn.IFNA(VLOOKUP(C9281,list!$G$2:$I$10,2,FALSE),"")</f>
        <v/>
      </c>
      <c r="E9281" s="24" t="str">
        <f>_xlfn.IFNA(VLOOKUP(C9281,list!G:I,3,FALSE),"")</f>
        <v/>
      </c>
      <c r="O9281" s="26" t="str">
        <f t="shared" si="722"/>
        <v/>
      </c>
      <c r="P9281" s="28" t="str">
        <f t="shared" si="726"/>
        <v/>
      </c>
      <c r="Q9281" s="24" t="str">
        <f t="shared" si="723"/>
        <v/>
      </c>
      <c r="R9281" s="24" t="str">
        <f t="shared" si="724"/>
        <v/>
      </c>
      <c r="S9281" s="27" t="str">
        <f t="shared" si="725"/>
        <v/>
      </c>
    </row>
    <row r="9282" spans="2:19" x14ac:dyDescent="0.3">
      <c r="B9282" s="24" t="str">
        <f>_xlfn.IFNA(VLOOKUP(A9282,list!B:C,2,FALSE),"")</f>
        <v/>
      </c>
      <c r="D9282" s="24" t="str">
        <f>_xlfn.IFNA(VLOOKUP(C9282,list!$G$2:$I$10,2,FALSE),"")</f>
        <v/>
      </c>
      <c r="E9282" s="24" t="str">
        <f>_xlfn.IFNA(VLOOKUP(C9282,list!G:I,3,FALSE),"")</f>
        <v/>
      </c>
      <c r="O9282" s="26" t="str">
        <f t="shared" ref="O9282:O9345" si="727">IFERROR(IF(H9282="","",DATE(YEAR(H9282),MONTH(H9282),1)),"")</f>
        <v/>
      </c>
      <c r="P9282" s="28" t="str">
        <f t="shared" si="726"/>
        <v/>
      </c>
      <c r="Q9282" s="24" t="str">
        <f t="shared" ref="Q9282:Q9345" si="728">IFERROR(IF(J9282="","",MONTH(EOMONTH(J9282,(DAY(J9282)&gt;15)+0))),"")</f>
        <v/>
      </c>
      <c r="R9282" s="24" t="str">
        <f t="shared" ref="R9282:R9345" si="729">IFERROR(IF(J9282="","",IF(AND(MONTH(J9282)=12,Q9282=1),YEAR(J9282)+1,YEAR(J9282))),"")</f>
        <v/>
      </c>
      <c r="S9282" s="27" t="str">
        <f t="shared" ref="S9282:S9345" si="730">IF(OR(Q9282="",R9282=""),"",DATE(R9282,Q9282,1))</f>
        <v/>
      </c>
    </row>
    <row r="9283" spans="2:19" x14ac:dyDescent="0.3">
      <c r="B9283" s="24" t="str">
        <f>_xlfn.IFNA(VLOOKUP(A9283,list!B:C,2,FALSE),"")</f>
        <v/>
      </c>
      <c r="D9283" s="24" t="str">
        <f>_xlfn.IFNA(VLOOKUP(C9283,list!$G$2:$I$10,2,FALSE),"")</f>
        <v/>
      </c>
      <c r="E9283" s="24" t="str">
        <f>_xlfn.IFNA(VLOOKUP(C9283,list!G:I,3,FALSE),"")</f>
        <v/>
      </c>
      <c r="O9283" s="26" t="str">
        <f t="shared" si="727"/>
        <v/>
      </c>
      <c r="P9283" s="28" t="str">
        <f t="shared" ref="P9283:P9346" si="731">IFERROR(IF(J9283&gt;0,((J9283-H9283)/7),""),"")</f>
        <v/>
      </c>
      <c r="Q9283" s="24" t="str">
        <f t="shared" si="728"/>
        <v/>
      </c>
      <c r="R9283" s="24" t="str">
        <f t="shared" si="729"/>
        <v/>
      </c>
      <c r="S9283" s="27" t="str">
        <f t="shared" si="730"/>
        <v/>
      </c>
    </row>
    <row r="9284" spans="2:19" x14ac:dyDescent="0.3">
      <c r="B9284" s="24" t="str">
        <f>_xlfn.IFNA(VLOOKUP(A9284,list!B:C,2,FALSE),"")</f>
        <v/>
      </c>
      <c r="D9284" s="24" t="str">
        <f>_xlfn.IFNA(VLOOKUP(C9284,list!$G$2:$I$10,2,FALSE),"")</f>
        <v/>
      </c>
      <c r="E9284" s="24" t="str">
        <f>_xlfn.IFNA(VLOOKUP(C9284,list!G:I,3,FALSE),"")</f>
        <v/>
      </c>
      <c r="O9284" s="26" t="str">
        <f t="shared" si="727"/>
        <v/>
      </c>
      <c r="P9284" s="28" t="str">
        <f t="shared" si="731"/>
        <v/>
      </c>
      <c r="Q9284" s="24" t="str">
        <f t="shared" si="728"/>
        <v/>
      </c>
      <c r="R9284" s="24" t="str">
        <f t="shared" si="729"/>
        <v/>
      </c>
      <c r="S9284" s="27" t="str">
        <f t="shared" si="730"/>
        <v/>
      </c>
    </row>
    <row r="9285" spans="2:19" x14ac:dyDescent="0.3">
      <c r="B9285" s="24" t="str">
        <f>_xlfn.IFNA(VLOOKUP(A9285,list!B:C,2,FALSE),"")</f>
        <v/>
      </c>
      <c r="D9285" s="24" t="str">
        <f>_xlfn.IFNA(VLOOKUP(C9285,list!$G$2:$I$10,2,FALSE),"")</f>
        <v/>
      </c>
      <c r="E9285" s="24" t="str">
        <f>_xlfn.IFNA(VLOOKUP(C9285,list!G:I,3,FALSE),"")</f>
        <v/>
      </c>
      <c r="O9285" s="26" t="str">
        <f t="shared" si="727"/>
        <v/>
      </c>
      <c r="P9285" s="28" t="str">
        <f t="shared" si="731"/>
        <v/>
      </c>
      <c r="Q9285" s="24" t="str">
        <f t="shared" si="728"/>
        <v/>
      </c>
      <c r="R9285" s="24" t="str">
        <f t="shared" si="729"/>
        <v/>
      </c>
      <c r="S9285" s="27" t="str">
        <f t="shared" si="730"/>
        <v/>
      </c>
    </row>
    <row r="9286" spans="2:19" x14ac:dyDescent="0.3">
      <c r="B9286" s="24" t="str">
        <f>_xlfn.IFNA(VLOOKUP(A9286,list!B:C,2,FALSE),"")</f>
        <v/>
      </c>
      <c r="D9286" s="24" t="str">
        <f>_xlfn.IFNA(VLOOKUP(C9286,list!$G$2:$I$10,2,FALSE),"")</f>
        <v/>
      </c>
      <c r="E9286" s="24" t="str">
        <f>_xlfn.IFNA(VLOOKUP(C9286,list!G:I,3,FALSE),"")</f>
        <v/>
      </c>
      <c r="O9286" s="26" t="str">
        <f t="shared" si="727"/>
        <v/>
      </c>
      <c r="P9286" s="28" t="str">
        <f t="shared" si="731"/>
        <v/>
      </c>
      <c r="Q9286" s="24" t="str">
        <f t="shared" si="728"/>
        <v/>
      </c>
      <c r="R9286" s="24" t="str">
        <f t="shared" si="729"/>
        <v/>
      </c>
      <c r="S9286" s="27" t="str">
        <f t="shared" si="730"/>
        <v/>
      </c>
    </row>
    <row r="9287" spans="2:19" x14ac:dyDescent="0.3">
      <c r="B9287" s="24" t="str">
        <f>_xlfn.IFNA(VLOOKUP(A9287,list!B:C,2,FALSE),"")</f>
        <v/>
      </c>
      <c r="D9287" s="24" t="str">
        <f>_xlfn.IFNA(VLOOKUP(C9287,list!$G$2:$I$10,2,FALSE),"")</f>
        <v/>
      </c>
      <c r="E9287" s="24" t="str">
        <f>_xlfn.IFNA(VLOOKUP(C9287,list!G:I,3,FALSE),"")</f>
        <v/>
      </c>
      <c r="O9287" s="26" t="str">
        <f t="shared" si="727"/>
        <v/>
      </c>
      <c r="P9287" s="28" t="str">
        <f t="shared" si="731"/>
        <v/>
      </c>
      <c r="Q9287" s="24" t="str">
        <f t="shared" si="728"/>
        <v/>
      </c>
      <c r="R9287" s="24" t="str">
        <f t="shared" si="729"/>
        <v/>
      </c>
      <c r="S9287" s="27" t="str">
        <f t="shared" si="730"/>
        <v/>
      </c>
    </row>
    <row r="9288" spans="2:19" x14ac:dyDescent="0.3">
      <c r="B9288" s="24" t="str">
        <f>_xlfn.IFNA(VLOOKUP(A9288,list!B:C,2,FALSE),"")</f>
        <v/>
      </c>
      <c r="D9288" s="24" t="str">
        <f>_xlfn.IFNA(VLOOKUP(C9288,list!$G$2:$I$10,2,FALSE),"")</f>
        <v/>
      </c>
      <c r="E9288" s="24" t="str">
        <f>_xlfn.IFNA(VLOOKUP(C9288,list!G:I,3,FALSE),"")</f>
        <v/>
      </c>
      <c r="O9288" s="26" t="str">
        <f t="shared" si="727"/>
        <v/>
      </c>
      <c r="P9288" s="28" t="str">
        <f t="shared" si="731"/>
        <v/>
      </c>
      <c r="Q9288" s="24" t="str">
        <f t="shared" si="728"/>
        <v/>
      </c>
      <c r="R9288" s="24" t="str">
        <f t="shared" si="729"/>
        <v/>
      </c>
      <c r="S9288" s="27" t="str">
        <f t="shared" si="730"/>
        <v/>
      </c>
    </row>
    <row r="9289" spans="2:19" x14ac:dyDescent="0.3">
      <c r="B9289" s="24" t="str">
        <f>_xlfn.IFNA(VLOOKUP(A9289,list!B:C,2,FALSE),"")</f>
        <v/>
      </c>
      <c r="D9289" s="24" t="str">
        <f>_xlfn.IFNA(VLOOKUP(C9289,list!$G$2:$I$10,2,FALSE),"")</f>
        <v/>
      </c>
      <c r="E9289" s="24" t="str">
        <f>_xlfn.IFNA(VLOOKUP(C9289,list!G:I,3,FALSE),"")</f>
        <v/>
      </c>
      <c r="O9289" s="26" t="str">
        <f t="shared" si="727"/>
        <v/>
      </c>
      <c r="P9289" s="28" t="str">
        <f t="shared" si="731"/>
        <v/>
      </c>
      <c r="Q9289" s="24" t="str">
        <f t="shared" si="728"/>
        <v/>
      </c>
      <c r="R9289" s="24" t="str">
        <f t="shared" si="729"/>
        <v/>
      </c>
      <c r="S9289" s="27" t="str">
        <f t="shared" si="730"/>
        <v/>
      </c>
    </row>
    <row r="9290" spans="2:19" x14ac:dyDescent="0.3">
      <c r="B9290" s="24" t="str">
        <f>_xlfn.IFNA(VLOOKUP(A9290,list!B:C,2,FALSE),"")</f>
        <v/>
      </c>
      <c r="D9290" s="24" t="str">
        <f>_xlfn.IFNA(VLOOKUP(C9290,list!$G$2:$I$10,2,FALSE),"")</f>
        <v/>
      </c>
      <c r="E9290" s="24" t="str">
        <f>_xlfn.IFNA(VLOOKUP(C9290,list!G:I,3,FALSE),"")</f>
        <v/>
      </c>
      <c r="O9290" s="26" t="str">
        <f t="shared" si="727"/>
        <v/>
      </c>
      <c r="P9290" s="28" t="str">
        <f t="shared" si="731"/>
        <v/>
      </c>
      <c r="Q9290" s="24" t="str">
        <f t="shared" si="728"/>
        <v/>
      </c>
      <c r="R9290" s="24" t="str">
        <f t="shared" si="729"/>
        <v/>
      </c>
      <c r="S9290" s="27" t="str">
        <f t="shared" si="730"/>
        <v/>
      </c>
    </row>
    <row r="9291" spans="2:19" x14ac:dyDescent="0.3">
      <c r="B9291" s="24" t="str">
        <f>_xlfn.IFNA(VLOOKUP(A9291,list!B:C,2,FALSE),"")</f>
        <v/>
      </c>
      <c r="D9291" s="24" t="str">
        <f>_xlfn.IFNA(VLOOKUP(C9291,list!$G$2:$I$10,2,FALSE),"")</f>
        <v/>
      </c>
      <c r="E9291" s="24" t="str">
        <f>_xlfn.IFNA(VLOOKUP(C9291,list!G:I,3,FALSE),"")</f>
        <v/>
      </c>
      <c r="O9291" s="26" t="str">
        <f t="shared" si="727"/>
        <v/>
      </c>
      <c r="P9291" s="28" t="str">
        <f t="shared" si="731"/>
        <v/>
      </c>
      <c r="Q9291" s="24" t="str">
        <f t="shared" si="728"/>
        <v/>
      </c>
      <c r="R9291" s="24" t="str">
        <f t="shared" si="729"/>
        <v/>
      </c>
      <c r="S9291" s="27" t="str">
        <f t="shared" si="730"/>
        <v/>
      </c>
    </row>
    <row r="9292" spans="2:19" x14ac:dyDescent="0.3">
      <c r="B9292" s="24" t="str">
        <f>_xlfn.IFNA(VLOOKUP(A9292,list!B:C,2,FALSE),"")</f>
        <v/>
      </c>
      <c r="D9292" s="24" t="str">
        <f>_xlfn.IFNA(VLOOKUP(C9292,list!$G$2:$I$10,2,FALSE),"")</f>
        <v/>
      </c>
      <c r="E9292" s="24" t="str">
        <f>_xlfn.IFNA(VLOOKUP(C9292,list!G:I,3,FALSE),"")</f>
        <v/>
      </c>
      <c r="O9292" s="26" t="str">
        <f t="shared" si="727"/>
        <v/>
      </c>
      <c r="P9292" s="28" t="str">
        <f t="shared" si="731"/>
        <v/>
      </c>
      <c r="Q9292" s="24" t="str">
        <f t="shared" si="728"/>
        <v/>
      </c>
      <c r="R9292" s="24" t="str">
        <f t="shared" si="729"/>
        <v/>
      </c>
      <c r="S9292" s="27" t="str">
        <f t="shared" si="730"/>
        <v/>
      </c>
    </row>
    <row r="9293" spans="2:19" x14ac:dyDescent="0.3">
      <c r="B9293" s="24" t="str">
        <f>_xlfn.IFNA(VLOOKUP(A9293,list!B:C,2,FALSE),"")</f>
        <v/>
      </c>
      <c r="D9293" s="24" t="str">
        <f>_xlfn.IFNA(VLOOKUP(C9293,list!$G$2:$I$10,2,FALSE),"")</f>
        <v/>
      </c>
      <c r="E9293" s="24" t="str">
        <f>_xlfn.IFNA(VLOOKUP(C9293,list!G:I,3,FALSE),"")</f>
        <v/>
      </c>
      <c r="O9293" s="26" t="str">
        <f t="shared" si="727"/>
        <v/>
      </c>
      <c r="P9293" s="28" t="str">
        <f t="shared" si="731"/>
        <v/>
      </c>
      <c r="Q9293" s="24" t="str">
        <f t="shared" si="728"/>
        <v/>
      </c>
      <c r="R9293" s="24" t="str">
        <f t="shared" si="729"/>
        <v/>
      </c>
      <c r="S9293" s="27" t="str">
        <f t="shared" si="730"/>
        <v/>
      </c>
    </row>
    <row r="9294" spans="2:19" x14ac:dyDescent="0.3">
      <c r="B9294" s="24" t="str">
        <f>_xlfn.IFNA(VLOOKUP(A9294,list!B:C,2,FALSE),"")</f>
        <v/>
      </c>
      <c r="D9294" s="24" t="str">
        <f>_xlfn.IFNA(VLOOKUP(C9294,list!$G$2:$I$10,2,FALSE),"")</f>
        <v/>
      </c>
      <c r="E9294" s="24" t="str">
        <f>_xlfn.IFNA(VLOOKUP(C9294,list!G:I,3,FALSE),"")</f>
        <v/>
      </c>
      <c r="O9294" s="26" t="str">
        <f t="shared" si="727"/>
        <v/>
      </c>
      <c r="P9294" s="28" t="str">
        <f t="shared" si="731"/>
        <v/>
      </c>
      <c r="Q9294" s="24" t="str">
        <f t="shared" si="728"/>
        <v/>
      </c>
      <c r="R9294" s="24" t="str">
        <f t="shared" si="729"/>
        <v/>
      </c>
      <c r="S9294" s="27" t="str">
        <f t="shared" si="730"/>
        <v/>
      </c>
    </row>
    <row r="9295" spans="2:19" x14ac:dyDescent="0.3">
      <c r="B9295" s="24" t="str">
        <f>_xlfn.IFNA(VLOOKUP(A9295,list!B:C,2,FALSE),"")</f>
        <v/>
      </c>
      <c r="D9295" s="24" t="str">
        <f>_xlfn.IFNA(VLOOKUP(C9295,list!$G$2:$I$10,2,FALSE),"")</f>
        <v/>
      </c>
      <c r="E9295" s="24" t="str">
        <f>_xlfn.IFNA(VLOOKUP(C9295,list!G:I,3,FALSE),"")</f>
        <v/>
      </c>
      <c r="O9295" s="26" t="str">
        <f t="shared" si="727"/>
        <v/>
      </c>
      <c r="P9295" s="28" t="str">
        <f t="shared" si="731"/>
        <v/>
      </c>
      <c r="Q9295" s="24" t="str">
        <f t="shared" si="728"/>
        <v/>
      </c>
      <c r="R9295" s="24" t="str">
        <f t="shared" si="729"/>
        <v/>
      </c>
      <c r="S9295" s="27" t="str">
        <f t="shared" si="730"/>
        <v/>
      </c>
    </row>
    <row r="9296" spans="2:19" x14ac:dyDescent="0.3">
      <c r="B9296" s="24" t="str">
        <f>_xlfn.IFNA(VLOOKUP(A9296,list!B:C,2,FALSE),"")</f>
        <v/>
      </c>
      <c r="D9296" s="24" t="str">
        <f>_xlfn.IFNA(VLOOKUP(C9296,list!$G$2:$I$10,2,FALSE),"")</f>
        <v/>
      </c>
      <c r="E9296" s="24" t="str">
        <f>_xlfn.IFNA(VLOOKUP(C9296,list!G:I,3,FALSE),"")</f>
        <v/>
      </c>
      <c r="O9296" s="26" t="str">
        <f t="shared" si="727"/>
        <v/>
      </c>
      <c r="P9296" s="28" t="str">
        <f t="shared" si="731"/>
        <v/>
      </c>
      <c r="Q9296" s="24" t="str">
        <f t="shared" si="728"/>
        <v/>
      </c>
      <c r="R9296" s="24" t="str">
        <f t="shared" si="729"/>
        <v/>
      </c>
      <c r="S9296" s="27" t="str">
        <f t="shared" si="730"/>
        <v/>
      </c>
    </row>
    <row r="9297" spans="2:19" x14ac:dyDescent="0.3">
      <c r="B9297" s="24" t="str">
        <f>_xlfn.IFNA(VLOOKUP(A9297,list!B:C,2,FALSE),"")</f>
        <v/>
      </c>
      <c r="D9297" s="24" t="str">
        <f>_xlfn.IFNA(VLOOKUP(C9297,list!$G$2:$I$10,2,FALSE),"")</f>
        <v/>
      </c>
      <c r="E9297" s="24" t="str">
        <f>_xlfn.IFNA(VLOOKUP(C9297,list!G:I,3,FALSE),"")</f>
        <v/>
      </c>
      <c r="O9297" s="26" t="str">
        <f t="shared" si="727"/>
        <v/>
      </c>
      <c r="P9297" s="28" t="str">
        <f t="shared" si="731"/>
        <v/>
      </c>
      <c r="Q9297" s="24" t="str">
        <f t="shared" si="728"/>
        <v/>
      </c>
      <c r="R9297" s="24" t="str">
        <f t="shared" si="729"/>
        <v/>
      </c>
      <c r="S9297" s="27" t="str">
        <f t="shared" si="730"/>
        <v/>
      </c>
    </row>
    <row r="9298" spans="2:19" x14ac:dyDescent="0.3">
      <c r="B9298" s="24" t="str">
        <f>_xlfn.IFNA(VLOOKUP(A9298,list!B:C,2,FALSE),"")</f>
        <v/>
      </c>
      <c r="D9298" s="24" t="str">
        <f>_xlfn.IFNA(VLOOKUP(C9298,list!$G$2:$I$10,2,FALSE),"")</f>
        <v/>
      </c>
      <c r="E9298" s="24" t="str">
        <f>_xlfn.IFNA(VLOOKUP(C9298,list!G:I,3,FALSE),"")</f>
        <v/>
      </c>
      <c r="O9298" s="26" t="str">
        <f t="shared" si="727"/>
        <v/>
      </c>
      <c r="P9298" s="28" t="str">
        <f t="shared" si="731"/>
        <v/>
      </c>
      <c r="Q9298" s="24" t="str">
        <f t="shared" si="728"/>
        <v/>
      </c>
      <c r="R9298" s="24" t="str">
        <f t="shared" si="729"/>
        <v/>
      </c>
      <c r="S9298" s="27" t="str">
        <f t="shared" si="730"/>
        <v/>
      </c>
    </row>
    <row r="9299" spans="2:19" x14ac:dyDescent="0.3">
      <c r="B9299" s="24" t="str">
        <f>_xlfn.IFNA(VLOOKUP(A9299,list!B:C,2,FALSE),"")</f>
        <v/>
      </c>
      <c r="D9299" s="24" t="str">
        <f>_xlfn.IFNA(VLOOKUP(C9299,list!$G$2:$I$10,2,FALSE),"")</f>
        <v/>
      </c>
      <c r="E9299" s="24" t="str">
        <f>_xlfn.IFNA(VLOOKUP(C9299,list!G:I,3,FALSE),"")</f>
        <v/>
      </c>
      <c r="O9299" s="26" t="str">
        <f t="shared" si="727"/>
        <v/>
      </c>
      <c r="P9299" s="28" t="str">
        <f t="shared" si="731"/>
        <v/>
      </c>
      <c r="Q9299" s="24" t="str">
        <f t="shared" si="728"/>
        <v/>
      </c>
      <c r="R9299" s="24" t="str">
        <f t="shared" si="729"/>
        <v/>
      </c>
      <c r="S9299" s="27" t="str">
        <f t="shared" si="730"/>
        <v/>
      </c>
    </row>
    <row r="9300" spans="2:19" x14ac:dyDescent="0.3">
      <c r="B9300" s="24" t="str">
        <f>_xlfn.IFNA(VLOOKUP(A9300,list!B:C,2,FALSE),"")</f>
        <v/>
      </c>
      <c r="D9300" s="24" t="str">
        <f>_xlfn.IFNA(VLOOKUP(C9300,list!$G$2:$I$10,2,FALSE),"")</f>
        <v/>
      </c>
      <c r="E9300" s="24" t="str">
        <f>_xlfn.IFNA(VLOOKUP(C9300,list!G:I,3,FALSE),"")</f>
        <v/>
      </c>
      <c r="O9300" s="26" t="str">
        <f t="shared" si="727"/>
        <v/>
      </c>
      <c r="P9300" s="28" t="str">
        <f t="shared" si="731"/>
        <v/>
      </c>
      <c r="Q9300" s="24" t="str">
        <f t="shared" si="728"/>
        <v/>
      </c>
      <c r="R9300" s="24" t="str">
        <f t="shared" si="729"/>
        <v/>
      </c>
      <c r="S9300" s="27" t="str">
        <f t="shared" si="730"/>
        <v/>
      </c>
    </row>
    <row r="9301" spans="2:19" x14ac:dyDescent="0.3">
      <c r="B9301" s="24" t="str">
        <f>_xlfn.IFNA(VLOOKUP(A9301,list!B:C,2,FALSE),"")</f>
        <v/>
      </c>
      <c r="D9301" s="24" t="str">
        <f>_xlfn.IFNA(VLOOKUP(C9301,list!$G$2:$I$10,2,FALSE),"")</f>
        <v/>
      </c>
      <c r="E9301" s="24" t="str">
        <f>_xlfn.IFNA(VLOOKUP(C9301,list!G:I,3,FALSE),"")</f>
        <v/>
      </c>
      <c r="O9301" s="26" t="str">
        <f t="shared" si="727"/>
        <v/>
      </c>
      <c r="P9301" s="28" t="str">
        <f t="shared" si="731"/>
        <v/>
      </c>
      <c r="Q9301" s="24" t="str">
        <f t="shared" si="728"/>
        <v/>
      </c>
      <c r="R9301" s="24" t="str">
        <f t="shared" si="729"/>
        <v/>
      </c>
      <c r="S9301" s="27" t="str">
        <f t="shared" si="730"/>
        <v/>
      </c>
    </row>
    <row r="9302" spans="2:19" x14ac:dyDescent="0.3">
      <c r="B9302" s="24" t="str">
        <f>_xlfn.IFNA(VLOOKUP(A9302,list!B:C,2,FALSE),"")</f>
        <v/>
      </c>
      <c r="D9302" s="24" t="str">
        <f>_xlfn.IFNA(VLOOKUP(C9302,list!$G$2:$I$10,2,FALSE),"")</f>
        <v/>
      </c>
      <c r="E9302" s="24" t="str">
        <f>_xlfn.IFNA(VLOOKUP(C9302,list!G:I,3,FALSE),"")</f>
        <v/>
      </c>
      <c r="O9302" s="26" t="str">
        <f t="shared" si="727"/>
        <v/>
      </c>
      <c r="P9302" s="28" t="str">
        <f t="shared" si="731"/>
        <v/>
      </c>
      <c r="Q9302" s="24" t="str">
        <f t="shared" si="728"/>
        <v/>
      </c>
      <c r="R9302" s="24" t="str">
        <f t="shared" si="729"/>
        <v/>
      </c>
      <c r="S9302" s="27" t="str">
        <f t="shared" si="730"/>
        <v/>
      </c>
    </row>
    <row r="9303" spans="2:19" x14ac:dyDescent="0.3">
      <c r="B9303" s="24" t="str">
        <f>_xlfn.IFNA(VLOOKUP(A9303,list!B:C,2,FALSE),"")</f>
        <v/>
      </c>
      <c r="D9303" s="24" t="str">
        <f>_xlfn.IFNA(VLOOKUP(C9303,list!$G$2:$I$10,2,FALSE),"")</f>
        <v/>
      </c>
      <c r="E9303" s="24" t="str">
        <f>_xlfn.IFNA(VLOOKUP(C9303,list!G:I,3,FALSE),"")</f>
        <v/>
      </c>
      <c r="O9303" s="26" t="str">
        <f t="shared" si="727"/>
        <v/>
      </c>
      <c r="P9303" s="28" t="str">
        <f t="shared" si="731"/>
        <v/>
      </c>
      <c r="Q9303" s="24" t="str">
        <f t="shared" si="728"/>
        <v/>
      </c>
      <c r="R9303" s="24" t="str">
        <f t="shared" si="729"/>
        <v/>
      </c>
      <c r="S9303" s="27" t="str">
        <f t="shared" si="730"/>
        <v/>
      </c>
    </row>
    <row r="9304" spans="2:19" x14ac:dyDescent="0.3">
      <c r="B9304" s="24" t="str">
        <f>_xlfn.IFNA(VLOOKUP(A9304,list!B:C,2,FALSE),"")</f>
        <v/>
      </c>
      <c r="D9304" s="24" t="str">
        <f>_xlfn.IFNA(VLOOKUP(C9304,list!$G$2:$I$10,2,FALSE),"")</f>
        <v/>
      </c>
      <c r="E9304" s="24" t="str">
        <f>_xlfn.IFNA(VLOOKUP(C9304,list!G:I,3,FALSE),"")</f>
        <v/>
      </c>
      <c r="O9304" s="26" t="str">
        <f t="shared" si="727"/>
        <v/>
      </c>
      <c r="P9304" s="28" t="str">
        <f t="shared" si="731"/>
        <v/>
      </c>
      <c r="Q9304" s="24" t="str">
        <f t="shared" si="728"/>
        <v/>
      </c>
      <c r="R9304" s="24" t="str">
        <f t="shared" si="729"/>
        <v/>
      </c>
      <c r="S9304" s="27" t="str">
        <f t="shared" si="730"/>
        <v/>
      </c>
    </row>
    <row r="9305" spans="2:19" x14ac:dyDescent="0.3">
      <c r="B9305" s="24" t="str">
        <f>_xlfn.IFNA(VLOOKUP(A9305,list!B:C,2,FALSE),"")</f>
        <v/>
      </c>
      <c r="D9305" s="24" t="str">
        <f>_xlfn.IFNA(VLOOKUP(C9305,list!$G$2:$I$10,2,FALSE),"")</f>
        <v/>
      </c>
      <c r="E9305" s="24" t="str">
        <f>_xlfn.IFNA(VLOOKUP(C9305,list!G:I,3,FALSE),"")</f>
        <v/>
      </c>
      <c r="O9305" s="26" t="str">
        <f t="shared" si="727"/>
        <v/>
      </c>
      <c r="P9305" s="28" t="str">
        <f t="shared" si="731"/>
        <v/>
      </c>
      <c r="Q9305" s="24" t="str">
        <f t="shared" si="728"/>
        <v/>
      </c>
      <c r="R9305" s="24" t="str">
        <f t="shared" si="729"/>
        <v/>
      </c>
      <c r="S9305" s="27" t="str">
        <f t="shared" si="730"/>
        <v/>
      </c>
    </row>
    <row r="9306" spans="2:19" x14ac:dyDescent="0.3">
      <c r="B9306" s="24" t="str">
        <f>_xlfn.IFNA(VLOOKUP(A9306,list!B:C,2,FALSE),"")</f>
        <v/>
      </c>
      <c r="D9306" s="24" t="str">
        <f>_xlfn.IFNA(VLOOKUP(C9306,list!$G$2:$I$10,2,FALSE),"")</f>
        <v/>
      </c>
      <c r="E9306" s="24" t="str">
        <f>_xlfn.IFNA(VLOOKUP(C9306,list!G:I,3,FALSE),"")</f>
        <v/>
      </c>
      <c r="O9306" s="26" t="str">
        <f t="shared" si="727"/>
        <v/>
      </c>
      <c r="P9306" s="28" t="str">
        <f t="shared" si="731"/>
        <v/>
      </c>
      <c r="Q9306" s="24" t="str">
        <f t="shared" si="728"/>
        <v/>
      </c>
      <c r="R9306" s="24" t="str">
        <f t="shared" si="729"/>
        <v/>
      </c>
      <c r="S9306" s="27" t="str">
        <f t="shared" si="730"/>
        <v/>
      </c>
    </row>
    <row r="9307" spans="2:19" x14ac:dyDescent="0.3">
      <c r="B9307" s="24" t="str">
        <f>_xlfn.IFNA(VLOOKUP(A9307,list!B:C,2,FALSE),"")</f>
        <v/>
      </c>
      <c r="D9307" s="24" t="str">
        <f>_xlfn.IFNA(VLOOKUP(C9307,list!$G$2:$I$10,2,FALSE),"")</f>
        <v/>
      </c>
      <c r="E9307" s="24" t="str">
        <f>_xlfn.IFNA(VLOOKUP(C9307,list!G:I,3,FALSE),"")</f>
        <v/>
      </c>
      <c r="O9307" s="26" t="str">
        <f t="shared" si="727"/>
        <v/>
      </c>
      <c r="P9307" s="28" t="str">
        <f t="shared" si="731"/>
        <v/>
      </c>
      <c r="Q9307" s="24" t="str">
        <f t="shared" si="728"/>
        <v/>
      </c>
      <c r="R9307" s="24" t="str">
        <f t="shared" si="729"/>
        <v/>
      </c>
      <c r="S9307" s="27" t="str">
        <f t="shared" si="730"/>
        <v/>
      </c>
    </row>
    <row r="9308" spans="2:19" x14ac:dyDescent="0.3">
      <c r="B9308" s="24" t="str">
        <f>_xlfn.IFNA(VLOOKUP(A9308,list!B:C,2,FALSE),"")</f>
        <v/>
      </c>
      <c r="D9308" s="24" t="str">
        <f>_xlfn.IFNA(VLOOKUP(C9308,list!$G$2:$I$10,2,FALSE),"")</f>
        <v/>
      </c>
      <c r="E9308" s="24" t="str">
        <f>_xlfn.IFNA(VLOOKUP(C9308,list!G:I,3,FALSE),"")</f>
        <v/>
      </c>
      <c r="O9308" s="26" t="str">
        <f t="shared" si="727"/>
        <v/>
      </c>
      <c r="P9308" s="28" t="str">
        <f t="shared" si="731"/>
        <v/>
      </c>
      <c r="Q9308" s="24" t="str">
        <f t="shared" si="728"/>
        <v/>
      </c>
      <c r="R9308" s="24" t="str">
        <f t="shared" si="729"/>
        <v/>
      </c>
      <c r="S9308" s="27" t="str">
        <f t="shared" si="730"/>
        <v/>
      </c>
    </row>
    <row r="9309" spans="2:19" x14ac:dyDescent="0.3">
      <c r="B9309" s="24" t="str">
        <f>_xlfn.IFNA(VLOOKUP(A9309,list!B:C,2,FALSE),"")</f>
        <v/>
      </c>
      <c r="D9309" s="24" t="str">
        <f>_xlfn.IFNA(VLOOKUP(C9309,list!$G$2:$I$10,2,FALSE),"")</f>
        <v/>
      </c>
      <c r="E9309" s="24" t="str">
        <f>_xlfn.IFNA(VLOOKUP(C9309,list!G:I,3,FALSE),"")</f>
        <v/>
      </c>
      <c r="O9309" s="26" t="str">
        <f t="shared" si="727"/>
        <v/>
      </c>
      <c r="P9309" s="28" t="str">
        <f t="shared" si="731"/>
        <v/>
      </c>
      <c r="Q9309" s="24" t="str">
        <f t="shared" si="728"/>
        <v/>
      </c>
      <c r="R9309" s="24" t="str">
        <f t="shared" si="729"/>
        <v/>
      </c>
      <c r="S9309" s="27" t="str">
        <f t="shared" si="730"/>
        <v/>
      </c>
    </row>
    <row r="9310" spans="2:19" x14ac:dyDescent="0.3">
      <c r="B9310" s="24" t="str">
        <f>_xlfn.IFNA(VLOOKUP(A9310,list!B:C,2,FALSE),"")</f>
        <v/>
      </c>
      <c r="D9310" s="24" t="str">
        <f>_xlfn.IFNA(VLOOKUP(C9310,list!$G$2:$I$10,2,FALSE),"")</f>
        <v/>
      </c>
      <c r="E9310" s="24" t="str">
        <f>_xlfn.IFNA(VLOOKUP(C9310,list!G:I,3,FALSE),"")</f>
        <v/>
      </c>
      <c r="O9310" s="26" t="str">
        <f t="shared" si="727"/>
        <v/>
      </c>
      <c r="P9310" s="28" t="str">
        <f t="shared" si="731"/>
        <v/>
      </c>
      <c r="Q9310" s="24" t="str">
        <f t="shared" si="728"/>
        <v/>
      </c>
      <c r="R9310" s="24" t="str">
        <f t="shared" si="729"/>
        <v/>
      </c>
      <c r="S9310" s="27" t="str">
        <f t="shared" si="730"/>
        <v/>
      </c>
    </row>
    <row r="9311" spans="2:19" x14ac:dyDescent="0.3">
      <c r="B9311" s="24" t="str">
        <f>_xlfn.IFNA(VLOOKUP(A9311,list!B:C,2,FALSE),"")</f>
        <v/>
      </c>
      <c r="D9311" s="24" t="str">
        <f>_xlfn.IFNA(VLOOKUP(C9311,list!$G$2:$I$10,2,FALSE),"")</f>
        <v/>
      </c>
      <c r="E9311" s="24" t="str">
        <f>_xlfn.IFNA(VLOOKUP(C9311,list!G:I,3,FALSE),"")</f>
        <v/>
      </c>
      <c r="O9311" s="26" t="str">
        <f t="shared" si="727"/>
        <v/>
      </c>
      <c r="P9311" s="28" t="str">
        <f t="shared" si="731"/>
        <v/>
      </c>
      <c r="Q9311" s="24" t="str">
        <f t="shared" si="728"/>
        <v/>
      </c>
      <c r="R9311" s="24" t="str">
        <f t="shared" si="729"/>
        <v/>
      </c>
      <c r="S9311" s="27" t="str">
        <f t="shared" si="730"/>
        <v/>
      </c>
    </row>
    <row r="9312" spans="2:19" x14ac:dyDescent="0.3">
      <c r="B9312" s="24" t="str">
        <f>_xlfn.IFNA(VLOOKUP(A9312,list!B:C,2,FALSE),"")</f>
        <v/>
      </c>
      <c r="D9312" s="24" t="str">
        <f>_xlfn.IFNA(VLOOKUP(C9312,list!$G$2:$I$10,2,FALSE),"")</f>
        <v/>
      </c>
      <c r="E9312" s="24" t="str">
        <f>_xlfn.IFNA(VLOOKUP(C9312,list!G:I,3,FALSE),"")</f>
        <v/>
      </c>
      <c r="O9312" s="26" t="str">
        <f t="shared" si="727"/>
        <v/>
      </c>
      <c r="P9312" s="28" t="str">
        <f t="shared" si="731"/>
        <v/>
      </c>
      <c r="Q9312" s="24" t="str">
        <f t="shared" si="728"/>
        <v/>
      </c>
      <c r="R9312" s="24" t="str">
        <f t="shared" si="729"/>
        <v/>
      </c>
      <c r="S9312" s="27" t="str">
        <f t="shared" si="730"/>
        <v/>
      </c>
    </row>
    <row r="9313" spans="2:19" x14ac:dyDescent="0.3">
      <c r="B9313" s="24" t="str">
        <f>_xlfn.IFNA(VLOOKUP(A9313,list!B:C,2,FALSE),"")</f>
        <v/>
      </c>
      <c r="D9313" s="24" t="str">
        <f>_xlfn.IFNA(VLOOKUP(C9313,list!$G$2:$I$10,2,FALSE),"")</f>
        <v/>
      </c>
      <c r="E9313" s="24" t="str">
        <f>_xlfn.IFNA(VLOOKUP(C9313,list!G:I,3,FALSE),"")</f>
        <v/>
      </c>
      <c r="O9313" s="26" t="str">
        <f t="shared" si="727"/>
        <v/>
      </c>
      <c r="P9313" s="28" t="str">
        <f t="shared" si="731"/>
        <v/>
      </c>
      <c r="Q9313" s="24" t="str">
        <f t="shared" si="728"/>
        <v/>
      </c>
      <c r="R9313" s="24" t="str">
        <f t="shared" si="729"/>
        <v/>
      </c>
      <c r="S9313" s="27" t="str">
        <f t="shared" si="730"/>
        <v/>
      </c>
    </row>
    <row r="9314" spans="2:19" x14ac:dyDescent="0.3">
      <c r="B9314" s="24" t="str">
        <f>_xlfn.IFNA(VLOOKUP(A9314,list!B:C,2,FALSE),"")</f>
        <v/>
      </c>
      <c r="D9314" s="24" t="str">
        <f>_xlfn.IFNA(VLOOKUP(C9314,list!$G$2:$I$10,2,FALSE),"")</f>
        <v/>
      </c>
      <c r="E9314" s="24" t="str">
        <f>_xlfn.IFNA(VLOOKUP(C9314,list!G:I,3,FALSE),"")</f>
        <v/>
      </c>
      <c r="O9314" s="26" t="str">
        <f t="shared" si="727"/>
        <v/>
      </c>
      <c r="P9314" s="28" t="str">
        <f t="shared" si="731"/>
        <v/>
      </c>
      <c r="Q9314" s="24" t="str">
        <f t="shared" si="728"/>
        <v/>
      </c>
      <c r="R9314" s="24" t="str">
        <f t="shared" si="729"/>
        <v/>
      </c>
      <c r="S9314" s="27" t="str">
        <f t="shared" si="730"/>
        <v/>
      </c>
    </row>
    <row r="9315" spans="2:19" x14ac:dyDescent="0.3">
      <c r="B9315" s="24" t="str">
        <f>_xlfn.IFNA(VLOOKUP(A9315,list!B:C,2,FALSE),"")</f>
        <v/>
      </c>
      <c r="D9315" s="24" t="str">
        <f>_xlfn.IFNA(VLOOKUP(C9315,list!$G$2:$I$10,2,FALSE),"")</f>
        <v/>
      </c>
      <c r="E9315" s="24" t="str">
        <f>_xlfn.IFNA(VLOOKUP(C9315,list!G:I,3,FALSE),"")</f>
        <v/>
      </c>
      <c r="O9315" s="26" t="str">
        <f t="shared" si="727"/>
        <v/>
      </c>
      <c r="P9315" s="28" t="str">
        <f t="shared" si="731"/>
        <v/>
      </c>
      <c r="Q9315" s="24" t="str">
        <f t="shared" si="728"/>
        <v/>
      </c>
      <c r="R9315" s="24" t="str">
        <f t="shared" si="729"/>
        <v/>
      </c>
      <c r="S9315" s="27" t="str">
        <f t="shared" si="730"/>
        <v/>
      </c>
    </row>
    <row r="9316" spans="2:19" x14ac:dyDescent="0.3">
      <c r="B9316" s="24" t="str">
        <f>_xlfn.IFNA(VLOOKUP(A9316,list!B:C,2,FALSE),"")</f>
        <v/>
      </c>
      <c r="D9316" s="24" t="str">
        <f>_xlfn.IFNA(VLOOKUP(C9316,list!$G$2:$I$10,2,FALSE),"")</f>
        <v/>
      </c>
      <c r="E9316" s="24" t="str">
        <f>_xlfn.IFNA(VLOOKUP(C9316,list!G:I,3,FALSE),"")</f>
        <v/>
      </c>
      <c r="O9316" s="26" t="str">
        <f t="shared" si="727"/>
        <v/>
      </c>
      <c r="P9316" s="28" t="str">
        <f t="shared" si="731"/>
        <v/>
      </c>
      <c r="Q9316" s="24" t="str">
        <f t="shared" si="728"/>
        <v/>
      </c>
      <c r="R9316" s="24" t="str">
        <f t="shared" si="729"/>
        <v/>
      </c>
      <c r="S9316" s="27" t="str">
        <f t="shared" si="730"/>
        <v/>
      </c>
    </row>
    <row r="9317" spans="2:19" x14ac:dyDescent="0.3">
      <c r="B9317" s="24" t="str">
        <f>_xlfn.IFNA(VLOOKUP(A9317,list!B:C,2,FALSE),"")</f>
        <v/>
      </c>
      <c r="D9317" s="24" t="str">
        <f>_xlfn.IFNA(VLOOKUP(C9317,list!$G$2:$I$10,2,FALSE),"")</f>
        <v/>
      </c>
      <c r="E9317" s="24" t="str">
        <f>_xlfn.IFNA(VLOOKUP(C9317,list!G:I,3,FALSE),"")</f>
        <v/>
      </c>
      <c r="O9317" s="26" t="str">
        <f t="shared" si="727"/>
        <v/>
      </c>
      <c r="P9317" s="28" t="str">
        <f t="shared" si="731"/>
        <v/>
      </c>
      <c r="Q9317" s="24" t="str">
        <f t="shared" si="728"/>
        <v/>
      </c>
      <c r="R9317" s="24" t="str">
        <f t="shared" si="729"/>
        <v/>
      </c>
      <c r="S9317" s="27" t="str">
        <f t="shared" si="730"/>
        <v/>
      </c>
    </row>
    <row r="9318" spans="2:19" x14ac:dyDescent="0.3">
      <c r="B9318" s="24" t="str">
        <f>_xlfn.IFNA(VLOOKUP(A9318,list!B:C,2,FALSE),"")</f>
        <v/>
      </c>
      <c r="D9318" s="24" t="str">
        <f>_xlfn.IFNA(VLOOKUP(C9318,list!$G$2:$I$10,2,FALSE),"")</f>
        <v/>
      </c>
      <c r="E9318" s="24" t="str">
        <f>_xlfn.IFNA(VLOOKUP(C9318,list!G:I,3,FALSE),"")</f>
        <v/>
      </c>
      <c r="O9318" s="26" t="str">
        <f t="shared" si="727"/>
        <v/>
      </c>
      <c r="P9318" s="28" t="str">
        <f t="shared" si="731"/>
        <v/>
      </c>
      <c r="Q9318" s="24" t="str">
        <f t="shared" si="728"/>
        <v/>
      </c>
      <c r="R9318" s="24" t="str">
        <f t="shared" si="729"/>
        <v/>
      </c>
      <c r="S9318" s="27" t="str">
        <f t="shared" si="730"/>
        <v/>
      </c>
    </row>
    <row r="9319" spans="2:19" x14ac:dyDescent="0.3">
      <c r="B9319" s="24" t="str">
        <f>_xlfn.IFNA(VLOOKUP(A9319,list!B:C,2,FALSE),"")</f>
        <v/>
      </c>
      <c r="D9319" s="24" t="str">
        <f>_xlfn.IFNA(VLOOKUP(C9319,list!$G$2:$I$10,2,FALSE),"")</f>
        <v/>
      </c>
      <c r="E9319" s="24" t="str">
        <f>_xlfn.IFNA(VLOOKUP(C9319,list!G:I,3,FALSE),"")</f>
        <v/>
      </c>
      <c r="O9319" s="26" t="str">
        <f t="shared" si="727"/>
        <v/>
      </c>
      <c r="P9319" s="28" t="str">
        <f t="shared" si="731"/>
        <v/>
      </c>
      <c r="Q9319" s="24" t="str">
        <f t="shared" si="728"/>
        <v/>
      </c>
      <c r="R9319" s="24" t="str">
        <f t="shared" si="729"/>
        <v/>
      </c>
      <c r="S9319" s="27" t="str">
        <f t="shared" si="730"/>
        <v/>
      </c>
    </row>
    <row r="9320" spans="2:19" x14ac:dyDescent="0.3">
      <c r="B9320" s="24" t="str">
        <f>_xlfn.IFNA(VLOOKUP(A9320,list!B:C,2,FALSE),"")</f>
        <v/>
      </c>
      <c r="D9320" s="24" t="str">
        <f>_xlfn.IFNA(VLOOKUP(C9320,list!$G$2:$I$10,2,FALSE),"")</f>
        <v/>
      </c>
      <c r="E9320" s="24" t="str">
        <f>_xlfn.IFNA(VLOOKUP(C9320,list!G:I,3,FALSE),"")</f>
        <v/>
      </c>
      <c r="O9320" s="26" t="str">
        <f t="shared" si="727"/>
        <v/>
      </c>
      <c r="P9320" s="28" t="str">
        <f t="shared" si="731"/>
        <v/>
      </c>
      <c r="Q9320" s="24" t="str">
        <f t="shared" si="728"/>
        <v/>
      </c>
      <c r="R9320" s="24" t="str">
        <f t="shared" si="729"/>
        <v/>
      </c>
      <c r="S9320" s="27" t="str">
        <f t="shared" si="730"/>
        <v/>
      </c>
    </row>
    <row r="9321" spans="2:19" x14ac:dyDescent="0.3">
      <c r="B9321" s="24" t="str">
        <f>_xlfn.IFNA(VLOOKUP(A9321,list!B:C,2,FALSE),"")</f>
        <v/>
      </c>
      <c r="D9321" s="24" t="str">
        <f>_xlfn.IFNA(VLOOKUP(C9321,list!$G$2:$I$10,2,FALSE),"")</f>
        <v/>
      </c>
      <c r="E9321" s="24" t="str">
        <f>_xlfn.IFNA(VLOOKUP(C9321,list!G:I,3,FALSE),"")</f>
        <v/>
      </c>
      <c r="O9321" s="26" t="str">
        <f t="shared" si="727"/>
        <v/>
      </c>
      <c r="P9321" s="28" t="str">
        <f t="shared" si="731"/>
        <v/>
      </c>
      <c r="Q9321" s="24" t="str">
        <f t="shared" si="728"/>
        <v/>
      </c>
      <c r="R9321" s="24" t="str">
        <f t="shared" si="729"/>
        <v/>
      </c>
      <c r="S9321" s="27" t="str">
        <f t="shared" si="730"/>
        <v/>
      </c>
    </row>
    <row r="9322" spans="2:19" x14ac:dyDescent="0.3">
      <c r="B9322" s="24" t="str">
        <f>_xlfn.IFNA(VLOOKUP(A9322,list!B:C,2,FALSE),"")</f>
        <v/>
      </c>
      <c r="D9322" s="24" t="str">
        <f>_xlfn.IFNA(VLOOKUP(C9322,list!$G$2:$I$10,2,FALSE),"")</f>
        <v/>
      </c>
      <c r="E9322" s="24" t="str">
        <f>_xlfn.IFNA(VLOOKUP(C9322,list!G:I,3,FALSE),"")</f>
        <v/>
      </c>
      <c r="O9322" s="26" t="str">
        <f t="shared" si="727"/>
        <v/>
      </c>
      <c r="P9322" s="28" t="str">
        <f t="shared" si="731"/>
        <v/>
      </c>
      <c r="Q9322" s="24" t="str">
        <f t="shared" si="728"/>
        <v/>
      </c>
      <c r="R9322" s="24" t="str">
        <f t="shared" si="729"/>
        <v/>
      </c>
      <c r="S9322" s="27" t="str">
        <f t="shared" si="730"/>
        <v/>
      </c>
    </row>
    <row r="9323" spans="2:19" x14ac:dyDescent="0.3">
      <c r="B9323" s="24" t="str">
        <f>_xlfn.IFNA(VLOOKUP(A9323,list!B:C,2,FALSE),"")</f>
        <v/>
      </c>
      <c r="D9323" s="24" t="str">
        <f>_xlfn.IFNA(VLOOKUP(C9323,list!$G$2:$I$10,2,FALSE),"")</f>
        <v/>
      </c>
      <c r="E9323" s="24" t="str">
        <f>_xlfn.IFNA(VLOOKUP(C9323,list!G:I,3,FALSE),"")</f>
        <v/>
      </c>
      <c r="O9323" s="26" t="str">
        <f t="shared" si="727"/>
        <v/>
      </c>
      <c r="P9323" s="28" t="str">
        <f t="shared" si="731"/>
        <v/>
      </c>
      <c r="Q9323" s="24" t="str">
        <f t="shared" si="728"/>
        <v/>
      </c>
      <c r="R9323" s="24" t="str">
        <f t="shared" si="729"/>
        <v/>
      </c>
      <c r="S9323" s="27" t="str">
        <f t="shared" si="730"/>
        <v/>
      </c>
    </row>
    <row r="9324" spans="2:19" x14ac:dyDescent="0.3">
      <c r="B9324" s="24" t="str">
        <f>_xlfn.IFNA(VLOOKUP(A9324,list!B:C,2,FALSE),"")</f>
        <v/>
      </c>
      <c r="D9324" s="24" t="str">
        <f>_xlfn.IFNA(VLOOKUP(C9324,list!$G$2:$I$10,2,FALSE),"")</f>
        <v/>
      </c>
      <c r="E9324" s="24" t="str">
        <f>_xlfn.IFNA(VLOOKUP(C9324,list!G:I,3,FALSE),"")</f>
        <v/>
      </c>
      <c r="O9324" s="26" t="str">
        <f t="shared" si="727"/>
        <v/>
      </c>
      <c r="P9324" s="28" t="str">
        <f t="shared" si="731"/>
        <v/>
      </c>
      <c r="Q9324" s="24" t="str">
        <f t="shared" si="728"/>
        <v/>
      </c>
      <c r="R9324" s="24" t="str">
        <f t="shared" si="729"/>
        <v/>
      </c>
      <c r="S9324" s="27" t="str">
        <f t="shared" si="730"/>
        <v/>
      </c>
    </row>
    <row r="9325" spans="2:19" x14ac:dyDescent="0.3">
      <c r="B9325" s="24" t="str">
        <f>_xlfn.IFNA(VLOOKUP(A9325,list!B:C,2,FALSE),"")</f>
        <v/>
      </c>
      <c r="D9325" s="24" t="str">
        <f>_xlfn.IFNA(VLOOKUP(C9325,list!$G$2:$I$10,2,FALSE),"")</f>
        <v/>
      </c>
      <c r="E9325" s="24" t="str">
        <f>_xlfn.IFNA(VLOOKUP(C9325,list!G:I,3,FALSE),"")</f>
        <v/>
      </c>
      <c r="O9325" s="26" t="str">
        <f t="shared" si="727"/>
        <v/>
      </c>
      <c r="P9325" s="28" t="str">
        <f t="shared" si="731"/>
        <v/>
      </c>
      <c r="Q9325" s="24" t="str">
        <f t="shared" si="728"/>
        <v/>
      </c>
      <c r="R9325" s="24" t="str">
        <f t="shared" si="729"/>
        <v/>
      </c>
      <c r="S9325" s="27" t="str">
        <f t="shared" si="730"/>
        <v/>
      </c>
    </row>
    <row r="9326" spans="2:19" x14ac:dyDescent="0.3">
      <c r="B9326" s="24" t="str">
        <f>_xlfn.IFNA(VLOOKUP(A9326,list!B:C,2,FALSE),"")</f>
        <v/>
      </c>
      <c r="D9326" s="24" t="str">
        <f>_xlfn.IFNA(VLOOKUP(C9326,list!$G$2:$I$10,2,FALSE),"")</f>
        <v/>
      </c>
      <c r="E9326" s="24" t="str">
        <f>_xlfn.IFNA(VLOOKUP(C9326,list!G:I,3,FALSE),"")</f>
        <v/>
      </c>
      <c r="O9326" s="26" t="str">
        <f t="shared" si="727"/>
        <v/>
      </c>
      <c r="P9326" s="28" t="str">
        <f t="shared" si="731"/>
        <v/>
      </c>
      <c r="Q9326" s="24" t="str">
        <f t="shared" si="728"/>
        <v/>
      </c>
      <c r="R9326" s="24" t="str">
        <f t="shared" si="729"/>
        <v/>
      </c>
      <c r="S9326" s="27" t="str">
        <f t="shared" si="730"/>
        <v/>
      </c>
    </row>
    <row r="9327" spans="2:19" x14ac:dyDescent="0.3">
      <c r="B9327" s="24" t="str">
        <f>_xlfn.IFNA(VLOOKUP(A9327,list!B:C,2,FALSE),"")</f>
        <v/>
      </c>
      <c r="D9327" s="24" t="str">
        <f>_xlfn.IFNA(VLOOKUP(C9327,list!$G$2:$I$10,2,FALSE),"")</f>
        <v/>
      </c>
      <c r="E9327" s="24" t="str">
        <f>_xlfn.IFNA(VLOOKUP(C9327,list!G:I,3,FALSE),"")</f>
        <v/>
      </c>
      <c r="O9327" s="26" t="str">
        <f t="shared" si="727"/>
        <v/>
      </c>
      <c r="P9327" s="28" t="str">
        <f t="shared" si="731"/>
        <v/>
      </c>
      <c r="Q9327" s="24" t="str">
        <f t="shared" si="728"/>
        <v/>
      </c>
      <c r="R9327" s="24" t="str">
        <f t="shared" si="729"/>
        <v/>
      </c>
      <c r="S9327" s="27" t="str">
        <f t="shared" si="730"/>
        <v/>
      </c>
    </row>
    <row r="9328" spans="2:19" x14ac:dyDescent="0.3">
      <c r="B9328" s="24" t="str">
        <f>_xlfn.IFNA(VLOOKUP(A9328,list!B:C,2,FALSE),"")</f>
        <v/>
      </c>
      <c r="D9328" s="24" t="str">
        <f>_xlfn.IFNA(VLOOKUP(C9328,list!$G$2:$I$10,2,FALSE),"")</f>
        <v/>
      </c>
      <c r="E9328" s="24" t="str">
        <f>_xlfn.IFNA(VLOOKUP(C9328,list!G:I,3,FALSE),"")</f>
        <v/>
      </c>
      <c r="O9328" s="26" t="str">
        <f t="shared" si="727"/>
        <v/>
      </c>
      <c r="P9328" s="28" t="str">
        <f t="shared" si="731"/>
        <v/>
      </c>
      <c r="Q9328" s="24" t="str">
        <f t="shared" si="728"/>
        <v/>
      </c>
      <c r="R9328" s="24" t="str">
        <f t="shared" si="729"/>
        <v/>
      </c>
      <c r="S9328" s="27" t="str">
        <f t="shared" si="730"/>
        <v/>
      </c>
    </row>
    <row r="9329" spans="2:19" x14ac:dyDescent="0.3">
      <c r="B9329" s="24" t="str">
        <f>_xlfn.IFNA(VLOOKUP(A9329,list!B:C,2,FALSE),"")</f>
        <v/>
      </c>
      <c r="D9329" s="24" t="str">
        <f>_xlfn.IFNA(VLOOKUP(C9329,list!$G$2:$I$10,2,FALSE),"")</f>
        <v/>
      </c>
      <c r="E9329" s="24" t="str">
        <f>_xlfn.IFNA(VLOOKUP(C9329,list!G:I,3,FALSE),"")</f>
        <v/>
      </c>
      <c r="O9329" s="26" t="str">
        <f t="shared" si="727"/>
        <v/>
      </c>
      <c r="P9329" s="28" t="str">
        <f t="shared" si="731"/>
        <v/>
      </c>
      <c r="Q9329" s="24" t="str">
        <f t="shared" si="728"/>
        <v/>
      </c>
      <c r="R9329" s="24" t="str">
        <f t="shared" si="729"/>
        <v/>
      </c>
      <c r="S9329" s="27" t="str">
        <f t="shared" si="730"/>
        <v/>
      </c>
    </row>
    <row r="9330" spans="2:19" x14ac:dyDescent="0.3">
      <c r="B9330" s="24" t="str">
        <f>_xlfn.IFNA(VLOOKUP(A9330,list!B:C,2,FALSE),"")</f>
        <v/>
      </c>
      <c r="D9330" s="24" t="str">
        <f>_xlfn.IFNA(VLOOKUP(C9330,list!$G$2:$I$10,2,FALSE),"")</f>
        <v/>
      </c>
      <c r="E9330" s="24" t="str">
        <f>_xlfn.IFNA(VLOOKUP(C9330,list!G:I,3,FALSE),"")</f>
        <v/>
      </c>
      <c r="O9330" s="26" t="str">
        <f t="shared" si="727"/>
        <v/>
      </c>
      <c r="P9330" s="28" t="str">
        <f t="shared" si="731"/>
        <v/>
      </c>
      <c r="Q9330" s="24" t="str">
        <f t="shared" si="728"/>
        <v/>
      </c>
      <c r="R9330" s="24" t="str">
        <f t="shared" si="729"/>
        <v/>
      </c>
      <c r="S9330" s="27" t="str">
        <f t="shared" si="730"/>
        <v/>
      </c>
    </row>
    <row r="9331" spans="2:19" x14ac:dyDescent="0.3">
      <c r="B9331" s="24" t="str">
        <f>_xlfn.IFNA(VLOOKUP(A9331,list!B:C,2,FALSE),"")</f>
        <v/>
      </c>
      <c r="D9331" s="24" t="str">
        <f>_xlfn.IFNA(VLOOKUP(C9331,list!$G$2:$I$10,2,FALSE),"")</f>
        <v/>
      </c>
      <c r="E9331" s="24" t="str">
        <f>_xlfn.IFNA(VLOOKUP(C9331,list!G:I,3,FALSE),"")</f>
        <v/>
      </c>
      <c r="O9331" s="26" t="str">
        <f t="shared" si="727"/>
        <v/>
      </c>
      <c r="P9331" s="28" t="str">
        <f t="shared" si="731"/>
        <v/>
      </c>
      <c r="Q9331" s="24" t="str">
        <f t="shared" si="728"/>
        <v/>
      </c>
      <c r="R9331" s="24" t="str">
        <f t="shared" si="729"/>
        <v/>
      </c>
      <c r="S9331" s="27" t="str">
        <f t="shared" si="730"/>
        <v/>
      </c>
    </row>
    <row r="9332" spans="2:19" x14ac:dyDescent="0.3">
      <c r="B9332" s="24" t="str">
        <f>_xlfn.IFNA(VLOOKUP(A9332,list!B:C,2,FALSE),"")</f>
        <v/>
      </c>
      <c r="D9332" s="24" t="str">
        <f>_xlfn.IFNA(VLOOKUP(C9332,list!$G$2:$I$10,2,FALSE),"")</f>
        <v/>
      </c>
      <c r="E9332" s="24" t="str">
        <f>_xlfn.IFNA(VLOOKUP(C9332,list!G:I,3,FALSE),"")</f>
        <v/>
      </c>
      <c r="O9332" s="26" t="str">
        <f t="shared" si="727"/>
        <v/>
      </c>
      <c r="P9332" s="28" t="str">
        <f t="shared" si="731"/>
        <v/>
      </c>
      <c r="Q9332" s="24" t="str">
        <f t="shared" si="728"/>
        <v/>
      </c>
      <c r="R9332" s="24" t="str">
        <f t="shared" si="729"/>
        <v/>
      </c>
      <c r="S9332" s="27" t="str">
        <f t="shared" si="730"/>
        <v/>
      </c>
    </row>
    <row r="9333" spans="2:19" x14ac:dyDescent="0.3">
      <c r="B9333" s="24" t="str">
        <f>_xlfn.IFNA(VLOOKUP(A9333,list!B:C,2,FALSE),"")</f>
        <v/>
      </c>
      <c r="D9333" s="24" t="str">
        <f>_xlfn.IFNA(VLOOKUP(C9333,list!$G$2:$I$10,2,FALSE),"")</f>
        <v/>
      </c>
      <c r="E9333" s="24" t="str">
        <f>_xlfn.IFNA(VLOOKUP(C9333,list!G:I,3,FALSE),"")</f>
        <v/>
      </c>
      <c r="O9333" s="26" t="str">
        <f t="shared" si="727"/>
        <v/>
      </c>
      <c r="P9333" s="28" t="str">
        <f t="shared" si="731"/>
        <v/>
      </c>
      <c r="Q9333" s="24" t="str">
        <f t="shared" si="728"/>
        <v/>
      </c>
      <c r="R9333" s="24" t="str">
        <f t="shared" si="729"/>
        <v/>
      </c>
      <c r="S9333" s="27" t="str">
        <f t="shared" si="730"/>
        <v/>
      </c>
    </row>
    <row r="9334" spans="2:19" x14ac:dyDescent="0.3">
      <c r="B9334" s="24" t="str">
        <f>_xlfn.IFNA(VLOOKUP(A9334,list!B:C,2,FALSE),"")</f>
        <v/>
      </c>
      <c r="D9334" s="24" t="str">
        <f>_xlfn.IFNA(VLOOKUP(C9334,list!$G$2:$I$10,2,FALSE),"")</f>
        <v/>
      </c>
      <c r="E9334" s="24" t="str">
        <f>_xlfn.IFNA(VLOOKUP(C9334,list!G:I,3,FALSE),"")</f>
        <v/>
      </c>
      <c r="O9334" s="26" t="str">
        <f t="shared" si="727"/>
        <v/>
      </c>
      <c r="P9334" s="28" t="str">
        <f t="shared" si="731"/>
        <v/>
      </c>
      <c r="Q9334" s="24" t="str">
        <f t="shared" si="728"/>
        <v/>
      </c>
      <c r="R9334" s="24" t="str">
        <f t="shared" si="729"/>
        <v/>
      </c>
      <c r="S9334" s="27" t="str">
        <f t="shared" si="730"/>
        <v/>
      </c>
    </row>
    <row r="9335" spans="2:19" x14ac:dyDescent="0.3">
      <c r="B9335" s="24" t="str">
        <f>_xlfn.IFNA(VLOOKUP(A9335,list!B:C,2,FALSE),"")</f>
        <v/>
      </c>
      <c r="D9335" s="24" t="str">
        <f>_xlfn.IFNA(VLOOKUP(C9335,list!$G$2:$I$10,2,FALSE),"")</f>
        <v/>
      </c>
      <c r="E9335" s="24" t="str">
        <f>_xlfn.IFNA(VLOOKUP(C9335,list!G:I,3,FALSE),"")</f>
        <v/>
      </c>
      <c r="O9335" s="26" t="str">
        <f t="shared" si="727"/>
        <v/>
      </c>
      <c r="P9335" s="28" t="str">
        <f t="shared" si="731"/>
        <v/>
      </c>
      <c r="Q9335" s="24" t="str">
        <f t="shared" si="728"/>
        <v/>
      </c>
      <c r="R9335" s="24" t="str">
        <f t="shared" si="729"/>
        <v/>
      </c>
      <c r="S9335" s="27" t="str">
        <f t="shared" si="730"/>
        <v/>
      </c>
    </row>
    <row r="9336" spans="2:19" x14ac:dyDescent="0.3">
      <c r="B9336" s="24" t="str">
        <f>_xlfn.IFNA(VLOOKUP(A9336,list!B:C,2,FALSE),"")</f>
        <v/>
      </c>
      <c r="D9336" s="24" t="str">
        <f>_xlfn.IFNA(VLOOKUP(C9336,list!$G$2:$I$10,2,FALSE),"")</f>
        <v/>
      </c>
      <c r="E9336" s="24" t="str">
        <f>_xlfn.IFNA(VLOOKUP(C9336,list!G:I,3,FALSE),"")</f>
        <v/>
      </c>
      <c r="O9336" s="26" t="str">
        <f t="shared" si="727"/>
        <v/>
      </c>
      <c r="P9336" s="28" t="str">
        <f t="shared" si="731"/>
        <v/>
      </c>
      <c r="Q9336" s="24" t="str">
        <f t="shared" si="728"/>
        <v/>
      </c>
      <c r="R9336" s="24" t="str">
        <f t="shared" si="729"/>
        <v/>
      </c>
      <c r="S9336" s="27" t="str">
        <f t="shared" si="730"/>
        <v/>
      </c>
    </row>
    <row r="9337" spans="2:19" x14ac:dyDescent="0.3">
      <c r="B9337" s="24" t="str">
        <f>_xlfn.IFNA(VLOOKUP(A9337,list!B:C,2,FALSE),"")</f>
        <v/>
      </c>
      <c r="D9337" s="24" t="str">
        <f>_xlfn.IFNA(VLOOKUP(C9337,list!$G$2:$I$10,2,FALSE),"")</f>
        <v/>
      </c>
      <c r="E9337" s="24" t="str">
        <f>_xlfn.IFNA(VLOOKUP(C9337,list!G:I,3,FALSE),"")</f>
        <v/>
      </c>
      <c r="O9337" s="26" t="str">
        <f t="shared" si="727"/>
        <v/>
      </c>
      <c r="P9337" s="28" t="str">
        <f t="shared" si="731"/>
        <v/>
      </c>
      <c r="Q9337" s="24" t="str">
        <f t="shared" si="728"/>
        <v/>
      </c>
      <c r="R9337" s="24" t="str">
        <f t="shared" si="729"/>
        <v/>
      </c>
      <c r="S9337" s="27" t="str">
        <f t="shared" si="730"/>
        <v/>
      </c>
    </row>
    <row r="9338" spans="2:19" x14ac:dyDescent="0.3">
      <c r="B9338" s="24" t="str">
        <f>_xlfn.IFNA(VLOOKUP(A9338,list!B:C,2,FALSE),"")</f>
        <v/>
      </c>
      <c r="D9338" s="24" t="str">
        <f>_xlfn.IFNA(VLOOKUP(C9338,list!$G$2:$I$10,2,FALSE),"")</f>
        <v/>
      </c>
      <c r="E9338" s="24" t="str">
        <f>_xlfn.IFNA(VLOOKUP(C9338,list!G:I,3,FALSE),"")</f>
        <v/>
      </c>
      <c r="O9338" s="26" t="str">
        <f t="shared" si="727"/>
        <v/>
      </c>
      <c r="P9338" s="28" t="str">
        <f t="shared" si="731"/>
        <v/>
      </c>
      <c r="Q9338" s="24" t="str">
        <f t="shared" si="728"/>
        <v/>
      </c>
      <c r="R9338" s="24" t="str">
        <f t="shared" si="729"/>
        <v/>
      </c>
      <c r="S9338" s="27" t="str">
        <f t="shared" si="730"/>
        <v/>
      </c>
    </row>
    <row r="9339" spans="2:19" x14ac:dyDescent="0.3">
      <c r="B9339" s="24" t="str">
        <f>_xlfn.IFNA(VLOOKUP(A9339,list!B:C,2,FALSE),"")</f>
        <v/>
      </c>
      <c r="D9339" s="24" t="str">
        <f>_xlfn.IFNA(VLOOKUP(C9339,list!$G$2:$I$10,2,FALSE),"")</f>
        <v/>
      </c>
      <c r="E9339" s="24" t="str">
        <f>_xlfn.IFNA(VLOOKUP(C9339,list!G:I,3,FALSE),"")</f>
        <v/>
      </c>
      <c r="O9339" s="26" t="str">
        <f t="shared" si="727"/>
        <v/>
      </c>
      <c r="P9339" s="28" t="str">
        <f t="shared" si="731"/>
        <v/>
      </c>
      <c r="Q9339" s="24" t="str">
        <f t="shared" si="728"/>
        <v/>
      </c>
      <c r="R9339" s="24" t="str">
        <f t="shared" si="729"/>
        <v/>
      </c>
      <c r="S9339" s="27" t="str">
        <f t="shared" si="730"/>
        <v/>
      </c>
    </row>
    <row r="9340" spans="2:19" x14ac:dyDescent="0.3">
      <c r="B9340" s="24" t="str">
        <f>_xlfn.IFNA(VLOOKUP(A9340,list!B:C,2,FALSE),"")</f>
        <v/>
      </c>
      <c r="D9340" s="24" t="str">
        <f>_xlfn.IFNA(VLOOKUP(C9340,list!$G$2:$I$10,2,FALSE),"")</f>
        <v/>
      </c>
      <c r="E9340" s="24" t="str">
        <f>_xlfn.IFNA(VLOOKUP(C9340,list!G:I,3,FALSE),"")</f>
        <v/>
      </c>
      <c r="O9340" s="26" t="str">
        <f t="shared" si="727"/>
        <v/>
      </c>
      <c r="P9340" s="28" t="str">
        <f t="shared" si="731"/>
        <v/>
      </c>
      <c r="Q9340" s="24" t="str">
        <f t="shared" si="728"/>
        <v/>
      </c>
      <c r="R9340" s="24" t="str">
        <f t="shared" si="729"/>
        <v/>
      </c>
      <c r="S9340" s="27" t="str">
        <f t="shared" si="730"/>
        <v/>
      </c>
    </row>
    <row r="9341" spans="2:19" x14ac:dyDescent="0.3">
      <c r="B9341" s="24" t="str">
        <f>_xlfn.IFNA(VLOOKUP(A9341,list!B:C,2,FALSE),"")</f>
        <v/>
      </c>
      <c r="D9341" s="24" t="str">
        <f>_xlfn.IFNA(VLOOKUP(C9341,list!$G$2:$I$10,2,FALSE),"")</f>
        <v/>
      </c>
      <c r="E9341" s="24" t="str">
        <f>_xlfn.IFNA(VLOOKUP(C9341,list!G:I,3,FALSE),"")</f>
        <v/>
      </c>
      <c r="O9341" s="26" t="str">
        <f t="shared" si="727"/>
        <v/>
      </c>
      <c r="P9341" s="28" t="str">
        <f t="shared" si="731"/>
        <v/>
      </c>
      <c r="Q9341" s="24" t="str">
        <f t="shared" si="728"/>
        <v/>
      </c>
      <c r="R9341" s="24" t="str">
        <f t="shared" si="729"/>
        <v/>
      </c>
      <c r="S9341" s="27" t="str">
        <f t="shared" si="730"/>
        <v/>
      </c>
    </row>
    <row r="9342" spans="2:19" x14ac:dyDescent="0.3">
      <c r="B9342" s="24" t="str">
        <f>_xlfn.IFNA(VLOOKUP(A9342,list!B:C,2,FALSE),"")</f>
        <v/>
      </c>
      <c r="D9342" s="24" t="str">
        <f>_xlfn.IFNA(VLOOKUP(C9342,list!$G$2:$I$10,2,FALSE),"")</f>
        <v/>
      </c>
      <c r="E9342" s="24" t="str">
        <f>_xlfn.IFNA(VLOOKUP(C9342,list!G:I,3,FALSE),"")</f>
        <v/>
      </c>
      <c r="O9342" s="26" t="str">
        <f t="shared" si="727"/>
        <v/>
      </c>
      <c r="P9342" s="28" t="str">
        <f t="shared" si="731"/>
        <v/>
      </c>
      <c r="Q9342" s="24" t="str">
        <f t="shared" si="728"/>
        <v/>
      </c>
      <c r="R9342" s="24" t="str">
        <f t="shared" si="729"/>
        <v/>
      </c>
      <c r="S9342" s="27" t="str">
        <f t="shared" si="730"/>
        <v/>
      </c>
    </row>
    <row r="9343" spans="2:19" x14ac:dyDescent="0.3">
      <c r="B9343" s="24" t="str">
        <f>_xlfn.IFNA(VLOOKUP(A9343,list!B:C,2,FALSE),"")</f>
        <v/>
      </c>
      <c r="D9343" s="24" t="str">
        <f>_xlfn.IFNA(VLOOKUP(C9343,list!$G$2:$I$10,2,FALSE),"")</f>
        <v/>
      </c>
      <c r="E9343" s="24" t="str">
        <f>_xlfn.IFNA(VLOOKUP(C9343,list!G:I,3,FALSE),"")</f>
        <v/>
      </c>
      <c r="O9343" s="26" t="str">
        <f t="shared" si="727"/>
        <v/>
      </c>
      <c r="P9343" s="28" t="str">
        <f t="shared" si="731"/>
        <v/>
      </c>
      <c r="Q9343" s="24" t="str">
        <f t="shared" si="728"/>
        <v/>
      </c>
      <c r="R9343" s="24" t="str">
        <f t="shared" si="729"/>
        <v/>
      </c>
      <c r="S9343" s="27" t="str">
        <f t="shared" si="730"/>
        <v/>
      </c>
    </row>
    <row r="9344" spans="2:19" x14ac:dyDescent="0.3">
      <c r="B9344" s="24" t="str">
        <f>_xlfn.IFNA(VLOOKUP(A9344,list!B:C,2,FALSE),"")</f>
        <v/>
      </c>
      <c r="D9344" s="24" t="str">
        <f>_xlfn.IFNA(VLOOKUP(C9344,list!$G$2:$I$10,2,FALSE),"")</f>
        <v/>
      </c>
      <c r="E9344" s="24" t="str">
        <f>_xlfn.IFNA(VLOOKUP(C9344,list!G:I,3,FALSE),"")</f>
        <v/>
      </c>
      <c r="O9344" s="26" t="str">
        <f t="shared" si="727"/>
        <v/>
      </c>
      <c r="P9344" s="28" t="str">
        <f t="shared" si="731"/>
        <v/>
      </c>
      <c r="Q9344" s="24" t="str">
        <f t="shared" si="728"/>
        <v/>
      </c>
      <c r="R9344" s="24" t="str">
        <f t="shared" si="729"/>
        <v/>
      </c>
      <c r="S9344" s="27" t="str">
        <f t="shared" si="730"/>
        <v/>
      </c>
    </row>
    <row r="9345" spans="2:19" x14ac:dyDescent="0.3">
      <c r="B9345" s="24" t="str">
        <f>_xlfn.IFNA(VLOOKUP(A9345,list!B:C,2,FALSE),"")</f>
        <v/>
      </c>
      <c r="D9345" s="24" t="str">
        <f>_xlfn.IFNA(VLOOKUP(C9345,list!$G$2:$I$10,2,FALSE),"")</f>
        <v/>
      </c>
      <c r="E9345" s="24" t="str">
        <f>_xlfn.IFNA(VLOOKUP(C9345,list!G:I,3,FALSE),"")</f>
        <v/>
      </c>
      <c r="O9345" s="26" t="str">
        <f t="shared" si="727"/>
        <v/>
      </c>
      <c r="P9345" s="28" t="str">
        <f t="shared" si="731"/>
        <v/>
      </c>
      <c r="Q9345" s="24" t="str">
        <f t="shared" si="728"/>
        <v/>
      </c>
      <c r="R9345" s="24" t="str">
        <f t="shared" si="729"/>
        <v/>
      </c>
      <c r="S9345" s="27" t="str">
        <f t="shared" si="730"/>
        <v/>
      </c>
    </row>
    <row r="9346" spans="2:19" x14ac:dyDescent="0.3">
      <c r="B9346" s="24" t="str">
        <f>_xlfn.IFNA(VLOOKUP(A9346,list!B:C,2,FALSE),"")</f>
        <v/>
      </c>
      <c r="D9346" s="24" t="str">
        <f>_xlfn.IFNA(VLOOKUP(C9346,list!$G$2:$I$10,2,FALSE),"")</f>
        <v/>
      </c>
      <c r="E9346" s="24" t="str">
        <f>_xlfn.IFNA(VLOOKUP(C9346,list!G:I,3,FALSE),"")</f>
        <v/>
      </c>
      <c r="O9346" s="26" t="str">
        <f t="shared" ref="O9346:O9409" si="732">IFERROR(IF(H9346="","",DATE(YEAR(H9346),MONTH(H9346),1)),"")</f>
        <v/>
      </c>
      <c r="P9346" s="28" t="str">
        <f t="shared" si="731"/>
        <v/>
      </c>
      <c r="Q9346" s="24" t="str">
        <f t="shared" ref="Q9346:Q9409" si="733">IFERROR(IF(J9346="","",MONTH(EOMONTH(J9346,(DAY(J9346)&gt;15)+0))),"")</f>
        <v/>
      </c>
      <c r="R9346" s="24" t="str">
        <f t="shared" ref="R9346:R9409" si="734">IFERROR(IF(J9346="","",IF(AND(MONTH(J9346)=12,Q9346=1),YEAR(J9346)+1,YEAR(J9346))),"")</f>
        <v/>
      </c>
      <c r="S9346" s="27" t="str">
        <f t="shared" ref="S9346:S9409" si="735">IF(OR(Q9346="",R9346=""),"",DATE(R9346,Q9346,1))</f>
        <v/>
      </c>
    </row>
    <row r="9347" spans="2:19" x14ac:dyDescent="0.3">
      <c r="B9347" s="24" t="str">
        <f>_xlfn.IFNA(VLOOKUP(A9347,list!B:C,2,FALSE),"")</f>
        <v/>
      </c>
      <c r="D9347" s="24" t="str">
        <f>_xlfn.IFNA(VLOOKUP(C9347,list!$G$2:$I$10,2,FALSE),"")</f>
        <v/>
      </c>
      <c r="E9347" s="24" t="str">
        <f>_xlfn.IFNA(VLOOKUP(C9347,list!G:I,3,FALSE),"")</f>
        <v/>
      </c>
      <c r="O9347" s="26" t="str">
        <f t="shared" si="732"/>
        <v/>
      </c>
      <c r="P9347" s="28" t="str">
        <f t="shared" ref="P9347:P9410" si="736">IFERROR(IF(J9347&gt;0,((J9347-H9347)/7),""),"")</f>
        <v/>
      </c>
      <c r="Q9347" s="24" t="str">
        <f t="shared" si="733"/>
        <v/>
      </c>
      <c r="R9347" s="24" t="str">
        <f t="shared" si="734"/>
        <v/>
      </c>
      <c r="S9347" s="27" t="str">
        <f t="shared" si="735"/>
        <v/>
      </c>
    </row>
    <row r="9348" spans="2:19" x14ac:dyDescent="0.3">
      <c r="B9348" s="24" t="str">
        <f>_xlfn.IFNA(VLOOKUP(A9348,list!B:C,2,FALSE),"")</f>
        <v/>
      </c>
      <c r="D9348" s="24" t="str">
        <f>_xlfn.IFNA(VLOOKUP(C9348,list!$G$2:$I$10,2,FALSE),"")</f>
        <v/>
      </c>
      <c r="E9348" s="24" t="str">
        <f>_xlfn.IFNA(VLOOKUP(C9348,list!G:I,3,FALSE),"")</f>
        <v/>
      </c>
      <c r="O9348" s="26" t="str">
        <f t="shared" si="732"/>
        <v/>
      </c>
      <c r="P9348" s="28" t="str">
        <f t="shared" si="736"/>
        <v/>
      </c>
      <c r="Q9348" s="24" t="str">
        <f t="shared" si="733"/>
        <v/>
      </c>
      <c r="R9348" s="24" t="str">
        <f t="shared" si="734"/>
        <v/>
      </c>
      <c r="S9348" s="27" t="str">
        <f t="shared" si="735"/>
        <v/>
      </c>
    </row>
    <row r="9349" spans="2:19" x14ac:dyDescent="0.3">
      <c r="B9349" s="24" t="str">
        <f>_xlfn.IFNA(VLOOKUP(A9349,list!B:C,2,FALSE),"")</f>
        <v/>
      </c>
      <c r="D9349" s="24" t="str">
        <f>_xlfn.IFNA(VLOOKUP(C9349,list!$G$2:$I$10,2,FALSE),"")</f>
        <v/>
      </c>
      <c r="E9349" s="24" t="str">
        <f>_xlfn.IFNA(VLOOKUP(C9349,list!G:I,3,FALSE),"")</f>
        <v/>
      </c>
      <c r="O9349" s="26" t="str">
        <f t="shared" si="732"/>
        <v/>
      </c>
      <c r="P9349" s="28" t="str">
        <f t="shared" si="736"/>
        <v/>
      </c>
      <c r="Q9349" s="24" t="str">
        <f t="shared" si="733"/>
        <v/>
      </c>
      <c r="R9349" s="24" t="str">
        <f t="shared" si="734"/>
        <v/>
      </c>
      <c r="S9349" s="27" t="str">
        <f t="shared" si="735"/>
        <v/>
      </c>
    </row>
    <row r="9350" spans="2:19" x14ac:dyDescent="0.3">
      <c r="B9350" s="24" t="str">
        <f>_xlfn.IFNA(VLOOKUP(A9350,list!B:C,2,FALSE),"")</f>
        <v/>
      </c>
      <c r="D9350" s="24" t="str">
        <f>_xlfn.IFNA(VLOOKUP(C9350,list!$G$2:$I$10,2,FALSE),"")</f>
        <v/>
      </c>
      <c r="E9350" s="24" t="str">
        <f>_xlfn.IFNA(VLOOKUP(C9350,list!G:I,3,FALSE),"")</f>
        <v/>
      </c>
      <c r="O9350" s="26" t="str">
        <f t="shared" si="732"/>
        <v/>
      </c>
      <c r="P9350" s="28" t="str">
        <f t="shared" si="736"/>
        <v/>
      </c>
      <c r="Q9350" s="24" t="str">
        <f t="shared" si="733"/>
        <v/>
      </c>
      <c r="R9350" s="24" t="str">
        <f t="shared" si="734"/>
        <v/>
      </c>
      <c r="S9350" s="27" t="str">
        <f t="shared" si="735"/>
        <v/>
      </c>
    </row>
    <row r="9351" spans="2:19" x14ac:dyDescent="0.3">
      <c r="B9351" s="24" t="str">
        <f>_xlfn.IFNA(VLOOKUP(A9351,list!B:C,2,FALSE),"")</f>
        <v/>
      </c>
      <c r="D9351" s="24" t="str">
        <f>_xlfn.IFNA(VLOOKUP(C9351,list!$G$2:$I$10,2,FALSE),"")</f>
        <v/>
      </c>
      <c r="E9351" s="24" t="str">
        <f>_xlfn.IFNA(VLOOKUP(C9351,list!G:I,3,FALSE),"")</f>
        <v/>
      </c>
      <c r="O9351" s="26" t="str">
        <f t="shared" si="732"/>
        <v/>
      </c>
      <c r="P9351" s="28" t="str">
        <f t="shared" si="736"/>
        <v/>
      </c>
      <c r="Q9351" s="24" t="str">
        <f t="shared" si="733"/>
        <v/>
      </c>
      <c r="R9351" s="24" t="str">
        <f t="shared" si="734"/>
        <v/>
      </c>
      <c r="S9351" s="27" t="str">
        <f t="shared" si="735"/>
        <v/>
      </c>
    </row>
    <row r="9352" spans="2:19" x14ac:dyDescent="0.3">
      <c r="B9352" s="24" t="str">
        <f>_xlfn.IFNA(VLOOKUP(A9352,list!B:C,2,FALSE),"")</f>
        <v/>
      </c>
      <c r="D9352" s="24" t="str">
        <f>_xlfn.IFNA(VLOOKUP(C9352,list!$G$2:$I$10,2,FALSE),"")</f>
        <v/>
      </c>
      <c r="E9352" s="24" t="str">
        <f>_xlfn.IFNA(VLOOKUP(C9352,list!G:I,3,FALSE),"")</f>
        <v/>
      </c>
      <c r="O9352" s="26" t="str">
        <f t="shared" si="732"/>
        <v/>
      </c>
      <c r="P9352" s="28" t="str">
        <f t="shared" si="736"/>
        <v/>
      </c>
      <c r="Q9352" s="24" t="str">
        <f t="shared" si="733"/>
        <v/>
      </c>
      <c r="R9352" s="24" t="str">
        <f t="shared" si="734"/>
        <v/>
      </c>
      <c r="S9352" s="27" t="str">
        <f t="shared" si="735"/>
        <v/>
      </c>
    </row>
    <row r="9353" spans="2:19" x14ac:dyDescent="0.3">
      <c r="B9353" s="24" t="str">
        <f>_xlfn.IFNA(VLOOKUP(A9353,list!B:C,2,FALSE),"")</f>
        <v/>
      </c>
      <c r="D9353" s="24" t="str">
        <f>_xlfn.IFNA(VLOOKUP(C9353,list!$G$2:$I$10,2,FALSE),"")</f>
        <v/>
      </c>
      <c r="E9353" s="24" t="str">
        <f>_xlfn.IFNA(VLOOKUP(C9353,list!G:I,3,FALSE),"")</f>
        <v/>
      </c>
      <c r="O9353" s="26" t="str">
        <f t="shared" si="732"/>
        <v/>
      </c>
      <c r="P9353" s="28" t="str">
        <f t="shared" si="736"/>
        <v/>
      </c>
      <c r="Q9353" s="24" t="str">
        <f t="shared" si="733"/>
        <v/>
      </c>
      <c r="R9353" s="24" t="str">
        <f t="shared" si="734"/>
        <v/>
      </c>
      <c r="S9353" s="27" t="str">
        <f t="shared" si="735"/>
        <v/>
      </c>
    </row>
    <row r="9354" spans="2:19" x14ac:dyDescent="0.3">
      <c r="B9354" s="24" t="str">
        <f>_xlfn.IFNA(VLOOKUP(A9354,list!B:C,2,FALSE),"")</f>
        <v/>
      </c>
      <c r="D9354" s="24" t="str">
        <f>_xlfn.IFNA(VLOOKUP(C9354,list!$G$2:$I$10,2,FALSE),"")</f>
        <v/>
      </c>
      <c r="E9354" s="24" t="str">
        <f>_xlfn.IFNA(VLOOKUP(C9354,list!G:I,3,FALSE),"")</f>
        <v/>
      </c>
      <c r="O9354" s="26" t="str">
        <f t="shared" si="732"/>
        <v/>
      </c>
      <c r="P9354" s="28" t="str">
        <f t="shared" si="736"/>
        <v/>
      </c>
      <c r="Q9354" s="24" t="str">
        <f t="shared" si="733"/>
        <v/>
      </c>
      <c r="R9354" s="24" t="str">
        <f t="shared" si="734"/>
        <v/>
      </c>
      <c r="S9354" s="27" t="str">
        <f t="shared" si="735"/>
        <v/>
      </c>
    </row>
    <row r="9355" spans="2:19" x14ac:dyDescent="0.3">
      <c r="B9355" s="24" t="str">
        <f>_xlfn.IFNA(VLOOKUP(A9355,list!B:C,2,FALSE),"")</f>
        <v/>
      </c>
      <c r="D9355" s="24" t="str">
        <f>_xlfn.IFNA(VLOOKUP(C9355,list!$G$2:$I$10,2,FALSE),"")</f>
        <v/>
      </c>
      <c r="E9355" s="24" t="str">
        <f>_xlfn.IFNA(VLOOKUP(C9355,list!G:I,3,FALSE),"")</f>
        <v/>
      </c>
      <c r="O9355" s="26" t="str">
        <f t="shared" si="732"/>
        <v/>
      </c>
      <c r="P9355" s="28" t="str">
        <f t="shared" si="736"/>
        <v/>
      </c>
      <c r="Q9355" s="24" t="str">
        <f t="shared" si="733"/>
        <v/>
      </c>
      <c r="R9355" s="24" t="str">
        <f t="shared" si="734"/>
        <v/>
      </c>
      <c r="S9355" s="27" t="str">
        <f t="shared" si="735"/>
        <v/>
      </c>
    </row>
    <row r="9356" spans="2:19" x14ac:dyDescent="0.3">
      <c r="B9356" s="24" t="str">
        <f>_xlfn.IFNA(VLOOKUP(A9356,list!B:C,2,FALSE),"")</f>
        <v/>
      </c>
      <c r="D9356" s="24" t="str">
        <f>_xlfn.IFNA(VLOOKUP(C9356,list!$G$2:$I$10,2,FALSE),"")</f>
        <v/>
      </c>
      <c r="E9356" s="24" t="str">
        <f>_xlfn.IFNA(VLOOKUP(C9356,list!G:I,3,FALSE),"")</f>
        <v/>
      </c>
      <c r="O9356" s="26" t="str">
        <f t="shared" si="732"/>
        <v/>
      </c>
      <c r="P9356" s="28" t="str">
        <f t="shared" si="736"/>
        <v/>
      </c>
      <c r="Q9356" s="24" t="str">
        <f t="shared" si="733"/>
        <v/>
      </c>
      <c r="R9356" s="24" t="str">
        <f t="shared" si="734"/>
        <v/>
      </c>
      <c r="S9356" s="27" t="str">
        <f t="shared" si="735"/>
        <v/>
      </c>
    </row>
    <row r="9357" spans="2:19" x14ac:dyDescent="0.3">
      <c r="B9357" s="24" t="str">
        <f>_xlfn.IFNA(VLOOKUP(A9357,list!B:C,2,FALSE),"")</f>
        <v/>
      </c>
      <c r="D9357" s="24" t="str">
        <f>_xlfn.IFNA(VLOOKUP(C9357,list!$G$2:$I$10,2,FALSE),"")</f>
        <v/>
      </c>
      <c r="E9357" s="24" t="str">
        <f>_xlfn.IFNA(VLOOKUP(C9357,list!G:I,3,FALSE),"")</f>
        <v/>
      </c>
      <c r="O9357" s="26" t="str">
        <f t="shared" si="732"/>
        <v/>
      </c>
      <c r="P9357" s="28" t="str">
        <f t="shared" si="736"/>
        <v/>
      </c>
      <c r="Q9357" s="24" t="str">
        <f t="shared" si="733"/>
        <v/>
      </c>
      <c r="R9357" s="24" t="str">
        <f t="shared" si="734"/>
        <v/>
      </c>
      <c r="S9357" s="27" t="str">
        <f t="shared" si="735"/>
        <v/>
      </c>
    </row>
    <row r="9358" spans="2:19" x14ac:dyDescent="0.3">
      <c r="B9358" s="24" t="str">
        <f>_xlfn.IFNA(VLOOKUP(A9358,list!B:C,2,FALSE),"")</f>
        <v/>
      </c>
      <c r="D9358" s="24" t="str">
        <f>_xlfn.IFNA(VLOOKUP(C9358,list!$G$2:$I$10,2,FALSE),"")</f>
        <v/>
      </c>
      <c r="E9358" s="24" t="str">
        <f>_xlfn.IFNA(VLOOKUP(C9358,list!G:I,3,FALSE),"")</f>
        <v/>
      </c>
      <c r="O9358" s="26" t="str">
        <f t="shared" si="732"/>
        <v/>
      </c>
      <c r="P9358" s="28" t="str">
        <f t="shared" si="736"/>
        <v/>
      </c>
      <c r="Q9358" s="24" t="str">
        <f t="shared" si="733"/>
        <v/>
      </c>
      <c r="R9358" s="24" t="str">
        <f t="shared" si="734"/>
        <v/>
      </c>
      <c r="S9358" s="27" t="str">
        <f t="shared" si="735"/>
        <v/>
      </c>
    </row>
    <row r="9359" spans="2:19" x14ac:dyDescent="0.3">
      <c r="B9359" s="24" t="str">
        <f>_xlfn.IFNA(VLOOKUP(A9359,list!B:C,2,FALSE),"")</f>
        <v/>
      </c>
      <c r="D9359" s="24" t="str">
        <f>_xlfn.IFNA(VLOOKUP(C9359,list!$G$2:$I$10,2,FALSE),"")</f>
        <v/>
      </c>
      <c r="E9359" s="24" t="str">
        <f>_xlfn.IFNA(VLOOKUP(C9359,list!G:I,3,FALSE),"")</f>
        <v/>
      </c>
      <c r="O9359" s="26" t="str">
        <f t="shared" si="732"/>
        <v/>
      </c>
      <c r="P9359" s="28" t="str">
        <f t="shared" si="736"/>
        <v/>
      </c>
      <c r="Q9359" s="24" t="str">
        <f t="shared" si="733"/>
        <v/>
      </c>
      <c r="R9359" s="24" t="str">
        <f t="shared" si="734"/>
        <v/>
      </c>
      <c r="S9359" s="27" t="str">
        <f t="shared" si="735"/>
        <v/>
      </c>
    </row>
    <row r="9360" spans="2:19" x14ac:dyDescent="0.3">
      <c r="B9360" s="24" t="str">
        <f>_xlfn.IFNA(VLOOKUP(A9360,list!B:C,2,FALSE),"")</f>
        <v/>
      </c>
      <c r="D9360" s="24" t="str">
        <f>_xlfn.IFNA(VLOOKUP(C9360,list!$G$2:$I$10,2,FALSE),"")</f>
        <v/>
      </c>
      <c r="E9360" s="24" t="str">
        <f>_xlfn.IFNA(VLOOKUP(C9360,list!G:I,3,FALSE),"")</f>
        <v/>
      </c>
      <c r="O9360" s="26" t="str">
        <f t="shared" si="732"/>
        <v/>
      </c>
      <c r="P9360" s="28" t="str">
        <f t="shared" si="736"/>
        <v/>
      </c>
      <c r="Q9360" s="24" t="str">
        <f t="shared" si="733"/>
        <v/>
      </c>
      <c r="R9360" s="24" t="str">
        <f t="shared" si="734"/>
        <v/>
      </c>
      <c r="S9360" s="27" t="str">
        <f t="shared" si="735"/>
        <v/>
      </c>
    </row>
    <row r="9361" spans="2:19" x14ac:dyDescent="0.3">
      <c r="B9361" s="24" t="str">
        <f>_xlfn.IFNA(VLOOKUP(A9361,list!B:C,2,FALSE),"")</f>
        <v/>
      </c>
      <c r="D9361" s="24" t="str">
        <f>_xlfn.IFNA(VLOOKUP(C9361,list!$G$2:$I$10,2,FALSE),"")</f>
        <v/>
      </c>
      <c r="E9361" s="24" t="str">
        <f>_xlfn.IFNA(VLOOKUP(C9361,list!G:I,3,FALSE),"")</f>
        <v/>
      </c>
      <c r="O9361" s="26" t="str">
        <f t="shared" si="732"/>
        <v/>
      </c>
      <c r="P9361" s="28" t="str">
        <f t="shared" si="736"/>
        <v/>
      </c>
      <c r="Q9361" s="24" t="str">
        <f t="shared" si="733"/>
        <v/>
      </c>
      <c r="R9361" s="24" t="str">
        <f t="shared" si="734"/>
        <v/>
      </c>
      <c r="S9361" s="27" t="str">
        <f t="shared" si="735"/>
        <v/>
      </c>
    </row>
    <row r="9362" spans="2:19" x14ac:dyDescent="0.3">
      <c r="B9362" s="24" t="str">
        <f>_xlfn.IFNA(VLOOKUP(A9362,list!B:C,2,FALSE),"")</f>
        <v/>
      </c>
      <c r="D9362" s="24" t="str">
        <f>_xlfn.IFNA(VLOOKUP(C9362,list!$G$2:$I$10,2,FALSE),"")</f>
        <v/>
      </c>
      <c r="E9362" s="24" t="str">
        <f>_xlfn.IFNA(VLOOKUP(C9362,list!G:I,3,FALSE),"")</f>
        <v/>
      </c>
      <c r="O9362" s="26" t="str">
        <f t="shared" si="732"/>
        <v/>
      </c>
      <c r="P9362" s="28" t="str">
        <f t="shared" si="736"/>
        <v/>
      </c>
      <c r="Q9362" s="24" t="str">
        <f t="shared" si="733"/>
        <v/>
      </c>
      <c r="R9362" s="24" t="str">
        <f t="shared" si="734"/>
        <v/>
      </c>
      <c r="S9362" s="27" t="str">
        <f t="shared" si="735"/>
        <v/>
      </c>
    </row>
    <row r="9363" spans="2:19" x14ac:dyDescent="0.3">
      <c r="B9363" s="24" t="str">
        <f>_xlfn.IFNA(VLOOKUP(A9363,list!B:C,2,FALSE),"")</f>
        <v/>
      </c>
      <c r="D9363" s="24" t="str">
        <f>_xlfn.IFNA(VLOOKUP(C9363,list!$G$2:$I$10,2,FALSE),"")</f>
        <v/>
      </c>
      <c r="E9363" s="24" t="str">
        <f>_xlfn.IFNA(VLOOKUP(C9363,list!G:I,3,FALSE),"")</f>
        <v/>
      </c>
      <c r="O9363" s="26" t="str">
        <f t="shared" si="732"/>
        <v/>
      </c>
      <c r="P9363" s="28" t="str">
        <f t="shared" si="736"/>
        <v/>
      </c>
      <c r="Q9363" s="24" t="str">
        <f t="shared" si="733"/>
        <v/>
      </c>
      <c r="R9363" s="24" t="str">
        <f t="shared" si="734"/>
        <v/>
      </c>
      <c r="S9363" s="27" t="str">
        <f t="shared" si="735"/>
        <v/>
      </c>
    </row>
    <row r="9364" spans="2:19" x14ac:dyDescent="0.3">
      <c r="B9364" s="24" t="str">
        <f>_xlfn.IFNA(VLOOKUP(A9364,list!B:C,2,FALSE),"")</f>
        <v/>
      </c>
      <c r="D9364" s="24" t="str">
        <f>_xlfn.IFNA(VLOOKUP(C9364,list!$G$2:$I$10,2,FALSE),"")</f>
        <v/>
      </c>
      <c r="E9364" s="24" t="str">
        <f>_xlfn.IFNA(VLOOKUP(C9364,list!G:I,3,FALSE),"")</f>
        <v/>
      </c>
      <c r="O9364" s="26" t="str">
        <f t="shared" si="732"/>
        <v/>
      </c>
      <c r="P9364" s="28" t="str">
        <f t="shared" si="736"/>
        <v/>
      </c>
      <c r="Q9364" s="24" t="str">
        <f t="shared" si="733"/>
        <v/>
      </c>
      <c r="R9364" s="24" t="str">
        <f t="shared" si="734"/>
        <v/>
      </c>
      <c r="S9364" s="27" t="str">
        <f t="shared" si="735"/>
        <v/>
      </c>
    </row>
    <row r="9365" spans="2:19" x14ac:dyDescent="0.3">
      <c r="B9365" s="24" t="str">
        <f>_xlfn.IFNA(VLOOKUP(A9365,list!B:C,2,FALSE),"")</f>
        <v/>
      </c>
      <c r="D9365" s="24" t="str">
        <f>_xlfn.IFNA(VLOOKUP(C9365,list!$G$2:$I$10,2,FALSE),"")</f>
        <v/>
      </c>
      <c r="E9365" s="24" t="str">
        <f>_xlfn.IFNA(VLOOKUP(C9365,list!G:I,3,FALSE),"")</f>
        <v/>
      </c>
      <c r="O9365" s="26" t="str">
        <f t="shared" si="732"/>
        <v/>
      </c>
      <c r="P9365" s="28" t="str">
        <f t="shared" si="736"/>
        <v/>
      </c>
      <c r="Q9365" s="24" t="str">
        <f t="shared" si="733"/>
        <v/>
      </c>
      <c r="R9365" s="24" t="str">
        <f t="shared" si="734"/>
        <v/>
      </c>
      <c r="S9365" s="27" t="str">
        <f t="shared" si="735"/>
        <v/>
      </c>
    </row>
    <row r="9366" spans="2:19" x14ac:dyDescent="0.3">
      <c r="B9366" s="24" t="str">
        <f>_xlfn.IFNA(VLOOKUP(A9366,list!B:C,2,FALSE),"")</f>
        <v/>
      </c>
      <c r="D9366" s="24" t="str">
        <f>_xlfn.IFNA(VLOOKUP(C9366,list!$G$2:$I$10,2,FALSE),"")</f>
        <v/>
      </c>
      <c r="E9366" s="24" t="str">
        <f>_xlfn.IFNA(VLOOKUP(C9366,list!G:I,3,FALSE),"")</f>
        <v/>
      </c>
      <c r="O9366" s="26" t="str">
        <f t="shared" si="732"/>
        <v/>
      </c>
      <c r="P9366" s="28" t="str">
        <f t="shared" si="736"/>
        <v/>
      </c>
      <c r="Q9366" s="24" t="str">
        <f t="shared" si="733"/>
        <v/>
      </c>
      <c r="R9366" s="24" t="str">
        <f t="shared" si="734"/>
        <v/>
      </c>
      <c r="S9366" s="27" t="str">
        <f t="shared" si="735"/>
        <v/>
      </c>
    </row>
    <row r="9367" spans="2:19" x14ac:dyDescent="0.3">
      <c r="B9367" s="24" t="str">
        <f>_xlfn.IFNA(VLOOKUP(A9367,list!B:C,2,FALSE),"")</f>
        <v/>
      </c>
      <c r="D9367" s="24" t="str">
        <f>_xlfn.IFNA(VLOOKUP(C9367,list!$G$2:$I$10,2,FALSE),"")</f>
        <v/>
      </c>
      <c r="E9367" s="24" t="str">
        <f>_xlfn.IFNA(VLOOKUP(C9367,list!G:I,3,FALSE),"")</f>
        <v/>
      </c>
      <c r="O9367" s="26" t="str">
        <f t="shared" si="732"/>
        <v/>
      </c>
      <c r="P9367" s="28" t="str">
        <f t="shared" si="736"/>
        <v/>
      </c>
      <c r="Q9367" s="24" t="str">
        <f t="shared" si="733"/>
        <v/>
      </c>
      <c r="R9367" s="24" t="str">
        <f t="shared" si="734"/>
        <v/>
      </c>
      <c r="S9367" s="27" t="str">
        <f t="shared" si="735"/>
        <v/>
      </c>
    </row>
    <row r="9368" spans="2:19" x14ac:dyDescent="0.3">
      <c r="B9368" s="24" t="str">
        <f>_xlfn.IFNA(VLOOKUP(A9368,list!B:C,2,FALSE),"")</f>
        <v/>
      </c>
      <c r="D9368" s="24" t="str">
        <f>_xlfn.IFNA(VLOOKUP(C9368,list!$G$2:$I$10,2,FALSE),"")</f>
        <v/>
      </c>
      <c r="E9368" s="24" t="str">
        <f>_xlfn.IFNA(VLOOKUP(C9368,list!G:I,3,FALSE),"")</f>
        <v/>
      </c>
      <c r="O9368" s="26" t="str">
        <f t="shared" si="732"/>
        <v/>
      </c>
      <c r="P9368" s="28" t="str">
        <f t="shared" si="736"/>
        <v/>
      </c>
      <c r="Q9368" s="24" t="str">
        <f t="shared" si="733"/>
        <v/>
      </c>
      <c r="R9368" s="24" t="str">
        <f t="shared" si="734"/>
        <v/>
      </c>
      <c r="S9368" s="27" t="str">
        <f t="shared" si="735"/>
        <v/>
      </c>
    </row>
    <row r="9369" spans="2:19" x14ac:dyDescent="0.3">
      <c r="B9369" s="24" t="str">
        <f>_xlfn.IFNA(VLOOKUP(A9369,list!B:C,2,FALSE),"")</f>
        <v/>
      </c>
      <c r="D9369" s="24" t="str">
        <f>_xlfn.IFNA(VLOOKUP(C9369,list!$G$2:$I$10,2,FALSE),"")</f>
        <v/>
      </c>
      <c r="E9369" s="24" t="str">
        <f>_xlfn.IFNA(VLOOKUP(C9369,list!G:I,3,FALSE),"")</f>
        <v/>
      </c>
      <c r="O9369" s="26" t="str">
        <f t="shared" si="732"/>
        <v/>
      </c>
      <c r="P9369" s="28" t="str">
        <f t="shared" si="736"/>
        <v/>
      </c>
      <c r="Q9369" s="24" t="str">
        <f t="shared" si="733"/>
        <v/>
      </c>
      <c r="R9369" s="24" t="str">
        <f t="shared" si="734"/>
        <v/>
      </c>
      <c r="S9369" s="27" t="str">
        <f t="shared" si="735"/>
        <v/>
      </c>
    </row>
    <row r="9370" spans="2:19" x14ac:dyDescent="0.3">
      <c r="B9370" s="24" t="str">
        <f>_xlfn.IFNA(VLOOKUP(A9370,list!B:C,2,FALSE),"")</f>
        <v/>
      </c>
      <c r="D9370" s="24" t="str">
        <f>_xlfn.IFNA(VLOOKUP(C9370,list!$G$2:$I$10,2,FALSE),"")</f>
        <v/>
      </c>
      <c r="E9370" s="24" t="str">
        <f>_xlfn.IFNA(VLOOKUP(C9370,list!G:I,3,FALSE),"")</f>
        <v/>
      </c>
      <c r="O9370" s="26" t="str">
        <f t="shared" si="732"/>
        <v/>
      </c>
      <c r="P9370" s="28" t="str">
        <f t="shared" si="736"/>
        <v/>
      </c>
      <c r="Q9370" s="24" t="str">
        <f t="shared" si="733"/>
        <v/>
      </c>
      <c r="R9370" s="24" t="str">
        <f t="shared" si="734"/>
        <v/>
      </c>
      <c r="S9370" s="27" t="str">
        <f t="shared" si="735"/>
        <v/>
      </c>
    </row>
    <row r="9371" spans="2:19" x14ac:dyDescent="0.3">
      <c r="B9371" s="24" t="str">
        <f>_xlfn.IFNA(VLOOKUP(A9371,list!B:C,2,FALSE),"")</f>
        <v/>
      </c>
      <c r="D9371" s="24" t="str">
        <f>_xlfn.IFNA(VLOOKUP(C9371,list!$G$2:$I$10,2,FALSE),"")</f>
        <v/>
      </c>
      <c r="E9371" s="24" t="str">
        <f>_xlfn.IFNA(VLOOKUP(C9371,list!G:I,3,FALSE),"")</f>
        <v/>
      </c>
      <c r="O9371" s="26" t="str">
        <f t="shared" si="732"/>
        <v/>
      </c>
      <c r="P9371" s="28" t="str">
        <f t="shared" si="736"/>
        <v/>
      </c>
      <c r="Q9371" s="24" t="str">
        <f t="shared" si="733"/>
        <v/>
      </c>
      <c r="R9371" s="24" t="str">
        <f t="shared" si="734"/>
        <v/>
      </c>
      <c r="S9371" s="27" t="str">
        <f t="shared" si="735"/>
        <v/>
      </c>
    </row>
    <row r="9372" spans="2:19" x14ac:dyDescent="0.3">
      <c r="B9372" s="24" t="str">
        <f>_xlfn.IFNA(VLOOKUP(A9372,list!B:C,2,FALSE),"")</f>
        <v/>
      </c>
      <c r="D9372" s="24" t="str">
        <f>_xlfn.IFNA(VLOOKUP(C9372,list!$G$2:$I$10,2,FALSE),"")</f>
        <v/>
      </c>
      <c r="E9372" s="24" t="str">
        <f>_xlfn.IFNA(VLOOKUP(C9372,list!G:I,3,FALSE),"")</f>
        <v/>
      </c>
      <c r="O9372" s="26" t="str">
        <f t="shared" si="732"/>
        <v/>
      </c>
      <c r="P9372" s="28" t="str">
        <f t="shared" si="736"/>
        <v/>
      </c>
      <c r="Q9372" s="24" t="str">
        <f t="shared" si="733"/>
        <v/>
      </c>
      <c r="R9372" s="24" t="str">
        <f t="shared" si="734"/>
        <v/>
      </c>
      <c r="S9372" s="27" t="str">
        <f t="shared" si="735"/>
        <v/>
      </c>
    </row>
    <row r="9373" spans="2:19" x14ac:dyDescent="0.3">
      <c r="B9373" s="24" t="str">
        <f>_xlfn.IFNA(VLOOKUP(A9373,list!B:C,2,FALSE),"")</f>
        <v/>
      </c>
      <c r="D9373" s="24" t="str">
        <f>_xlfn.IFNA(VLOOKUP(C9373,list!$G$2:$I$10,2,FALSE),"")</f>
        <v/>
      </c>
      <c r="E9373" s="24" t="str">
        <f>_xlfn.IFNA(VLOOKUP(C9373,list!G:I,3,FALSE),"")</f>
        <v/>
      </c>
      <c r="O9373" s="26" t="str">
        <f t="shared" si="732"/>
        <v/>
      </c>
      <c r="P9373" s="28" t="str">
        <f t="shared" si="736"/>
        <v/>
      </c>
      <c r="Q9373" s="24" t="str">
        <f t="shared" si="733"/>
        <v/>
      </c>
      <c r="R9373" s="24" t="str">
        <f t="shared" si="734"/>
        <v/>
      </c>
      <c r="S9373" s="27" t="str">
        <f t="shared" si="735"/>
        <v/>
      </c>
    </row>
    <row r="9374" spans="2:19" x14ac:dyDescent="0.3">
      <c r="B9374" s="24" t="str">
        <f>_xlfn.IFNA(VLOOKUP(A9374,list!B:C,2,FALSE),"")</f>
        <v/>
      </c>
      <c r="D9374" s="24" t="str">
        <f>_xlfn.IFNA(VLOOKUP(C9374,list!$G$2:$I$10,2,FALSE),"")</f>
        <v/>
      </c>
      <c r="E9374" s="24" t="str">
        <f>_xlfn.IFNA(VLOOKUP(C9374,list!G:I,3,FALSE),"")</f>
        <v/>
      </c>
      <c r="O9374" s="26" t="str">
        <f t="shared" si="732"/>
        <v/>
      </c>
      <c r="P9374" s="28" t="str">
        <f t="shared" si="736"/>
        <v/>
      </c>
      <c r="Q9374" s="24" t="str">
        <f t="shared" si="733"/>
        <v/>
      </c>
      <c r="R9374" s="24" t="str">
        <f t="shared" si="734"/>
        <v/>
      </c>
      <c r="S9374" s="27" t="str">
        <f t="shared" si="735"/>
        <v/>
      </c>
    </row>
    <row r="9375" spans="2:19" x14ac:dyDescent="0.3">
      <c r="B9375" s="24" t="str">
        <f>_xlfn.IFNA(VLOOKUP(A9375,list!B:C,2,FALSE),"")</f>
        <v/>
      </c>
      <c r="D9375" s="24" t="str">
        <f>_xlfn.IFNA(VLOOKUP(C9375,list!$G$2:$I$10,2,FALSE),"")</f>
        <v/>
      </c>
      <c r="E9375" s="24" t="str">
        <f>_xlfn.IFNA(VLOOKUP(C9375,list!G:I,3,FALSE),"")</f>
        <v/>
      </c>
      <c r="O9375" s="26" t="str">
        <f t="shared" si="732"/>
        <v/>
      </c>
      <c r="P9375" s="28" t="str">
        <f t="shared" si="736"/>
        <v/>
      </c>
      <c r="Q9375" s="24" t="str">
        <f t="shared" si="733"/>
        <v/>
      </c>
      <c r="R9375" s="24" t="str">
        <f t="shared" si="734"/>
        <v/>
      </c>
      <c r="S9375" s="27" t="str">
        <f t="shared" si="735"/>
        <v/>
      </c>
    </row>
    <row r="9376" spans="2:19" x14ac:dyDescent="0.3">
      <c r="B9376" s="24" t="str">
        <f>_xlfn.IFNA(VLOOKUP(A9376,list!B:C,2,FALSE),"")</f>
        <v/>
      </c>
      <c r="D9376" s="24" t="str">
        <f>_xlfn.IFNA(VLOOKUP(C9376,list!$G$2:$I$10,2,FALSE),"")</f>
        <v/>
      </c>
      <c r="E9376" s="24" t="str">
        <f>_xlfn.IFNA(VLOOKUP(C9376,list!G:I,3,FALSE),"")</f>
        <v/>
      </c>
      <c r="O9376" s="26" t="str">
        <f t="shared" si="732"/>
        <v/>
      </c>
      <c r="P9376" s="28" t="str">
        <f t="shared" si="736"/>
        <v/>
      </c>
      <c r="Q9376" s="24" t="str">
        <f t="shared" si="733"/>
        <v/>
      </c>
      <c r="R9376" s="24" t="str">
        <f t="shared" si="734"/>
        <v/>
      </c>
      <c r="S9376" s="27" t="str">
        <f t="shared" si="735"/>
        <v/>
      </c>
    </row>
    <row r="9377" spans="2:19" x14ac:dyDescent="0.3">
      <c r="B9377" s="24" t="str">
        <f>_xlfn.IFNA(VLOOKUP(A9377,list!B:C,2,FALSE),"")</f>
        <v/>
      </c>
      <c r="D9377" s="24" t="str">
        <f>_xlfn.IFNA(VLOOKUP(C9377,list!$G$2:$I$10,2,FALSE),"")</f>
        <v/>
      </c>
      <c r="E9377" s="24" t="str">
        <f>_xlfn.IFNA(VLOOKUP(C9377,list!G:I,3,FALSE),"")</f>
        <v/>
      </c>
      <c r="O9377" s="26" t="str">
        <f t="shared" si="732"/>
        <v/>
      </c>
      <c r="P9377" s="28" t="str">
        <f t="shared" si="736"/>
        <v/>
      </c>
      <c r="Q9377" s="24" t="str">
        <f t="shared" si="733"/>
        <v/>
      </c>
      <c r="R9377" s="24" t="str">
        <f t="shared" si="734"/>
        <v/>
      </c>
      <c r="S9377" s="27" t="str">
        <f t="shared" si="735"/>
        <v/>
      </c>
    </row>
    <row r="9378" spans="2:19" x14ac:dyDescent="0.3">
      <c r="B9378" s="24" t="str">
        <f>_xlfn.IFNA(VLOOKUP(A9378,list!B:C,2,FALSE),"")</f>
        <v/>
      </c>
      <c r="D9378" s="24" t="str">
        <f>_xlfn.IFNA(VLOOKUP(C9378,list!$G$2:$I$10,2,FALSE),"")</f>
        <v/>
      </c>
      <c r="E9378" s="24" t="str">
        <f>_xlfn.IFNA(VLOOKUP(C9378,list!G:I,3,FALSE),"")</f>
        <v/>
      </c>
      <c r="O9378" s="26" t="str">
        <f t="shared" si="732"/>
        <v/>
      </c>
      <c r="P9378" s="28" t="str">
        <f t="shared" si="736"/>
        <v/>
      </c>
      <c r="Q9378" s="24" t="str">
        <f t="shared" si="733"/>
        <v/>
      </c>
      <c r="R9378" s="24" t="str">
        <f t="shared" si="734"/>
        <v/>
      </c>
      <c r="S9378" s="27" t="str">
        <f t="shared" si="735"/>
        <v/>
      </c>
    </row>
    <row r="9379" spans="2:19" x14ac:dyDescent="0.3">
      <c r="B9379" s="24" t="str">
        <f>_xlfn.IFNA(VLOOKUP(A9379,list!B:C,2,FALSE),"")</f>
        <v/>
      </c>
      <c r="D9379" s="24" t="str">
        <f>_xlfn.IFNA(VLOOKUP(C9379,list!$G$2:$I$10,2,FALSE),"")</f>
        <v/>
      </c>
      <c r="E9379" s="24" t="str">
        <f>_xlfn.IFNA(VLOOKUP(C9379,list!G:I,3,FALSE),"")</f>
        <v/>
      </c>
      <c r="O9379" s="26" t="str">
        <f t="shared" si="732"/>
        <v/>
      </c>
      <c r="P9379" s="28" t="str">
        <f t="shared" si="736"/>
        <v/>
      </c>
      <c r="Q9379" s="24" t="str">
        <f t="shared" si="733"/>
        <v/>
      </c>
      <c r="R9379" s="24" t="str">
        <f t="shared" si="734"/>
        <v/>
      </c>
      <c r="S9379" s="27" t="str">
        <f t="shared" si="735"/>
        <v/>
      </c>
    </row>
    <row r="9380" spans="2:19" x14ac:dyDescent="0.3">
      <c r="B9380" s="24" t="str">
        <f>_xlfn.IFNA(VLOOKUP(A9380,list!B:C,2,FALSE),"")</f>
        <v/>
      </c>
      <c r="D9380" s="24" t="str">
        <f>_xlfn.IFNA(VLOOKUP(C9380,list!$G$2:$I$10,2,FALSE),"")</f>
        <v/>
      </c>
      <c r="E9380" s="24" t="str">
        <f>_xlfn.IFNA(VLOOKUP(C9380,list!G:I,3,FALSE),"")</f>
        <v/>
      </c>
      <c r="O9380" s="26" t="str">
        <f t="shared" si="732"/>
        <v/>
      </c>
      <c r="P9380" s="28" t="str">
        <f t="shared" si="736"/>
        <v/>
      </c>
      <c r="Q9380" s="24" t="str">
        <f t="shared" si="733"/>
        <v/>
      </c>
      <c r="R9380" s="24" t="str">
        <f t="shared" si="734"/>
        <v/>
      </c>
      <c r="S9380" s="27" t="str">
        <f t="shared" si="735"/>
        <v/>
      </c>
    </row>
    <row r="9381" spans="2:19" x14ac:dyDescent="0.3">
      <c r="B9381" s="24" t="str">
        <f>_xlfn.IFNA(VLOOKUP(A9381,list!B:C,2,FALSE),"")</f>
        <v/>
      </c>
      <c r="D9381" s="24" t="str">
        <f>_xlfn.IFNA(VLOOKUP(C9381,list!$G$2:$I$10,2,FALSE),"")</f>
        <v/>
      </c>
      <c r="E9381" s="24" t="str">
        <f>_xlfn.IFNA(VLOOKUP(C9381,list!G:I,3,FALSE),"")</f>
        <v/>
      </c>
      <c r="O9381" s="26" t="str">
        <f t="shared" si="732"/>
        <v/>
      </c>
      <c r="P9381" s="28" t="str">
        <f t="shared" si="736"/>
        <v/>
      </c>
      <c r="Q9381" s="24" t="str">
        <f t="shared" si="733"/>
        <v/>
      </c>
      <c r="R9381" s="24" t="str">
        <f t="shared" si="734"/>
        <v/>
      </c>
      <c r="S9381" s="27" t="str">
        <f t="shared" si="735"/>
        <v/>
      </c>
    </row>
    <row r="9382" spans="2:19" x14ac:dyDescent="0.3">
      <c r="B9382" s="24" t="str">
        <f>_xlfn.IFNA(VLOOKUP(A9382,list!B:C,2,FALSE),"")</f>
        <v/>
      </c>
      <c r="D9382" s="24" t="str">
        <f>_xlfn.IFNA(VLOOKUP(C9382,list!$G$2:$I$10,2,FALSE),"")</f>
        <v/>
      </c>
      <c r="E9382" s="24" t="str">
        <f>_xlfn.IFNA(VLOOKUP(C9382,list!G:I,3,FALSE),"")</f>
        <v/>
      </c>
      <c r="O9382" s="26" t="str">
        <f t="shared" si="732"/>
        <v/>
      </c>
      <c r="P9382" s="28" t="str">
        <f t="shared" si="736"/>
        <v/>
      </c>
      <c r="Q9382" s="24" t="str">
        <f t="shared" si="733"/>
        <v/>
      </c>
      <c r="R9382" s="24" t="str">
        <f t="shared" si="734"/>
        <v/>
      </c>
      <c r="S9382" s="27" t="str">
        <f t="shared" si="735"/>
        <v/>
      </c>
    </row>
    <row r="9383" spans="2:19" x14ac:dyDescent="0.3">
      <c r="B9383" s="24" t="str">
        <f>_xlfn.IFNA(VLOOKUP(A9383,list!B:C,2,FALSE),"")</f>
        <v/>
      </c>
      <c r="D9383" s="24" t="str">
        <f>_xlfn.IFNA(VLOOKUP(C9383,list!$G$2:$I$10,2,FALSE),"")</f>
        <v/>
      </c>
      <c r="E9383" s="24" t="str">
        <f>_xlfn.IFNA(VLOOKUP(C9383,list!G:I,3,FALSE),"")</f>
        <v/>
      </c>
      <c r="O9383" s="26" t="str">
        <f t="shared" si="732"/>
        <v/>
      </c>
      <c r="P9383" s="28" t="str">
        <f t="shared" si="736"/>
        <v/>
      </c>
      <c r="Q9383" s="24" t="str">
        <f t="shared" si="733"/>
        <v/>
      </c>
      <c r="R9383" s="24" t="str">
        <f t="shared" si="734"/>
        <v/>
      </c>
      <c r="S9383" s="27" t="str">
        <f t="shared" si="735"/>
        <v/>
      </c>
    </row>
    <row r="9384" spans="2:19" x14ac:dyDescent="0.3">
      <c r="B9384" s="24" t="str">
        <f>_xlfn.IFNA(VLOOKUP(A9384,list!B:C,2,FALSE),"")</f>
        <v/>
      </c>
      <c r="D9384" s="24" t="str">
        <f>_xlfn.IFNA(VLOOKUP(C9384,list!$G$2:$I$10,2,FALSE),"")</f>
        <v/>
      </c>
      <c r="E9384" s="24" t="str">
        <f>_xlfn.IFNA(VLOOKUP(C9384,list!G:I,3,FALSE),"")</f>
        <v/>
      </c>
      <c r="O9384" s="26" t="str">
        <f t="shared" si="732"/>
        <v/>
      </c>
      <c r="P9384" s="28" t="str">
        <f t="shared" si="736"/>
        <v/>
      </c>
      <c r="Q9384" s="24" t="str">
        <f t="shared" si="733"/>
        <v/>
      </c>
      <c r="R9384" s="24" t="str">
        <f t="shared" si="734"/>
        <v/>
      </c>
      <c r="S9384" s="27" t="str">
        <f t="shared" si="735"/>
        <v/>
      </c>
    </row>
    <row r="9385" spans="2:19" x14ac:dyDescent="0.3">
      <c r="B9385" s="24" t="str">
        <f>_xlfn.IFNA(VLOOKUP(A9385,list!B:C,2,FALSE),"")</f>
        <v/>
      </c>
      <c r="D9385" s="24" t="str">
        <f>_xlfn.IFNA(VLOOKUP(C9385,list!$G$2:$I$10,2,FALSE),"")</f>
        <v/>
      </c>
      <c r="E9385" s="24" t="str">
        <f>_xlfn.IFNA(VLOOKUP(C9385,list!G:I,3,FALSE),"")</f>
        <v/>
      </c>
      <c r="O9385" s="26" t="str">
        <f t="shared" si="732"/>
        <v/>
      </c>
      <c r="P9385" s="28" t="str">
        <f t="shared" si="736"/>
        <v/>
      </c>
      <c r="Q9385" s="24" t="str">
        <f t="shared" si="733"/>
        <v/>
      </c>
      <c r="R9385" s="24" t="str">
        <f t="shared" si="734"/>
        <v/>
      </c>
      <c r="S9385" s="27" t="str">
        <f t="shared" si="735"/>
        <v/>
      </c>
    </row>
    <row r="9386" spans="2:19" x14ac:dyDescent="0.3">
      <c r="B9386" s="24" t="str">
        <f>_xlfn.IFNA(VLOOKUP(A9386,list!B:C,2,FALSE),"")</f>
        <v/>
      </c>
      <c r="D9386" s="24" t="str">
        <f>_xlfn.IFNA(VLOOKUP(C9386,list!$G$2:$I$10,2,FALSE),"")</f>
        <v/>
      </c>
      <c r="E9386" s="24" t="str">
        <f>_xlfn.IFNA(VLOOKUP(C9386,list!G:I,3,FALSE),"")</f>
        <v/>
      </c>
      <c r="O9386" s="26" t="str">
        <f t="shared" si="732"/>
        <v/>
      </c>
      <c r="P9386" s="28" t="str">
        <f t="shared" si="736"/>
        <v/>
      </c>
      <c r="Q9386" s="24" t="str">
        <f t="shared" si="733"/>
        <v/>
      </c>
      <c r="R9386" s="24" t="str">
        <f t="shared" si="734"/>
        <v/>
      </c>
      <c r="S9386" s="27" t="str">
        <f t="shared" si="735"/>
        <v/>
      </c>
    </row>
    <row r="9387" spans="2:19" x14ac:dyDescent="0.3">
      <c r="B9387" s="24" t="str">
        <f>_xlfn.IFNA(VLOOKUP(A9387,list!B:C,2,FALSE),"")</f>
        <v/>
      </c>
      <c r="D9387" s="24" t="str">
        <f>_xlfn.IFNA(VLOOKUP(C9387,list!$G$2:$I$10,2,FALSE),"")</f>
        <v/>
      </c>
      <c r="E9387" s="24" t="str">
        <f>_xlfn.IFNA(VLOOKUP(C9387,list!G:I,3,FALSE),"")</f>
        <v/>
      </c>
      <c r="O9387" s="26" t="str">
        <f t="shared" si="732"/>
        <v/>
      </c>
      <c r="P9387" s="28" t="str">
        <f t="shared" si="736"/>
        <v/>
      </c>
      <c r="Q9387" s="24" t="str">
        <f t="shared" si="733"/>
        <v/>
      </c>
      <c r="R9387" s="24" t="str">
        <f t="shared" si="734"/>
        <v/>
      </c>
      <c r="S9387" s="27" t="str">
        <f t="shared" si="735"/>
        <v/>
      </c>
    </row>
    <row r="9388" spans="2:19" x14ac:dyDescent="0.3">
      <c r="B9388" s="24" t="str">
        <f>_xlfn.IFNA(VLOOKUP(A9388,list!B:C,2,FALSE),"")</f>
        <v/>
      </c>
      <c r="D9388" s="24" t="str">
        <f>_xlfn.IFNA(VLOOKUP(C9388,list!$G$2:$I$10,2,FALSE),"")</f>
        <v/>
      </c>
      <c r="E9388" s="24" t="str">
        <f>_xlfn.IFNA(VLOOKUP(C9388,list!G:I,3,FALSE),"")</f>
        <v/>
      </c>
      <c r="O9388" s="26" t="str">
        <f t="shared" si="732"/>
        <v/>
      </c>
      <c r="P9388" s="28" t="str">
        <f t="shared" si="736"/>
        <v/>
      </c>
      <c r="Q9388" s="24" t="str">
        <f t="shared" si="733"/>
        <v/>
      </c>
      <c r="R9388" s="24" t="str">
        <f t="shared" si="734"/>
        <v/>
      </c>
      <c r="S9388" s="27" t="str">
        <f t="shared" si="735"/>
        <v/>
      </c>
    </row>
    <row r="9389" spans="2:19" x14ac:dyDescent="0.3">
      <c r="B9389" s="24" t="str">
        <f>_xlfn.IFNA(VLOOKUP(A9389,list!B:C,2,FALSE),"")</f>
        <v/>
      </c>
      <c r="D9389" s="24" t="str">
        <f>_xlfn.IFNA(VLOOKUP(C9389,list!$G$2:$I$10,2,FALSE),"")</f>
        <v/>
      </c>
      <c r="E9389" s="24" t="str">
        <f>_xlfn.IFNA(VLOOKUP(C9389,list!G:I,3,FALSE),"")</f>
        <v/>
      </c>
      <c r="O9389" s="26" t="str">
        <f t="shared" si="732"/>
        <v/>
      </c>
      <c r="P9389" s="28" t="str">
        <f t="shared" si="736"/>
        <v/>
      </c>
      <c r="Q9389" s="24" t="str">
        <f t="shared" si="733"/>
        <v/>
      </c>
      <c r="R9389" s="24" t="str">
        <f t="shared" si="734"/>
        <v/>
      </c>
      <c r="S9389" s="27" t="str">
        <f t="shared" si="735"/>
        <v/>
      </c>
    </row>
    <row r="9390" spans="2:19" x14ac:dyDescent="0.3">
      <c r="B9390" s="24" t="str">
        <f>_xlfn.IFNA(VLOOKUP(A9390,list!B:C,2,FALSE),"")</f>
        <v/>
      </c>
      <c r="D9390" s="24" t="str">
        <f>_xlfn.IFNA(VLOOKUP(C9390,list!$G$2:$I$10,2,FALSE),"")</f>
        <v/>
      </c>
      <c r="E9390" s="24" t="str">
        <f>_xlfn.IFNA(VLOOKUP(C9390,list!G:I,3,FALSE),"")</f>
        <v/>
      </c>
      <c r="O9390" s="26" t="str">
        <f t="shared" si="732"/>
        <v/>
      </c>
      <c r="P9390" s="28" t="str">
        <f t="shared" si="736"/>
        <v/>
      </c>
      <c r="Q9390" s="24" t="str">
        <f t="shared" si="733"/>
        <v/>
      </c>
      <c r="R9390" s="24" t="str">
        <f t="shared" si="734"/>
        <v/>
      </c>
      <c r="S9390" s="27" t="str">
        <f t="shared" si="735"/>
        <v/>
      </c>
    </row>
    <row r="9391" spans="2:19" x14ac:dyDescent="0.3">
      <c r="B9391" s="24" t="str">
        <f>_xlfn.IFNA(VLOOKUP(A9391,list!B:C,2,FALSE),"")</f>
        <v/>
      </c>
      <c r="D9391" s="24" t="str">
        <f>_xlfn.IFNA(VLOOKUP(C9391,list!$G$2:$I$10,2,FALSE),"")</f>
        <v/>
      </c>
      <c r="E9391" s="24" t="str">
        <f>_xlfn.IFNA(VLOOKUP(C9391,list!G:I,3,FALSE),"")</f>
        <v/>
      </c>
      <c r="O9391" s="26" t="str">
        <f t="shared" si="732"/>
        <v/>
      </c>
      <c r="P9391" s="28" t="str">
        <f t="shared" si="736"/>
        <v/>
      </c>
      <c r="Q9391" s="24" t="str">
        <f t="shared" si="733"/>
        <v/>
      </c>
      <c r="R9391" s="24" t="str">
        <f t="shared" si="734"/>
        <v/>
      </c>
      <c r="S9391" s="27" t="str">
        <f t="shared" si="735"/>
        <v/>
      </c>
    </row>
    <row r="9392" spans="2:19" x14ac:dyDescent="0.3">
      <c r="B9392" s="24" t="str">
        <f>_xlfn.IFNA(VLOOKUP(A9392,list!B:C,2,FALSE),"")</f>
        <v/>
      </c>
      <c r="D9392" s="24" t="str">
        <f>_xlfn.IFNA(VLOOKUP(C9392,list!$G$2:$I$10,2,FALSE),"")</f>
        <v/>
      </c>
      <c r="E9392" s="24" t="str">
        <f>_xlfn.IFNA(VLOOKUP(C9392,list!G:I,3,FALSE),"")</f>
        <v/>
      </c>
      <c r="O9392" s="26" t="str">
        <f t="shared" si="732"/>
        <v/>
      </c>
      <c r="P9392" s="28" t="str">
        <f t="shared" si="736"/>
        <v/>
      </c>
      <c r="Q9392" s="24" t="str">
        <f t="shared" si="733"/>
        <v/>
      </c>
      <c r="R9392" s="24" t="str">
        <f t="shared" si="734"/>
        <v/>
      </c>
      <c r="S9392" s="27" t="str">
        <f t="shared" si="735"/>
        <v/>
      </c>
    </row>
    <row r="9393" spans="2:19" x14ac:dyDescent="0.3">
      <c r="B9393" s="24" t="str">
        <f>_xlfn.IFNA(VLOOKUP(A9393,list!B:C,2,FALSE),"")</f>
        <v/>
      </c>
      <c r="D9393" s="24" t="str">
        <f>_xlfn.IFNA(VLOOKUP(C9393,list!$G$2:$I$10,2,FALSE),"")</f>
        <v/>
      </c>
      <c r="E9393" s="24" t="str">
        <f>_xlfn.IFNA(VLOOKUP(C9393,list!G:I,3,FALSE),"")</f>
        <v/>
      </c>
      <c r="O9393" s="26" t="str">
        <f t="shared" si="732"/>
        <v/>
      </c>
      <c r="P9393" s="28" t="str">
        <f t="shared" si="736"/>
        <v/>
      </c>
      <c r="Q9393" s="24" t="str">
        <f t="shared" si="733"/>
        <v/>
      </c>
      <c r="R9393" s="24" t="str">
        <f t="shared" si="734"/>
        <v/>
      </c>
      <c r="S9393" s="27" t="str">
        <f t="shared" si="735"/>
        <v/>
      </c>
    </row>
    <row r="9394" spans="2:19" x14ac:dyDescent="0.3">
      <c r="B9394" s="24" t="str">
        <f>_xlfn.IFNA(VLOOKUP(A9394,list!B:C,2,FALSE),"")</f>
        <v/>
      </c>
      <c r="D9394" s="24" t="str">
        <f>_xlfn.IFNA(VLOOKUP(C9394,list!$G$2:$I$10,2,FALSE),"")</f>
        <v/>
      </c>
      <c r="E9394" s="24" t="str">
        <f>_xlfn.IFNA(VLOOKUP(C9394,list!G:I,3,FALSE),"")</f>
        <v/>
      </c>
      <c r="O9394" s="26" t="str">
        <f t="shared" si="732"/>
        <v/>
      </c>
      <c r="P9394" s="28" t="str">
        <f t="shared" si="736"/>
        <v/>
      </c>
      <c r="Q9394" s="24" t="str">
        <f t="shared" si="733"/>
        <v/>
      </c>
      <c r="R9394" s="24" t="str">
        <f t="shared" si="734"/>
        <v/>
      </c>
      <c r="S9394" s="27" t="str">
        <f t="shared" si="735"/>
        <v/>
      </c>
    </row>
    <row r="9395" spans="2:19" x14ac:dyDescent="0.3">
      <c r="B9395" s="24" t="str">
        <f>_xlfn.IFNA(VLOOKUP(A9395,list!B:C,2,FALSE),"")</f>
        <v/>
      </c>
      <c r="D9395" s="24" t="str">
        <f>_xlfn.IFNA(VLOOKUP(C9395,list!$G$2:$I$10,2,FALSE),"")</f>
        <v/>
      </c>
      <c r="E9395" s="24" t="str">
        <f>_xlfn.IFNA(VLOOKUP(C9395,list!G:I,3,FALSE),"")</f>
        <v/>
      </c>
      <c r="O9395" s="26" t="str">
        <f t="shared" si="732"/>
        <v/>
      </c>
      <c r="P9395" s="28" t="str">
        <f t="shared" si="736"/>
        <v/>
      </c>
      <c r="Q9395" s="24" t="str">
        <f t="shared" si="733"/>
        <v/>
      </c>
      <c r="R9395" s="24" t="str">
        <f t="shared" si="734"/>
        <v/>
      </c>
      <c r="S9395" s="27" t="str">
        <f t="shared" si="735"/>
        <v/>
      </c>
    </row>
    <row r="9396" spans="2:19" x14ac:dyDescent="0.3">
      <c r="B9396" s="24" t="str">
        <f>_xlfn.IFNA(VLOOKUP(A9396,list!B:C,2,FALSE),"")</f>
        <v/>
      </c>
      <c r="D9396" s="24" t="str">
        <f>_xlfn.IFNA(VLOOKUP(C9396,list!$G$2:$I$10,2,FALSE),"")</f>
        <v/>
      </c>
      <c r="E9396" s="24" t="str">
        <f>_xlfn.IFNA(VLOOKUP(C9396,list!G:I,3,FALSE),"")</f>
        <v/>
      </c>
      <c r="O9396" s="26" t="str">
        <f t="shared" si="732"/>
        <v/>
      </c>
      <c r="P9396" s="28" t="str">
        <f t="shared" si="736"/>
        <v/>
      </c>
      <c r="Q9396" s="24" t="str">
        <f t="shared" si="733"/>
        <v/>
      </c>
      <c r="R9396" s="24" t="str">
        <f t="shared" si="734"/>
        <v/>
      </c>
      <c r="S9396" s="27" t="str">
        <f t="shared" si="735"/>
        <v/>
      </c>
    </row>
    <row r="9397" spans="2:19" x14ac:dyDescent="0.3">
      <c r="B9397" s="24" t="str">
        <f>_xlfn.IFNA(VLOOKUP(A9397,list!B:C,2,FALSE),"")</f>
        <v/>
      </c>
      <c r="D9397" s="24" t="str">
        <f>_xlfn.IFNA(VLOOKUP(C9397,list!$G$2:$I$10,2,FALSE),"")</f>
        <v/>
      </c>
      <c r="E9397" s="24" t="str">
        <f>_xlfn.IFNA(VLOOKUP(C9397,list!G:I,3,FALSE),"")</f>
        <v/>
      </c>
      <c r="O9397" s="26" t="str">
        <f t="shared" si="732"/>
        <v/>
      </c>
      <c r="P9397" s="28" t="str">
        <f t="shared" si="736"/>
        <v/>
      </c>
      <c r="Q9397" s="24" t="str">
        <f t="shared" si="733"/>
        <v/>
      </c>
      <c r="R9397" s="24" t="str">
        <f t="shared" si="734"/>
        <v/>
      </c>
      <c r="S9397" s="27" t="str">
        <f t="shared" si="735"/>
        <v/>
      </c>
    </row>
    <row r="9398" spans="2:19" x14ac:dyDescent="0.3">
      <c r="B9398" s="24" t="str">
        <f>_xlfn.IFNA(VLOOKUP(A9398,list!B:C,2,FALSE),"")</f>
        <v/>
      </c>
      <c r="D9398" s="24" t="str">
        <f>_xlfn.IFNA(VLOOKUP(C9398,list!$G$2:$I$10,2,FALSE),"")</f>
        <v/>
      </c>
      <c r="E9398" s="24" t="str">
        <f>_xlfn.IFNA(VLOOKUP(C9398,list!G:I,3,FALSE),"")</f>
        <v/>
      </c>
      <c r="O9398" s="26" t="str">
        <f t="shared" si="732"/>
        <v/>
      </c>
      <c r="P9398" s="28" t="str">
        <f t="shared" si="736"/>
        <v/>
      </c>
      <c r="Q9398" s="24" t="str">
        <f t="shared" si="733"/>
        <v/>
      </c>
      <c r="R9398" s="24" t="str">
        <f t="shared" si="734"/>
        <v/>
      </c>
      <c r="S9398" s="27" t="str">
        <f t="shared" si="735"/>
        <v/>
      </c>
    </row>
    <row r="9399" spans="2:19" x14ac:dyDescent="0.3">
      <c r="B9399" s="24" t="str">
        <f>_xlfn.IFNA(VLOOKUP(A9399,list!B:C,2,FALSE),"")</f>
        <v/>
      </c>
      <c r="D9399" s="24" t="str">
        <f>_xlfn.IFNA(VLOOKUP(C9399,list!$G$2:$I$10,2,FALSE),"")</f>
        <v/>
      </c>
      <c r="E9399" s="24" t="str">
        <f>_xlfn.IFNA(VLOOKUP(C9399,list!G:I,3,FALSE),"")</f>
        <v/>
      </c>
      <c r="O9399" s="26" t="str">
        <f t="shared" si="732"/>
        <v/>
      </c>
      <c r="P9399" s="28" t="str">
        <f t="shared" si="736"/>
        <v/>
      </c>
      <c r="Q9399" s="24" t="str">
        <f t="shared" si="733"/>
        <v/>
      </c>
      <c r="R9399" s="24" t="str">
        <f t="shared" si="734"/>
        <v/>
      </c>
      <c r="S9399" s="27" t="str">
        <f t="shared" si="735"/>
        <v/>
      </c>
    </row>
    <row r="9400" spans="2:19" x14ac:dyDescent="0.3">
      <c r="B9400" s="24" t="str">
        <f>_xlfn.IFNA(VLOOKUP(A9400,list!B:C,2,FALSE),"")</f>
        <v/>
      </c>
      <c r="D9400" s="24" t="str">
        <f>_xlfn.IFNA(VLOOKUP(C9400,list!$G$2:$I$10,2,FALSE),"")</f>
        <v/>
      </c>
      <c r="E9400" s="24" t="str">
        <f>_xlfn.IFNA(VLOOKUP(C9400,list!G:I,3,FALSE),"")</f>
        <v/>
      </c>
      <c r="O9400" s="26" t="str">
        <f t="shared" si="732"/>
        <v/>
      </c>
      <c r="P9400" s="28" t="str">
        <f t="shared" si="736"/>
        <v/>
      </c>
      <c r="Q9400" s="24" t="str">
        <f t="shared" si="733"/>
        <v/>
      </c>
      <c r="R9400" s="24" t="str">
        <f t="shared" si="734"/>
        <v/>
      </c>
      <c r="S9400" s="27" t="str">
        <f t="shared" si="735"/>
        <v/>
      </c>
    </row>
    <row r="9401" spans="2:19" x14ac:dyDescent="0.3">
      <c r="B9401" s="24" t="str">
        <f>_xlfn.IFNA(VLOOKUP(A9401,list!B:C,2,FALSE),"")</f>
        <v/>
      </c>
      <c r="D9401" s="24" t="str">
        <f>_xlfn.IFNA(VLOOKUP(C9401,list!$G$2:$I$10,2,FALSE),"")</f>
        <v/>
      </c>
      <c r="E9401" s="24" t="str">
        <f>_xlfn.IFNA(VLOOKUP(C9401,list!G:I,3,FALSE),"")</f>
        <v/>
      </c>
      <c r="O9401" s="26" t="str">
        <f t="shared" si="732"/>
        <v/>
      </c>
      <c r="P9401" s="28" t="str">
        <f t="shared" si="736"/>
        <v/>
      </c>
      <c r="Q9401" s="24" t="str">
        <f t="shared" si="733"/>
        <v/>
      </c>
      <c r="R9401" s="24" t="str">
        <f t="shared" si="734"/>
        <v/>
      </c>
      <c r="S9401" s="27" t="str">
        <f t="shared" si="735"/>
        <v/>
      </c>
    </row>
    <row r="9402" spans="2:19" x14ac:dyDescent="0.3">
      <c r="B9402" s="24" t="str">
        <f>_xlfn.IFNA(VLOOKUP(A9402,list!B:C,2,FALSE),"")</f>
        <v/>
      </c>
      <c r="D9402" s="24" t="str">
        <f>_xlfn.IFNA(VLOOKUP(C9402,list!$G$2:$I$10,2,FALSE),"")</f>
        <v/>
      </c>
      <c r="E9402" s="24" t="str">
        <f>_xlfn.IFNA(VLOOKUP(C9402,list!G:I,3,FALSE),"")</f>
        <v/>
      </c>
      <c r="O9402" s="26" t="str">
        <f t="shared" si="732"/>
        <v/>
      </c>
      <c r="P9402" s="28" t="str">
        <f t="shared" si="736"/>
        <v/>
      </c>
      <c r="Q9402" s="24" t="str">
        <f t="shared" si="733"/>
        <v/>
      </c>
      <c r="R9402" s="24" t="str">
        <f t="shared" si="734"/>
        <v/>
      </c>
      <c r="S9402" s="27" t="str">
        <f t="shared" si="735"/>
        <v/>
      </c>
    </row>
    <row r="9403" spans="2:19" x14ac:dyDescent="0.3">
      <c r="B9403" s="24" t="str">
        <f>_xlfn.IFNA(VLOOKUP(A9403,list!B:C,2,FALSE),"")</f>
        <v/>
      </c>
      <c r="D9403" s="24" t="str">
        <f>_xlfn.IFNA(VLOOKUP(C9403,list!$G$2:$I$10,2,FALSE),"")</f>
        <v/>
      </c>
      <c r="E9403" s="24" t="str">
        <f>_xlfn.IFNA(VLOOKUP(C9403,list!G:I,3,FALSE),"")</f>
        <v/>
      </c>
      <c r="O9403" s="26" t="str">
        <f t="shared" si="732"/>
        <v/>
      </c>
      <c r="P9403" s="28" t="str">
        <f t="shared" si="736"/>
        <v/>
      </c>
      <c r="Q9403" s="24" t="str">
        <f t="shared" si="733"/>
        <v/>
      </c>
      <c r="R9403" s="24" t="str">
        <f t="shared" si="734"/>
        <v/>
      </c>
      <c r="S9403" s="27" t="str">
        <f t="shared" si="735"/>
        <v/>
      </c>
    </row>
    <row r="9404" spans="2:19" x14ac:dyDescent="0.3">
      <c r="B9404" s="24" t="str">
        <f>_xlfn.IFNA(VLOOKUP(A9404,list!B:C,2,FALSE),"")</f>
        <v/>
      </c>
      <c r="D9404" s="24" t="str">
        <f>_xlfn.IFNA(VLOOKUP(C9404,list!$G$2:$I$10,2,FALSE),"")</f>
        <v/>
      </c>
      <c r="E9404" s="24" t="str">
        <f>_xlfn.IFNA(VLOOKUP(C9404,list!G:I,3,FALSE),"")</f>
        <v/>
      </c>
      <c r="O9404" s="26" t="str">
        <f t="shared" si="732"/>
        <v/>
      </c>
      <c r="P9404" s="28" t="str">
        <f t="shared" si="736"/>
        <v/>
      </c>
      <c r="Q9404" s="24" t="str">
        <f t="shared" si="733"/>
        <v/>
      </c>
      <c r="R9404" s="24" t="str">
        <f t="shared" si="734"/>
        <v/>
      </c>
      <c r="S9404" s="27" t="str">
        <f t="shared" si="735"/>
        <v/>
      </c>
    </row>
    <row r="9405" spans="2:19" x14ac:dyDescent="0.3">
      <c r="B9405" s="24" t="str">
        <f>_xlfn.IFNA(VLOOKUP(A9405,list!B:C,2,FALSE),"")</f>
        <v/>
      </c>
      <c r="D9405" s="24" t="str">
        <f>_xlfn.IFNA(VLOOKUP(C9405,list!$G$2:$I$10,2,FALSE),"")</f>
        <v/>
      </c>
      <c r="E9405" s="24" t="str">
        <f>_xlfn.IFNA(VLOOKUP(C9405,list!G:I,3,FALSE),"")</f>
        <v/>
      </c>
      <c r="O9405" s="26" t="str">
        <f t="shared" si="732"/>
        <v/>
      </c>
      <c r="P9405" s="28" t="str">
        <f t="shared" si="736"/>
        <v/>
      </c>
      <c r="Q9405" s="24" t="str">
        <f t="shared" si="733"/>
        <v/>
      </c>
      <c r="R9405" s="24" t="str">
        <f t="shared" si="734"/>
        <v/>
      </c>
      <c r="S9405" s="27" t="str">
        <f t="shared" si="735"/>
        <v/>
      </c>
    </row>
    <row r="9406" spans="2:19" x14ac:dyDescent="0.3">
      <c r="B9406" s="24" t="str">
        <f>_xlfn.IFNA(VLOOKUP(A9406,list!B:C,2,FALSE),"")</f>
        <v/>
      </c>
      <c r="D9406" s="24" t="str">
        <f>_xlfn.IFNA(VLOOKUP(C9406,list!$G$2:$I$10,2,FALSE),"")</f>
        <v/>
      </c>
      <c r="E9406" s="24" t="str">
        <f>_xlfn.IFNA(VLOOKUP(C9406,list!G:I,3,FALSE),"")</f>
        <v/>
      </c>
      <c r="O9406" s="26" t="str">
        <f t="shared" si="732"/>
        <v/>
      </c>
      <c r="P9406" s="28" t="str">
        <f t="shared" si="736"/>
        <v/>
      </c>
      <c r="Q9406" s="24" t="str">
        <f t="shared" si="733"/>
        <v/>
      </c>
      <c r="R9406" s="24" t="str">
        <f t="shared" si="734"/>
        <v/>
      </c>
      <c r="S9406" s="27" t="str">
        <f t="shared" si="735"/>
        <v/>
      </c>
    </row>
    <row r="9407" spans="2:19" x14ac:dyDescent="0.3">
      <c r="B9407" s="24" t="str">
        <f>_xlfn.IFNA(VLOOKUP(A9407,list!B:C,2,FALSE),"")</f>
        <v/>
      </c>
      <c r="D9407" s="24" t="str">
        <f>_xlfn.IFNA(VLOOKUP(C9407,list!$G$2:$I$10,2,FALSE),"")</f>
        <v/>
      </c>
      <c r="E9407" s="24" t="str">
        <f>_xlfn.IFNA(VLOOKUP(C9407,list!G:I,3,FALSE),"")</f>
        <v/>
      </c>
      <c r="O9407" s="26" t="str">
        <f t="shared" si="732"/>
        <v/>
      </c>
      <c r="P9407" s="28" t="str">
        <f t="shared" si="736"/>
        <v/>
      </c>
      <c r="Q9407" s="24" t="str">
        <f t="shared" si="733"/>
        <v/>
      </c>
      <c r="R9407" s="24" t="str">
        <f t="shared" si="734"/>
        <v/>
      </c>
      <c r="S9407" s="27" t="str">
        <f t="shared" si="735"/>
        <v/>
      </c>
    </row>
    <row r="9408" spans="2:19" x14ac:dyDescent="0.3">
      <c r="B9408" s="24" t="str">
        <f>_xlfn.IFNA(VLOOKUP(A9408,list!B:C,2,FALSE),"")</f>
        <v/>
      </c>
      <c r="D9408" s="24" t="str">
        <f>_xlfn.IFNA(VLOOKUP(C9408,list!$G$2:$I$10,2,FALSE),"")</f>
        <v/>
      </c>
      <c r="E9408" s="24" t="str">
        <f>_xlfn.IFNA(VLOOKUP(C9408,list!G:I,3,FALSE),"")</f>
        <v/>
      </c>
      <c r="O9408" s="26" t="str">
        <f t="shared" si="732"/>
        <v/>
      </c>
      <c r="P9408" s="28" t="str">
        <f t="shared" si="736"/>
        <v/>
      </c>
      <c r="Q9408" s="24" t="str">
        <f t="shared" si="733"/>
        <v/>
      </c>
      <c r="R9408" s="24" t="str">
        <f t="shared" si="734"/>
        <v/>
      </c>
      <c r="S9408" s="27" t="str">
        <f t="shared" si="735"/>
        <v/>
      </c>
    </row>
    <row r="9409" spans="2:19" x14ac:dyDescent="0.3">
      <c r="B9409" s="24" t="str">
        <f>_xlfn.IFNA(VLOOKUP(A9409,list!B:C,2,FALSE),"")</f>
        <v/>
      </c>
      <c r="D9409" s="24" t="str">
        <f>_xlfn.IFNA(VLOOKUP(C9409,list!$G$2:$I$10,2,FALSE),"")</f>
        <v/>
      </c>
      <c r="E9409" s="24" t="str">
        <f>_xlfn.IFNA(VLOOKUP(C9409,list!G:I,3,FALSE),"")</f>
        <v/>
      </c>
      <c r="O9409" s="26" t="str">
        <f t="shared" si="732"/>
        <v/>
      </c>
      <c r="P9409" s="28" t="str">
        <f t="shared" si="736"/>
        <v/>
      </c>
      <c r="Q9409" s="24" t="str">
        <f t="shared" si="733"/>
        <v/>
      </c>
      <c r="R9409" s="24" t="str">
        <f t="shared" si="734"/>
        <v/>
      </c>
      <c r="S9409" s="27" t="str">
        <f t="shared" si="735"/>
        <v/>
      </c>
    </row>
    <row r="9410" spans="2:19" x14ac:dyDescent="0.3">
      <c r="B9410" s="24" t="str">
        <f>_xlfn.IFNA(VLOOKUP(A9410,list!B:C,2,FALSE),"")</f>
        <v/>
      </c>
      <c r="D9410" s="24" t="str">
        <f>_xlfn.IFNA(VLOOKUP(C9410,list!$G$2:$I$10,2,FALSE),"")</f>
        <v/>
      </c>
      <c r="E9410" s="24" t="str">
        <f>_xlfn.IFNA(VLOOKUP(C9410,list!G:I,3,FALSE),"")</f>
        <v/>
      </c>
      <c r="O9410" s="26" t="str">
        <f t="shared" ref="O9410:O9473" si="737">IFERROR(IF(H9410="","",DATE(YEAR(H9410),MONTH(H9410),1)),"")</f>
        <v/>
      </c>
      <c r="P9410" s="28" t="str">
        <f t="shared" si="736"/>
        <v/>
      </c>
      <c r="Q9410" s="24" t="str">
        <f t="shared" ref="Q9410:Q9473" si="738">IFERROR(IF(J9410="","",MONTH(EOMONTH(J9410,(DAY(J9410)&gt;15)+0))),"")</f>
        <v/>
      </c>
      <c r="R9410" s="24" t="str">
        <f t="shared" ref="R9410:R9473" si="739">IFERROR(IF(J9410="","",IF(AND(MONTH(J9410)=12,Q9410=1),YEAR(J9410)+1,YEAR(J9410))),"")</f>
        <v/>
      </c>
      <c r="S9410" s="27" t="str">
        <f t="shared" ref="S9410:S9473" si="740">IF(OR(Q9410="",R9410=""),"",DATE(R9410,Q9410,1))</f>
        <v/>
      </c>
    </row>
    <row r="9411" spans="2:19" x14ac:dyDescent="0.3">
      <c r="B9411" s="24" t="str">
        <f>_xlfn.IFNA(VLOOKUP(A9411,list!B:C,2,FALSE),"")</f>
        <v/>
      </c>
      <c r="D9411" s="24" t="str">
        <f>_xlfn.IFNA(VLOOKUP(C9411,list!$G$2:$I$10,2,FALSE),"")</f>
        <v/>
      </c>
      <c r="E9411" s="24" t="str">
        <f>_xlfn.IFNA(VLOOKUP(C9411,list!G:I,3,FALSE),"")</f>
        <v/>
      </c>
      <c r="O9411" s="26" t="str">
        <f t="shared" si="737"/>
        <v/>
      </c>
      <c r="P9411" s="28" t="str">
        <f t="shared" ref="P9411:P9474" si="741">IFERROR(IF(J9411&gt;0,((J9411-H9411)/7),""),"")</f>
        <v/>
      </c>
      <c r="Q9411" s="24" t="str">
        <f t="shared" si="738"/>
        <v/>
      </c>
      <c r="R9411" s="24" t="str">
        <f t="shared" si="739"/>
        <v/>
      </c>
      <c r="S9411" s="27" t="str">
        <f t="shared" si="740"/>
        <v/>
      </c>
    </row>
    <row r="9412" spans="2:19" x14ac:dyDescent="0.3">
      <c r="B9412" s="24" t="str">
        <f>_xlfn.IFNA(VLOOKUP(A9412,list!B:C,2,FALSE),"")</f>
        <v/>
      </c>
      <c r="D9412" s="24" t="str">
        <f>_xlfn.IFNA(VLOOKUP(C9412,list!$G$2:$I$10,2,FALSE),"")</f>
        <v/>
      </c>
      <c r="E9412" s="24" t="str">
        <f>_xlfn.IFNA(VLOOKUP(C9412,list!G:I,3,FALSE),"")</f>
        <v/>
      </c>
      <c r="O9412" s="26" t="str">
        <f t="shared" si="737"/>
        <v/>
      </c>
      <c r="P9412" s="28" t="str">
        <f t="shared" si="741"/>
        <v/>
      </c>
      <c r="Q9412" s="24" t="str">
        <f t="shared" si="738"/>
        <v/>
      </c>
      <c r="R9412" s="24" t="str">
        <f t="shared" si="739"/>
        <v/>
      </c>
      <c r="S9412" s="27" t="str">
        <f t="shared" si="740"/>
        <v/>
      </c>
    </row>
    <row r="9413" spans="2:19" x14ac:dyDescent="0.3">
      <c r="B9413" s="24" t="str">
        <f>_xlfn.IFNA(VLOOKUP(A9413,list!B:C,2,FALSE),"")</f>
        <v/>
      </c>
      <c r="D9413" s="24" t="str">
        <f>_xlfn.IFNA(VLOOKUP(C9413,list!$G$2:$I$10,2,FALSE),"")</f>
        <v/>
      </c>
      <c r="E9413" s="24" t="str">
        <f>_xlfn.IFNA(VLOOKUP(C9413,list!G:I,3,FALSE),"")</f>
        <v/>
      </c>
      <c r="O9413" s="26" t="str">
        <f t="shared" si="737"/>
        <v/>
      </c>
      <c r="P9413" s="28" t="str">
        <f t="shared" si="741"/>
        <v/>
      </c>
      <c r="Q9413" s="24" t="str">
        <f t="shared" si="738"/>
        <v/>
      </c>
      <c r="R9413" s="24" t="str">
        <f t="shared" si="739"/>
        <v/>
      </c>
      <c r="S9413" s="27" t="str">
        <f t="shared" si="740"/>
        <v/>
      </c>
    </row>
    <row r="9414" spans="2:19" x14ac:dyDescent="0.3">
      <c r="B9414" s="24" t="str">
        <f>_xlfn.IFNA(VLOOKUP(A9414,list!B:C,2,FALSE),"")</f>
        <v/>
      </c>
      <c r="D9414" s="24" t="str">
        <f>_xlfn.IFNA(VLOOKUP(C9414,list!$G$2:$I$10,2,FALSE),"")</f>
        <v/>
      </c>
      <c r="E9414" s="24" t="str">
        <f>_xlfn.IFNA(VLOOKUP(C9414,list!G:I,3,FALSE),"")</f>
        <v/>
      </c>
      <c r="O9414" s="26" t="str">
        <f t="shared" si="737"/>
        <v/>
      </c>
      <c r="P9414" s="28" t="str">
        <f t="shared" si="741"/>
        <v/>
      </c>
      <c r="Q9414" s="24" t="str">
        <f t="shared" si="738"/>
        <v/>
      </c>
      <c r="R9414" s="24" t="str">
        <f t="shared" si="739"/>
        <v/>
      </c>
      <c r="S9414" s="27" t="str">
        <f t="shared" si="740"/>
        <v/>
      </c>
    </row>
    <row r="9415" spans="2:19" x14ac:dyDescent="0.3">
      <c r="B9415" s="24" t="str">
        <f>_xlfn.IFNA(VLOOKUP(A9415,list!B:C,2,FALSE),"")</f>
        <v/>
      </c>
      <c r="D9415" s="24" t="str">
        <f>_xlfn.IFNA(VLOOKUP(C9415,list!$G$2:$I$10,2,FALSE),"")</f>
        <v/>
      </c>
      <c r="E9415" s="24" t="str">
        <f>_xlfn.IFNA(VLOOKUP(C9415,list!G:I,3,FALSE),"")</f>
        <v/>
      </c>
      <c r="O9415" s="26" t="str">
        <f t="shared" si="737"/>
        <v/>
      </c>
      <c r="P9415" s="28" t="str">
        <f t="shared" si="741"/>
        <v/>
      </c>
      <c r="Q9415" s="24" t="str">
        <f t="shared" si="738"/>
        <v/>
      </c>
      <c r="R9415" s="24" t="str">
        <f t="shared" si="739"/>
        <v/>
      </c>
      <c r="S9415" s="27" t="str">
        <f t="shared" si="740"/>
        <v/>
      </c>
    </row>
    <row r="9416" spans="2:19" x14ac:dyDescent="0.3">
      <c r="B9416" s="24" t="str">
        <f>_xlfn.IFNA(VLOOKUP(A9416,list!B:C,2,FALSE),"")</f>
        <v/>
      </c>
      <c r="D9416" s="24" t="str">
        <f>_xlfn.IFNA(VLOOKUP(C9416,list!$G$2:$I$10,2,FALSE),"")</f>
        <v/>
      </c>
      <c r="E9416" s="24" t="str">
        <f>_xlfn.IFNA(VLOOKUP(C9416,list!G:I,3,FALSE),"")</f>
        <v/>
      </c>
      <c r="O9416" s="26" t="str">
        <f t="shared" si="737"/>
        <v/>
      </c>
      <c r="P9416" s="28" t="str">
        <f t="shared" si="741"/>
        <v/>
      </c>
      <c r="Q9416" s="24" t="str">
        <f t="shared" si="738"/>
        <v/>
      </c>
      <c r="R9416" s="24" t="str">
        <f t="shared" si="739"/>
        <v/>
      </c>
      <c r="S9416" s="27" t="str">
        <f t="shared" si="740"/>
        <v/>
      </c>
    </row>
    <row r="9417" spans="2:19" x14ac:dyDescent="0.3">
      <c r="B9417" s="24" t="str">
        <f>_xlfn.IFNA(VLOOKUP(A9417,list!B:C,2,FALSE),"")</f>
        <v/>
      </c>
      <c r="D9417" s="24" t="str">
        <f>_xlfn.IFNA(VLOOKUP(C9417,list!$G$2:$I$10,2,FALSE),"")</f>
        <v/>
      </c>
      <c r="E9417" s="24" t="str">
        <f>_xlfn.IFNA(VLOOKUP(C9417,list!G:I,3,FALSE),"")</f>
        <v/>
      </c>
      <c r="O9417" s="26" t="str">
        <f t="shared" si="737"/>
        <v/>
      </c>
      <c r="P9417" s="28" t="str">
        <f t="shared" si="741"/>
        <v/>
      </c>
      <c r="Q9417" s="24" t="str">
        <f t="shared" si="738"/>
        <v/>
      </c>
      <c r="R9417" s="24" t="str">
        <f t="shared" si="739"/>
        <v/>
      </c>
      <c r="S9417" s="27" t="str">
        <f t="shared" si="740"/>
        <v/>
      </c>
    </row>
    <row r="9418" spans="2:19" x14ac:dyDescent="0.3">
      <c r="B9418" s="24" t="str">
        <f>_xlfn.IFNA(VLOOKUP(A9418,list!B:C,2,FALSE),"")</f>
        <v/>
      </c>
      <c r="D9418" s="24" t="str">
        <f>_xlfn.IFNA(VLOOKUP(C9418,list!$G$2:$I$10,2,FALSE),"")</f>
        <v/>
      </c>
      <c r="E9418" s="24" t="str">
        <f>_xlfn.IFNA(VLOOKUP(C9418,list!G:I,3,FALSE),"")</f>
        <v/>
      </c>
      <c r="O9418" s="26" t="str">
        <f t="shared" si="737"/>
        <v/>
      </c>
      <c r="P9418" s="28" t="str">
        <f t="shared" si="741"/>
        <v/>
      </c>
      <c r="Q9418" s="24" t="str">
        <f t="shared" si="738"/>
        <v/>
      </c>
      <c r="R9418" s="24" t="str">
        <f t="shared" si="739"/>
        <v/>
      </c>
      <c r="S9418" s="27" t="str">
        <f t="shared" si="740"/>
        <v/>
      </c>
    </row>
    <row r="9419" spans="2:19" x14ac:dyDescent="0.3">
      <c r="B9419" s="24" t="str">
        <f>_xlfn.IFNA(VLOOKUP(A9419,list!B:C,2,FALSE),"")</f>
        <v/>
      </c>
      <c r="D9419" s="24" t="str">
        <f>_xlfn.IFNA(VLOOKUP(C9419,list!$G$2:$I$10,2,FALSE),"")</f>
        <v/>
      </c>
      <c r="E9419" s="24" t="str">
        <f>_xlfn.IFNA(VLOOKUP(C9419,list!G:I,3,FALSE),"")</f>
        <v/>
      </c>
      <c r="O9419" s="26" t="str">
        <f t="shared" si="737"/>
        <v/>
      </c>
      <c r="P9419" s="28" t="str">
        <f t="shared" si="741"/>
        <v/>
      </c>
      <c r="Q9419" s="24" t="str">
        <f t="shared" si="738"/>
        <v/>
      </c>
      <c r="R9419" s="24" t="str">
        <f t="shared" si="739"/>
        <v/>
      </c>
      <c r="S9419" s="27" t="str">
        <f t="shared" si="740"/>
        <v/>
      </c>
    </row>
    <row r="9420" spans="2:19" x14ac:dyDescent="0.3">
      <c r="B9420" s="24" t="str">
        <f>_xlfn.IFNA(VLOOKUP(A9420,list!B:C,2,FALSE),"")</f>
        <v/>
      </c>
      <c r="D9420" s="24" t="str">
        <f>_xlfn.IFNA(VLOOKUP(C9420,list!$G$2:$I$10,2,FALSE),"")</f>
        <v/>
      </c>
      <c r="E9420" s="24" t="str">
        <f>_xlfn.IFNA(VLOOKUP(C9420,list!G:I,3,FALSE),"")</f>
        <v/>
      </c>
      <c r="O9420" s="26" t="str">
        <f t="shared" si="737"/>
        <v/>
      </c>
      <c r="P9420" s="28" t="str">
        <f t="shared" si="741"/>
        <v/>
      </c>
      <c r="Q9420" s="24" t="str">
        <f t="shared" si="738"/>
        <v/>
      </c>
      <c r="R9420" s="24" t="str">
        <f t="shared" si="739"/>
        <v/>
      </c>
      <c r="S9420" s="27" t="str">
        <f t="shared" si="740"/>
        <v/>
      </c>
    </row>
    <row r="9421" spans="2:19" x14ac:dyDescent="0.3">
      <c r="B9421" s="24" t="str">
        <f>_xlfn.IFNA(VLOOKUP(A9421,list!B:C,2,FALSE),"")</f>
        <v/>
      </c>
      <c r="D9421" s="24" t="str">
        <f>_xlfn.IFNA(VLOOKUP(C9421,list!$G$2:$I$10,2,FALSE),"")</f>
        <v/>
      </c>
      <c r="E9421" s="24" t="str">
        <f>_xlfn.IFNA(VLOOKUP(C9421,list!G:I,3,FALSE),"")</f>
        <v/>
      </c>
      <c r="O9421" s="26" t="str">
        <f t="shared" si="737"/>
        <v/>
      </c>
      <c r="P9421" s="28" t="str">
        <f t="shared" si="741"/>
        <v/>
      </c>
      <c r="Q9421" s="24" t="str">
        <f t="shared" si="738"/>
        <v/>
      </c>
      <c r="R9421" s="24" t="str">
        <f t="shared" si="739"/>
        <v/>
      </c>
      <c r="S9421" s="27" t="str">
        <f t="shared" si="740"/>
        <v/>
      </c>
    </row>
    <row r="9422" spans="2:19" x14ac:dyDescent="0.3">
      <c r="B9422" s="24" t="str">
        <f>_xlfn.IFNA(VLOOKUP(A9422,list!B:C,2,FALSE),"")</f>
        <v/>
      </c>
      <c r="D9422" s="24" t="str">
        <f>_xlfn.IFNA(VLOOKUP(C9422,list!$G$2:$I$10,2,FALSE),"")</f>
        <v/>
      </c>
      <c r="E9422" s="24" t="str">
        <f>_xlfn.IFNA(VLOOKUP(C9422,list!G:I,3,FALSE),"")</f>
        <v/>
      </c>
      <c r="O9422" s="26" t="str">
        <f t="shared" si="737"/>
        <v/>
      </c>
      <c r="P9422" s="28" t="str">
        <f t="shared" si="741"/>
        <v/>
      </c>
      <c r="Q9422" s="24" t="str">
        <f t="shared" si="738"/>
        <v/>
      </c>
      <c r="R9422" s="24" t="str">
        <f t="shared" si="739"/>
        <v/>
      </c>
      <c r="S9422" s="27" t="str">
        <f t="shared" si="740"/>
        <v/>
      </c>
    </row>
    <row r="9423" spans="2:19" x14ac:dyDescent="0.3">
      <c r="B9423" s="24" t="str">
        <f>_xlfn.IFNA(VLOOKUP(A9423,list!B:C,2,FALSE),"")</f>
        <v/>
      </c>
      <c r="D9423" s="24" t="str">
        <f>_xlfn.IFNA(VLOOKUP(C9423,list!$G$2:$I$10,2,FALSE),"")</f>
        <v/>
      </c>
      <c r="E9423" s="24" t="str">
        <f>_xlfn.IFNA(VLOOKUP(C9423,list!G:I,3,FALSE),"")</f>
        <v/>
      </c>
      <c r="O9423" s="26" t="str">
        <f t="shared" si="737"/>
        <v/>
      </c>
      <c r="P9423" s="28" t="str">
        <f t="shared" si="741"/>
        <v/>
      </c>
      <c r="Q9423" s="24" t="str">
        <f t="shared" si="738"/>
        <v/>
      </c>
      <c r="R9423" s="24" t="str">
        <f t="shared" si="739"/>
        <v/>
      </c>
      <c r="S9423" s="27" t="str">
        <f t="shared" si="740"/>
        <v/>
      </c>
    </row>
    <row r="9424" spans="2:19" x14ac:dyDescent="0.3">
      <c r="B9424" s="24" t="str">
        <f>_xlfn.IFNA(VLOOKUP(A9424,list!B:C,2,FALSE),"")</f>
        <v/>
      </c>
      <c r="D9424" s="24" t="str">
        <f>_xlfn.IFNA(VLOOKUP(C9424,list!$G$2:$I$10,2,FALSE),"")</f>
        <v/>
      </c>
      <c r="E9424" s="24" t="str">
        <f>_xlfn.IFNA(VLOOKUP(C9424,list!G:I,3,FALSE),"")</f>
        <v/>
      </c>
      <c r="O9424" s="26" t="str">
        <f t="shared" si="737"/>
        <v/>
      </c>
      <c r="P9424" s="28" t="str">
        <f t="shared" si="741"/>
        <v/>
      </c>
      <c r="Q9424" s="24" t="str">
        <f t="shared" si="738"/>
        <v/>
      </c>
      <c r="R9424" s="24" t="str">
        <f t="shared" si="739"/>
        <v/>
      </c>
      <c r="S9424" s="27" t="str">
        <f t="shared" si="740"/>
        <v/>
      </c>
    </row>
    <row r="9425" spans="2:19" x14ac:dyDescent="0.3">
      <c r="B9425" s="24" t="str">
        <f>_xlfn.IFNA(VLOOKUP(A9425,list!B:C,2,FALSE),"")</f>
        <v/>
      </c>
      <c r="D9425" s="24" t="str">
        <f>_xlfn.IFNA(VLOOKUP(C9425,list!$G$2:$I$10,2,FALSE),"")</f>
        <v/>
      </c>
      <c r="E9425" s="24" t="str">
        <f>_xlfn.IFNA(VLOOKUP(C9425,list!G:I,3,FALSE),"")</f>
        <v/>
      </c>
      <c r="O9425" s="26" t="str">
        <f t="shared" si="737"/>
        <v/>
      </c>
      <c r="P9425" s="28" t="str">
        <f t="shared" si="741"/>
        <v/>
      </c>
      <c r="Q9425" s="24" t="str">
        <f t="shared" si="738"/>
        <v/>
      </c>
      <c r="R9425" s="24" t="str">
        <f t="shared" si="739"/>
        <v/>
      </c>
      <c r="S9425" s="27" t="str">
        <f t="shared" si="740"/>
        <v/>
      </c>
    </row>
    <row r="9426" spans="2:19" x14ac:dyDescent="0.3">
      <c r="B9426" s="24" t="str">
        <f>_xlfn.IFNA(VLOOKUP(A9426,list!B:C,2,FALSE),"")</f>
        <v/>
      </c>
      <c r="D9426" s="24" t="str">
        <f>_xlfn.IFNA(VLOOKUP(C9426,list!$G$2:$I$10,2,FALSE),"")</f>
        <v/>
      </c>
      <c r="E9426" s="24" t="str">
        <f>_xlfn.IFNA(VLOOKUP(C9426,list!G:I,3,FALSE),"")</f>
        <v/>
      </c>
      <c r="O9426" s="26" t="str">
        <f t="shared" si="737"/>
        <v/>
      </c>
      <c r="P9426" s="28" t="str">
        <f t="shared" si="741"/>
        <v/>
      </c>
      <c r="Q9426" s="24" t="str">
        <f t="shared" si="738"/>
        <v/>
      </c>
      <c r="R9426" s="24" t="str">
        <f t="shared" si="739"/>
        <v/>
      </c>
      <c r="S9426" s="27" t="str">
        <f t="shared" si="740"/>
        <v/>
      </c>
    </row>
    <row r="9427" spans="2:19" x14ac:dyDescent="0.3">
      <c r="B9427" s="24" t="str">
        <f>_xlfn.IFNA(VLOOKUP(A9427,list!B:C,2,FALSE),"")</f>
        <v/>
      </c>
      <c r="D9427" s="24" t="str">
        <f>_xlfn.IFNA(VLOOKUP(C9427,list!$G$2:$I$10,2,FALSE),"")</f>
        <v/>
      </c>
      <c r="E9427" s="24" t="str">
        <f>_xlfn.IFNA(VLOOKUP(C9427,list!G:I,3,FALSE),"")</f>
        <v/>
      </c>
      <c r="O9427" s="26" t="str">
        <f t="shared" si="737"/>
        <v/>
      </c>
      <c r="P9427" s="28" t="str">
        <f t="shared" si="741"/>
        <v/>
      </c>
      <c r="Q9427" s="24" t="str">
        <f t="shared" si="738"/>
        <v/>
      </c>
      <c r="R9427" s="24" t="str">
        <f t="shared" si="739"/>
        <v/>
      </c>
      <c r="S9427" s="27" t="str">
        <f t="shared" si="740"/>
        <v/>
      </c>
    </row>
    <row r="9428" spans="2:19" x14ac:dyDescent="0.3">
      <c r="B9428" s="24" t="str">
        <f>_xlfn.IFNA(VLOOKUP(A9428,list!B:C,2,FALSE),"")</f>
        <v/>
      </c>
      <c r="D9428" s="24" t="str">
        <f>_xlfn.IFNA(VLOOKUP(C9428,list!$G$2:$I$10,2,FALSE),"")</f>
        <v/>
      </c>
      <c r="E9428" s="24" t="str">
        <f>_xlfn.IFNA(VLOOKUP(C9428,list!G:I,3,FALSE),"")</f>
        <v/>
      </c>
      <c r="O9428" s="26" t="str">
        <f t="shared" si="737"/>
        <v/>
      </c>
      <c r="P9428" s="28" t="str">
        <f t="shared" si="741"/>
        <v/>
      </c>
      <c r="Q9428" s="24" t="str">
        <f t="shared" si="738"/>
        <v/>
      </c>
      <c r="R9428" s="24" t="str">
        <f t="shared" si="739"/>
        <v/>
      </c>
      <c r="S9428" s="27" t="str">
        <f t="shared" si="740"/>
        <v/>
      </c>
    </row>
    <row r="9429" spans="2:19" x14ac:dyDescent="0.3">
      <c r="B9429" s="24" t="str">
        <f>_xlfn.IFNA(VLOOKUP(A9429,list!B:C,2,FALSE),"")</f>
        <v/>
      </c>
      <c r="D9429" s="24" t="str">
        <f>_xlfn.IFNA(VLOOKUP(C9429,list!$G$2:$I$10,2,FALSE),"")</f>
        <v/>
      </c>
      <c r="E9429" s="24" t="str">
        <f>_xlfn.IFNA(VLOOKUP(C9429,list!G:I,3,FALSE),"")</f>
        <v/>
      </c>
      <c r="O9429" s="26" t="str">
        <f t="shared" si="737"/>
        <v/>
      </c>
      <c r="P9429" s="28" t="str">
        <f t="shared" si="741"/>
        <v/>
      </c>
      <c r="Q9429" s="24" t="str">
        <f t="shared" si="738"/>
        <v/>
      </c>
      <c r="R9429" s="24" t="str">
        <f t="shared" si="739"/>
        <v/>
      </c>
      <c r="S9429" s="27" t="str">
        <f t="shared" si="740"/>
        <v/>
      </c>
    </row>
    <row r="9430" spans="2:19" x14ac:dyDescent="0.3">
      <c r="B9430" s="24" t="str">
        <f>_xlfn.IFNA(VLOOKUP(A9430,list!B:C,2,FALSE),"")</f>
        <v/>
      </c>
      <c r="D9430" s="24" t="str">
        <f>_xlfn.IFNA(VLOOKUP(C9430,list!$G$2:$I$10,2,FALSE),"")</f>
        <v/>
      </c>
      <c r="E9430" s="24" t="str">
        <f>_xlfn.IFNA(VLOOKUP(C9430,list!G:I,3,FALSE),"")</f>
        <v/>
      </c>
      <c r="O9430" s="26" t="str">
        <f t="shared" si="737"/>
        <v/>
      </c>
      <c r="P9430" s="28" t="str">
        <f t="shared" si="741"/>
        <v/>
      </c>
      <c r="Q9430" s="24" t="str">
        <f t="shared" si="738"/>
        <v/>
      </c>
      <c r="R9430" s="24" t="str">
        <f t="shared" si="739"/>
        <v/>
      </c>
      <c r="S9430" s="27" t="str">
        <f t="shared" si="740"/>
        <v/>
      </c>
    </row>
    <row r="9431" spans="2:19" x14ac:dyDescent="0.3">
      <c r="B9431" s="24" t="str">
        <f>_xlfn.IFNA(VLOOKUP(A9431,list!B:C,2,FALSE),"")</f>
        <v/>
      </c>
      <c r="D9431" s="24" t="str">
        <f>_xlfn.IFNA(VLOOKUP(C9431,list!$G$2:$I$10,2,FALSE),"")</f>
        <v/>
      </c>
      <c r="E9431" s="24" t="str">
        <f>_xlfn.IFNA(VLOOKUP(C9431,list!G:I,3,FALSE),"")</f>
        <v/>
      </c>
      <c r="O9431" s="26" t="str">
        <f t="shared" si="737"/>
        <v/>
      </c>
      <c r="P9431" s="28" t="str">
        <f t="shared" si="741"/>
        <v/>
      </c>
      <c r="Q9431" s="24" t="str">
        <f t="shared" si="738"/>
        <v/>
      </c>
      <c r="R9431" s="24" t="str">
        <f t="shared" si="739"/>
        <v/>
      </c>
      <c r="S9431" s="27" t="str">
        <f t="shared" si="740"/>
        <v/>
      </c>
    </row>
    <row r="9432" spans="2:19" x14ac:dyDescent="0.3">
      <c r="B9432" s="24" t="str">
        <f>_xlfn.IFNA(VLOOKUP(A9432,list!B:C,2,FALSE),"")</f>
        <v/>
      </c>
      <c r="D9432" s="24" t="str">
        <f>_xlfn.IFNA(VLOOKUP(C9432,list!$G$2:$I$10,2,FALSE),"")</f>
        <v/>
      </c>
      <c r="E9432" s="24" t="str">
        <f>_xlfn.IFNA(VLOOKUP(C9432,list!G:I,3,FALSE),"")</f>
        <v/>
      </c>
      <c r="O9432" s="26" t="str">
        <f t="shared" si="737"/>
        <v/>
      </c>
      <c r="P9432" s="28" t="str">
        <f t="shared" si="741"/>
        <v/>
      </c>
      <c r="Q9432" s="24" t="str">
        <f t="shared" si="738"/>
        <v/>
      </c>
      <c r="R9432" s="24" t="str">
        <f t="shared" si="739"/>
        <v/>
      </c>
      <c r="S9432" s="27" t="str">
        <f t="shared" si="740"/>
        <v/>
      </c>
    </row>
    <row r="9433" spans="2:19" x14ac:dyDescent="0.3">
      <c r="B9433" s="24" t="str">
        <f>_xlfn.IFNA(VLOOKUP(A9433,list!B:C,2,FALSE),"")</f>
        <v/>
      </c>
      <c r="D9433" s="24" t="str">
        <f>_xlfn.IFNA(VLOOKUP(C9433,list!$G$2:$I$10,2,FALSE),"")</f>
        <v/>
      </c>
      <c r="E9433" s="24" t="str">
        <f>_xlfn.IFNA(VLOOKUP(C9433,list!G:I,3,FALSE),"")</f>
        <v/>
      </c>
      <c r="O9433" s="26" t="str">
        <f t="shared" si="737"/>
        <v/>
      </c>
      <c r="P9433" s="28" t="str">
        <f t="shared" si="741"/>
        <v/>
      </c>
      <c r="Q9433" s="24" t="str">
        <f t="shared" si="738"/>
        <v/>
      </c>
      <c r="R9433" s="24" t="str">
        <f t="shared" si="739"/>
        <v/>
      </c>
      <c r="S9433" s="27" t="str">
        <f t="shared" si="740"/>
        <v/>
      </c>
    </row>
    <row r="9434" spans="2:19" x14ac:dyDescent="0.3">
      <c r="B9434" s="24" t="str">
        <f>_xlfn.IFNA(VLOOKUP(A9434,list!B:C,2,FALSE),"")</f>
        <v/>
      </c>
      <c r="D9434" s="24" t="str">
        <f>_xlfn.IFNA(VLOOKUP(C9434,list!$G$2:$I$10,2,FALSE),"")</f>
        <v/>
      </c>
      <c r="E9434" s="24" t="str">
        <f>_xlfn.IFNA(VLOOKUP(C9434,list!G:I,3,FALSE),"")</f>
        <v/>
      </c>
      <c r="O9434" s="26" t="str">
        <f t="shared" si="737"/>
        <v/>
      </c>
      <c r="P9434" s="28" t="str">
        <f t="shared" si="741"/>
        <v/>
      </c>
      <c r="Q9434" s="24" t="str">
        <f t="shared" si="738"/>
        <v/>
      </c>
      <c r="R9434" s="24" t="str">
        <f t="shared" si="739"/>
        <v/>
      </c>
      <c r="S9434" s="27" t="str">
        <f t="shared" si="740"/>
        <v/>
      </c>
    </row>
    <row r="9435" spans="2:19" x14ac:dyDescent="0.3">
      <c r="B9435" s="24" t="str">
        <f>_xlfn.IFNA(VLOOKUP(A9435,list!B:C,2,FALSE),"")</f>
        <v/>
      </c>
      <c r="D9435" s="24" t="str">
        <f>_xlfn.IFNA(VLOOKUP(C9435,list!$G$2:$I$10,2,FALSE),"")</f>
        <v/>
      </c>
      <c r="E9435" s="24" t="str">
        <f>_xlfn.IFNA(VLOOKUP(C9435,list!G:I,3,FALSE),"")</f>
        <v/>
      </c>
      <c r="O9435" s="26" t="str">
        <f t="shared" si="737"/>
        <v/>
      </c>
      <c r="P9435" s="28" t="str">
        <f t="shared" si="741"/>
        <v/>
      </c>
      <c r="Q9435" s="24" t="str">
        <f t="shared" si="738"/>
        <v/>
      </c>
      <c r="R9435" s="24" t="str">
        <f t="shared" si="739"/>
        <v/>
      </c>
      <c r="S9435" s="27" t="str">
        <f t="shared" si="740"/>
        <v/>
      </c>
    </row>
    <row r="9436" spans="2:19" x14ac:dyDescent="0.3">
      <c r="B9436" s="24" t="str">
        <f>_xlfn.IFNA(VLOOKUP(A9436,list!B:C,2,FALSE),"")</f>
        <v/>
      </c>
      <c r="D9436" s="24" t="str">
        <f>_xlfn.IFNA(VLOOKUP(C9436,list!$G$2:$I$10,2,FALSE),"")</f>
        <v/>
      </c>
      <c r="E9436" s="24" t="str">
        <f>_xlfn.IFNA(VLOOKUP(C9436,list!G:I,3,FALSE),"")</f>
        <v/>
      </c>
      <c r="O9436" s="26" t="str">
        <f t="shared" si="737"/>
        <v/>
      </c>
      <c r="P9436" s="28" t="str">
        <f t="shared" si="741"/>
        <v/>
      </c>
      <c r="Q9436" s="24" t="str">
        <f t="shared" si="738"/>
        <v/>
      </c>
      <c r="R9436" s="24" t="str">
        <f t="shared" si="739"/>
        <v/>
      </c>
      <c r="S9436" s="27" t="str">
        <f t="shared" si="740"/>
        <v/>
      </c>
    </row>
    <row r="9437" spans="2:19" x14ac:dyDescent="0.3">
      <c r="B9437" s="24" t="str">
        <f>_xlfn.IFNA(VLOOKUP(A9437,list!B:C,2,FALSE),"")</f>
        <v/>
      </c>
      <c r="D9437" s="24" t="str">
        <f>_xlfn.IFNA(VLOOKUP(C9437,list!$G$2:$I$10,2,FALSE),"")</f>
        <v/>
      </c>
      <c r="E9437" s="24" t="str">
        <f>_xlfn.IFNA(VLOOKUP(C9437,list!G:I,3,FALSE),"")</f>
        <v/>
      </c>
      <c r="O9437" s="26" t="str">
        <f t="shared" si="737"/>
        <v/>
      </c>
      <c r="P9437" s="28" t="str">
        <f t="shared" si="741"/>
        <v/>
      </c>
      <c r="Q9437" s="24" t="str">
        <f t="shared" si="738"/>
        <v/>
      </c>
      <c r="R9437" s="24" t="str">
        <f t="shared" si="739"/>
        <v/>
      </c>
      <c r="S9437" s="27" t="str">
        <f t="shared" si="740"/>
        <v/>
      </c>
    </row>
    <row r="9438" spans="2:19" x14ac:dyDescent="0.3">
      <c r="B9438" s="24" t="str">
        <f>_xlfn.IFNA(VLOOKUP(A9438,list!B:C,2,FALSE),"")</f>
        <v/>
      </c>
      <c r="D9438" s="24" t="str">
        <f>_xlfn.IFNA(VLOOKUP(C9438,list!$G$2:$I$10,2,FALSE),"")</f>
        <v/>
      </c>
      <c r="E9438" s="24" t="str">
        <f>_xlfn.IFNA(VLOOKUP(C9438,list!G:I,3,FALSE),"")</f>
        <v/>
      </c>
      <c r="O9438" s="26" t="str">
        <f t="shared" si="737"/>
        <v/>
      </c>
      <c r="P9438" s="28" t="str">
        <f t="shared" si="741"/>
        <v/>
      </c>
      <c r="Q9438" s="24" t="str">
        <f t="shared" si="738"/>
        <v/>
      </c>
      <c r="R9438" s="24" t="str">
        <f t="shared" si="739"/>
        <v/>
      </c>
      <c r="S9438" s="27" t="str">
        <f t="shared" si="740"/>
        <v/>
      </c>
    </row>
    <row r="9439" spans="2:19" x14ac:dyDescent="0.3">
      <c r="B9439" s="24" t="str">
        <f>_xlfn.IFNA(VLOOKUP(A9439,list!B:C,2,FALSE),"")</f>
        <v/>
      </c>
      <c r="D9439" s="24" t="str">
        <f>_xlfn.IFNA(VLOOKUP(C9439,list!$G$2:$I$10,2,FALSE),"")</f>
        <v/>
      </c>
      <c r="E9439" s="24" t="str">
        <f>_xlfn.IFNA(VLOOKUP(C9439,list!G:I,3,FALSE),"")</f>
        <v/>
      </c>
      <c r="O9439" s="26" t="str">
        <f t="shared" si="737"/>
        <v/>
      </c>
      <c r="P9439" s="28" t="str">
        <f t="shared" si="741"/>
        <v/>
      </c>
      <c r="Q9439" s="24" t="str">
        <f t="shared" si="738"/>
        <v/>
      </c>
      <c r="R9439" s="24" t="str">
        <f t="shared" si="739"/>
        <v/>
      </c>
      <c r="S9439" s="27" t="str">
        <f t="shared" si="740"/>
        <v/>
      </c>
    </row>
    <row r="9440" spans="2:19" x14ac:dyDescent="0.3">
      <c r="B9440" s="24" t="str">
        <f>_xlfn.IFNA(VLOOKUP(A9440,list!B:C,2,FALSE),"")</f>
        <v/>
      </c>
      <c r="D9440" s="24" t="str">
        <f>_xlfn.IFNA(VLOOKUP(C9440,list!$G$2:$I$10,2,FALSE),"")</f>
        <v/>
      </c>
      <c r="E9440" s="24" t="str">
        <f>_xlfn.IFNA(VLOOKUP(C9440,list!G:I,3,FALSE),"")</f>
        <v/>
      </c>
      <c r="O9440" s="26" t="str">
        <f t="shared" si="737"/>
        <v/>
      </c>
      <c r="P9440" s="28" t="str">
        <f t="shared" si="741"/>
        <v/>
      </c>
      <c r="Q9440" s="24" t="str">
        <f t="shared" si="738"/>
        <v/>
      </c>
      <c r="R9440" s="24" t="str">
        <f t="shared" si="739"/>
        <v/>
      </c>
      <c r="S9440" s="27" t="str">
        <f t="shared" si="740"/>
        <v/>
      </c>
    </row>
    <row r="9441" spans="2:19" x14ac:dyDescent="0.3">
      <c r="B9441" s="24" t="str">
        <f>_xlfn.IFNA(VLOOKUP(A9441,list!B:C,2,FALSE),"")</f>
        <v/>
      </c>
      <c r="D9441" s="24" t="str">
        <f>_xlfn.IFNA(VLOOKUP(C9441,list!$G$2:$I$10,2,FALSE),"")</f>
        <v/>
      </c>
      <c r="E9441" s="24" t="str">
        <f>_xlfn.IFNA(VLOOKUP(C9441,list!G:I,3,FALSE),"")</f>
        <v/>
      </c>
      <c r="O9441" s="26" t="str">
        <f t="shared" si="737"/>
        <v/>
      </c>
      <c r="P9441" s="28" t="str">
        <f t="shared" si="741"/>
        <v/>
      </c>
      <c r="Q9441" s="24" t="str">
        <f t="shared" si="738"/>
        <v/>
      </c>
      <c r="R9441" s="24" t="str">
        <f t="shared" si="739"/>
        <v/>
      </c>
      <c r="S9441" s="27" t="str">
        <f t="shared" si="740"/>
        <v/>
      </c>
    </row>
    <row r="9442" spans="2:19" x14ac:dyDescent="0.3">
      <c r="B9442" s="24" t="str">
        <f>_xlfn.IFNA(VLOOKUP(A9442,list!B:C,2,FALSE),"")</f>
        <v/>
      </c>
      <c r="D9442" s="24" t="str">
        <f>_xlfn.IFNA(VLOOKUP(C9442,list!$G$2:$I$10,2,FALSE),"")</f>
        <v/>
      </c>
      <c r="E9442" s="24" t="str">
        <f>_xlfn.IFNA(VLOOKUP(C9442,list!G:I,3,FALSE),"")</f>
        <v/>
      </c>
      <c r="O9442" s="26" t="str">
        <f t="shared" si="737"/>
        <v/>
      </c>
      <c r="P9442" s="28" t="str">
        <f t="shared" si="741"/>
        <v/>
      </c>
      <c r="Q9442" s="24" t="str">
        <f t="shared" si="738"/>
        <v/>
      </c>
      <c r="R9442" s="24" t="str">
        <f t="shared" si="739"/>
        <v/>
      </c>
      <c r="S9442" s="27" t="str">
        <f t="shared" si="740"/>
        <v/>
      </c>
    </row>
    <row r="9443" spans="2:19" x14ac:dyDescent="0.3">
      <c r="B9443" s="24" t="str">
        <f>_xlfn.IFNA(VLOOKUP(A9443,list!B:C,2,FALSE),"")</f>
        <v/>
      </c>
      <c r="D9443" s="24" t="str">
        <f>_xlfn.IFNA(VLOOKUP(C9443,list!$G$2:$I$10,2,FALSE),"")</f>
        <v/>
      </c>
      <c r="E9443" s="24" t="str">
        <f>_xlfn.IFNA(VLOOKUP(C9443,list!G:I,3,FALSE),"")</f>
        <v/>
      </c>
      <c r="O9443" s="26" t="str">
        <f t="shared" si="737"/>
        <v/>
      </c>
      <c r="P9443" s="28" t="str">
        <f t="shared" si="741"/>
        <v/>
      </c>
      <c r="Q9443" s="24" t="str">
        <f t="shared" si="738"/>
        <v/>
      </c>
      <c r="R9443" s="24" t="str">
        <f t="shared" si="739"/>
        <v/>
      </c>
      <c r="S9443" s="27" t="str">
        <f t="shared" si="740"/>
        <v/>
      </c>
    </row>
    <row r="9444" spans="2:19" x14ac:dyDescent="0.3">
      <c r="B9444" s="24" t="str">
        <f>_xlfn.IFNA(VLOOKUP(A9444,list!B:C,2,FALSE),"")</f>
        <v/>
      </c>
      <c r="D9444" s="24" t="str">
        <f>_xlfn.IFNA(VLOOKUP(C9444,list!$G$2:$I$10,2,FALSE),"")</f>
        <v/>
      </c>
      <c r="E9444" s="24" t="str">
        <f>_xlfn.IFNA(VLOOKUP(C9444,list!G:I,3,FALSE),"")</f>
        <v/>
      </c>
      <c r="O9444" s="26" t="str">
        <f t="shared" si="737"/>
        <v/>
      </c>
      <c r="P9444" s="28" t="str">
        <f t="shared" si="741"/>
        <v/>
      </c>
      <c r="Q9444" s="24" t="str">
        <f t="shared" si="738"/>
        <v/>
      </c>
      <c r="R9444" s="24" t="str">
        <f t="shared" si="739"/>
        <v/>
      </c>
      <c r="S9444" s="27" t="str">
        <f t="shared" si="740"/>
        <v/>
      </c>
    </row>
    <row r="9445" spans="2:19" x14ac:dyDescent="0.3">
      <c r="B9445" s="24" t="str">
        <f>_xlfn.IFNA(VLOOKUP(A9445,list!B:C,2,FALSE),"")</f>
        <v/>
      </c>
      <c r="D9445" s="24" t="str">
        <f>_xlfn.IFNA(VLOOKUP(C9445,list!$G$2:$I$10,2,FALSE),"")</f>
        <v/>
      </c>
      <c r="E9445" s="24" t="str">
        <f>_xlfn.IFNA(VLOOKUP(C9445,list!G:I,3,FALSE),"")</f>
        <v/>
      </c>
      <c r="O9445" s="26" t="str">
        <f t="shared" si="737"/>
        <v/>
      </c>
      <c r="P9445" s="28" t="str">
        <f t="shared" si="741"/>
        <v/>
      </c>
      <c r="Q9445" s="24" t="str">
        <f t="shared" si="738"/>
        <v/>
      </c>
      <c r="R9445" s="24" t="str">
        <f t="shared" si="739"/>
        <v/>
      </c>
      <c r="S9445" s="27" t="str">
        <f t="shared" si="740"/>
        <v/>
      </c>
    </row>
    <row r="9446" spans="2:19" x14ac:dyDescent="0.3">
      <c r="B9446" s="24" t="str">
        <f>_xlfn.IFNA(VLOOKUP(A9446,list!B:C,2,FALSE),"")</f>
        <v/>
      </c>
      <c r="D9446" s="24" t="str">
        <f>_xlfn.IFNA(VLOOKUP(C9446,list!$G$2:$I$10,2,FALSE),"")</f>
        <v/>
      </c>
      <c r="E9446" s="24" t="str">
        <f>_xlfn.IFNA(VLOOKUP(C9446,list!G:I,3,FALSE),"")</f>
        <v/>
      </c>
      <c r="O9446" s="26" t="str">
        <f t="shared" si="737"/>
        <v/>
      </c>
      <c r="P9446" s="28" t="str">
        <f t="shared" si="741"/>
        <v/>
      </c>
      <c r="Q9446" s="24" t="str">
        <f t="shared" si="738"/>
        <v/>
      </c>
      <c r="R9446" s="24" t="str">
        <f t="shared" si="739"/>
        <v/>
      </c>
      <c r="S9446" s="27" t="str">
        <f t="shared" si="740"/>
        <v/>
      </c>
    </row>
    <row r="9447" spans="2:19" x14ac:dyDescent="0.3">
      <c r="B9447" s="24" t="str">
        <f>_xlfn.IFNA(VLOOKUP(A9447,list!B:C,2,FALSE),"")</f>
        <v/>
      </c>
      <c r="D9447" s="24" t="str">
        <f>_xlfn.IFNA(VLOOKUP(C9447,list!$G$2:$I$10,2,FALSE),"")</f>
        <v/>
      </c>
      <c r="E9447" s="24" t="str">
        <f>_xlfn.IFNA(VLOOKUP(C9447,list!G:I,3,FALSE),"")</f>
        <v/>
      </c>
      <c r="O9447" s="26" t="str">
        <f t="shared" si="737"/>
        <v/>
      </c>
      <c r="P9447" s="28" t="str">
        <f t="shared" si="741"/>
        <v/>
      </c>
      <c r="Q9447" s="24" t="str">
        <f t="shared" si="738"/>
        <v/>
      </c>
      <c r="R9447" s="24" t="str">
        <f t="shared" si="739"/>
        <v/>
      </c>
      <c r="S9447" s="27" t="str">
        <f t="shared" si="740"/>
        <v/>
      </c>
    </row>
    <row r="9448" spans="2:19" x14ac:dyDescent="0.3">
      <c r="B9448" s="24" t="str">
        <f>_xlfn.IFNA(VLOOKUP(A9448,list!B:C,2,FALSE),"")</f>
        <v/>
      </c>
      <c r="D9448" s="24" t="str">
        <f>_xlfn.IFNA(VLOOKUP(C9448,list!$G$2:$I$10,2,FALSE),"")</f>
        <v/>
      </c>
      <c r="E9448" s="24" t="str">
        <f>_xlfn.IFNA(VLOOKUP(C9448,list!G:I,3,FALSE),"")</f>
        <v/>
      </c>
      <c r="O9448" s="26" t="str">
        <f t="shared" si="737"/>
        <v/>
      </c>
      <c r="P9448" s="28" t="str">
        <f t="shared" si="741"/>
        <v/>
      </c>
      <c r="Q9448" s="24" t="str">
        <f t="shared" si="738"/>
        <v/>
      </c>
      <c r="R9448" s="24" t="str">
        <f t="shared" si="739"/>
        <v/>
      </c>
      <c r="S9448" s="27" t="str">
        <f t="shared" si="740"/>
        <v/>
      </c>
    </row>
    <row r="9449" spans="2:19" x14ac:dyDescent="0.3">
      <c r="B9449" s="24" t="str">
        <f>_xlfn.IFNA(VLOOKUP(A9449,list!B:C,2,FALSE),"")</f>
        <v/>
      </c>
      <c r="D9449" s="24" t="str">
        <f>_xlfn.IFNA(VLOOKUP(C9449,list!$G$2:$I$10,2,FALSE),"")</f>
        <v/>
      </c>
      <c r="E9449" s="24" t="str">
        <f>_xlfn.IFNA(VLOOKUP(C9449,list!G:I,3,FALSE),"")</f>
        <v/>
      </c>
      <c r="O9449" s="26" t="str">
        <f t="shared" si="737"/>
        <v/>
      </c>
      <c r="P9449" s="28" t="str">
        <f t="shared" si="741"/>
        <v/>
      </c>
      <c r="Q9449" s="24" t="str">
        <f t="shared" si="738"/>
        <v/>
      </c>
      <c r="R9449" s="24" t="str">
        <f t="shared" si="739"/>
        <v/>
      </c>
      <c r="S9449" s="27" t="str">
        <f t="shared" si="740"/>
        <v/>
      </c>
    </row>
    <row r="9450" spans="2:19" x14ac:dyDescent="0.3">
      <c r="B9450" s="24" t="str">
        <f>_xlfn.IFNA(VLOOKUP(A9450,list!B:C,2,FALSE),"")</f>
        <v/>
      </c>
      <c r="D9450" s="24" t="str">
        <f>_xlfn.IFNA(VLOOKUP(C9450,list!$G$2:$I$10,2,FALSE),"")</f>
        <v/>
      </c>
      <c r="E9450" s="24" t="str">
        <f>_xlfn.IFNA(VLOOKUP(C9450,list!G:I,3,FALSE),"")</f>
        <v/>
      </c>
      <c r="O9450" s="26" t="str">
        <f t="shared" si="737"/>
        <v/>
      </c>
      <c r="P9450" s="28" t="str">
        <f t="shared" si="741"/>
        <v/>
      </c>
      <c r="Q9450" s="24" t="str">
        <f t="shared" si="738"/>
        <v/>
      </c>
      <c r="R9450" s="24" t="str">
        <f t="shared" si="739"/>
        <v/>
      </c>
      <c r="S9450" s="27" t="str">
        <f t="shared" si="740"/>
        <v/>
      </c>
    </row>
    <row r="9451" spans="2:19" x14ac:dyDescent="0.3">
      <c r="B9451" s="24" t="str">
        <f>_xlfn.IFNA(VLOOKUP(A9451,list!B:C,2,FALSE),"")</f>
        <v/>
      </c>
      <c r="D9451" s="24" t="str">
        <f>_xlfn.IFNA(VLOOKUP(C9451,list!$G$2:$I$10,2,FALSE),"")</f>
        <v/>
      </c>
      <c r="E9451" s="24" t="str">
        <f>_xlfn.IFNA(VLOOKUP(C9451,list!G:I,3,FALSE),"")</f>
        <v/>
      </c>
      <c r="O9451" s="26" t="str">
        <f t="shared" si="737"/>
        <v/>
      </c>
      <c r="P9451" s="28" t="str">
        <f t="shared" si="741"/>
        <v/>
      </c>
      <c r="Q9451" s="24" t="str">
        <f t="shared" si="738"/>
        <v/>
      </c>
      <c r="R9451" s="24" t="str">
        <f t="shared" si="739"/>
        <v/>
      </c>
      <c r="S9451" s="27" t="str">
        <f t="shared" si="740"/>
        <v/>
      </c>
    </row>
    <row r="9452" spans="2:19" x14ac:dyDescent="0.3">
      <c r="B9452" s="24" t="str">
        <f>_xlfn.IFNA(VLOOKUP(A9452,list!B:C,2,FALSE),"")</f>
        <v/>
      </c>
      <c r="D9452" s="24" t="str">
        <f>_xlfn.IFNA(VLOOKUP(C9452,list!$G$2:$I$10,2,FALSE),"")</f>
        <v/>
      </c>
      <c r="E9452" s="24" t="str">
        <f>_xlfn.IFNA(VLOOKUP(C9452,list!G:I,3,FALSE),"")</f>
        <v/>
      </c>
      <c r="O9452" s="26" t="str">
        <f t="shared" si="737"/>
        <v/>
      </c>
      <c r="P9452" s="28" t="str">
        <f t="shared" si="741"/>
        <v/>
      </c>
      <c r="Q9452" s="24" t="str">
        <f t="shared" si="738"/>
        <v/>
      </c>
      <c r="R9452" s="24" t="str">
        <f t="shared" si="739"/>
        <v/>
      </c>
      <c r="S9452" s="27" t="str">
        <f t="shared" si="740"/>
        <v/>
      </c>
    </row>
    <row r="9453" spans="2:19" x14ac:dyDescent="0.3">
      <c r="B9453" s="24" t="str">
        <f>_xlfn.IFNA(VLOOKUP(A9453,list!B:C,2,FALSE),"")</f>
        <v/>
      </c>
      <c r="D9453" s="24" t="str">
        <f>_xlfn.IFNA(VLOOKUP(C9453,list!$G$2:$I$10,2,FALSE),"")</f>
        <v/>
      </c>
      <c r="E9453" s="24" t="str">
        <f>_xlfn.IFNA(VLOOKUP(C9453,list!G:I,3,FALSE),"")</f>
        <v/>
      </c>
      <c r="O9453" s="26" t="str">
        <f t="shared" si="737"/>
        <v/>
      </c>
      <c r="P9453" s="28" t="str">
        <f t="shared" si="741"/>
        <v/>
      </c>
      <c r="Q9453" s="24" t="str">
        <f t="shared" si="738"/>
        <v/>
      </c>
      <c r="R9453" s="24" t="str">
        <f t="shared" si="739"/>
        <v/>
      </c>
      <c r="S9453" s="27" t="str">
        <f t="shared" si="740"/>
        <v/>
      </c>
    </row>
    <row r="9454" spans="2:19" x14ac:dyDescent="0.3">
      <c r="B9454" s="24" t="str">
        <f>_xlfn.IFNA(VLOOKUP(A9454,list!B:C,2,FALSE),"")</f>
        <v/>
      </c>
      <c r="D9454" s="24" t="str">
        <f>_xlfn.IFNA(VLOOKUP(C9454,list!$G$2:$I$10,2,FALSE),"")</f>
        <v/>
      </c>
      <c r="E9454" s="24" t="str">
        <f>_xlfn.IFNA(VLOOKUP(C9454,list!G:I,3,FALSE),"")</f>
        <v/>
      </c>
      <c r="O9454" s="26" t="str">
        <f t="shared" si="737"/>
        <v/>
      </c>
      <c r="P9454" s="28" t="str">
        <f t="shared" si="741"/>
        <v/>
      </c>
      <c r="Q9454" s="24" t="str">
        <f t="shared" si="738"/>
        <v/>
      </c>
      <c r="R9454" s="24" t="str">
        <f t="shared" si="739"/>
        <v/>
      </c>
      <c r="S9454" s="27" t="str">
        <f t="shared" si="740"/>
        <v/>
      </c>
    </row>
    <row r="9455" spans="2:19" x14ac:dyDescent="0.3">
      <c r="B9455" s="24" t="str">
        <f>_xlfn.IFNA(VLOOKUP(A9455,list!B:C,2,FALSE),"")</f>
        <v/>
      </c>
      <c r="D9455" s="24" t="str">
        <f>_xlfn.IFNA(VLOOKUP(C9455,list!$G$2:$I$10,2,FALSE),"")</f>
        <v/>
      </c>
      <c r="E9455" s="24" t="str">
        <f>_xlfn.IFNA(VLOOKUP(C9455,list!G:I,3,FALSE),"")</f>
        <v/>
      </c>
      <c r="O9455" s="26" t="str">
        <f t="shared" si="737"/>
        <v/>
      </c>
      <c r="P9455" s="28" t="str">
        <f t="shared" si="741"/>
        <v/>
      </c>
      <c r="Q9455" s="24" t="str">
        <f t="shared" si="738"/>
        <v/>
      </c>
      <c r="R9455" s="24" t="str">
        <f t="shared" si="739"/>
        <v/>
      </c>
      <c r="S9455" s="27" t="str">
        <f t="shared" si="740"/>
        <v/>
      </c>
    </row>
    <row r="9456" spans="2:19" x14ac:dyDescent="0.3">
      <c r="B9456" s="24" t="str">
        <f>_xlfn.IFNA(VLOOKUP(A9456,list!B:C,2,FALSE),"")</f>
        <v/>
      </c>
      <c r="D9456" s="24" t="str">
        <f>_xlfn.IFNA(VLOOKUP(C9456,list!$G$2:$I$10,2,FALSE),"")</f>
        <v/>
      </c>
      <c r="E9456" s="24" t="str">
        <f>_xlfn.IFNA(VLOOKUP(C9456,list!G:I,3,FALSE),"")</f>
        <v/>
      </c>
      <c r="O9456" s="26" t="str">
        <f t="shared" si="737"/>
        <v/>
      </c>
      <c r="P9456" s="28" t="str">
        <f t="shared" si="741"/>
        <v/>
      </c>
      <c r="Q9456" s="24" t="str">
        <f t="shared" si="738"/>
        <v/>
      </c>
      <c r="R9456" s="24" t="str">
        <f t="shared" si="739"/>
        <v/>
      </c>
      <c r="S9456" s="27" t="str">
        <f t="shared" si="740"/>
        <v/>
      </c>
    </row>
    <row r="9457" spans="2:19" x14ac:dyDescent="0.3">
      <c r="B9457" s="24" t="str">
        <f>_xlfn.IFNA(VLOOKUP(A9457,list!B:C,2,FALSE),"")</f>
        <v/>
      </c>
      <c r="D9457" s="24" t="str">
        <f>_xlfn.IFNA(VLOOKUP(C9457,list!$G$2:$I$10,2,FALSE),"")</f>
        <v/>
      </c>
      <c r="E9457" s="24" t="str">
        <f>_xlfn.IFNA(VLOOKUP(C9457,list!G:I,3,FALSE),"")</f>
        <v/>
      </c>
      <c r="O9457" s="26" t="str">
        <f t="shared" si="737"/>
        <v/>
      </c>
      <c r="P9457" s="28" t="str">
        <f t="shared" si="741"/>
        <v/>
      </c>
      <c r="Q9457" s="24" t="str">
        <f t="shared" si="738"/>
        <v/>
      </c>
      <c r="R9457" s="24" t="str">
        <f t="shared" si="739"/>
        <v/>
      </c>
      <c r="S9457" s="27" t="str">
        <f t="shared" si="740"/>
        <v/>
      </c>
    </row>
    <row r="9458" spans="2:19" x14ac:dyDescent="0.3">
      <c r="B9458" s="24" t="str">
        <f>_xlfn.IFNA(VLOOKUP(A9458,list!B:C,2,FALSE),"")</f>
        <v/>
      </c>
      <c r="D9458" s="24" t="str">
        <f>_xlfn.IFNA(VLOOKUP(C9458,list!$G$2:$I$10,2,FALSE),"")</f>
        <v/>
      </c>
      <c r="E9458" s="24" t="str">
        <f>_xlfn.IFNA(VLOOKUP(C9458,list!G:I,3,FALSE),"")</f>
        <v/>
      </c>
      <c r="O9458" s="26" t="str">
        <f t="shared" si="737"/>
        <v/>
      </c>
      <c r="P9458" s="28" t="str">
        <f t="shared" si="741"/>
        <v/>
      </c>
      <c r="Q9458" s="24" t="str">
        <f t="shared" si="738"/>
        <v/>
      </c>
      <c r="R9458" s="24" t="str">
        <f t="shared" si="739"/>
        <v/>
      </c>
      <c r="S9458" s="27" t="str">
        <f t="shared" si="740"/>
        <v/>
      </c>
    </row>
    <row r="9459" spans="2:19" x14ac:dyDescent="0.3">
      <c r="B9459" s="24" t="str">
        <f>_xlfn.IFNA(VLOOKUP(A9459,list!B:C,2,FALSE),"")</f>
        <v/>
      </c>
      <c r="D9459" s="24" t="str">
        <f>_xlfn.IFNA(VLOOKUP(C9459,list!$G$2:$I$10,2,FALSE),"")</f>
        <v/>
      </c>
      <c r="E9459" s="24" t="str">
        <f>_xlfn.IFNA(VLOOKUP(C9459,list!G:I,3,FALSE),"")</f>
        <v/>
      </c>
      <c r="O9459" s="26" t="str">
        <f t="shared" si="737"/>
        <v/>
      </c>
      <c r="P9459" s="28" t="str">
        <f t="shared" si="741"/>
        <v/>
      </c>
      <c r="Q9459" s="24" t="str">
        <f t="shared" si="738"/>
        <v/>
      </c>
      <c r="R9459" s="24" t="str">
        <f t="shared" si="739"/>
        <v/>
      </c>
      <c r="S9459" s="27" t="str">
        <f t="shared" si="740"/>
        <v/>
      </c>
    </row>
    <row r="9460" spans="2:19" x14ac:dyDescent="0.3">
      <c r="B9460" s="24" t="str">
        <f>_xlfn.IFNA(VLOOKUP(A9460,list!B:C,2,FALSE),"")</f>
        <v/>
      </c>
      <c r="D9460" s="24" t="str">
        <f>_xlfn.IFNA(VLOOKUP(C9460,list!$G$2:$I$10,2,FALSE),"")</f>
        <v/>
      </c>
      <c r="E9460" s="24" t="str">
        <f>_xlfn.IFNA(VLOOKUP(C9460,list!G:I,3,FALSE),"")</f>
        <v/>
      </c>
      <c r="O9460" s="26" t="str">
        <f t="shared" si="737"/>
        <v/>
      </c>
      <c r="P9460" s="28" t="str">
        <f t="shared" si="741"/>
        <v/>
      </c>
      <c r="Q9460" s="24" t="str">
        <f t="shared" si="738"/>
        <v/>
      </c>
      <c r="R9460" s="24" t="str">
        <f t="shared" si="739"/>
        <v/>
      </c>
      <c r="S9460" s="27" t="str">
        <f t="shared" si="740"/>
        <v/>
      </c>
    </row>
    <row r="9461" spans="2:19" x14ac:dyDescent="0.3">
      <c r="B9461" s="24" t="str">
        <f>_xlfn.IFNA(VLOOKUP(A9461,list!B:C,2,FALSE),"")</f>
        <v/>
      </c>
      <c r="D9461" s="24" t="str">
        <f>_xlfn.IFNA(VLOOKUP(C9461,list!$G$2:$I$10,2,FALSE),"")</f>
        <v/>
      </c>
      <c r="E9461" s="24" t="str">
        <f>_xlfn.IFNA(VLOOKUP(C9461,list!G:I,3,FALSE),"")</f>
        <v/>
      </c>
      <c r="O9461" s="26" t="str">
        <f t="shared" si="737"/>
        <v/>
      </c>
      <c r="P9461" s="28" t="str">
        <f t="shared" si="741"/>
        <v/>
      </c>
      <c r="Q9461" s="24" t="str">
        <f t="shared" si="738"/>
        <v/>
      </c>
      <c r="R9461" s="24" t="str">
        <f t="shared" si="739"/>
        <v/>
      </c>
      <c r="S9461" s="27" t="str">
        <f t="shared" si="740"/>
        <v/>
      </c>
    </row>
    <row r="9462" spans="2:19" x14ac:dyDescent="0.3">
      <c r="B9462" s="24" t="str">
        <f>_xlfn.IFNA(VLOOKUP(A9462,list!B:C,2,FALSE),"")</f>
        <v/>
      </c>
      <c r="D9462" s="24" t="str">
        <f>_xlfn.IFNA(VLOOKUP(C9462,list!$G$2:$I$10,2,FALSE),"")</f>
        <v/>
      </c>
      <c r="E9462" s="24" t="str">
        <f>_xlfn.IFNA(VLOOKUP(C9462,list!G:I,3,FALSE),"")</f>
        <v/>
      </c>
      <c r="O9462" s="26" t="str">
        <f t="shared" si="737"/>
        <v/>
      </c>
      <c r="P9462" s="28" t="str">
        <f t="shared" si="741"/>
        <v/>
      </c>
      <c r="Q9462" s="24" t="str">
        <f t="shared" si="738"/>
        <v/>
      </c>
      <c r="R9462" s="24" t="str">
        <f t="shared" si="739"/>
        <v/>
      </c>
      <c r="S9462" s="27" t="str">
        <f t="shared" si="740"/>
        <v/>
      </c>
    </row>
    <row r="9463" spans="2:19" x14ac:dyDescent="0.3">
      <c r="B9463" s="24" t="str">
        <f>_xlfn.IFNA(VLOOKUP(A9463,list!B:C,2,FALSE),"")</f>
        <v/>
      </c>
      <c r="D9463" s="24" t="str">
        <f>_xlfn.IFNA(VLOOKUP(C9463,list!$G$2:$I$10,2,FALSE),"")</f>
        <v/>
      </c>
      <c r="E9463" s="24" t="str">
        <f>_xlfn.IFNA(VLOOKUP(C9463,list!G:I,3,FALSE),"")</f>
        <v/>
      </c>
      <c r="O9463" s="26" t="str">
        <f t="shared" si="737"/>
        <v/>
      </c>
      <c r="P9463" s="28" t="str">
        <f t="shared" si="741"/>
        <v/>
      </c>
      <c r="Q9463" s="24" t="str">
        <f t="shared" si="738"/>
        <v/>
      </c>
      <c r="R9463" s="24" t="str">
        <f t="shared" si="739"/>
        <v/>
      </c>
      <c r="S9463" s="27" t="str">
        <f t="shared" si="740"/>
        <v/>
      </c>
    </row>
    <row r="9464" spans="2:19" x14ac:dyDescent="0.3">
      <c r="B9464" s="24" t="str">
        <f>_xlfn.IFNA(VLOOKUP(A9464,list!B:C,2,FALSE),"")</f>
        <v/>
      </c>
      <c r="D9464" s="24" t="str">
        <f>_xlfn.IFNA(VLOOKUP(C9464,list!$G$2:$I$10,2,FALSE),"")</f>
        <v/>
      </c>
      <c r="E9464" s="24" t="str">
        <f>_xlfn.IFNA(VLOOKUP(C9464,list!G:I,3,FALSE),"")</f>
        <v/>
      </c>
      <c r="O9464" s="26" t="str">
        <f t="shared" si="737"/>
        <v/>
      </c>
      <c r="P9464" s="28" t="str">
        <f t="shared" si="741"/>
        <v/>
      </c>
      <c r="Q9464" s="24" t="str">
        <f t="shared" si="738"/>
        <v/>
      </c>
      <c r="R9464" s="24" t="str">
        <f t="shared" si="739"/>
        <v/>
      </c>
      <c r="S9464" s="27" t="str">
        <f t="shared" si="740"/>
        <v/>
      </c>
    </row>
    <row r="9465" spans="2:19" x14ac:dyDescent="0.3">
      <c r="B9465" s="24" t="str">
        <f>_xlfn.IFNA(VLOOKUP(A9465,list!B:C,2,FALSE),"")</f>
        <v/>
      </c>
      <c r="D9465" s="24" t="str">
        <f>_xlfn.IFNA(VLOOKUP(C9465,list!$G$2:$I$10,2,FALSE),"")</f>
        <v/>
      </c>
      <c r="E9465" s="24" t="str">
        <f>_xlfn.IFNA(VLOOKUP(C9465,list!G:I,3,FALSE),"")</f>
        <v/>
      </c>
      <c r="O9465" s="26" t="str">
        <f t="shared" si="737"/>
        <v/>
      </c>
      <c r="P9465" s="28" t="str">
        <f t="shared" si="741"/>
        <v/>
      </c>
      <c r="Q9465" s="24" t="str">
        <f t="shared" si="738"/>
        <v/>
      </c>
      <c r="R9465" s="24" t="str">
        <f t="shared" si="739"/>
        <v/>
      </c>
      <c r="S9465" s="27" t="str">
        <f t="shared" si="740"/>
        <v/>
      </c>
    </row>
    <row r="9466" spans="2:19" x14ac:dyDescent="0.3">
      <c r="B9466" s="24" t="str">
        <f>_xlfn.IFNA(VLOOKUP(A9466,list!B:C,2,FALSE),"")</f>
        <v/>
      </c>
      <c r="D9466" s="24" t="str">
        <f>_xlfn.IFNA(VLOOKUP(C9466,list!$G$2:$I$10,2,FALSE),"")</f>
        <v/>
      </c>
      <c r="E9466" s="24" t="str">
        <f>_xlfn.IFNA(VLOOKUP(C9466,list!G:I,3,FALSE),"")</f>
        <v/>
      </c>
      <c r="O9466" s="26" t="str">
        <f t="shared" si="737"/>
        <v/>
      </c>
      <c r="P9466" s="28" t="str">
        <f t="shared" si="741"/>
        <v/>
      </c>
      <c r="Q9466" s="24" t="str">
        <f t="shared" si="738"/>
        <v/>
      </c>
      <c r="R9466" s="24" t="str">
        <f t="shared" si="739"/>
        <v/>
      </c>
      <c r="S9466" s="27" t="str">
        <f t="shared" si="740"/>
        <v/>
      </c>
    </row>
    <row r="9467" spans="2:19" x14ac:dyDescent="0.3">
      <c r="B9467" s="24" t="str">
        <f>_xlfn.IFNA(VLOOKUP(A9467,list!B:C,2,FALSE),"")</f>
        <v/>
      </c>
      <c r="D9467" s="24" t="str">
        <f>_xlfn.IFNA(VLOOKUP(C9467,list!$G$2:$I$10,2,FALSE),"")</f>
        <v/>
      </c>
      <c r="E9467" s="24" t="str">
        <f>_xlfn.IFNA(VLOOKUP(C9467,list!G:I,3,FALSE),"")</f>
        <v/>
      </c>
      <c r="O9467" s="26" t="str">
        <f t="shared" si="737"/>
        <v/>
      </c>
      <c r="P9467" s="28" t="str">
        <f t="shared" si="741"/>
        <v/>
      </c>
      <c r="Q9467" s="24" t="str">
        <f t="shared" si="738"/>
        <v/>
      </c>
      <c r="R9467" s="24" t="str">
        <f t="shared" si="739"/>
        <v/>
      </c>
      <c r="S9467" s="27" t="str">
        <f t="shared" si="740"/>
        <v/>
      </c>
    </row>
    <row r="9468" spans="2:19" x14ac:dyDescent="0.3">
      <c r="B9468" s="24" t="str">
        <f>_xlfn.IFNA(VLOOKUP(A9468,list!B:C,2,FALSE),"")</f>
        <v/>
      </c>
      <c r="D9468" s="24" t="str">
        <f>_xlfn.IFNA(VLOOKUP(C9468,list!$G$2:$I$10,2,FALSE),"")</f>
        <v/>
      </c>
      <c r="E9468" s="24" t="str">
        <f>_xlfn.IFNA(VLOOKUP(C9468,list!G:I,3,FALSE),"")</f>
        <v/>
      </c>
      <c r="O9468" s="26" t="str">
        <f t="shared" si="737"/>
        <v/>
      </c>
      <c r="P9468" s="28" t="str">
        <f t="shared" si="741"/>
        <v/>
      </c>
      <c r="Q9468" s="24" t="str">
        <f t="shared" si="738"/>
        <v/>
      </c>
      <c r="R9468" s="24" t="str">
        <f t="shared" si="739"/>
        <v/>
      </c>
      <c r="S9468" s="27" t="str">
        <f t="shared" si="740"/>
        <v/>
      </c>
    </row>
    <row r="9469" spans="2:19" x14ac:dyDescent="0.3">
      <c r="B9469" s="24" t="str">
        <f>_xlfn.IFNA(VLOOKUP(A9469,list!B:C,2,FALSE),"")</f>
        <v/>
      </c>
      <c r="D9469" s="24" t="str">
        <f>_xlfn.IFNA(VLOOKUP(C9469,list!$G$2:$I$10,2,FALSE),"")</f>
        <v/>
      </c>
      <c r="E9469" s="24" t="str">
        <f>_xlfn.IFNA(VLOOKUP(C9469,list!G:I,3,FALSE),"")</f>
        <v/>
      </c>
      <c r="O9469" s="26" t="str">
        <f t="shared" si="737"/>
        <v/>
      </c>
      <c r="P9469" s="28" t="str">
        <f t="shared" si="741"/>
        <v/>
      </c>
      <c r="Q9469" s="24" t="str">
        <f t="shared" si="738"/>
        <v/>
      </c>
      <c r="R9469" s="24" t="str">
        <f t="shared" si="739"/>
        <v/>
      </c>
      <c r="S9469" s="27" t="str">
        <f t="shared" si="740"/>
        <v/>
      </c>
    </row>
    <row r="9470" spans="2:19" x14ac:dyDescent="0.3">
      <c r="B9470" s="24" t="str">
        <f>_xlfn.IFNA(VLOOKUP(A9470,list!B:C,2,FALSE),"")</f>
        <v/>
      </c>
      <c r="D9470" s="24" t="str">
        <f>_xlfn.IFNA(VLOOKUP(C9470,list!$G$2:$I$10,2,FALSE),"")</f>
        <v/>
      </c>
      <c r="E9470" s="24" t="str">
        <f>_xlfn.IFNA(VLOOKUP(C9470,list!G:I,3,FALSE),"")</f>
        <v/>
      </c>
      <c r="O9470" s="26" t="str">
        <f t="shared" si="737"/>
        <v/>
      </c>
      <c r="P9470" s="28" t="str">
        <f t="shared" si="741"/>
        <v/>
      </c>
      <c r="Q9470" s="24" t="str">
        <f t="shared" si="738"/>
        <v/>
      </c>
      <c r="R9470" s="24" t="str">
        <f t="shared" si="739"/>
        <v/>
      </c>
      <c r="S9470" s="27" t="str">
        <f t="shared" si="740"/>
        <v/>
      </c>
    </row>
    <row r="9471" spans="2:19" x14ac:dyDescent="0.3">
      <c r="B9471" s="24" t="str">
        <f>_xlfn.IFNA(VLOOKUP(A9471,list!B:C,2,FALSE),"")</f>
        <v/>
      </c>
      <c r="D9471" s="24" t="str">
        <f>_xlfn.IFNA(VLOOKUP(C9471,list!$G$2:$I$10,2,FALSE),"")</f>
        <v/>
      </c>
      <c r="E9471" s="24" t="str">
        <f>_xlfn.IFNA(VLOOKUP(C9471,list!G:I,3,FALSE),"")</f>
        <v/>
      </c>
      <c r="O9471" s="26" t="str">
        <f t="shared" si="737"/>
        <v/>
      </c>
      <c r="P9471" s="28" t="str">
        <f t="shared" si="741"/>
        <v/>
      </c>
      <c r="Q9471" s="24" t="str">
        <f t="shared" si="738"/>
        <v/>
      </c>
      <c r="R9471" s="24" t="str">
        <f t="shared" si="739"/>
        <v/>
      </c>
      <c r="S9471" s="27" t="str">
        <f t="shared" si="740"/>
        <v/>
      </c>
    </row>
    <row r="9472" spans="2:19" x14ac:dyDescent="0.3">
      <c r="B9472" s="24" t="str">
        <f>_xlfn.IFNA(VLOOKUP(A9472,list!B:C,2,FALSE),"")</f>
        <v/>
      </c>
      <c r="D9472" s="24" t="str">
        <f>_xlfn.IFNA(VLOOKUP(C9472,list!$G$2:$I$10,2,FALSE),"")</f>
        <v/>
      </c>
      <c r="E9472" s="24" t="str">
        <f>_xlfn.IFNA(VLOOKUP(C9472,list!G:I,3,FALSE),"")</f>
        <v/>
      </c>
      <c r="O9472" s="26" t="str">
        <f t="shared" si="737"/>
        <v/>
      </c>
      <c r="P9472" s="28" t="str">
        <f t="shared" si="741"/>
        <v/>
      </c>
      <c r="Q9472" s="24" t="str">
        <f t="shared" si="738"/>
        <v/>
      </c>
      <c r="R9472" s="24" t="str">
        <f t="shared" si="739"/>
        <v/>
      </c>
      <c r="S9472" s="27" t="str">
        <f t="shared" si="740"/>
        <v/>
      </c>
    </row>
    <row r="9473" spans="2:19" x14ac:dyDescent="0.3">
      <c r="B9473" s="24" t="str">
        <f>_xlfn.IFNA(VLOOKUP(A9473,list!B:C,2,FALSE),"")</f>
        <v/>
      </c>
      <c r="D9473" s="24" t="str">
        <f>_xlfn.IFNA(VLOOKUP(C9473,list!$G$2:$I$10,2,FALSE),"")</f>
        <v/>
      </c>
      <c r="E9473" s="24" t="str">
        <f>_xlfn.IFNA(VLOOKUP(C9473,list!G:I,3,FALSE),"")</f>
        <v/>
      </c>
      <c r="O9473" s="26" t="str">
        <f t="shared" si="737"/>
        <v/>
      </c>
      <c r="P9473" s="28" t="str">
        <f t="shared" si="741"/>
        <v/>
      </c>
      <c r="Q9473" s="24" t="str">
        <f t="shared" si="738"/>
        <v/>
      </c>
      <c r="R9473" s="24" t="str">
        <f t="shared" si="739"/>
        <v/>
      </c>
      <c r="S9473" s="27" t="str">
        <f t="shared" si="740"/>
        <v/>
      </c>
    </row>
    <row r="9474" spans="2:19" x14ac:dyDescent="0.3">
      <c r="B9474" s="24" t="str">
        <f>_xlfn.IFNA(VLOOKUP(A9474,list!B:C,2,FALSE),"")</f>
        <v/>
      </c>
      <c r="D9474" s="24" t="str">
        <f>_xlfn.IFNA(VLOOKUP(C9474,list!$G$2:$I$10,2,FALSE),"")</f>
        <v/>
      </c>
      <c r="E9474" s="24" t="str">
        <f>_xlfn.IFNA(VLOOKUP(C9474,list!G:I,3,FALSE),"")</f>
        <v/>
      </c>
      <c r="O9474" s="26" t="str">
        <f t="shared" ref="O9474:O9537" si="742">IFERROR(IF(H9474="","",DATE(YEAR(H9474),MONTH(H9474),1)),"")</f>
        <v/>
      </c>
      <c r="P9474" s="28" t="str">
        <f t="shared" si="741"/>
        <v/>
      </c>
      <c r="Q9474" s="24" t="str">
        <f t="shared" ref="Q9474:Q9537" si="743">IFERROR(IF(J9474="","",MONTH(EOMONTH(J9474,(DAY(J9474)&gt;15)+0))),"")</f>
        <v/>
      </c>
      <c r="R9474" s="24" t="str">
        <f t="shared" ref="R9474:R9537" si="744">IFERROR(IF(J9474="","",IF(AND(MONTH(J9474)=12,Q9474=1),YEAR(J9474)+1,YEAR(J9474))),"")</f>
        <v/>
      </c>
      <c r="S9474" s="27" t="str">
        <f t="shared" ref="S9474:S9537" si="745">IF(OR(Q9474="",R9474=""),"",DATE(R9474,Q9474,1))</f>
        <v/>
      </c>
    </row>
    <row r="9475" spans="2:19" x14ac:dyDescent="0.3">
      <c r="B9475" s="24" t="str">
        <f>_xlfn.IFNA(VLOOKUP(A9475,list!B:C,2,FALSE),"")</f>
        <v/>
      </c>
      <c r="D9475" s="24" t="str">
        <f>_xlfn.IFNA(VLOOKUP(C9475,list!$G$2:$I$10,2,FALSE),"")</f>
        <v/>
      </c>
      <c r="E9475" s="24" t="str">
        <f>_xlfn.IFNA(VLOOKUP(C9475,list!G:I,3,FALSE),"")</f>
        <v/>
      </c>
      <c r="O9475" s="26" t="str">
        <f t="shared" si="742"/>
        <v/>
      </c>
      <c r="P9475" s="28" t="str">
        <f t="shared" ref="P9475:P9538" si="746">IFERROR(IF(J9475&gt;0,((J9475-H9475)/7),""),"")</f>
        <v/>
      </c>
      <c r="Q9475" s="24" t="str">
        <f t="shared" si="743"/>
        <v/>
      </c>
      <c r="R9475" s="24" t="str">
        <f t="shared" si="744"/>
        <v/>
      </c>
      <c r="S9475" s="27" t="str">
        <f t="shared" si="745"/>
        <v/>
      </c>
    </row>
    <row r="9476" spans="2:19" x14ac:dyDescent="0.3">
      <c r="B9476" s="24" t="str">
        <f>_xlfn.IFNA(VLOOKUP(A9476,list!B:C,2,FALSE),"")</f>
        <v/>
      </c>
      <c r="D9476" s="24" t="str">
        <f>_xlfn.IFNA(VLOOKUP(C9476,list!$G$2:$I$10,2,FALSE),"")</f>
        <v/>
      </c>
      <c r="E9476" s="24" t="str">
        <f>_xlfn.IFNA(VLOOKUP(C9476,list!G:I,3,FALSE),"")</f>
        <v/>
      </c>
      <c r="O9476" s="26" t="str">
        <f t="shared" si="742"/>
        <v/>
      </c>
      <c r="P9476" s="28" t="str">
        <f t="shared" si="746"/>
        <v/>
      </c>
      <c r="Q9476" s="24" t="str">
        <f t="shared" si="743"/>
        <v/>
      </c>
      <c r="R9476" s="24" t="str">
        <f t="shared" si="744"/>
        <v/>
      </c>
      <c r="S9476" s="27" t="str">
        <f t="shared" si="745"/>
        <v/>
      </c>
    </row>
    <row r="9477" spans="2:19" x14ac:dyDescent="0.3">
      <c r="B9477" s="24" t="str">
        <f>_xlfn.IFNA(VLOOKUP(A9477,list!B:C,2,FALSE),"")</f>
        <v/>
      </c>
      <c r="D9477" s="24" t="str">
        <f>_xlfn.IFNA(VLOOKUP(C9477,list!$G$2:$I$10,2,FALSE),"")</f>
        <v/>
      </c>
      <c r="E9477" s="24" t="str">
        <f>_xlfn.IFNA(VLOOKUP(C9477,list!G:I,3,FALSE),"")</f>
        <v/>
      </c>
      <c r="O9477" s="26" t="str">
        <f t="shared" si="742"/>
        <v/>
      </c>
      <c r="P9477" s="28" t="str">
        <f t="shared" si="746"/>
        <v/>
      </c>
      <c r="Q9477" s="24" t="str">
        <f t="shared" si="743"/>
        <v/>
      </c>
      <c r="R9477" s="24" t="str">
        <f t="shared" si="744"/>
        <v/>
      </c>
      <c r="S9477" s="27" t="str">
        <f t="shared" si="745"/>
        <v/>
      </c>
    </row>
    <row r="9478" spans="2:19" x14ac:dyDescent="0.3">
      <c r="B9478" s="24" t="str">
        <f>_xlfn.IFNA(VLOOKUP(A9478,list!B:C,2,FALSE),"")</f>
        <v/>
      </c>
      <c r="D9478" s="24" t="str">
        <f>_xlfn.IFNA(VLOOKUP(C9478,list!$G$2:$I$10,2,FALSE),"")</f>
        <v/>
      </c>
      <c r="E9478" s="24" t="str">
        <f>_xlfn.IFNA(VLOOKUP(C9478,list!G:I,3,FALSE),"")</f>
        <v/>
      </c>
      <c r="O9478" s="26" t="str">
        <f t="shared" si="742"/>
        <v/>
      </c>
      <c r="P9478" s="28" t="str">
        <f t="shared" si="746"/>
        <v/>
      </c>
      <c r="Q9478" s="24" t="str">
        <f t="shared" si="743"/>
        <v/>
      </c>
      <c r="R9478" s="24" t="str">
        <f t="shared" si="744"/>
        <v/>
      </c>
      <c r="S9478" s="27" t="str">
        <f t="shared" si="745"/>
        <v/>
      </c>
    </row>
    <row r="9479" spans="2:19" x14ac:dyDescent="0.3">
      <c r="B9479" s="24" t="str">
        <f>_xlfn.IFNA(VLOOKUP(A9479,list!B:C,2,FALSE),"")</f>
        <v/>
      </c>
      <c r="D9479" s="24" t="str">
        <f>_xlfn.IFNA(VLOOKUP(C9479,list!$G$2:$I$10,2,FALSE),"")</f>
        <v/>
      </c>
      <c r="E9479" s="24" t="str">
        <f>_xlfn.IFNA(VLOOKUP(C9479,list!G:I,3,FALSE),"")</f>
        <v/>
      </c>
      <c r="O9479" s="26" t="str">
        <f t="shared" si="742"/>
        <v/>
      </c>
      <c r="P9479" s="28" t="str">
        <f t="shared" si="746"/>
        <v/>
      </c>
      <c r="Q9479" s="24" t="str">
        <f t="shared" si="743"/>
        <v/>
      </c>
      <c r="R9479" s="24" t="str">
        <f t="shared" si="744"/>
        <v/>
      </c>
      <c r="S9479" s="27" t="str">
        <f t="shared" si="745"/>
        <v/>
      </c>
    </row>
    <row r="9480" spans="2:19" x14ac:dyDescent="0.3">
      <c r="B9480" s="24" t="str">
        <f>_xlfn.IFNA(VLOOKUP(A9480,list!B:C,2,FALSE),"")</f>
        <v/>
      </c>
      <c r="D9480" s="24" t="str">
        <f>_xlfn.IFNA(VLOOKUP(C9480,list!$G$2:$I$10,2,FALSE),"")</f>
        <v/>
      </c>
      <c r="E9480" s="24" t="str">
        <f>_xlfn.IFNA(VLOOKUP(C9480,list!G:I,3,FALSE),"")</f>
        <v/>
      </c>
      <c r="O9480" s="26" t="str">
        <f t="shared" si="742"/>
        <v/>
      </c>
      <c r="P9480" s="28" t="str">
        <f t="shared" si="746"/>
        <v/>
      </c>
      <c r="Q9480" s="24" t="str">
        <f t="shared" si="743"/>
        <v/>
      </c>
      <c r="R9480" s="24" t="str">
        <f t="shared" si="744"/>
        <v/>
      </c>
      <c r="S9480" s="27" t="str">
        <f t="shared" si="745"/>
        <v/>
      </c>
    </row>
    <row r="9481" spans="2:19" x14ac:dyDescent="0.3">
      <c r="B9481" s="24" t="str">
        <f>_xlfn.IFNA(VLOOKUP(A9481,list!B:C,2,FALSE),"")</f>
        <v/>
      </c>
      <c r="D9481" s="24" t="str">
        <f>_xlfn.IFNA(VLOOKUP(C9481,list!$G$2:$I$10,2,FALSE),"")</f>
        <v/>
      </c>
      <c r="E9481" s="24" t="str">
        <f>_xlfn.IFNA(VLOOKUP(C9481,list!G:I,3,FALSE),"")</f>
        <v/>
      </c>
      <c r="O9481" s="26" t="str">
        <f t="shared" si="742"/>
        <v/>
      </c>
      <c r="P9481" s="28" t="str">
        <f t="shared" si="746"/>
        <v/>
      </c>
      <c r="Q9481" s="24" t="str">
        <f t="shared" si="743"/>
        <v/>
      </c>
      <c r="R9481" s="24" t="str">
        <f t="shared" si="744"/>
        <v/>
      </c>
      <c r="S9481" s="27" t="str">
        <f t="shared" si="745"/>
        <v/>
      </c>
    </row>
    <row r="9482" spans="2:19" x14ac:dyDescent="0.3">
      <c r="B9482" s="24" t="str">
        <f>_xlfn.IFNA(VLOOKUP(A9482,list!B:C,2,FALSE),"")</f>
        <v/>
      </c>
      <c r="D9482" s="24" t="str">
        <f>_xlfn.IFNA(VLOOKUP(C9482,list!$G$2:$I$10,2,FALSE),"")</f>
        <v/>
      </c>
      <c r="E9482" s="24" t="str">
        <f>_xlfn.IFNA(VLOOKUP(C9482,list!G:I,3,FALSE),"")</f>
        <v/>
      </c>
      <c r="O9482" s="26" t="str">
        <f t="shared" si="742"/>
        <v/>
      </c>
      <c r="P9482" s="28" t="str">
        <f t="shared" si="746"/>
        <v/>
      </c>
      <c r="Q9482" s="24" t="str">
        <f t="shared" si="743"/>
        <v/>
      </c>
      <c r="R9482" s="24" t="str">
        <f t="shared" si="744"/>
        <v/>
      </c>
      <c r="S9482" s="27" t="str">
        <f t="shared" si="745"/>
        <v/>
      </c>
    </row>
    <row r="9483" spans="2:19" x14ac:dyDescent="0.3">
      <c r="B9483" s="24" t="str">
        <f>_xlfn.IFNA(VLOOKUP(A9483,list!B:C,2,FALSE),"")</f>
        <v/>
      </c>
      <c r="D9483" s="24" t="str">
        <f>_xlfn.IFNA(VLOOKUP(C9483,list!$G$2:$I$10,2,FALSE),"")</f>
        <v/>
      </c>
      <c r="E9483" s="24" t="str">
        <f>_xlfn.IFNA(VLOOKUP(C9483,list!G:I,3,FALSE),"")</f>
        <v/>
      </c>
      <c r="O9483" s="26" t="str">
        <f t="shared" si="742"/>
        <v/>
      </c>
      <c r="P9483" s="28" t="str">
        <f t="shared" si="746"/>
        <v/>
      </c>
      <c r="Q9483" s="24" t="str">
        <f t="shared" si="743"/>
        <v/>
      </c>
      <c r="R9483" s="24" t="str">
        <f t="shared" si="744"/>
        <v/>
      </c>
      <c r="S9483" s="27" t="str">
        <f t="shared" si="745"/>
        <v/>
      </c>
    </row>
    <row r="9484" spans="2:19" x14ac:dyDescent="0.3">
      <c r="B9484" s="24" t="str">
        <f>_xlfn.IFNA(VLOOKUP(A9484,list!B:C,2,FALSE),"")</f>
        <v/>
      </c>
      <c r="D9484" s="24" t="str">
        <f>_xlfn.IFNA(VLOOKUP(C9484,list!$G$2:$I$10,2,FALSE),"")</f>
        <v/>
      </c>
      <c r="E9484" s="24" t="str">
        <f>_xlfn.IFNA(VLOOKUP(C9484,list!G:I,3,FALSE),"")</f>
        <v/>
      </c>
      <c r="O9484" s="26" t="str">
        <f t="shared" si="742"/>
        <v/>
      </c>
      <c r="P9484" s="28" t="str">
        <f t="shared" si="746"/>
        <v/>
      </c>
      <c r="Q9484" s="24" t="str">
        <f t="shared" si="743"/>
        <v/>
      </c>
      <c r="R9484" s="24" t="str">
        <f t="shared" si="744"/>
        <v/>
      </c>
      <c r="S9484" s="27" t="str">
        <f t="shared" si="745"/>
        <v/>
      </c>
    </row>
    <row r="9485" spans="2:19" x14ac:dyDescent="0.3">
      <c r="B9485" s="24" t="str">
        <f>_xlfn.IFNA(VLOOKUP(A9485,list!B:C,2,FALSE),"")</f>
        <v/>
      </c>
      <c r="D9485" s="24" t="str">
        <f>_xlfn.IFNA(VLOOKUP(C9485,list!$G$2:$I$10,2,FALSE),"")</f>
        <v/>
      </c>
      <c r="E9485" s="24" t="str">
        <f>_xlfn.IFNA(VLOOKUP(C9485,list!G:I,3,FALSE),"")</f>
        <v/>
      </c>
      <c r="O9485" s="26" t="str">
        <f t="shared" si="742"/>
        <v/>
      </c>
      <c r="P9485" s="28" t="str">
        <f t="shared" si="746"/>
        <v/>
      </c>
      <c r="Q9485" s="24" t="str">
        <f t="shared" si="743"/>
        <v/>
      </c>
      <c r="R9485" s="24" t="str">
        <f t="shared" si="744"/>
        <v/>
      </c>
      <c r="S9485" s="27" t="str">
        <f t="shared" si="745"/>
        <v/>
      </c>
    </row>
    <row r="9486" spans="2:19" x14ac:dyDescent="0.3">
      <c r="B9486" s="24" t="str">
        <f>_xlfn.IFNA(VLOOKUP(A9486,list!B:C,2,FALSE),"")</f>
        <v/>
      </c>
      <c r="D9486" s="24" t="str">
        <f>_xlfn.IFNA(VLOOKUP(C9486,list!$G$2:$I$10,2,FALSE),"")</f>
        <v/>
      </c>
      <c r="E9486" s="24" t="str">
        <f>_xlfn.IFNA(VLOOKUP(C9486,list!G:I,3,FALSE),"")</f>
        <v/>
      </c>
      <c r="O9486" s="26" t="str">
        <f t="shared" si="742"/>
        <v/>
      </c>
      <c r="P9486" s="28" t="str">
        <f t="shared" si="746"/>
        <v/>
      </c>
      <c r="Q9486" s="24" t="str">
        <f t="shared" si="743"/>
        <v/>
      </c>
      <c r="R9486" s="24" t="str">
        <f t="shared" si="744"/>
        <v/>
      </c>
      <c r="S9486" s="27" t="str">
        <f t="shared" si="745"/>
        <v/>
      </c>
    </row>
    <row r="9487" spans="2:19" x14ac:dyDescent="0.3">
      <c r="B9487" s="24" t="str">
        <f>_xlfn.IFNA(VLOOKUP(A9487,list!B:C,2,FALSE),"")</f>
        <v/>
      </c>
      <c r="D9487" s="24" t="str">
        <f>_xlfn.IFNA(VLOOKUP(C9487,list!$G$2:$I$10,2,FALSE),"")</f>
        <v/>
      </c>
      <c r="E9487" s="24" t="str">
        <f>_xlfn.IFNA(VLOOKUP(C9487,list!G:I,3,FALSE),"")</f>
        <v/>
      </c>
      <c r="O9487" s="26" t="str">
        <f t="shared" si="742"/>
        <v/>
      </c>
      <c r="P9487" s="28" t="str">
        <f t="shared" si="746"/>
        <v/>
      </c>
      <c r="Q9487" s="24" t="str">
        <f t="shared" si="743"/>
        <v/>
      </c>
      <c r="R9487" s="24" t="str">
        <f t="shared" si="744"/>
        <v/>
      </c>
      <c r="S9487" s="27" t="str">
        <f t="shared" si="745"/>
        <v/>
      </c>
    </row>
    <row r="9488" spans="2:19" x14ac:dyDescent="0.3">
      <c r="B9488" s="24" t="str">
        <f>_xlfn.IFNA(VLOOKUP(A9488,list!B:C,2,FALSE),"")</f>
        <v/>
      </c>
      <c r="D9488" s="24" t="str">
        <f>_xlfn.IFNA(VLOOKUP(C9488,list!$G$2:$I$10,2,FALSE),"")</f>
        <v/>
      </c>
      <c r="E9488" s="24" t="str">
        <f>_xlfn.IFNA(VLOOKUP(C9488,list!G:I,3,FALSE),"")</f>
        <v/>
      </c>
      <c r="O9488" s="26" t="str">
        <f t="shared" si="742"/>
        <v/>
      </c>
      <c r="P9488" s="28" t="str">
        <f t="shared" si="746"/>
        <v/>
      </c>
      <c r="Q9488" s="24" t="str">
        <f t="shared" si="743"/>
        <v/>
      </c>
      <c r="R9488" s="24" t="str">
        <f t="shared" si="744"/>
        <v/>
      </c>
      <c r="S9488" s="27" t="str">
        <f t="shared" si="745"/>
        <v/>
      </c>
    </row>
    <row r="9489" spans="2:19" x14ac:dyDescent="0.3">
      <c r="B9489" s="24" t="str">
        <f>_xlfn.IFNA(VLOOKUP(A9489,list!B:C,2,FALSE),"")</f>
        <v/>
      </c>
      <c r="D9489" s="24" t="str">
        <f>_xlfn.IFNA(VLOOKUP(C9489,list!$G$2:$I$10,2,FALSE),"")</f>
        <v/>
      </c>
      <c r="E9489" s="24" t="str">
        <f>_xlfn.IFNA(VLOOKUP(C9489,list!G:I,3,FALSE),"")</f>
        <v/>
      </c>
      <c r="O9489" s="26" t="str">
        <f t="shared" si="742"/>
        <v/>
      </c>
      <c r="P9489" s="28" t="str">
        <f t="shared" si="746"/>
        <v/>
      </c>
      <c r="Q9489" s="24" t="str">
        <f t="shared" si="743"/>
        <v/>
      </c>
      <c r="R9489" s="24" t="str">
        <f t="shared" si="744"/>
        <v/>
      </c>
      <c r="S9489" s="27" t="str">
        <f t="shared" si="745"/>
        <v/>
      </c>
    </row>
    <row r="9490" spans="2:19" x14ac:dyDescent="0.3">
      <c r="B9490" s="24" t="str">
        <f>_xlfn.IFNA(VLOOKUP(A9490,list!B:C,2,FALSE),"")</f>
        <v/>
      </c>
      <c r="D9490" s="24" t="str">
        <f>_xlfn.IFNA(VLOOKUP(C9490,list!$G$2:$I$10,2,FALSE),"")</f>
        <v/>
      </c>
      <c r="E9490" s="24" t="str">
        <f>_xlfn.IFNA(VLOOKUP(C9490,list!G:I,3,FALSE),"")</f>
        <v/>
      </c>
      <c r="O9490" s="26" t="str">
        <f t="shared" si="742"/>
        <v/>
      </c>
      <c r="P9490" s="28" t="str">
        <f t="shared" si="746"/>
        <v/>
      </c>
      <c r="Q9490" s="24" t="str">
        <f t="shared" si="743"/>
        <v/>
      </c>
      <c r="R9490" s="24" t="str">
        <f t="shared" si="744"/>
        <v/>
      </c>
      <c r="S9490" s="27" t="str">
        <f t="shared" si="745"/>
        <v/>
      </c>
    </row>
    <row r="9491" spans="2:19" x14ac:dyDescent="0.3">
      <c r="B9491" s="24" t="str">
        <f>_xlfn.IFNA(VLOOKUP(A9491,list!B:C,2,FALSE),"")</f>
        <v/>
      </c>
      <c r="D9491" s="24" t="str">
        <f>_xlfn.IFNA(VLOOKUP(C9491,list!$G$2:$I$10,2,FALSE),"")</f>
        <v/>
      </c>
      <c r="E9491" s="24" t="str">
        <f>_xlfn.IFNA(VLOOKUP(C9491,list!G:I,3,FALSE),"")</f>
        <v/>
      </c>
      <c r="O9491" s="26" t="str">
        <f t="shared" si="742"/>
        <v/>
      </c>
      <c r="P9491" s="28" t="str">
        <f t="shared" si="746"/>
        <v/>
      </c>
      <c r="Q9491" s="24" t="str">
        <f t="shared" si="743"/>
        <v/>
      </c>
      <c r="R9491" s="24" t="str">
        <f t="shared" si="744"/>
        <v/>
      </c>
      <c r="S9491" s="27" t="str">
        <f t="shared" si="745"/>
        <v/>
      </c>
    </row>
    <row r="9492" spans="2:19" x14ac:dyDescent="0.3">
      <c r="B9492" s="24" t="str">
        <f>_xlfn.IFNA(VLOOKUP(A9492,list!B:C,2,FALSE),"")</f>
        <v/>
      </c>
      <c r="D9492" s="24" t="str">
        <f>_xlfn.IFNA(VLOOKUP(C9492,list!$G$2:$I$10,2,FALSE),"")</f>
        <v/>
      </c>
      <c r="E9492" s="24" t="str">
        <f>_xlfn.IFNA(VLOOKUP(C9492,list!G:I,3,FALSE),"")</f>
        <v/>
      </c>
      <c r="O9492" s="26" t="str">
        <f t="shared" si="742"/>
        <v/>
      </c>
      <c r="P9492" s="28" t="str">
        <f t="shared" si="746"/>
        <v/>
      </c>
      <c r="Q9492" s="24" t="str">
        <f t="shared" si="743"/>
        <v/>
      </c>
      <c r="R9492" s="24" t="str">
        <f t="shared" si="744"/>
        <v/>
      </c>
      <c r="S9492" s="27" t="str">
        <f t="shared" si="745"/>
        <v/>
      </c>
    </row>
    <row r="9493" spans="2:19" x14ac:dyDescent="0.3">
      <c r="B9493" s="24" t="str">
        <f>_xlfn.IFNA(VLOOKUP(A9493,list!B:C,2,FALSE),"")</f>
        <v/>
      </c>
      <c r="D9493" s="24" t="str">
        <f>_xlfn.IFNA(VLOOKUP(C9493,list!$G$2:$I$10,2,FALSE),"")</f>
        <v/>
      </c>
      <c r="E9493" s="24" t="str">
        <f>_xlfn.IFNA(VLOOKUP(C9493,list!G:I,3,FALSE),"")</f>
        <v/>
      </c>
      <c r="O9493" s="26" t="str">
        <f t="shared" si="742"/>
        <v/>
      </c>
      <c r="P9493" s="28" t="str">
        <f t="shared" si="746"/>
        <v/>
      </c>
      <c r="Q9493" s="24" t="str">
        <f t="shared" si="743"/>
        <v/>
      </c>
      <c r="R9493" s="24" t="str">
        <f t="shared" si="744"/>
        <v/>
      </c>
      <c r="S9493" s="27" t="str">
        <f t="shared" si="745"/>
        <v/>
      </c>
    </row>
    <row r="9494" spans="2:19" x14ac:dyDescent="0.3">
      <c r="B9494" s="24" t="str">
        <f>_xlfn.IFNA(VLOOKUP(A9494,list!B:C,2,FALSE),"")</f>
        <v/>
      </c>
      <c r="D9494" s="24" t="str">
        <f>_xlfn.IFNA(VLOOKUP(C9494,list!$G$2:$I$10,2,FALSE),"")</f>
        <v/>
      </c>
      <c r="E9494" s="24" t="str">
        <f>_xlfn.IFNA(VLOOKUP(C9494,list!G:I,3,FALSE),"")</f>
        <v/>
      </c>
      <c r="O9494" s="26" t="str">
        <f t="shared" si="742"/>
        <v/>
      </c>
      <c r="P9494" s="28" t="str">
        <f t="shared" si="746"/>
        <v/>
      </c>
      <c r="Q9494" s="24" t="str">
        <f t="shared" si="743"/>
        <v/>
      </c>
      <c r="R9494" s="24" t="str">
        <f t="shared" si="744"/>
        <v/>
      </c>
      <c r="S9494" s="27" t="str">
        <f t="shared" si="745"/>
        <v/>
      </c>
    </row>
    <row r="9495" spans="2:19" x14ac:dyDescent="0.3">
      <c r="B9495" s="24" t="str">
        <f>_xlfn.IFNA(VLOOKUP(A9495,list!B:C,2,FALSE),"")</f>
        <v/>
      </c>
      <c r="D9495" s="24" t="str">
        <f>_xlfn.IFNA(VLOOKUP(C9495,list!$G$2:$I$10,2,FALSE),"")</f>
        <v/>
      </c>
      <c r="E9495" s="24" t="str">
        <f>_xlfn.IFNA(VLOOKUP(C9495,list!G:I,3,FALSE),"")</f>
        <v/>
      </c>
      <c r="O9495" s="26" t="str">
        <f t="shared" si="742"/>
        <v/>
      </c>
      <c r="P9495" s="28" t="str">
        <f t="shared" si="746"/>
        <v/>
      </c>
      <c r="Q9495" s="24" t="str">
        <f t="shared" si="743"/>
        <v/>
      </c>
      <c r="R9495" s="24" t="str">
        <f t="shared" si="744"/>
        <v/>
      </c>
      <c r="S9495" s="27" t="str">
        <f t="shared" si="745"/>
        <v/>
      </c>
    </row>
    <row r="9496" spans="2:19" x14ac:dyDescent="0.3">
      <c r="B9496" s="24" t="str">
        <f>_xlfn.IFNA(VLOOKUP(A9496,list!B:C,2,FALSE),"")</f>
        <v/>
      </c>
      <c r="D9496" s="24" t="str">
        <f>_xlfn.IFNA(VLOOKUP(C9496,list!$G$2:$I$10,2,FALSE),"")</f>
        <v/>
      </c>
      <c r="E9496" s="24" t="str">
        <f>_xlfn.IFNA(VLOOKUP(C9496,list!G:I,3,FALSE),"")</f>
        <v/>
      </c>
      <c r="O9496" s="26" t="str">
        <f t="shared" si="742"/>
        <v/>
      </c>
      <c r="P9496" s="28" t="str">
        <f t="shared" si="746"/>
        <v/>
      </c>
      <c r="Q9496" s="24" t="str">
        <f t="shared" si="743"/>
        <v/>
      </c>
      <c r="R9496" s="24" t="str">
        <f t="shared" si="744"/>
        <v/>
      </c>
      <c r="S9496" s="27" t="str">
        <f t="shared" si="745"/>
        <v/>
      </c>
    </row>
    <row r="9497" spans="2:19" x14ac:dyDescent="0.3">
      <c r="B9497" s="24" t="str">
        <f>_xlfn.IFNA(VLOOKUP(A9497,list!B:C,2,FALSE),"")</f>
        <v/>
      </c>
      <c r="D9497" s="24" t="str">
        <f>_xlfn.IFNA(VLOOKUP(C9497,list!$G$2:$I$10,2,FALSE),"")</f>
        <v/>
      </c>
      <c r="E9497" s="24" t="str">
        <f>_xlfn.IFNA(VLOOKUP(C9497,list!G:I,3,FALSE),"")</f>
        <v/>
      </c>
      <c r="O9497" s="26" t="str">
        <f t="shared" si="742"/>
        <v/>
      </c>
      <c r="P9497" s="28" t="str">
        <f t="shared" si="746"/>
        <v/>
      </c>
      <c r="Q9497" s="24" t="str">
        <f t="shared" si="743"/>
        <v/>
      </c>
      <c r="R9497" s="24" t="str">
        <f t="shared" si="744"/>
        <v/>
      </c>
      <c r="S9497" s="27" t="str">
        <f t="shared" si="745"/>
        <v/>
      </c>
    </row>
    <row r="9498" spans="2:19" x14ac:dyDescent="0.3">
      <c r="B9498" s="24" t="str">
        <f>_xlfn.IFNA(VLOOKUP(A9498,list!B:C,2,FALSE),"")</f>
        <v/>
      </c>
      <c r="D9498" s="24" t="str">
        <f>_xlfn.IFNA(VLOOKUP(C9498,list!$G$2:$I$10,2,FALSE),"")</f>
        <v/>
      </c>
      <c r="E9498" s="24" t="str">
        <f>_xlfn.IFNA(VLOOKUP(C9498,list!G:I,3,FALSE),"")</f>
        <v/>
      </c>
      <c r="O9498" s="26" t="str">
        <f t="shared" si="742"/>
        <v/>
      </c>
      <c r="P9498" s="28" t="str">
        <f t="shared" si="746"/>
        <v/>
      </c>
      <c r="Q9498" s="24" t="str">
        <f t="shared" si="743"/>
        <v/>
      </c>
      <c r="R9498" s="24" t="str">
        <f t="shared" si="744"/>
        <v/>
      </c>
      <c r="S9498" s="27" t="str">
        <f t="shared" si="745"/>
        <v/>
      </c>
    </row>
    <row r="9499" spans="2:19" x14ac:dyDescent="0.3">
      <c r="B9499" s="24" t="str">
        <f>_xlfn.IFNA(VLOOKUP(A9499,list!B:C,2,FALSE),"")</f>
        <v/>
      </c>
      <c r="D9499" s="24" t="str">
        <f>_xlfn.IFNA(VLOOKUP(C9499,list!$G$2:$I$10,2,FALSE),"")</f>
        <v/>
      </c>
      <c r="E9499" s="24" t="str">
        <f>_xlfn.IFNA(VLOOKUP(C9499,list!G:I,3,FALSE),"")</f>
        <v/>
      </c>
      <c r="O9499" s="26" t="str">
        <f t="shared" si="742"/>
        <v/>
      </c>
      <c r="P9499" s="28" t="str">
        <f t="shared" si="746"/>
        <v/>
      </c>
      <c r="Q9499" s="24" t="str">
        <f t="shared" si="743"/>
        <v/>
      </c>
      <c r="R9499" s="24" t="str">
        <f t="shared" si="744"/>
        <v/>
      </c>
      <c r="S9499" s="27" t="str">
        <f t="shared" si="745"/>
        <v/>
      </c>
    </row>
    <row r="9500" spans="2:19" x14ac:dyDescent="0.3">
      <c r="B9500" s="24" t="str">
        <f>_xlfn.IFNA(VLOOKUP(A9500,list!B:C,2,FALSE),"")</f>
        <v/>
      </c>
      <c r="D9500" s="24" t="str">
        <f>_xlfn.IFNA(VLOOKUP(C9500,list!$G$2:$I$10,2,FALSE),"")</f>
        <v/>
      </c>
      <c r="E9500" s="24" t="str">
        <f>_xlfn.IFNA(VLOOKUP(C9500,list!G:I,3,FALSE),"")</f>
        <v/>
      </c>
      <c r="O9500" s="26" t="str">
        <f t="shared" si="742"/>
        <v/>
      </c>
      <c r="P9500" s="28" t="str">
        <f t="shared" si="746"/>
        <v/>
      </c>
      <c r="Q9500" s="24" t="str">
        <f t="shared" si="743"/>
        <v/>
      </c>
      <c r="R9500" s="24" t="str">
        <f t="shared" si="744"/>
        <v/>
      </c>
      <c r="S9500" s="27" t="str">
        <f t="shared" si="745"/>
        <v/>
      </c>
    </row>
    <row r="9501" spans="2:19" x14ac:dyDescent="0.3">
      <c r="B9501" s="24" t="str">
        <f>_xlfn.IFNA(VLOOKUP(A9501,list!B:C,2,FALSE),"")</f>
        <v/>
      </c>
      <c r="D9501" s="24" t="str">
        <f>_xlfn.IFNA(VLOOKUP(C9501,list!$G$2:$I$10,2,FALSE),"")</f>
        <v/>
      </c>
      <c r="E9501" s="24" t="str">
        <f>_xlfn.IFNA(VLOOKUP(C9501,list!G:I,3,FALSE),"")</f>
        <v/>
      </c>
      <c r="O9501" s="26" t="str">
        <f t="shared" si="742"/>
        <v/>
      </c>
      <c r="P9501" s="28" t="str">
        <f t="shared" si="746"/>
        <v/>
      </c>
      <c r="Q9501" s="24" t="str">
        <f t="shared" si="743"/>
        <v/>
      </c>
      <c r="R9501" s="24" t="str">
        <f t="shared" si="744"/>
        <v/>
      </c>
      <c r="S9501" s="27" t="str">
        <f t="shared" si="745"/>
        <v/>
      </c>
    </row>
    <row r="9502" spans="2:19" x14ac:dyDescent="0.3">
      <c r="B9502" s="24" t="str">
        <f>_xlfn.IFNA(VLOOKUP(A9502,list!B:C,2,FALSE),"")</f>
        <v/>
      </c>
      <c r="D9502" s="24" t="str">
        <f>_xlfn.IFNA(VLOOKUP(C9502,list!$G$2:$I$10,2,FALSE),"")</f>
        <v/>
      </c>
      <c r="E9502" s="24" t="str">
        <f>_xlfn.IFNA(VLOOKUP(C9502,list!G:I,3,FALSE),"")</f>
        <v/>
      </c>
      <c r="O9502" s="26" t="str">
        <f t="shared" si="742"/>
        <v/>
      </c>
      <c r="P9502" s="28" t="str">
        <f t="shared" si="746"/>
        <v/>
      </c>
      <c r="Q9502" s="24" t="str">
        <f t="shared" si="743"/>
        <v/>
      </c>
      <c r="R9502" s="24" t="str">
        <f t="shared" si="744"/>
        <v/>
      </c>
      <c r="S9502" s="27" t="str">
        <f t="shared" si="745"/>
        <v/>
      </c>
    </row>
    <row r="9503" spans="2:19" x14ac:dyDescent="0.3">
      <c r="B9503" s="24" t="str">
        <f>_xlfn.IFNA(VLOOKUP(A9503,list!B:C,2,FALSE),"")</f>
        <v/>
      </c>
      <c r="D9503" s="24" t="str">
        <f>_xlfn.IFNA(VLOOKUP(C9503,list!$G$2:$I$10,2,FALSE),"")</f>
        <v/>
      </c>
      <c r="E9503" s="24" t="str">
        <f>_xlfn.IFNA(VLOOKUP(C9503,list!G:I,3,FALSE),"")</f>
        <v/>
      </c>
      <c r="O9503" s="26" t="str">
        <f t="shared" si="742"/>
        <v/>
      </c>
      <c r="P9503" s="28" t="str">
        <f t="shared" si="746"/>
        <v/>
      </c>
      <c r="Q9503" s="24" t="str">
        <f t="shared" si="743"/>
        <v/>
      </c>
      <c r="R9503" s="24" t="str">
        <f t="shared" si="744"/>
        <v/>
      </c>
      <c r="S9503" s="27" t="str">
        <f t="shared" si="745"/>
        <v/>
      </c>
    </row>
    <row r="9504" spans="2:19" x14ac:dyDescent="0.3">
      <c r="B9504" s="24" t="str">
        <f>_xlfn.IFNA(VLOOKUP(A9504,list!B:C,2,FALSE),"")</f>
        <v/>
      </c>
      <c r="D9504" s="24" t="str">
        <f>_xlfn.IFNA(VLOOKUP(C9504,list!$G$2:$I$10,2,FALSE),"")</f>
        <v/>
      </c>
      <c r="E9504" s="24" t="str">
        <f>_xlfn.IFNA(VLOOKUP(C9504,list!G:I,3,FALSE),"")</f>
        <v/>
      </c>
      <c r="O9504" s="26" t="str">
        <f t="shared" si="742"/>
        <v/>
      </c>
      <c r="P9504" s="28" t="str">
        <f t="shared" si="746"/>
        <v/>
      </c>
      <c r="Q9504" s="24" t="str">
        <f t="shared" si="743"/>
        <v/>
      </c>
      <c r="R9504" s="24" t="str">
        <f t="shared" si="744"/>
        <v/>
      </c>
      <c r="S9504" s="27" t="str">
        <f t="shared" si="745"/>
        <v/>
      </c>
    </row>
    <row r="9505" spans="2:19" x14ac:dyDescent="0.3">
      <c r="B9505" s="24" t="str">
        <f>_xlfn.IFNA(VLOOKUP(A9505,list!B:C,2,FALSE),"")</f>
        <v/>
      </c>
      <c r="D9505" s="24" t="str">
        <f>_xlfn.IFNA(VLOOKUP(C9505,list!$G$2:$I$10,2,FALSE),"")</f>
        <v/>
      </c>
      <c r="E9505" s="24" t="str">
        <f>_xlfn.IFNA(VLOOKUP(C9505,list!G:I,3,FALSE),"")</f>
        <v/>
      </c>
      <c r="O9505" s="26" t="str">
        <f t="shared" si="742"/>
        <v/>
      </c>
      <c r="P9505" s="28" t="str">
        <f t="shared" si="746"/>
        <v/>
      </c>
      <c r="Q9505" s="24" t="str">
        <f t="shared" si="743"/>
        <v/>
      </c>
      <c r="R9505" s="24" t="str">
        <f t="shared" si="744"/>
        <v/>
      </c>
      <c r="S9505" s="27" t="str">
        <f t="shared" si="745"/>
        <v/>
      </c>
    </row>
    <row r="9506" spans="2:19" x14ac:dyDescent="0.3">
      <c r="B9506" s="24" t="str">
        <f>_xlfn.IFNA(VLOOKUP(A9506,list!B:C,2,FALSE),"")</f>
        <v/>
      </c>
      <c r="D9506" s="24" t="str">
        <f>_xlfn.IFNA(VLOOKUP(C9506,list!$G$2:$I$10,2,FALSE),"")</f>
        <v/>
      </c>
      <c r="E9506" s="24" t="str">
        <f>_xlfn.IFNA(VLOOKUP(C9506,list!G:I,3,FALSE),"")</f>
        <v/>
      </c>
      <c r="O9506" s="26" t="str">
        <f t="shared" si="742"/>
        <v/>
      </c>
      <c r="P9506" s="28" t="str">
        <f t="shared" si="746"/>
        <v/>
      </c>
      <c r="Q9506" s="24" t="str">
        <f t="shared" si="743"/>
        <v/>
      </c>
      <c r="R9506" s="24" t="str">
        <f t="shared" si="744"/>
        <v/>
      </c>
      <c r="S9506" s="27" t="str">
        <f t="shared" si="745"/>
        <v/>
      </c>
    </row>
    <row r="9507" spans="2:19" x14ac:dyDescent="0.3">
      <c r="B9507" s="24" t="str">
        <f>_xlfn.IFNA(VLOOKUP(A9507,list!B:C,2,FALSE),"")</f>
        <v/>
      </c>
      <c r="D9507" s="24" t="str">
        <f>_xlfn.IFNA(VLOOKUP(C9507,list!$G$2:$I$10,2,FALSE),"")</f>
        <v/>
      </c>
      <c r="E9507" s="24" t="str">
        <f>_xlfn.IFNA(VLOOKUP(C9507,list!G:I,3,FALSE),"")</f>
        <v/>
      </c>
      <c r="O9507" s="26" t="str">
        <f t="shared" si="742"/>
        <v/>
      </c>
      <c r="P9507" s="28" t="str">
        <f t="shared" si="746"/>
        <v/>
      </c>
      <c r="Q9507" s="24" t="str">
        <f t="shared" si="743"/>
        <v/>
      </c>
      <c r="R9507" s="24" t="str">
        <f t="shared" si="744"/>
        <v/>
      </c>
      <c r="S9507" s="27" t="str">
        <f t="shared" si="745"/>
        <v/>
      </c>
    </row>
    <row r="9508" spans="2:19" x14ac:dyDescent="0.3">
      <c r="B9508" s="24" t="str">
        <f>_xlfn.IFNA(VLOOKUP(A9508,list!B:C,2,FALSE),"")</f>
        <v/>
      </c>
      <c r="D9508" s="24" t="str">
        <f>_xlfn.IFNA(VLOOKUP(C9508,list!$G$2:$I$10,2,FALSE),"")</f>
        <v/>
      </c>
      <c r="E9508" s="24" t="str">
        <f>_xlfn.IFNA(VLOOKUP(C9508,list!G:I,3,FALSE),"")</f>
        <v/>
      </c>
      <c r="O9508" s="26" t="str">
        <f t="shared" si="742"/>
        <v/>
      </c>
      <c r="P9508" s="28" t="str">
        <f t="shared" si="746"/>
        <v/>
      </c>
      <c r="Q9508" s="24" t="str">
        <f t="shared" si="743"/>
        <v/>
      </c>
      <c r="R9508" s="24" t="str">
        <f t="shared" si="744"/>
        <v/>
      </c>
      <c r="S9508" s="27" t="str">
        <f t="shared" si="745"/>
        <v/>
      </c>
    </row>
    <row r="9509" spans="2:19" x14ac:dyDescent="0.3">
      <c r="B9509" s="24" t="str">
        <f>_xlfn.IFNA(VLOOKUP(A9509,list!B:C,2,FALSE),"")</f>
        <v/>
      </c>
      <c r="D9509" s="24" t="str">
        <f>_xlfn.IFNA(VLOOKUP(C9509,list!$G$2:$I$10,2,FALSE),"")</f>
        <v/>
      </c>
      <c r="E9509" s="24" t="str">
        <f>_xlfn.IFNA(VLOOKUP(C9509,list!G:I,3,FALSE),"")</f>
        <v/>
      </c>
      <c r="O9509" s="26" t="str">
        <f t="shared" si="742"/>
        <v/>
      </c>
      <c r="P9509" s="28" t="str">
        <f t="shared" si="746"/>
        <v/>
      </c>
      <c r="Q9509" s="24" t="str">
        <f t="shared" si="743"/>
        <v/>
      </c>
      <c r="R9509" s="24" t="str">
        <f t="shared" si="744"/>
        <v/>
      </c>
      <c r="S9509" s="27" t="str">
        <f t="shared" si="745"/>
        <v/>
      </c>
    </row>
    <row r="9510" spans="2:19" x14ac:dyDescent="0.3">
      <c r="B9510" s="24" t="str">
        <f>_xlfn.IFNA(VLOOKUP(A9510,list!B:C,2,FALSE),"")</f>
        <v/>
      </c>
      <c r="D9510" s="24" t="str">
        <f>_xlfn.IFNA(VLOOKUP(C9510,list!$G$2:$I$10,2,FALSE),"")</f>
        <v/>
      </c>
      <c r="E9510" s="24" t="str">
        <f>_xlfn.IFNA(VLOOKUP(C9510,list!G:I,3,FALSE),"")</f>
        <v/>
      </c>
      <c r="O9510" s="26" t="str">
        <f t="shared" si="742"/>
        <v/>
      </c>
      <c r="P9510" s="28" t="str">
        <f t="shared" si="746"/>
        <v/>
      </c>
      <c r="Q9510" s="24" t="str">
        <f t="shared" si="743"/>
        <v/>
      </c>
      <c r="R9510" s="24" t="str">
        <f t="shared" si="744"/>
        <v/>
      </c>
      <c r="S9510" s="27" t="str">
        <f t="shared" si="745"/>
        <v/>
      </c>
    </row>
    <row r="9511" spans="2:19" x14ac:dyDescent="0.3">
      <c r="B9511" s="24" t="str">
        <f>_xlfn.IFNA(VLOOKUP(A9511,list!B:C,2,FALSE),"")</f>
        <v/>
      </c>
      <c r="D9511" s="24" t="str">
        <f>_xlfn.IFNA(VLOOKUP(C9511,list!$G$2:$I$10,2,FALSE),"")</f>
        <v/>
      </c>
      <c r="E9511" s="24" t="str">
        <f>_xlfn.IFNA(VLOOKUP(C9511,list!G:I,3,FALSE),"")</f>
        <v/>
      </c>
      <c r="O9511" s="26" t="str">
        <f t="shared" si="742"/>
        <v/>
      </c>
      <c r="P9511" s="28" t="str">
        <f t="shared" si="746"/>
        <v/>
      </c>
      <c r="Q9511" s="24" t="str">
        <f t="shared" si="743"/>
        <v/>
      </c>
      <c r="R9511" s="24" t="str">
        <f t="shared" si="744"/>
        <v/>
      </c>
      <c r="S9511" s="27" t="str">
        <f t="shared" si="745"/>
        <v/>
      </c>
    </row>
    <row r="9512" spans="2:19" x14ac:dyDescent="0.3">
      <c r="B9512" s="24" t="str">
        <f>_xlfn.IFNA(VLOOKUP(A9512,list!B:C,2,FALSE),"")</f>
        <v/>
      </c>
      <c r="D9512" s="24" t="str">
        <f>_xlfn.IFNA(VLOOKUP(C9512,list!$G$2:$I$10,2,FALSE),"")</f>
        <v/>
      </c>
      <c r="E9512" s="24" t="str">
        <f>_xlfn.IFNA(VLOOKUP(C9512,list!G:I,3,FALSE),"")</f>
        <v/>
      </c>
      <c r="O9512" s="26" t="str">
        <f t="shared" si="742"/>
        <v/>
      </c>
      <c r="P9512" s="28" t="str">
        <f t="shared" si="746"/>
        <v/>
      </c>
      <c r="Q9512" s="24" t="str">
        <f t="shared" si="743"/>
        <v/>
      </c>
      <c r="R9512" s="24" t="str">
        <f t="shared" si="744"/>
        <v/>
      </c>
      <c r="S9512" s="27" t="str">
        <f t="shared" si="745"/>
        <v/>
      </c>
    </row>
    <row r="9513" spans="2:19" x14ac:dyDescent="0.3">
      <c r="B9513" s="24" t="str">
        <f>_xlfn.IFNA(VLOOKUP(A9513,list!B:C,2,FALSE),"")</f>
        <v/>
      </c>
      <c r="D9513" s="24" t="str">
        <f>_xlfn.IFNA(VLOOKUP(C9513,list!$G$2:$I$10,2,FALSE),"")</f>
        <v/>
      </c>
      <c r="E9513" s="24" t="str">
        <f>_xlfn.IFNA(VLOOKUP(C9513,list!G:I,3,FALSE),"")</f>
        <v/>
      </c>
      <c r="O9513" s="26" t="str">
        <f t="shared" si="742"/>
        <v/>
      </c>
      <c r="P9513" s="28" t="str">
        <f t="shared" si="746"/>
        <v/>
      </c>
      <c r="Q9513" s="24" t="str">
        <f t="shared" si="743"/>
        <v/>
      </c>
      <c r="R9513" s="24" t="str">
        <f t="shared" si="744"/>
        <v/>
      </c>
      <c r="S9513" s="27" t="str">
        <f t="shared" si="745"/>
        <v/>
      </c>
    </row>
    <row r="9514" spans="2:19" x14ac:dyDescent="0.3">
      <c r="B9514" s="24" t="str">
        <f>_xlfn.IFNA(VLOOKUP(A9514,list!B:C,2,FALSE),"")</f>
        <v/>
      </c>
      <c r="D9514" s="24" t="str">
        <f>_xlfn.IFNA(VLOOKUP(C9514,list!$G$2:$I$10,2,FALSE),"")</f>
        <v/>
      </c>
      <c r="E9514" s="24" t="str">
        <f>_xlfn.IFNA(VLOOKUP(C9514,list!G:I,3,FALSE),"")</f>
        <v/>
      </c>
      <c r="O9514" s="26" t="str">
        <f t="shared" si="742"/>
        <v/>
      </c>
      <c r="P9514" s="28" t="str">
        <f t="shared" si="746"/>
        <v/>
      </c>
      <c r="Q9514" s="24" t="str">
        <f t="shared" si="743"/>
        <v/>
      </c>
      <c r="R9514" s="24" t="str">
        <f t="shared" si="744"/>
        <v/>
      </c>
      <c r="S9514" s="27" t="str">
        <f t="shared" si="745"/>
        <v/>
      </c>
    </row>
    <row r="9515" spans="2:19" x14ac:dyDescent="0.3">
      <c r="B9515" s="24" t="str">
        <f>_xlfn.IFNA(VLOOKUP(A9515,list!B:C,2,FALSE),"")</f>
        <v/>
      </c>
      <c r="D9515" s="24" t="str">
        <f>_xlfn.IFNA(VLOOKUP(C9515,list!$G$2:$I$10,2,FALSE),"")</f>
        <v/>
      </c>
      <c r="E9515" s="24" t="str">
        <f>_xlfn.IFNA(VLOOKUP(C9515,list!G:I,3,FALSE),"")</f>
        <v/>
      </c>
      <c r="O9515" s="26" t="str">
        <f t="shared" si="742"/>
        <v/>
      </c>
      <c r="P9515" s="28" t="str">
        <f t="shared" si="746"/>
        <v/>
      </c>
      <c r="Q9515" s="24" t="str">
        <f t="shared" si="743"/>
        <v/>
      </c>
      <c r="R9515" s="24" t="str">
        <f t="shared" si="744"/>
        <v/>
      </c>
      <c r="S9515" s="27" t="str">
        <f t="shared" si="745"/>
        <v/>
      </c>
    </row>
    <row r="9516" spans="2:19" x14ac:dyDescent="0.3">
      <c r="B9516" s="24" t="str">
        <f>_xlfn.IFNA(VLOOKUP(A9516,list!B:C,2,FALSE),"")</f>
        <v/>
      </c>
      <c r="D9516" s="24" t="str">
        <f>_xlfn.IFNA(VLOOKUP(C9516,list!$G$2:$I$10,2,FALSE),"")</f>
        <v/>
      </c>
      <c r="E9516" s="24" t="str">
        <f>_xlfn.IFNA(VLOOKUP(C9516,list!G:I,3,FALSE),"")</f>
        <v/>
      </c>
      <c r="O9516" s="26" t="str">
        <f t="shared" si="742"/>
        <v/>
      </c>
      <c r="P9516" s="28" t="str">
        <f t="shared" si="746"/>
        <v/>
      </c>
      <c r="Q9516" s="24" t="str">
        <f t="shared" si="743"/>
        <v/>
      </c>
      <c r="R9516" s="24" t="str">
        <f t="shared" si="744"/>
        <v/>
      </c>
      <c r="S9516" s="27" t="str">
        <f t="shared" si="745"/>
        <v/>
      </c>
    </row>
    <row r="9517" spans="2:19" x14ac:dyDescent="0.3">
      <c r="B9517" s="24" t="str">
        <f>_xlfn.IFNA(VLOOKUP(A9517,list!B:C,2,FALSE),"")</f>
        <v/>
      </c>
      <c r="D9517" s="24" t="str">
        <f>_xlfn.IFNA(VLOOKUP(C9517,list!$G$2:$I$10,2,FALSE),"")</f>
        <v/>
      </c>
      <c r="E9517" s="24" t="str">
        <f>_xlfn.IFNA(VLOOKUP(C9517,list!G:I,3,FALSE),"")</f>
        <v/>
      </c>
      <c r="O9517" s="26" t="str">
        <f t="shared" si="742"/>
        <v/>
      </c>
      <c r="P9517" s="28" t="str">
        <f t="shared" si="746"/>
        <v/>
      </c>
      <c r="Q9517" s="24" t="str">
        <f t="shared" si="743"/>
        <v/>
      </c>
      <c r="R9517" s="24" t="str">
        <f t="shared" si="744"/>
        <v/>
      </c>
      <c r="S9517" s="27" t="str">
        <f t="shared" si="745"/>
        <v/>
      </c>
    </row>
    <row r="9518" spans="2:19" x14ac:dyDescent="0.3">
      <c r="B9518" s="24" t="str">
        <f>_xlfn.IFNA(VLOOKUP(A9518,list!B:C,2,FALSE),"")</f>
        <v/>
      </c>
      <c r="D9518" s="24" t="str">
        <f>_xlfn.IFNA(VLOOKUP(C9518,list!$G$2:$I$10,2,FALSE),"")</f>
        <v/>
      </c>
      <c r="E9518" s="24" t="str">
        <f>_xlfn.IFNA(VLOOKUP(C9518,list!G:I,3,FALSE),"")</f>
        <v/>
      </c>
      <c r="O9518" s="26" t="str">
        <f t="shared" si="742"/>
        <v/>
      </c>
      <c r="P9518" s="28" t="str">
        <f t="shared" si="746"/>
        <v/>
      </c>
      <c r="Q9518" s="24" t="str">
        <f t="shared" si="743"/>
        <v/>
      </c>
      <c r="R9518" s="24" t="str">
        <f t="shared" si="744"/>
        <v/>
      </c>
      <c r="S9518" s="27" t="str">
        <f t="shared" si="745"/>
        <v/>
      </c>
    </row>
    <row r="9519" spans="2:19" x14ac:dyDescent="0.3">
      <c r="B9519" s="24" t="str">
        <f>_xlfn.IFNA(VLOOKUP(A9519,list!B:C,2,FALSE),"")</f>
        <v/>
      </c>
      <c r="D9519" s="24" t="str">
        <f>_xlfn.IFNA(VLOOKUP(C9519,list!$G$2:$I$10,2,FALSE),"")</f>
        <v/>
      </c>
      <c r="E9519" s="24" t="str">
        <f>_xlfn.IFNA(VLOOKUP(C9519,list!G:I,3,FALSE),"")</f>
        <v/>
      </c>
      <c r="O9519" s="26" t="str">
        <f t="shared" si="742"/>
        <v/>
      </c>
      <c r="P9519" s="28" t="str">
        <f t="shared" si="746"/>
        <v/>
      </c>
      <c r="Q9519" s="24" t="str">
        <f t="shared" si="743"/>
        <v/>
      </c>
      <c r="R9519" s="24" t="str">
        <f t="shared" si="744"/>
        <v/>
      </c>
      <c r="S9519" s="27" t="str">
        <f t="shared" si="745"/>
        <v/>
      </c>
    </row>
    <row r="9520" spans="2:19" x14ac:dyDescent="0.3">
      <c r="B9520" s="24" t="str">
        <f>_xlfn.IFNA(VLOOKUP(A9520,list!B:C,2,FALSE),"")</f>
        <v/>
      </c>
      <c r="D9520" s="24" t="str">
        <f>_xlfn.IFNA(VLOOKUP(C9520,list!$G$2:$I$10,2,FALSE),"")</f>
        <v/>
      </c>
      <c r="E9520" s="24" t="str">
        <f>_xlfn.IFNA(VLOOKUP(C9520,list!G:I,3,FALSE),"")</f>
        <v/>
      </c>
      <c r="O9520" s="26" t="str">
        <f t="shared" si="742"/>
        <v/>
      </c>
      <c r="P9520" s="28" t="str">
        <f t="shared" si="746"/>
        <v/>
      </c>
      <c r="Q9520" s="24" t="str">
        <f t="shared" si="743"/>
        <v/>
      </c>
      <c r="R9520" s="24" t="str">
        <f t="shared" si="744"/>
        <v/>
      </c>
      <c r="S9520" s="27" t="str">
        <f t="shared" si="745"/>
        <v/>
      </c>
    </row>
    <row r="9521" spans="2:19" x14ac:dyDescent="0.3">
      <c r="B9521" s="24" t="str">
        <f>_xlfn.IFNA(VLOOKUP(A9521,list!B:C,2,FALSE),"")</f>
        <v/>
      </c>
      <c r="D9521" s="24" t="str">
        <f>_xlfn.IFNA(VLOOKUP(C9521,list!$G$2:$I$10,2,FALSE),"")</f>
        <v/>
      </c>
      <c r="E9521" s="24" t="str">
        <f>_xlfn.IFNA(VLOOKUP(C9521,list!G:I,3,FALSE),"")</f>
        <v/>
      </c>
      <c r="O9521" s="26" t="str">
        <f t="shared" si="742"/>
        <v/>
      </c>
      <c r="P9521" s="28" t="str">
        <f t="shared" si="746"/>
        <v/>
      </c>
      <c r="Q9521" s="24" t="str">
        <f t="shared" si="743"/>
        <v/>
      </c>
      <c r="R9521" s="24" t="str">
        <f t="shared" si="744"/>
        <v/>
      </c>
      <c r="S9521" s="27" t="str">
        <f t="shared" si="745"/>
        <v/>
      </c>
    </row>
    <row r="9522" spans="2:19" x14ac:dyDescent="0.3">
      <c r="B9522" s="24" t="str">
        <f>_xlfn.IFNA(VLOOKUP(A9522,list!B:C,2,FALSE),"")</f>
        <v/>
      </c>
      <c r="D9522" s="24" t="str">
        <f>_xlfn.IFNA(VLOOKUP(C9522,list!$G$2:$I$10,2,FALSE),"")</f>
        <v/>
      </c>
      <c r="E9522" s="24" t="str">
        <f>_xlfn.IFNA(VLOOKUP(C9522,list!G:I,3,FALSE),"")</f>
        <v/>
      </c>
      <c r="O9522" s="26" t="str">
        <f t="shared" si="742"/>
        <v/>
      </c>
      <c r="P9522" s="28" t="str">
        <f t="shared" si="746"/>
        <v/>
      </c>
      <c r="Q9522" s="24" t="str">
        <f t="shared" si="743"/>
        <v/>
      </c>
      <c r="R9522" s="24" t="str">
        <f t="shared" si="744"/>
        <v/>
      </c>
      <c r="S9522" s="27" t="str">
        <f t="shared" si="745"/>
        <v/>
      </c>
    </row>
    <row r="9523" spans="2:19" x14ac:dyDescent="0.3">
      <c r="B9523" s="24" t="str">
        <f>_xlfn.IFNA(VLOOKUP(A9523,list!B:C,2,FALSE),"")</f>
        <v/>
      </c>
      <c r="D9523" s="24" t="str">
        <f>_xlfn.IFNA(VLOOKUP(C9523,list!$G$2:$I$10,2,FALSE),"")</f>
        <v/>
      </c>
      <c r="E9523" s="24" t="str">
        <f>_xlfn.IFNA(VLOOKUP(C9523,list!G:I,3,FALSE),"")</f>
        <v/>
      </c>
      <c r="O9523" s="26" t="str">
        <f t="shared" si="742"/>
        <v/>
      </c>
      <c r="P9523" s="28" t="str">
        <f t="shared" si="746"/>
        <v/>
      </c>
      <c r="Q9523" s="24" t="str">
        <f t="shared" si="743"/>
        <v/>
      </c>
      <c r="R9523" s="24" t="str">
        <f t="shared" si="744"/>
        <v/>
      </c>
      <c r="S9523" s="27" t="str">
        <f t="shared" si="745"/>
        <v/>
      </c>
    </row>
    <row r="9524" spans="2:19" x14ac:dyDescent="0.3">
      <c r="B9524" s="24" t="str">
        <f>_xlfn.IFNA(VLOOKUP(A9524,list!B:C,2,FALSE),"")</f>
        <v/>
      </c>
      <c r="D9524" s="24" t="str">
        <f>_xlfn.IFNA(VLOOKUP(C9524,list!$G$2:$I$10,2,FALSE),"")</f>
        <v/>
      </c>
      <c r="E9524" s="24" t="str">
        <f>_xlfn.IFNA(VLOOKUP(C9524,list!G:I,3,FALSE),"")</f>
        <v/>
      </c>
      <c r="O9524" s="26" t="str">
        <f t="shared" si="742"/>
        <v/>
      </c>
      <c r="P9524" s="28" t="str">
        <f t="shared" si="746"/>
        <v/>
      </c>
      <c r="Q9524" s="24" t="str">
        <f t="shared" si="743"/>
        <v/>
      </c>
      <c r="R9524" s="24" t="str">
        <f t="shared" si="744"/>
        <v/>
      </c>
      <c r="S9524" s="27" t="str">
        <f t="shared" si="745"/>
        <v/>
      </c>
    </row>
    <row r="9525" spans="2:19" x14ac:dyDescent="0.3">
      <c r="B9525" s="24" t="str">
        <f>_xlfn.IFNA(VLOOKUP(A9525,list!B:C,2,FALSE),"")</f>
        <v/>
      </c>
      <c r="D9525" s="24" t="str">
        <f>_xlfn.IFNA(VLOOKUP(C9525,list!$G$2:$I$10,2,FALSE),"")</f>
        <v/>
      </c>
      <c r="E9525" s="24" t="str">
        <f>_xlfn.IFNA(VLOOKUP(C9525,list!G:I,3,FALSE),"")</f>
        <v/>
      </c>
      <c r="O9525" s="26" t="str">
        <f t="shared" si="742"/>
        <v/>
      </c>
      <c r="P9525" s="28" t="str">
        <f t="shared" si="746"/>
        <v/>
      </c>
      <c r="Q9525" s="24" t="str">
        <f t="shared" si="743"/>
        <v/>
      </c>
      <c r="R9525" s="24" t="str">
        <f t="shared" si="744"/>
        <v/>
      </c>
      <c r="S9525" s="27" t="str">
        <f t="shared" si="745"/>
        <v/>
      </c>
    </row>
    <row r="9526" spans="2:19" x14ac:dyDescent="0.3">
      <c r="B9526" s="24" t="str">
        <f>_xlfn.IFNA(VLOOKUP(A9526,list!B:C,2,FALSE),"")</f>
        <v/>
      </c>
      <c r="D9526" s="24" t="str">
        <f>_xlfn.IFNA(VLOOKUP(C9526,list!$G$2:$I$10,2,FALSE),"")</f>
        <v/>
      </c>
      <c r="E9526" s="24" t="str">
        <f>_xlfn.IFNA(VLOOKUP(C9526,list!G:I,3,FALSE),"")</f>
        <v/>
      </c>
      <c r="O9526" s="26" t="str">
        <f t="shared" si="742"/>
        <v/>
      </c>
      <c r="P9526" s="28" t="str">
        <f t="shared" si="746"/>
        <v/>
      </c>
      <c r="Q9526" s="24" t="str">
        <f t="shared" si="743"/>
        <v/>
      </c>
      <c r="R9526" s="24" t="str">
        <f t="shared" si="744"/>
        <v/>
      </c>
      <c r="S9526" s="27" t="str">
        <f t="shared" si="745"/>
        <v/>
      </c>
    </row>
    <row r="9527" spans="2:19" x14ac:dyDescent="0.3">
      <c r="B9527" s="24" t="str">
        <f>_xlfn.IFNA(VLOOKUP(A9527,list!B:C,2,FALSE),"")</f>
        <v/>
      </c>
      <c r="D9527" s="24" t="str">
        <f>_xlfn.IFNA(VLOOKUP(C9527,list!$G$2:$I$10,2,FALSE),"")</f>
        <v/>
      </c>
      <c r="E9527" s="24" t="str">
        <f>_xlfn.IFNA(VLOOKUP(C9527,list!G:I,3,FALSE),"")</f>
        <v/>
      </c>
      <c r="O9527" s="26" t="str">
        <f t="shared" si="742"/>
        <v/>
      </c>
      <c r="P9527" s="28" t="str">
        <f t="shared" si="746"/>
        <v/>
      </c>
      <c r="Q9527" s="24" t="str">
        <f t="shared" si="743"/>
        <v/>
      </c>
      <c r="R9527" s="24" t="str">
        <f t="shared" si="744"/>
        <v/>
      </c>
      <c r="S9527" s="27" t="str">
        <f t="shared" si="745"/>
        <v/>
      </c>
    </row>
    <row r="9528" spans="2:19" x14ac:dyDescent="0.3">
      <c r="B9528" s="24" t="str">
        <f>_xlfn.IFNA(VLOOKUP(A9528,list!B:C,2,FALSE),"")</f>
        <v/>
      </c>
      <c r="D9528" s="24" t="str">
        <f>_xlfn.IFNA(VLOOKUP(C9528,list!$G$2:$I$10,2,FALSE),"")</f>
        <v/>
      </c>
      <c r="E9528" s="24" t="str">
        <f>_xlfn.IFNA(VLOOKUP(C9528,list!G:I,3,FALSE),"")</f>
        <v/>
      </c>
      <c r="O9528" s="26" t="str">
        <f t="shared" si="742"/>
        <v/>
      </c>
      <c r="P9528" s="28" t="str">
        <f t="shared" si="746"/>
        <v/>
      </c>
      <c r="Q9528" s="24" t="str">
        <f t="shared" si="743"/>
        <v/>
      </c>
      <c r="R9528" s="24" t="str">
        <f t="shared" si="744"/>
        <v/>
      </c>
      <c r="S9528" s="27" t="str">
        <f t="shared" si="745"/>
        <v/>
      </c>
    </row>
    <row r="9529" spans="2:19" x14ac:dyDescent="0.3">
      <c r="B9529" s="24" t="str">
        <f>_xlfn.IFNA(VLOOKUP(A9529,list!B:C,2,FALSE),"")</f>
        <v/>
      </c>
      <c r="D9529" s="24" t="str">
        <f>_xlfn.IFNA(VLOOKUP(C9529,list!$G$2:$I$10,2,FALSE),"")</f>
        <v/>
      </c>
      <c r="E9529" s="24" t="str">
        <f>_xlfn.IFNA(VLOOKUP(C9529,list!G:I,3,FALSE),"")</f>
        <v/>
      </c>
      <c r="O9529" s="26" t="str">
        <f t="shared" si="742"/>
        <v/>
      </c>
      <c r="P9529" s="28" t="str">
        <f t="shared" si="746"/>
        <v/>
      </c>
      <c r="Q9529" s="24" t="str">
        <f t="shared" si="743"/>
        <v/>
      </c>
      <c r="R9529" s="24" t="str">
        <f t="shared" si="744"/>
        <v/>
      </c>
      <c r="S9529" s="27" t="str">
        <f t="shared" si="745"/>
        <v/>
      </c>
    </row>
    <row r="9530" spans="2:19" x14ac:dyDescent="0.3">
      <c r="B9530" s="24" t="str">
        <f>_xlfn.IFNA(VLOOKUP(A9530,list!B:C,2,FALSE),"")</f>
        <v/>
      </c>
      <c r="D9530" s="24" t="str">
        <f>_xlfn.IFNA(VLOOKUP(C9530,list!$G$2:$I$10,2,FALSE),"")</f>
        <v/>
      </c>
      <c r="E9530" s="24" t="str">
        <f>_xlfn.IFNA(VLOOKUP(C9530,list!G:I,3,FALSE),"")</f>
        <v/>
      </c>
      <c r="O9530" s="26" t="str">
        <f t="shared" si="742"/>
        <v/>
      </c>
      <c r="P9530" s="28" t="str">
        <f t="shared" si="746"/>
        <v/>
      </c>
      <c r="Q9530" s="24" t="str">
        <f t="shared" si="743"/>
        <v/>
      </c>
      <c r="R9530" s="24" t="str">
        <f t="shared" si="744"/>
        <v/>
      </c>
      <c r="S9530" s="27" t="str">
        <f t="shared" si="745"/>
        <v/>
      </c>
    </row>
    <row r="9531" spans="2:19" x14ac:dyDescent="0.3">
      <c r="B9531" s="24" t="str">
        <f>_xlfn.IFNA(VLOOKUP(A9531,list!B:C,2,FALSE),"")</f>
        <v/>
      </c>
      <c r="D9531" s="24" t="str">
        <f>_xlfn.IFNA(VLOOKUP(C9531,list!$G$2:$I$10,2,FALSE),"")</f>
        <v/>
      </c>
      <c r="E9531" s="24" t="str">
        <f>_xlfn.IFNA(VLOOKUP(C9531,list!G:I,3,FALSE),"")</f>
        <v/>
      </c>
      <c r="O9531" s="26" t="str">
        <f t="shared" si="742"/>
        <v/>
      </c>
      <c r="P9531" s="28" t="str">
        <f t="shared" si="746"/>
        <v/>
      </c>
      <c r="Q9531" s="24" t="str">
        <f t="shared" si="743"/>
        <v/>
      </c>
      <c r="R9531" s="24" t="str">
        <f t="shared" si="744"/>
        <v/>
      </c>
      <c r="S9531" s="27" t="str">
        <f t="shared" si="745"/>
        <v/>
      </c>
    </row>
    <row r="9532" spans="2:19" x14ac:dyDescent="0.3">
      <c r="B9532" s="24" t="str">
        <f>_xlfn.IFNA(VLOOKUP(A9532,list!B:C,2,FALSE),"")</f>
        <v/>
      </c>
      <c r="D9532" s="24" t="str">
        <f>_xlfn.IFNA(VLOOKUP(C9532,list!$G$2:$I$10,2,FALSE),"")</f>
        <v/>
      </c>
      <c r="E9532" s="24" t="str">
        <f>_xlfn.IFNA(VLOOKUP(C9532,list!G:I,3,FALSE),"")</f>
        <v/>
      </c>
      <c r="O9532" s="26" t="str">
        <f t="shared" si="742"/>
        <v/>
      </c>
      <c r="P9532" s="28" t="str">
        <f t="shared" si="746"/>
        <v/>
      </c>
      <c r="Q9532" s="24" t="str">
        <f t="shared" si="743"/>
        <v/>
      </c>
      <c r="R9532" s="24" t="str">
        <f t="shared" si="744"/>
        <v/>
      </c>
      <c r="S9532" s="27" t="str">
        <f t="shared" si="745"/>
        <v/>
      </c>
    </row>
    <row r="9533" spans="2:19" x14ac:dyDescent="0.3">
      <c r="B9533" s="24" t="str">
        <f>_xlfn.IFNA(VLOOKUP(A9533,list!B:C,2,FALSE),"")</f>
        <v/>
      </c>
      <c r="D9533" s="24" t="str">
        <f>_xlfn.IFNA(VLOOKUP(C9533,list!$G$2:$I$10,2,FALSE),"")</f>
        <v/>
      </c>
      <c r="E9533" s="24" t="str">
        <f>_xlfn.IFNA(VLOOKUP(C9533,list!G:I,3,FALSE),"")</f>
        <v/>
      </c>
      <c r="O9533" s="26" t="str">
        <f t="shared" si="742"/>
        <v/>
      </c>
      <c r="P9533" s="28" t="str">
        <f t="shared" si="746"/>
        <v/>
      </c>
      <c r="Q9533" s="24" t="str">
        <f t="shared" si="743"/>
        <v/>
      </c>
      <c r="R9533" s="24" t="str">
        <f t="shared" si="744"/>
        <v/>
      </c>
      <c r="S9533" s="27" t="str">
        <f t="shared" si="745"/>
        <v/>
      </c>
    </row>
    <row r="9534" spans="2:19" x14ac:dyDescent="0.3">
      <c r="B9534" s="24" t="str">
        <f>_xlfn.IFNA(VLOOKUP(A9534,list!B:C,2,FALSE),"")</f>
        <v/>
      </c>
      <c r="D9534" s="24" t="str">
        <f>_xlfn.IFNA(VLOOKUP(C9534,list!$G$2:$I$10,2,FALSE),"")</f>
        <v/>
      </c>
      <c r="E9534" s="24" t="str">
        <f>_xlfn.IFNA(VLOOKUP(C9534,list!G:I,3,FALSE),"")</f>
        <v/>
      </c>
      <c r="O9534" s="26" t="str">
        <f t="shared" si="742"/>
        <v/>
      </c>
      <c r="P9534" s="28" t="str">
        <f t="shared" si="746"/>
        <v/>
      </c>
      <c r="Q9534" s="24" t="str">
        <f t="shared" si="743"/>
        <v/>
      </c>
      <c r="R9534" s="24" t="str">
        <f t="shared" si="744"/>
        <v/>
      </c>
      <c r="S9534" s="27" t="str">
        <f t="shared" si="745"/>
        <v/>
      </c>
    </row>
    <row r="9535" spans="2:19" x14ac:dyDescent="0.3">
      <c r="B9535" s="24" t="str">
        <f>_xlfn.IFNA(VLOOKUP(A9535,list!B:C,2,FALSE),"")</f>
        <v/>
      </c>
      <c r="D9535" s="24" t="str">
        <f>_xlfn.IFNA(VLOOKUP(C9535,list!$G$2:$I$10,2,FALSE),"")</f>
        <v/>
      </c>
      <c r="E9535" s="24" t="str">
        <f>_xlfn.IFNA(VLOOKUP(C9535,list!G:I,3,FALSE),"")</f>
        <v/>
      </c>
      <c r="O9535" s="26" t="str">
        <f t="shared" si="742"/>
        <v/>
      </c>
      <c r="P9535" s="28" t="str">
        <f t="shared" si="746"/>
        <v/>
      </c>
      <c r="Q9535" s="24" t="str">
        <f t="shared" si="743"/>
        <v/>
      </c>
      <c r="R9535" s="24" t="str">
        <f t="shared" si="744"/>
        <v/>
      </c>
      <c r="S9535" s="27" t="str">
        <f t="shared" si="745"/>
        <v/>
      </c>
    </row>
    <row r="9536" spans="2:19" x14ac:dyDescent="0.3">
      <c r="B9536" s="24" t="str">
        <f>_xlfn.IFNA(VLOOKUP(A9536,list!B:C,2,FALSE),"")</f>
        <v/>
      </c>
      <c r="D9536" s="24" t="str">
        <f>_xlfn.IFNA(VLOOKUP(C9536,list!$G$2:$I$10,2,FALSE),"")</f>
        <v/>
      </c>
      <c r="E9536" s="24" t="str">
        <f>_xlfn.IFNA(VLOOKUP(C9536,list!G:I,3,FALSE),"")</f>
        <v/>
      </c>
      <c r="O9536" s="26" t="str">
        <f t="shared" si="742"/>
        <v/>
      </c>
      <c r="P9536" s="28" t="str">
        <f t="shared" si="746"/>
        <v/>
      </c>
      <c r="Q9536" s="24" t="str">
        <f t="shared" si="743"/>
        <v/>
      </c>
      <c r="R9536" s="24" t="str">
        <f t="shared" si="744"/>
        <v/>
      </c>
      <c r="S9536" s="27" t="str">
        <f t="shared" si="745"/>
        <v/>
      </c>
    </row>
    <row r="9537" spans="2:19" x14ac:dyDescent="0.3">
      <c r="B9537" s="24" t="str">
        <f>_xlfn.IFNA(VLOOKUP(A9537,list!B:C,2,FALSE),"")</f>
        <v/>
      </c>
      <c r="D9537" s="24" t="str">
        <f>_xlfn.IFNA(VLOOKUP(C9537,list!$G$2:$I$10,2,FALSE),"")</f>
        <v/>
      </c>
      <c r="E9537" s="24" t="str">
        <f>_xlfn.IFNA(VLOOKUP(C9537,list!G:I,3,FALSE),"")</f>
        <v/>
      </c>
      <c r="O9537" s="26" t="str">
        <f t="shared" si="742"/>
        <v/>
      </c>
      <c r="P9537" s="28" t="str">
        <f t="shared" si="746"/>
        <v/>
      </c>
      <c r="Q9537" s="24" t="str">
        <f t="shared" si="743"/>
        <v/>
      </c>
      <c r="R9537" s="24" t="str">
        <f t="shared" si="744"/>
        <v/>
      </c>
      <c r="S9537" s="27" t="str">
        <f t="shared" si="745"/>
        <v/>
      </c>
    </row>
    <row r="9538" spans="2:19" x14ac:dyDescent="0.3">
      <c r="B9538" s="24" t="str">
        <f>_xlfn.IFNA(VLOOKUP(A9538,list!B:C,2,FALSE),"")</f>
        <v/>
      </c>
      <c r="D9538" s="24" t="str">
        <f>_xlfn.IFNA(VLOOKUP(C9538,list!$G$2:$I$10,2,FALSE),"")</f>
        <v/>
      </c>
      <c r="E9538" s="24" t="str">
        <f>_xlfn.IFNA(VLOOKUP(C9538,list!G:I,3,FALSE),"")</f>
        <v/>
      </c>
      <c r="O9538" s="26" t="str">
        <f t="shared" ref="O9538:O9601" si="747">IFERROR(IF(H9538="","",DATE(YEAR(H9538),MONTH(H9538),1)),"")</f>
        <v/>
      </c>
      <c r="P9538" s="28" t="str">
        <f t="shared" si="746"/>
        <v/>
      </c>
      <c r="Q9538" s="24" t="str">
        <f t="shared" ref="Q9538:Q9601" si="748">IFERROR(IF(J9538="","",MONTH(EOMONTH(J9538,(DAY(J9538)&gt;15)+0))),"")</f>
        <v/>
      </c>
      <c r="R9538" s="24" t="str">
        <f t="shared" ref="R9538:R9601" si="749">IFERROR(IF(J9538="","",IF(AND(MONTH(J9538)=12,Q9538=1),YEAR(J9538)+1,YEAR(J9538))),"")</f>
        <v/>
      </c>
      <c r="S9538" s="27" t="str">
        <f t="shared" ref="S9538:S9601" si="750">IF(OR(Q9538="",R9538=""),"",DATE(R9538,Q9538,1))</f>
        <v/>
      </c>
    </row>
    <row r="9539" spans="2:19" x14ac:dyDescent="0.3">
      <c r="B9539" s="24" t="str">
        <f>_xlfn.IFNA(VLOOKUP(A9539,list!B:C,2,FALSE),"")</f>
        <v/>
      </c>
      <c r="D9539" s="24" t="str">
        <f>_xlfn.IFNA(VLOOKUP(C9539,list!$G$2:$I$10,2,FALSE),"")</f>
        <v/>
      </c>
      <c r="E9539" s="24" t="str">
        <f>_xlfn.IFNA(VLOOKUP(C9539,list!G:I,3,FALSE),"")</f>
        <v/>
      </c>
      <c r="O9539" s="26" t="str">
        <f t="shared" si="747"/>
        <v/>
      </c>
      <c r="P9539" s="28" t="str">
        <f t="shared" ref="P9539:P9602" si="751">IFERROR(IF(J9539&gt;0,((J9539-H9539)/7),""),"")</f>
        <v/>
      </c>
      <c r="Q9539" s="24" t="str">
        <f t="shared" si="748"/>
        <v/>
      </c>
      <c r="R9539" s="24" t="str">
        <f t="shared" si="749"/>
        <v/>
      </c>
      <c r="S9539" s="27" t="str">
        <f t="shared" si="750"/>
        <v/>
      </c>
    </row>
    <row r="9540" spans="2:19" x14ac:dyDescent="0.3">
      <c r="B9540" s="24" t="str">
        <f>_xlfn.IFNA(VLOOKUP(A9540,list!B:C,2,FALSE),"")</f>
        <v/>
      </c>
      <c r="D9540" s="24" t="str">
        <f>_xlfn.IFNA(VLOOKUP(C9540,list!$G$2:$I$10,2,FALSE),"")</f>
        <v/>
      </c>
      <c r="E9540" s="24" t="str">
        <f>_xlfn.IFNA(VLOOKUP(C9540,list!G:I,3,FALSE),"")</f>
        <v/>
      </c>
      <c r="O9540" s="26" t="str">
        <f t="shared" si="747"/>
        <v/>
      </c>
      <c r="P9540" s="28" t="str">
        <f t="shared" si="751"/>
        <v/>
      </c>
      <c r="Q9540" s="24" t="str">
        <f t="shared" si="748"/>
        <v/>
      </c>
      <c r="R9540" s="24" t="str">
        <f t="shared" si="749"/>
        <v/>
      </c>
      <c r="S9540" s="27" t="str">
        <f t="shared" si="750"/>
        <v/>
      </c>
    </row>
    <row r="9541" spans="2:19" x14ac:dyDescent="0.3">
      <c r="B9541" s="24" t="str">
        <f>_xlfn.IFNA(VLOOKUP(A9541,list!B:C,2,FALSE),"")</f>
        <v/>
      </c>
      <c r="D9541" s="24" t="str">
        <f>_xlfn.IFNA(VLOOKUP(C9541,list!$G$2:$I$10,2,FALSE),"")</f>
        <v/>
      </c>
      <c r="E9541" s="24" t="str">
        <f>_xlfn.IFNA(VLOOKUP(C9541,list!G:I,3,FALSE),"")</f>
        <v/>
      </c>
      <c r="O9541" s="26" t="str">
        <f t="shared" si="747"/>
        <v/>
      </c>
      <c r="P9541" s="28" t="str">
        <f t="shared" si="751"/>
        <v/>
      </c>
      <c r="Q9541" s="24" t="str">
        <f t="shared" si="748"/>
        <v/>
      </c>
      <c r="R9541" s="24" t="str">
        <f t="shared" si="749"/>
        <v/>
      </c>
      <c r="S9541" s="27" t="str">
        <f t="shared" si="750"/>
        <v/>
      </c>
    </row>
    <row r="9542" spans="2:19" x14ac:dyDescent="0.3">
      <c r="B9542" s="24" t="str">
        <f>_xlfn.IFNA(VLOOKUP(A9542,list!B:C,2,FALSE),"")</f>
        <v/>
      </c>
      <c r="D9542" s="24" t="str">
        <f>_xlfn.IFNA(VLOOKUP(C9542,list!$G$2:$I$10,2,FALSE),"")</f>
        <v/>
      </c>
      <c r="E9542" s="24" t="str">
        <f>_xlfn.IFNA(VLOOKUP(C9542,list!G:I,3,FALSE),"")</f>
        <v/>
      </c>
      <c r="O9542" s="26" t="str">
        <f t="shared" si="747"/>
        <v/>
      </c>
      <c r="P9542" s="28" t="str">
        <f t="shared" si="751"/>
        <v/>
      </c>
      <c r="Q9542" s="24" t="str">
        <f t="shared" si="748"/>
        <v/>
      </c>
      <c r="R9542" s="24" t="str">
        <f t="shared" si="749"/>
        <v/>
      </c>
      <c r="S9542" s="27" t="str">
        <f t="shared" si="750"/>
        <v/>
      </c>
    </row>
    <row r="9543" spans="2:19" x14ac:dyDescent="0.3">
      <c r="B9543" s="24" t="str">
        <f>_xlfn.IFNA(VLOOKUP(A9543,list!B:C,2,FALSE),"")</f>
        <v/>
      </c>
      <c r="D9543" s="24" t="str">
        <f>_xlfn.IFNA(VLOOKUP(C9543,list!$G$2:$I$10,2,FALSE),"")</f>
        <v/>
      </c>
      <c r="E9543" s="24" t="str">
        <f>_xlfn.IFNA(VLOOKUP(C9543,list!G:I,3,FALSE),"")</f>
        <v/>
      </c>
      <c r="O9543" s="26" t="str">
        <f t="shared" si="747"/>
        <v/>
      </c>
      <c r="P9543" s="28" t="str">
        <f t="shared" si="751"/>
        <v/>
      </c>
      <c r="Q9543" s="24" t="str">
        <f t="shared" si="748"/>
        <v/>
      </c>
      <c r="R9543" s="24" t="str">
        <f t="shared" si="749"/>
        <v/>
      </c>
      <c r="S9543" s="27" t="str">
        <f t="shared" si="750"/>
        <v/>
      </c>
    </row>
    <row r="9544" spans="2:19" x14ac:dyDescent="0.3">
      <c r="B9544" s="24" t="str">
        <f>_xlfn.IFNA(VLOOKUP(A9544,list!B:C,2,FALSE),"")</f>
        <v/>
      </c>
      <c r="D9544" s="24" t="str">
        <f>_xlfn.IFNA(VLOOKUP(C9544,list!$G$2:$I$10,2,FALSE),"")</f>
        <v/>
      </c>
      <c r="E9544" s="24" t="str">
        <f>_xlfn.IFNA(VLOOKUP(C9544,list!G:I,3,FALSE),"")</f>
        <v/>
      </c>
      <c r="O9544" s="26" t="str">
        <f t="shared" si="747"/>
        <v/>
      </c>
      <c r="P9544" s="28" t="str">
        <f t="shared" si="751"/>
        <v/>
      </c>
      <c r="Q9544" s="24" t="str">
        <f t="shared" si="748"/>
        <v/>
      </c>
      <c r="R9544" s="24" t="str">
        <f t="shared" si="749"/>
        <v/>
      </c>
      <c r="S9544" s="27" t="str">
        <f t="shared" si="750"/>
        <v/>
      </c>
    </row>
    <row r="9545" spans="2:19" x14ac:dyDescent="0.3">
      <c r="B9545" s="24" t="str">
        <f>_xlfn.IFNA(VLOOKUP(A9545,list!B:C,2,FALSE),"")</f>
        <v/>
      </c>
      <c r="D9545" s="24" t="str">
        <f>_xlfn.IFNA(VLOOKUP(C9545,list!$G$2:$I$10,2,FALSE),"")</f>
        <v/>
      </c>
      <c r="E9545" s="24" t="str">
        <f>_xlfn.IFNA(VLOOKUP(C9545,list!G:I,3,FALSE),"")</f>
        <v/>
      </c>
      <c r="O9545" s="26" t="str">
        <f t="shared" si="747"/>
        <v/>
      </c>
      <c r="P9545" s="28" t="str">
        <f t="shared" si="751"/>
        <v/>
      </c>
      <c r="Q9545" s="24" t="str">
        <f t="shared" si="748"/>
        <v/>
      </c>
      <c r="R9545" s="24" t="str">
        <f t="shared" si="749"/>
        <v/>
      </c>
      <c r="S9545" s="27" t="str">
        <f t="shared" si="750"/>
        <v/>
      </c>
    </row>
    <row r="9546" spans="2:19" x14ac:dyDescent="0.3">
      <c r="B9546" s="24" t="str">
        <f>_xlfn.IFNA(VLOOKUP(A9546,list!B:C,2,FALSE),"")</f>
        <v/>
      </c>
      <c r="D9546" s="24" t="str">
        <f>_xlfn.IFNA(VLOOKUP(C9546,list!$G$2:$I$10,2,FALSE),"")</f>
        <v/>
      </c>
      <c r="E9546" s="24" t="str">
        <f>_xlfn.IFNA(VLOOKUP(C9546,list!G:I,3,FALSE),"")</f>
        <v/>
      </c>
      <c r="O9546" s="26" t="str">
        <f t="shared" si="747"/>
        <v/>
      </c>
      <c r="P9546" s="28" t="str">
        <f t="shared" si="751"/>
        <v/>
      </c>
      <c r="Q9546" s="24" t="str">
        <f t="shared" si="748"/>
        <v/>
      </c>
      <c r="R9546" s="24" t="str">
        <f t="shared" si="749"/>
        <v/>
      </c>
      <c r="S9546" s="27" t="str">
        <f t="shared" si="750"/>
        <v/>
      </c>
    </row>
    <row r="9547" spans="2:19" x14ac:dyDescent="0.3">
      <c r="B9547" s="24" t="str">
        <f>_xlfn.IFNA(VLOOKUP(A9547,list!B:C,2,FALSE),"")</f>
        <v/>
      </c>
      <c r="D9547" s="24" t="str">
        <f>_xlfn.IFNA(VLOOKUP(C9547,list!$G$2:$I$10,2,FALSE),"")</f>
        <v/>
      </c>
      <c r="E9547" s="24" t="str">
        <f>_xlfn.IFNA(VLOOKUP(C9547,list!G:I,3,FALSE),"")</f>
        <v/>
      </c>
      <c r="O9547" s="26" t="str">
        <f t="shared" si="747"/>
        <v/>
      </c>
      <c r="P9547" s="28" t="str">
        <f t="shared" si="751"/>
        <v/>
      </c>
      <c r="Q9547" s="24" t="str">
        <f t="shared" si="748"/>
        <v/>
      </c>
      <c r="R9547" s="24" t="str">
        <f t="shared" si="749"/>
        <v/>
      </c>
      <c r="S9547" s="27" t="str">
        <f t="shared" si="750"/>
        <v/>
      </c>
    </row>
    <row r="9548" spans="2:19" x14ac:dyDescent="0.3">
      <c r="B9548" s="24" t="str">
        <f>_xlfn.IFNA(VLOOKUP(A9548,list!B:C,2,FALSE),"")</f>
        <v/>
      </c>
      <c r="D9548" s="24" t="str">
        <f>_xlfn.IFNA(VLOOKUP(C9548,list!$G$2:$I$10,2,FALSE),"")</f>
        <v/>
      </c>
      <c r="E9548" s="24" t="str">
        <f>_xlfn.IFNA(VLOOKUP(C9548,list!G:I,3,FALSE),"")</f>
        <v/>
      </c>
      <c r="O9548" s="26" t="str">
        <f t="shared" si="747"/>
        <v/>
      </c>
      <c r="P9548" s="28" t="str">
        <f t="shared" si="751"/>
        <v/>
      </c>
      <c r="Q9548" s="24" t="str">
        <f t="shared" si="748"/>
        <v/>
      </c>
      <c r="R9548" s="24" t="str">
        <f t="shared" si="749"/>
        <v/>
      </c>
      <c r="S9548" s="27" t="str">
        <f t="shared" si="750"/>
        <v/>
      </c>
    </row>
    <row r="9549" spans="2:19" x14ac:dyDescent="0.3">
      <c r="B9549" s="24" t="str">
        <f>_xlfn.IFNA(VLOOKUP(A9549,list!B:C,2,FALSE),"")</f>
        <v/>
      </c>
      <c r="D9549" s="24" t="str">
        <f>_xlfn.IFNA(VLOOKUP(C9549,list!$G$2:$I$10,2,FALSE),"")</f>
        <v/>
      </c>
      <c r="E9549" s="24" t="str">
        <f>_xlfn.IFNA(VLOOKUP(C9549,list!G:I,3,FALSE),"")</f>
        <v/>
      </c>
      <c r="O9549" s="26" t="str">
        <f t="shared" si="747"/>
        <v/>
      </c>
      <c r="P9549" s="28" t="str">
        <f t="shared" si="751"/>
        <v/>
      </c>
      <c r="Q9549" s="24" t="str">
        <f t="shared" si="748"/>
        <v/>
      </c>
      <c r="R9549" s="24" t="str">
        <f t="shared" si="749"/>
        <v/>
      </c>
      <c r="S9549" s="27" t="str">
        <f t="shared" si="750"/>
        <v/>
      </c>
    </row>
    <row r="9550" spans="2:19" x14ac:dyDescent="0.3">
      <c r="B9550" s="24" t="str">
        <f>_xlfn.IFNA(VLOOKUP(A9550,list!B:C,2,FALSE),"")</f>
        <v/>
      </c>
      <c r="D9550" s="24" t="str">
        <f>_xlfn.IFNA(VLOOKUP(C9550,list!$G$2:$I$10,2,FALSE),"")</f>
        <v/>
      </c>
      <c r="E9550" s="24" t="str">
        <f>_xlfn.IFNA(VLOOKUP(C9550,list!G:I,3,FALSE),"")</f>
        <v/>
      </c>
      <c r="O9550" s="26" t="str">
        <f t="shared" si="747"/>
        <v/>
      </c>
      <c r="P9550" s="28" t="str">
        <f t="shared" si="751"/>
        <v/>
      </c>
      <c r="Q9550" s="24" t="str">
        <f t="shared" si="748"/>
        <v/>
      </c>
      <c r="R9550" s="24" t="str">
        <f t="shared" si="749"/>
        <v/>
      </c>
      <c r="S9550" s="27" t="str">
        <f t="shared" si="750"/>
        <v/>
      </c>
    </row>
    <row r="9551" spans="2:19" x14ac:dyDescent="0.3">
      <c r="B9551" s="24" t="str">
        <f>_xlfn.IFNA(VLOOKUP(A9551,list!B:C,2,FALSE),"")</f>
        <v/>
      </c>
      <c r="D9551" s="24" t="str">
        <f>_xlfn.IFNA(VLOOKUP(C9551,list!$G$2:$I$10,2,FALSE),"")</f>
        <v/>
      </c>
      <c r="E9551" s="24" t="str">
        <f>_xlfn.IFNA(VLOOKUP(C9551,list!G:I,3,FALSE),"")</f>
        <v/>
      </c>
      <c r="O9551" s="26" t="str">
        <f t="shared" si="747"/>
        <v/>
      </c>
      <c r="P9551" s="28" t="str">
        <f t="shared" si="751"/>
        <v/>
      </c>
      <c r="Q9551" s="24" t="str">
        <f t="shared" si="748"/>
        <v/>
      </c>
      <c r="R9551" s="24" t="str">
        <f t="shared" si="749"/>
        <v/>
      </c>
      <c r="S9551" s="27" t="str">
        <f t="shared" si="750"/>
        <v/>
      </c>
    </row>
    <row r="9552" spans="2:19" x14ac:dyDescent="0.3">
      <c r="B9552" s="24" t="str">
        <f>_xlfn.IFNA(VLOOKUP(A9552,list!B:C,2,FALSE),"")</f>
        <v/>
      </c>
      <c r="D9552" s="24" t="str">
        <f>_xlfn.IFNA(VLOOKUP(C9552,list!$G$2:$I$10,2,FALSE),"")</f>
        <v/>
      </c>
      <c r="E9552" s="24" t="str">
        <f>_xlfn.IFNA(VLOOKUP(C9552,list!G:I,3,FALSE),"")</f>
        <v/>
      </c>
      <c r="O9552" s="26" t="str">
        <f t="shared" si="747"/>
        <v/>
      </c>
      <c r="P9552" s="28" t="str">
        <f t="shared" si="751"/>
        <v/>
      </c>
      <c r="Q9552" s="24" t="str">
        <f t="shared" si="748"/>
        <v/>
      </c>
      <c r="R9552" s="24" t="str">
        <f t="shared" si="749"/>
        <v/>
      </c>
      <c r="S9552" s="27" t="str">
        <f t="shared" si="750"/>
        <v/>
      </c>
    </row>
    <row r="9553" spans="2:19" x14ac:dyDescent="0.3">
      <c r="B9553" s="24" t="str">
        <f>_xlfn.IFNA(VLOOKUP(A9553,list!B:C,2,FALSE),"")</f>
        <v/>
      </c>
      <c r="D9553" s="24" t="str">
        <f>_xlfn.IFNA(VLOOKUP(C9553,list!$G$2:$I$10,2,FALSE),"")</f>
        <v/>
      </c>
      <c r="E9553" s="24" t="str">
        <f>_xlfn.IFNA(VLOOKUP(C9553,list!G:I,3,FALSE),"")</f>
        <v/>
      </c>
      <c r="O9553" s="26" t="str">
        <f t="shared" si="747"/>
        <v/>
      </c>
      <c r="P9553" s="28" t="str">
        <f t="shared" si="751"/>
        <v/>
      </c>
      <c r="Q9553" s="24" t="str">
        <f t="shared" si="748"/>
        <v/>
      </c>
      <c r="R9553" s="24" t="str">
        <f t="shared" si="749"/>
        <v/>
      </c>
      <c r="S9553" s="27" t="str">
        <f t="shared" si="750"/>
        <v/>
      </c>
    </row>
    <row r="9554" spans="2:19" x14ac:dyDescent="0.3">
      <c r="B9554" s="24" t="str">
        <f>_xlfn.IFNA(VLOOKUP(A9554,list!B:C,2,FALSE),"")</f>
        <v/>
      </c>
      <c r="D9554" s="24" t="str">
        <f>_xlfn.IFNA(VLOOKUP(C9554,list!$G$2:$I$10,2,FALSE),"")</f>
        <v/>
      </c>
      <c r="E9554" s="24" t="str">
        <f>_xlfn.IFNA(VLOOKUP(C9554,list!G:I,3,FALSE),"")</f>
        <v/>
      </c>
      <c r="O9554" s="26" t="str">
        <f t="shared" si="747"/>
        <v/>
      </c>
      <c r="P9554" s="28" t="str">
        <f t="shared" si="751"/>
        <v/>
      </c>
      <c r="Q9554" s="24" t="str">
        <f t="shared" si="748"/>
        <v/>
      </c>
      <c r="R9554" s="24" t="str">
        <f t="shared" si="749"/>
        <v/>
      </c>
      <c r="S9554" s="27" t="str">
        <f t="shared" si="750"/>
        <v/>
      </c>
    </row>
    <row r="9555" spans="2:19" x14ac:dyDescent="0.3">
      <c r="B9555" s="24" t="str">
        <f>_xlfn.IFNA(VLOOKUP(A9555,list!B:C,2,FALSE),"")</f>
        <v/>
      </c>
      <c r="D9555" s="24" t="str">
        <f>_xlfn.IFNA(VLOOKUP(C9555,list!$G$2:$I$10,2,FALSE),"")</f>
        <v/>
      </c>
      <c r="E9555" s="24" t="str">
        <f>_xlfn.IFNA(VLOOKUP(C9555,list!G:I,3,FALSE),"")</f>
        <v/>
      </c>
      <c r="O9555" s="26" t="str">
        <f t="shared" si="747"/>
        <v/>
      </c>
      <c r="P9555" s="28" t="str">
        <f t="shared" si="751"/>
        <v/>
      </c>
      <c r="Q9555" s="24" t="str">
        <f t="shared" si="748"/>
        <v/>
      </c>
      <c r="R9555" s="24" t="str">
        <f t="shared" si="749"/>
        <v/>
      </c>
      <c r="S9555" s="27" t="str">
        <f t="shared" si="750"/>
        <v/>
      </c>
    </row>
    <row r="9556" spans="2:19" x14ac:dyDescent="0.3">
      <c r="B9556" s="24" t="str">
        <f>_xlfn.IFNA(VLOOKUP(A9556,list!B:C,2,FALSE),"")</f>
        <v/>
      </c>
      <c r="D9556" s="24" t="str">
        <f>_xlfn.IFNA(VLOOKUP(C9556,list!$G$2:$I$10,2,FALSE),"")</f>
        <v/>
      </c>
      <c r="E9556" s="24" t="str">
        <f>_xlfn.IFNA(VLOOKUP(C9556,list!G:I,3,FALSE),"")</f>
        <v/>
      </c>
      <c r="O9556" s="26" t="str">
        <f t="shared" si="747"/>
        <v/>
      </c>
      <c r="P9556" s="28" t="str">
        <f t="shared" si="751"/>
        <v/>
      </c>
      <c r="Q9556" s="24" t="str">
        <f t="shared" si="748"/>
        <v/>
      </c>
      <c r="R9556" s="24" t="str">
        <f t="shared" si="749"/>
        <v/>
      </c>
      <c r="S9556" s="27" t="str">
        <f t="shared" si="750"/>
        <v/>
      </c>
    </row>
    <row r="9557" spans="2:19" x14ac:dyDescent="0.3">
      <c r="B9557" s="24" t="str">
        <f>_xlfn.IFNA(VLOOKUP(A9557,list!B:C,2,FALSE),"")</f>
        <v/>
      </c>
      <c r="D9557" s="24" t="str">
        <f>_xlfn.IFNA(VLOOKUP(C9557,list!$G$2:$I$10,2,FALSE),"")</f>
        <v/>
      </c>
      <c r="E9557" s="24" t="str">
        <f>_xlfn.IFNA(VLOOKUP(C9557,list!G:I,3,FALSE),"")</f>
        <v/>
      </c>
      <c r="O9557" s="26" t="str">
        <f t="shared" si="747"/>
        <v/>
      </c>
      <c r="P9557" s="28" t="str">
        <f t="shared" si="751"/>
        <v/>
      </c>
      <c r="Q9557" s="24" t="str">
        <f t="shared" si="748"/>
        <v/>
      </c>
      <c r="R9557" s="24" t="str">
        <f t="shared" si="749"/>
        <v/>
      </c>
      <c r="S9557" s="27" t="str">
        <f t="shared" si="750"/>
        <v/>
      </c>
    </row>
    <row r="9558" spans="2:19" x14ac:dyDescent="0.3">
      <c r="B9558" s="24" t="str">
        <f>_xlfn.IFNA(VLOOKUP(A9558,list!B:C,2,FALSE),"")</f>
        <v/>
      </c>
      <c r="D9558" s="24" t="str">
        <f>_xlfn.IFNA(VLOOKUP(C9558,list!$G$2:$I$10,2,FALSE),"")</f>
        <v/>
      </c>
      <c r="E9558" s="24" t="str">
        <f>_xlfn.IFNA(VLOOKUP(C9558,list!G:I,3,FALSE),"")</f>
        <v/>
      </c>
      <c r="O9558" s="26" t="str">
        <f t="shared" si="747"/>
        <v/>
      </c>
      <c r="P9558" s="28" t="str">
        <f t="shared" si="751"/>
        <v/>
      </c>
      <c r="Q9558" s="24" t="str">
        <f t="shared" si="748"/>
        <v/>
      </c>
      <c r="R9558" s="24" t="str">
        <f t="shared" si="749"/>
        <v/>
      </c>
      <c r="S9558" s="27" t="str">
        <f t="shared" si="750"/>
        <v/>
      </c>
    </row>
    <row r="9559" spans="2:19" x14ac:dyDescent="0.3">
      <c r="B9559" s="24" t="str">
        <f>_xlfn.IFNA(VLOOKUP(A9559,list!B:C,2,FALSE),"")</f>
        <v/>
      </c>
      <c r="D9559" s="24" t="str">
        <f>_xlfn.IFNA(VLOOKUP(C9559,list!$G$2:$I$10,2,FALSE),"")</f>
        <v/>
      </c>
      <c r="E9559" s="24" t="str">
        <f>_xlfn.IFNA(VLOOKUP(C9559,list!G:I,3,FALSE),"")</f>
        <v/>
      </c>
      <c r="O9559" s="26" t="str">
        <f t="shared" si="747"/>
        <v/>
      </c>
      <c r="P9559" s="28" t="str">
        <f t="shared" si="751"/>
        <v/>
      </c>
      <c r="Q9559" s="24" t="str">
        <f t="shared" si="748"/>
        <v/>
      </c>
      <c r="R9559" s="24" t="str">
        <f t="shared" si="749"/>
        <v/>
      </c>
      <c r="S9559" s="27" t="str">
        <f t="shared" si="750"/>
        <v/>
      </c>
    </row>
    <row r="9560" spans="2:19" x14ac:dyDescent="0.3">
      <c r="B9560" s="24" t="str">
        <f>_xlfn.IFNA(VLOOKUP(A9560,list!B:C,2,FALSE),"")</f>
        <v/>
      </c>
      <c r="D9560" s="24" t="str">
        <f>_xlfn.IFNA(VLOOKUP(C9560,list!$G$2:$I$10,2,FALSE),"")</f>
        <v/>
      </c>
      <c r="E9560" s="24" t="str">
        <f>_xlfn.IFNA(VLOOKUP(C9560,list!G:I,3,FALSE),"")</f>
        <v/>
      </c>
      <c r="O9560" s="26" t="str">
        <f t="shared" si="747"/>
        <v/>
      </c>
      <c r="P9560" s="28" t="str">
        <f t="shared" si="751"/>
        <v/>
      </c>
      <c r="Q9560" s="24" t="str">
        <f t="shared" si="748"/>
        <v/>
      </c>
      <c r="R9560" s="24" t="str">
        <f t="shared" si="749"/>
        <v/>
      </c>
      <c r="S9560" s="27" t="str">
        <f t="shared" si="750"/>
        <v/>
      </c>
    </row>
    <row r="9561" spans="2:19" x14ac:dyDescent="0.3">
      <c r="B9561" s="24" t="str">
        <f>_xlfn.IFNA(VLOOKUP(A9561,list!B:C,2,FALSE),"")</f>
        <v/>
      </c>
      <c r="D9561" s="24" t="str">
        <f>_xlfn.IFNA(VLOOKUP(C9561,list!$G$2:$I$10,2,FALSE),"")</f>
        <v/>
      </c>
      <c r="E9561" s="24" t="str">
        <f>_xlfn.IFNA(VLOOKUP(C9561,list!G:I,3,FALSE),"")</f>
        <v/>
      </c>
      <c r="O9561" s="26" t="str">
        <f t="shared" si="747"/>
        <v/>
      </c>
      <c r="P9561" s="28" t="str">
        <f t="shared" si="751"/>
        <v/>
      </c>
      <c r="Q9561" s="24" t="str">
        <f t="shared" si="748"/>
        <v/>
      </c>
      <c r="R9561" s="24" t="str">
        <f t="shared" si="749"/>
        <v/>
      </c>
      <c r="S9561" s="27" t="str">
        <f t="shared" si="750"/>
        <v/>
      </c>
    </row>
    <row r="9562" spans="2:19" x14ac:dyDescent="0.3">
      <c r="B9562" s="24" t="str">
        <f>_xlfn.IFNA(VLOOKUP(A9562,list!B:C,2,FALSE),"")</f>
        <v/>
      </c>
      <c r="D9562" s="24" t="str">
        <f>_xlfn.IFNA(VLOOKUP(C9562,list!$G$2:$I$10,2,FALSE),"")</f>
        <v/>
      </c>
      <c r="E9562" s="24" t="str">
        <f>_xlfn.IFNA(VLOOKUP(C9562,list!G:I,3,FALSE),"")</f>
        <v/>
      </c>
      <c r="O9562" s="26" t="str">
        <f t="shared" si="747"/>
        <v/>
      </c>
      <c r="P9562" s="28" t="str">
        <f t="shared" si="751"/>
        <v/>
      </c>
      <c r="Q9562" s="24" t="str">
        <f t="shared" si="748"/>
        <v/>
      </c>
      <c r="R9562" s="24" t="str">
        <f t="shared" si="749"/>
        <v/>
      </c>
      <c r="S9562" s="27" t="str">
        <f t="shared" si="750"/>
        <v/>
      </c>
    </row>
    <row r="9563" spans="2:19" x14ac:dyDescent="0.3">
      <c r="B9563" s="24" t="str">
        <f>_xlfn.IFNA(VLOOKUP(A9563,list!B:C,2,FALSE),"")</f>
        <v/>
      </c>
      <c r="D9563" s="24" t="str">
        <f>_xlfn.IFNA(VLOOKUP(C9563,list!$G$2:$I$10,2,FALSE),"")</f>
        <v/>
      </c>
      <c r="E9563" s="24" t="str">
        <f>_xlfn.IFNA(VLOOKUP(C9563,list!G:I,3,FALSE),"")</f>
        <v/>
      </c>
      <c r="O9563" s="26" t="str">
        <f t="shared" si="747"/>
        <v/>
      </c>
      <c r="P9563" s="28" t="str">
        <f t="shared" si="751"/>
        <v/>
      </c>
      <c r="Q9563" s="24" t="str">
        <f t="shared" si="748"/>
        <v/>
      </c>
      <c r="R9563" s="24" t="str">
        <f t="shared" si="749"/>
        <v/>
      </c>
      <c r="S9563" s="27" t="str">
        <f t="shared" si="750"/>
        <v/>
      </c>
    </row>
    <row r="9564" spans="2:19" x14ac:dyDescent="0.3">
      <c r="B9564" s="24" t="str">
        <f>_xlfn.IFNA(VLOOKUP(A9564,list!B:C,2,FALSE),"")</f>
        <v/>
      </c>
      <c r="D9564" s="24" t="str">
        <f>_xlfn.IFNA(VLOOKUP(C9564,list!$G$2:$I$10,2,FALSE),"")</f>
        <v/>
      </c>
      <c r="E9564" s="24" t="str">
        <f>_xlfn.IFNA(VLOOKUP(C9564,list!G:I,3,FALSE),"")</f>
        <v/>
      </c>
      <c r="O9564" s="26" t="str">
        <f t="shared" si="747"/>
        <v/>
      </c>
      <c r="P9564" s="28" t="str">
        <f t="shared" si="751"/>
        <v/>
      </c>
      <c r="Q9564" s="24" t="str">
        <f t="shared" si="748"/>
        <v/>
      </c>
      <c r="R9564" s="24" t="str">
        <f t="shared" si="749"/>
        <v/>
      </c>
      <c r="S9564" s="27" t="str">
        <f t="shared" si="750"/>
        <v/>
      </c>
    </row>
    <row r="9565" spans="2:19" x14ac:dyDescent="0.3">
      <c r="B9565" s="24" t="str">
        <f>_xlfn.IFNA(VLOOKUP(A9565,list!B:C,2,FALSE),"")</f>
        <v/>
      </c>
      <c r="D9565" s="24" t="str">
        <f>_xlfn.IFNA(VLOOKUP(C9565,list!$G$2:$I$10,2,FALSE),"")</f>
        <v/>
      </c>
      <c r="E9565" s="24" t="str">
        <f>_xlfn.IFNA(VLOOKUP(C9565,list!G:I,3,FALSE),"")</f>
        <v/>
      </c>
      <c r="O9565" s="26" t="str">
        <f t="shared" si="747"/>
        <v/>
      </c>
      <c r="P9565" s="28" t="str">
        <f t="shared" si="751"/>
        <v/>
      </c>
      <c r="Q9565" s="24" t="str">
        <f t="shared" si="748"/>
        <v/>
      </c>
      <c r="R9565" s="24" t="str">
        <f t="shared" si="749"/>
        <v/>
      </c>
      <c r="S9565" s="27" t="str">
        <f t="shared" si="750"/>
        <v/>
      </c>
    </row>
    <row r="9566" spans="2:19" x14ac:dyDescent="0.3">
      <c r="B9566" s="24" t="str">
        <f>_xlfn.IFNA(VLOOKUP(A9566,list!B:C,2,FALSE),"")</f>
        <v/>
      </c>
      <c r="D9566" s="24" t="str">
        <f>_xlfn.IFNA(VLOOKUP(C9566,list!$G$2:$I$10,2,FALSE),"")</f>
        <v/>
      </c>
      <c r="E9566" s="24" t="str">
        <f>_xlfn.IFNA(VLOOKUP(C9566,list!G:I,3,FALSE),"")</f>
        <v/>
      </c>
      <c r="O9566" s="26" t="str">
        <f t="shared" si="747"/>
        <v/>
      </c>
      <c r="P9566" s="28" t="str">
        <f t="shared" si="751"/>
        <v/>
      </c>
      <c r="Q9566" s="24" t="str">
        <f t="shared" si="748"/>
        <v/>
      </c>
      <c r="R9566" s="24" t="str">
        <f t="shared" si="749"/>
        <v/>
      </c>
      <c r="S9566" s="27" t="str">
        <f t="shared" si="750"/>
        <v/>
      </c>
    </row>
    <row r="9567" spans="2:19" x14ac:dyDescent="0.3">
      <c r="B9567" s="24" t="str">
        <f>_xlfn.IFNA(VLOOKUP(A9567,list!B:C,2,FALSE),"")</f>
        <v/>
      </c>
      <c r="D9567" s="24" t="str">
        <f>_xlfn.IFNA(VLOOKUP(C9567,list!$G$2:$I$10,2,FALSE),"")</f>
        <v/>
      </c>
      <c r="E9567" s="24" t="str">
        <f>_xlfn.IFNA(VLOOKUP(C9567,list!G:I,3,FALSE),"")</f>
        <v/>
      </c>
      <c r="O9567" s="26" t="str">
        <f t="shared" si="747"/>
        <v/>
      </c>
      <c r="P9567" s="28" t="str">
        <f t="shared" si="751"/>
        <v/>
      </c>
      <c r="Q9567" s="24" t="str">
        <f t="shared" si="748"/>
        <v/>
      </c>
      <c r="R9567" s="24" t="str">
        <f t="shared" si="749"/>
        <v/>
      </c>
      <c r="S9567" s="27" t="str">
        <f t="shared" si="750"/>
        <v/>
      </c>
    </row>
    <row r="9568" spans="2:19" x14ac:dyDescent="0.3">
      <c r="B9568" s="24" t="str">
        <f>_xlfn.IFNA(VLOOKUP(A9568,list!B:C,2,FALSE),"")</f>
        <v/>
      </c>
      <c r="D9568" s="24" t="str">
        <f>_xlfn.IFNA(VLOOKUP(C9568,list!$G$2:$I$10,2,FALSE),"")</f>
        <v/>
      </c>
      <c r="E9568" s="24" t="str">
        <f>_xlfn.IFNA(VLOOKUP(C9568,list!G:I,3,FALSE),"")</f>
        <v/>
      </c>
      <c r="O9568" s="26" t="str">
        <f t="shared" si="747"/>
        <v/>
      </c>
      <c r="P9568" s="28" t="str">
        <f t="shared" si="751"/>
        <v/>
      </c>
      <c r="Q9568" s="24" t="str">
        <f t="shared" si="748"/>
        <v/>
      </c>
      <c r="R9568" s="24" t="str">
        <f t="shared" si="749"/>
        <v/>
      </c>
      <c r="S9568" s="27" t="str">
        <f t="shared" si="750"/>
        <v/>
      </c>
    </row>
    <row r="9569" spans="2:19" x14ac:dyDescent="0.3">
      <c r="B9569" s="24" t="str">
        <f>_xlfn.IFNA(VLOOKUP(A9569,list!B:C,2,FALSE),"")</f>
        <v/>
      </c>
      <c r="D9569" s="24" t="str">
        <f>_xlfn.IFNA(VLOOKUP(C9569,list!$G$2:$I$10,2,FALSE),"")</f>
        <v/>
      </c>
      <c r="E9569" s="24" t="str">
        <f>_xlfn.IFNA(VLOOKUP(C9569,list!G:I,3,FALSE),"")</f>
        <v/>
      </c>
      <c r="O9569" s="26" t="str">
        <f t="shared" si="747"/>
        <v/>
      </c>
      <c r="P9569" s="28" t="str">
        <f t="shared" si="751"/>
        <v/>
      </c>
      <c r="Q9569" s="24" t="str">
        <f t="shared" si="748"/>
        <v/>
      </c>
      <c r="R9569" s="24" t="str">
        <f t="shared" si="749"/>
        <v/>
      </c>
      <c r="S9569" s="27" t="str">
        <f t="shared" si="750"/>
        <v/>
      </c>
    </row>
    <row r="9570" spans="2:19" x14ac:dyDescent="0.3">
      <c r="B9570" s="24" t="str">
        <f>_xlfn.IFNA(VLOOKUP(A9570,list!B:C,2,FALSE),"")</f>
        <v/>
      </c>
      <c r="D9570" s="24" t="str">
        <f>_xlfn.IFNA(VLOOKUP(C9570,list!$G$2:$I$10,2,FALSE),"")</f>
        <v/>
      </c>
      <c r="E9570" s="24" t="str">
        <f>_xlfn.IFNA(VLOOKUP(C9570,list!G:I,3,FALSE),"")</f>
        <v/>
      </c>
      <c r="O9570" s="26" t="str">
        <f t="shared" si="747"/>
        <v/>
      </c>
      <c r="P9570" s="28" t="str">
        <f t="shared" si="751"/>
        <v/>
      </c>
      <c r="Q9570" s="24" t="str">
        <f t="shared" si="748"/>
        <v/>
      </c>
      <c r="R9570" s="24" t="str">
        <f t="shared" si="749"/>
        <v/>
      </c>
      <c r="S9570" s="27" t="str">
        <f t="shared" si="750"/>
        <v/>
      </c>
    </row>
    <row r="9571" spans="2:19" x14ac:dyDescent="0.3">
      <c r="B9571" s="24" t="str">
        <f>_xlfn.IFNA(VLOOKUP(A9571,list!B:C,2,FALSE),"")</f>
        <v/>
      </c>
      <c r="D9571" s="24" t="str">
        <f>_xlfn.IFNA(VLOOKUP(C9571,list!$G$2:$I$10,2,FALSE),"")</f>
        <v/>
      </c>
      <c r="E9571" s="24" t="str">
        <f>_xlfn.IFNA(VLOOKUP(C9571,list!G:I,3,FALSE),"")</f>
        <v/>
      </c>
      <c r="O9571" s="26" t="str">
        <f t="shared" si="747"/>
        <v/>
      </c>
      <c r="P9571" s="28" t="str">
        <f t="shared" si="751"/>
        <v/>
      </c>
      <c r="Q9571" s="24" t="str">
        <f t="shared" si="748"/>
        <v/>
      </c>
      <c r="R9571" s="24" t="str">
        <f t="shared" si="749"/>
        <v/>
      </c>
      <c r="S9571" s="27" t="str">
        <f t="shared" si="750"/>
        <v/>
      </c>
    </row>
    <row r="9572" spans="2:19" x14ac:dyDescent="0.3">
      <c r="B9572" s="24" t="str">
        <f>_xlfn.IFNA(VLOOKUP(A9572,list!B:C,2,FALSE),"")</f>
        <v/>
      </c>
      <c r="D9572" s="24" t="str">
        <f>_xlfn.IFNA(VLOOKUP(C9572,list!$G$2:$I$10,2,FALSE),"")</f>
        <v/>
      </c>
      <c r="E9572" s="24" t="str">
        <f>_xlfn.IFNA(VLOOKUP(C9572,list!G:I,3,FALSE),"")</f>
        <v/>
      </c>
      <c r="O9572" s="26" t="str">
        <f t="shared" si="747"/>
        <v/>
      </c>
      <c r="P9572" s="28" t="str">
        <f t="shared" si="751"/>
        <v/>
      </c>
      <c r="Q9572" s="24" t="str">
        <f t="shared" si="748"/>
        <v/>
      </c>
      <c r="R9572" s="24" t="str">
        <f t="shared" si="749"/>
        <v/>
      </c>
      <c r="S9572" s="27" t="str">
        <f t="shared" si="750"/>
        <v/>
      </c>
    </row>
    <row r="9573" spans="2:19" x14ac:dyDescent="0.3">
      <c r="B9573" s="24" t="str">
        <f>_xlfn.IFNA(VLOOKUP(A9573,list!B:C,2,FALSE),"")</f>
        <v/>
      </c>
      <c r="D9573" s="24" t="str">
        <f>_xlfn.IFNA(VLOOKUP(C9573,list!$G$2:$I$10,2,FALSE),"")</f>
        <v/>
      </c>
      <c r="E9573" s="24" t="str">
        <f>_xlfn.IFNA(VLOOKUP(C9573,list!G:I,3,FALSE),"")</f>
        <v/>
      </c>
      <c r="O9573" s="26" t="str">
        <f t="shared" si="747"/>
        <v/>
      </c>
      <c r="P9573" s="28" t="str">
        <f t="shared" si="751"/>
        <v/>
      </c>
      <c r="Q9573" s="24" t="str">
        <f t="shared" si="748"/>
        <v/>
      </c>
      <c r="R9573" s="24" t="str">
        <f t="shared" si="749"/>
        <v/>
      </c>
      <c r="S9573" s="27" t="str">
        <f t="shared" si="750"/>
        <v/>
      </c>
    </row>
    <row r="9574" spans="2:19" x14ac:dyDescent="0.3">
      <c r="B9574" s="24" t="str">
        <f>_xlfn.IFNA(VLOOKUP(A9574,list!B:C,2,FALSE),"")</f>
        <v/>
      </c>
      <c r="D9574" s="24" t="str">
        <f>_xlfn.IFNA(VLOOKUP(C9574,list!$G$2:$I$10,2,FALSE),"")</f>
        <v/>
      </c>
      <c r="E9574" s="24" t="str">
        <f>_xlfn.IFNA(VLOOKUP(C9574,list!G:I,3,FALSE),"")</f>
        <v/>
      </c>
      <c r="O9574" s="26" t="str">
        <f t="shared" si="747"/>
        <v/>
      </c>
      <c r="P9574" s="28" t="str">
        <f t="shared" si="751"/>
        <v/>
      </c>
      <c r="Q9574" s="24" t="str">
        <f t="shared" si="748"/>
        <v/>
      </c>
      <c r="R9574" s="24" t="str">
        <f t="shared" si="749"/>
        <v/>
      </c>
      <c r="S9574" s="27" t="str">
        <f t="shared" si="750"/>
        <v/>
      </c>
    </row>
    <row r="9575" spans="2:19" x14ac:dyDescent="0.3">
      <c r="B9575" s="24" t="str">
        <f>_xlfn.IFNA(VLOOKUP(A9575,list!B:C,2,FALSE),"")</f>
        <v/>
      </c>
      <c r="D9575" s="24" t="str">
        <f>_xlfn.IFNA(VLOOKUP(C9575,list!$G$2:$I$10,2,FALSE),"")</f>
        <v/>
      </c>
      <c r="E9575" s="24" t="str">
        <f>_xlfn.IFNA(VLOOKUP(C9575,list!G:I,3,FALSE),"")</f>
        <v/>
      </c>
      <c r="O9575" s="26" t="str">
        <f t="shared" si="747"/>
        <v/>
      </c>
      <c r="P9575" s="28" t="str">
        <f t="shared" si="751"/>
        <v/>
      </c>
      <c r="Q9575" s="24" t="str">
        <f t="shared" si="748"/>
        <v/>
      </c>
      <c r="R9575" s="24" t="str">
        <f t="shared" si="749"/>
        <v/>
      </c>
      <c r="S9575" s="27" t="str">
        <f t="shared" si="750"/>
        <v/>
      </c>
    </row>
    <row r="9576" spans="2:19" x14ac:dyDescent="0.3">
      <c r="B9576" s="24" t="str">
        <f>_xlfn.IFNA(VLOOKUP(A9576,list!B:C,2,FALSE),"")</f>
        <v/>
      </c>
      <c r="D9576" s="24" t="str">
        <f>_xlfn.IFNA(VLOOKUP(C9576,list!$G$2:$I$10,2,FALSE),"")</f>
        <v/>
      </c>
      <c r="E9576" s="24" t="str">
        <f>_xlfn.IFNA(VLOOKUP(C9576,list!G:I,3,FALSE),"")</f>
        <v/>
      </c>
      <c r="O9576" s="26" t="str">
        <f t="shared" si="747"/>
        <v/>
      </c>
      <c r="P9576" s="28" t="str">
        <f t="shared" si="751"/>
        <v/>
      </c>
      <c r="Q9576" s="24" t="str">
        <f t="shared" si="748"/>
        <v/>
      </c>
      <c r="R9576" s="24" t="str">
        <f t="shared" si="749"/>
        <v/>
      </c>
      <c r="S9576" s="27" t="str">
        <f t="shared" si="750"/>
        <v/>
      </c>
    </row>
    <row r="9577" spans="2:19" x14ac:dyDescent="0.3">
      <c r="B9577" s="24" t="str">
        <f>_xlfn.IFNA(VLOOKUP(A9577,list!B:C,2,FALSE),"")</f>
        <v/>
      </c>
      <c r="D9577" s="24" t="str">
        <f>_xlfn.IFNA(VLOOKUP(C9577,list!$G$2:$I$10,2,FALSE),"")</f>
        <v/>
      </c>
      <c r="E9577" s="24" t="str">
        <f>_xlfn.IFNA(VLOOKUP(C9577,list!G:I,3,FALSE),"")</f>
        <v/>
      </c>
      <c r="O9577" s="26" t="str">
        <f t="shared" si="747"/>
        <v/>
      </c>
      <c r="P9577" s="28" t="str">
        <f t="shared" si="751"/>
        <v/>
      </c>
      <c r="Q9577" s="24" t="str">
        <f t="shared" si="748"/>
        <v/>
      </c>
      <c r="R9577" s="24" t="str">
        <f t="shared" si="749"/>
        <v/>
      </c>
      <c r="S9577" s="27" t="str">
        <f t="shared" si="750"/>
        <v/>
      </c>
    </row>
    <row r="9578" spans="2:19" x14ac:dyDescent="0.3">
      <c r="B9578" s="24" t="str">
        <f>_xlfn.IFNA(VLOOKUP(A9578,list!B:C,2,FALSE),"")</f>
        <v/>
      </c>
      <c r="D9578" s="24" t="str">
        <f>_xlfn.IFNA(VLOOKUP(C9578,list!$G$2:$I$10,2,FALSE),"")</f>
        <v/>
      </c>
      <c r="E9578" s="24" t="str">
        <f>_xlfn.IFNA(VLOOKUP(C9578,list!G:I,3,FALSE),"")</f>
        <v/>
      </c>
      <c r="O9578" s="26" t="str">
        <f t="shared" si="747"/>
        <v/>
      </c>
      <c r="P9578" s="28" t="str">
        <f t="shared" si="751"/>
        <v/>
      </c>
      <c r="Q9578" s="24" t="str">
        <f t="shared" si="748"/>
        <v/>
      </c>
      <c r="R9578" s="24" t="str">
        <f t="shared" si="749"/>
        <v/>
      </c>
      <c r="S9578" s="27" t="str">
        <f t="shared" si="750"/>
        <v/>
      </c>
    </row>
    <row r="9579" spans="2:19" x14ac:dyDescent="0.3">
      <c r="B9579" s="24" t="str">
        <f>_xlfn.IFNA(VLOOKUP(A9579,list!B:C,2,FALSE),"")</f>
        <v/>
      </c>
      <c r="D9579" s="24" t="str">
        <f>_xlfn.IFNA(VLOOKUP(C9579,list!$G$2:$I$10,2,FALSE),"")</f>
        <v/>
      </c>
      <c r="E9579" s="24" t="str">
        <f>_xlfn.IFNA(VLOOKUP(C9579,list!G:I,3,FALSE),"")</f>
        <v/>
      </c>
      <c r="O9579" s="26" t="str">
        <f t="shared" si="747"/>
        <v/>
      </c>
      <c r="P9579" s="28" t="str">
        <f t="shared" si="751"/>
        <v/>
      </c>
      <c r="Q9579" s="24" t="str">
        <f t="shared" si="748"/>
        <v/>
      </c>
      <c r="R9579" s="24" t="str">
        <f t="shared" si="749"/>
        <v/>
      </c>
      <c r="S9579" s="27" t="str">
        <f t="shared" si="750"/>
        <v/>
      </c>
    </row>
    <row r="9580" spans="2:19" x14ac:dyDescent="0.3">
      <c r="B9580" s="24" t="str">
        <f>_xlfn.IFNA(VLOOKUP(A9580,list!B:C,2,FALSE),"")</f>
        <v/>
      </c>
      <c r="D9580" s="24" t="str">
        <f>_xlfn.IFNA(VLOOKUP(C9580,list!$G$2:$I$10,2,FALSE),"")</f>
        <v/>
      </c>
      <c r="E9580" s="24" t="str">
        <f>_xlfn.IFNA(VLOOKUP(C9580,list!G:I,3,FALSE),"")</f>
        <v/>
      </c>
      <c r="O9580" s="26" t="str">
        <f t="shared" si="747"/>
        <v/>
      </c>
      <c r="P9580" s="28" t="str">
        <f t="shared" si="751"/>
        <v/>
      </c>
      <c r="Q9580" s="24" t="str">
        <f t="shared" si="748"/>
        <v/>
      </c>
      <c r="R9580" s="24" t="str">
        <f t="shared" si="749"/>
        <v/>
      </c>
      <c r="S9580" s="27" t="str">
        <f t="shared" si="750"/>
        <v/>
      </c>
    </row>
    <row r="9581" spans="2:19" x14ac:dyDescent="0.3">
      <c r="B9581" s="24" t="str">
        <f>_xlfn.IFNA(VLOOKUP(A9581,list!B:C,2,FALSE),"")</f>
        <v/>
      </c>
      <c r="D9581" s="24" t="str">
        <f>_xlfn.IFNA(VLOOKUP(C9581,list!$G$2:$I$10,2,FALSE),"")</f>
        <v/>
      </c>
      <c r="E9581" s="24" t="str">
        <f>_xlfn.IFNA(VLOOKUP(C9581,list!G:I,3,FALSE),"")</f>
        <v/>
      </c>
      <c r="O9581" s="26" t="str">
        <f t="shared" si="747"/>
        <v/>
      </c>
      <c r="P9581" s="28" t="str">
        <f t="shared" si="751"/>
        <v/>
      </c>
      <c r="Q9581" s="24" t="str">
        <f t="shared" si="748"/>
        <v/>
      </c>
      <c r="R9581" s="24" t="str">
        <f t="shared" si="749"/>
        <v/>
      </c>
      <c r="S9581" s="27" t="str">
        <f t="shared" si="750"/>
        <v/>
      </c>
    </row>
    <row r="9582" spans="2:19" x14ac:dyDescent="0.3">
      <c r="B9582" s="24" t="str">
        <f>_xlfn.IFNA(VLOOKUP(A9582,list!B:C,2,FALSE),"")</f>
        <v/>
      </c>
      <c r="D9582" s="24" t="str">
        <f>_xlfn.IFNA(VLOOKUP(C9582,list!$G$2:$I$10,2,FALSE),"")</f>
        <v/>
      </c>
      <c r="E9582" s="24" t="str">
        <f>_xlfn.IFNA(VLOOKUP(C9582,list!G:I,3,FALSE),"")</f>
        <v/>
      </c>
      <c r="O9582" s="26" t="str">
        <f t="shared" si="747"/>
        <v/>
      </c>
      <c r="P9582" s="28" t="str">
        <f t="shared" si="751"/>
        <v/>
      </c>
      <c r="Q9582" s="24" t="str">
        <f t="shared" si="748"/>
        <v/>
      </c>
      <c r="R9582" s="24" t="str">
        <f t="shared" si="749"/>
        <v/>
      </c>
      <c r="S9582" s="27" t="str">
        <f t="shared" si="750"/>
        <v/>
      </c>
    </row>
    <row r="9583" spans="2:19" x14ac:dyDescent="0.3">
      <c r="B9583" s="24" t="str">
        <f>_xlfn.IFNA(VLOOKUP(A9583,list!B:C,2,FALSE),"")</f>
        <v/>
      </c>
      <c r="D9583" s="24" t="str">
        <f>_xlfn.IFNA(VLOOKUP(C9583,list!$G$2:$I$10,2,FALSE),"")</f>
        <v/>
      </c>
      <c r="E9583" s="24" t="str">
        <f>_xlfn.IFNA(VLOOKUP(C9583,list!G:I,3,FALSE),"")</f>
        <v/>
      </c>
      <c r="O9583" s="26" t="str">
        <f t="shared" si="747"/>
        <v/>
      </c>
      <c r="P9583" s="28" t="str">
        <f t="shared" si="751"/>
        <v/>
      </c>
      <c r="Q9583" s="24" t="str">
        <f t="shared" si="748"/>
        <v/>
      </c>
      <c r="R9583" s="24" t="str">
        <f t="shared" si="749"/>
        <v/>
      </c>
      <c r="S9583" s="27" t="str">
        <f t="shared" si="750"/>
        <v/>
      </c>
    </row>
    <row r="9584" spans="2:19" x14ac:dyDescent="0.3">
      <c r="B9584" s="24" t="str">
        <f>_xlfn.IFNA(VLOOKUP(A9584,list!B:C,2,FALSE),"")</f>
        <v/>
      </c>
      <c r="D9584" s="24" t="str">
        <f>_xlfn.IFNA(VLOOKUP(C9584,list!$G$2:$I$10,2,FALSE),"")</f>
        <v/>
      </c>
      <c r="E9584" s="24" t="str">
        <f>_xlfn.IFNA(VLOOKUP(C9584,list!G:I,3,FALSE),"")</f>
        <v/>
      </c>
      <c r="O9584" s="26" t="str">
        <f t="shared" si="747"/>
        <v/>
      </c>
      <c r="P9584" s="28" t="str">
        <f t="shared" si="751"/>
        <v/>
      </c>
      <c r="Q9584" s="24" t="str">
        <f t="shared" si="748"/>
        <v/>
      </c>
      <c r="R9584" s="24" t="str">
        <f t="shared" si="749"/>
        <v/>
      </c>
      <c r="S9584" s="27" t="str">
        <f t="shared" si="750"/>
        <v/>
      </c>
    </row>
    <row r="9585" spans="2:19" x14ac:dyDescent="0.3">
      <c r="B9585" s="24" t="str">
        <f>_xlfn.IFNA(VLOOKUP(A9585,list!B:C,2,FALSE),"")</f>
        <v/>
      </c>
      <c r="D9585" s="24" t="str">
        <f>_xlfn.IFNA(VLOOKUP(C9585,list!$G$2:$I$10,2,FALSE),"")</f>
        <v/>
      </c>
      <c r="E9585" s="24" t="str">
        <f>_xlfn.IFNA(VLOOKUP(C9585,list!G:I,3,FALSE),"")</f>
        <v/>
      </c>
      <c r="O9585" s="26" t="str">
        <f t="shared" si="747"/>
        <v/>
      </c>
      <c r="P9585" s="28" t="str">
        <f t="shared" si="751"/>
        <v/>
      </c>
      <c r="Q9585" s="24" t="str">
        <f t="shared" si="748"/>
        <v/>
      </c>
      <c r="R9585" s="24" t="str">
        <f t="shared" si="749"/>
        <v/>
      </c>
      <c r="S9585" s="27" t="str">
        <f t="shared" si="750"/>
        <v/>
      </c>
    </row>
    <row r="9586" spans="2:19" x14ac:dyDescent="0.3">
      <c r="B9586" s="24" t="str">
        <f>_xlfn.IFNA(VLOOKUP(A9586,list!B:C,2,FALSE),"")</f>
        <v/>
      </c>
      <c r="D9586" s="24" t="str">
        <f>_xlfn.IFNA(VLOOKUP(C9586,list!$G$2:$I$10,2,FALSE),"")</f>
        <v/>
      </c>
      <c r="E9586" s="24" t="str">
        <f>_xlfn.IFNA(VLOOKUP(C9586,list!G:I,3,FALSE),"")</f>
        <v/>
      </c>
      <c r="O9586" s="26" t="str">
        <f t="shared" si="747"/>
        <v/>
      </c>
      <c r="P9586" s="28" t="str">
        <f t="shared" si="751"/>
        <v/>
      </c>
      <c r="Q9586" s="24" t="str">
        <f t="shared" si="748"/>
        <v/>
      </c>
      <c r="R9586" s="24" t="str">
        <f t="shared" si="749"/>
        <v/>
      </c>
      <c r="S9586" s="27" t="str">
        <f t="shared" si="750"/>
        <v/>
      </c>
    </row>
    <row r="9587" spans="2:19" x14ac:dyDescent="0.3">
      <c r="B9587" s="24" t="str">
        <f>_xlfn.IFNA(VLOOKUP(A9587,list!B:C,2,FALSE),"")</f>
        <v/>
      </c>
      <c r="D9587" s="24" t="str">
        <f>_xlfn.IFNA(VLOOKUP(C9587,list!$G$2:$I$10,2,FALSE),"")</f>
        <v/>
      </c>
      <c r="E9587" s="24" t="str">
        <f>_xlfn.IFNA(VLOOKUP(C9587,list!G:I,3,FALSE),"")</f>
        <v/>
      </c>
      <c r="O9587" s="26" t="str">
        <f t="shared" si="747"/>
        <v/>
      </c>
      <c r="P9587" s="28" t="str">
        <f t="shared" si="751"/>
        <v/>
      </c>
      <c r="Q9587" s="24" t="str">
        <f t="shared" si="748"/>
        <v/>
      </c>
      <c r="R9587" s="24" t="str">
        <f t="shared" si="749"/>
        <v/>
      </c>
      <c r="S9587" s="27" t="str">
        <f t="shared" si="750"/>
        <v/>
      </c>
    </row>
    <row r="9588" spans="2:19" x14ac:dyDescent="0.3">
      <c r="B9588" s="24" t="str">
        <f>_xlfn.IFNA(VLOOKUP(A9588,list!B:C,2,FALSE),"")</f>
        <v/>
      </c>
      <c r="D9588" s="24" t="str">
        <f>_xlfn.IFNA(VLOOKUP(C9588,list!$G$2:$I$10,2,FALSE),"")</f>
        <v/>
      </c>
      <c r="E9588" s="24" t="str">
        <f>_xlfn.IFNA(VLOOKUP(C9588,list!G:I,3,FALSE),"")</f>
        <v/>
      </c>
      <c r="O9588" s="26" t="str">
        <f t="shared" si="747"/>
        <v/>
      </c>
      <c r="P9588" s="28" t="str">
        <f t="shared" si="751"/>
        <v/>
      </c>
      <c r="Q9588" s="24" t="str">
        <f t="shared" si="748"/>
        <v/>
      </c>
      <c r="R9588" s="24" t="str">
        <f t="shared" si="749"/>
        <v/>
      </c>
      <c r="S9588" s="27" t="str">
        <f t="shared" si="750"/>
        <v/>
      </c>
    </row>
    <row r="9589" spans="2:19" x14ac:dyDescent="0.3">
      <c r="B9589" s="24" t="str">
        <f>_xlfn.IFNA(VLOOKUP(A9589,list!B:C,2,FALSE),"")</f>
        <v/>
      </c>
      <c r="D9589" s="24" t="str">
        <f>_xlfn.IFNA(VLOOKUP(C9589,list!$G$2:$I$10,2,FALSE),"")</f>
        <v/>
      </c>
      <c r="E9589" s="24" t="str">
        <f>_xlfn.IFNA(VLOOKUP(C9589,list!G:I,3,FALSE),"")</f>
        <v/>
      </c>
      <c r="O9589" s="26" t="str">
        <f t="shared" si="747"/>
        <v/>
      </c>
      <c r="P9589" s="28" t="str">
        <f t="shared" si="751"/>
        <v/>
      </c>
      <c r="Q9589" s="24" t="str">
        <f t="shared" si="748"/>
        <v/>
      </c>
      <c r="R9589" s="24" t="str">
        <f t="shared" si="749"/>
        <v/>
      </c>
      <c r="S9589" s="27" t="str">
        <f t="shared" si="750"/>
        <v/>
      </c>
    </row>
    <row r="9590" spans="2:19" x14ac:dyDescent="0.3">
      <c r="B9590" s="24" t="str">
        <f>_xlfn.IFNA(VLOOKUP(A9590,list!B:C,2,FALSE),"")</f>
        <v/>
      </c>
      <c r="D9590" s="24" t="str">
        <f>_xlfn.IFNA(VLOOKUP(C9590,list!$G$2:$I$10,2,FALSE),"")</f>
        <v/>
      </c>
      <c r="E9590" s="24" t="str">
        <f>_xlfn.IFNA(VLOOKUP(C9590,list!G:I,3,FALSE),"")</f>
        <v/>
      </c>
      <c r="O9590" s="26" t="str">
        <f t="shared" si="747"/>
        <v/>
      </c>
      <c r="P9590" s="28" t="str">
        <f t="shared" si="751"/>
        <v/>
      </c>
      <c r="Q9590" s="24" t="str">
        <f t="shared" si="748"/>
        <v/>
      </c>
      <c r="R9590" s="24" t="str">
        <f t="shared" si="749"/>
        <v/>
      </c>
      <c r="S9590" s="27" t="str">
        <f t="shared" si="750"/>
        <v/>
      </c>
    </row>
    <row r="9591" spans="2:19" x14ac:dyDescent="0.3">
      <c r="B9591" s="24" t="str">
        <f>_xlfn.IFNA(VLOOKUP(A9591,list!B:C,2,FALSE),"")</f>
        <v/>
      </c>
      <c r="D9591" s="24" t="str">
        <f>_xlfn.IFNA(VLOOKUP(C9591,list!$G$2:$I$10,2,FALSE),"")</f>
        <v/>
      </c>
      <c r="E9591" s="24" t="str">
        <f>_xlfn.IFNA(VLOOKUP(C9591,list!G:I,3,FALSE),"")</f>
        <v/>
      </c>
      <c r="O9591" s="26" t="str">
        <f t="shared" si="747"/>
        <v/>
      </c>
      <c r="P9591" s="28" t="str">
        <f t="shared" si="751"/>
        <v/>
      </c>
      <c r="Q9591" s="24" t="str">
        <f t="shared" si="748"/>
        <v/>
      </c>
      <c r="R9591" s="24" t="str">
        <f t="shared" si="749"/>
        <v/>
      </c>
      <c r="S9591" s="27" t="str">
        <f t="shared" si="750"/>
        <v/>
      </c>
    </row>
    <row r="9592" spans="2:19" x14ac:dyDescent="0.3">
      <c r="B9592" s="24" t="str">
        <f>_xlfn.IFNA(VLOOKUP(A9592,list!B:C,2,FALSE),"")</f>
        <v/>
      </c>
      <c r="D9592" s="24" t="str">
        <f>_xlfn.IFNA(VLOOKUP(C9592,list!$G$2:$I$10,2,FALSE),"")</f>
        <v/>
      </c>
      <c r="E9592" s="24" t="str">
        <f>_xlfn.IFNA(VLOOKUP(C9592,list!G:I,3,FALSE),"")</f>
        <v/>
      </c>
      <c r="O9592" s="26" t="str">
        <f t="shared" si="747"/>
        <v/>
      </c>
      <c r="P9592" s="28" t="str">
        <f t="shared" si="751"/>
        <v/>
      </c>
      <c r="Q9592" s="24" t="str">
        <f t="shared" si="748"/>
        <v/>
      </c>
      <c r="R9592" s="24" t="str">
        <f t="shared" si="749"/>
        <v/>
      </c>
      <c r="S9592" s="27" t="str">
        <f t="shared" si="750"/>
        <v/>
      </c>
    </row>
    <row r="9593" spans="2:19" x14ac:dyDescent="0.3">
      <c r="B9593" s="24" t="str">
        <f>_xlfn.IFNA(VLOOKUP(A9593,list!B:C,2,FALSE),"")</f>
        <v/>
      </c>
      <c r="D9593" s="24" t="str">
        <f>_xlfn.IFNA(VLOOKUP(C9593,list!$G$2:$I$10,2,FALSE),"")</f>
        <v/>
      </c>
      <c r="E9593" s="24" t="str">
        <f>_xlfn.IFNA(VLOOKUP(C9593,list!G:I,3,FALSE),"")</f>
        <v/>
      </c>
      <c r="O9593" s="26" t="str">
        <f t="shared" si="747"/>
        <v/>
      </c>
      <c r="P9593" s="28" t="str">
        <f t="shared" si="751"/>
        <v/>
      </c>
      <c r="Q9593" s="24" t="str">
        <f t="shared" si="748"/>
        <v/>
      </c>
      <c r="R9593" s="24" t="str">
        <f t="shared" si="749"/>
        <v/>
      </c>
      <c r="S9593" s="27" t="str">
        <f t="shared" si="750"/>
        <v/>
      </c>
    </row>
    <row r="9594" spans="2:19" x14ac:dyDescent="0.3">
      <c r="B9594" s="24" t="str">
        <f>_xlfn.IFNA(VLOOKUP(A9594,list!B:C,2,FALSE),"")</f>
        <v/>
      </c>
      <c r="D9594" s="24" t="str">
        <f>_xlfn.IFNA(VLOOKUP(C9594,list!$G$2:$I$10,2,FALSE),"")</f>
        <v/>
      </c>
      <c r="E9594" s="24" t="str">
        <f>_xlfn.IFNA(VLOOKUP(C9594,list!G:I,3,FALSE),"")</f>
        <v/>
      </c>
      <c r="O9594" s="26" t="str">
        <f t="shared" si="747"/>
        <v/>
      </c>
      <c r="P9594" s="28" t="str">
        <f t="shared" si="751"/>
        <v/>
      </c>
      <c r="Q9594" s="24" t="str">
        <f t="shared" si="748"/>
        <v/>
      </c>
      <c r="R9594" s="24" t="str">
        <f t="shared" si="749"/>
        <v/>
      </c>
      <c r="S9594" s="27" t="str">
        <f t="shared" si="750"/>
        <v/>
      </c>
    </row>
    <row r="9595" spans="2:19" x14ac:dyDescent="0.3">
      <c r="B9595" s="24" t="str">
        <f>_xlfn.IFNA(VLOOKUP(A9595,list!B:C,2,FALSE),"")</f>
        <v/>
      </c>
      <c r="D9595" s="24" t="str">
        <f>_xlfn.IFNA(VLOOKUP(C9595,list!$G$2:$I$10,2,FALSE),"")</f>
        <v/>
      </c>
      <c r="E9595" s="24" t="str">
        <f>_xlfn.IFNA(VLOOKUP(C9595,list!G:I,3,FALSE),"")</f>
        <v/>
      </c>
      <c r="O9595" s="26" t="str">
        <f t="shared" si="747"/>
        <v/>
      </c>
      <c r="P9595" s="28" t="str">
        <f t="shared" si="751"/>
        <v/>
      </c>
      <c r="Q9595" s="24" t="str">
        <f t="shared" si="748"/>
        <v/>
      </c>
      <c r="R9595" s="24" t="str">
        <f t="shared" si="749"/>
        <v/>
      </c>
      <c r="S9595" s="27" t="str">
        <f t="shared" si="750"/>
        <v/>
      </c>
    </row>
    <row r="9596" spans="2:19" x14ac:dyDescent="0.3">
      <c r="B9596" s="24" t="str">
        <f>_xlfn.IFNA(VLOOKUP(A9596,list!B:C,2,FALSE),"")</f>
        <v/>
      </c>
      <c r="D9596" s="24" t="str">
        <f>_xlfn.IFNA(VLOOKUP(C9596,list!$G$2:$I$10,2,FALSE),"")</f>
        <v/>
      </c>
      <c r="E9596" s="24" t="str">
        <f>_xlfn.IFNA(VLOOKUP(C9596,list!G:I,3,FALSE),"")</f>
        <v/>
      </c>
      <c r="O9596" s="26" t="str">
        <f t="shared" si="747"/>
        <v/>
      </c>
      <c r="P9596" s="28" t="str">
        <f t="shared" si="751"/>
        <v/>
      </c>
      <c r="Q9596" s="24" t="str">
        <f t="shared" si="748"/>
        <v/>
      </c>
      <c r="R9596" s="24" t="str">
        <f t="shared" si="749"/>
        <v/>
      </c>
      <c r="S9596" s="27" t="str">
        <f t="shared" si="750"/>
        <v/>
      </c>
    </row>
    <row r="9597" spans="2:19" x14ac:dyDescent="0.3">
      <c r="B9597" s="24" t="str">
        <f>_xlfn.IFNA(VLOOKUP(A9597,list!B:C,2,FALSE),"")</f>
        <v/>
      </c>
      <c r="D9597" s="24" t="str">
        <f>_xlfn.IFNA(VLOOKUP(C9597,list!$G$2:$I$10,2,FALSE),"")</f>
        <v/>
      </c>
      <c r="E9597" s="24" t="str">
        <f>_xlfn.IFNA(VLOOKUP(C9597,list!G:I,3,FALSE),"")</f>
        <v/>
      </c>
      <c r="O9597" s="26" t="str">
        <f t="shared" si="747"/>
        <v/>
      </c>
      <c r="P9597" s="28" t="str">
        <f t="shared" si="751"/>
        <v/>
      </c>
      <c r="Q9597" s="24" t="str">
        <f t="shared" si="748"/>
        <v/>
      </c>
      <c r="R9597" s="24" t="str">
        <f t="shared" si="749"/>
        <v/>
      </c>
      <c r="S9597" s="27" t="str">
        <f t="shared" si="750"/>
        <v/>
      </c>
    </row>
    <row r="9598" spans="2:19" x14ac:dyDescent="0.3">
      <c r="B9598" s="24" t="str">
        <f>_xlfn.IFNA(VLOOKUP(A9598,list!B:C,2,FALSE),"")</f>
        <v/>
      </c>
      <c r="D9598" s="24" t="str">
        <f>_xlfn.IFNA(VLOOKUP(C9598,list!$G$2:$I$10,2,FALSE),"")</f>
        <v/>
      </c>
      <c r="E9598" s="24" t="str">
        <f>_xlfn.IFNA(VLOOKUP(C9598,list!G:I,3,FALSE),"")</f>
        <v/>
      </c>
      <c r="O9598" s="26" t="str">
        <f t="shared" si="747"/>
        <v/>
      </c>
      <c r="P9598" s="28" t="str">
        <f t="shared" si="751"/>
        <v/>
      </c>
      <c r="Q9598" s="24" t="str">
        <f t="shared" si="748"/>
        <v/>
      </c>
      <c r="R9598" s="24" t="str">
        <f t="shared" si="749"/>
        <v/>
      </c>
      <c r="S9598" s="27" t="str">
        <f t="shared" si="750"/>
        <v/>
      </c>
    </row>
    <row r="9599" spans="2:19" x14ac:dyDescent="0.3">
      <c r="B9599" s="24" t="str">
        <f>_xlfn.IFNA(VLOOKUP(A9599,list!B:C,2,FALSE),"")</f>
        <v/>
      </c>
      <c r="D9599" s="24" t="str">
        <f>_xlfn.IFNA(VLOOKUP(C9599,list!$G$2:$I$10,2,FALSE),"")</f>
        <v/>
      </c>
      <c r="E9599" s="24" t="str">
        <f>_xlfn.IFNA(VLOOKUP(C9599,list!G:I,3,FALSE),"")</f>
        <v/>
      </c>
      <c r="O9599" s="26" t="str">
        <f t="shared" si="747"/>
        <v/>
      </c>
      <c r="P9599" s="28" t="str">
        <f t="shared" si="751"/>
        <v/>
      </c>
      <c r="Q9599" s="24" t="str">
        <f t="shared" si="748"/>
        <v/>
      </c>
      <c r="R9599" s="24" t="str">
        <f t="shared" si="749"/>
        <v/>
      </c>
      <c r="S9599" s="27" t="str">
        <f t="shared" si="750"/>
        <v/>
      </c>
    </row>
    <row r="9600" spans="2:19" x14ac:dyDescent="0.3">
      <c r="B9600" s="24" t="str">
        <f>_xlfn.IFNA(VLOOKUP(A9600,list!B:C,2,FALSE),"")</f>
        <v/>
      </c>
      <c r="D9600" s="24" t="str">
        <f>_xlfn.IFNA(VLOOKUP(C9600,list!$G$2:$I$10,2,FALSE),"")</f>
        <v/>
      </c>
      <c r="E9600" s="24" t="str">
        <f>_xlfn.IFNA(VLOOKUP(C9600,list!G:I,3,FALSE),"")</f>
        <v/>
      </c>
      <c r="O9600" s="26" t="str">
        <f t="shared" si="747"/>
        <v/>
      </c>
      <c r="P9600" s="28" t="str">
        <f t="shared" si="751"/>
        <v/>
      </c>
      <c r="Q9600" s="24" t="str">
        <f t="shared" si="748"/>
        <v/>
      </c>
      <c r="R9600" s="24" t="str">
        <f t="shared" si="749"/>
        <v/>
      </c>
      <c r="S9600" s="27" t="str">
        <f t="shared" si="750"/>
        <v/>
      </c>
    </row>
    <row r="9601" spans="2:19" x14ac:dyDescent="0.3">
      <c r="B9601" s="24" t="str">
        <f>_xlfn.IFNA(VLOOKUP(A9601,list!B:C,2,FALSE),"")</f>
        <v/>
      </c>
      <c r="D9601" s="24" t="str">
        <f>_xlfn.IFNA(VLOOKUP(C9601,list!$G$2:$I$10,2,FALSE),"")</f>
        <v/>
      </c>
      <c r="E9601" s="24" t="str">
        <f>_xlfn.IFNA(VLOOKUP(C9601,list!G:I,3,FALSE),"")</f>
        <v/>
      </c>
      <c r="O9601" s="26" t="str">
        <f t="shared" si="747"/>
        <v/>
      </c>
      <c r="P9601" s="28" t="str">
        <f t="shared" si="751"/>
        <v/>
      </c>
      <c r="Q9601" s="24" t="str">
        <f t="shared" si="748"/>
        <v/>
      </c>
      <c r="R9601" s="24" t="str">
        <f t="shared" si="749"/>
        <v/>
      </c>
      <c r="S9601" s="27" t="str">
        <f t="shared" si="750"/>
        <v/>
      </c>
    </row>
    <row r="9602" spans="2:19" x14ac:dyDescent="0.3">
      <c r="B9602" s="24" t="str">
        <f>_xlfn.IFNA(VLOOKUP(A9602,list!B:C,2,FALSE),"")</f>
        <v/>
      </c>
      <c r="D9602" s="24" t="str">
        <f>_xlfn.IFNA(VLOOKUP(C9602,list!$G$2:$I$10,2,FALSE),"")</f>
        <v/>
      </c>
      <c r="E9602" s="24" t="str">
        <f>_xlfn.IFNA(VLOOKUP(C9602,list!G:I,3,FALSE),"")</f>
        <v/>
      </c>
      <c r="O9602" s="26" t="str">
        <f t="shared" ref="O9602:O9665" si="752">IFERROR(IF(H9602="","",DATE(YEAR(H9602),MONTH(H9602),1)),"")</f>
        <v/>
      </c>
      <c r="P9602" s="28" t="str">
        <f t="shared" si="751"/>
        <v/>
      </c>
      <c r="Q9602" s="24" t="str">
        <f t="shared" ref="Q9602:Q9665" si="753">IFERROR(IF(J9602="","",MONTH(EOMONTH(J9602,(DAY(J9602)&gt;15)+0))),"")</f>
        <v/>
      </c>
      <c r="R9602" s="24" t="str">
        <f t="shared" ref="R9602:R9665" si="754">IFERROR(IF(J9602="","",IF(AND(MONTH(J9602)=12,Q9602=1),YEAR(J9602)+1,YEAR(J9602))),"")</f>
        <v/>
      </c>
      <c r="S9602" s="27" t="str">
        <f t="shared" ref="S9602:S9665" si="755">IF(OR(Q9602="",R9602=""),"",DATE(R9602,Q9602,1))</f>
        <v/>
      </c>
    </row>
    <row r="9603" spans="2:19" x14ac:dyDescent="0.3">
      <c r="B9603" s="24" t="str">
        <f>_xlfn.IFNA(VLOOKUP(A9603,list!B:C,2,FALSE),"")</f>
        <v/>
      </c>
      <c r="D9603" s="24" t="str">
        <f>_xlfn.IFNA(VLOOKUP(C9603,list!$G$2:$I$10,2,FALSE),"")</f>
        <v/>
      </c>
      <c r="E9603" s="24" t="str">
        <f>_xlfn.IFNA(VLOOKUP(C9603,list!G:I,3,FALSE),"")</f>
        <v/>
      </c>
      <c r="O9603" s="26" t="str">
        <f t="shared" si="752"/>
        <v/>
      </c>
      <c r="P9603" s="28" t="str">
        <f t="shared" ref="P9603:P9666" si="756">IFERROR(IF(J9603&gt;0,((J9603-H9603)/7),""),"")</f>
        <v/>
      </c>
      <c r="Q9603" s="24" t="str">
        <f t="shared" si="753"/>
        <v/>
      </c>
      <c r="R9603" s="24" t="str">
        <f t="shared" si="754"/>
        <v/>
      </c>
      <c r="S9603" s="27" t="str">
        <f t="shared" si="755"/>
        <v/>
      </c>
    </row>
    <row r="9604" spans="2:19" x14ac:dyDescent="0.3">
      <c r="B9604" s="24" t="str">
        <f>_xlfn.IFNA(VLOOKUP(A9604,list!B:C,2,FALSE),"")</f>
        <v/>
      </c>
      <c r="D9604" s="24" t="str">
        <f>_xlfn.IFNA(VLOOKUP(C9604,list!$G$2:$I$10,2,FALSE),"")</f>
        <v/>
      </c>
      <c r="E9604" s="24" t="str">
        <f>_xlfn.IFNA(VLOOKUP(C9604,list!G:I,3,FALSE),"")</f>
        <v/>
      </c>
      <c r="O9604" s="26" t="str">
        <f t="shared" si="752"/>
        <v/>
      </c>
      <c r="P9604" s="28" t="str">
        <f t="shared" si="756"/>
        <v/>
      </c>
      <c r="Q9604" s="24" t="str">
        <f t="shared" si="753"/>
        <v/>
      </c>
      <c r="R9604" s="24" t="str">
        <f t="shared" si="754"/>
        <v/>
      </c>
      <c r="S9604" s="27" t="str">
        <f t="shared" si="755"/>
        <v/>
      </c>
    </row>
    <row r="9605" spans="2:19" x14ac:dyDescent="0.3">
      <c r="B9605" s="24" t="str">
        <f>_xlfn.IFNA(VLOOKUP(A9605,list!B:C,2,FALSE),"")</f>
        <v/>
      </c>
      <c r="D9605" s="24" t="str">
        <f>_xlfn.IFNA(VLOOKUP(C9605,list!$G$2:$I$10,2,FALSE),"")</f>
        <v/>
      </c>
      <c r="E9605" s="24" t="str">
        <f>_xlfn.IFNA(VLOOKUP(C9605,list!G:I,3,FALSE),"")</f>
        <v/>
      </c>
      <c r="O9605" s="26" t="str">
        <f t="shared" si="752"/>
        <v/>
      </c>
      <c r="P9605" s="28" t="str">
        <f t="shared" si="756"/>
        <v/>
      </c>
      <c r="Q9605" s="24" t="str">
        <f t="shared" si="753"/>
        <v/>
      </c>
      <c r="R9605" s="24" t="str">
        <f t="shared" si="754"/>
        <v/>
      </c>
      <c r="S9605" s="27" t="str">
        <f t="shared" si="755"/>
        <v/>
      </c>
    </row>
    <row r="9606" spans="2:19" x14ac:dyDescent="0.3">
      <c r="B9606" s="24" t="str">
        <f>_xlfn.IFNA(VLOOKUP(A9606,list!B:C,2,FALSE),"")</f>
        <v/>
      </c>
      <c r="D9606" s="24" t="str">
        <f>_xlfn.IFNA(VLOOKUP(C9606,list!$G$2:$I$10,2,FALSE),"")</f>
        <v/>
      </c>
      <c r="E9606" s="24" t="str">
        <f>_xlfn.IFNA(VLOOKUP(C9606,list!G:I,3,FALSE),"")</f>
        <v/>
      </c>
      <c r="O9606" s="26" t="str">
        <f t="shared" si="752"/>
        <v/>
      </c>
      <c r="P9606" s="28" t="str">
        <f t="shared" si="756"/>
        <v/>
      </c>
      <c r="Q9606" s="24" t="str">
        <f t="shared" si="753"/>
        <v/>
      </c>
      <c r="R9606" s="24" t="str">
        <f t="shared" si="754"/>
        <v/>
      </c>
      <c r="S9606" s="27" t="str">
        <f t="shared" si="755"/>
        <v/>
      </c>
    </row>
    <row r="9607" spans="2:19" x14ac:dyDescent="0.3">
      <c r="B9607" s="24" t="str">
        <f>_xlfn.IFNA(VLOOKUP(A9607,list!B:C,2,FALSE),"")</f>
        <v/>
      </c>
      <c r="D9607" s="24" t="str">
        <f>_xlfn.IFNA(VLOOKUP(C9607,list!$G$2:$I$10,2,FALSE),"")</f>
        <v/>
      </c>
      <c r="E9607" s="24" t="str">
        <f>_xlfn.IFNA(VLOOKUP(C9607,list!G:I,3,FALSE),"")</f>
        <v/>
      </c>
      <c r="O9607" s="26" t="str">
        <f t="shared" si="752"/>
        <v/>
      </c>
      <c r="P9607" s="28" t="str">
        <f t="shared" si="756"/>
        <v/>
      </c>
      <c r="Q9607" s="24" t="str">
        <f t="shared" si="753"/>
        <v/>
      </c>
      <c r="R9607" s="24" t="str">
        <f t="shared" si="754"/>
        <v/>
      </c>
      <c r="S9607" s="27" t="str">
        <f t="shared" si="755"/>
        <v/>
      </c>
    </row>
    <row r="9608" spans="2:19" x14ac:dyDescent="0.3">
      <c r="B9608" s="24" t="str">
        <f>_xlfn.IFNA(VLOOKUP(A9608,list!B:C,2,FALSE),"")</f>
        <v/>
      </c>
      <c r="D9608" s="24" t="str">
        <f>_xlfn.IFNA(VLOOKUP(C9608,list!$G$2:$I$10,2,FALSE),"")</f>
        <v/>
      </c>
      <c r="E9608" s="24" t="str">
        <f>_xlfn.IFNA(VLOOKUP(C9608,list!G:I,3,FALSE),"")</f>
        <v/>
      </c>
      <c r="O9608" s="26" t="str">
        <f t="shared" si="752"/>
        <v/>
      </c>
      <c r="P9608" s="28" t="str">
        <f t="shared" si="756"/>
        <v/>
      </c>
      <c r="Q9608" s="24" t="str">
        <f t="shared" si="753"/>
        <v/>
      </c>
      <c r="R9608" s="24" t="str">
        <f t="shared" si="754"/>
        <v/>
      </c>
      <c r="S9608" s="27" t="str">
        <f t="shared" si="755"/>
        <v/>
      </c>
    </row>
    <row r="9609" spans="2:19" x14ac:dyDescent="0.3">
      <c r="B9609" s="24" t="str">
        <f>_xlfn.IFNA(VLOOKUP(A9609,list!B:C,2,FALSE),"")</f>
        <v/>
      </c>
      <c r="D9609" s="24" t="str">
        <f>_xlfn.IFNA(VLOOKUP(C9609,list!$G$2:$I$10,2,FALSE),"")</f>
        <v/>
      </c>
      <c r="E9609" s="24" t="str">
        <f>_xlfn.IFNA(VLOOKUP(C9609,list!G:I,3,FALSE),"")</f>
        <v/>
      </c>
      <c r="O9609" s="26" t="str">
        <f t="shared" si="752"/>
        <v/>
      </c>
      <c r="P9609" s="28" t="str">
        <f t="shared" si="756"/>
        <v/>
      </c>
      <c r="Q9609" s="24" t="str">
        <f t="shared" si="753"/>
        <v/>
      </c>
      <c r="R9609" s="24" t="str">
        <f t="shared" si="754"/>
        <v/>
      </c>
      <c r="S9609" s="27" t="str">
        <f t="shared" si="755"/>
        <v/>
      </c>
    </row>
    <row r="9610" spans="2:19" x14ac:dyDescent="0.3">
      <c r="B9610" s="24" t="str">
        <f>_xlfn.IFNA(VLOOKUP(A9610,list!B:C,2,FALSE),"")</f>
        <v/>
      </c>
      <c r="D9610" s="24" t="str">
        <f>_xlfn.IFNA(VLOOKUP(C9610,list!$G$2:$I$10,2,FALSE),"")</f>
        <v/>
      </c>
      <c r="E9610" s="24" t="str">
        <f>_xlfn.IFNA(VLOOKUP(C9610,list!G:I,3,FALSE),"")</f>
        <v/>
      </c>
      <c r="O9610" s="26" t="str">
        <f t="shared" si="752"/>
        <v/>
      </c>
      <c r="P9610" s="28" t="str">
        <f t="shared" si="756"/>
        <v/>
      </c>
      <c r="Q9610" s="24" t="str">
        <f t="shared" si="753"/>
        <v/>
      </c>
      <c r="R9610" s="24" t="str">
        <f t="shared" si="754"/>
        <v/>
      </c>
      <c r="S9610" s="27" t="str">
        <f t="shared" si="755"/>
        <v/>
      </c>
    </row>
    <row r="9611" spans="2:19" x14ac:dyDescent="0.3">
      <c r="B9611" s="24" t="str">
        <f>_xlfn.IFNA(VLOOKUP(A9611,list!B:C,2,FALSE),"")</f>
        <v/>
      </c>
      <c r="D9611" s="24" t="str">
        <f>_xlfn.IFNA(VLOOKUP(C9611,list!$G$2:$I$10,2,FALSE),"")</f>
        <v/>
      </c>
      <c r="E9611" s="24" t="str">
        <f>_xlfn.IFNA(VLOOKUP(C9611,list!G:I,3,FALSE),"")</f>
        <v/>
      </c>
      <c r="O9611" s="26" t="str">
        <f t="shared" si="752"/>
        <v/>
      </c>
      <c r="P9611" s="28" t="str">
        <f t="shared" si="756"/>
        <v/>
      </c>
      <c r="Q9611" s="24" t="str">
        <f t="shared" si="753"/>
        <v/>
      </c>
      <c r="R9611" s="24" t="str">
        <f t="shared" si="754"/>
        <v/>
      </c>
      <c r="S9611" s="27" t="str">
        <f t="shared" si="755"/>
        <v/>
      </c>
    </row>
    <row r="9612" spans="2:19" x14ac:dyDescent="0.3">
      <c r="B9612" s="24" t="str">
        <f>_xlfn.IFNA(VLOOKUP(A9612,list!B:C,2,FALSE),"")</f>
        <v/>
      </c>
      <c r="D9612" s="24" t="str">
        <f>_xlfn.IFNA(VLOOKUP(C9612,list!$G$2:$I$10,2,FALSE),"")</f>
        <v/>
      </c>
      <c r="E9612" s="24" t="str">
        <f>_xlfn.IFNA(VLOOKUP(C9612,list!G:I,3,FALSE),"")</f>
        <v/>
      </c>
      <c r="O9612" s="26" t="str">
        <f t="shared" si="752"/>
        <v/>
      </c>
      <c r="P9612" s="28" t="str">
        <f t="shared" si="756"/>
        <v/>
      </c>
      <c r="Q9612" s="24" t="str">
        <f t="shared" si="753"/>
        <v/>
      </c>
      <c r="R9612" s="24" t="str">
        <f t="shared" si="754"/>
        <v/>
      </c>
      <c r="S9612" s="27" t="str">
        <f t="shared" si="755"/>
        <v/>
      </c>
    </row>
    <row r="9613" spans="2:19" x14ac:dyDescent="0.3">
      <c r="B9613" s="24" t="str">
        <f>_xlfn.IFNA(VLOOKUP(A9613,list!B:C,2,FALSE),"")</f>
        <v/>
      </c>
      <c r="D9613" s="24" t="str">
        <f>_xlfn.IFNA(VLOOKUP(C9613,list!$G$2:$I$10,2,FALSE),"")</f>
        <v/>
      </c>
      <c r="E9613" s="24" t="str">
        <f>_xlfn.IFNA(VLOOKUP(C9613,list!G:I,3,FALSE),"")</f>
        <v/>
      </c>
      <c r="O9613" s="26" t="str">
        <f t="shared" si="752"/>
        <v/>
      </c>
      <c r="P9613" s="28" t="str">
        <f t="shared" si="756"/>
        <v/>
      </c>
      <c r="Q9613" s="24" t="str">
        <f t="shared" si="753"/>
        <v/>
      </c>
      <c r="R9613" s="24" t="str">
        <f t="shared" si="754"/>
        <v/>
      </c>
      <c r="S9613" s="27" t="str">
        <f t="shared" si="755"/>
        <v/>
      </c>
    </row>
    <row r="9614" spans="2:19" x14ac:dyDescent="0.3">
      <c r="B9614" s="24" t="str">
        <f>_xlfn.IFNA(VLOOKUP(A9614,list!B:C,2,FALSE),"")</f>
        <v/>
      </c>
      <c r="D9614" s="24" t="str">
        <f>_xlfn.IFNA(VLOOKUP(C9614,list!$G$2:$I$10,2,FALSE),"")</f>
        <v/>
      </c>
      <c r="E9614" s="24" t="str">
        <f>_xlfn.IFNA(VLOOKUP(C9614,list!G:I,3,FALSE),"")</f>
        <v/>
      </c>
      <c r="O9614" s="26" t="str">
        <f t="shared" si="752"/>
        <v/>
      </c>
      <c r="P9614" s="28" t="str">
        <f t="shared" si="756"/>
        <v/>
      </c>
      <c r="Q9614" s="24" t="str">
        <f t="shared" si="753"/>
        <v/>
      </c>
      <c r="R9614" s="24" t="str">
        <f t="shared" si="754"/>
        <v/>
      </c>
      <c r="S9614" s="27" t="str">
        <f t="shared" si="755"/>
        <v/>
      </c>
    </row>
    <row r="9615" spans="2:19" x14ac:dyDescent="0.3">
      <c r="B9615" s="24" t="str">
        <f>_xlfn.IFNA(VLOOKUP(A9615,list!B:C,2,FALSE),"")</f>
        <v/>
      </c>
      <c r="D9615" s="24" t="str">
        <f>_xlfn.IFNA(VLOOKUP(C9615,list!$G$2:$I$10,2,FALSE),"")</f>
        <v/>
      </c>
      <c r="E9615" s="24" t="str">
        <f>_xlfn.IFNA(VLOOKUP(C9615,list!G:I,3,FALSE),"")</f>
        <v/>
      </c>
      <c r="O9615" s="26" t="str">
        <f t="shared" si="752"/>
        <v/>
      </c>
      <c r="P9615" s="28" t="str">
        <f t="shared" si="756"/>
        <v/>
      </c>
      <c r="Q9615" s="24" t="str">
        <f t="shared" si="753"/>
        <v/>
      </c>
      <c r="R9615" s="24" t="str">
        <f t="shared" si="754"/>
        <v/>
      </c>
      <c r="S9615" s="27" t="str">
        <f t="shared" si="755"/>
        <v/>
      </c>
    </row>
    <row r="9616" spans="2:19" x14ac:dyDescent="0.3">
      <c r="B9616" s="24" t="str">
        <f>_xlfn.IFNA(VLOOKUP(A9616,list!B:C,2,FALSE),"")</f>
        <v/>
      </c>
      <c r="D9616" s="24" t="str">
        <f>_xlfn.IFNA(VLOOKUP(C9616,list!$G$2:$I$10,2,FALSE),"")</f>
        <v/>
      </c>
      <c r="E9616" s="24" t="str">
        <f>_xlfn.IFNA(VLOOKUP(C9616,list!G:I,3,FALSE),"")</f>
        <v/>
      </c>
      <c r="O9616" s="26" t="str">
        <f t="shared" si="752"/>
        <v/>
      </c>
      <c r="P9616" s="28" t="str">
        <f t="shared" si="756"/>
        <v/>
      </c>
      <c r="Q9616" s="24" t="str">
        <f t="shared" si="753"/>
        <v/>
      </c>
      <c r="R9616" s="24" t="str">
        <f t="shared" si="754"/>
        <v/>
      </c>
      <c r="S9616" s="27" t="str">
        <f t="shared" si="755"/>
        <v/>
      </c>
    </row>
    <row r="9617" spans="2:19" x14ac:dyDescent="0.3">
      <c r="B9617" s="24" t="str">
        <f>_xlfn.IFNA(VLOOKUP(A9617,list!B:C,2,FALSE),"")</f>
        <v/>
      </c>
      <c r="D9617" s="24" t="str">
        <f>_xlfn.IFNA(VLOOKUP(C9617,list!$G$2:$I$10,2,FALSE),"")</f>
        <v/>
      </c>
      <c r="E9617" s="24" t="str">
        <f>_xlfn.IFNA(VLOOKUP(C9617,list!G:I,3,FALSE),"")</f>
        <v/>
      </c>
      <c r="O9617" s="26" t="str">
        <f t="shared" si="752"/>
        <v/>
      </c>
      <c r="P9617" s="28" t="str">
        <f t="shared" si="756"/>
        <v/>
      </c>
      <c r="Q9617" s="24" t="str">
        <f t="shared" si="753"/>
        <v/>
      </c>
      <c r="R9617" s="24" t="str">
        <f t="shared" si="754"/>
        <v/>
      </c>
      <c r="S9617" s="27" t="str">
        <f t="shared" si="755"/>
        <v/>
      </c>
    </row>
    <row r="9618" spans="2:19" x14ac:dyDescent="0.3">
      <c r="B9618" s="24" t="str">
        <f>_xlfn.IFNA(VLOOKUP(A9618,list!B:C,2,FALSE),"")</f>
        <v/>
      </c>
      <c r="D9618" s="24" t="str">
        <f>_xlfn.IFNA(VLOOKUP(C9618,list!$G$2:$I$10,2,FALSE),"")</f>
        <v/>
      </c>
      <c r="E9618" s="24" t="str">
        <f>_xlfn.IFNA(VLOOKUP(C9618,list!G:I,3,FALSE),"")</f>
        <v/>
      </c>
      <c r="O9618" s="26" t="str">
        <f t="shared" si="752"/>
        <v/>
      </c>
      <c r="P9618" s="28" t="str">
        <f t="shared" si="756"/>
        <v/>
      </c>
      <c r="Q9618" s="24" t="str">
        <f t="shared" si="753"/>
        <v/>
      </c>
      <c r="R9618" s="24" t="str">
        <f t="shared" si="754"/>
        <v/>
      </c>
      <c r="S9618" s="27" t="str">
        <f t="shared" si="755"/>
        <v/>
      </c>
    </row>
    <row r="9619" spans="2:19" x14ac:dyDescent="0.3">
      <c r="B9619" s="24" t="str">
        <f>_xlfn.IFNA(VLOOKUP(A9619,list!B:C,2,FALSE),"")</f>
        <v/>
      </c>
      <c r="D9619" s="24" t="str">
        <f>_xlfn.IFNA(VLOOKUP(C9619,list!$G$2:$I$10,2,FALSE),"")</f>
        <v/>
      </c>
      <c r="E9619" s="24" t="str">
        <f>_xlfn.IFNA(VLOOKUP(C9619,list!G:I,3,FALSE),"")</f>
        <v/>
      </c>
      <c r="O9619" s="26" t="str">
        <f t="shared" si="752"/>
        <v/>
      </c>
      <c r="P9619" s="28" t="str">
        <f t="shared" si="756"/>
        <v/>
      </c>
      <c r="Q9619" s="24" t="str">
        <f t="shared" si="753"/>
        <v/>
      </c>
      <c r="R9619" s="24" t="str">
        <f t="shared" si="754"/>
        <v/>
      </c>
      <c r="S9619" s="27" t="str">
        <f t="shared" si="755"/>
        <v/>
      </c>
    </row>
    <row r="9620" spans="2:19" x14ac:dyDescent="0.3">
      <c r="B9620" s="24" t="str">
        <f>_xlfn.IFNA(VLOOKUP(A9620,list!B:C,2,FALSE),"")</f>
        <v/>
      </c>
      <c r="D9620" s="24" t="str">
        <f>_xlfn.IFNA(VLOOKUP(C9620,list!$G$2:$I$10,2,FALSE),"")</f>
        <v/>
      </c>
      <c r="E9620" s="24" t="str">
        <f>_xlfn.IFNA(VLOOKUP(C9620,list!G:I,3,FALSE),"")</f>
        <v/>
      </c>
      <c r="O9620" s="26" t="str">
        <f t="shared" si="752"/>
        <v/>
      </c>
      <c r="P9620" s="28" t="str">
        <f t="shared" si="756"/>
        <v/>
      </c>
      <c r="Q9620" s="24" t="str">
        <f t="shared" si="753"/>
        <v/>
      </c>
      <c r="R9620" s="24" t="str">
        <f t="shared" si="754"/>
        <v/>
      </c>
      <c r="S9620" s="27" t="str">
        <f t="shared" si="755"/>
        <v/>
      </c>
    </row>
    <row r="9621" spans="2:19" x14ac:dyDescent="0.3">
      <c r="B9621" s="24" t="str">
        <f>_xlfn.IFNA(VLOOKUP(A9621,list!B:C,2,FALSE),"")</f>
        <v/>
      </c>
      <c r="D9621" s="24" t="str">
        <f>_xlfn.IFNA(VLOOKUP(C9621,list!$G$2:$I$10,2,FALSE),"")</f>
        <v/>
      </c>
      <c r="E9621" s="24" t="str">
        <f>_xlfn.IFNA(VLOOKUP(C9621,list!G:I,3,FALSE),"")</f>
        <v/>
      </c>
      <c r="O9621" s="26" t="str">
        <f t="shared" si="752"/>
        <v/>
      </c>
      <c r="P9621" s="28" t="str">
        <f t="shared" si="756"/>
        <v/>
      </c>
      <c r="Q9621" s="24" t="str">
        <f t="shared" si="753"/>
        <v/>
      </c>
      <c r="R9621" s="24" t="str">
        <f t="shared" si="754"/>
        <v/>
      </c>
      <c r="S9621" s="27" t="str">
        <f t="shared" si="755"/>
        <v/>
      </c>
    </row>
    <row r="9622" spans="2:19" x14ac:dyDescent="0.3">
      <c r="B9622" s="24" t="str">
        <f>_xlfn.IFNA(VLOOKUP(A9622,list!B:C,2,FALSE),"")</f>
        <v/>
      </c>
      <c r="D9622" s="24" t="str">
        <f>_xlfn.IFNA(VLOOKUP(C9622,list!$G$2:$I$10,2,FALSE),"")</f>
        <v/>
      </c>
      <c r="E9622" s="24" t="str">
        <f>_xlfn.IFNA(VLOOKUP(C9622,list!G:I,3,FALSE),"")</f>
        <v/>
      </c>
      <c r="O9622" s="26" t="str">
        <f t="shared" si="752"/>
        <v/>
      </c>
      <c r="P9622" s="28" t="str">
        <f t="shared" si="756"/>
        <v/>
      </c>
      <c r="Q9622" s="24" t="str">
        <f t="shared" si="753"/>
        <v/>
      </c>
      <c r="R9622" s="24" t="str">
        <f t="shared" si="754"/>
        <v/>
      </c>
      <c r="S9622" s="27" t="str">
        <f t="shared" si="755"/>
        <v/>
      </c>
    </row>
    <row r="9623" spans="2:19" x14ac:dyDescent="0.3">
      <c r="B9623" s="24" t="str">
        <f>_xlfn.IFNA(VLOOKUP(A9623,list!B:C,2,FALSE),"")</f>
        <v/>
      </c>
      <c r="D9623" s="24" t="str">
        <f>_xlfn.IFNA(VLOOKUP(C9623,list!$G$2:$I$10,2,FALSE),"")</f>
        <v/>
      </c>
      <c r="E9623" s="24" t="str">
        <f>_xlfn.IFNA(VLOOKUP(C9623,list!G:I,3,FALSE),"")</f>
        <v/>
      </c>
      <c r="O9623" s="26" t="str">
        <f t="shared" si="752"/>
        <v/>
      </c>
      <c r="P9623" s="28" t="str">
        <f t="shared" si="756"/>
        <v/>
      </c>
      <c r="Q9623" s="24" t="str">
        <f t="shared" si="753"/>
        <v/>
      </c>
      <c r="R9623" s="24" t="str">
        <f t="shared" si="754"/>
        <v/>
      </c>
      <c r="S9623" s="27" t="str">
        <f t="shared" si="755"/>
        <v/>
      </c>
    </row>
    <row r="9624" spans="2:19" x14ac:dyDescent="0.3">
      <c r="B9624" s="24" t="str">
        <f>_xlfn.IFNA(VLOOKUP(A9624,list!B:C,2,FALSE),"")</f>
        <v/>
      </c>
      <c r="D9624" s="24" t="str">
        <f>_xlfn.IFNA(VLOOKUP(C9624,list!$G$2:$I$10,2,FALSE),"")</f>
        <v/>
      </c>
      <c r="E9624" s="24" t="str">
        <f>_xlfn.IFNA(VLOOKUP(C9624,list!G:I,3,FALSE),"")</f>
        <v/>
      </c>
      <c r="O9624" s="26" t="str">
        <f t="shared" si="752"/>
        <v/>
      </c>
      <c r="P9624" s="28" t="str">
        <f t="shared" si="756"/>
        <v/>
      </c>
      <c r="Q9624" s="24" t="str">
        <f t="shared" si="753"/>
        <v/>
      </c>
      <c r="R9624" s="24" t="str">
        <f t="shared" si="754"/>
        <v/>
      </c>
      <c r="S9624" s="27" t="str">
        <f t="shared" si="755"/>
        <v/>
      </c>
    </row>
    <row r="9625" spans="2:19" x14ac:dyDescent="0.3">
      <c r="B9625" s="24" t="str">
        <f>_xlfn.IFNA(VLOOKUP(A9625,list!B:C,2,FALSE),"")</f>
        <v/>
      </c>
      <c r="D9625" s="24" t="str">
        <f>_xlfn.IFNA(VLOOKUP(C9625,list!$G$2:$I$10,2,FALSE),"")</f>
        <v/>
      </c>
      <c r="E9625" s="24" t="str">
        <f>_xlfn.IFNA(VLOOKUP(C9625,list!G:I,3,FALSE),"")</f>
        <v/>
      </c>
      <c r="O9625" s="26" t="str">
        <f t="shared" si="752"/>
        <v/>
      </c>
      <c r="P9625" s="28" t="str">
        <f t="shared" si="756"/>
        <v/>
      </c>
      <c r="Q9625" s="24" t="str">
        <f t="shared" si="753"/>
        <v/>
      </c>
      <c r="R9625" s="24" t="str">
        <f t="shared" si="754"/>
        <v/>
      </c>
      <c r="S9625" s="27" t="str">
        <f t="shared" si="755"/>
        <v/>
      </c>
    </row>
    <row r="9626" spans="2:19" x14ac:dyDescent="0.3">
      <c r="B9626" s="24" t="str">
        <f>_xlfn.IFNA(VLOOKUP(A9626,list!B:C,2,FALSE),"")</f>
        <v/>
      </c>
      <c r="D9626" s="24" t="str">
        <f>_xlfn.IFNA(VLOOKUP(C9626,list!$G$2:$I$10,2,FALSE),"")</f>
        <v/>
      </c>
      <c r="E9626" s="24" t="str">
        <f>_xlfn.IFNA(VLOOKUP(C9626,list!G:I,3,FALSE),"")</f>
        <v/>
      </c>
      <c r="O9626" s="26" t="str">
        <f t="shared" si="752"/>
        <v/>
      </c>
      <c r="P9626" s="28" t="str">
        <f t="shared" si="756"/>
        <v/>
      </c>
      <c r="Q9626" s="24" t="str">
        <f t="shared" si="753"/>
        <v/>
      </c>
      <c r="R9626" s="24" t="str">
        <f t="shared" si="754"/>
        <v/>
      </c>
      <c r="S9626" s="27" t="str">
        <f t="shared" si="755"/>
        <v/>
      </c>
    </row>
    <row r="9627" spans="2:19" x14ac:dyDescent="0.3">
      <c r="B9627" s="24" t="str">
        <f>_xlfn.IFNA(VLOOKUP(A9627,list!B:C,2,FALSE),"")</f>
        <v/>
      </c>
      <c r="D9627" s="24" t="str">
        <f>_xlfn.IFNA(VLOOKUP(C9627,list!$G$2:$I$10,2,FALSE),"")</f>
        <v/>
      </c>
      <c r="E9627" s="24" t="str">
        <f>_xlfn.IFNA(VLOOKUP(C9627,list!G:I,3,FALSE),"")</f>
        <v/>
      </c>
      <c r="O9627" s="26" t="str">
        <f t="shared" si="752"/>
        <v/>
      </c>
      <c r="P9627" s="28" t="str">
        <f t="shared" si="756"/>
        <v/>
      </c>
      <c r="Q9627" s="24" t="str">
        <f t="shared" si="753"/>
        <v/>
      </c>
      <c r="R9627" s="24" t="str">
        <f t="shared" si="754"/>
        <v/>
      </c>
      <c r="S9627" s="27" t="str">
        <f t="shared" si="755"/>
        <v/>
      </c>
    </row>
    <row r="9628" spans="2:19" x14ac:dyDescent="0.3">
      <c r="B9628" s="24" t="str">
        <f>_xlfn.IFNA(VLOOKUP(A9628,list!B:C,2,FALSE),"")</f>
        <v/>
      </c>
      <c r="D9628" s="24" t="str">
        <f>_xlfn.IFNA(VLOOKUP(C9628,list!$G$2:$I$10,2,FALSE),"")</f>
        <v/>
      </c>
      <c r="E9628" s="24" t="str">
        <f>_xlfn.IFNA(VLOOKUP(C9628,list!G:I,3,FALSE),"")</f>
        <v/>
      </c>
      <c r="O9628" s="26" t="str">
        <f t="shared" si="752"/>
        <v/>
      </c>
      <c r="P9628" s="28" t="str">
        <f t="shared" si="756"/>
        <v/>
      </c>
      <c r="Q9628" s="24" t="str">
        <f t="shared" si="753"/>
        <v/>
      </c>
      <c r="R9628" s="24" t="str">
        <f t="shared" si="754"/>
        <v/>
      </c>
      <c r="S9628" s="27" t="str">
        <f t="shared" si="755"/>
        <v/>
      </c>
    </row>
    <row r="9629" spans="2:19" x14ac:dyDescent="0.3">
      <c r="B9629" s="24" t="str">
        <f>_xlfn.IFNA(VLOOKUP(A9629,list!B:C,2,FALSE),"")</f>
        <v/>
      </c>
      <c r="D9629" s="24" t="str">
        <f>_xlfn.IFNA(VLOOKUP(C9629,list!$G$2:$I$10,2,FALSE),"")</f>
        <v/>
      </c>
      <c r="E9629" s="24" t="str">
        <f>_xlfn.IFNA(VLOOKUP(C9629,list!G:I,3,FALSE),"")</f>
        <v/>
      </c>
      <c r="O9629" s="26" t="str">
        <f t="shared" si="752"/>
        <v/>
      </c>
      <c r="P9629" s="28" t="str">
        <f t="shared" si="756"/>
        <v/>
      </c>
      <c r="Q9629" s="24" t="str">
        <f t="shared" si="753"/>
        <v/>
      </c>
      <c r="R9629" s="24" t="str">
        <f t="shared" si="754"/>
        <v/>
      </c>
      <c r="S9629" s="27" t="str">
        <f t="shared" si="755"/>
        <v/>
      </c>
    </row>
    <row r="9630" spans="2:19" x14ac:dyDescent="0.3">
      <c r="B9630" s="24" t="str">
        <f>_xlfn.IFNA(VLOOKUP(A9630,list!B:C,2,FALSE),"")</f>
        <v/>
      </c>
      <c r="D9630" s="24" t="str">
        <f>_xlfn.IFNA(VLOOKUP(C9630,list!$G$2:$I$10,2,FALSE),"")</f>
        <v/>
      </c>
      <c r="E9630" s="24" t="str">
        <f>_xlfn.IFNA(VLOOKUP(C9630,list!G:I,3,FALSE),"")</f>
        <v/>
      </c>
      <c r="O9630" s="26" t="str">
        <f t="shared" si="752"/>
        <v/>
      </c>
      <c r="P9630" s="28" t="str">
        <f t="shared" si="756"/>
        <v/>
      </c>
      <c r="Q9630" s="24" t="str">
        <f t="shared" si="753"/>
        <v/>
      </c>
      <c r="R9630" s="24" t="str">
        <f t="shared" si="754"/>
        <v/>
      </c>
      <c r="S9630" s="27" t="str">
        <f t="shared" si="755"/>
        <v/>
      </c>
    </row>
    <row r="9631" spans="2:19" x14ac:dyDescent="0.3">
      <c r="B9631" s="24" t="str">
        <f>_xlfn.IFNA(VLOOKUP(A9631,list!B:C,2,FALSE),"")</f>
        <v/>
      </c>
      <c r="D9631" s="24" t="str">
        <f>_xlfn.IFNA(VLOOKUP(C9631,list!$G$2:$I$10,2,FALSE),"")</f>
        <v/>
      </c>
      <c r="E9631" s="24" t="str">
        <f>_xlfn.IFNA(VLOOKUP(C9631,list!G:I,3,FALSE),"")</f>
        <v/>
      </c>
      <c r="O9631" s="26" t="str">
        <f t="shared" si="752"/>
        <v/>
      </c>
      <c r="P9631" s="28" t="str">
        <f t="shared" si="756"/>
        <v/>
      </c>
      <c r="Q9631" s="24" t="str">
        <f t="shared" si="753"/>
        <v/>
      </c>
      <c r="R9631" s="24" t="str">
        <f t="shared" si="754"/>
        <v/>
      </c>
      <c r="S9631" s="27" t="str">
        <f t="shared" si="755"/>
        <v/>
      </c>
    </row>
    <row r="9632" spans="2:19" x14ac:dyDescent="0.3">
      <c r="B9632" s="24" t="str">
        <f>_xlfn.IFNA(VLOOKUP(A9632,list!B:C,2,FALSE),"")</f>
        <v/>
      </c>
      <c r="D9632" s="24" t="str">
        <f>_xlfn.IFNA(VLOOKUP(C9632,list!$G$2:$I$10,2,FALSE),"")</f>
        <v/>
      </c>
      <c r="E9632" s="24" t="str">
        <f>_xlfn.IFNA(VLOOKUP(C9632,list!G:I,3,FALSE),"")</f>
        <v/>
      </c>
      <c r="O9632" s="26" t="str">
        <f t="shared" si="752"/>
        <v/>
      </c>
      <c r="P9632" s="28" t="str">
        <f t="shared" si="756"/>
        <v/>
      </c>
      <c r="Q9632" s="24" t="str">
        <f t="shared" si="753"/>
        <v/>
      </c>
      <c r="R9632" s="24" t="str">
        <f t="shared" si="754"/>
        <v/>
      </c>
      <c r="S9632" s="27" t="str">
        <f t="shared" si="755"/>
        <v/>
      </c>
    </row>
    <row r="9633" spans="2:19" x14ac:dyDescent="0.3">
      <c r="B9633" s="24" t="str">
        <f>_xlfn.IFNA(VLOOKUP(A9633,list!B:C,2,FALSE),"")</f>
        <v/>
      </c>
      <c r="D9633" s="24" t="str">
        <f>_xlfn.IFNA(VLOOKUP(C9633,list!$G$2:$I$10,2,FALSE),"")</f>
        <v/>
      </c>
      <c r="E9633" s="24" t="str">
        <f>_xlfn.IFNA(VLOOKUP(C9633,list!G:I,3,FALSE),"")</f>
        <v/>
      </c>
      <c r="O9633" s="26" t="str">
        <f t="shared" si="752"/>
        <v/>
      </c>
      <c r="P9633" s="28" t="str">
        <f t="shared" si="756"/>
        <v/>
      </c>
      <c r="Q9633" s="24" t="str">
        <f t="shared" si="753"/>
        <v/>
      </c>
      <c r="R9633" s="24" t="str">
        <f t="shared" si="754"/>
        <v/>
      </c>
      <c r="S9633" s="27" t="str">
        <f t="shared" si="755"/>
        <v/>
      </c>
    </row>
    <row r="9634" spans="2:19" x14ac:dyDescent="0.3">
      <c r="B9634" s="24" t="str">
        <f>_xlfn.IFNA(VLOOKUP(A9634,list!B:C,2,FALSE),"")</f>
        <v/>
      </c>
      <c r="D9634" s="24" t="str">
        <f>_xlfn.IFNA(VLOOKUP(C9634,list!$G$2:$I$10,2,FALSE),"")</f>
        <v/>
      </c>
      <c r="E9634" s="24" t="str">
        <f>_xlfn.IFNA(VLOOKUP(C9634,list!G:I,3,FALSE),"")</f>
        <v/>
      </c>
      <c r="O9634" s="26" t="str">
        <f t="shared" si="752"/>
        <v/>
      </c>
      <c r="P9634" s="28" t="str">
        <f t="shared" si="756"/>
        <v/>
      </c>
      <c r="Q9634" s="24" t="str">
        <f t="shared" si="753"/>
        <v/>
      </c>
      <c r="R9634" s="24" t="str">
        <f t="shared" si="754"/>
        <v/>
      </c>
      <c r="S9634" s="27" t="str">
        <f t="shared" si="755"/>
        <v/>
      </c>
    </row>
    <row r="9635" spans="2:19" x14ac:dyDescent="0.3">
      <c r="B9635" s="24" t="str">
        <f>_xlfn.IFNA(VLOOKUP(A9635,list!B:C,2,FALSE),"")</f>
        <v/>
      </c>
      <c r="D9635" s="24" t="str">
        <f>_xlfn.IFNA(VLOOKUP(C9635,list!$G$2:$I$10,2,FALSE),"")</f>
        <v/>
      </c>
      <c r="E9635" s="24" t="str">
        <f>_xlfn.IFNA(VLOOKUP(C9635,list!G:I,3,FALSE),"")</f>
        <v/>
      </c>
      <c r="O9635" s="26" t="str">
        <f t="shared" si="752"/>
        <v/>
      </c>
      <c r="P9635" s="28" t="str">
        <f t="shared" si="756"/>
        <v/>
      </c>
      <c r="Q9635" s="24" t="str">
        <f t="shared" si="753"/>
        <v/>
      </c>
      <c r="R9635" s="24" t="str">
        <f t="shared" si="754"/>
        <v/>
      </c>
      <c r="S9635" s="27" t="str">
        <f t="shared" si="755"/>
        <v/>
      </c>
    </row>
    <row r="9636" spans="2:19" x14ac:dyDescent="0.3">
      <c r="B9636" s="24" t="str">
        <f>_xlfn.IFNA(VLOOKUP(A9636,list!B:C,2,FALSE),"")</f>
        <v/>
      </c>
      <c r="D9636" s="24" t="str">
        <f>_xlfn.IFNA(VLOOKUP(C9636,list!$G$2:$I$10,2,FALSE),"")</f>
        <v/>
      </c>
      <c r="E9636" s="24" t="str">
        <f>_xlfn.IFNA(VLOOKUP(C9636,list!G:I,3,FALSE),"")</f>
        <v/>
      </c>
      <c r="O9636" s="26" t="str">
        <f t="shared" si="752"/>
        <v/>
      </c>
      <c r="P9636" s="28" t="str">
        <f t="shared" si="756"/>
        <v/>
      </c>
      <c r="Q9636" s="24" t="str">
        <f t="shared" si="753"/>
        <v/>
      </c>
      <c r="R9636" s="24" t="str">
        <f t="shared" si="754"/>
        <v/>
      </c>
      <c r="S9636" s="27" t="str">
        <f t="shared" si="755"/>
        <v/>
      </c>
    </row>
    <row r="9637" spans="2:19" x14ac:dyDescent="0.3">
      <c r="B9637" s="24" t="str">
        <f>_xlfn.IFNA(VLOOKUP(A9637,list!B:C,2,FALSE),"")</f>
        <v/>
      </c>
      <c r="D9637" s="24" t="str">
        <f>_xlfn.IFNA(VLOOKUP(C9637,list!$G$2:$I$10,2,FALSE),"")</f>
        <v/>
      </c>
      <c r="E9637" s="24" t="str">
        <f>_xlfn.IFNA(VLOOKUP(C9637,list!G:I,3,FALSE),"")</f>
        <v/>
      </c>
      <c r="O9637" s="26" t="str">
        <f t="shared" si="752"/>
        <v/>
      </c>
      <c r="P9637" s="28" t="str">
        <f t="shared" si="756"/>
        <v/>
      </c>
      <c r="Q9637" s="24" t="str">
        <f t="shared" si="753"/>
        <v/>
      </c>
      <c r="R9637" s="24" t="str">
        <f t="shared" si="754"/>
        <v/>
      </c>
      <c r="S9637" s="27" t="str">
        <f t="shared" si="755"/>
        <v/>
      </c>
    </row>
    <row r="9638" spans="2:19" x14ac:dyDescent="0.3">
      <c r="B9638" s="24" t="str">
        <f>_xlfn.IFNA(VLOOKUP(A9638,list!B:C,2,FALSE),"")</f>
        <v/>
      </c>
      <c r="D9638" s="24" t="str">
        <f>_xlfn.IFNA(VLOOKUP(C9638,list!$G$2:$I$10,2,FALSE),"")</f>
        <v/>
      </c>
      <c r="E9638" s="24" t="str">
        <f>_xlfn.IFNA(VLOOKUP(C9638,list!G:I,3,FALSE),"")</f>
        <v/>
      </c>
      <c r="O9638" s="26" t="str">
        <f t="shared" si="752"/>
        <v/>
      </c>
      <c r="P9638" s="28" t="str">
        <f t="shared" si="756"/>
        <v/>
      </c>
      <c r="Q9638" s="24" t="str">
        <f t="shared" si="753"/>
        <v/>
      </c>
      <c r="R9638" s="24" t="str">
        <f t="shared" si="754"/>
        <v/>
      </c>
      <c r="S9638" s="27" t="str">
        <f t="shared" si="755"/>
        <v/>
      </c>
    </row>
    <row r="9639" spans="2:19" x14ac:dyDescent="0.3">
      <c r="B9639" s="24" t="str">
        <f>_xlfn.IFNA(VLOOKUP(A9639,list!B:C,2,FALSE),"")</f>
        <v/>
      </c>
      <c r="D9639" s="24" t="str">
        <f>_xlfn.IFNA(VLOOKUP(C9639,list!$G$2:$I$10,2,FALSE),"")</f>
        <v/>
      </c>
      <c r="E9639" s="24" t="str">
        <f>_xlfn.IFNA(VLOOKUP(C9639,list!G:I,3,FALSE),"")</f>
        <v/>
      </c>
      <c r="O9639" s="26" t="str">
        <f t="shared" si="752"/>
        <v/>
      </c>
      <c r="P9639" s="28" t="str">
        <f t="shared" si="756"/>
        <v/>
      </c>
      <c r="Q9639" s="24" t="str">
        <f t="shared" si="753"/>
        <v/>
      </c>
      <c r="R9639" s="24" t="str">
        <f t="shared" si="754"/>
        <v/>
      </c>
      <c r="S9639" s="27" t="str">
        <f t="shared" si="755"/>
        <v/>
      </c>
    </row>
    <row r="9640" spans="2:19" x14ac:dyDescent="0.3">
      <c r="B9640" s="24" t="str">
        <f>_xlfn.IFNA(VLOOKUP(A9640,list!B:C,2,FALSE),"")</f>
        <v/>
      </c>
      <c r="D9640" s="24" t="str">
        <f>_xlfn.IFNA(VLOOKUP(C9640,list!$G$2:$I$10,2,FALSE),"")</f>
        <v/>
      </c>
      <c r="E9640" s="24" t="str">
        <f>_xlfn.IFNA(VLOOKUP(C9640,list!G:I,3,FALSE),"")</f>
        <v/>
      </c>
      <c r="O9640" s="26" t="str">
        <f t="shared" si="752"/>
        <v/>
      </c>
      <c r="P9640" s="28" t="str">
        <f t="shared" si="756"/>
        <v/>
      </c>
      <c r="Q9640" s="24" t="str">
        <f t="shared" si="753"/>
        <v/>
      </c>
      <c r="R9640" s="24" t="str">
        <f t="shared" si="754"/>
        <v/>
      </c>
      <c r="S9640" s="27" t="str">
        <f t="shared" si="755"/>
        <v/>
      </c>
    </row>
    <row r="9641" spans="2:19" x14ac:dyDescent="0.3">
      <c r="B9641" s="24" t="str">
        <f>_xlfn.IFNA(VLOOKUP(A9641,list!B:C,2,FALSE),"")</f>
        <v/>
      </c>
      <c r="D9641" s="24" t="str">
        <f>_xlfn.IFNA(VLOOKUP(C9641,list!$G$2:$I$10,2,FALSE),"")</f>
        <v/>
      </c>
      <c r="E9641" s="24" t="str">
        <f>_xlfn.IFNA(VLOOKUP(C9641,list!G:I,3,FALSE),"")</f>
        <v/>
      </c>
      <c r="O9641" s="26" t="str">
        <f t="shared" si="752"/>
        <v/>
      </c>
      <c r="P9641" s="28" t="str">
        <f t="shared" si="756"/>
        <v/>
      </c>
      <c r="Q9641" s="24" t="str">
        <f t="shared" si="753"/>
        <v/>
      </c>
      <c r="R9641" s="24" t="str">
        <f t="shared" si="754"/>
        <v/>
      </c>
      <c r="S9641" s="27" t="str">
        <f t="shared" si="755"/>
        <v/>
      </c>
    </row>
    <row r="9642" spans="2:19" x14ac:dyDescent="0.3">
      <c r="B9642" s="24" t="str">
        <f>_xlfn.IFNA(VLOOKUP(A9642,list!B:C,2,FALSE),"")</f>
        <v/>
      </c>
      <c r="D9642" s="24" t="str">
        <f>_xlfn.IFNA(VLOOKUP(C9642,list!$G$2:$I$10,2,FALSE),"")</f>
        <v/>
      </c>
      <c r="E9642" s="24" t="str">
        <f>_xlfn.IFNA(VLOOKUP(C9642,list!G:I,3,FALSE),"")</f>
        <v/>
      </c>
      <c r="O9642" s="26" t="str">
        <f t="shared" si="752"/>
        <v/>
      </c>
      <c r="P9642" s="28" t="str">
        <f t="shared" si="756"/>
        <v/>
      </c>
      <c r="Q9642" s="24" t="str">
        <f t="shared" si="753"/>
        <v/>
      </c>
      <c r="R9642" s="24" t="str">
        <f t="shared" si="754"/>
        <v/>
      </c>
      <c r="S9642" s="27" t="str">
        <f t="shared" si="755"/>
        <v/>
      </c>
    </row>
    <row r="9643" spans="2:19" x14ac:dyDescent="0.3">
      <c r="B9643" s="24" t="str">
        <f>_xlfn.IFNA(VLOOKUP(A9643,list!B:C,2,FALSE),"")</f>
        <v/>
      </c>
      <c r="D9643" s="24" t="str">
        <f>_xlfn.IFNA(VLOOKUP(C9643,list!$G$2:$I$10,2,FALSE),"")</f>
        <v/>
      </c>
      <c r="E9643" s="24" t="str">
        <f>_xlfn.IFNA(VLOOKUP(C9643,list!G:I,3,FALSE),"")</f>
        <v/>
      </c>
      <c r="O9643" s="26" t="str">
        <f t="shared" si="752"/>
        <v/>
      </c>
      <c r="P9643" s="28" t="str">
        <f t="shared" si="756"/>
        <v/>
      </c>
      <c r="Q9643" s="24" t="str">
        <f t="shared" si="753"/>
        <v/>
      </c>
      <c r="R9643" s="24" t="str">
        <f t="shared" si="754"/>
        <v/>
      </c>
      <c r="S9643" s="27" t="str">
        <f t="shared" si="755"/>
        <v/>
      </c>
    </row>
    <row r="9644" spans="2:19" x14ac:dyDescent="0.3">
      <c r="B9644" s="24" t="str">
        <f>_xlfn.IFNA(VLOOKUP(A9644,list!B:C,2,FALSE),"")</f>
        <v/>
      </c>
      <c r="D9644" s="24" t="str">
        <f>_xlfn.IFNA(VLOOKUP(C9644,list!$G$2:$I$10,2,FALSE),"")</f>
        <v/>
      </c>
      <c r="E9644" s="24" t="str">
        <f>_xlfn.IFNA(VLOOKUP(C9644,list!G:I,3,FALSE),"")</f>
        <v/>
      </c>
      <c r="O9644" s="26" t="str">
        <f t="shared" si="752"/>
        <v/>
      </c>
      <c r="P9644" s="28" t="str">
        <f t="shared" si="756"/>
        <v/>
      </c>
      <c r="Q9644" s="24" t="str">
        <f t="shared" si="753"/>
        <v/>
      </c>
      <c r="R9644" s="24" t="str">
        <f t="shared" si="754"/>
        <v/>
      </c>
      <c r="S9644" s="27" t="str">
        <f t="shared" si="755"/>
        <v/>
      </c>
    </row>
    <row r="9645" spans="2:19" x14ac:dyDescent="0.3">
      <c r="B9645" s="24" t="str">
        <f>_xlfn.IFNA(VLOOKUP(A9645,list!B:C,2,FALSE),"")</f>
        <v/>
      </c>
      <c r="D9645" s="24" t="str">
        <f>_xlfn.IFNA(VLOOKUP(C9645,list!$G$2:$I$10,2,FALSE),"")</f>
        <v/>
      </c>
      <c r="E9645" s="24" t="str">
        <f>_xlfn.IFNA(VLOOKUP(C9645,list!G:I,3,FALSE),"")</f>
        <v/>
      </c>
      <c r="O9645" s="26" t="str">
        <f t="shared" si="752"/>
        <v/>
      </c>
      <c r="P9645" s="28" t="str">
        <f t="shared" si="756"/>
        <v/>
      </c>
      <c r="Q9645" s="24" t="str">
        <f t="shared" si="753"/>
        <v/>
      </c>
      <c r="R9645" s="24" t="str">
        <f t="shared" si="754"/>
        <v/>
      </c>
      <c r="S9645" s="27" t="str">
        <f t="shared" si="755"/>
        <v/>
      </c>
    </row>
    <row r="9646" spans="2:19" x14ac:dyDescent="0.3">
      <c r="B9646" s="24" t="str">
        <f>_xlfn.IFNA(VLOOKUP(A9646,list!B:C,2,FALSE),"")</f>
        <v/>
      </c>
      <c r="D9646" s="24" t="str">
        <f>_xlfn.IFNA(VLOOKUP(C9646,list!$G$2:$I$10,2,FALSE),"")</f>
        <v/>
      </c>
      <c r="E9646" s="24" t="str">
        <f>_xlfn.IFNA(VLOOKUP(C9646,list!G:I,3,FALSE),"")</f>
        <v/>
      </c>
      <c r="O9646" s="26" t="str">
        <f t="shared" si="752"/>
        <v/>
      </c>
      <c r="P9646" s="28" t="str">
        <f t="shared" si="756"/>
        <v/>
      </c>
      <c r="Q9646" s="24" t="str">
        <f t="shared" si="753"/>
        <v/>
      </c>
      <c r="R9646" s="24" t="str">
        <f t="shared" si="754"/>
        <v/>
      </c>
      <c r="S9646" s="27" t="str">
        <f t="shared" si="755"/>
        <v/>
      </c>
    </row>
    <row r="9647" spans="2:19" x14ac:dyDescent="0.3">
      <c r="B9647" s="24" t="str">
        <f>_xlfn.IFNA(VLOOKUP(A9647,list!B:C,2,FALSE),"")</f>
        <v/>
      </c>
      <c r="D9647" s="24" t="str">
        <f>_xlfn.IFNA(VLOOKUP(C9647,list!$G$2:$I$10,2,FALSE),"")</f>
        <v/>
      </c>
      <c r="E9647" s="24" t="str">
        <f>_xlfn.IFNA(VLOOKUP(C9647,list!G:I,3,FALSE),"")</f>
        <v/>
      </c>
      <c r="O9647" s="26" t="str">
        <f t="shared" si="752"/>
        <v/>
      </c>
      <c r="P9647" s="28" t="str">
        <f t="shared" si="756"/>
        <v/>
      </c>
      <c r="Q9647" s="24" t="str">
        <f t="shared" si="753"/>
        <v/>
      </c>
      <c r="R9647" s="24" t="str">
        <f t="shared" si="754"/>
        <v/>
      </c>
      <c r="S9647" s="27" t="str">
        <f t="shared" si="755"/>
        <v/>
      </c>
    </row>
    <row r="9648" spans="2:19" x14ac:dyDescent="0.3">
      <c r="B9648" s="24" t="str">
        <f>_xlfn.IFNA(VLOOKUP(A9648,list!B:C,2,FALSE),"")</f>
        <v/>
      </c>
      <c r="D9648" s="24" t="str">
        <f>_xlfn.IFNA(VLOOKUP(C9648,list!$G$2:$I$10,2,FALSE),"")</f>
        <v/>
      </c>
      <c r="E9648" s="24" t="str">
        <f>_xlfn.IFNA(VLOOKUP(C9648,list!G:I,3,FALSE),"")</f>
        <v/>
      </c>
      <c r="O9648" s="26" t="str">
        <f t="shared" si="752"/>
        <v/>
      </c>
      <c r="P9648" s="28" t="str">
        <f t="shared" si="756"/>
        <v/>
      </c>
      <c r="Q9648" s="24" t="str">
        <f t="shared" si="753"/>
        <v/>
      </c>
      <c r="R9648" s="24" t="str">
        <f t="shared" si="754"/>
        <v/>
      </c>
      <c r="S9648" s="27" t="str">
        <f t="shared" si="755"/>
        <v/>
      </c>
    </row>
    <row r="9649" spans="2:19" x14ac:dyDescent="0.3">
      <c r="B9649" s="24" t="str">
        <f>_xlfn.IFNA(VLOOKUP(A9649,list!B:C,2,FALSE),"")</f>
        <v/>
      </c>
      <c r="D9649" s="24" t="str">
        <f>_xlfn.IFNA(VLOOKUP(C9649,list!$G$2:$I$10,2,FALSE),"")</f>
        <v/>
      </c>
      <c r="E9649" s="24" t="str">
        <f>_xlfn.IFNA(VLOOKUP(C9649,list!G:I,3,FALSE),"")</f>
        <v/>
      </c>
      <c r="O9649" s="26" t="str">
        <f t="shared" si="752"/>
        <v/>
      </c>
      <c r="P9649" s="28" t="str">
        <f t="shared" si="756"/>
        <v/>
      </c>
      <c r="Q9649" s="24" t="str">
        <f t="shared" si="753"/>
        <v/>
      </c>
      <c r="R9649" s="24" t="str">
        <f t="shared" si="754"/>
        <v/>
      </c>
      <c r="S9649" s="27" t="str">
        <f t="shared" si="755"/>
        <v/>
      </c>
    </row>
    <row r="9650" spans="2:19" x14ac:dyDescent="0.3">
      <c r="B9650" s="24" t="str">
        <f>_xlfn.IFNA(VLOOKUP(A9650,list!B:C,2,FALSE),"")</f>
        <v/>
      </c>
      <c r="D9650" s="24" t="str">
        <f>_xlfn.IFNA(VLOOKUP(C9650,list!$G$2:$I$10,2,FALSE),"")</f>
        <v/>
      </c>
      <c r="E9650" s="24" t="str">
        <f>_xlfn.IFNA(VLOOKUP(C9650,list!G:I,3,FALSE),"")</f>
        <v/>
      </c>
      <c r="O9650" s="26" t="str">
        <f t="shared" si="752"/>
        <v/>
      </c>
      <c r="P9650" s="28" t="str">
        <f t="shared" si="756"/>
        <v/>
      </c>
      <c r="Q9650" s="24" t="str">
        <f t="shared" si="753"/>
        <v/>
      </c>
      <c r="R9650" s="24" t="str">
        <f t="shared" si="754"/>
        <v/>
      </c>
      <c r="S9650" s="27" t="str">
        <f t="shared" si="755"/>
        <v/>
      </c>
    </row>
    <row r="9651" spans="2:19" x14ac:dyDescent="0.3">
      <c r="B9651" s="24" t="str">
        <f>_xlfn.IFNA(VLOOKUP(A9651,list!B:C,2,FALSE),"")</f>
        <v/>
      </c>
      <c r="D9651" s="24" t="str">
        <f>_xlfn.IFNA(VLOOKUP(C9651,list!$G$2:$I$10,2,FALSE),"")</f>
        <v/>
      </c>
      <c r="E9651" s="24" t="str">
        <f>_xlfn.IFNA(VLOOKUP(C9651,list!G:I,3,FALSE),"")</f>
        <v/>
      </c>
      <c r="O9651" s="26" t="str">
        <f t="shared" si="752"/>
        <v/>
      </c>
      <c r="P9651" s="28" t="str">
        <f t="shared" si="756"/>
        <v/>
      </c>
      <c r="Q9651" s="24" t="str">
        <f t="shared" si="753"/>
        <v/>
      </c>
      <c r="R9651" s="24" t="str">
        <f t="shared" si="754"/>
        <v/>
      </c>
      <c r="S9651" s="27" t="str">
        <f t="shared" si="755"/>
        <v/>
      </c>
    </row>
    <row r="9652" spans="2:19" x14ac:dyDescent="0.3">
      <c r="B9652" s="24" t="str">
        <f>_xlfn.IFNA(VLOOKUP(A9652,list!B:C,2,FALSE),"")</f>
        <v/>
      </c>
      <c r="D9652" s="24" t="str">
        <f>_xlfn.IFNA(VLOOKUP(C9652,list!$G$2:$I$10,2,FALSE),"")</f>
        <v/>
      </c>
      <c r="E9652" s="24" t="str">
        <f>_xlfn.IFNA(VLOOKUP(C9652,list!G:I,3,FALSE),"")</f>
        <v/>
      </c>
      <c r="O9652" s="26" t="str">
        <f t="shared" si="752"/>
        <v/>
      </c>
      <c r="P9652" s="28" t="str">
        <f t="shared" si="756"/>
        <v/>
      </c>
      <c r="Q9652" s="24" t="str">
        <f t="shared" si="753"/>
        <v/>
      </c>
      <c r="R9652" s="24" t="str">
        <f t="shared" si="754"/>
        <v/>
      </c>
      <c r="S9652" s="27" t="str">
        <f t="shared" si="755"/>
        <v/>
      </c>
    </row>
    <row r="9653" spans="2:19" x14ac:dyDescent="0.3">
      <c r="B9653" s="24" t="str">
        <f>_xlfn.IFNA(VLOOKUP(A9653,list!B:C,2,FALSE),"")</f>
        <v/>
      </c>
      <c r="D9653" s="24" t="str">
        <f>_xlfn.IFNA(VLOOKUP(C9653,list!$G$2:$I$10,2,FALSE),"")</f>
        <v/>
      </c>
      <c r="E9653" s="24" t="str">
        <f>_xlfn.IFNA(VLOOKUP(C9653,list!G:I,3,FALSE),"")</f>
        <v/>
      </c>
      <c r="O9653" s="26" t="str">
        <f t="shared" si="752"/>
        <v/>
      </c>
      <c r="P9653" s="28" t="str">
        <f t="shared" si="756"/>
        <v/>
      </c>
      <c r="Q9653" s="24" t="str">
        <f t="shared" si="753"/>
        <v/>
      </c>
      <c r="R9653" s="24" t="str">
        <f t="shared" si="754"/>
        <v/>
      </c>
      <c r="S9653" s="27" t="str">
        <f t="shared" si="755"/>
        <v/>
      </c>
    </row>
    <row r="9654" spans="2:19" x14ac:dyDescent="0.3">
      <c r="B9654" s="24" t="str">
        <f>_xlfn.IFNA(VLOOKUP(A9654,list!B:C,2,FALSE),"")</f>
        <v/>
      </c>
      <c r="D9654" s="24" t="str">
        <f>_xlfn.IFNA(VLOOKUP(C9654,list!$G$2:$I$10,2,FALSE),"")</f>
        <v/>
      </c>
      <c r="E9654" s="24" t="str">
        <f>_xlfn.IFNA(VLOOKUP(C9654,list!G:I,3,FALSE),"")</f>
        <v/>
      </c>
      <c r="O9654" s="26" t="str">
        <f t="shared" si="752"/>
        <v/>
      </c>
      <c r="P9654" s="28" t="str">
        <f t="shared" si="756"/>
        <v/>
      </c>
      <c r="Q9654" s="24" t="str">
        <f t="shared" si="753"/>
        <v/>
      </c>
      <c r="R9654" s="24" t="str">
        <f t="shared" si="754"/>
        <v/>
      </c>
      <c r="S9654" s="27" t="str">
        <f t="shared" si="755"/>
        <v/>
      </c>
    </row>
    <row r="9655" spans="2:19" x14ac:dyDescent="0.3">
      <c r="B9655" s="24" t="str">
        <f>_xlfn.IFNA(VLOOKUP(A9655,list!B:C,2,FALSE),"")</f>
        <v/>
      </c>
      <c r="D9655" s="24" t="str">
        <f>_xlfn.IFNA(VLOOKUP(C9655,list!$G$2:$I$10,2,FALSE),"")</f>
        <v/>
      </c>
      <c r="E9655" s="24" t="str">
        <f>_xlfn.IFNA(VLOOKUP(C9655,list!G:I,3,FALSE),"")</f>
        <v/>
      </c>
      <c r="O9655" s="26" t="str">
        <f t="shared" si="752"/>
        <v/>
      </c>
      <c r="P9655" s="28" t="str">
        <f t="shared" si="756"/>
        <v/>
      </c>
      <c r="Q9655" s="24" t="str">
        <f t="shared" si="753"/>
        <v/>
      </c>
      <c r="R9655" s="24" t="str">
        <f t="shared" si="754"/>
        <v/>
      </c>
      <c r="S9655" s="27" t="str">
        <f t="shared" si="755"/>
        <v/>
      </c>
    </row>
    <row r="9656" spans="2:19" x14ac:dyDescent="0.3">
      <c r="B9656" s="24" t="str">
        <f>_xlfn.IFNA(VLOOKUP(A9656,list!B:C,2,FALSE),"")</f>
        <v/>
      </c>
      <c r="D9656" s="24" t="str">
        <f>_xlfn.IFNA(VLOOKUP(C9656,list!$G$2:$I$10,2,FALSE),"")</f>
        <v/>
      </c>
      <c r="E9656" s="24" t="str">
        <f>_xlfn.IFNA(VLOOKUP(C9656,list!G:I,3,FALSE),"")</f>
        <v/>
      </c>
      <c r="O9656" s="26" t="str">
        <f t="shared" si="752"/>
        <v/>
      </c>
      <c r="P9656" s="28" t="str">
        <f t="shared" si="756"/>
        <v/>
      </c>
      <c r="Q9656" s="24" t="str">
        <f t="shared" si="753"/>
        <v/>
      </c>
      <c r="R9656" s="24" t="str">
        <f t="shared" si="754"/>
        <v/>
      </c>
      <c r="S9656" s="27" t="str">
        <f t="shared" si="755"/>
        <v/>
      </c>
    </row>
    <row r="9657" spans="2:19" x14ac:dyDescent="0.3">
      <c r="B9657" s="24" t="str">
        <f>_xlfn.IFNA(VLOOKUP(A9657,list!B:C,2,FALSE),"")</f>
        <v/>
      </c>
      <c r="D9657" s="24" t="str">
        <f>_xlfn.IFNA(VLOOKUP(C9657,list!$G$2:$I$10,2,FALSE),"")</f>
        <v/>
      </c>
      <c r="E9657" s="24" t="str">
        <f>_xlfn.IFNA(VLOOKUP(C9657,list!G:I,3,FALSE),"")</f>
        <v/>
      </c>
      <c r="O9657" s="26" t="str">
        <f t="shared" si="752"/>
        <v/>
      </c>
      <c r="P9657" s="28" t="str">
        <f t="shared" si="756"/>
        <v/>
      </c>
      <c r="Q9657" s="24" t="str">
        <f t="shared" si="753"/>
        <v/>
      </c>
      <c r="R9657" s="24" t="str">
        <f t="shared" si="754"/>
        <v/>
      </c>
      <c r="S9657" s="27" t="str">
        <f t="shared" si="755"/>
        <v/>
      </c>
    </row>
    <row r="9658" spans="2:19" x14ac:dyDescent="0.3">
      <c r="B9658" s="24" t="str">
        <f>_xlfn.IFNA(VLOOKUP(A9658,list!B:C,2,FALSE),"")</f>
        <v/>
      </c>
      <c r="D9658" s="24" t="str">
        <f>_xlfn.IFNA(VLOOKUP(C9658,list!$G$2:$I$10,2,FALSE),"")</f>
        <v/>
      </c>
      <c r="E9658" s="24" t="str">
        <f>_xlfn.IFNA(VLOOKUP(C9658,list!G:I,3,FALSE),"")</f>
        <v/>
      </c>
      <c r="O9658" s="26" t="str">
        <f t="shared" si="752"/>
        <v/>
      </c>
      <c r="P9658" s="28" t="str">
        <f t="shared" si="756"/>
        <v/>
      </c>
      <c r="Q9658" s="24" t="str">
        <f t="shared" si="753"/>
        <v/>
      </c>
      <c r="R9658" s="24" t="str">
        <f t="shared" si="754"/>
        <v/>
      </c>
      <c r="S9658" s="27" t="str">
        <f t="shared" si="755"/>
        <v/>
      </c>
    </row>
    <row r="9659" spans="2:19" x14ac:dyDescent="0.3">
      <c r="B9659" s="24" t="str">
        <f>_xlfn.IFNA(VLOOKUP(A9659,list!B:C,2,FALSE),"")</f>
        <v/>
      </c>
      <c r="D9659" s="24" t="str">
        <f>_xlfn.IFNA(VLOOKUP(C9659,list!$G$2:$I$10,2,FALSE),"")</f>
        <v/>
      </c>
      <c r="E9659" s="24" t="str">
        <f>_xlfn.IFNA(VLOOKUP(C9659,list!G:I,3,FALSE),"")</f>
        <v/>
      </c>
      <c r="O9659" s="26" t="str">
        <f t="shared" si="752"/>
        <v/>
      </c>
      <c r="P9659" s="28" t="str">
        <f t="shared" si="756"/>
        <v/>
      </c>
      <c r="Q9659" s="24" t="str">
        <f t="shared" si="753"/>
        <v/>
      </c>
      <c r="R9659" s="24" t="str">
        <f t="shared" si="754"/>
        <v/>
      </c>
      <c r="S9659" s="27" t="str">
        <f t="shared" si="755"/>
        <v/>
      </c>
    </row>
    <row r="9660" spans="2:19" x14ac:dyDescent="0.3">
      <c r="B9660" s="24" t="str">
        <f>_xlfn.IFNA(VLOOKUP(A9660,list!B:C,2,FALSE),"")</f>
        <v/>
      </c>
      <c r="D9660" s="24" t="str">
        <f>_xlfn.IFNA(VLOOKUP(C9660,list!$G$2:$I$10,2,FALSE),"")</f>
        <v/>
      </c>
      <c r="E9660" s="24" t="str">
        <f>_xlfn.IFNA(VLOOKUP(C9660,list!G:I,3,FALSE),"")</f>
        <v/>
      </c>
      <c r="O9660" s="26" t="str">
        <f t="shared" si="752"/>
        <v/>
      </c>
      <c r="P9660" s="28" t="str">
        <f t="shared" si="756"/>
        <v/>
      </c>
      <c r="Q9660" s="24" t="str">
        <f t="shared" si="753"/>
        <v/>
      </c>
      <c r="R9660" s="24" t="str">
        <f t="shared" si="754"/>
        <v/>
      </c>
      <c r="S9660" s="27" t="str">
        <f t="shared" si="755"/>
        <v/>
      </c>
    </row>
    <row r="9661" spans="2:19" x14ac:dyDescent="0.3">
      <c r="B9661" s="24" t="str">
        <f>_xlfn.IFNA(VLOOKUP(A9661,list!B:C,2,FALSE),"")</f>
        <v/>
      </c>
      <c r="D9661" s="24" t="str">
        <f>_xlfn.IFNA(VLOOKUP(C9661,list!$G$2:$I$10,2,FALSE),"")</f>
        <v/>
      </c>
      <c r="E9661" s="24" t="str">
        <f>_xlfn.IFNA(VLOOKUP(C9661,list!G:I,3,FALSE),"")</f>
        <v/>
      </c>
      <c r="O9661" s="26" t="str">
        <f t="shared" si="752"/>
        <v/>
      </c>
      <c r="P9661" s="28" t="str">
        <f t="shared" si="756"/>
        <v/>
      </c>
      <c r="Q9661" s="24" t="str">
        <f t="shared" si="753"/>
        <v/>
      </c>
      <c r="R9661" s="24" t="str">
        <f t="shared" si="754"/>
        <v/>
      </c>
      <c r="S9661" s="27" t="str">
        <f t="shared" si="755"/>
        <v/>
      </c>
    </row>
    <row r="9662" spans="2:19" x14ac:dyDescent="0.3">
      <c r="B9662" s="24" t="str">
        <f>_xlfn.IFNA(VLOOKUP(A9662,list!B:C,2,FALSE),"")</f>
        <v/>
      </c>
      <c r="D9662" s="24" t="str">
        <f>_xlfn.IFNA(VLOOKUP(C9662,list!$G$2:$I$10,2,FALSE),"")</f>
        <v/>
      </c>
      <c r="E9662" s="24" t="str">
        <f>_xlfn.IFNA(VLOOKUP(C9662,list!G:I,3,FALSE),"")</f>
        <v/>
      </c>
      <c r="O9662" s="26" t="str">
        <f t="shared" si="752"/>
        <v/>
      </c>
      <c r="P9662" s="28" t="str">
        <f t="shared" si="756"/>
        <v/>
      </c>
      <c r="Q9662" s="24" t="str">
        <f t="shared" si="753"/>
        <v/>
      </c>
      <c r="R9662" s="24" t="str">
        <f t="shared" si="754"/>
        <v/>
      </c>
      <c r="S9662" s="27" t="str">
        <f t="shared" si="755"/>
        <v/>
      </c>
    </row>
    <row r="9663" spans="2:19" x14ac:dyDescent="0.3">
      <c r="B9663" s="24" t="str">
        <f>_xlfn.IFNA(VLOOKUP(A9663,list!B:C,2,FALSE),"")</f>
        <v/>
      </c>
      <c r="D9663" s="24" t="str">
        <f>_xlfn.IFNA(VLOOKUP(C9663,list!$G$2:$I$10,2,FALSE),"")</f>
        <v/>
      </c>
      <c r="E9663" s="24" t="str">
        <f>_xlfn.IFNA(VLOOKUP(C9663,list!G:I,3,FALSE),"")</f>
        <v/>
      </c>
      <c r="O9663" s="26" t="str">
        <f t="shared" si="752"/>
        <v/>
      </c>
      <c r="P9663" s="28" t="str">
        <f t="shared" si="756"/>
        <v/>
      </c>
      <c r="Q9663" s="24" t="str">
        <f t="shared" si="753"/>
        <v/>
      </c>
      <c r="R9663" s="24" t="str">
        <f t="shared" si="754"/>
        <v/>
      </c>
      <c r="S9663" s="27" t="str">
        <f t="shared" si="755"/>
        <v/>
      </c>
    </row>
    <row r="9664" spans="2:19" x14ac:dyDescent="0.3">
      <c r="B9664" s="24" t="str">
        <f>_xlfn.IFNA(VLOOKUP(A9664,list!B:C,2,FALSE),"")</f>
        <v/>
      </c>
      <c r="D9664" s="24" t="str">
        <f>_xlfn.IFNA(VLOOKUP(C9664,list!$G$2:$I$10,2,FALSE),"")</f>
        <v/>
      </c>
      <c r="E9664" s="24" t="str">
        <f>_xlfn.IFNA(VLOOKUP(C9664,list!G:I,3,FALSE),"")</f>
        <v/>
      </c>
      <c r="O9664" s="26" t="str">
        <f t="shared" si="752"/>
        <v/>
      </c>
      <c r="P9664" s="28" t="str">
        <f t="shared" si="756"/>
        <v/>
      </c>
      <c r="Q9664" s="24" t="str">
        <f t="shared" si="753"/>
        <v/>
      </c>
      <c r="R9664" s="24" t="str">
        <f t="shared" si="754"/>
        <v/>
      </c>
      <c r="S9664" s="27" t="str">
        <f t="shared" si="755"/>
        <v/>
      </c>
    </row>
    <row r="9665" spans="2:19" x14ac:dyDescent="0.3">
      <c r="B9665" s="24" t="str">
        <f>_xlfn.IFNA(VLOOKUP(A9665,list!B:C,2,FALSE),"")</f>
        <v/>
      </c>
      <c r="D9665" s="24" t="str">
        <f>_xlfn.IFNA(VLOOKUP(C9665,list!$G$2:$I$10,2,FALSE),"")</f>
        <v/>
      </c>
      <c r="E9665" s="24" t="str">
        <f>_xlfn.IFNA(VLOOKUP(C9665,list!G:I,3,FALSE),"")</f>
        <v/>
      </c>
      <c r="O9665" s="26" t="str">
        <f t="shared" si="752"/>
        <v/>
      </c>
      <c r="P9665" s="28" t="str">
        <f t="shared" si="756"/>
        <v/>
      </c>
      <c r="Q9665" s="24" t="str">
        <f t="shared" si="753"/>
        <v/>
      </c>
      <c r="R9665" s="24" t="str">
        <f t="shared" si="754"/>
        <v/>
      </c>
      <c r="S9665" s="27" t="str">
        <f t="shared" si="755"/>
        <v/>
      </c>
    </row>
    <row r="9666" spans="2:19" x14ac:dyDescent="0.3">
      <c r="B9666" s="24" t="str">
        <f>_xlfn.IFNA(VLOOKUP(A9666,list!B:C,2,FALSE),"")</f>
        <v/>
      </c>
      <c r="D9666" s="24" t="str">
        <f>_xlfn.IFNA(VLOOKUP(C9666,list!$G$2:$I$10,2,FALSE),"")</f>
        <v/>
      </c>
      <c r="E9666" s="24" t="str">
        <f>_xlfn.IFNA(VLOOKUP(C9666,list!G:I,3,FALSE),"")</f>
        <v/>
      </c>
      <c r="O9666" s="26" t="str">
        <f t="shared" ref="O9666:O9729" si="757">IFERROR(IF(H9666="","",DATE(YEAR(H9666),MONTH(H9666),1)),"")</f>
        <v/>
      </c>
      <c r="P9666" s="28" t="str">
        <f t="shared" si="756"/>
        <v/>
      </c>
      <c r="Q9666" s="24" t="str">
        <f t="shared" ref="Q9666:Q9729" si="758">IFERROR(IF(J9666="","",MONTH(EOMONTH(J9666,(DAY(J9666)&gt;15)+0))),"")</f>
        <v/>
      </c>
      <c r="R9666" s="24" t="str">
        <f t="shared" ref="R9666:R9729" si="759">IFERROR(IF(J9666="","",IF(AND(MONTH(J9666)=12,Q9666=1),YEAR(J9666)+1,YEAR(J9666))),"")</f>
        <v/>
      </c>
      <c r="S9666" s="27" t="str">
        <f t="shared" ref="S9666:S9729" si="760">IF(OR(Q9666="",R9666=""),"",DATE(R9666,Q9666,1))</f>
        <v/>
      </c>
    </row>
    <row r="9667" spans="2:19" x14ac:dyDescent="0.3">
      <c r="B9667" s="24" t="str">
        <f>_xlfn.IFNA(VLOOKUP(A9667,list!B:C,2,FALSE),"")</f>
        <v/>
      </c>
      <c r="D9667" s="24" t="str">
        <f>_xlfn.IFNA(VLOOKUP(C9667,list!$G$2:$I$10,2,FALSE),"")</f>
        <v/>
      </c>
      <c r="E9667" s="24" t="str">
        <f>_xlfn.IFNA(VLOOKUP(C9667,list!G:I,3,FALSE),"")</f>
        <v/>
      </c>
      <c r="O9667" s="26" t="str">
        <f t="shared" si="757"/>
        <v/>
      </c>
      <c r="P9667" s="28" t="str">
        <f t="shared" ref="P9667:P9730" si="761">IFERROR(IF(J9667&gt;0,((J9667-H9667)/7),""),"")</f>
        <v/>
      </c>
      <c r="Q9667" s="24" t="str">
        <f t="shared" si="758"/>
        <v/>
      </c>
      <c r="R9667" s="24" t="str">
        <f t="shared" si="759"/>
        <v/>
      </c>
      <c r="S9667" s="27" t="str">
        <f t="shared" si="760"/>
        <v/>
      </c>
    </row>
    <row r="9668" spans="2:19" x14ac:dyDescent="0.3">
      <c r="B9668" s="24" t="str">
        <f>_xlfn.IFNA(VLOOKUP(A9668,list!B:C,2,FALSE),"")</f>
        <v/>
      </c>
      <c r="D9668" s="24" t="str">
        <f>_xlfn.IFNA(VLOOKUP(C9668,list!$G$2:$I$10,2,FALSE),"")</f>
        <v/>
      </c>
      <c r="E9668" s="24" t="str">
        <f>_xlfn.IFNA(VLOOKUP(C9668,list!G:I,3,FALSE),"")</f>
        <v/>
      </c>
      <c r="O9668" s="26" t="str">
        <f t="shared" si="757"/>
        <v/>
      </c>
      <c r="P9668" s="28" t="str">
        <f t="shared" si="761"/>
        <v/>
      </c>
      <c r="Q9668" s="24" t="str">
        <f t="shared" si="758"/>
        <v/>
      </c>
      <c r="R9668" s="24" t="str">
        <f t="shared" si="759"/>
        <v/>
      </c>
      <c r="S9668" s="27" t="str">
        <f t="shared" si="760"/>
        <v/>
      </c>
    </row>
    <row r="9669" spans="2:19" x14ac:dyDescent="0.3">
      <c r="B9669" s="24" t="str">
        <f>_xlfn.IFNA(VLOOKUP(A9669,list!B:C,2,FALSE),"")</f>
        <v/>
      </c>
      <c r="D9669" s="24" t="str">
        <f>_xlfn.IFNA(VLOOKUP(C9669,list!$G$2:$I$10,2,FALSE),"")</f>
        <v/>
      </c>
      <c r="E9669" s="24" t="str">
        <f>_xlfn.IFNA(VLOOKUP(C9669,list!G:I,3,FALSE),"")</f>
        <v/>
      </c>
      <c r="O9669" s="26" t="str">
        <f t="shared" si="757"/>
        <v/>
      </c>
      <c r="P9669" s="28" t="str">
        <f t="shared" si="761"/>
        <v/>
      </c>
      <c r="Q9669" s="24" t="str">
        <f t="shared" si="758"/>
        <v/>
      </c>
      <c r="R9669" s="24" t="str">
        <f t="shared" si="759"/>
        <v/>
      </c>
      <c r="S9669" s="27" t="str">
        <f t="shared" si="760"/>
        <v/>
      </c>
    </row>
    <row r="9670" spans="2:19" x14ac:dyDescent="0.3">
      <c r="B9670" s="24" t="str">
        <f>_xlfn.IFNA(VLOOKUP(A9670,list!B:C,2,FALSE),"")</f>
        <v/>
      </c>
      <c r="D9670" s="24" t="str">
        <f>_xlfn.IFNA(VLOOKUP(C9670,list!$G$2:$I$10,2,FALSE),"")</f>
        <v/>
      </c>
      <c r="E9670" s="24" t="str">
        <f>_xlfn.IFNA(VLOOKUP(C9670,list!G:I,3,FALSE),"")</f>
        <v/>
      </c>
      <c r="O9670" s="26" t="str">
        <f t="shared" si="757"/>
        <v/>
      </c>
      <c r="P9670" s="28" t="str">
        <f t="shared" si="761"/>
        <v/>
      </c>
      <c r="Q9670" s="24" t="str">
        <f t="shared" si="758"/>
        <v/>
      </c>
      <c r="R9670" s="24" t="str">
        <f t="shared" si="759"/>
        <v/>
      </c>
      <c r="S9670" s="27" t="str">
        <f t="shared" si="760"/>
        <v/>
      </c>
    </row>
    <row r="9671" spans="2:19" x14ac:dyDescent="0.3">
      <c r="B9671" s="24" t="str">
        <f>_xlfn.IFNA(VLOOKUP(A9671,list!B:C,2,FALSE),"")</f>
        <v/>
      </c>
      <c r="D9671" s="24" t="str">
        <f>_xlfn.IFNA(VLOOKUP(C9671,list!$G$2:$I$10,2,FALSE),"")</f>
        <v/>
      </c>
      <c r="E9671" s="24" t="str">
        <f>_xlfn.IFNA(VLOOKUP(C9671,list!G:I,3,FALSE),"")</f>
        <v/>
      </c>
      <c r="O9671" s="26" t="str">
        <f t="shared" si="757"/>
        <v/>
      </c>
      <c r="P9671" s="28" t="str">
        <f t="shared" si="761"/>
        <v/>
      </c>
      <c r="Q9671" s="24" t="str">
        <f t="shared" si="758"/>
        <v/>
      </c>
      <c r="R9671" s="24" t="str">
        <f t="shared" si="759"/>
        <v/>
      </c>
      <c r="S9671" s="27" t="str">
        <f t="shared" si="760"/>
        <v/>
      </c>
    </row>
    <row r="9672" spans="2:19" x14ac:dyDescent="0.3">
      <c r="B9672" s="24" t="str">
        <f>_xlfn.IFNA(VLOOKUP(A9672,list!B:C,2,FALSE),"")</f>
        <v/>
      </c>
      <c r="D9672" s="24" t="str">
        <f>_xlfn.IFNA(VLOOKUP(C9672,list!$G$2:$I$10,2,FALSE),"")</f>
        <v/>
      </c>
      <c r="E9672" s="24" t="str">
        <f>_xlfn.IFNA(VLOOKUP(C9672,list!G:I,3,FALSE),"")</f>
        <v/>
      </c>
      <c r="O9672" s="26" t="str">
        <f t="shared" si="757"/>
        <v/>
      </c>
      <c r="P9672" s="28" t="str">
        <f t="shared" si="761"/>
        <v/>
      </c>
      <c r="Q9672" s="24" t="str">
        <f t="shared" si="758"/>
        <v/>
      </c>
      <c r="R9672" s="24" t="str">
        <f t="shared" si="759"/>
        <v/>
      </c>
      <c r="S9672" s="27" t="str">
        <f t="shared" si="760"/>
        <v/>
      </c>
    </row>
    <row r="9673" spans="2:19" x14ac:dyDescent="0.3">
      <c r="B9673" s="24" t="str">
        <f>_xlfn.IFNA(VLOOKUP(A9673,list!B:C,2,FALSE),"")</f>
        <v/>
      </c>
      <c r="D9673" s="24" t="str">
        <f>_xlfn.IFNA(VLOOKUP(C9673,list!$G$2:$I$10,2,FALSE),"")</f>
        <v/>
      </c>
      <c r="E9673" s="24" t="str">
        <f>_xlfn.IFNA(VLOOKUP(C9673,list!G:I,3,FALSE),"")</f>
        <v/>
      </c>
      <c r="O9673" s="26" t="str">
        <f t="shared" si="757"/>
        <v/>
      </c>
      <c r="P9673" s="28" t="str">
        <f t="shared" si="761"/>
        <v/>
      </c>
      <c r="Q9673" s="24" t="str">
        <f t="shared" si="758"/>
        <v/>
      </c>
      <c r="R9673" s="24" t="str">
        <f t="shared" si="759"/>
        <v/>
      </c>
      <c r="S9673" s="27" t="str">
        <f t="shared" si="760"/>
        <v/>
      </c>
    </row>
    <row r="9674" spans="2:19" x14ac:dyDescent="0.3">
      <c r="B9674" s="24" t="str">
        <f>_xlfn.IFNA(VLOOKUP(A9674,list!B:C,2,FALSE),"")</f>
        <v/>
      </c>
      <c r="D9674" s="24" t="str">
        <f>_xlfn.IFNA(VLOOKUP(C9674,list!$G$2:$I$10,2,FALSE),"")</f>
        <v/>
      </c>
      <c r="E9674" s="24" t="str">
        <f>_xlfn.IFNA(VLOOKUP(C9674,list!G:I,3,FALSE),"")</f>
        <v/>
      </c>
      <c r="O9674" s="26" t="str">
        <f t="shared" si="757"/>
        <v/>
      </c>
      <c r="P9674" s="28" t="str">
        <f t="shared" si="761"/>
        <v/>
      </c>
      <c r="Q9674" s="24" t="str">
        <f t="shared" si="758"/>
        <v/>
      </c>
      <c r="R9674" s="24" t="str">
        <f t="shared" si="759"/>
        <v/>
      </c>
      <c r="S9674" s="27" t="str">
        <f t="shared" si="760"/>
        <v/>
      </c>
    </row>
    <row r="9675" spans="2:19" x14ac:dyDescent="0.3">
      <c r="B9675" s="24" t="str">
        <f>_xlfn.IFNA(VLOOKUP(A9675,list!B:C,2,FALSE),"")</f>
        <v/>
      </c>
      <c r="D9675" s="24" t="str">
        <f>_xlfn.IFNA(VLOOKUP(C9675,list!$G$2:$I$10,2,FALSE),"")</f>
        <v/>
      </c>
      <c r="E9675" s="24" t="str">
        <f>_xlfn.IFNA(VLOOKUP(C9675,list!G:I,3,FALSE),"")</f>
        <v/>
      </c>
      <c r="O9675" s="26" t="str">
        <f t="shared" si="757"/>
        <v/>
      </c>
      <c r="P9675" s="28" t="str">
        <f t="shared" si="761"/>
        <v/>
      </c>
      <c r="Q9675" s="24" t="str">
        <f t="shared" si="758"/>
        <v/>
      </c>
      <c r="R9675" s="24" t="str">
        <f t="shared" si="759"/>
        <v/>
      </c>
      <c r="S9675" s="27" t="str">
        <f t="shared" si="760"/>
        <v/>
      </c>
    </row>
    <row r="9676" spans="2:19" x14ac:dyDescent="0.3">
      <c r="B9676" s="24" t="str">
        <f>_xlfn.IFNA(VLOOKUP(A9676,list!B:C,2,FALSE),"")</f>
        <v/>
      </c>
      <c r="D9676" s="24" t="str">
        <f>_xlfn.IFNA(VLOOKUP(C9676,list!$G$2:$I$10,2,FALSE),"")</f>
        <v/>
      </c>
      <c r="E9676" s="24" t="str">
        <f>_xlfn.IFNA(VLOOKUP(C9676,list!G:I,3,FALSE),"")</f>
        <v/>
      </c>
      <c r="O9676" s="26" t="str">
        <f t="shared" si="757"/>
        <v/>
      </c>
      <c r="P9676" s="28" t="str">
        <f t="shared" si="761"/>
        <v/>
      </c>
      <c r="Q9676" s="24" t="str">
        <f t="shared" si="758"/>
        <v/>
      </c>
      <c r="R9676" s="24" t="str">
        <f t="shared" si="759"/>
        <v/>
      </c>
      <c r="S9676" s="27" t="str">
        <f t="shared" si="760"/>
        <v/>
      </c>
    </row>
    <row r="9677" spans="2:19" x14ac:dyDescent="0.3">
      <c r="B9677" s="24" t="str">
        <f>_xlfn.IFNA(VLOOKUP(A9677,list!B:C,2,FALSE),"")</f>
        <v/>
      </c>
      <c r="D9677" s="24" t="str">
        <f>_xlfn.IFNA(VLOOKUP(C9677,list!$G$2:$I$10,2,FALSE),"")</f>
        <v/>
      </c>
      <c r="E9677" s="24" t="str">
        <f>_xlfn.IFNA(VLOOKUP(C9677,list!G:I,3,FALSE),"")</f>
        <v/>
      </c>
      <c r="O9677" s="26" t="str">
        <f t="shared" si="757"/>
        <v/>
      </c>
      <c r="P9677" s="28" t="str">
        <f t="shared" si="761"/>
        <v/>
      </c>
      <c r="Q9677" s="24" t="str">
        <f t="shared" si="758"/>
        <v/>
      </c>
      <c r="R9677" s="24" t="str">
        <f t="shared" si="759"/>
        <v/>
      </c>
      <c r="S9677" s="27" t="str">
        <f t="shared" si="760"/>
        <v/>
      </c>
    </row>
    <row r="9678" spans="2:19" x14ac:dyDescent="0.3">
      <c r="B9678" s="24" t="str">
        <f>_xlfn.IFNA(VLOOKUP(A9678,list!B:C,2,FALSE),"")</f>
        <v/>
      </c>
      <c r="D9678" s="24" t="str">
        <f>_xlfn.IFNA(VLOOKUP(C9678,list!$G$2:$I$10,2,FALSE),"")</f>
        <v/>
      </c>
      <c r="E9678" s="24" t="str">
        <f>_xlfn.IFNA(VLOOKUP(C9678,list!G:I,3,FALSE),"")</f>
        <v/>
      </c>
      <c r="O9678" s="26" t="str">
        <f t="shared" si="757"/>
        <v/>
      </c>
      <c r="P9678" s="28" t="str">
        <f t="shared" si="761"/>
        <v/>
      </c>
      <c r="Q9678" s="24" t="str">
        <f t="shared" si="758"/>
        <v/>
      </c>
      <c r="R9678" s="24" t="str">
        <f t="shared" si="759"/>
        <v/>
      </c>
      <c r="S9678" s="27" t="str">
        <f t="shared" si="760"/>
        <v/>
      </c>
    </row>
    <row r="9679" spans="2:19" x14ac:dyDescent="0.3">
      <c r="B9679" s="24" t="str">
        <f>_xlfn.IFNA(VLOOKUP(A9679,list!B:C,2,FALSE),"")</f>
        <v/>
      </c>
      <c r="D9679" s="24" t="str">
        <f>_xlfn.IFNA(VLOOKUP(C9679,list!$G$2:$I$10,2,FALSE),"")</f>
        <v/>
      </c>
      <c r="E9679" s="24" t="str">
        <f>_xlfn.IFNA(VLOOKUP(C9679,list!G:I,3,FALSE),"")</f>
        <v/>
      </c>
      <c r="O9679" s="26" t="str">
        <f t="shared" si="757"/>
        <v/>
      </c>
      <c r="P9679" s="28" t="str">
        <f t="shared" si="761"/>
        <v/>
      </c>
      <c r="Q9679" s="24" t="str">
        <f t="shared" si="758"/>
        <v/>
      </c>
      <c r="R9679" s="24" t="str">
        <f t="shared" si="759"/>
        <v/>
      </c>
      <c r="S9679" s="27" t="str">
        <f t="shared" si="760"/>
        <v/>
      </c>
    </row>
    <row r="9680" spans="2:19" x14ac:dyDescent="0.3">
      <c r="B9680" s="24" t="str">
        <f>_xlfn.IFNA(VLOOKUP(A9680,list!B:C,2,FALSE),"")</f>
        <v/>
      </c>
      <c r="D9680" s="24" t="str">
        <f>_xlfn.IFNA(VLOOKUP(C9680,list!$G$2:$I$10,2,FALSE),"")</f>
        <v/>
      </c>
      <c r="E9680" s="24" t="str">
        <f>_xlfn.IFNA(VLOOKUP(C9680,list!G:I,3,FALSE),"")</f>
        <v/>
      </c>
      <c r="O9680" s="26" t="str">
        <f t="shared" si="757"/>
        <v/>
      </c>
      <c r="P9680" s="28" t="str">
        <f t="shared" si="761"/>
        <v/>
      </c>
      <c r="Q9680" s="24" t="str">
        <f t="shared" si="758"/>
        <v/>
      </c>
      <c r="R9680" s="24" t="str">
        <f t="shared" si="759"/>
        <v/>
      </c>
      <c r="S9680" s="27" t="str">
        <f t="shared" si="760"/>
        <v/>
      </c>
    </row>
    <row r="9681" spans="2:19" x14ac:dyDescent="0.3">
      <c r="B9681" s="24" t="str">
        <f>_xlfn.IFNA(VLOOKUP(A9681,list!B:C,2,FALSE),"")</f>
        <v/>
      </c>
      <c r="D9681" s="24" t="str">
        <f>_xlfn.IFNA(VLOOKUP(C9681,list!$G$2:$I$10,2,FALSE),"")</f>
        <v/>
      </c>
      <c r="E9681" s="24" t="str">
        <f>_xlfn.IFNA(VLOOKUP(C9681,list!G:I,3,FALSE),"")</f>
        <v/>
      </c>
      <c r="O9681" s="26" t="str">
        <f t="shared" si="757"/>
        <v/>
      </c>
      <c r="P9681" s="28" t="str">
        <f t="shared" si="761"/>
        <v/>
      </c>
      <c r="Q9681" s="24" t="str">
        <f t="shared" si="758"/>
        <v/>
      </c>
      <c r="R9681" s="24" t="str">
        <f t="shared" si="759"/>
        <v/>
      </c>
      <c r="S9681" s="27" t="str">
        <f t="shared" si="760"/>
        <v/>
      </c>
    </row>
    <row r="9682" spans="2:19" x14ac:dyDescent="0.3">
      <c r="B9682" s="24" t="str">
        <f>_xlfn.IFNA(VLOOKUP(A9682,list!B:C,2,FALSE),"")</f>
        <v/>
      </c>
      <c r="D9682" s="24" t="str">
        <f>_xlfn.IFNA(VLOOKUP(C9682,list!$G$2:$I$10,2,FALSE),"")</f>
        <v/>
      </c>
      <c r="E9682" s="24" t="str">
        <f>_xlfn.IFNA(VLOOKUP(C9682,list!G:I,3,FALSE),"")</f>
        <v/>
      </c>
      <c r="O9682" s="26" t="str">
        <f t="shared" si="757"/>
        <v/>
      </c>
      <c r="P9682" s="28" t="str">
        <f t="shared" si="761"/>
        <v/>
      </c>
      <c r="Q9682" s="24" t="str">
        <f t="shared" si="758"/>
        <v/>
      </c>
      <c r="R9682" s="24" t="str">
        <f t="shared" si="759"/>
        <v/>
      </c>
      <c r="S9682" s="27" t="str">
        <f t="shared" si="760"/>
        <v/>
      </c>
    </row>
    <row r="9683" spans="2:19" x14ac:dyDescent="0.3">
      <c r="B9683" s="24" t="str">
        <f>_xlfn.IFNA(VLOOKUP(A9683,list!B:C,2,FALSE),"")</f>
        <v/>
      </c>
      <c r="D9683" s="24" t="str">
        <f>_xlfn.IFNA(VLOOKUP(C9683,list!$G$2:$I$10,2,FALSE),"")</f>
        <v/>
      </c>
      <c r="E9683" s="24" t="str">
        <f>_xlfn.IFNA(VLOOKUP(C9683,list!G:I,3,FALSE),"")</f>
        <v/>
      </c>
      <c r="O9683" s="26" t="str">
        <f t="shared" si="757"/>
        <v/>
      </c>
      <c r="P9683" s="28" t="str">
        <f t="shared" si="761"/>
        <v/>
      </c>
      <c r="Q9683" s="24" t="str">
        <f t="shared" si="758"/>
        <v/>
      </c>
      <c r="R9683" s="24" t="str">
        <f t="shared" si="759"/>
        <v/>
      </c>
      <c r="S9683" s="27" t="str">
        <f t="shared" si="760"/>
        <v/>
      </c>
    </row>
    <row r="9684" spans="2:19" x14ac:dyDescent="0.3">
      <c r="B9684" s="24" t="str">
        <f>_xlfn.IFNA(VLOOKUP(A9684,list!B:C,2,FALSE),"")</f>
        <v/>
      </c>
      <c r="D9684" s="24" t="str">
        <f>_xlfn.IFNA(VLOOKUP(C9684,list!$G$2:$I$10,2,FALSE),"")</f>
        <v/>
      </c>
      <c r="E9684" s="24" t="str">
        <f>_xlfn.IFNA(VLOOKUP(C9684,list!G:I,3,FALSE),"")</f>
        <v/>
      </c>
      <c r="O9684" s="26" t="str">
        <f t="shared" si="757"/>
        <v/>
      </c>
      <c r="P9684" s="28" t="str">
        <f t="shared" si="761"/>
        <v/>
      </c>
      <c r="Q9684" s="24" t="str">
        <f t="shared" si="758"/>
        <v/>
      </c>
      <c r="R9684" s="24" t="str">
        <f t="shared" si="759"/>
        <v/>
      </c>
      <c r="S9684" s="27" t="str">
        <f t="shared" si="760"/>
        <v/>
      </c>
    </row>
    <row r="9685" spans="2:19" x14ac:dyDescent="0.3">
      <c r="B9685" s="24" t="str">
        <f>_xlfn.IFNA(VLOOKUP(A9685,list!B:C,2,FALSE),"")</f>
        <v/>
      </c>
      <c r="D9685" s="24" t="str">
        <f>_xlfn.IFNA(VLOOKUP(C9685,list!$G$2:$I$10,2,FALSE),"")</f>
        <v/>
      </c>
      <c r="E9685" s="24" t="str">
        <f>_xlfn.IFNA(VLOOKUP(C9685,list!G:I,3,FALSE),"")</f>
        <v/>
      </c>
      <c r="O9685" s="26" t="str">
        <f t="shared" si="757"/>
        <v/>
      </c>
      <c r="P9685" s="28" t="str">
        <f t="shared" si="761"/>
        <v/>
      </c>
      <c r="Q9685" s="24" t="str">
        <f t="shared" si="758"/>
        <v/>
      </c>
      <c r="R9685" s="24" t="str">
        <f t="shared" si="759"/>
        <v/>
      </c>
      <c r="S9685" s="27" t="str">
        <f t="shared" si="760"/>
        <v/>
      </c>
    </row>
    <row r="9686" spans="2:19" x14ac:dyDescent="0.3">
      <c r="B9686" s="24" t="str">
        <f>_xlfn.IFNA(VLOOKUP(A9686,list!B:C,2,FALSE),"")</f>
        <v/>
      </c>
      <c r="D9686" s="24" t="str">
        <f>_xlfn.IFNA(VLOOKUP(C9686,list!$G$2:$I$10,2,FALSE),"")</f>
        <v/>
      </c>
      <c r="E9686" s="24" t="str">
        <f>_xlfn.IFNA(VLOOKUP(C9686,list!G:I,3,FALSE),"")</f>
        <v/>
      </c>
      <c r="O9686" s="26" t="str">
        <f t="shared" si="757"/>
        <v/>
      </c>
      <c r="P9686" s="28" t="str">
        <f t="shared" si="761"/>
        <v/>
      </c>
      <c r="Q9686" s="24" t="str">
        <f t="shared" si="758"/>
        <v/>
      </c>
      <c r="R9686" s="24" t="str">
        <f t="shared" si="759"/>
        <v/>
      </c>
      <c r="S9686" s="27" t="str">
        <f t="shared" si="760"/>
        <v/>
      </c>
    </row>
    <row r="9687" spans="2:19" x14ac:dyDescent="0.3">
      <c r="B9687" s="24" t="str">
        <f>_xlfn.IFNA(VLOOKUP(A9687,list!B:C,2,FALSE),"")</f>
        <v/>
      </c>
      <c r="D9687" s="24" t="str">
        <f>_xlfn.IFNA(VLOOKUP(C9687,list!$G$2:$I$10,2,FALSE),"")</f>
        <v/>
      </c>
      <c r="E9687" s="24" t="str">
        <f>_xlfn.IFNA(VLOOKUP(C9687,list!G:I,3,FALSE),"")</f>
        <v/>
      </c>
      <c r="O9687" s="26" t="str">
        <f t="shared" si="757"/>
        <v/>
      </c>
      <c r="P9687" s="28" t="str">
        <f t="shared" si="761"/>
        <v/>
      </c>
      <c r="Q9687" s="24" t="str">
        <f t="shared" si="758"/>
        <v/>
      </c>
      <c r="R9687" s="24" t="str">
        <f t="shared" si="759"/>
        <v/>
      </c>
      <c r="S9687" s="27" t="str">
        <f t="shared" si="760"/>
        <v/>
      </c>
    </row>
    <row r="9688" spans="2:19" x14ac:dyDescent="0.3">
      <c r="B9688" s="24" t="str">
        <f>_xlfn.IFNA(VLOOKUP(A9688,list!B:C,2,FALSE),"")</f>
        <v/>
      </c>
      <c r="D9688" s="24" t="str">
        <f>_xlfn.IFNA(VLOOKUP(C9688,list!$G$2:$I$10,2,FALSE),"")</f>
        <v/>
      </c>
      <c r="E9688" s="24" t="str">
        <f>_xlfn.IFNA(VLOOKUP(C9688,list!G:I,3,FALSE),"")</f>
        <v/>
      </c>
      <c r="O9688" s="26" t="str">
        <f t="shared" si="757"/>
        <v/>
      </c>
      <c r="P9688" s="28" t="str">
        <f t="shared" si="761"/>
        <v/>
      </c>
      <c r="Q9688" s="24" t="str">
        <f t="shared" si="758"/>
        <v/>
      </c>
      <c r="R9688" s="24" t="str">
        <f t="shared" si="759"/>
        <v/>
      </c>
      <c r="S9688" s="27" t="str">
        <f t="shared" si="760"/>
        <v/>
      </c>
    </row>
    <row r="9689" spans="2:19" x14ac:dyDescent="0.3">
      <c r="B9689" s="24" t="str">
        <f>_xlfn.IFNA(VLOOKUP(A9689,list!B:C,2,FALSE),"")</f>
        <v/>
      </c>
      <c r="D9689" s="24" t="str">
        <f>_xlfn.IFNA(VLOOKUP(C9689,list!$G$2:$I$10,2,FALSE),"")</f>
        <v/>
      </c>
      <c r="E9689" s="24" t="str">
        <f>_xlfn.IFNA(VLOOKUP(C9689,list!G:I,3,FALSE),"")</f>
        <v/>
      </c>
      <c r="O9689" s="26" t="str">
        <f t="shared" si="757"/>
        <v/>
      </c>
      <c r="P9689" s="28" t="str">
        <f t="shared" si="761"/>
        <v/>
      </c>
      <c r="Q9689" s="24" t="str">
        <f t="shared" si="758"/>
        <v/>
      </c>
      <c r="R9689" s="24" t="str">
        <f t="shared" si="759"/>
        <v/>
      </c>
      <c r="S9689" s="27" t="str">
        <f t="shared" si="760"/>
        <v/>
      </c>
    </row>
    <row r="9690" spans="2:19" x14ac:dyDescent="0.3">
      <c r="B9690" s="24" t="str">
        <f>_xlfn.IFNA(VLOOKUP(A9690,list!B:C,2,FALSE),"")</f>
        <v/>
      </c>
      <c r="D9690" s="24" t="str">
        <f>_xlfn.IFNA(VLOOKUP(C9690,list!$G$2:$I$10,2,FALSE),"")</f>
        <v/>
      </c>
      <c r="E9690" s="24" t="str">
        <f>_xlfn.IFNA(VLOOKUP(C9690,list!G:I,3,FALSE),"")</f>
        <v/>
      </c>
      <c r="O9690" s="26" t="str">
        <f t="shared" si="757"/>
        <v/>
      </c>
      <c r="P9690" s="28" t="str">
        <f t="shared" si="761"/>
        <v/>
      </c>
      <c r="Q9690" s="24" t="str">
        <f t="shared" si="758"/>
        <v/>
      </c>
      <c r="R9690" s="24" t="str">
        <f t="shared" si="759"/>
        <v/>
      </c>
      <c r="S9690" s="27" t="str">
        <f t="shared" si="760"/>
        <v/>
      </c>
    </row>
    <row r="9691" spans="2:19" x14ac:dyDescent="0.3">
      <c r="B9691" s="24" t="str">
        <f>_xlfn.IFNA(VLOOKUP(A9691,list!B:C,2,FALSE),"")</f>
        <v/>
      </c>
      <c r="D9691" s="24" t="str">
        <f>_xlfn.IFNA(VLOOKUP(C9691,list!$G$2:$I$10,2,FALSE),"")</f>
        <v/>
      </c>
      <c r="E9691" s="24" t="str">
        <f>_xlfn.IFNA(VLOOKUP(C9691,list!G:I,3,FALSE),"")</f>
        <v/>
      </c>
      <c r="O9691" s="26" t="str">
        <f t="shared" si="757"/>
        <v/>
      </c>
      <c r="P9691" s="28" t="str">
        <f t="shared" si="761"/>
        <v/>
      </c>
      <c r="Q9691" s="24" t="str">
        <f t="shared" si="758"/>
        <v/>
      </c>
      <c r="R9691" s="24" t="str">
        <f t="shared" si="759"/>
        <v/>
      </c>
      <c r="S9691" s="27" t="str">
        <f t="shared" si="760"/>
        <v/>
      </c>
    </row>
    <row r="9692" spans="2:19" x14ac:dyDescent="0.3">
      <c r="B9692" s="24" t="str">
        <f>_xlfn.IFNA(VLOOKUP(A9692,list!B:C,2,FALSE),"")</f>
        <v/>
      </c>
      <c r="D9692" s="24" t="str">
        <f>_xlfn.IFNA(VLOOKUP(C9692,list!$G$2:$I$10,2,FALSE),"")</f>
        <v/>
      </c>
      <c r="E9692" s="24" t="str">
        <f>_xlfn.IFNA(VLOOKUP(C9692,list!G:I,3,FALSE),"")</f>
        <v/>
      </c>
      <c r="O9692" s="26" t="str">
        <f t="shared" si="757"/>
        <v/>
      </c>
      <c r="P9692" s="28" t="str">
        <f t="shared" si="761"/>
        <v/>
      </c>
      <c r="Q9692" s="24" t="str">
        <f t="shared" si="758"/>
        <v/>
      </c>
      <c r="R9692" s="24" t="str">
        <f t="shared" si="759"/>
        <v/>
      </c>
      <c r="S9692" s="27" t="str">
        <f t="shared" si="760"/>
        <v/>
      </c>
    </row>
    <row r="9693" spans="2:19" x14ac:dyDescent="0.3">
      <c r="B9693" s="24" t="str">
        <f>_xlfn.IFNA(VLOOKUP(A9693,list!B:C,2,FALSE),"")</f>
        <v/>
      </c>
      <c r="D9693" s="24" t="str">
        <f>_xlfn.IFNA(VLOOKUP(C9693,list!$G$2:$I$10,2,FALSE),"")</f>
        <v/>
      </c>
      <c r="E9693" s="24" t="str">
        <f>_xlfn.IFNA(VLOOKUP(C9693,list!G:I,3,FALSE),"")</f>
        <v/>
      </c>
      <c r="O9693" s="26" t="str">
        <f t="shared" si="757"/>
        <v/>
      </c>
      <c r="P9693" s="28" t="str">
        <f t="shared" si="761"/>
        <v/>
      </c>
      <c r="Q9693" s="24" t="str">
        <f t="shared" si="758"/>
        <v/>
      </c>
      <c r="R9693" s="24" t="str">
        <f t="shared" si="759"/>
        <v/>
      </c>
      <c r="S9693" s="27" t="str">
        <f t="shared" si="760"/>
        <v/>
      </c>
    </row>
    <row r="9694" spans="2:19" x14ac:dyDescent="0.3">
      <c r="B9694" s="24" t="str">
        <f>_xlfn.IFNA(VLOOKUP(A9694,list!B:C,2,FALSE),"")</f>
        <v/>
      </c>
      <c r="D9694" s="24" t="str">
        <f>_xlfn.IFNA(VLOOKUP(C9694,list!$G$2:$I$10,2,FALSE),"")</f>
        <v/>
      </c>
      <c r="E9694" s="24" t="str">
        <f>_xlfn.IFNA(VLOOKUP(C9694,list!G:I,3,FALSE),"")</f>
        <v/>
      </c>
      <c r="O9694" s="26" t="str">
        <f t="shared" si="757"/>
        <v/>
      </c>
      <c r="P9694" s="28" t="str">
        <f t="shared" si="761"/>
        <v/>
      </c>
      <c r="Q9694" s="24" t="str">
        <f t="shared" si="758"/>
        <v/>
      </c>
      <c r="R9694" s="24" t="str">
        <f t="shared" si="759"/>
        <v/>
      </c>
      <c r="S9694" s="27" t="str">
        <f t="shared" si="760"/>
        <v/>
      </c>
    </row>
    <row r="9695" spans="2:19" x14ac:dyDescent="0.3">
      <c r="B9695" s="24" t="str">
        <f>_xlfn.IFNA(VLOOKUP(A9695,list!B:C,2,FALSE),"")</f>
        <v/>
      </c>
      <c r="D9695" s="24" t="str">
        <f>_xlfn.IFNA(VLOOKUP(C9695,list!$G$2:$I$10,2,FALSE),"")</f>
        <v/>
      </c>
      <c r="E9695" s="24" t="str">
        <f>_xlfn.IFNA(VLOOKUP(C9695,list!G:I,3,FALSE),"")</f>
        <v/>
      </c>
      <c r="O9695" s="26" t="str">
        <f t="shared" si="757"/>
        <v/>
      </c>
      <c r="P9695" s="28" t="str">
        <f t="shared" si="761"/>
        <v/>
      </c>
      <c r="Q9695" s="24" t="str">
        <f t="shared" si="758"/>
        <v/>
      </c>
      <c r="R9695" s="24" t="str">
        <f t="shared" si="759"/>
        <v/>
      </c>
      <c r="S9695" s="27" t="str">
        <f t="shared" si="760"/>
        <v/>
      </c>
    </row>
    <row r="9696" spans="2:19" x14ac:dyDescent="0.3">
      <c r="B9696" s="24" t="str">
        <f>_xlfn.IFNA(VLOOKUP(A9696,list!B:C,2,FALSE),"")</f>
        <v/>
      </c>
      <c r="D9696" s="24" t="str">
        <f>_xlfn.IFNA(VLOOKUP(C9696,list!$G$2:$I$10,2,FALSE),"")</f>
        <v/>
      </c>
      <c r="E9696" s="24" t="str">
        <f>_xlfn.IFNA(VLOOKUP(C9696,list!G:I,3,FALSE),"")</f>
        <v/>
      </c>
      <c r="O9696" s="26" t="str">
        <f t="shared" si="757"/>
        <v/>
      </c>
      <c r="P9696" s="28" t="str">
        <f t="shared" si="761"/>
        <v/>
      </c>
      <c r="Q9696" s="24" t="str">
        <f t="shared" si="758"/>
        <v/>
      </c>
      <c r="R9696" s="24" t="str">
        <f t="shared" si="759"/>
        <v/>
      </c>
      <c r="S9696" s="27" t="str">
        <f t="shared" si="760"/>
        <v/>
      </c>
    </row>
    <row r="9697" spans="2:19" x14ac:dyDescent="0.3">
      <c r="B9697" s="24" t="str">
        <f>_xlfn.IFNA(VLOOKUP(A9697,list!B:C,2,FALSE),"")</f>
        <v/>
      </c>
      <c r="D9697" s="24" t="str">
        <f>_xlfn.IFNA(VLOOKUP(C9697,list!$G$2:$I$10,2,FALSE),"")</f>
        <v/>
      </c>
      <c r="E9697" s="24" t="str">
        <f>_xlfn.IFNA(VLOOKUP(C9697,list!G:I,3,FALSE),"")</f>
        <v/>
      </c>
      <c r="O9697" s="26" t="str">
        <f t="shared" si="757"/>
        <v/>
      </c>
      <c r="P9697" s="28" t="str">
        <f t="shared" si="761"/>
        <v/>
      </c>
      <c r="Q9697" s="24" t="str">
        <f t="shared" si="758"/>
        <v/>
      </c>
      <c r="R9697" s="24" t="str">
        <f t="shared" si="759"/>
        <v/>
      </c>
      <c r="S9697" s="27" t="str">
        <f t="shared" si="760"/>
        <v/>
      </c>
    </row>
    <row r="9698" spans="2:19" x14ac:dyDescent="0.3">
      <c r="B9698" s="24" t="str">
        <f>_xlfn.IFNA(VLOOKUP(A9698,list!B:C,2,FALSE),"")</f>
        <v/>
      </c>
      <c r="D9698" s="24" t="str">
        <f>_xlfn.IFNA(VLOOKUP(C9698,list!$G$2:$I$10,2,FALSE),"")</f>
        <v/>
      </c>
      <c r="E9698" s="24" t="str">
        <f>_xlfn.IFNA(VLOOKUP(C9698,list!G:I,3,FALSE),"")</f>
        <v/>
      </c>
      <c r="O9698" s="26" t="str">
        <f t="shared" si="757"/>
        <v/>
      </c>
      <c r="P9698" s="28" t="str">
        <f t="shared" si="761"/>
        <v/>
      </c>
      <c r="Q9698" s="24" t="str">
        <f t="shared" si="758"/>
        <v/>
      </c>
      <c r="R9698" s="24" t="str">
        <f t="shared" si="759"/>
        <v/>
      </c>
      <c r="S9698" s="27" t="str">
        <f t="shared" si="760"/>
        <v/>
      </c>
    </row>
    <row r="9699" spans="2:19" x14ac:dyDescent="0.3">
      <c r="B9699" s="24" t="str">
        <f>_xlfn.IFNA(VLOOKUP(A9699,list!B:C,2,FALSE),"")</f>
        <v/>
      </c>
      <c r="D9699" s="24" t="str">
        <f>_xlfn.IFNA(VLOOKUP(C9699,list!$G$2:$I$10,2,FALSE),"")</f>
        <v/>
      </c>
      <c r="E9699" s="24" t="str">
        <f>_xlfn.IFNA(VLOOKUP(C9699,list!G:I,3,FALSE),"")</f>
        <v/>
      </c>
      <c r="O9699" s="26" t="str">
        <f t="shared" si="757"/>
        <v/>
      </c>
      <c r="P9699" s="28" t="str">
        <f t="shared" si="761"/>
        <v/>
      </c>
      <c r="Q9699" s="24" t="str">
        <f t="shared" si="758"/>
        <v/>
      </c>
      <c r="R9699" s="24" t="str">
        <f t="shared" si="759"/>
        <v/>
      </c>
      <c r="S9699" s="27" t="str">
        <f t="shared" si="760"/>
        <v/>
      </c>
    </row>
    <row r="9700" spans="2:19" x14ac:dyDescent="0.3">
      <c r="B9700" s="24" t="str">
        <f>_xlfn.IFNA(VLOOKUP(A9700,list!B:C,2,FALSE),"")</f>
        <v/>
      </c>
      <c r="D9700" s="24" t="str">
        <f>_xlfn.IFNA(VLOOKUP(C9700,list!$G$2:$I$10,2,FALSE),"")</f>
        <v/>
      </c>
      <c r="E9700" s="24" t="str">
        <f>_xlfn.IFNA(VLOOKUP(C9700,list!G:I,3,FALSE),"")</f>
        <v/>
      </c>
      <c r="O9700" s="26" t="str">
        <f t="shared" si="757"/>
        <v/>
      </c>
      <c r="P9700" s="28" t="str">
        <f t="shared" si="761"/>
        <v/>
      </c>
      <c r="Q9700" s="24" t="str">
        <f t="shared" si="758"/>
        <v/>
      </c>
      <c r="R9700" s="24" t="str">
        <f t="shared" si="759"/>
        <v/>
      </c>
      <c r="S9700" s="27" t="str">
        <f t="shared" si="760"/>
        <v/>
      </c>
    </row>
    <row r="9701" spans="2:19" x14ac:dyDescent="0.3">
      <c r="B9701" s="24" t="str">
        <f>_xlfn.IFNA(VLOOKUP(A9701,list!B:C,2,FALSE),"")</f>
        <v/>
      </c>
      <c r="D9701" s="24" t="str">
        <f>_xlfn.IFNA(VLOOKUP(C9701,list!$G$2:$I$10,2,FALSE),"")</f>
        <v/>
      </c>
      <c r="E9701" s="24" t="str">
        <f>_xlfn.IFNA(VLOOKUP(C9701,list!G:I,3,FALSE),"")</f>
        <v/>
      </c>
      <c r="O9701" s="26" t="str">
        <f t="shared" si="757"/>
        <v/>
      </c>
      <c r="P9701" s="28" t="str">
        <f t="shared" si="761"/>
        <v/>
      </c>
      <c r="Q9701" s="24" t="str">
        <f t="shared" si="758"/>
        <v/>
      </c>
      <c r="R9701" s="24" t="str">
        <f t="shared" si="759"/>
        <v/>
      </c>
      <c r="S9701" s="27" t="str">
        <f t="shared" si="760"/>
        <v/>
      </c>
    </row>
    <row r="9702" spans="2:19" x14ac:dyDescent="0.3">
      <c r="B9702" s="24" t="str">
        <f>_xlfn.IFNA(VLOOKUP(A9702,list!B:C,2,FALSE),"")</f>
        <v/>
      </c>
      <c r="D9702" s="24" t="str">
        <f>_xlfn.IFNA(VLOOKUP(C9702,list!$G$2:$I$10,2,FALSE),"")</f>
        <v/>
      </c>
      <c r="E9702" s="24" t="str">
        <f>_xlfn.IFNA(VLOOKUP(C9702,list!G:I,3,FALSE),"")</f>
        <v/>
      </c>
      <c r="O9702" s="26" t="str">
        <f t="shared" si="757"/>
        <v/>
      </c>
      <c r="P9702" s="28" t="str">
        <f t="shared" si="761"/>
        <v/>
      </c>
      <c r="Q9702" s="24" t="str">
        <f t="shared" si="758"/>
        <v/>
      </c>
      <c r="R9702" s="24" t="str">
        <f t="shared" si="759"/>
        <v/>
      </c>
      <c r="S9702" s="27" t="str">
        <f t="shared" si="760"/>
        <v/>
      </c>
    </row>
    <row r="9703" spans="2:19" x14ac:dyDescent="0.3">
      <c r="B9703" s="24" t="str">
        <f>_xlfn.IFNA(VLOOKUP(A9703,list!B:C,2,FALSE),"")</f>
        <v/>
      </c>
      <c r="D9703" s="24" t="str">
        <f>_xlfn.IFNA(VLOOKUP(C9703,list!$G$2:$I$10,2,FALSE),"")</f>
        <v/>
      </c>
      <c r="E9703" s="24" t="str">
        <f>_xlfn.IFNA(VLOOKUP(C9703,list!G:I,3,FALSE),"")</f>
        <v/>
      </c>
      <c r="O9703" s="26" t="str">
        <f t="shared" si="757"/>
        <v/>
      </c>
      <c r="P9703" s="28" t="str">
        <f t="shared" si="761"/>
        <v/>
      </c>
      <c r="Q9703" s="24" t="str">
        <f t="shared" si="758"/>
        <v/>
      </c>
      <c r="R9703" s="24" t="str">
        <f t="shared" si="759"/>
        <v/>
      </c>
      <c r="S9703" s="27" t="str">
        <f t="shared" si="760"/>
        <v/>
      </c>
    </row>
    <row r="9704" spans="2:19" x14ac:dyDescent="0.3">
      <c r="B9704" s="24" t="str">
        <f>_xlfn.IFNA(VLOOKUP(A9704,list!B:C,2,FALSE),"")</f>
        <v/>
      </c>
      <c r="D9704" s="24" t="str">
        <f>_xlfn.IFNA(VLOOKUP(C9704,list!$G$2:$I$10,2,FALSE),"")</f>
        <v/>
      </c>
      <c r="E9704" s="24" t="str">
        <f>_xlfn.IFNA(VLOOKUP(C9704,list!G:I,3,FALSE),"")</f>
        <v/>
      </c>
      <c r="O9704" s="26" t="str">
        <f t="shared" si="757"/>
        <v/>
      </c>
      <c r="P9704" s="28" t="str">
        <f t="shared" si="761"/>
        <v/>
      </c>
      <c r="Q9704" s="24" t="str">
        <f t="shared" si="758"/>
        <v/>
      </c>
      <c r="R9704" s="24" t="str">
        <f t="shared" si="759"/>
        <v/>
      </c>
      <c r="S9704" s="27" t="str">
        <f t="shared" si="760"/>
        <v/>
      </c>
    </row>
    <row r="9705" spans="2:19" x14ac:dyDescent="0.3">
      <c r="B9705" s="24" t="str">
        <f>_xlfn.IFNA(VLOOKUP(A9705,list!B:C,2,FALSE),"")</f>
        <v/>
      </c>
      <c r="D9705" s="24" t="str">
        <f>_xlfn.IFNA(VLOOKUP(C9705,list!$G$2:$I$10,2,FALSE),"")</f>
        <v/>
      </c>
      <c r="E9705" s="24" t="str">
        <f>_xlfn.IFNA(VLOOKUP(C9705,list!G:I,3,FALSE),"")</f>
        <v/>
      </c>
      <c r="O9705" s="26" t="str">
        <f t="shared" si="757"/>
        <v/>
      </c>
      <c r="P9705" s="28" t="str">
        <f t="shared" si="761"/>
        <v/>
      </c>
      <c r="Q9705" s="24" t="str">
        <f t="shared" si="758"/>
        <v/>
      </c>
      <c r="R9705" s="24" t="str">
        <f t="shared" si="759"/>
        <v/>
      </c>
      <c r="S9705" s="27" t="str">
        <f t="shared" si="760"/>
        <v/>
      </c>
    </row>
    <row r="9706" spans="2:19" x14ac:dyDescent="0.3">
      <c r="B9706" s="24" t="str">
        <f>_xlfn.IFNA(VLOOKUP(A9706,list!B:C,2,FALSE),"")</f>
        <v/>
      </c>
      <c r="D9706" s="24" t="str">
        <f>_xlfn.IFNA(VLOOKUP(C9706,list!$G$2:$I$10,2,FALSE),"")</f>
        <v/>
      </c>
      <c r="E9706" s="24" t="str">
        <f>_xlfn.IFNA(VLOOKUP(C9706,list!G:I,3,FALSE),"")</f>
        <v/>
      </c>
      <c r="O9706" s="26" t="str">
        <f t="shared" si="757"/>
        <v/>
      </c>
      <c r="P9706" s="28" t="str">
        <f t="shared" si="761"/>
        <v/>
      </c>
      <c r="Q9706" s="24" t="str">
        <f t="shared" si="758"/>
        <v/>
      </c>
      <c r="R9706" s="24" t="str">
        <f t="shared" si="759"/>
        <v/>
      </c>
      <c r="S9706" s="27" t="str">
        <f t="shared" si="760"/>
        <v/>
      </c>
    </row>
    <row r="9707" spans="2:19" x14ac:dyDescent="0.3">
      <c r="B9707" s="24" t="str">
        <f>_xlfn.IFNA(VLOOKUP(A9707,list!B:C,2,FALSE),"")</f>
        <v/>
      </c>
      <c r="D9707" s="24" t="str">
        <f>_xlfn.IFNA(VLOOKUP(C9707,list!$G$2:$I$10,2,FALSE),"")</f>
        <v/>
      </c>
      <c r="E9707" s="24" t="str">
        <f>_xlfn.IFNA(VLOOKUP(C9707,list!G:I,3,FALSE),"")</f>
        <v/>
      </c>
      <c r="O9707" s="26" t="str">
        <f t="shared" si="757"/>
        <v/>
      </c>
      <c r="P9707" s="28" t="str">
        <f t="shared" si="761"/>
        <v/>
      </c>
      <c r="Q9707" s="24" t="str">
        <f t="shared" si="758"/>
        <v/>
      </c>
      <c r="R9707" s="24" t="str">
        <f t="shared" si="759"/>
        <v/>
      </c>
      <c r="S9707" s="27" t="str">
        <f t="shared" si="760"/>
        <v/>
      </c>
    </row>
    <row r="9708" spans="2:19" x14ac:dyDescent="0.3">
      <c r="B9708" s="24" t="str">
        <f>_xlfn.IFNA(VLOOKUP(A9708,list!B:C,2,FALSE),"")</f>
        <v/>
      </c>
      <c r="D9708" s="24" t="str">
        <f>_xlfn.IFNA(VLOOKUP(C9708,list!$G$2:$I$10,2,FALSE),"")</f>
        <v/>
      </c>
      <c r="E9708" s="24" t="str">
        <f>_xlfn.IFNA(VLOOKUP(C9708,list!G:I,3,FALSE),"")</f>
        <v/>
      </c>
      <c r="O9708" s="26" t="str">
        <f t="shared" si="757"/>
        <v/>
      </c>
      <c r="P9708" s="28" t="str">
        <f t="shared" si="761"/>
        <v/>
      </c>
      <c r="Q9708" s="24" t="str">
        <f t="shared" si="758"/>
        <v/>
      </c>
      <c r="R9708" s="24" t="str">
        <f t="shared" si="759"/>
        <v/>
      </c>
      <c r="S9708" s="27" t="str">
        <f t="shared" si="760"/>
        <v/>
      </c>
    </row>
    <row r="9709" spans="2:19" x14ac:dyDescent="0.3">
      <c r="B9709" s="24" t="str">
        <f>_xlfn.IFNA(VLOOKUP(A9709,list!B:C,2,FALSE),"")</f>
        <v/>
      </c>
      <c r="D9709" s="24" t="str">
        <f>_xlfn.IFNA(VLOOKUP(C9709,list!$G$2:$I$10,2,FALSE),"")</f>
        <v/>
      </c>
      <c r="E9709" s="24" t="str">
        <f>_xlfn.IFNA(VLOOKUP(C9709,list!G:I,3,FALSE),"")</f>
        <v/>
      </c>
      <c r="O9709" s="26" t="str">
        <f t="shared" si="757"/>
        <v/>
      </c>
      <c r="P9709" s="28" t="str">
        <f t="shared" si="761"/>
        <v/>
      </c>
      <c r="Q9709" s="24" t="str">
        <f t="shared" si="758"/>
        <v/>
      </c>
      <c r="R9709" s="24" t="str">
        <f t="shared" si="759"/>
        <v/>
      </c>
      <c r="S9709" s="27" t="str">
        <f t="shared" si="760"/>
        <v/>
      </c>
    </row>
    <row r="9710" spans="2:19" x14ac:dyDescent="0.3">
      <c r="B9710" s="24" t="str">
        <f>_xlfn.IFNA(VLOOKUP(A9710,list!B:C,2,FALSE),"")</f>
        <v/>
      </c>
      <c r="D9710" s="24" t="str">
        <f>_xlfn.IFNA(VLOOKUP(C9710,list!$G$2:$I$10,2,FALSE),"")</f>
        <v/>
      </c>
      <c r="E9710" s="24" t="str">
        <f>_xlfn.IFNA(VLOOKUP(C9710,list!G:I,3,FALSE),"")</f>
        <v/>
      </c>
      <c r="O9710" s="26" t="str">
        <f t="shared" si="757"/>
        <v/>
      </c>
      <c r="P9710" s="28" t="str">
        <f t="shared" si="761"/>
        <v/>
      </c>
      <c r="Q9710" s="24" t="str">
        <f t="shared" si="758"/>
        <v/>
      </c>
      <c r="R9710" s="24" t="str">
        <f t="shared" si="759"/>
        <v/>
      </c>
      <c r="S9710" s="27" t="str">
        <f t="shared" si="760"/>
        <v/>
      </c>
    </row>
    <row r="9711" spans="2:19" x14ac:dyDescent="0.3">
      <c r="B9711" s="24" t="str">
        <f>_xlfn.IFNA(VLOOKUP(A9711,list!B:C,2,FALSE),"")</f>
        <v/>
      </c>
      <c r="D9711" s="24" t="str">
        <f>_xlfn.IFNA(VLOOKUP(C9711,list!$G$2:$I$10,2,FALSE),"")</f>
        <v/>
      </c>
      <c r="E9711" s="24" t="str">
        <f>_xlfn.IFNA(VLOOKUP(C9711,list!G:I,3,FALSE),"")</f>
        <v/>
      </c>
      <c r="O9711" s="26" t="str">
        <f t="shared" si="757"/>
        <v/>
      </c>
      <c r="P9711" s="28" t="str">
        <f t="shared" si="761"/>
        <v/>
      </c>
      <c r="Q9711" s="24" t="str">
        <f t="shared" si="758"/>
        <v/>
      </c>
      <c r="R9711" s="24" t="str">
        <f t="shared" si="759"/>
        <v/>
      </c>
      <c r="S9711" s="27" t="str">
        <f t="shared" si="760"/>
        <v/>
      </c>
    </row>
    <row r="9712" spans="2:19" x14ac:dyDescent="0.3">
      <c r="B9712" s="24" t="str">
        <f>_xlfn.IFNA(VLOOKUP(A9712,list!B:C,2,FALSE),"")</f>
        <v/>
      </c>
      <c r="D9712" s="24" t="str">
        <f>_xlfn.IFNA(VLOOKUP(C9712,list!$G$2:$I$10,2,FALSE),"")</f>
        <v/>
      </c>
      <c r="E9712" s="24" t="str">
        <f>_xlfn.IFNA(VLOOKUP(C9712,list!G:I,3,FALSE),"")</f>
        <v/>
      </c>
      <c r="O9712" s="26" t="str">
        <f t="shared" si="757"/>
        <v/>
      </c>
      <c r="P9712" s="28" t="str">
        <f t="shared" si="761"/>
        <v/>
      </c>
      <c r="Q9712" s="24" t="str">
        <f t="shared" si="758"/>
        <v/>
      </c>
      <c r="R9712" s="24" t="str">
        <f t="shared" si="759"/>
        <v/>
      </c>
      <c r="S9712" s="27" t="str">
        <f t="shared" si="760"/>
        <v/>
      </c>
    </row>
    <row r="9713" spans="2:19" x14ac:dyDescent="0.3">
      <c r="B9713" s="24" t="str">
        <f>_xlfn.IFNA(VLOOKUP(A9713,list!B:C,2,FALSE),"")</f>
        <v/>
      </c>
      <c r="D9713" s="24" t="str">
        <f>_xlfn.IFNA(VLOOKUP(C9713,list!$G$2:$I$10,2,FALSE),"")</f>
        <v/>
      </c>
      <c r="E9713" s="24" t="str">
        <f>_xlfn.IFNA(VLOOKUP(C9713,list!G:I,3,FALSE),"")</f>
        <v/>
      </c>
      <c r="O9713" s="26" t="str">
        <f t="shared" si="757"/>
        <v/>
      </c>
      <c r="P9713" s="28" t="str">
        <f t="shared" si="761"/>
        <v/>
      </c>
      <c r="Q9713" s="24" t="str">
        <f t="shared" si="758"/>
        <v/>
      </c>
      <c r="R9713" s="24" t="str">
        <f t="shared" si="759"/>
        <v/>
      </c>
      <c r="S9713" s="27" t="str">
        <f t="shared" si="760"/>
        <v/>
      </c>
    </row>
    <row r="9714" spans="2:19" x14ac:dyDescent="0.3">
      <c r="B9714" s="24" t="str">
        <f>_xlfn.IFNA(VLOOKUP(A9714,list!B:C,2,FALSE),"")</f>
        <v/>
      </c>
      <c r="D9714" s="24" t="str">
        <f>_xlfn.IFNA(VLOOKUP(C9714,list!$G$2:$I$10,2,FALSE),"")</f>
        <v/>
      </c>
      <c r="E9714" s="24" t="str">
        <f>_xlfn.IFNA(VLOOKUP(C9714,list!G:I,3,FALSE),"")</f>
        <v/>
      </c>
      <c r="O9714" s="26" t="str">
        <f t="shared" si="757"/>
        <v/>
      </c>
      <c r="P9714" s="28" t="str">
        <f t="shared" si="761"/>
        <v/>
      </c>
      <c r="Q9714" s="24" t="str">
        <f t="shared" si="758"/>
        <v/>
      </c>
      <c r="R9714" s="24" t="str">
        <f t="shared" si="759"/>
        <v/>
      </c>
      <c r="S9714" s="27" t="str">
        <f t="shared" si="760"/>
        <v/>
      </c>
    </row>
    <row r="9715" spans="2:19" x14ac:dyDescent="0.3">
      <c r="B9715" s="24" t="str">
        <f>_xlfn.IFNA(VLOOKUP(A9715,list!B:C,2,FALSE),"")</f>
        <v/>
      </c>
      <c r="D9715" s="24" t="str">
        <f>_xlfn.IFNA(VLOOKUP(C9715,list!$G$2:$I$10,2,FALSE),"")</f>
        <v/>
      </c>
      <c r="E9715" s="24" t="str">
        <f>_xlfn.IFNA(VLOOKUP(C9715,list!G:I,3,FALSE),"")</f>
        <v/>
      </c>
      <c r="O9715" s="26" t="str">
        <f t="shared" si="757"/>
        <v/>
      </c>
      <c r="P9715" s="28" t="str">
        <f t="shared" si="761"/>
        <v/>
      </c>
      <c r="Q9715" s="24" t="str">
        <f t="shared" si="758"/>
        <v/>
      </c>
      <c r="R9715" s="24" t="str">
        <f t="shared" si="759"/>
        <v/>
      </c>
      <c r="S9715" s="27" t="str">
        <f t="shared" si="760"/>
        <v/>
      </c>
    </row>
    <row r="9716" spans="2:19" x14ac:dyDescent="0.3">
      <c r="B9716" s="24" t="str">
        <f>_xlfn.IFNA(VLOOKUP(A9716,list!B:C,2,FALSE),"")</f>
        <v/>
      </c>
      <c r="D9716" s="24" t="str">
        <f>_xlfn.IFNA(VLOOKUP(C9716,list!$G$2:$I$10,2,FALSE),"")</f>
        <v/>
      </c>
      <c r="E9716" s="24" t="str">
        <f>_xlfn.IFNA(VLOOKUP(C9716,list!G:I,3,FALSE),"")</f>
        <v/>
      </c>
      <c r="O9716" s="26" t="str">
        <f t="shared" si="757"/>
        <v/>
      </c>
      <c r="P9716" s="28" t="str">
        <f t="shared" si="761"/>
        <v/>
      </c>
      <c r="Q9716" s="24" t="str">
        <f t="shared" si="758"/>
        <v/>
      </c>
      <c r="R9716" s="24" t="str">
        <f t="shared" si="759"/>
        <v/>
      </c>
      <c r="S9716" s="27" t="str">
        <f t="shared" si="760"/>
        <v/>
      </c>
    </row>
    <row r="9717" spans="2:19" x14ac:dyDescent="0.3">
      <c r="B9717" s="24" t="str">
        <f>_xlfn.IFNA(VLOOKUP(A9717,list!B:C,2,FALSE),"")</f>
        <v/>
      </c>
      <c r="D9717" s="24" t="str">
        <f>_xlfn.IFNA(VLOOKUP(C9717,list!$G$2:$I$10,2,FALSE),"")</f>
        <v/>
      </c>
      <c r="E9717" s="24" t="str">
        <f>_xlfn.IFNA(VLOOKUP(C9717,list!G:I,3,FALSE),"")</f>
        <v/>
      </c>
      <c r="O9717" s="26" t="str">
        <f t="shared" si="757"/>
        <v/>
      </c>
      <c r="P9717" s="28" t="str">
        <f t="shared" si="761"/>
        <v/>
      </c>
      <c r="Q9717" s="24" t="str">
        <f t="shared" si="758"/>
        <v/>
      </c>
      <c r="R9717" s="24" t="str">
        <f t="shared" si="759"/>
        <v/>
      </c>
      <c r="S9717" s="27" t="str">
        <f t="shared" si="760"/>
        <v/>
      </c>
    </row>
    <row r="9718" spans="2:19" x14ac:dyDescent="0.3">
      <c r="B9718" s="24" t="str">
        <f>_xlfn.IFNA(VLOOKUP(A9718,list!B:C,2,FALSE),"")</f>
        <v/>
      </c>
      <c r="D9718" s="24" t="str">
        <f>_xlfn.IFNA(VLOOKUP(C9718,list!$G$2:$I$10,2,FALSE),"")</f>
        <v/>
      </c>
      <c r="E9718" s="24" t="str">
        <f>_xlfn.IFNA(VLOOKUP(C9718,list!G:I,3,FALSE),"")</f>
        <v/>
      </c>
      <c r="O9718" s="26" t="str">
        <f t="shared" si="757"/>
        <v/>
      </c>
      <c r="P9718" s="28" t="str">
        <f t="shared" si="761"/>
        <v/>
      </c>
      <c r="Q9718" s="24" t="str">
        <f t="shared" si="758"/>
        <v/>
      </c>
      <c r="R9718" s="24" t="str">
        <f t="shared" si="759"/>
        <v/>
      </c>
      <c r="S9718" s="27" t="str">
        <f t="shared" si="760"/>
        <v/>
      </c>
    </row>
    <row r="9719" spans="2:19" x14ac:dyDescent="0.3">
      <c r="B9719" s="24" t="str">
        <f>_xlfn.IFNA(VLOOKUP(A9719,list!B:C,2,FALSE),"")</f>
        <v/>
      </c>
      <c r="D9719" s="24" t="str">
        <f>_xlfn.IFNA(VLOOKUP(C9719,list!$G$2:$I$10,2,FALSE),"")</f>
        <v/>
      </c>
      <c r="E9719" s="24" t="str">
        <f>_xlfn.IFNA(VLOOKUP(C9719,list!G:I,3,FALSE),"")</f>
        <v/>
      </c>
      <c r="O9719" s="26" t="str">
        <f t="shared" si="757"/>
        <v/>
      </c>
      <c r="P9719" s="28" t="str">
        <f t="shared" si="761"/>
        <v/>
      </c>
      <c r="Q9719" s="24" t="str">
        <f t="shared" si="758"/>
        <v/>
      </c>
      <c r="R9719" s="24" t="str">
        <f t="shared" si="759"/>
        <v/>
      </c>
      <c r="S9719" s="27" t="str">
        <f t="shared" si="760"/>
        <v/>
      </c>
    </row>
    <row r="9720" spans="2:19" x14ac:dyDescent="0.3">
      <c r="B9720" s="24" t="str">
        <f>_xlfn.IFNA(VLOOKUP(A9720,list!B:C,2,FALSE),"")</f>
        <v/>
      </c>
      <c r="D9720" s="24" t="str">
        <f>_xlfn.IFNA(VLOOKUP(C9720,list!$G$2:$I$10,2,FALSE),"")</f>
        <v/>
      </c>
      <c r="E9720" s="24" t="str">
        <f>_xlfn.IFNA(VLOOKUP(C9720,list!G:I,3,FALSE),"")</f>
        <v/>
      </c>
      <c r="O9720" s="26" t="str">
        <f t="shared" si="757"/>
        <v/>
      </c>
      <c r="P9720" s="28" t="str">
        <f t="shared" si="761"/>
        <v/>
      </c>
      <c r="Q9720" s="24" t="str">
        <f t="shared" si="758"/>
        <v/>
      </c>
      <c r="R9720" s="24" t="str">
        <f t="shared" si="759"/>
        <v/>
      </c>
      <c r="S9720" s="27" t="str">
        <f t="shared" si="760"/>
        <v/>
      </c>
    </row>
    <row r="9721" spans="2:19" x14ac:dyDescent="0.3">
      <c r="B9721" s="24" t="str">
        <f>_xlfn.IFNA(VLOOKUP(A9721,list!B:C,2,FALSE),"")</f>
        <v/>
      </c>
      <c r="D9721" s="24" t="str">
        <f>_xlfn.IFNA(VLOOKUP(C9721,list!$G$2:$I$10,2,FALSE),"")</f>
        <v/>
      </c>
      <c r="E9721" s="24" t="str">
        <f>_xlfn.IFNA(VLOOKUP(C9721,list!G:I,3,FALSE),"")</f>
        <v/>
      </c>
      <c r="O9721" s="26" t="str">
        <f t="shared" si="757"/>
        <v/>
      </c>
      <c r="P9721" s="28" t="str">
        <f t="shared" si="761"/>
        <v/>
      </c>
      <c r="Q9721" s="24" t="str">
        <f t="shared" si="758"/>
        <v/>
      </c>
      <c r="R9721" s="24" t="str">
        <f t="shared" si="759"/>
        <v/>
      </c>
      <c r="S9721" s="27" t="str">
        <f t="shared" si="760"/>
        <v/>
      </c>
    </row>
    <row r="9722" spans="2:19" x14ac:dyDescent="0.3">
      <c r="B9722" s="24" t="str">
        <f>_xlfn.IFNA(VLOOKUP(A9722,list!B:C,2,FALSE),"")</f>
        <v/>
      </c>
      <c r="D9722" s="24" t="str">
        <f>_xlfn.IFNA(VLOOKUP(C9722,list!$G$2:$I$10,2,FALSE),"")</f>
        <v/>
      </c>
      <c r="E9722" s="24" t="str">
        <f>_xlfn.IFNA(VLOOKUP(C9722,list!G:I,3,FALSE),"")</f>
        <v/>
      </c>
      <c r="O9722" s="26" t="str">
        <f t="shared" si="757"/>
        <v/>
      </c>
      <c r="P9722" s="28" t="str">
        <f t="shared" si="761"/>
        <v/>
      </c>
      <c r="Q9722" s="24" t="str">
        <f t="shared" si="758"/>
        <v/>
      </c>
      <c r="R9722" s="24" t="str">
        <f t="shared" si="759"/>
        <v/>
      </c>
      <c r="S9722" s="27" t="str">
        <f t="shared" si="760"/>
        <v/>
      </c>
    </row>
    <row r="9723" spans="2:19" x14ac:dyDescent="0.3">
      <c r="B9723" s="24" t="str">
        <f>_xlfn.IFNA(VLOOKUP(A9723,list!B:C,2,FALSE),"")</f>
        <v/>
      </c>
      <c r="D9723" s="24" t="str">
        <f>_xlfn.IFNA(VLOOKUP(C9723,list!$G$2:$I$10,2,FALSE),"")</f>
        <v/>
      </c>
      <c r="E9723" s="24" t="str">
        <f>_xlfn.IFNA(VLOOKUP(C9723,list!G:I,3,FALSE),"")</f>
        <v/>
      </c>
      <c r="O9723" s="26" t="str">
        <f t="shared" si="757"/>
        <v/>
      </c>
      <c r="P9723" s="28" t="str">
        <f t="shared" si="761"/>
        <v/>
      </c>
      <c r="Q9723" s="24" t="str">
        <f t="shared" si="758"/>
        <v/>
      </c>
      <c r="R9723" s="24" t="str">
        <f t="shared" si="759"/>
        <v/>
      </c>
      <c r="S9723" s="27" t="str">
        <f t="shared" si="760"/>
        <v/>
      </c>
    </row>
    <row r="9724" spans="2:19" x14ac:dyDescent="0.3">
      <c r="B9724" s="24" t="str">
        <f>_xlfn.IFNA(VLOOKUP(A9724,list!B:C,2,FALSE),"")</f>
        <v/>
      </c>
      <c r="D9724" s="24" t="str">
        <f>_xlfn.IFNA(VLOOKUP(C9724,list!$G$2:$I$10,2,FALSE),"")</f>
        <v/>
      </c>
      <c r="E9724" s="24" t="str">
        <f>_xlfn.IFNA(VLOOKUP(C9724,list!G:I,3,FALSE),"")</f>
        <v/>
      </c>
      <c r="O9724" s="26" t="str">
        <f t="shared" si="757"/>
        <v/>
      </c>
      <c r="P9724" s="28" t="str">
        <f t="shared" si="761"/>
        <v/>
      </c>
      <c r="Q9724" s="24" t="str">
        <f t="shared" si="758"/>
        <v/>
      </c>
      <c r="R9724" s="24" t="str">
        <f t="shared" si="759"/>
        <v/>
      </c>
      <c r="S9724" s="27" t="str">
        <f t="shared" si="760"/>
        <v/>
      </c>
    </row>
    <row r="9725" spans="2:19" x14ac:dyDescent="0.3">
      <c r="B9725" s="24" t="str">
        <f>_xlfn.IFNA(VLOOKUP(A9725,list!B:C,2,FALSE),"")</f>
        <v/>
      </c>
      <c r="D9725" s="24" t="str">
        <f>_xlfn.IFNA(VLOOKUP(C9725,list!$G$2:$I$10,2,FALSE),"")</f>
        <v/>
      </c>
      <c r="E9725" s="24" t="str">
        <f>_xlfn.IFNA(VLOOKUP(C9725,list!G:I,3,FALSE),"")</f>
        <v/>
      </c>
      <c r="O9725" s="26" t="str">
        <f t="shared" si="757"/>
        <v/>
      </c>
      <c r="P9725" s="28" t="str">
        <f t="shared" si="761"/>
        <v/>
      </c>
      <c r="Q9725" s="24" t="str">
        <f t="shared" si="758"/>
        <v/>
      </c>
      <c r="R9725" s="24" t="str">
        <f t="shared" si="759"/>
        <v/>
      </c>
      <c r="S9725" s="27" t="str">
        <f t="shared" si="760"/>
        <v/>
      </c>
    </row>
    <row r="9726" spans="2:19" x14ac:dyDescent="0.3">
      <c r="B9726" s="24" t="str">
        <f>_xlfn.IFNA(VLOOKUP(A9726,list!B:C,2,FALSE),"")</f>
        <v/>
      </c>
      <c r="D9726" s="24" t="str">
        <f>_xlfn.IFNA(VLOOKUP(C9726,list!$G$2:$I$10,2,FALSE),"")</f>
        <v/>
      </c>
      <c r="E9726" s="24" t="str">
        <f>_xlfn.IFNA(VLOOKUP(C9726,list!G:I,3,FALSE),"")</f>
        <v/>
      </c>
      <c r="O9726" s="26" t="str">
        <f t="shared" si="757"/>
        <v/>
      </c>
      <c r="P9726" s="28" t="str">
        <f t="shared" si="761"/>
        <v/>
      </c>
      <c r="Q9726" s="24" t="str">
        <f t="shared" si="758"/>
        <v/>
      </c>
      <c r="R9726" s="24" t="str">
        <f t="shared" si="759"/>
        <v/>
      </c>
      <c r="S9726" s="27" t="str">
        <f t="shared" si="760"/>
        <v/>
      </c>
    </row>
    <row r="9727" spans="2:19" x14ac:dyDescent="0.3">
      <c r="B9727" s="24" t="str">
        <f>_xlfn.IFNA(VLOOKUP(A9727,list!B:C,2,FALSE),"")</f>
        <v/>
      </c>
      <c r="D9727" s="24" t="str">
        <f>_xlfn.IFNA(VLOOKUP(C9727,list!$G$2:$I$10,2,FALSE),"")</f>
        <v/>
      </c>
      <c r="E9727" s="24" t="str">
        <f>_xlfn.IFNA(VLOOKUP(C9727,list!G:I,3,FALSE),"")</f>
        <v/>
      </c>
      <c r="O9727" s="26" t="str">
        <f t="shared" si="757"/>
        <v/>
      </c>
      <c r="P9727" s="28" t="str">
        <f t="shared" si="761"/>
        <v/>
      </c>
      <c r="Q9727" s="24" t="str">
        <f t="shared" si="758"/>
        <v/>
      </c>
      <c r="R9727" s="24" t="str">
        <f t="shared" si="759"/>
        <v/>
      </c>
      <c r="S9727" s="27" t="str">
        <f t="shared" si="760"/>
        <v/>
      </c>
    </row>
    <row r="9728" spans="2:19" x14ac:dyDescent="0.3">
      <c r="B9728" s="24" t="str">
        <f>_xlfn.IFNA(VLOOKUP(A9728,list!B:C,2,FALSE),"")</f>
        <v/>
      </c>
      <c r="D9728" s="24" t="str">
        <f>_xlfn.IFNA(VLOOKUP(C9728,list!$G$2:$I$10,2,FALSE),"")</f>
        <v/>
      </c>
      <c r="E9728" s="24" t="str">
        <f>_xlfn.IFNA(VLOOKUP(C9728,list!G:I,3,FALSE),"")</f>
        <v/>
      </c>
      <c r="O9728" s="26" t="str">
        <f t="shared" si="757"/>
        <v/>
      </c>
      <c r="P9728" s="28" t="str">
        <f t="shared" si="761"/>
        <v/>
      </c>
      <c r="Q9728" s="24" t="str">
        <f t="shared" si="758"/>
        <v/>
      </c>
      <c r="R9728" s="24" t="str">
        <f t="shared" si="759"/>
        <v/>
      </c>
      <c r="S9728" s="27" t="str">
        <f t="shared" si="760"/>
        <v/>
      </c>
    </row>
    <row r="9729" spans="2:19" x14ac:dyDescent="0.3">
      <c r="B9729" s="24" t="str">
        <f>_xlfn.IFNA(VLOOKUP(A9729,list!B:C,2,FALSE),"")</f>
        <v/>
      </c>
      <c r="D9729" s="24" t="str">
        <f>_xlfn.IFNA(VLOOKUP(C9729,list!$G$2:$I$10,2,FALSE),"")</f>
        <v/>
      </c>
      <c r="E9729" s="24" t="str">
        <f>_xlfn.IFNA(VLOOKUP(C9729,list!G:I,3,FALSE),"")</f>
        <v/>
      </c>
      <c r="O9729" s="26" t="str">
        <f t="shared" si="757"/>
        <v/>
      </c>
      <c r="P9729" s="28" t="str">
        <f t="shared" si="761"/>
        <v/>
      </c>
      <c r="Q9729" s="24" t="str">
        <f t="shared" si="758"/>
        <v/>
      </c>
      <c r="R9729" s="24" t="str">
        <f t="shared" si="759"/>
        <v/>
      </c>
      <c r="S9729" s="27" t="str">
        <f t="shared" si="760"/>
        <v/>
      </c>
    </row>
    <row r="9730" spans="2:19" x14ac:dyDescent="0.3">
      <c r="B9730" s="24" t="str">
        <f>_xlfn.IFNA(VLOOKUP(A9730,list!B:C,2,FALSE),"")</f>
        <v/>
      </c>
      <c r="D9730" s="24" t="str">
        <f>_xlfn.IFNA(VLOOKUP(C9730,list!$G$2:$I$10,2,FALSE),"")</f>
        <v/>
      </c>
      <c r="E9730" s="24" t="str">
        <f>_xlfn.IFNA(VLOOKUP(C9730,list!G:I,3,FALSE),"")</f>
        <v/>
      </c>
      <c r="O9730" s="26" t="str">
        <f t="shared" ref="O9730:O9793" si="762">IFERROR(IF(H9730="","",DATE(YEAR(H9730),MONTH(H9730),1)),"")</f>
        <v/>
      </c>
      <c r="P9730" s="28" t="str">
        <f t="shared" si="761"/>
        <v/>
      </c>
      <c r="Q9730" s="24" t="str">
        <f t="shared" ref="Q9730:Q9793" si="763">IFERROR(IF(J9730="","",MONTH(EOMONTH(J9730,(DAY(J9730)&gt;15)+0))),"")</f>
        <v/>
      </c>
      <c r="R9730" s="24" t="str">
        <f t="shared" ref="R9730:R9793" si="764">IFERROR(IF(J9730="","",IF(AND(MONTH(J9730)=12,Q9730=1),YEAR(J9730)+1,YEAR(J9730))),"")</f>
        <v/>
      </c>
      <c r="S9730" s="27" t="str">
        <f t="shared" ref="S9730:S9793" si="765">IF(OR(Q9730="",R9730=""),"",DATE(R9730,Q9730,1))</f>
        <v/>
      </c>
    </row>
    <row r="9731" spans="2:19" x14ac:dyDescent="0.3">
      <c r="B9731" s="24" t="str">
        <f>_xlfn.IFNA(VLOOKUP(A9731,list!B:C,2,FALSE),"")</f>
        <v/>
      </c>
      <c r="D9731" s="24" t="str">
        <f>_xlfn.IFNA(VLOOKUP(C9731,list!$G$2:$I$10,2,FALSE),"")</f>
        <v/>
      </c>
      <c r="E9731" s="24" t="str">
        <f>_xlfn.IFNA(VLOOKUP(C9731,list!G:I,3,FALSE),"")</f>
        <v/>
      </c>
      <c r="O9731" s="26" t="str">
        <f t="shared" si="762"/>
        <v/>
      </c>
      <c r="P9731" s="28" t="str">
        <f t="shared" ref="P9731:P9794" si="766">IFERROR(IF(J9731&gt;0,((J9731-H9731)/7),""),"")</f>
        <v/>
      </c>
      <c r="Q9731" s="24" t="str">
        <f t="shared" si="763"/>
        <v/>
      </c>
      <c r="R9731" s="24" t="str">
        <f t="shared" si="764"/>
        <v/>
      </c>
      <c r="S9731" s="27" t="str">
        <f t="shared" si="765"/>
        <v/>
      </c>
    </row>
    <row r="9732" spans="2:19" x14ac:dyDescent="0.3">
      <c r="B9732" s="24" t="str">
        <f>_xlfn.IFNA(VLOOKUP(A9732,list!B:C,2,FALSE),"")</f>
        <v/>
      </c>
      <c r="D9732" s="24" t="str">
        <f>_xlfn.IFNA(VLOOKUP(C9732,list!$G$2:$I$10,2,FALSE),"")</f>
        <v/>
      </c>
      <c r="E9732" s="24" t="str">
        <f>_xlfn.IFNA(VLOOKUP(C9732,list!G:I,3,FALSE),"")</f>
        <v/>
      </c>
      <c r="O9732" s="26" t="str">
        <f t="shared" si="762"/>
        <v/>
      </c>
      <c r="P9732" s="28" t="str">
        <f t="shared" si="766"/>
        <v/>
      </c>
      <c r="Q9732" s="24" t="str">
        <f t="shared" si="763"/>
        <v/>
      </c>
      <c r="R9732" s="24" t="str">
        <f t="shared" si="764"/>
        <v/>
      </c>
      <c r="S9732" s="27" t="str">
        <f t="shared" si="765"/>
        <v/>
      </c>
    </row>
    <row r="9733" spans="2:19" x14ac:dyDescent="0.3">
      <c r="B9733" s="24" t="str">
        <f>_xlfn.IFNA(VLOOKUP(A9733,list!B:C,2,FALSE),"")</f>
        <v/>
      </c>
      <c r="D9733" s="24" t="str">
        <f>_xlfn.IFNA(VLOOKUP(C9733,list!$G$2:$I$10,2,FALSE),"")</f>
        <v/>
      </c>
      <c r="E9733" s="24" t="str">
        <f>_xlfn.IFNA(VLOOKUP(C9733,list!G:I,3,FALSE),"")</f>
        <v/>
      </c>
      <c r="O9733" s="26" t="str">
        <f t="shared" si="762"/>
        <v/>
      </c>
      <c r="P9733" s="28" t="str">
        <f t="shared" si="766"/>
        <v/>
      </c>
      <c r="Q9733" s="24" t="str">
        <f t="shared" si="763"/>
        <v/>
      </c>
      <c r="R9733" s="24" t="str">
        <f t="shared" si="764"/>
        <v/>
      </c>
      <c r="S9733" s="27" t="str">
        <f t="shared" si="765"/>
        <v/>
      </c>
    </row>
    <row r="9734" spans="2:19" x14ac:dyDescent="0.3">
      <c r="B9734" s="24" t="str">
        <f>_xlfn.IFNA(VLOOKUP(A9734,list!B:C,2,FALSE),"")</f>
        <v/>
      </c>
      <c r="D9734" s="24" t="str">
        <f>_xlfn.IFNA(VLOOKUP(C9734,list!$G$2:$I$10,2,FALSE),"")</f>
        <v/>
      </c>
      <c r="E9734" s="24" t="str">
        <f>_xlfn.IFNA(VLOOKUP(C9734,list!G:I,3,FALSE),"")</f>
        <v/>
      </c>
      <c r="O9734" s="26" t="str">
        <f t="shared" si="762"/>
        <v/>
      </c>
      <c r="P9734" s="28" t="str">
        <f t="shared" si="766"/>
        <v/>
      </c>
      <c r="Q9734" s="24" t="str">
        <f t="shared" si="763"/>
        <v/>
      </c>
      <c r="R9734" s="24" t="str">
        <f t="shared" si="764"/>
        <v/>
      </c>
      <c r="S9734" s="27" t="str">
        <f t="shared" si="765"/>
        <v/>
      </c>
    </row>
    <row r="9735" spans="2:19" x14ac:dyDescent="0.3">
      <c r="B9735" s="24" t="str">
        <f>_xlfn.IFNA(VLOOKUP(A9735,list!B:C,2,FALSE),"")</f>
        <v/>
      </c>
      <c r="D9735" s="24" t="str">
        <f>_xlfn.IFNA(VLOOKUP(C9735,list!$G$2:$I$10,2,FALSE),"")</f>
        <v/>
      </c>
      <c r="E9735" s="24" t="str">
        <f>_xlfn.IFNA(VLOOKUP(C9735,list!G:I,3,FALSE),"")</f>
        <v/>
      </c>
      <c r="O9735" s="26" t="str">
        <f t="shared" si="762"/>
        <v/>
      </c>
      <c r="P9735" s="28" t="str">
        <f t="shared" si="766"/>
        <v/>
      </c>
      <c r="Q9735" s="24" t="str">
        <f t="shared" si="763"/>
        <v/>
      </c>
      <c r="R9735" s="24" t="str">
        <f t="shared" si="764"/>
        <v/>
      </c>
      <c r="S9735" s="27" t="str">
        <f t="shared" si="765"/>
        <v/>
      </c>
    </row>
    <row r="9736" spans="2:19" x14ac:dyDescent="0.3">
      <c r="B9736" s="24" t="str">
        <f>_xlfn.IFNA(VLOOKUP(A9736,list!B:C,2,FALSE),"")</f>
        <v/>
      </c>
      <c r="D9736" s="24" t="str">
        <f>_xlfn.IFNA(VLOOKUP(C9736,list!$G$2:$I$10,2,FALSE),"")</f>
        <v/>
      </c>
      <c r="E9736" s="24" t="str">
        <f>_xlfn.IFNA(VLOOKUP(C9736,list!G:I,3,FALSE),"")</f>
        <v/>
      </c>
      <c r="O9736" s="26" t="str">
        <f t="shared" si="762"/>
        <v/>
      </c>
      <c r="P9736" s="28" t="str">
        <f t="shared" si="766"/>
        <v/>
      </c>
      <c r="Q9736" s="24" t="str">
        <f t="shared" si="763"/>
        <v/>
      </c>
      <c r="R9736" s="24" t="str">
        <f t="shared" si="764"/>
        <v/>
      </c>
      <c r="S9736" s="27" t="str">
        <f t="shared" si="765"/>
        <v/>
      </c>
    </row>
    <row r="9737" spans="2:19" x14ac:dyDescent="0.3">
      <c r="B9737" s="24" t="str">
        <f>_xlfn.IFNA(VLOOKUP(A9737,list!B:C,2,FALSE),"")</f>
        <v/>
      </c>
      <c r="D9737" s="24" t="str">
        <f>_xlfn.IFNA(VLOOKUP(C9737,list!$G$2:$I$10,2,FALSE),"")</f>
        <v/>
      </c>
      <c r="E9737" s="24" t="str">
        <f>_xlfn.IFNA(VLOOKUP(C9737,list!G:I,3,FALSE),"")</f>
        <v/>
      </c>
      <c r="O9737" s="26" t="str">
        <f t="shared" si="762"/>
        <v/>
      </c>
      <c r="P9737" s="28" t="str">
        <f t="shared" si="766"/>
        <v/>
      </c>
      <c r="Q9737" s="24" t="str">
        <f t="shared" si="763"/>
        <v/>
      </c>
      <c r="R9737" s="24" t="str">
        <f t="shared" si="764"/>
        <v/>
      </c>
      <c r="S9737" s="27" t="str">
        <f t="shared" si="765"/>
        <v/>
      </c>
    </row>
    <row r="9738" spans="2:19" x14ac:dyDescent="0.3">
      <c r="B9738" s="24" t="str">
        <f>_xlfn.IFNA(VLOOKUP(A9738,list!B:C,2,FALSE),"")</f>
        <v/>
      </c>
      <c r="D9738" s="24" t="str">
        <f>_xlfn.IFNA(VLOOKUP(C9738,list!$G$2:$I$10,2,FALSE),"")</f>
        <v/>
      </c>
      <c r="E9738" s="24" t="str">
        <f>_xlfn.IFNA(VLOOKUP(C9738,list!G:I,3,FALSE),"")</f>
        <v/>
      </c>
      <c r="O9738" s="26" t="str">
        <f t="shared" si="762"/>
        <v/>
      </c>
      <c r="P9738" s="28" t="str">
        <f t="shared" si="766"/>
        <v/>
      </c>
      <c r="Q9738" s="24" t="str">
        <f t="shared" si="763"/>
        <v/>
      </c>
      <c r="R9738" s="24" t="str">
        <f t="shared" si="764"/>
        <v/>
      </c>
      <c r="S9738" s="27" t="str">
        <f t="shared" si="765"/>
        <v/>
      </c>
    </row>
    <row r="9739" spans="2:19" x14ac:dyDescent="0.3">
      <c r="B9739" s="24" t="str">
        <f>_xlfn.IFNA(VLOOKUP(A9739,list!B:C,2,FALSE),"")</f>
        <v/>
      </c>
      <c r="D9739" s="24" t="str">
        <f>_xlfn.IFNA(VLOOKUP(C9739,list!$G$2:$I$10,2,FALSE),"")</f>
        <v/>
      </c>
      <c r="E9739" s="24" t="str">
        <f>_xlfn.IFNA(VLOOKUP(C9739,list!G:I,3,FALSE),"")</f>
        <v/>
      </c>
      <c r="O9739" s="26" t="str">
        <f t="shared" si="762"/>
        <v/>
      </c>
      <c r="P9739" s="28" t="str">
        <f t="shared" si="766"/>
        <v/>
      </c>
      <c r="Q9739" s="24" t="str">
        <f t="shared" si="763"/>
        <v/>
      </c>
      <c r="R9739" s="24" t="str">
        <f t="shared" si="764"/>
        <v/>
      </c>
      <c r="S9739" s="27" t="str">
        <f t="shared" si="765"/>
        <v/>
      </c>
    </row>
    <row r="9740" spans="2:19" x14ac:dyDescent="0.3">
      <c r="B9740" s="24" t="str">
        <f>_xlfn.IFNA(VLOOKUP(A9740,list!B:C,2,FALSE),"")</f>
        <v/>
      </c>
      <c r="D9740" s="24" t="str">
        <f>_xlfn.IFNA(VLOOKUP(C9740,list!$G$2:$I$10,2,FALSE),"")</f>
        <v/>
      </c>
      <c r="E9740" s="24" t="str">
        <f>_xlfn.IFNA(VLOOKUP(C9740,list!G:I,3,FALSE),"")</f>
        <v/>
      </c>
      <c r="O9740" s="26" t="str">
        <f t="shared" si="762"/>
        <v/>
      </c>
      <c r="P9740" s="28" t="str">
        <f t="shared" si="766"/>
        <v/>
      </c>
      <c r="Q9740" s="24" t="str">
        <f t="shared" si="763"/>
        <v/>
      </c>
      <c r="R9740" s="24" t="str">
        <f t="shared" si="764"/>
        <v/>
      </c>
      <c r="S9740" s="27" t="str">
        <f t="shared" si="765"/>
        <v/>
      </c>
    </row>
    <row r="9741" spans="2:19" x14ac:dyDescent="0.3">
      <c r="B9741" s="24" t="str">
        <f>_xlfn.IFNA(VLOOKUP(A9741,list!B:C,2,FALSE),"")</f>
        <v/>
      </c>
      <c r="D9741" s="24" t="str">
        <f>_xlfn.IFNA(VLOOKUP(C9741,list!$G$2:$I$10,2,FALSE),"")</f>
        <v/>
      </c>
      <c r="E9741" s="24" t="str">
        <f>_xlfn.IFNA(VLOOKUP(C9741,list!G:I,3,FALSE),"")</f>
        <v/>
      </c>
      <c r="O9741" s="26" t="str">
        <f t="shared" si="762"/>
        <v/>
      </c>
      <c r="P9741" s="28" t="str">
        <f t="shared" si="766"/>
        <v/>
      </c>
      <c r="Q9741" s="24" t="str">
        <f t="shared" si="763"/>
        <v/>
      </c>
      <c r="R9741" s="24" t="str">
        <f t="shared" si="764"/>
        <v/>
      </c>
      <c r="S9741" s="27" t="str">
        <f t="shared" si="765"/>
        <v/>
      </c>
    </row>
    <row r="9742" spans="2:19" x14ac:dyDescent="0.3">
      <c r="B9742" s="24" t="str">
        <f>_xlfn.IFNA(VLOOKUP(A9742,list!B:C,2,FALSE),"")</f>
        <v/>
      </c>
      <c r="D9742" s="24" t="str">
        <f>_xlfn.IFNA(VLOOKUP(C9742,list!$G$2:$I$10,2,FALSE),"")</f>
        <v/>
      </c>
      <c r="E9742" s="24" t="str">
        <f>_xlfn.IFNA(VLOOKUP(C9742,list!G:I,3,FALSE),"")</f>
        <v/>
      </c>
      <c r="O9742" s="26" t="str">
        <f t="shared" si="762"/>
        <v/>
      </c>
      <c r="P9742" s="28" t="str">
        <f t="shared" si="766"/>
        <v/>
      </c>
      <c r="Q9742" s="24" t="str">
        <f t="shared" si="763"/>
        <v/>
      </c>
      <c r="R9742" s="24" t="str">
        <f t="shared" si="764"/>
        <v/>
      </c>
      <c r="S9742" s="27" t="str">
        <f t="shared" si="765"/>
        <v/>
      </c>
    </row>
    <row r="9743" spans="2:19" x14ac:dyDescent="0.3">
      <c r="B9743" s="24" t="str">
        <f>_xlfn.IFNA(VLOOKUP(A9743,list!B:C,2,FALSE),"")</f>
        <v/>
      </c>
      <c r="D9743" s="24" t="str">
        <f>_xlfn.IFNA(VLOOKUP(C9743,list!$G$2:$I$10,2,FALSE),"")</f>
        <v/>
      </c>
      <c r="E9743" s="24" t="str">
        <f>_xlfn.IFNA(VLOOKUP(C9743,list!G:I,3,FALSE),"")</f>
        <v/>
      </c>
      <c r="O9743" s="26" t="str">
        <f t="shared" si="762"/>
        <v/>
      </c>
      <c r="P9743" s="28" t="str">
        <f t="shared" si="766"/>
        <v/>
      </c>
      <c r="Q9743" s="24" t="str">
        <f t="shared" si="763"/>
        <v/>
      </c>
      <c r="R9743" s="24" t="str">
        <f t="shared" si="764"/>
        <v/>
      </c>
      <c r="S9743" s="27" t="str">
        <f t="shared" si="765"/>
        <v/>
      </c>
    </row>
    <row r="9744" spans="2:19" x14ac:dyDescent="0.3">
      <c r="B9744" s="24" t="str">
        <f>_xlfn.IFNA(VLOOKUP(A9744,list!B:C,2,FALSE),"")</f>
        <v/>
      </c>
      <c r="D9744" s="24" t="str">
        <f>_xlfn.IFNA(VLOOKUP(C9744,list!$G$2:$I$10,2,FALSE),"")</f>
        <v/>
      </c>
      <c r="E9744" s="24" t="str">
        <f>_xlfn.IFNA(VLOOKUP(C9744,list!G:I,3,FALSE),"")</f>
        <v/>
      </c>
      <c r="O9744" s="26" t="str">
        <f t="shared" si="762"/>
        <v/>
      </c>
      <c r="P9744" s="28" t="str">
        <f t="shared" si="766"/>
        <v/>
      </c>
      <c r="Q9744" s="24" t="str">
        <f t="shared" si="763"/>
        <v/>
      </c>
      <c r="R9744" s="24" t="str">
        <f t="shared" si="764"/>
        <v/>
      </c>
      <c r="S9744" s="27" t="str">
        <f t="shared" si="765"/>
        <v/>
      </c>
    </row>
    <row r="9745" spans="2:19" x14ac:dyDescent="0.3">
      <c r="B9745" s="24" t="str">
        <f>_xlfn.IFNA(VLOOKUP(A9745,list!B:C,2,FALSE),"")</f>
        <v/>
      </c>
      <c r="D9745" s="24" t="str">
        <f>_xlfn.IFNA(VLOOKUP(C9745,list!$G$2:$I$10,2,FALSE),"")</f>
        <v/>
      </c>
      <c r="E9745" s="24" t="str">
        <f>_xlfn.IFNA(VLOOKUP(C9745,list!G:I,3,FALSE),"")</f>
        <v/>
      </c>
      <c r="O9745" s="26" t="str">
        <f t="shared" si="762"/>
        <v/>
      </c>
      <c r="P9745" s="28" t="str">
        <f t="shared" si="766"/>
        <v/>
      </c>
      <c r="Q9745" s="24" t="str">
        <f t="shared" si="763"/>
        <v/>
      </c>
      <c r="R9745" s="24" t="str">
        <f t="shared" si="764"/>
        <v/>
      </c>
      <c r="S9745" s="27" t="str">
        <f t="shared" si="765"/>
        <v/>
      </c>
    </row>
    <row r="9746" spans="2:19" x14ac:dyDescent="0.3">
      <c r="B9746" s="24" t="str">
        <f>_xlfn.IFNA(VLOOKUP(A9746,list!B:C,2,FALSE),"")</f>
        <v/>
      </c>
      <c r="D9746" s="24" t="str">
        <f>_xlfn.IFNA(VLOOKUP(C9746,list!$G$2:$I$10,2,FALSE),"")</f>
        <v/>
      </c>
      <c r="E9746" s="24" t="str">
        <f>_xlfn.IFNA(VLOOKUP(C9746,list!G:I,3,FALSE),"")</f>
        <v/>
      </c>
      <c r="O9746" s="26" t="str">
        <f t="shared" si="762"/>
        <v/>
      </c>
      <c r="P9746" s="28" t="str">
        <f t="shared" si="766"/>
        <v/>
      </c>
      <c r="Q9746" s="24" t="str">
        <f t="shared" si="763"/>
        <v/>
      </c>
      <c r="R9746" s="24" t="str">
        <f t="shared" si="764"/>
        <v/>
      </c>
      <c r="S9746" s="27" t="str">
        <f t="shared" si="765"/>
        <v/>
      </c>
    </row>
    <row r="9747" spans="2:19" x14ac:dyDescent="0.3">
      <c r="B9747" s="24" t="str">
        <f>_xlfn.IFNA(VLOOKUP(A9747,list!B:C,2,FALSE),"")</f>
        <v/>
      </c>
      <c r="D9747" s="24" t="str">
        <f>_xlfn.IFNA(VLOOKUP(C9747,list!$G$2:$I$10,2,FALSE),"")</f>
        <v/>
      </c>
      <c r="E9747" s="24" t="str">
        <f>_xlfn.IFNA(VLOOKUP(C9747,list!G:I,3,FALSE),"")</f>
        <v/>
      </c>
      <c r="O9747" s="26" t="str">
        <f t="shared" si="762"/>
        <v/>
      </c>
      <c r="P9747" s="28" t="str">
        <f t="shared" si="766"/>
        <v/>
      </c>
      <c r="Q9747" s="24" t="str">
        <f t="shared" si="763"/>
        <v/>
      </c>
      <c r="R9747" s="24" t="str">
        <f t="shared" si="764"/>
        <v/>
      </c>
      <c r="S9747" s="27" t="str">
        <f t="shared" si="765"/>
        <v/>
      </c>
    </row>
    <row r="9748" spans="2:19" x14ac:dyDescent="0.3">
      <c r="B9748" s="24" t="str">
        <f>_xlfn.IFNA(VLOOKUP(A9748,list!B:C,2,FALSE),"")</f>
        <v/>
      </c>
      <c r="D9748" s="24" t="str">
        <f>_xlfn.IFNA(VLOOKUP(C9748,list!$G$2:$I$10,2,FALSE),"")</f>
        <v/>
      </c>
      <c r="E9748" s="24" t="str">
        <f>_xlfn.IFNA(VLOOKUP(C9748,list!G:I,3,FALSE),"")</f>
        <v/>
      </c>
      <c r="O9748" s="26" t="str">
        <f t="shared" si="762"/>
        <v/>
      </c>
      <c r="P9748" s="28" t="str">
        <f t="shared" si="766"/>
        <v/>
      </c>
      <c r="Q9748" s="24" t="str">
        <f t="shared" si="763"/>
        <v/>
      </c>
      <c r="R9748" s="24" t="str">
        <f t="shared" si="764"/>
        <v/>
      </c>
      <c r="S9748" s="27" t="str">
        <f t="shared" si="765"/>
        <v/>
      </c>
    </row>
    <row r="9749" spans="2:19" x14ac:dyDescent="0.3">
      <c r="B9749" s="24" t="str">
        <f>_xlfn.IFNA(VLOOKUP(A9749,list!B:C,2,FALSE),"")</f>
        <v/>
      </c>
      <c r="D9749" s="24" t="str">
        <f>_xlfn.IFNA(VLOOKUP(C9749,list!$G$2:$I$10,2,FALSE),"")</f>
        <v/>
      </c>
      <c r="E9749" s="24" t="str">
        <f>_xlfn.IFNA(VLOOKUP(C9749,list!G:I,3,FALSE),"")</f>
        <v/>
      </c>
      <c r="O9749" s="26" t="str">
        <f t="shared" si="762"/>
        <v/>
      </c>
      <c r="P9749" s="28" t="str">
        <f t="shared" si="766"/>
        <v/>
      </c>
      <c r="Q9749" s="24" t="str">
        <f t="shared" si="763"/>
        <v/>
      </c>
      <c r="R9749" s="24" t="str">
        <f t="shared" si="764"/>
        <v/>
      </c>
      <c r="S9749" s="27" t="str">
        <f t="shared" si="765"/>
        <v/>
      </c>
    </row>
    <row r="9750" spans="2:19" x14ac:dyDescent="0.3">
      <c r="B9750" s="24" t="str">
        <f>_xlfn.IFNA(VLOOKUP(A9750,list!B:C,2,FALSE),"")</f>
        <v/>
      </c>
      <c r="D9750" s="24" t="str">
        <f>_xlfn.IFNA(VLOOKUP(C9750,list!$G$2:$I$10,2,FALSE),"")</f>
        <v/>
      </c>
      <c r="E9750" s="24" t="str">
        <f>_xlfn.IFNA(VLOOKUP(C9750,list!G:I,3,FALSE),"")</f>
        <v/>
      </c>
      <c r="O9750" s="26" t="str">
        <f t="shared" si="762"/>
        <v/>
      </c>
      <c r="P9750" s="28" t="str">
        <f t="shared" si="766"/>
        <v/>
      </c>
      <c r="Q9750" s="24" t="str">
        <f t="shared" si="763"/>
        <v/>
      </c>
      <c r="R9750" s="24" t="str">
        <f t="shared" si="764"/>
        <v/>
      </c>
      <c r="S9750" s="27" t="str">
        <f t="shared" si="765"/>
        <v/>
      </c>
    </row>
    <row r="9751" spans="2:19" x14ac:dyDescent="0.3">
      <c r="B9751" s="24" t="str">
        <f>_xlfn.IFNA(VLOOKUP(A9751,list!B:C,2,FALSE),"")</f>
        <v/>
      </c>
      <c r="D9751" s="24" t="str">
        <f>_xlfn.IFNA(VLOOKUP(C9751,list!$G$2:$I$10,2,FALSE),"")</f>
        <v/>
      </c>
      <c r="E9751" s="24" t="str">
        <f>_xlfn.IFNA(VLOOKUP(C9751,list!G:I,3,FALSE),"")</f>
        <v/>
      </c>
      <c r="O9751" s="26" t="str">
        <f t="shared" si="762"/>
        <v/>
      </c>
      <c r="P9751" s="28" t="str">
        <f t="shared" si="766"/>
        <v/>
      </c>
      <c r="Q9751" s="24" t="str">
        <f t="shared" si="763"/>
        <v/>
      </c>
      <c r="R9751" s="24" t="str">
        <f t="shared" si="764"/>
        <v/>
      </c>
      <c r="S9751" s="27" t="str">
        <f t="shared" si="765"/>
        <v/>
      </c>
    </row>
    <row r="9752" spans="2:19" x14ac:dyDescent="0.3">
      <c r="B9752" s="24" t="str">
        <f>_xlfn.IFNA(VLOOKUP(A9752,list!B:C,2,FALSE),"")</f>
        <v/>
      </c>
      <c r="D9752" s="24" t="str">
        <f>_xlfn.IFNA(VLOOKUP(C9752,list!$G$2:$I$10,2,FALSE),"")</f>
        <v/>
      </c>
      <c r="E9752" s="24" t="str">
        <f>_xlfn.IFNA(VLOOKUP(C9752,list!G:I,3,FALSE),"")</f>
        <v/>
      </c>
      <c r="O9752" s="26" t="str">
        <f t="shared" si="762"/>
        <v/>
      </c>
      <c r="P9752" s="28" t="str">
        <f t="shared" si="766"/>
        <v/>
      </c>
      <c r="Q9752" s="24" t="str">
        <f t="shared" si="763"/>
        <v/>
      </c>
      <c r="R9752" s="24" t="str">
        <f t="shared" si="764"/>
        <v/>
      </c>
      <c r="S9752" s="27" t="str">
        <f t="shared" si="765"/>
        <v/>
      </c>
    </row>
    <row r="9753" spans="2:19" x14ac:dyDescent="0.3">
      <c r="B9753" s="24" t="str">
        <f>_xlfn.IFNA(VLOOKUP(A9753,list!B:C,2,FALSE),"")</f>
        <v/>
      </c>
      <c r="D9753" s="24" t="str">
        <f>_xlfn.IFNA(VLOOKUP(C9753,list!$G$2:$I$10,2,FALSE),"")</f>
        <v/>
      </c>
      <c r="E9753" s="24" t="str">
        <f>_xlfn.IFNA(VLOOKUP(C9753,list!G:I,3,FALSE),"")</f>
        <v/>
      </c>
      <c r="O9753" s="26" t="str">
        <f t="shared" si="762"/>
        <v/>
      </c>
      <c r="P9753" s="28" t="str">
        <f t="shared" si="766"/>
        <v/>
      </c>
      <c r="Q9753" s="24" t="str">
        <f t="shared" si="763"/>
        <v/>
      </c>
      <c r="R9753" s="24" t="str">
        <f t="shared" si="764"/>
        <v/>
      </c>
      <c r="S9753" s="27" t="str">
        <f t="shared" si="765"/>
        <v/>
      </c>
    </row>
    <row r="9754" spans="2:19" x14ac:dyDescent="0.3">
      <c r="B9754" s="24" t="str">
        <f>_xlfn.IFNA(VLOOKUP(A9754,list!B:C,2,FALSE),"")</f>
        <v/>
      </c>
      <c r="D9754" s="24" t="str">
        <f>_xlfn.IFNA(VLOOKUP(C9754,list!$G$2:$I$10,2,FALSE),"")</f>
        <v/>
      </c>
      <c r="E9754" s="24" t="str">
        <f>_xlfn.IFNA(VLOOKUP(C9754,list!G:I,3,FALSE),"")</f>
        <v/>
      </c>
      <c r="O9754" s="26" t="str">
        <f t="shared" si="762"/>
        <v/>
      </c>
      <c r="P9754" s="28" t="str">
        <f t="shared" si="766"/>
        <v/>
      </c>
      <c r="Q9754" s="24" t="str">
        <f t="shared" si="763"/>
        <v/>
      </c>
      <c r="R9754" s="24" t="str">
        <f t="shared" si="764"/>
        <v/>
      </c>
      <c r="S9754" s="27" t="str">
        <f t="shared" si="765"/>
        <v/>
      </c>
    </row>
    <row r="9755" spans="2:19" x14ac:dyDescent="0.3">
      <c r="B9755" s="24" t="str">
        <f>_xlfn.IFNA(VLOOKUP(A9755,list!B:C,2,FALSE),"")</f>
        <v/>
      </c>
      <c r="D9755" s="24" t="str">
        <f>_xlfn.IFNA(VLOOKUP(C9755,list!$G$2:$I$10,2,FALSE),"")</f>
        <v/>
      </c>
      <c r="E9755" s="24" t="str">
        <f>_xlfn.IFNA(VLOOKUP(C9755,list!G:I,3,FALSE),"")</f>
        <v/>
      </c>
      <c r="O9755" s="26" t="str">
        <f t="shared" si="762"/>
        <v/>
      </c>
      <c r="P9755" s="28" t="str">
        <f t="shared" si="766"/>
        <v/>
      </c>
      <c r="Q9755" s="24" t="str">
        <f t="shared" si="763"/>
        <v/>
      </c>
      <c r="R9755" s="24" t="str">
        <f t="shared" si="764"/>
        <v/>
      </c>
      <c r="S9755" s="27" t="str">
        <f t="shared" si="765"/>
        <v/>
      </c>
    </row>
    <row r="9756" spans="2:19" x14ac:dyDescent="0.3">
      <c r="B9756" s="24" t="str">
        <f>_xlfn.IFNA(VLOOKUP(A9756,list!B:C,2,FALSE),"")</f>
        <v/>
      </c>
      <c r="D9756" s="24" t="str">
        <f>_xlfn.IFNA(VLOOKUP(C9756,list!$G$2:$I$10,2,FALSE),"")</f>
        <v/>
      </c>
      <c r="E9756" s="24" t="str">
        <f>_xlfn.IFNA(VLOOKUP(C9756,list!G:I,3,FALSE),"")</f>
        <v/>
      </c>
      <c r="O9756" s="26" t="str">
        <f t="shared" si="762"/>
        <v/>
      </c>
      <c r="P9756" s="28" t="str">
        <f t="shared" si="766"/>
        <v/>
      </c>
      <c r="Q9756" s="24" t="str">
        <f t="shared" si="763"/>
        <v/>
      </c>
      <c r="R9756" s="24" t="str">
        <f t="shared" si="764"/>
        <v/>
      </c>
      <c r="S9756" s="27" t="str">
        <f t="shared" si="765"/>
        <v/>
      </c>
    </row>
    <row r="9757" spans="2:19" x14ac:dyDescent="0.3">
      <c r="B9757" s="24" t="str">
        <f>_xlfn.IFNA(VLOOKUP(A9757,list!B:C,2,FALSE),"")</f>
        <v/>
      </c>
      <c r="D9757" s="24" t="str">
        <f>_xlfn.IFNA(VLOOKUP(C9757,list!$G$2:$I$10,2,FALSE),"")</f>
        <v/>
      </c>
      <c r="E9757" s="24" t="str">
        <f>_xlfn.IFNA(VLOOKUP(C9757,list!G:I,3,FALSE),"")</f>
        <v/>
      </c>
      <c r="O9757" s="26" t="str">
        <f t="shared" si="762"/>
        <v/>
      </c>
      <c r="P9757" s="28" t="str">
        <f t="shared" si="766"/>
        <v/>
      </c>
      <c r="Q9757" s="24" t="str">
        <f t="shared" si="763"/>
        <v/>
      </c>
      <c r="R9757" s="24" t="str">
        <f t="shared" si="764"/>
        <v/>
      </c>
      <c r="S9757" s="27" t="str">
        <f t="shared" si="765"/>
        <v/>
      </c>
    </row>
    <row r="9758" spans="2:19" x14ac:dyDescent="0.3">
      <c r="B9758" s="24" t="str">
        <f>_xlfn.IFNA(VLOOKUP(A9758,list!B:C,2,FALSE),"")</f>
        <v/>
      </c>
      <c r="D9758" s="24" t="str">
        <f>_xlfn.IFNA(VLOOKUP(C9758,list!$G$2:$I$10,2,FALSE),"")</f>
        <v/>
      </c>
      <c r="E9758" s="24" t="str">
        <f>_xlfn.IFNA(VLOOKUP(C9758,list!G:I,3,FALSE),"")</f>
        <v/>
      </c>
      <c r="O9758" s="26" t="str">
        <f t="shared" si="762"/>
        <v/>
      </c>
      <c r="P9758" s="28" t="str">
        <f t="shared" si="766"/>
        <v/>
      </c>
      <c r="Q9758" s="24" t="str">
        <f t="shared" si="763"/>
        <v/>
      </c>
      <c r="R9758" s="24" t="str">
        <f t="shared" si="764"/>
        <v/>
      </c>
      <c r="S9758" s="27" t="str">
        <f t="shared" si="765"/>
        <v/>
      </c>
    </row>
    <row r="9759" spans="2:19" x14ac:dyDescent="0.3">
      <c r="B9759" s="24" t="str">
        <f>_xlfn.IFNA(VLOOKUP(A9759,list!B:C,2,FALSE),"")</f>
        <v/>
      </c>
      <c r="D9759" s="24" t="str">
        <f>_xlfn.IFNA(VLOOKUP(C9759,list!$G$2:$I$10,2,FALSE),"")</f>
        <v/>
      </c>
      <c r="E9759" s="24" t="str">
        <f>_xlfn.IFNA(VLOOKUP(C9759,list!G:I,3,FALSE),"")</f>
        <v/>
      </c>
      <c r="O9759" s="26" t="str">
        <f t="shared" si="762"/>
        <v/>
      </c>
      <c r="P9759" s="28" t="str">
        <f t="shared" si="766"/>
        <v/>
      </c>
      <c r="Q9759" s="24" t="str">
        <f t="shared" si="763"/>
        <v/>
      </c>
      <c r="R9759" s="24" t="str">
        <f t="shared" si="764"/>
        <v/>
      </c>
      <c r="S9759" s="27" t="str">
        <f t="shared" si="765"/>
        <v/>
      </c>
    </row>
    <row r="9760" spans="2:19" x14ac:dyDescent="0.3">
      <c r="B9760" s="24" t="str">
        <f>_xlfn.IFNA(VLOOKUP(A9760,list!B:C,2,FALSE),"")</f>
        <v/>
      </c>
      <c r="D9760" s="24" t="str">
        <f>_xlfn.IFNA(VLOOKUP(C9760,list!$G$2:$I$10,2,FALSE),"")</f>
        <v/>
      </c>
      <c r="E9760" s="24" t="str">
        <f>_xlfn.IFNA(VLOOKUP(C9760,list!G:I,3,FALSE),"")</f>
        <v/>
      </c>
      <c r="O9760" s="26" t="str">
        <f t="shared" si="762"/>
        <v/>
      </c>
      <c r="P9760" s="28" t="str">
        <f t="shared" si="766"/>
        <v/>
      </c>
      <c r="Q9760" s="24" t="str">
        <f t="shared" si="763"/>
        <v/>
      </c>
      <c r="R9760" s="24" t="str">
        <f t="shared" si="764"/>
        <v/>
      </c>
      <c r="S9760" s="27" t="str">
        <f t="shared" si="765"/>
        <v/>
      </c>
    </row>
    <row r="9761" spans="2:19" x14ac:dyDescent="0.3">
      <c r="B9761" s="24" t="str">
        <f>_xlfn.IFNA(VLOOKUP(A9761,list!B:C,2,FALSE),"")</f>
        <v/>
      </c>
      <c r="D9761" s="24" t="str">
        <f>_xlfn.IFNA(VLOOKUP(C9761,list!$G$2:$I$10,2,FALSE),"")</f>
        <v/>
      </c>
      <c r="E9761" s="24" t="str">
        <f>_xlfn.IFNA(VLOOKUP(C9761,list!G:I,3,FALSE),"")</f>
        <v/>
      </c>
      <c r="O9761" s="26" t="str">
        <f t="shared" si="762"/>
        <v/>
      </c>
      <c r="P9761" s="28" t="str">
        <f t="shared" si="766"/>
        <v/>
      </c>
      <c r="Q9761" s="24" t="str">
        <f t="shared" si="763"/>
        <v/>
      </c>
      <c r="R9761" s="24" t="str">
        <f t="shared" si="764"/>
        <v/>
      </c>
      <c r="S9761" s="27" t="str">
        <f t="shared" si="765"/>
        <v/>
      </c>
    </row>
    <row r="9762" spans="2:19" x14ac:dyDescent="0.3">
      <c r="B9762" s="24" t="str">
        <f>_xlfn.IFNA(VLOOKUP(A9762,list!B:C,2,FALSE),"")</f>
        <v/>
      </c>
      <c r="D9762" s="24" t="str">
        <f>_xlfn.IFNA(VLOOKUP(C9762,list!$G$2:$I$10,2,FALSE),"")</f>
        <v/>
      </c>
      <c r="E9762" s="24" t="str">
        <f>_xlfn.IFNA(VLOOKUP(C9762,list!G:I,3,FALSE),"")</f>
        <v/>
      </c>
      <c r="O9762" s="26" t="str">
        <f t="shared" si="762"/>
        <v/>
      </c>
      <c r="P9762" s="28" t="str">
        <f t="shared" si="766"/>
        <v/>
      </c>
      <c r="Q9762" s="24" t="str">
        <f t="shared" si="763"/>
        <v/>
      </c>
      <c r="R9762" s="24" t="str">
        <f t="shared" si="764"/>
        <v/>
      </c>
      <c r="S9762" s="27" t="str">
        <f t="shared" si="765"/>
        <v/>
      </c>
    </row>
    <row r="9763" spans="2:19" x14ac:dyDescent="0.3">
      <c r="B9763" s="24" t="str">
        <f>_xlfn.IFNA(VLOOKUP(A9763,list!B:C,2,FALSE),"")</f>
        <v/>
      </c>
      <c r="D9763" s="24" t="str">
        <f>_xlfn.IFNA(VLOOKUP(C9763,list!$G$2:$I$10,2,FALSE),"")</f>
        <v/>
      </c>
      <c r="E9763" s="24" t="str">
        <f>_xlfn.IFNA(VLOOKUP(C9763,list!G:I,3,FALSE),"")</f>
        <v/>
      </c>
      <c r="O9763" s="26" t="str">
        <f t="shared" si="762"/>
        <v/>
      </c>
      <c r="P9763" s="28" t="str">
        <f t="shared" si="766"/>
        <v/>
      </c>
      <c r="Q9763" s="24" t="str">
        <f t="shared" si="763"/>
        <v/>
      </c>
      <c r="R9763" s="24" t="str">
        <f t="shared" si="764"/>
        <v/>
      </c>
      <c r="S9763" s="27" t="str">
        <f t="shared" si="765"/>
        <v/>
      </c>
    </row>
    <row r="9764" spans="2:19" x14ac:dyDescent="0.3">
      <c r="B9764" s="24" t="str">
        <f>_xlfn.IFNA(VLOOKUP(A9764,list!B:C,2,FALSE),"")</f>
        <v/>
      </c>
      <c r="D9764" s="24" t="str">
        <f>_xlfn.IFNA(VLOOKUP(C9764,list!$G$2:$I$10,2,FALSE),"")</f>
        <v/>
      </c>
      <c r="E9764" s="24" t="str">
        <f>_xlfn.IFNA(VLOOKUP(C9764,list!G:I,3,FALSE),"")</f>
        <v/>
      </c>
      <c r="O9764" s="26" t="str">
        <f t="shared" si="762"/>
        <v/>
      </c>
      <c r="P9764" s="28" t="str">
        <f t="shared" si="766"/>
        <v/>
      </c>
      <c r="Q9764" s="24" t="str">
        <f t="shared" si="763"/>
        <v/>
      </c>
      <c r="R9764" s="24" t="str">
        <f t="shared" si="764"/>
        <v/>
      </c>
      <c r="S9764" s="27" t="str">
        <f t="shared" si="765"/>
        <v/>
      </c>
    </row>
    <row r="9765" spans="2:19" x14ac:dyDescent="0.3">
      <c r="B9765" s="24" t="str">
        <f>_xlfn.IFNA(VLOOKUP(A9765,list!B:C,2,FALSE),"")</f>
        <v/>
      </c>
      <c r="D9765" s="24" t="str">
        <f>_xlfn.IFNA(VLOOKUP(C9765,list!$G$2:$I$10,2,FALSE),"")</f>
        <v/>
      </c>
      <c r="E9765" s="24" t="str">
        <f>_xlfn.IFNA(VLOOKUP(C9765,list!G:I,3,FALSE),"")</f>
        <v/>
      </c>
      <c r="O9765" s="26" t="str">
        <f t="shared" si="762"/>
        <v/>
      </c>
      <c r="P9765" s="28" t="str">
        <f t="shared" si="766"/>
        <v/>
      </c>
      <c r="Q9765" s="24" t="str">
        <f t="shared" si="763"/>
        <v/>
      </c>
      <c r="R9765" s="24" t="str">
        <f t="shared" si="764"/>
        <v/>
      </c>
      <c r="S9765" s="27" t="str">
        <f t="shared" si="765"/>
        <v/>
      </c>
    </row>
    <row r="9766" spans="2:19" x14ac:dyDescent="0.3">
      <c r="B9766" s="24" t="str">
        <f>_xlfn.IFNA(VLOOKUP(A9766,list!B:C,2,FALSE),"")</f>
        <v/>
      </c>
      <c r="D9766" s="24" t="str">
        <f>_xlfn.IFNA(VLOOKUP(C9766,list!$G$2:$I$10,2,FALSE),"")</f>
        <v/>
      </c>
      <c r="E9766" s="24" t="str">
        <f>_xlfn.IFNA(VLOOKUP(C9766,list!G:I,3,FALSE),"")</f>
        <v/>
      </c>
      <c r="O9766" s="26" t="str">
        <f t="shared" si="762"/>
        <v/>
      </c>
      <c r="P9766" s="28" t="str">
        <f t="shared" si="766"/>
        <v/>
      </c>
      <c r="Q9766" s="24" t="str">
        <f t="shared" si="763"/>
        <v/>
      </c>
      <c r="R9766" s="24" t="str">
        <f t="shared" si="764"/>
        <v/>
      </c>
      <c r="S9766" s="27" t="str">
        <f t="shared" si="765"/>
        <v/>
      </c>
    </row>
    <row r="9767" spans="2:19" x14ac:dyDescent="0.3">
      <c r="B9767" s="24" t="str">
        <f>_xlfn.IFNA(VLOOKUP(A9767,list!B:C,2,FALSE),"")</f>
        <v/>
      </c>
      <c r="D9767" s="24" t="str">
        <f>_xlfn.IFNA(VLOOKUP(C9767,list!$G$2:$I$10,2,FALSE),"")</f>
        <v/>
      </c>
      <c r="E9767" s="24" t="str">
        <f>_xlfn.IFNA(VLOOKUP(C9767,list!G:I,3,FALSE),"")</f>
        <v/>
      </c>
      <c r="O9767" s="26" t="str">
        <f t="shared" si="762"/>
        <v/>
      </c>
      <c r="P9767" s="28" t="str">
        <f t="shared" si="766"/>
        <v/>
      </c>
      <c r="Q9767" s="24" t="str">
        <f t="shared" si="763"/>
        <v/>
      </c>
      <c r="R9767" s="24" t="str">
        <f t="shared" si="764"/>
        <v/>
      </c>
      <c r="S9767" s="27" t="str">
        <f t="shared" si="765"/>
        <v/>
      </c>
    </row>
    <row r="9768" spans="2:19" x14ac:dyDescent="0.3">
      <c r="B9768" s="24" t="str">
        <f>_xlfn.IFNA(VLOOKUP(A9768,list!B:C,2,FALSE),"")</f>
        <v/>
      </c>
      <c r="D9768" s="24" t="str">
        <f>_xlfn.IFNA(VLOOKUP(C9768,list!$G$2:$I$10,2,FALSE),"")</f>
        <v/>
      </c>
      <c r="E9768" s="24" t="str">
        <f>_xlfn.IFNA(VLOOKUP(C9768,list!G:I,3,FALSE),"")</f>
        <v/>
      </c>
      <c r="O9768" s="26" t="str">
        <f t="shared" si="762"/>
        <v/>
      </c>
      <c r="P9768" s="28" t="str">
        <f t="shared" si="766"/>
        <v/>
      </c>
      <c r="Q9768" s="24" t="str">
        <f t="shared" si="763"/>
        <v/>
      </c>
      <c r="R9768" s="24" t="str">
        <f t="shared" si="764"/>
        <v/>
      </c>
      <c r="S9768" s="27" t="str">
        <f t="shared" si="765"/>
        <v/>
      </c>
    </row>
    <row r="9769" spans="2:19" x14ac:dyDescent="0.3">
      <c r="B9769" s="24" t="str">
        <f>_xlfn.IFNA(VLOOKUP(A9769,list!B:C,2,FALSE),"")</f>
        <v/>
      </c>
      <c r="D9769" s="24" t="str">
        <f>_xlfn.IFNA(VLOOKUP(C9769,list!$G$2:$I$10,2,FALSE),"")</f>
        <v/>
      </c>
      <c r="E9769" s="24" t="str">
        <f>_xlfn.IFNA(VLOOKUP(C9769,list!G:I,3,FALSE),"")</f>
        <v/>
      </c>
      <c r="O9769" s="26" t="str">
        <f t="shared" si="762"/>
        <v/>
      </c>
      <c r="P9769" s="28" t="str">
        <f t="shared" si="766"/>
        <v/>
      </c>
      <c r="Q9769" s="24" t="str">
        <f t="shared" si="763"/>
        <v/>
      </c>
      <c r="R9769" s="24" t="str">
        <f t="shared" si="764"/>
        <v/>
      </c>
      <c r="S9769" s="27" t="str">
        <f t="shared" si="765"/>
        <v/>
      </c>
    </row>
    <row r="9770" spans="2:19" x14ac:dyDescent="0.3">
      <c r="B9770" s="24" t="str">
        <f>_xlfn.IFNA(VLOOKUP(A9770,list!B:C,2,FALSE),"")</f>
        <v/>
      </c>
      <c r="D9770" s="24" t="str">
        <f>_xlfn.IFNA(VLOOKUP(C9770,list!$G$2:$I$10,2,FALSE),"")</f>
        <v/>
      </c>
      <c r="E9770" s="24" t="str">
        <f>_xlfn.IFNA(VLOOKUP(C9770,list!G:I,3,FALSE),"")</f>
        <v/>
      </c>
      <c r="O9770" s="26" t="str">
        <f t="shared" si="762"/>
        <v/>
      </c>
      <c r="P9770" s="28" t="str">
        <f t="shared" si="766"/>
        <v/>
      </c>
      <c r="Q9770" s="24" t="str">
        <f t="shared" si="763"/>
        <v/>
      </c>
      <c r="R9770" s="24" t="str">
        <f t="shared" si="764"/>
        <v/>
      </c>
      <c r="S9770" s="27" t="str">
        <f t="shared" si="765"/>
        <v/>
      </c>
    </row>
    <row r="9771" spans="2:19" x14ac:dyDescent="0.3">
      <c r="B9771" s="24" t="str">
        <f>_xlfn.IFNA(VLOOKUP(A9771,list!B:C,2,FALSE),"")</f>
        <v/>
      </c>
      <c r="D9771" s="24" t="str">
        <f>_xlfn.IFNA(VLOOKUP(C9771,list!$G$2:$I$10,2,FALSE),"")</f>
        <v/>
      </c>
      <c r="E9771" s="24" t="str">
        <f>_xlfn.IFNA(VLOOKUP(C9771,list!G:I,3,FALSE),"")</f>
        <v/>
      </c>
      <c r="O9771" s="26" t="str">
        <f t="shared" si="762"/>
        <v/>
      </c>
      <c r="P9771" s="28" t="str">
        <f t="shared" si="766"/>
        <v/>
      </c>
      <c r="Q9771" s="24" t="str">
        <f t="shared" si="763"/>
        <v/>
      </c>
      <c r="R9771" s="24" t="str">
        <f t="shared" si="764"/>
        <v/>
      </c>
      <c r="S9771" s="27" t="str">
        <f t="shared" si="765"/>
        <v/>
      </c>
    </row>
    <row r="9772" spans="2:19" x14ac:dyDescent="0.3">
      <c r="B9772" s="24" t="str">
        <f>_xlfn.IFNA(VLOOKUP(A9772,list!B:C,2,FALSE),"")</f>
        <v/>
      </c>
      <c r="D9772" s="24" t="str">
        <f>_xlfn.IFNA(VLOOKUP(C9772,list!$G$2:$I$10,2,FALSE),"")</f>
        <v/>
      </c>
      <c r="E9772" s="24" t="str">
        <f>_xlfn.IFNA(VLOOKUP(C9772,list!G:I,3,FALSE),"")</f>
        <v/>
      </c>
      <c r="O9772" s="26" t="str">
        <f t="shared" si="762"/>
        <v/>
      </c>
      <c r="P9772" s="28" t="str">
        <f t="shared" si="766"/>
        <v/>
      </c>
      <c r="Q9772" s="24" t="str">
        <f t="shared" si="763"/>
        <v/>
      </c>
      <c r="R9772" s="24" t="str">
        <f t="shared" si="764"/>
        <v/>
      </c>
      <c r="S9772" s="27" t="str">
        <f t="shared" si="765"/>
        <v/>
      </c>
    </row>
    <row r="9773" spans="2:19" x14ac:dyDescent="0.3">
      <c r="B9773" s="24" t="str">
        <f>_xlfn.IFNA(VLOOKUP(A9773,list!B:C,2,FALSE),"")</f>
        <v/>
      </c>
      <c r="D9773" s="24" t="str">
        <f>_xlfn.IFNA(VLOOKUP(C9773,list!$G$2:$I$10,2,FALSE),"")</f>
        <v/>
      </c>
      <c r="E9773" s="24" t="str">
        <f>_xlfn.IFNA(VLOOKUP(C9773,list!G:I,3,FALSE),"")</f>
        <v/>
      </c>
      <c r="O9773" s="26" t="str">
        <f t="shared" si="762"/>
        <v/>
      </c>
      <c r="P9773" s="28" t="str">
        <f t="shared" si="766"/>
        <v/>
      </c>
      <c r="Q9773" s="24" t="str">
        <f t="shared" si="763"/>
        <v/>
      </c>
      <c r="R9773" s="24" t="str">
        <f t="shared" si="764"/>
        <v/>
      </c>
      <c r="S9773" s="27" t="str">
        <f t="shared" si="765"/>
        <v/>
      </c>
    </row>
    <row r="9774" spans="2:19" x14ac:dyDescent="0.3">
      <c r="B9774" s="24" t="str">
        <f>_xlfn.IFNA(VLOOKUP(A9774,list!B:C,2,FALSE),"")</f>
        <v/>
      </c>
      <c r="D9774" s="24" t="str">
        <f>_xlfn.IFNA(VLOOKUP(C9774,list!$G$2:$I$10,2,FALSE),"")</f>
        <v/>
      </c>
      <c r="E9774" s="24" t="str">
        <f>_xlfn.IFNA(VLOOKUP(C9774,list!G:I,3,FALSE),"")</f>
        <v/>
      </c>
      <c r="O9774" s="26" t="str">
        <f t="shared" si="762"/>
        <v/>
      </c>
      <c r="P9774" s="28" t="str">
        <f t="shared" si="766"/>
        <v/>
      </c>
      <c r="Q9774" s="24" t="str">
        <f t="shared" si="763"/>
        <v/>
      </c>
      <c r="R9774" s="24" t="str">
        <f t="shared" si="764"/>
        <v/>
      </c>
      <c r="S9774" s="27" t="str">
        <f t="shared" si="765"/>
        <v/>
      </c>
    </row>
    <row r="9775" spans="2:19" x14ac:dyDescent="0.3">
      <c r="B9775" s="24" t="str">
        <f>_xlfn.IFNA(VLOOKUP(A9775,list!B:C,2,FALSE),"")</f>
        <v/>
      </c>
      <c r="D9775" s="24" t="str">
        <f>_xlfn.IFNA(VLOOKUP(C9775,list!$G$2:$I$10,2,FALSE),"")</f>
        <v/>
      </c>
      <c r="E9775" s="24" t="str">
        <f>_xlfn.IFNA(VLOOKUP(C9775,list!G:I,3,FALSE),"")</f>
        <v/>
      </c>
      <c r="O9775" s="26" t="str">
        <f t="shared" si="762"/>
        <v/>
      </c>
      <c r="P9775" s="28" t="str">
        <f t="shared" si="766"/>
        <v/>
      </c>
      <c r="Q9775" s="24" t="str">
        <f t="shared" si="763"/>
        <v/>
      </c>
      <c r="R9775" s="24" t="str">
        <f t="shared" si="764"/>
        <v/>
      </c>
      <c r="S9775" s="27" t="str">
        <f t="shared" si="765"/>
        <v/>
      </c>
    </row>
    <row r="9776" spans="2:19" x14ac:dyDescent="0.3">
      <c r="B9776" s="24" t="str">
        <f>_xlfn.IFNA(VLOOKUP(A9776,list!B:C,2,FALSE),"")</f>
        <v/>
      </c>
      <c r="D9776" s="24" t="str">
        <f>_xlfn.IFNA(VLOOKUP(C9776,list!$G$2:$I$10,2,FALSE),"")</f>
        <v/>
      </c>
      <c r="E9776" s="24" t="str">
        <f>_xlfn.IFNA(VLOOKUP(C9776,list!G:I,3,FALSE),"")</f>
        <v/>
      </c>
      <c r="O9776" s="26" t="str">
        <f t="shared" si="762"/>
        <v/>
      </c>
      <c r="P9776" s="28" t="str">
        <f t="shared" si="766"/>
        <v/>
      </c>
      <c r="Q9776" s="24" t="str">
        <f t="shared" si="763"/>
        <v/>
      </c>
      <c r="R9776" s="24" t="str">
        <f t="shared" si="764"/>
        <v/>
      </c>
      <c r="S9776" s="27" t="str">
        <f t="shared" si="765"/>
        <v/>
      </c>
    </row>
    <row r="9777" spans="2:19" x14ac:dyDescent="0.3">
      <c r="B9777" s="24" t="str">
        <f>_xlfn.IFNA(VLOOKUP(A9777,list!B:C,2,FALSE),"")</f>
        <v/>
      </c>
      <c r="D9777" s="24" t="str">
        <f>_xlfn.IFNA(VLOOKUP(C9777,list!$G$2:$I$10,2,FALSE),"")</f>
        <v/>
      </c>
      <c r="E9777" s="24" t="str">
        <f>_xlfn.IFNA(VLOOKUP(C9777,list!G:I,3,FALSE),"")</f>
        <v/>
      </c>
      <c r="O9777" s="26" t="str">
        <f t="shared" si="762"/>
        <v/>
      </c>
      <c r="P9777" s="28" t="str">
        <f t="shared" si="766"/>
        <v/>
      </c>
      <c r="Q9777" s="24" t="str">
        <f t="shared" si="763"/>
        <v/>
      </c>
      <c r="R9777" s="24" t="str">
        <f t="shared" si="764"/>
        <v/>
      </c>
      <c r="S9777" s="27" t="str">
        <f t="shared" si="765"/>
        <v/>
      </c>
    </row>
    <row r="9778" spans="2:19" x14ac:dyDescent="0.3">
      <c r="B9778" s="24" t="str">
        <f>_xlfn.IFNA(VLOOKUP(A9778,list!B:C,2,FALSE),"")</f>
        <v/>
      </c>
      <c r="D9778" s="24" t="str">
        <f>_xlfn.IFNA(VLOOKUP(C9778,list!$G$2:$I$10,2,FALSE),"")</f>
        <v/>
      </c>
      <c r="E9778" s="24" t="str">
        <f>_xlfn.IFNA(VLOOKUP(C9778,list!G:I,3,FALSE),"")</f>
        <v/>
      </c>
      <c r="O9778" s="26" t="str">
        <f t="shared" si="762"/>
        <v/>
      </c>
      <c r="P9778" s="28" t="str">
        <f t="shared" si="766"/>
        <v/>
      </c>
      <c r="Q9778" s="24" t="str">
        <f t="shared" si="763"/>
        <v/>
      </c>
      <c r="R9778" s="24" t="str">
        <f t="shared" si="764"/>
        <v/>
      </c>
      <c r="S9778" s="27" t="str">
        <f t="shared" si="765"/>
        <v/>
      </c>
    </row>
    <row r="9779" spans="2:19" x14ac:dyDescent="0.3">
      <c r="B9779" s="24" t="str">
        <f>_xlfn.IFNA(VLOOKUP(A9779,list!B:C,2,FALSE),"")</f>
        <v/>
      </c>
      <c r="D9779" s="24" t="str">
        <f>_xlfn.IFNA(VLOOKUP(C9779,list!$G$2:$I$10,2,FALSE),"")</f>
        <v/>
      </c>
      <c r="E9779" s="24" t="str">
        <f>_xlfn.IFNA(VLOOKUP(C9779,list!G:I,3,FALSE),"")</f>
        <v/>
      </c>
      <c r="O9779" s="26" t="str">
        <f t="shared" si="762"/>
        <v/>
      </c>
      <c r="P9779" s="28" t="str">
        <f t="shared" si="766"/>
        <v/>
      </c>
      <c r="Q9779" s="24" t="str">
        <f t="shared" si="763"/>
        <v/>
      </c>
      <c r="R9779" s="24" t="str">
        <f t="shared" si="764"/>
        <v/>
      </c>
      <c r="S9779" s="27" t="str">
        <f t="shared" si="765"/>
        <v/>
      </c>
    </row>
    <row r="9780" spans="2:19" x14ac:dyDescent="0.3">
      <c r="B9780" s="24" t="str">
        <f>_xlfn.IFNA(VLOOKUP(A9780,list!B:C,2,FALSE),"")</f>
        <v/>
      </c>
      <c r="D9780" s="24" t="str">
        <f>_xlfn.IFNA(VLOOKUP(C9780,list!$G$2:$I$10,2,FALSE),"")</f>
        <v/>
      </c>
      <c r="E9780" s="24" t="str">
        <f>_xlfn.IFNA(VLOOKUP(C9780,list!G:I,3,FALSE),"")</f>
        <v/>
      </c>
      <c r="O9780" s="26" t="str">
        <f t="shared" si="762"/>
        <v/>
      </c>
      <c r="P9780" s="28" t="str">
        <f t="shared" si="766"/>
        <v/>
      </c>
      <c r="Q9780" s="24" t="str">
        <f t="shared" si="763"/>
        <v/>
      </c>
      <c r="R9780" s="24" t="str">
        <f t="shared" si="764"/>
        <v/>
      </c>
      <c r="S9780" s="27" t="str">
        <f t="shared" si="765"/>
        <v/>
      </c>
    </row>
    <row r="9781" spans="2:19" x14ac:dyDescent="0.3">
      <c r="B9781" s="24" t="str">
        <f>_xlfn.IFNA(VLOOKUP(A9781,list!B:C,2,FALSE),"")</f>
        <v/>
      </c>
      <c r="D9781" s="24" t="str">
        <f>_xlfn.IFNA(VLOOKUP(C9781,list!$G$2:$I$10,2,FALSE),"")</f>
        <v/>
      </c>
      <c r="E9781" s="24" t="str">
        <f>_xlfn.IFNA(VLOOKUP(C9781,list!G:I,3,FALSE),"")</f>
        <v/>
      </c>
      <c r="O9781" s="26" t="str">
        <f t="shared" si="762"/>
        <v/>
      </c>
      <c r="P9781" s="28" t="str">
        <f t="shared" si="766"/>
        <v/>
      </c>
      <c r="Q9781" s="24" t="str">
        <f t="shared" si="763"/>
        <v/>
      </c>
      <c r="R9781" s="24" t="str">
        <f t="shared" si="764"/>
        <v/>
      </c>
      <c r="S9781" s="27" t="str">
        <f t="shared" si="765"/>
        <v/>
      </c>
    </row>
    <row r="9782" spans="2:19" x14ac:dyDescent="0.3">
      <c r="B9782" s="24" t="str">
        <f>_xlfn.IFNA(VLOOKUP(A9782,list!B:C,2,FALSE),"")</f>
        <v/>
      </c>
      <c r="D9782" s="24" t="str">
        <f>_xlfn.IFNA(VLOOKUP(C9782,list!$G$2:$I$10,2,FALSE),"")</f>
        <v/>
      </c>
      <c r="E9782" s="24" t="str">
        <f>_xlfn.IFNA(VLOOKUP(C9782,list!G:I,3,FALSE),"")</f>
        <v/>
      </c>
      <c r="O9782" s="26" t="str">
        <f t="shared" si="762"/>
        <v/>
      </c>
      <c r="P9782" s="28" t="str">
        <f t="shared" si="766"/>
        <v/>
      </c>
      <c r="Q9782" s="24" t="str">
        <f t="shared" si="763"/>
        <v/>
      </c>
      <c r="R9782" s="24" t="str">
        <f t="shared" si="764"/>
        <v/>
      </c>
      <c r="S9782" s="27" t="str">
        <f t="shared" si="765"/>
        <v/>
      </c>
    </row>
    <row r="9783" spans="2:19" x14ac:dyDescent="0.3">
      <c r="B9783" s="24" t="str">
        <f>_xlfn.IFNA(VLOOKUP(A9783,list!B:C,2,FALSE),"")</f>
        <v/>
      </c>
      <c r="D9783" s="24" t="str">
        <f>_xlfn.IFNA(VLOOKUP(C9783,list!$G$2:$I$10,2,FALSE),"")</f>
        <v/>
      </c>
      <c r="E9783" s="24" t="str">
        <f>_xlfn.IFNA(VLOOKUP(C9783,list!G:I,3,FALSE),"")</f>
        <v/>
      </c>
      <c r="O9783" s="26" t="str">
        <f t="shared" si="762"/>
        <v/>
      </c>
      <c r="P9783" s="28" t="str">
        <f t="shared" si="766"/>
        <v/>
      </c>
      <c r="Q9783" s="24" t="str">
        <f t="shared" si="763"/>
        <v/>
      </c>
      <c r="R9783" s="24" t="str">
        <f t="shared" si="764"/>
        <v/>
      </c>
      <c r="S9783" s="27" t="str">
        <f t="shared" si="765"/>
        <v/>
      </c>
    </row>
    <row r="9784" spans="2:19" x14ac:dyDescent="0.3">
      <c r="B9784" s="24" t="str">
        <f>_xlfn.IFNA(VLOOKUP(A9784,list!B:C,2,FALSE),"")</f>
        <v/>
      </c>
      <c r="D9784" s="24" t="str">
        <f>_xlfn.IFNA(VLOOKUP(C9784,list!$G$2:$I$10,2,FALSE),"")</f>
        <v/>
      </c>
      <c r="E9784" s="24" t="str">
        <f>_xlfn.IFNA(VLOOKUP(C9784,list!G:I,3,FALSE),"")</f>
        <v/>
      </c>
      <c r="O9784" s="26" t="str">
        <f t="shared" si="762"/>
        <v/>
      </c>
      <c r="P9784" s="28" t="str">
        <f t="shared" si="766"/>
        <v/>
      </c>
      <c r="Q9784" s="24" t="str">
        <f t="shared" si="763"/>
        <v/>
      </c>
      <c r="R9784" s="24" t="str">
        <f t="shared" si="764"/>
        <v/>
      </c>
      <c r="S9784" s="27" t="str">
        <f t="shared" si="765"/>
        <v/>
      </c>
    </row>
    <row r="9785" spans="2:19" x14ac:dyDescent="0.3">
      <c r="B9785" s="24" t="str">
        <f>_xlfn.IFNA(VLOOKUP(A9785,list!B:C,2,FALSE),"")</f>
        <v/>
      </c>
      <c r="D9785" s="24" t="str">
        <f>_xlfn.IFNA(VLOOKUP(C9785,list!$G$2:$I$10,2,FALSE),"")</f>
        <v/>
      </c>
      <c r="E9785" s="24" t="str">
        <f>_xlfn.IFNA(VLOOKUP(C9785,list!G:I,3,FALSE),"")</f>
        <v/>
      </c>
      <c r="O9785" s="26" t="str">
        <f t="shared" si="762"/>
        <v/>
      </c>
      <c r="P9785" s="28" t="str">
        <f t="shared" si="766"/>
        <v/>
      </c>
      <c r="Q9785" s="24" t="str">
        <f t="shared" si="763"/>
        <v/>
      </c>
      <c r="R9785" s="24" t="str">
        <f t="shared" si="764"/>
        <v/>
      </c>
      <c r="S9785" s="27" t="str">
        <f t="shared" si="765"/>
        <v/>
      </c>
    </row>
    <row r="9786" spans="2:19" x14ac:dyDescent="0.3">
      <c r="B9786" s="24" t="str">
        <f>_xlfn.IFNA(VLOOKUP(A9786,list!B:C,2,FALSE),"")</f>
        <v/>
      </c>
      <c r="D9786" s="24" t="str">
        <f>_xlfn.IFNA(VLOOKUP(C9786,list!$G$2:$I$10,2,FALSE),"")</f>
        <v/>
      </c>
      <c r="E9786" s="24" t="str">
        <f>_xlfn.IFNA(VLOOKUP(C9786,list!G:I,3,FALSE),"")</f>
        <v/>
      </c>
      <c r="O9786" s="26" t="str">
        <f t="shared" si="762"/>
        <v/>
      </c>
      <c r="P9786" s="28" t="str">
        <f t="shared" si="766"/>
        <v/>
      </c>
      <c r="Q9786" s="24" t="str">
        <f t="shared" si="763"/>
        <v/>
      </c>
      <c r="R9786" s="24" t="str">
        <f t="shared" si="764"/>
        <v/>
      </c>
      <c r="S9786" s="27" t="str">
        <f t="shared" si="765"/>
        <v/>
      </c>
    </row>
    <row r="9787" spans="2:19" x14ac:dyDescent="0.3">
      <c r="B9787" s="24" t="str">
        <f>_xlfn.IFNA(VLOOKUP(A9787,list!B:C,2,FALSE),"")</f>
        <v/>
      </c>
      <c r="D9787" s="24" t="str">
        <f>_xlfn.IFNA(VLOOKUP(C9787,list!$G$2:$I$10,2,FALSE),"")</f>
        <v/>
      </c>
      <c r="E9787" s="24" t="str">
        <f>_xlfn.IFNA(VLOOKUP(C9787,list!G:I,3,FALSE),"")</f>
        <v/>
      </c>
      <c r="O9787" s="26" t="str">
        <f t="shared" si="762"/>
        <v/>
      </c>
      <c r="P9787" s="28" t="str">
        <f t="shared" si="766"/>
        <v/>
      </c>
      <c r="Q9787" s="24" t="str">
        <f t="shared" si="763"/>
        <v/>
      </c>
      <c r="R9787" s="24" t="str">
        <f t="shared" si="764"/>
        <v/>
      </c>
      <c r="S9787" s="27" t="str">
        <f t="shared" si="765"/>
        <v/>
      </c>
    </row>
    <row r="9788" spans="2:19" x14ac:dyDescent="0.3">
      <c r="B9788" s="24" t="str">
        <f>_xlfn.IFNA(VLOOKUP(A9788,list!B:C,2,FALSE),"")</f>
        <v/>
      </c>
      <c r="D9788" s="24" t="str">
        <f>_xlfn.IFNA(VLOOKUP(C9788,list!$G$2:$I$10,2,FALSE),"")</f>
        <v/>
      </c>
      <c r="E9788" s="24" t="str">
        <f>_xlfn.IFNA(VLOOKUP(C9788,list!G:I,3,FALSE),"")</f>
        <v/>
      </c>
      <c r="O9788" s="26" t="str">
        <f t="shared" si="762"/>
        <v/>
      </c>
      <c r="P9788" s="28" t="str">
        <f t="shared" si="766"/>
        <v/>
      </c>
      <c r="Q9788" s="24" t="str">
        <f t="shared" si="763"/>
        <v/>
      </c>
      <c r="R9788" s="24" t="str">
        <f t="shared" si="764"/>
        <v/>
      </c>
      <c r="S9788" s="27" t="str">
        <f t="shared" si="765"/>
        <v/>
      </c>
    </row>
    <row r="9789" spans="2:19" x14ac:dyDescent="0.3">
      <c r="B9789" s="24" t="str">
        <f>_xlfn.IFNA(VLOOKUP(A9789,list!B:C,2,FALSE),"")</f>
        <v/>
      </c>
      <c r="D9789" s="24" t="str">
        <f>_xlfn.IFNA(VLOOKUP(C9789,list!$G$2:$I$10,2,FALSE),"")</f>
        <v/>
      </c>
      <c r="E9789" s="24" t="str">
        <f>_xlfn.IFNA(VLOOKUP(C9789,list!G:I,3,FALSE),"")</f>
        <v/>
      </c>
      <c r="O9789" s="26" t="str">
        <f t="shared" si="762"/>
        <v/>
      </c>
      <c r="P9789" s="28" t="str">
        <f t="shared" si="766"/>
        <v/>
      </c>
      <c r="Q9789" s="24" t="str">
        <f t="shared" si="763"/>
        <v/>
      </c>
      <c r="R9789" s="24" t="str">
        <f t="shared" si="764"/>
        <v/>
      </c>
      <c r="S9789" s="27" t="str">
        <f t="shared" si="765"/>
        <v/>
      </c>
    </row>
    <row r="9790" spans="2:19" x14ac:dyDescent="0.3">
      <c r="B9790" s="24" t="str">
        <f>_xlfn.IFNA(VLOOKUP(A9790,list!B:C,2,FALSE),"")</f>
        <v/>
      </c>
      <c r="D9790" s="24" t="str">
        <f>_xlfn.IFNA(VLOOKUP(C9790,list!$G$2:$I$10,2,FALSE),"")</f>
        <v/>
      </c>
      <c r="E9790" s="24" t="str">
        <f>_xlfn.IFNA(VLOOKUP(C9790,list!G:I,3,FALSE),"")</f>
        <v/>
      </c>
      <c r="O9790" s="26" t="str">
        <f t="shared" si="762"/>
        <v/>
      </c>
      <c r="P9790" s="28" t="str">
        <f t="shared" si="766"/>
        <v/>
      </c>
      <c r="Q9790" s="24" t="str">
        <f t="shared" si="763"/>
        <v/>
      </c>
      <c r="R9790" s="24" t="str">
        <f t="shared" si="764"/>
        <v/>
      </c>
      <c r="S9790" s="27" t="str">
        <f t="shared" si="765"/>
        <v/>
      </c>
    </row>
    <row r="9791" spans="2:19" x14ac:dyDescent="0.3">
      <c r="B9791" s="24" t="str">
        <f>_xlfn.IFNA(VLOOKUP(A9791,list!B:C,2,FALSE),"")</f>
        <v/>
      </c>
      <c r="D9791" s="24" t="str">
        <f>_xlfn.IFNA(VLOOKUP(C9791,list!$G$2:$I$10,2,FALSE),"")</f>
        <v/>
      </c>
      <c r="E9791" s="24" t="str">
        <f>_xlfn.IFNA(VLOOKUP(C9791,list!G:I,3,FALSE),"")</f>
        <v/>
      </c>
      <c r="O9791" s="26" t="str">
        <f t="shared" si="762"/>
        <v/>
      </c>
      <c r="P9791" s="28" t="str">
        <f t="shared" si="766"/>
        <v/>
      </c>
      <c r="Q9791" s="24" t="str">
        <f t="shared" si="763"/>
        <v/>
      </c>
      <c r="R9791" s="24" t="str">
        <f t="shared" si="764"/>
        <v/>
      </c>
      <c r="S9791" s="27" t="str">
        <f t="shared" si="765"/>
        <v/>
      </c>
    </row>
    <row r="9792" spans="2:19" x14ac:dyDescent="0.3">
      <c r="B9792" s="24" t="str">
        <f>_xlfn.IFNA(VLOOKUP(A9792,list!B:C,2,FALSE),"")</f>
        <v/>
      </c>
      <c r="D9792" s="24" t="str">
        <f>_xlfn.IFNA(VLOOKUP(C9792,list!$G$2:$I$10,2,FALSE),"")</f>
        <v/>
      </c>
      <c r="E9792" s="24" t="str">
        <f>_xlfn.IFNA(VLOOKUP(C9792,list!G:I,3,FALSE),"")</f>
        <v/>
      </c>
      <c r="O9792" s="26" t="str">
        <f t="shared" si="762"/>
        <v/>
      </c>
      <c r="P9792" s="28" t="str">
        <f t="shared" si="766"/>
        <v/>
      </c>
      <c r="Q9792" s="24" t="str">
        <f t="shared" si="763"/>
        <v/>
      </c>
      <c r="R9792" s="24" t="str">
        <f t="shared" si="764"/>
        <v/>
      </c>
      <c r="S9792" s="27" t="str">
        <f t="shared" si="765"/>
        <v/>
      </c>
    </row>
    <row r="9793" spans="2:19" x14ac:dyDescent="0.3">
      <c r="B9793" s="24" t="str">
        <f>_xlfn.IFNA(VLOOKUP(A9793,list!B:C,2,FALSE),"")</f>
        <v/>
      </c>
      <c r="D9793" s="24" t="str">
        <f>_xlfn.IFNA(VLOOKUP(C9793,list!$G$2:$I$10,2,FALSE),"")</f>
        <v/>
      </c>
      <c r="E9793" s="24" t="str">
        <f>_xlfn.IFNA(VLOOKUP(C9793,list!G:I,3,FALSE),"")</f>
        <v/>
      </c>
      <c r="O9793" s="26" t="str">
        <f t="shared" si="762"/>
        <v/>
      </c>
      <c r="P9793" s="28" t="str">
        <f t="shared" si="766"/>
        <v/>
      </c>
      <c r="Q9793" s="24" t="str">
        <f t="shared" si="763"/>
        <v/>
      </c>
      <c r="R9793" s="24" t="str">
        <f t="shared" si="764"/>
        <v/>
      </c>
      <c r="S9793" s="27" t="str">
        <f t="shared" si="765"/>
        <v/>
      </c>
    </row>
    <row r="9794" spans="2:19" x14ac:dyDescent="0.3">
      <c r="B9794" s="24" t="str">
        <f>_xlfn.IFNA(VLOOKUP(A9794,list!B:C,2,FALSE),"")</f>
        <v/>
      </c>
      <c r="D9794" s="24" t="str">
        <f>_xlfn.IFNA(VLOOKUP(C9794,list!$G$2:$I$10,2,FALSE),"")</f>
        <v/>
      </c>
      <c r="E9794" s="24" t="str">
        <f>_xlfn.IFNA(VLOOKUP(C9794,list!G:I,3,FALSE),"")</f>
        <v/>
      </c>
      <c r="O9794" s="26" t="str">
        <f t="shared" ref="O9794:O9857" si="767">IFERROR(IF(H9794="","",DATE(YEAR(H9794),MONTH(H9794),1)),"")</f>
        <v/>
      </c>
      <c r="P9794" s="28" t="str">
        <f t="shared" si="766"/>
        <v/>
      </c>
      <c r="Q9794" s="24" t="str">
        <f t="shared" ref="Q9794:Q9857" si="768">IFERROR(IF(J9794="","",MONTH(EOMONTH(J9794,(DAY(J9794)&gt;15)+0))),"")</f>
        <v/>
      </c>
      <c r="R9794" s="24" t="str">
        <f t="shared" ref="R9794:R9857" si="769">IFERROR(IF(J9794="","",IF(AND(MONTH(J9794)=12,Q9794=1),YEAR(J9794)+1,YEAR(J9794))),"")</f>
        <v/>
      </c>
      <c r="S9794" s="27" t="str">
        <f t="shared" ref="S9794:S9857" si="770">IF(OR(Q9794="",R9794=""),"",DATE(R9794,Q9794,1))</f>
        <v/>
      </c>
    </row>
    <row r="9795" spans="2:19" x14ac:dyDescent="0.3">
      <c r="B9795" s="24" t="str">
        <f>_xlfn.IFNA(VLOOKUP(A9795,list!B:C,2,FALSE),"")</f>
        <v/>
      </c>
      <c r="D9795" s="24" t="str">
        <f>_xlfn.IFNA(VLOOKUP(C9795,list!$G$2:$I$10,2,FALSE),"")</f>
        <v/>
      </c>
      <c r="E9795" s="24" t="str">
        <f>_xlfn.IFNA(VLOOKUP(C9795,list!G:I,3,FALSE),"")</f>
        <v/>
      </c>
      <c r="O9795" s="26" t="str">
        <f t="shared" si="767"/>
        <v/>
      </c>
      <c r="P9795" s="28" t="str">
        <f t="shared" ref="P9795:P9858" si="771">IFERROR(IF(J9795&gt;0,((J9795-H9795)/7),""),"")</f>
        <v/>
      </c>
      <c r="Q9795" s="24" t="str">
        <f t="shared" si="768"/>
        <v/>
      </c>
      <c r="R9795" s="24" t="str">
        <f t="shared" si="769"/>
        <v/>
      </c>
      <c r="S9795" s="27" t="str">
        <f t="shared" si="770"/>
        <v/>
      </c>
    </row>
    <row r="9796" spans="2:19" x14ac:dyDescent="0.3">
      <c r="B9796" s="24" t="str">
        <f>_xlfn.IFNA(VLOOKUP(A9796,list!B:C,2,FALSE),"")</f>
        <v/>
      </c>
      <c r="D9796" s="24" t="str">
        <f>_xlfn.IFNA(VLOOKUP(C9796,list!$G$2:$I$10,2,FALSE),"")</f>
        <v/>
      </c>
      <c r="E9796" s="24" t="str">
        <f>_xlfn.IFNA(VLOOKUP(C9796,list!G:I,3,FALSE),"")</f>
        <v/>
      </c>
      <c r="O9796" s="26" t="str">
        <f t="shared" si="767"/>
        <v/>
      </c>
      <c r="P9796" s="28" t="str">
        <f t="shared" si="771"/>
        <v/>
      </c>
      <c r="Q9796" s="24" t="str">
        <f t="shared" si="768"/>
        <v/>
      </c>
      <c r="R9796" s="24" t="str">
        <f t="shared" si="769"/>
        <v/>
      </c>
      <c r="S9796" s="27" t="str">
        <f t="shared" si="770"/>
        <v/>
      </c>
    </row>
    <row r="9797" spans="2:19" x14ac:dyDescent="0.3">
      <c r="B9797" s="24" t="str">
        <f>_xlfn.IFNA(VLOOKUP(A9797,list!B:C,2,FALSE),"")</f>
        <v/>
      </c>
      <c r="D9797" s="24" t="str">
        <f>_xlfn.IFNA(VLOOKUP(C9797,list!$G$2:$I$10,2,FALSE),"")</f>
        <v/>
      </c>
      <c r="E9797" s="24" t="str">
        <f>_xlfn.IFNA(VLOOKUP(C9797,list!G:I,3,FALSE),"")</f>
        <v/>
      </c>
      <c r="O9797" s="26" t="str">
        <f t="shared" si="767"/>
        <v/>
      </c>
      <c r="P9797" s="28" t="str">
        <f t="shared" si="771"/>
        <v/>
      </c>
      <c r="Q9797" s="24" t="str">
        <f t="shared" si="768"/>
        <v/>
      </c>
      <c r="R9797" s="24" t="str">
        <f t="shared" si="769"/>
        <v/>
      </c>
      <c r="S9797" s="27" t="str">
        <f t="shared" si="770"/>
        <v/>
      </c>
    </row>
    <row r="9798" spans="2:19" x14ac:dyDescent="0.3">
      <c r="B9798" s="24" t="str">
        <f>_xlfn.IFNA(VLOOKUP(A9798,list!B:C,2,FALSE),"")</f>
        <v/>
      </c>
      <c r="D9798" s="24" t="str">
        <f>_xlfn.IFNA(VLOOKUP(C9798,list!$G$2:$I$10,2,FALSE),"")</f>
        <v/>
      </c>
      <c r="E9798" s="24" t="str">
        <f>_xlfn.IFNA(VLOOKUP(C9798,list!G:I,3,FALSE),"")</f>
        <v/>
      </c>
      <c r="O9798" s="26" t="str">
        <f t="shared" si="767"/>
        <v/>
      </c>
      <c r="P9798" s="28" t="str">
        <f t="shared" si="771"/>
        <v/>
      </c>
      <c r="Q9798" s="24" t="str">
        <f t="shared" si="768"/>
        <v/>
      </c>
      <c r="R9798" s="24" t="str">
        <f t="shared" si="769"/>
        <v/>
      </c>
      <c r="S9798" s="27" t="str">
        <f t="shared" si="770"/>
        <v/>
      </c>
    </row>
    <row r="9799" spans="2:19" x14ac:dyDescent="0.3">
      <c r="B9799" s="24" t="str">
        <f>_xlfn.IFNA(VLOOKUP(A9799,list!B:C,2,FALSE),"")</f>
        <v/>
      </c>
      <c r="D9799" s="24" t="str">
        <f>_xlfn.IFNA(VLOOKUP(C9799,list!$G$2:$I$10,2,FALSE),"")</f>
        <v/>
      </c>
      <c r="E9799" s="24" t="str">
        <f>_xlfn.IFNA(VLOOKUP(C9799,list!G:I,3,FALSE),"")</f>
        <v/>
      </c>
      <c r="O9799" s="26" t="str">
        <f t="shared" si="767"/>
        <v/>
      </c>
      <c r="P9799" s="28" t="str">
        <f t="shared" si="771"/>
        <v/>
      </c>
      <c r="Q9799" s="24" t="str">
        <f t="shared" si="768"/>
        <v/>
      </c>
      <c r="R9799" s="24" t="str">
        <f t="shared" si="769"/>
        <v/>
      </c>
      <c r="S9799" s="27" t="str">
        <f t="shared" si="770"/>
        <v/>
      </c>
    </row>
    <row r="9800" spans="2:19" x14ac:dyDescent="0.3">
      <c r="B9800" s="24" t="str">
        <f>_xlfn.IFNA(VLOOKUP(A9800,list!B:C,2,FALSE),"")</f>
        <v/>
      </c>
      <c r="D9800" s="24" t="str">
        <f>_xlfn.IFNA(VLOOKUP(C9800,list!$G$2:$I$10,2,FALSE),"")</f>
        <v/>
      </c>
      <c r="E9800" s="24" t="str">
        <f>_xlfn.IFNA(VLOOKUP(C9800,list!G:I,3,FALSE),"")</f>
        <v/>
      </c>
      <c r="O9800" s="26" t="str">
        <f t="shared" si="767"/>
        <v/>
      </c>
      <c r="P9800" s="28" t="str">
        <f t="shared" si="771"/>
        <v/>
      </c>
      <c r="Q9800" s="24" t="str">
        <f t="shared" si="768"/>
        <v/>
      </c>
      <c r="R9800" s="24" t="str">
        <f t="shared" si="769"/>
        <v/>
      </c>
      <c r="S9800" s="27" t="str">
        <f t="shared" si="770"/>
        <v/>
      </c>
    </row>
    <row r="9801" spans="2:19" x14ac:dyDescent="0.3">
      <c r="B9801" s="24" t="str">
        <f>_xlfn.IFNA(VLOOKUP(A9801,list!B:C,2,FALSE),"")</f>
        <v/>
      </c>
      <c r="D9801" s="24" t="str">
        <f>_xlfn.IFNA(VLOOKUP(C9801,list!$G$2:$I$10,2,FALSE),"")</f>
        <v/>
      </c>
      <c r="E9801" s="24" t="str">
        <f>_xlfn.IFNA(VLOOKUP(C9801,list!G:I,3,FALSE),"")</f>
        <v/>
      </c>
      <c r="O9801" s="26" t="str">
        <f t="shared" si="767"/>
        <v/>
      </c>
      <c r="P9801" s="28" t="str">
        <f t="shared" si="771"/>
        <v/>
      </c>
      <c r="Q9801" s="24" t="str">
        <f t="shared" si="768"/>
        <v/>
      </c>
      <c r="R9801" s="24" t="str">
        <f t="shared" si="769"/>
        <v/>
      </c>
      <c r="S9801" s="27" t="str">
        <f t="shared" si="770"/>
        <v/>
      </c>
    </row>
    <row r="9802" spans="2:19" x14ac:dyDescent="0.3">
      <c r="B9802" s="24" t="str">
        <f>_xlfn.IFNA(VLOOKUP(A9802,list!B:C,2,FALSE),"")</f>
        <v/>
      </c>
      <c r="D9802" s="24" t="str">
        <f>_xlfn.IFNA(VLOOKUP(C9802,list!$G$2:$I$10,2,FALSE),"")</f>
        <v/>
      </c>
      <c r="E9802" s="24" t="str">
        <f>_xlfn.IFNA(VLOOKUP(C9802,list!G:I,3,FALSE),"")</f>
        <v/>
      </c>
      <c r="O9802" s="26" t="str">
        <f t="shared" si="767"/>
        <v/>
      </c>
      <c r="P9802" s="28" t="str">
        <f t="shared" si="771"/>
        <v/>
      </c>
      <c r="Q9802" s="24" t="str">
        <f t="shared" si="768"/>
        <v/>
      </c>
      <c r="R9802" s="24" t="str">
        <f t="shared" si="769"/>
        <v/>
      </c>
      <c r="S9802" s="27" t="str">
        <f t="shared" si="770"/>
        <v/>
      </c>
    </row>
    <row r="9803" spans="2:19" x14ac:dyDescent="0.3">
      <c r="B9803" s="24" t="str">
        <f>_xlfn.IFNA(VLOOKUP(A9803,list!B:C,2,FALSE),"")</f>
        <v/>
      </c>
      <c r="D9803" s="24" t="str">
        <f>_xlfn.IFNA(VLOOKUP(C9803,list!$G$2:$I$10,2,FALSE),"")</f>
        <v/>
      </c>
      <c r="E9803" s="24" t="str">
        <f>_xlfn.IFNA(VLOOKUP(C9803,list!G:I,3,FALSE),"")</f>
        <v/>
      </c>
      <c r="O9803" s="26" t="str">
        <f t="shared" si="767"/>
        <v/>
      </c>
      <c r="P9803" s="28" t="str">
        <f t="shared" si="771"/>
        <v/>
      </c>
      <c r="Q9803" s="24" t="str">
        <f t="shared" si="768"/>
        <v/>
      </c>
      <c r="R9803" s="24" t="str">
        <f t="shared" si="769"/>
        <v/>
      </c>
      <c r="S9803" s="27" t="str">
        <f t="shared" si="770"/>
        <v/>
      </c>
    </row>
    <row r="9804" spans="2:19" x14ac:dyDescent="0.3">
      <c r="B9804" s="24" t="str">
        <f>_xlfn.IFNA(VLOOKUP(A9804,list!B:C,2,FALSE),"")</f>
        <v/>
      </c>
      <c r="D9804" s="24" t="str">
        <f>_xlfn.IFNA(VLOOKUP(C9804,list!$G$2:$I$10,2,FALSE),"")</f>
        <v/>
      </c>
      <c r="E9804" s="24" t="str">
        <f>_xlfn.IFNA(VLOOKUP(C9804,list!G:I,3,FALSE),"")</f>
        <v/>
      </c>
      <c r="O9804" s="26" t="str">
        <f t="shared" si="767"/>
        <v/>
      </c>
      <c r="P9804" s="28" t="str">
        <f t="shared" si="771"/>
        <v/>
      </c>
      <c r="Q9804" s="24" t="str">
        <f t="shared" si="768"/>
        <v/>
      </c>
      <c r="R9804" s="24" t="str">
        <f t="shared" si="769"/>
        <v/>
      </c>
      <c r="S9804" s="27" t="str">
        <f t="shared" si="770"/>
        <v/>
      </c>
    </row>
    <row r="9805" spans="2:19" x14ac:dyDescent="0.3">
      <c r="B9805" s="24" t="str">
        <f>_xlfn.IFNA(VLOOKUP(A9805,list!B:C,2,FALSE),"")</f>
        <v/>
      </c>
      <c r="D9805" s="24" t="str">
        <f>_xlfn.IFNA(VLOOKUP(C9805,list!$G$2:$I$10,2,FALSE),"")</f>
        <v/>
      </c>
      <c r="E9805" s="24" t="str">
        <f>_xlfn.IFNA(VLOOKUP(C9805,list!G:I,3,FALSE),"")</f>
        <v/>
      </c>
      <c r="O9805" s="26" t="str">
        <f t="shared" si="767"/>
        <v/>
      </c>
      <c r="P9805" s="28" t="str">
        <f t="shared" si="771"/>
        <v/>
      </c>
      <c r="Q9805" s="24" t="str">
        <f t="shared" si="768"/>
        <v/>
      </c>
      <c r="R9805" s="24" t="str">
        <f t="shared" si="769"/>
        <v/>
      </c>
      <c r="S9805" s="27" t="str">
        <f t="shared" si="770"/>
        <v/>
      </c>
    </row>
    <row r="9806" spans="2:19" x14ac:dyDescent="0.3">
      <c r="B9806" s="24" t="str">
        <f>_xlfn.IFNA(VLOOKUP(A9806,list!B:C,2,FALSE),"")</f>
        <v/>
      </c>
      <c r="D9806" s="24" t="str">
        <f>_xlfn.IFNA(VLOOKUP(C9806,list!$G$2:$I$10,2,FALSE),"")</f>
        <v/>
      </c>
      <c r="E9806" s="24" t="str">
        <f>_xlfn.IFNA(VLOOKUP(C9806,list!G:I,3,FALSE),"")</f>
        <v/>
      </c>
      <c r="O9806" s="26" t="str">
        <f t="shared" si="767"/>
        <v/>
      </c>
      <c r="P9806" s="28" t="str">
        <f t="shared" si="771"/>
        <v/>
      </c>
      <c r="Q9806" s="24" t="str">
        <f t="shared" si="768"/>
        <v/>
      </c>
      <c r="R9806" s="24" t="str">
        <f t="shared" si="769"/>
        <v/>
      </c>
      <c r="S9806" s="27" t="str">
        <f t="shared" si="770"/>
        <v/>
      </c>
    </row>
    <row r="9807" spans="2:19" x14ac:dyDescent="0.3">
      <c r="B9807" s="24" t="str">
        <f>_xlfn.IFNA(VLOOKUP(A9807,list!B:C,2,FALSE),"")</f>
        <v/>
      </c>
      <c r="D9807" s="24" t="str">
        <f>_xlfn.IFNA(VLOOKUP(C9807,list!$G$2:$I$10,2,FALSE),"")</f>
        <v/>
      </c>
      <c r="E9807" s="24" t="str">
        <f>_xlfn.IFNA(VLOOKUP(C9807,list!G:I,3,FALSE),"")</f>
        <v/>
      </c>
      <c r="O9807" s="26" t="str">
        <f t="shared" si="767"/>
        <v/>
      </c>
      <c r="P9807" s="28" t="str">
        <f t="shared" si="771"/>
        <v/>
      </c>
      <c r="Q9807" s="24" t="str">
        <f t="shared" si="768"/>
        <v/>
      </c>
      <c r="R9807" s="24" t="str">
        <f t="shared" si="769"/>
        <v/>
      </c>
      <c r="S9807" s="27" t="str">
        <f t="shared" si="770"/>
        <v/>
      </c>
    </row>
    <row r="9808" spans="2:19" x14ac:dyDescent="0.3">
      <c r="B9808" s="24" t="str">
        <f>_xlfn.IFNA(VLOOKUP(A9808,list!B:C,2,FALSE),"")</f>
        <v/>
      </c>
      <c r="D9808" s="24" t="str">
        <f>_xlfn.IFNA(VLOOKUP(C9808,list!$G$2:$I$10,2,FALSE),"")</f>
        <v/>
      </c>
      <c r="E9808" s="24" t="str">
        <f>_xlfn.IFNA(VLOOKUP(C9808,list!G:I,3,FALSE),"")</f>
        <v/>
      </c>
      <c r="O9808" s="26" t="str">
        <f t="shared" si="767"/>
        <v/>
      </c>
      <c r="P9808" s="28" t="str">
        <f t="shared" si="771"/>
        <v/>
      </c>
      <c r="Q9808" s="24" t="str">
        <f t="shared" si="768"/>
        <v/>
      </c>
      <c r="R9808" s="24" t="str">
        <f t="shared" si="769"/>
        <v/>
      </c>
      <c r="S9808" s="27" t="str">
        <f t="shared" si="770"/>
        <v/>
      </c>
    </row>
    <row r="9809" spans="2:19" x14ac:dyDescent="0.3">
      <c r="B9809" s="24" t="str">
        <f>_xlfn.IFNA(VLOOKUP(A9809,list!B:C,2,FALSE),"")</f>
        <v/>
      </c>
      <c r="D9809" s="24" t="str">
        <f>_xlfn.IFNA(VLOOKUP(C9809,list!$G$2:$I$10,2,FALSE),"")</f>
        <v/>
      </c>
      <c r="E9809" s="24" t="str">
        <f>_xlfn.IFNA(VLOOKUP(C9809,list!G:I,3,FALSE),"")</f>
        <v/>
      </c>
      <c r="O9809" s="26" t="str">
        <f t="shared" si="767"/>
        <v/>
      </c>
      <c r="P9809" s="28" t="str">
        <f t="shared" si="771"/>
        <v/>
      </c>
      <c r="Q9809" s="24" t="str">
        <f t="shared" si="768"/>
        <v/>
      </c>
      <c r="R9809" s="24" t="str">
        <f t="shared" si="769"/>
        <v/>
      </c>
      <c r="S9809" s="27" t="str">
        <f t="shared" si="770"/>
        <v/>
      </c>
    </row>
    <row r="9810" spans="2:19" x14ac:dyDescent="0.3">
      <c r="B9810" s="24" t="str">
        <f>_xlfn.IFNA(VLOOKUP(A9810,list!B:C,2,FALSE),"")</f>
        <v/>
      </c>
      <c r="D9810" s="24" t="str">
        <f>_xlfn.IFNA(VLOOKUP(C9810,list!$G$2:$I$10,2,FALSE),"")</f>
        <v/>
      </c>
      <c r="E9810" s="24" t="str">
        <f>_xlfn.IFNA(VLOOKUP(C9810,list!G:I,3,FALSE),"")</f>
        <v/>
      </c>
      <c r="O9810" s="26" t="str">
        <f t="shared" si="767"/>
        <v/>
      </c>
      <c r="P9810" s="28" t="str">
        <f t="shared" si="771"/>
        <v/>
      </c>
      <c r="Q9810" s="24" t="str">
        <f t="shared" si="768"/>
        <v/>
      </c>
      <c r="R9810" s="24" t="str">
        <f t="shared" si="769"/>
        <v/>
      </c>
      <c r="S9810" s="27" t="str">
        <f t="shared" si="770"/>
        <v/>
      </c>
    </row>
    <row r="9811" spans="2:19" x14ac:dyDescent="0.3">
      <c r="B9811" s="24" t="str">
        <f>_xlfn.IFNA(VLOOKUP(A9811,list!B:C,2,FALSE),"")</f>
        <v/>
      </c>
      <c r="D9811" s="24" t="str">
        <f>_xlfn.IFNA(VLOOKUP(C9811,list!$G$2:$I$10,2,FALSE),"")</f>
        <v/>
      </c>
      <c r="E9811" s="24" t="str">
        <f>_xlfn.IFNA(VLOOKUP(C9811,list!G:I,3,FALSE),"")</f>
        <v/>
      </c>
      <c r="O9811" s="26" t="str">
        <f t="shared" si="767"/>
        <v/>
      </c>
      <c r="P9811" s="28" t="str">
        <f t="shared" si="771"/>
        <v/>
      </c>
      <c r="Q9811" s="24" t="str">
        <f t="shared" si="768"/>
        <v/>
      </c>
      <c r="R9811" s="24" t="str">
        <f t="shared" si="769"/>
        <v/>
      </c>
      <c r="S9811" s="27" t="str">
        <f t="shared" si="770"/>
        <v/>
      </c>
    </row>
    <row r="9812" spans="2:19" x14ac:dyDescent="0.3">
      <c r="B9812" s="24" t="str">
        <f>_xlfn.IFNA(VLOOKUP(A9812,list!B:C,2,FALSE),"")</f>
        <v/>
      </c>
      <c r="D9812" s="24" t="str">
        <f>_xlfn.IFNA(VLOOKUP(C9812,list!$G$2:$I$10,2,FALSE),"")</f>
        <v/>
      </c>
      <c r="E9812" s="24" t="str">
        <f>_xlfn.IFNA(VLOOKUP(C9812,list!G:I,3,FALSE),"")</f>
        <v/>
      </c>
      <c r="O9812" s="26" t="str">
        <f t="shared" si="767"/>
        <v/>
      </c>
      <c r="P9812" s="28" t="str">
        <f t="shared" si="771"/>
        <v/>
      </c>
      <c r="Q9812" s="24" t="str">
        <f t="shared" si="768"/>
        <v/>
      </c>
      <c r="R9812" s="24" t="str">
        <f t="shared" si="769"/>
        <v/>
      </c>
      <c r="S9812" s="27" t="str">
        <f t="shared" si="770"/>
        <v/>
      </c>
    </row>
    <row r="9813" spans="2:19" x14ac:dyDescent="0.3">
      <c r="B9813" s="24" t="str">
        <f>_xlfn.IFNA(VLOOKUP(A9813,list!B:C,2,FALSE),"")</f>
        <v/>
      </c>
      <c r="D9813" s="24" t="str">
        <f>_xlfn.IFNA(VLOOKUP(C9813,list!$G$2:$I$10,2,FALSE),"")</f>
        <v/>
      </c>
      <c r="E9813" s="24" t="str">
        <f>_xlfn.IFNA(VLOOKUP(C9813,list!G:I,3,FALSE),"")</f>
        <v/>
      </c>
      <c r="O9813" s="26" t="str">
        <f t="shared" si="767"/>
        <v/>
      </c>
      <c r="P9813" s="28" t="str">
        <f t="shared" si="771"/>
        <v/>
      </c>
      <c r="Q9813" s="24" t="str">
        <f t="shared" si="768"/>
        <v/>
      </c>
      <c r="R9813" s="24" t="str">
        <f t="shared" si="769"/>
        <v/>
      </c>
      <c r="S9813" s="27" t="str">
        <f t="shared" si="770"/>
        <v/>
      </c>
    </row>
    <row r="9814" spans="2:19" x14ac:dyDescent="0.3">
      <c r="B9814" s="24" t="str">
        <f>_xlfn.IFNA(VLOOKUP(A9814,list!B:C,2,FALSE),"")</f>
        <v/>
      </c>
      <c r="D9814" s="24" t="str">
        <f>_xlfn.IFNA(VLOOKUP(C9814,list!$G$2:$I$10,2,FALSE),"")</f>
        <v/>
      </c>
      <c r="E9814" s="24" t="str">
        <f>_xlfn.IFNA(VLOOKUP(C9814,list!G:I,3,FALSE),"")</f>
        <v/>
      </c>
      <c r="O9814" s="26" t="str">
        <f t="shared" si="767"/>
        <v/>
      </c>
      <c r="P9814" s="28" t="str">
        <f t="shared" si="771"/>
        <v/>
      </c>
      <c r="Q9814" s="24" t="str">
        <f t="shared" si="768"/>
        <v/>
      </c>
      <c r="R9814" s="24" t="str">
        <f t="shared" si="769"/>
        <v/>
      </c>
      <c r="S9814" s="27" t="str">
        <f t="shared" si="770"/>
        <v/>
      </c>
    </row>
    <row r="9815" spans="2:19" x14ac:dyDescent="0.3">
      <c r="B9815" s="24" t="str">
        <f>_xlfn.IFNA(VLOOKUP(A9815,list!B:C,2,FALSE),"")</f>
        <v/>
      </c>
      <c r="D9815" s="24" t="str">
        <f>_xlfn.IFNA(VLOOKUP(C9815,list!$G$2:$I$10,2,FALSE),"")</f>
        <v/>
      </c>
      <c r="E9815" s="24" t="str">
        <f>_xlfn.IFNA(VLOOKUP(C9815,list!G:I,3,FALSE),"")</f>
        <v/>
      </c>
      <c r="O9815" s="26" t="str">
        <f t="shared" si="767"/>
        <v/>
      </c>
      <c r="P9815" s="28" t="str">
        <f t="shared" si="771"/>
        <v/>
      </c>
      <c r="Q9815" s="24" t="str">
        <f t="shared" si="768"/>
        <v/>
      </c>
      <c r="R9815" s="24" t="str">
        <f t="shared" si="769"/>
        <v/>
      </c>
      <c r="S9815" s="27" t="str">
        <f t="shared" si="770"/>
        <v/>
      </c>
    </row>
    <row r="9816" spans="2:19" x14ac:dyDescent="0.3">
      <c r="B9816" s="24" t="str">
        <f>_xlfn.IFNA(VLOOKUP(A9816,list!B:C,2,FALSE),"")</f>
        <v/>
      </c>
      <c r="D9816" s="24" t="str">
        <f>_xlfn.IFNA(VLOOKUP(C9816,list!$G$2:$I$10,2,FALSE),"")</f>
        <v/>
      </c>
      <c r="E9816" s="24" t="str">
        <f>_xlfn.IFNA(VLOOKUP(C9816,list!G:I,3,FALSE),"")</f>
        <v/>
      </c>
      <c r="O9816" s="26" t="str">
        <f t="shared" si="767"/>
        <v/>
      </c>
      <c r="P9816" s="28" t="str">
        <f t="shared" si="771"/>
        <v/>
      </c>
      <c r="Q9816" s="24" t="str">
        <f t="shared" si="768"/>
        <v/>
      </c>
      <c r="R9816" s="24" t="str">
        <f t="shared" si="769"/>
        <v/>
      </c>
      <c r="S9816" s="27" t="str">
        <f t="shared" si="770"/>
        <v/>
      </c>
    </row>
    <row r="9817" spans="2:19" x14ac:dyDescent="0.3">
      <c r="B9817" s="24" t="str">
        <f>_xlfn.IFNA(VLOOKUP(A9817,list!B:C,2,FALSE),"")</f>
        <v/>
      </c>
      <c r="D9817" s="24" t="str">
        <f>_xlfn.IFNA(VLOOKUP(C9817,list!$G$2:$I$10,2,FALSE),"")</f>
        <v/>
      </c>
      <c r="E9817" s="24" t="str">
        <f>_xlfn.IFNA(VLOOKUP(C9817,list!G:I,3,FALSE),"")</f>
        <v/>
      </c>
      <c r="O9817" s="26" t="str">
        <f t="shared" si="767"/>
        <v/>
      </c>
      <c r="P9817" s="28" t="str">
        <f t="shared" si="771"/>
        <v/>
      </c>
      <c r="Q9817" s="24" t="str">
        <f t="shared" si="768"/>
        <v/>
      </c>
      <c r="R9817" s="24" t="str">
        <f t="shared" si="769"/>
        <v/>
      </c>
      <c r="S9817" s="27" t="str">
        <f t="shared" si="770"/>
        <v/>
      </c>
    </row>
    <row r="9818" spans="2:19" x14ac:dyDescent="0.3">
      <c r="B9818" s="24" t="str">
        <f>_xlfn.IFNA(VLOOKUP(A9818,list!B:C,2,FALSE),"")</f>
        <v/>
      </c>
      <c r="D9818" s="24" t="str">
        <f>_xlfn.IFNA(VLOOKUP(C9818,list!$G$2:$I$10,2,FALSE),"")</f>
        <v/>
      </c>
      <c r="E9818" s="24" t="str">
        <f>_xlfn.IFNA(VLOOKUP(C9818,list!G:I,3,FALSE),"")</f>
        <v/>
      </c>
      <c r="O9818" s="26" t="str">
        <f t="shared" si="767"/>
        <v/>
      </c>
      <c r="P9818" s="28" t="str">
        <f t="shared" si="771"/>
        <v/>
      </c>
      <c r="Q9818" s="24" t="str">
        <f t="shared" si="768"/>
        <v/>
      </c>
      <c r="R9818" s="24" t="str">
        <f t="shared" si="769"/>
        <v/>
      </c>
      <c r="S9818" s="27" t="str">
        <f t="shared" si="770"/>
        <v/>
      </c>
    </row>
    <row r="9819" spans="2:19" x14ac:dyDescent="0.3">
      <c r="B9819" s="24" t="str">
        <f>_xlfn.IFNA(VLOOKUP(A9819,list!B:C,2,FALSE),"")</f>
        <v/>
      </c>
      <c r="D9819" s="24" t="str">
        <f>_xlfn.IFNA(VLOOKUP(C9819,list!$G$2:$I$10,2,FALSE),"")</f>
        <v/>
      </c>
      <c r="E9819" s="24" t="str">
        <f>_xlfn.IFNA(VLOOKUP(C9819,list!G:I,3,FALSE),"")</f>
        <v/>
      </c>
      <c r="O9819" s="26" t="str">
        <f t="shared" si="767"/>
        <v/>
      </c>
      <c r="P9819" s="28" t="str">
        <f t="shared" si="771"/>
        <v/>
      </c>
      <c r="Q9819" s="24" t="str">
        <f t="shared" si="768"/>
        <v/>
      </c>
      <c r="R9819" s="24" t="str">
        <f t="shared" si="769"/>
        <v/>
      </c>
      <c r="S9819" s="27" t="str">
        <f t="shared" si="770"/>
        <v/>
      </c>
    </row>
    <row r="9820" spans="2:19" x14ac:dyDescent="0.3">
      <c r="B9820" s="24" t="str">
        <f>_xlfn.IFNA(VLOOKUP(A9820,list!B:C,2,FALSE),"")</f>
        <v/>
      </c>
      <c r="D9820" s="24" t="str">
        <f>_xlfn.IFNA(VLOOKUP(C9820,list!$G$2:$I$10,2,FALSE),"")</f>
        <v/>
      </c>
      <c r="E9820" s="24" t="str">
        <f>_xlfn.IFNA(VLOOKUP(C9820,list!G:I,3,FALSE),"")</f>
        <v/>
      </c>
      <c r="O9820" s="26" t="str">
        <f t="shared" si="767"/>
        <v/>
      </c>
      <c r="P9820" s="28" t="str">
        <f t="shared" si="771"/>
        <v/>
      </c>
      <c r="Q9820" s="24" t="str">
        <f t="shared" si="768"/>
        <v/>
      </c>
      <c r="R9820" s="24" t="str">
        <f t="shared" si="769"/>
        <v/>
      </c>
      <c r="S9820" s="27" t="str">
        <f t="shared" si="770"/>
        <v/>
      </c>
    </row>
    <row r="9821" spans="2:19" x14ac:dyDescent="0.3">
      <c r="B9821" s="24" t="str">
        <f>_xlfn.IFNA(VLOOKUP(A9821,list!B:C,2,FALSE),"")</f>
        <v/>
      </c>
      <c r="D9821" s="24" t="str">
        <f>_xlfn.IFNA(VLOOKUP(C9821,list!$G$2:$I$10,2,FALSE),"")</f>
        <v/>
      </c>
      <c r="E9821" s="24" t="str">
        <f>_xlfn.IFNA(VLOOKUP(C9821,list!G:I,3,FALSE),"")</f>
        <v/>
      </c>
      <c r="O9821" s="26" t="str">
        <f t="shared" si="767"/>
        <v/>
      </c>
      <c r="P9821" s="28" t="str">
        <f t="shared" si="771"/>
        <v/>
      </c>
      <c r="Q9821" s="24" t="str">
        <f t="shared" si="768"/>
        <v/>
      </c>
      <c r="R9821" s="24" t="str">
        <f t="shared" si="769"/>
        <v/>
      </c>
      <c r="S9821" s="27" t="str">
        <f t="shared" si="770"/>
        <v/>
      </c>
    </row>
    <row r="9822" spans="2:19" x14ac:dyDescent="0.3">
      <c r="B9822" s="24" t="str">
        <f>_xlfn.IFNA(VLOOKUP(A9822,list!B:C,2,FALSE),"")</f>
        <v/>
      </c>
      <c r="D9822" s="24" t="str">
        <f>_xlfn.IFNA(VLOOKUP(C9822,list!$G$2:$I$10,2,FALSE),"")</f>
        <v/>
      </c>
      <c r="E9822" s="24" t="str">
        <f>_xlfn.IFNA(VLOOKUP(C9822,list!G:I,3,FALSE),"")</f>
        <v/>
      </c>
      <c r="O9822" s="26" t="str">
        <f t="shared" si="767"/>
        <v/>
      </c>
      <c r="P9822" s="28" t="str">
        <f t="shared" si="771"/>
        <v/>
      </c>
      <c r="Q9822" s="24" t="str">
        <f t="shared" si="768"/>
        <v/>
      </c>
      <c r="R9822" s="24" t="str">
        <f t="shared" si="769"/>
        <v/>
      </c>
      <c r="S9822" s="27" t="str">
        <f t="shared" si="770"/>
        <v/>
      </c>
    </row>
    <row r="9823" spans="2:19" x14ac:dyDescent="0.3">
      <c r="B9823" s="24" t="str">
        <f>_xlfn.IFNA(VLOOKUP(A9823,list!B:C,2,FALSE),"")</f>
        <v/>
      </c>
      <c r="D9823" s="24" t="str">
        <f>_xlfn.IFNA(VLOOKUP(C9823,list!$G$2:$I$10,2,FALSE),"")</f>
        <v/>
      </c>
      <c r="E9823" s="24" t="str">
        <f>_xlfn.IFNA(VLOOKUP(C9823,list!G:I,3,FALSE),"")</f>
        <v/>
      </c>
      <c r="O9823" s="26" t="str">
        <f t="shared" si="767"/>
        <v/>
      </c>
      <c r="P9823" s="28" t="str">
        <f t="shared" si="771"/>
        <v/>
      </c>
      <c r="Q9823" s="24" t="str">
        <f t="shared" si="768"/>
        <v/>
      </c>
      <c r="R9823" s="24" t="str">
        <f t="shared" si="769"/>
        <v/>
      </c>
      <c r="S9823" s="27" t="str">
        <f t="shared" si="770"/>
        <v/>
      </c>
    </row>
    <row r="9824" spans="2:19" x14ac:dyDescent="0.3">
      <c r="B9824" s="24" t="str">
        <f>_xlfn.IFNA(VLOOKUP(A9824,list!B:C,2,FALSE),"")</f>
        <v/>
      </c>
      <c r="D9824" s="24" t="str">
        <f>_xlfn.IFNA(VLOOKUP(C9824,list!$G$2:$I$10,2,FALSE),"")</f>
        <v/>
      </c>
      <c r="E9824" s="24" t="str">
        <f>_xlfn.IFNA(VLOOKUP(C9824,list!G:I,3,FALSE),"")</f>
        <v/>
      </c>
      <c r="O9824" s="26" t="str">
        <f t="shared" si="767"/>
        <v/>
      </c>
      <c r="P9824" s="28" t="str">
        <f t="shared" si="771"/>
        <v/>
      </c>
      <c r="Q9824" s="24" t="str">
        <f t="shared" si="768"/>
        <v/>
      </c>
      <c r="R9824" s="24" t="str">
        <f t="shared" si="769"/>
        <v/>
      </c>
      <c r="S9824" s="27" t="str">
        <f t="shared" si="770"/>
        <v/>
      </c>
    </row>
    <row r="9825" spans="2:19" x14ac:dyDescent="0.3">
      <c r="B9825" s="24" t="str">
        <f>_xlfn.IFNA(VLOOKUP(A9825,list!B:C,2,FALSE),"")</f>
        <v/>
      </c>
      <c r="D9825" s="24" t="str">
        <f>_xlfn.IFNA(VLOOKUP(C9825,list!$G$2:$I$10,2,FALSE),"")</f>
        <v/>
      </c>
      <c r="E9825" s="24" t="str">
        <f>_xlfn.IFNA(VLOOKUP(C9825,list!G:I,3,FALSE),"")</f>
        <v/>
      </c>
      <c r="O9825" s="26" t="str">
        <f t="shared" si="767"/>
        <v/>
      </c>
      <c r="P9825" s="28" t="str">
        <f t="shared" si="771"/>
        <v/>
      </c>
      <c r="Q9825" s="24" t="str">
        <f t="shared" si="768"/>
        <v/>
      </c>
      <c r="R9825" s="24" t="str">
        <f t="shared" si="769"/>
        <v/>
      </c>
      <c r="S9825" s="27" t="str">
        <f t="shared" si="770"/>
        <v/>
      </c>
    </row>
    <row r="9826" spans="2:19" x14ac:dyDescent="0.3">
      <c r="B9826" s="24" t="str">
        <f>_xlfn.IFNA(VLOOKUP(A9826,list!B:C,2,FALSE),"")</f>
        <v/>
      </c>
      <c r="D9826" s="24" t="str">
        <f>_xlfn.IFNA(VLOOKUP(C9826,list!$G$2:$I$10,2,FALSE),"")</f>
        <v/>
      </c>
      <c r="E9826" s="24" t="str">
        <f>_xlfn.IFNA(VLOOKUP(C9826,list!G:I,3,FALSE),"")</f>
        <v/>
      </c>
      <c r="O9826" s="26" t="str">
        <f t="shared" si="767"/>
        <v/>
      </c>
      <c r="P9826" s="28" t="str">
        <f t="shared" si="771"/>
        <v/>
      </c>
      <c r="Q9826" s="24" t="str">
        <f t="shared" si="768"/>
        <v/>
      </c>
      <c r="R9826" s="24" t="str">
        <f t="shared" si="769"/>
        <v/>
      </c>
      <c r="S9826" s="27" t="str">
        <f t="shared" si="770"/>
        <v/>
      </c>
    </row>
    <row r="9827" spans="2:19" x14ac:dyDescent="0.3">
      <c r="B9827" s="24" t="str">
        <f>_xlfn.IFNA(VLOOKUP(A9827,list!B:C,2,FALSE),"")</f>
        <v/>
      </c>
      <c r="D9827" s="24" t="str">
        <f>_xlfn.IFNA(VLOOKUP(C9827,list!$G$2:$I$10,2,FALSE),"")</f>
        <v/>
      </c>
      <c r="E9827" s="24" t="str">
        <f>_xlfn.IFNA(VLOOKUP(C9827,list!G:I,3,FALSE),"")</f>
        <v/>
      </c>
      <c r="O9827" s="26" t="str">
        <f t="shared" si="767"/>
        <v/>
      </c>
      <c r="P9827" s="28" t="str">
        <f t="shared" si="771"/>
        <v/>
      </c>
      <c r="Q9827" s="24" t="str">
        <f t="shared" si="768"/>
        <v/>
      </c>
      <c r="R9827" s="24" t="str">
        <f t="shared" si="769"/>
        <v/>
      </c>
      <c r="S9827" s="27" t="str">
        <f t="shared" si="770"/>
        <v/>
      </c>
    </row>
    <row r="9828" spans="2:19" x14ac:dyDescent="0.3">
      <c r="B9828" s="24" t="str">
        <f>_xlfn.IFNA(VLOOKUP(A9828,list!B:C,2,FALSE),"")</f>
        <v/>
      </c>
      <c r="D9828" s="24" t="str">
        <f>_xlfn.IFNA(VLOOKUP(C9828,list!$G$2:$I$10,2,FALSE),"")</f>
        <v/>
      </c>
      <c r="E9828" s="24" t="str">
        <f>_xlfn.IFNA(VLOOKUP(C9828,list!G:I,3,FALSE),"")</f>
        <v/>
      </c>
      <c r="O9828" s="26" t="str">
        <f t="shared" si="767"/>
        <v/>
      </c>
      <c r="P9828" s="28" t="str">
        <f t="shared" si="771"/>
        <v/>
      </c>
      <c r="Q9828" s="24" t="str">
        <f t="shared" si="768"/>
        <v/>
      </c>
      <c r="R9828" s="24" t="str">
        <f t="shared" si="769"/>
        <v/>
      </c>
      <c r="S9828" s="27" t="str">
        <f t="shared" si="770"/>
        <v/>
      </c>
    </row>
    <row r="9829" spans="2:19" x14ac:dyDescent="0.3">
      <c r="B9829" s="24" t="str">
        <f>_xlfn.IFNA(VLOOKUP(A9829,list!B:C,2,FALSE),"")</f>
        <v/>
      </c>
      <c r="D9829" s="24" t="str">
        <f>_xlfn.IFNA(VLOOKUP(C9829,list!$G$2:$I$10,2,FALSE),"")</f>
        <v/>
      </c>
      <c r="E9829" s="24" t="str">
        <f>_xlfn.IFNA(VLOOKUP(C9829,list!G:I,3,FALSE),"")</f>
        <v/>
      </c>
      <c r="O9829" s="26" t="str">
        <f t="shared" si="767"/>
        <v/>
      </c>
      <c r="P9829" s="28" t="str">
        <f t="shared" si="771"/>
        <v/>
      </c>
      <c r="Q9829" s="24" t="str">
        <f t="shared" si="768"/>
        <v/>
      </c>
      <c r="R9829" s="24" t="str">
        <f t="shared" si="769"/>
        <v/>
      </c>
      <c r="S9829" s="27" t="str">
        <f t="shared" si="770"/>
        <v/>
      </c>
    </row>
    <row r="9830" spans="2:19" x14ac:dyDescent="0.3">
      <c r="B9830" s="24" t="str">
        <f>_xlfn.IFNA(VLOOKUP(A9830,list!B:C,2,FALSE),"")</f>
        <v/>
      </c>
      <c r="D9830" s="24" t="str">
        <f>_xlfn.IFNA(VLOOKUP(C9830,list!$G$2:$I$10,2,FALSE),"")</f>
        <v/>
      </c>
      <c r="E9830" s="24" t="str">
        <f>_xlfn.IFNA(VLOOKUP(C9830,list!G:I,3,FALSE),"")</f>
        <v/>
      </c>
      <c r="O9830" s="26" t="str">
        <f t="shared" si="767"/>
        <v/>
      </c>
      <c r="P9830" s="28" t="str">
        <f t="shared" si="771"/>
        <v/>
      </c>
      <c r="Q9830" s="24" t="str">
        <f t="shared" si="768"/>
        <v/>
      </c>
      <c r="R9830" s="24" t="str">
        <f t="shared" si="769"/>
        <v/>
      </c>
      <c r="S9830" s="27" t="str">
        <f t="shared" si="770"/>
        <v/>
      </c>
    </row>
    <row r="9831" spans="2:19" x14ac:dyDescent="0.3">
      <c r="B9831" s="24" t="str">
        <f>_xlfn.IFNA(VLOOKUP(A9831,list!B:C,2,FALSE),"")</f>
        <v/>
      </c>
      <c r="D9831" s="24" t="str">
        <f>_xlfn.IFNA(VLOOKUP(C9831,list!$G$2:$I$10,2,FALSE),"")</f>
        <v/>
      </c>
      <c r="E9831" s="24" t="str">
        <f>_xlfn.IFNA(VLOOKUP(C9831,list!G:I,3,FALSE),"")</f>
        <v/>
      </c>
      <c r="O9831" s="26" t="str">
        <f t="shared" si="767"/>
        <v/>
      </c>
      <c r="P9831" s="28" t="str">
        <f t="shared" si="771"/>
        <v/>
      </c>
      <c r="Q9831" s="24" t="str">
        <f t="shared" si="768"/>
        <v/>
      </c>
      <c r="R9831" s="24" t="str">
        <f t="shared" si="769"/>
        <v/>
      </c>
      <c r="S9831" s="27" t="str">
        <f t="shared" si="770"/>
        <v/>
      </c>
    </row>
    <row r="9832" spans="2:19" x14ac:dyDescent="0.3">
      <c r="B9832" s="24" t="str">
        <f>_xlfn.IFNA(VLOOKUP(A9832,list!B:C,2,FALSE),"")</f>
        <v/>
      </c>
      <c r="D9832" s="24" t="str">
        <f>_xlfn.IFNA(VLOOKUP(C9832,list!$G$2:$I$10,2,FALSE),"")</f>
        <v/>
      </c>
      <c r="E9832" s="24" t="str">
        <f>_xlfn.IFNA(VLOOKUP(C9832,list!G:I,3,FALSE),"")</f>
        <v/>
      </c>
      <c r="O9832" s="26" t="str">
        <f t="shared" si="767"/>
        <v/>
      </c>
      <c r="P9832" s="28" t="str">
        <f t="shared" si="771"/>
        <v/>
      </c>
      <c r="Q9832" s="24" t="str">
        <f t="shared" si="768"/>
        <v/>
      </c>
      <c r="R9832" s="24" t="str">
        <f t="shared" si="769"/>
        <v/>
      </c>
      <c r="S9832" s="27" t="str">
        <f t="shared" si="770"/>
        <v/>
      </c>
    </row>
    <row r="9833" spans="2:19" x14ac:dyDescent="0.3">
      <c r="B9833" s="24" t="str">
        <f>_xlfn.IFNA(VLOOKUP(A9833,list!B:C,2,FALSE),"")</f>
        <v/>
      </c>
      <c r="D9833" s="24" t="str">
        <f>_xlfn.IFNA(VLOOKUP(C9833,list!$G$2:$I$10,2,FALSE),"")</f>
        <v/>
      </c>
      <c r="E9833" s="24" t="str">
        <f>_xlfn.IFNA(VLOOKUP(C9833,list!G:I,3,FALSE),"")</f>
        <v/>
      </c>
      <c r="O9833" s="26" t="str">
        <f t="shared" si="767"/>
        <v/>
      </c>
      <c r="P9833" s="28" t="str">
        <f t="shared" si="771"/>
        <v/>
      </c>
      <c r="Q9833" s="24" t="str">
        <f t="shared" si="768"/>
        <v/>
      </c>
      <c r="R9833" s="24" t="str">
        <f t="shared" si="769"/>
        <v/>
      </c>
      <c r="S9833" s="27" t="str">
        <f t="shared" si="770"/>
        <v/>
      </c>
    </row>
    <row r="9834" spans="2:19" x14ac:dyDescent="0.3">
      <c r="B9834" s="24" t="str">
        <f>_xlfn.IFNA(VLOOKUP(A9834,list!B:C,2,FALSE),"")</f>
        <v/>
      </c>
      <c r="D9834" s="24" t="str">
        <f>_xlfn.IFNA(VLOOKUP(C9834,list!$G$2:$I$10,2,FALSE),"")</f>
        <v/>
      </c>
      <c r="E9834" s="24" t="str">
        <f>_xlfn.IFNA(VLOOKUP(C9834,list!G:I,3,FALSE),"")</f>
        <v/>
      </c>
      <c r="O9834" s="26" t="str">
        <f t="shared" si="767"/>
        <v/>
      </c>
      <c r="P9834" s="28" t="str">
        <f t="shared" si="771"/>
        <v/>
      </c>
      <c r="Q9834" s="24" t="str">
        <f t="shared" si="768"/>
        <v/>
      </c>
      <c r="R9834" s="24" t="str">
        <f t="shared" si="769"/>
        <v/>
      </c>
      <c r="S9834" s="27" t="str">
        <f t="shared" si="770"/>
        <v/>
      </c>
    </row>
    <row r="9835" spans="2:19" x14ac:dyDescent="0.3">
      <c r="B9835" s="24" t="str">
        <f>_xlfn.IFNA(VLOOKUP(A9835,list!B:C,2,FALSE),"")</f>
        <v/>
      </c>
      <c r="D9835" s="24" t="str">
        <f>_xlfn.IFNA(VLOOKUP(C9835,list!$G$2:$I$10,2,FALSE),"")</f>
        <v/>
      </c>
      <c r="E9835" s="24" t="str">
        <f>_xlfn.IFNA(VLOOKUP(C9835,list!G:I,3,FALSE),"")</f>
        <v/>
      </c>
      <c r="O9835" s="26" t="str">
        <f t="shared" si="767"/>
        <v/>
      </c>
      <c r="P9835" s="28" t="str">
        <f t="shared" si="771"/>
        <v/>
      </c>
      <c r="Q9835" s="24" t="str">
        <f t="shared" si="768"/>
        <v/>
      </c>
      <c r="R9835" s="24" t="str">
        <f t="shared" si="769"/>
        <v/>
      </c>
      <c r="S9835" s="27" t="str">
        <f t="shared" si="770"/>
        <v/>
      </c>
    </row>
    <row r="9836" spans="2:19" x14ac:dyDescent="0.3">
      <c r="B9836" s="24" t="str">
        <f>_xlfn.IFNA(VLOOKUP(A9836,list!B:C,2,FALSE),"")</f>
        <v/>
      </c>
      <c r="D9836" s="24" t="str">
        <f>_xlfn.IFNA(VLOOKUP(C9836,list!$G$2:$I$10,2,FALSE),"")</f>
        <v/>
      </c>
      <c r="E9836" s="24" t="str">
        <f>_xlfn.IFNA(VLOOKUP(C9836,list!G:I,3,FALSE),"")</f>
        <v/>
      </c>
      <c r="O9836" s="26" t="str">
        <f t="shared" si="767"/>
        <v/>
      </c>
      <c r="P9836" s="28" t="str">
        <f t="shared" si="771"/>
        <v/>
      </c>
      <c r="Q9836" s="24" t="str">
        <f t="shared" si="768"/>
        <v/>
      </c>
      <c r="R9836" s="24" t="str">
        <f t="shared" si="769"/>
        <v/>
      </c>
      <c r="S9836" s="27" t="str">
        <f t="shared" si="770"/>
        <v/>
      </c>
    </row>
    <row r="9837" spans="2:19" x14ac:dyDescent="0.3">
      <c r="B9837" s="24" t="str">
        <f>_xlfn.IFNA(VLOOKUP(A9837,list!B:C,2,FALSE),"")</f>
        <v/>
      </c>
      <c r="D9837" s="24" t="str">
        <f>_xlfn.IFNA(VLOOKUP(C9837,list!$G$2:$I$10,2,FALSE),"")</f>
        <v/>
      </c>
      <c r="E9837" s="24" t="str">
        <f>_xlfn.IFNA(VLOOKUP(C9837,list!G:I,3,FALSE),"")</f>
        <v/>
      </c>
      <c r="O9837" s="26" t="str">
        <f t="shared" si="767"/>
        <v/>
      </c>
      <c r="P9837" s="28" t="str">
        <f t="shared" si="771"/>
        <v/>
      </c>
      <c r="Q9837" s="24" t="str">
        <f t="shared" si="768"/>
        <v/>
      </c>
      <c r="R9837" s="24" t="str">
        <f t="shared" si="769"/>
        <v/>
      </c>
      <c r="S9837" s="27" t="str">
        <f t="shared" si="770"/>
        <v/>
      </c>
    </row>
    <row r="9838" spans="2:19" x14ac:dyDescent="0.3">
      <c r="B9838" s="24" t="str">
        <f>_xlfn.IFNA(VLOOKUP(A9838,list!B:C,2,FALSE),"")</f>
        <v/>
      </c>
      <c r="D9838" s="24" t="str">
        <f>_xlfn.IFNA(VLOOKUP(C9838,list!$G$2:$I$10,2,FALSE),"")</f>
        <v/>
      </c>
      <c r="E9838" s="24" t="str">
        <f>_xlfn.IFNA(VLOOKUP(C9838,list!G:I,3,FALSE),"")</f>
        <v/>
      </c>
      <c r="O9838" s="26" t="str">
        <f t="shared" si="767"/>
        <v/>
      </c>
      <c r="P9838" s="28" t="str">
        <f t="shared" si="771"/>
        <v/>
      </c>
      <c r="Q9838" s="24" t="str">
        <f t="shared" si="768"/>
        <v/>
      </c>
      <c r="R9838" s="24" t="str">
        <f t="shared" si="769"/>
        <v/>
      </c>
      <c r="S9838" s="27" t="str">
        <f t="shared" si="770"/>
        <v/>
      </c>
    </row>
    <row r="9839" spans="2:19" x14ac:dyDescent="0.3">
      <c r="B9839" s="24" t="str">
        <f>_xlfn.IFNA(VLOOKUP(A9839,list!B:C,2,FALSE),"")</f>
        <v/>
      </c>
      <c r="D9839" s="24" t="str">
        <f>_xlfn.IFNA(VLOOKUP(C9839,list!$G$2:$I$10,2,FALSE),"")</f>
        <v/>
      </c>
      <c r="E9839" s="24" t="str">
        <f>_xlfn.IFNA(VLOOKUP(C9839,list!G:I,3,FALSE),"")</f>
        <v/>
      </c>
      <c r="O9839" s="26" t="str">
        <f t="shared" si="767"/>
        <v/>
      </c>
      <c r="P9839" s="28" t="str">
        <f t="shared" si="771"/>
        <v/>
      </c>
      <c r="Q9839" s="24" t="str">
        <f t="shared" si="768"/>
        <v/>
      </c>
      <c r="R9839" s="24" t="str">
        <f t="shared" si="769"/>
        <v/>
      </c>
      <c r="S9839" s="27" t="str">
        <f t="shared" si="770"/>
        <v/>
      </c>
    </row>
    <row r="9840" spans="2:19" x14ac:dyDescent="0.3">
      <c r="B9840" s="24" t="str">
        <f>_xlfn.IFNA(VLOOKUP(A9840,list!B:C,2,FALSE),"")</f>
        <v/>
      </c>
      <c r="D9840" s="24" t="str">
        <f>_xlfn.IFNA(VLOOKUP(C9840,list!$G$2:$I$10,2,FALSE),"")</f>
        <v/>
      </c>
      <c r="E9840" s="24" t="str">
        <f>_xlfn.IFNA(VLOOKUP(C9840,list!G:I,3,FALSE),"")</f>
        <v/>
      </c>
      <c r="O9840" s="26" t="str">
        <f t="shared" si="767"/>
        <v/>
      </c>
      <c r="P9840" s="28" t="str">
        <f t="shared" si="771"/>
        <v/>
      </c>
      <c r="Q9840" s="24" t="str">
        <f t="shared" si="768"/>
        <v/>
      </c>
      <c r="R9840" s="24" t="str">
        <f t="shared" si="769"/>
        <v/>
      </c>
      <c r="S9840" s="27" t="str">
        <f t="shared" si="770"/>
        <v/>
      </c>
    </row>
    <row r="9841" spans="2:19" x14ac:dyDescent="0.3">
      <c r="B9841" s="24" t="str">
        <f>_xlfn.IFNA(VLOOKUP(A9841,list!B:C,2,FALSE),"")</f>
        <v/>
      </c>
      <c r="D9841" s="24" t="str">
        <f>_xlfn.IFNA(VLOOKUP(C9841,list!$G$2:$I$10,2,FALSE),"")</f>
        <v/>
      </c>
      <c r="E9841" s="24" t="str">
        <f>_xlfn.IFNA(VLOOKUP(C9841,list!G:I,3,FALSE),"")</f>
        <v/>
      </c>
      <c r="O9841" s="26" t="str">
        <f t="shared" si="767"/>
        <v/>
      </c>
      <c r="P9841" s="28" t="str">
        <f t="shared" si="771"/>
        <v/>
      </c>
      <c r="Q9841" s="24" t="str">
        <f t="shared" si="768"/>
        <v/>
      </c>
      <c r="R9841" s="24" t="str">
        <f t="shared" si="769"/>
        <v/>
      </c>
      <c r="S9841" s="27" t="str">
        <f t="shared" si="770"/>
        <v/>
      </c>
    </row>
    <row r="9842" spans="2:19" x14ac:dyDescent="0.3">
      <c r="B9842" s="24" t="str">
        <f>_xlfn.IFNA(VLOOKUP(A9842,list!B:C,2,FALSE),"")</f>
        <v/>
      </c>
      <c r="D9842" s="24" t="str">
        <f>_xlfn.IFNA(VLOOKUP(C9842,list!$G$2:$I$10,2,FALSE),"")</f>
        <v/>
      </c>
      <c r="E9842" s="24" t="str">
        <f>_xlfn.IFNA(VLOOKUP(C9842,list!G:I,3,FALSE),"")</f>
        <v/>
      </c>
      <c r="O9842" s="26" t="str">
        <f t="shared" si="767"/>
        <v/>
      </c>
      <c r="P9842" s="28" t="str">
        <f t="shared" si="771"/>
        <v/>
      </c>
      <c r="Q9842" s="24" t="str">
        <f t="shared" si="768"/>
        <v/>
      </c>
      <c r="R9842" s="24" t="str">
        <f t="shared" si="769"/>
        <v/>
      </c>
      <c r="S9842" s="27" t="str">
        <f t="shared" si="770"/>
        <v/>
      </c>
    </row>
    <row r="9843" spans="2:19" x14ac:dyDescent="0.3">
      <c r="B9843" s="24" t="str">
        <f>_xlfn.IFNA(VLOOKUP(A9843,list!B:C,2,FALSE),"")</f>
        <v/>
      </c>
      <c r="D9843" s="24" t="str">
        <f>_xlfn.IFNA(VLOOKUP(C9843,list!$G$2:$I$10,2,FALSE),"")</f>
        <v/>
      </c>
      <c r="E9843" s="24" t="str">
        <f>_xlfn.IFNA(VLOOKUP(C9843,list!G:I,3,FALSE),"")</f>
        <v/>
      </c>
      <c r="O9843" s="26" t="str">
        <f t="shared" si="767"/>
        <v/>
      </c>
      <c r="P9843" s="28" t="str">
        <f t="shared" si="771"/>
        <v/>
      </c>
      <c r="Q9843" s="24" t="str">
        <f t="shared" si="768"/>
        <v/>
      </c>
      <c r="R9843" s="24" t="str">
        <f t="shared" si="769"/>
        <v/>
      </c>
      <c r="S9843" s="27" t="str">
        <f t="shared" si="770"/>
        <v/>
      </c>
    </row>
    <row r="9844" spans="2:19" x14ac:dyDescent="0.3">
      <c r="B9844" s="24" t="str">
        <f>_xlfn.IFNA(VLOOKUP(A9844,list!B:C,2,FALSE),"")</f>
        <v/>
      </c>
      <c r="D9844" s="24" t="str">
        <f>_xlfn.IFNA(VLOOKUP(C9844,list!$G$2:$I$10,2,FALSE),"")</f>
        <v/>
      </c>
      <c r="E9844" s="24" t="str">
        <f>_xlfn.IFNA(VLOOKUP(C9844,list!G:I,3,FALSE),"")</f>
        <v/>
      </c>
      <c r="O9844" s="26" t="str">
        <f t="shared" si="767"/>
        <v/>
      </c>
      <c r="P9844" s="28" t="str">
        <f t="shared" si="771"/>
        <v/>
      </c>
      <c r="Q9844" s="24" t="str">
        <f t="shared" si="768"/>
        <v/>
      </c>
      <c r="R9844" s="24" t="str">
        <f t="shared" si="769"/>
        <v/>
      </c>
      <c r="S9844" s="27" t="str">
        <f t="shared" si="770"/>
        <v/>
      </c>
    </row>
    <row r="9845" spans="2:19" x14ac:dyDescent="0.3">
      <c r="B9845" s="24" t="str">
        <f>_xlfn.IFNA(VLOOKUP(A9845,list!B:C,2,FALSE),"")</f>
        <v/>
      </c>
      <c r="D9845" s="24" t="str">
        <f>_xlfn.IFNA(VLOOKUP(C9845,list!$G$2:$I$10,2,FALSE),"")</f>
        <v/>
      </c>
      <c r="E9845" s="24" t="str">
        <f>_xlfn.IFNA(VLOOKUP(C9845,list!G:I,3,FALSE),"")</f>
        <v/>
      </c>
      <c r="O9845" s="26" t="str">
        <f t="shared" si="767"/>
        <v/>
      </c>
      <c r="P9845" s="28" t="str">
        <f t="shared" si="771"/>
        <v/>
      </c>
      <c r="Q9845" s="24" t="str">
        <f t="shared" si="768"/>
        <v/>
      </c>
      <c r="R9845" s="24" t="str">
        <f t="shared" si="769"/>
        <v/>
      </c>
      <c r="S9845" s="27" t="str">
        <f t="shared" si="770"/>
        <v/>
      </c>
    </row>
    <row r="9846" spans="2:19" x14ac:dyDescent="0.3">
      <c r="B9846" s="24" t="str">
        <f>_xlfn.IFNA(VLOOKUP(A9846,list!B:C,2,FALSE),"")</f>
        <v/>
      </c>
      <c r="D9846" s="24" t="str">
        <f>_xlfn.IFNA(VLOOKUP(C9846,list!$G$2:$I$10,2,FALSE),"")</f>
        <v/>
      </c>
      <c r="E9846" s="24" t="str">
        <f>_xlfn.IFNA(VLOOKUP(C9846,list!G:I,3,FALSE),"")</f>
        <v/>
      </c>
      <c r="O9846" s="26" t="str">
        <f t="shared" si="767"/>
        <v/>
      </c>
      <c r="P9846" s="28" t="str">
        <f t="shared" si="771"/>
        <v/>
      </c>
      <c r="Q9846" s="24" t="str">
        <f t="shared" si="768"/>
        <v/>
      </c>
      <c r="R9846" s="24" t="str">
        <f t="shared" si="769"/>
        <v/>
      </c>
      <c r="S9846" s="27" t="str">
        <f t="shared" si="770"/>
        <v/>
      </c>
    </row>
    <row r="9847" spans="2:19" x14ac:dyDescent="0.3">
      <c r="B9847" s="24" t="str">
        <f>_xlfn.IFNA(VLOOKUP(A9847,list!B:C,2,FALSE),"")</f>
        <v/>
      </c>
      <c r="D9847" s="24" t="str">
        <f>_xlfn.IFNA(VLOOKUP(C9847,list!$G$2:$I$10,2,FALSE),"")</f>
        <v/>
      </c>
      <c r="E9847" s="24" t="str">
        <f>_xlfn.IFNA(VLOOKUP(C9847,list!G:I,3,FALSE),"")</f>
        <v/>
      </c>
      <c r="O9847" s="26" t="str">
        <f t="shared" si="767"/>
        <v/>
      </c>
      <c r="P9847" s="28" t="str">
        <f t="shared" si="771"/>
        <v/>
      </c>
      <c r="Q9847" s="24" t="str">
        <f t="shared" si="768"/>
        <v/>
      </c>
      <c r="R9847" s="24" t="str">
        <f t="shared" si="769"/>
        <v/>
      </c>
      <c r="S9847" s="27" t="str">
        <f t="shared" si="770"/>
        <v/>
      </c>
    </row>
    <row r="9848" spans="2:19" x14ac:dyDescent="0.3">
      <c r="B9848" s="24" t="str">
        <f>_xlfn.IFNA(VLOOKUP(A9848,list!B:C,2,FALSE),"")</f>
        <v/>
      </c>
      <c r="D9848" s="24" t="str">
        <f>_xlfn.IFNA(VLOOKUP(C9848,list!$G$2:$I$10,2,FALSE),"")</f>
        <v/>
      </c>
      <c r="E9848" s="24" t="str">
        <f>_xlfn.IFNA(VLOOKUP(C9848,list!G:I,3,FALSE),"")</f>
        <v/>
      </c>
      <c r="O9848" s="26" t="str">
        <f t="shared" si="767"/>
        <v/>
      </c>
      <c r="P9848" s="28" t="str">
        <f t="shared" si="771"/>
        <v/>
      </c>
      <c r="Q9848" s="24" t="str">
        <f t="shared" si="768"/>
        <v/>
      </c>
      <c r="R9848" s="24" t="str">
        <f t="shared" si="769"/>
        <v/>
      </c>
      <c r="S9848" s="27" t="str">
        <f t="shared" si="770"/>
        <v/>
      </c>
    </row>
    <row r="9849" spans="2:19" x14ac:dyDescent="0.3">
      <c r="B9849" s="24" t="str">
        <f>_xlfn.IFNA(VLOOKUP(A9849,list!B:C,2,FALSE),"")</f>
        <v/>
      </c>
      <c r="D9849" s="24" t="str">
        <f>_xlfn.IFNA(VLOOKUP(C9849,list!$G$2:$I$10,2,FALSE),"")</f>
        <v/>
      </c>
      <c r="E9849" s="24" t="str">
        <f>_xlfn.IFNA(VLOOKUP(C9849,list!G:I,3,FALSE),"")</f>
        <v/>
      </c>
      <c r="O9849" s="26" t="str">
        <f t="shared" si="767"/>
        <v/>
      </c>
      <c r="P9849" s="28" t="str">
        <f t="shared" si="771"/>
        <v/>
      </c>
      <c r="Q9849" s="24" t="str">
        <f t="shared" si="768"/>
        <v/>
      </c>
      <c r="R9849" s="24" t="str">
        <f t="shared" si="769"/>
        <v/>
      </c>
      <c r="S9849" s="27" t="str">
        <f t="shared" si="770"/>
        <v/>
      </c>
    </row>
    <row r="9850" spans="2:19" x14ac:dyDescent="0.3">
      <c r="B9850" s="24" t="str">
        <f>_xlfn.IFNA(VLOOKUP(A9850,list!B:C,2,FALSE),"")</f>
        <v/>
      </c>
      <c r="D9850" s="24" t="str">
        <f>_xlfn.IFNA(VLOOKUP(C9850,list!$G$2:$I$10,2,FALSE),"")</f>
        <v/>
      </c>
      <c r="E9850" s="24" t="str">
        <f>_xlfn.IFNA(VLOOKUP(C9850,list!G:I,3,FALSE),"")</f>
        <v/>
      </c>
      <c r="O9850" s="26" t="str">
        <f t="shared" si="767"/>
        <v/>
      </c>
      <c r="P9850" s="28" t="str">
        <f t="shared" si="771"/>
        <v/>
      </c>
      <c r="Q9850" s="24" t="str">
        <f t="shared" si="768"/>
        <v/>
      </c>
      <c r="R9850" s="24" t="str">
        <f t="shared" si="769"/>
        <v/>
      </c>
      <c r="S9850" s="27" t="str">
        <f t="shared" si="770"/>
        <v/>
      </c>
    </row>
    <row r="9851" spans="2:19" x14ac:dyDescent="0.3">
      <c r="B9851" s="24" t="str">
        <f>_xlfn.IFNA(VLOOKUP(A9851,list!B:C,2,FALSE),"")</f>
        <v/>
      </c>
      <c r="D9851" s="24" t="str">
        <f>_xlfn.IFNA(VLOOKUP(C9851,list!$G$2:$I$10,2,FALSE),"")</f>
        <v/>
      </c>
      <c r="E9851" s="24" t="str">
        <f>_xlfn.IFNA(VLOOKUP(C9851,list!G:I,3,FALSE),"")</f>
        <v/>
      </c>
      <c r="O9851" s="26" t="str">
        <f t="shared" si="767"/>
        <v/>
      </c>
      <c r="P9851" s="28" t="str">
        <f t="shared" si="771"/>
        <v/>
      </c>
      <c r="Q9851" s="24" t="str">
        <f t="shared" si="768"/>
        <v/>
      </c>
      <c r="R9851" s="24" t="str">
        <f t="shared" si="769"/>
        <v/>
      </c>
      <c r="S9851" s="27" t="str">
        <f t="shared" si="770"/>
        <v/>
      </c>
    </row>
    <row r="9852" spans="2:19" x14ac:dyDescent="0.3">
      <c r="B9852" s="24" t="str">
        <f>_xlfn.IFNA(VLOOKUP(A9852,list!B:C,2,FALSE),"")</f>
        <v/>
      </c>
      <c r="D9852" s="24" t="str">
        <f>_xlfn.IFNA(VLOOKUP(C9852,list!$G$2:$I$10,2,FALSE),"")</f>
        <v/>
      </c>
      <c r="E9852" s="24" t="str">
        <f>_xlfn.IFNA(VLOOKUP(C9852,list!G:I,3,FALSE),"")</f>
        <v/>
      </c>
      <c r="O9852" s="26" t="str">
        <f t="shared" si="767"/>
        <v/>
      </c>
      <c r="P9852" s="28" t="str">
        <f t="shared" si="771"/>
        <v/>
      </c>
      <c r="Q9852" s="24" t="str">
        <f t="shared" si="768"/>
        <v/>
      </c>
      <c r="R9852" s="24" t="str">
        <f t="shared" si="769"/>
        <v/>
      </c>
      <c r="S9852" s="27" t="str">
        <f t="shared" si="770"/>
        <v/>
      </c>
    </row>
    <row r="9853" spans="2:19" x14ac:dyDescent="0.3">
      <c r="B9853" s="24" t="str">
        <f>_xlfn.IFNA(VLOOKUP(A9853,list!B:C,2,FALSE),"")</f>
        <v/>
      </c>
      <c r="D9853" s="24" t="str">
        <f>_xlfn.IFNA(VLOOKUP(C9853,list!$G$2:$I$10,2,FALSE),"")</f>
        <v/>
      </c>
      <c r="E9853" s="24" t="str">
        <f>_xlfn.IFNA(VLOOKUP(C9853,list!G:I,3,FALSE),"")</f>
        <v/>
      </c>
      <c r="O9853" s="26" t="str">
        <f t="shared" si="767"/>
        <v/>
      </c>
      <c r="P9853" s="28" t="str">
        <f t="shared" si="771"/>
        <v/>
      </c>
      <c r="Q9853" s="24" t="str">
        <f t="shared" si="768"/>
        <v/>
      </c>
      <c r="R9853" s="24" t="str">
        <f t="shared" si="769"/>
        <v/>
      </c>
      <c r="S9853" s="27" t="str">
        <f t="shared" si="770"/>
        <v/>
      </c>
    </row>
    <row r="9854" spans="2:19" x14ac:dyDescent="0.3">
      <c r="B9854" s="24" t="str">
        <f>_xlfn.IFNA(VLOOKUP(A9854,list!B:C,2,FALSE),"")</f>
        <v/>
      </c>
      <c r="D9854" s="24" t="str">
        <f>_xlfn.IFNA(VLOOKUP(C9854,list!$G$2:$I$10,2,FALSE),"")</f>
        <v/>
      </c>
      <c r="E9854" s="24" t="str">
        <f>_xlfn.IFNA(VLOOKUP(C9854,list!G:I,3,FALSE),"")</f>
        <v/>
      </c>
      <c r="O9854" s="26" t="str">
        <f t="shared" si="767"/>
        <v/>
      </c>
      <c r="P9854" s="28" t="str">
        <f t="shared" si="771"/>
        <v/>
      </c>
      <c r="Q9854" s="24" t="str">
        <f t="shared" si="768"/>
        <v/>
      </c>
      <c r="R9854" s="24" t="str">
        <f t="shared" si="769"/>
        <v/>
      </c>
      <c r="S9854" s="27" t="str">
        <f t="shared" si="770"/>
        <v/>
      </c>
    </row>
    <row r="9855" spans="2:19" x14ac:dyDescent="0.3">
      <c r="B9855" s="24" t="str">
        <f>_xlfn.IFNA(VLOOKUP(A9855,list!B:C,2,FALSE),"")</f>
        <v/>
      </c>
      <c r="D9855" s="24" t="str">
        <f>_xlfn.IFNA(VLOOKUP(C9855,list!$G$2:$I$10,2,FALSE),"")</f>
        <v/>
      </c>
      <c r="E9855" s="24" t="str">
        <f>_xlfn.IFNA(VLOOKUP(C9855,list!G:I,3,FALSE),"")</f>
        <v/>
      </c>
      <c r="O9855" s="26" t="str">
        <f t="shared" si="767"/>
        <v/>
      </c>
      <c r="P9855" s="28" t="str">
        <f t="shared" si="771"/>
        <v/>
      </c>
      <c r="Q9855" s="24" t="str">
        <f t="shared" si="768"/>
        <v/>
      </c>
      <c r="R9855" s="24" t="str">
        <f t="shared" si="769"/>
        <v/>
      </c>
      <c r="S9855" s="27" t="str">
        <f t="shared" si="770"/>
        <v/>
      </c>
    </row>
    <row r="9856" spans="2:19" x14ac:dyDescent="0.3">
      <c r="B9856" s="24" t="str">
        <f>_xlfn.IFNA(VLOOKUP(A9856,list!B:C,2,FALSE),"")</f>
        <v/>
      </c>
      <c r="D9856" s="24" t="str">
        <f>_xlfn.IFNA(VLOOKUP(C9856,list!$G$2:$I$10,2,FALSE),"")</f>
        <v/>
      </c>
      <c r="E9856" s="24" t="str">
        <f>_xlfn.IFNA(VLOOKUP(C9856,list!G:I,3,FALSE),"")</f>
        <v/>
      </c>
      <c r="O9856" s="26" t="str">
        <f t="shared" si="767"/>
        <v/>
      </c>
      <c r="P9856" s="28" t="str">
        <f t="shared" si="771"/>
        <v/>
      </c>
      <c r="Q9856" s="24" t="str">
        <f t="shared" si="768"/>
        <v/>
      </c>
      <c r="R9856" s="24" t="str">
        <f t="shared" si="769"/>
        <v/>
      </c>
      <c r="S9856" s="27" t="str">
        <f t="shared" si="770"/>
        <v/>
      </c>
    </row>
    <row r="9857" spans="2:19" x14ac:dyDescent="0.3">
      <c r="B9857" s="24" t="str">
        <f>_xlfn.IFNA(VLOOKUP(A9857,list!B:C,2,FALSE),"")</f>
        <v/>
      </c>
      <c r="D9857" s="24" t="str">
        <f>_xlfn.IFNA(VLOOKUP(C9857,list!$G$2:$I$10,2,FALSE),"")</f>
        <v/>
      </c>
      <c r="E9857" s="24" t="str">
        <f>_xlfn.IFNA(VLOOKUP(C9857,list!G:I,3,FALSE),"")</f>
        <v/>
      </c>
      <c r="O9857" s="26" t="str">
        <f t="shared" si="767"/>
        <v/>
      </c>
      <c r="P9857" s="28" t="str">
        <f t="shared" si="771"/>
        <v/>
      </c>
      <c r="Q9857" s="24" t="str">
        <f t="shared" si="768"/>
        <v/>
      </c>
      <c r="R9857" s="24" t="str">
        <f t="shared" si="769"/>
        <v/>
      </c>
      <c r="S9857" s="27" t="str">
        <f t="shared" si="770"/>
        <v/>
      </c>
    </row>
    <row r="9858" spans="2:19" x14ac:dyDescent="0.3">
      <c r="B9858" s="24" t="str">
        <f>_xlfn.IFNA(VLOOKUP(A9858,list!B:C,2,FALSE),"")</f>
        <v/>
      </c>
      <c r="D9858" s="24" t="str">
        <f>_xlfn.IFNA(VLOOKUP(C9858,list!$G$2:$I$10,2,FALSE),"")</f>
        <v/>
      </c>
      <c r="E9858" s="24" t="str">
        <f>_xlfn.IFNA(VLOOKUP(C9858,list!G:I,3,FALSE),"")</f>
        <v/>
      </c>
      <c r="O9858" s="26" t="str">
        <f t="shared" ref="O9858:O9921" si="772">IFERROR(IF(H9858="","",DATE(YEAR(H9858),MONTH(H9858),1)),"")</f>
        <v/>
      </c>
      <c r="P9858" s="28" t="str">
        <f t="shared" si="771"/>
        <v/>
      </c>
      <c r="Q9858" s="24" t="str">
        <f t="shared" ref="Q9858:Q9921" si="773">IFERROR(IF(J9858="","",MONTH(EOMONTH(J9858,(DAY(J9858)&gt;15)+0))),"")</f>
        <v/>
      </c>
      <c r="R9858" s="24" t="str">
        <f t="shared" ref="R9858:R9921" si="774">IFERROR(IF(J9858="","",IF(AND(MONTH(J9858)=12,Q9858=1),YEAR(J9858)+1,YEAR(J9858))),"")</f>
        <v/>
      </c>
      <c r="S9858" s="27" t="str">
        <f t="shared" ref="S9858:S9921" si="775">IF(OR(Q9858="",R9858=""),"",DATE(R9858,Q9858,1))</f>
        <v/>
      </c>
    </row>
    <row r="9859" spans="2:19" x14ac:dyDescent="0.3">
      <c r="B9859" s="24" t="str">
        <f>_xlfn.IFNA(VLOOKUP(A9859,list!B:C,2,FALSE),"")</f>
        <v/>
      </c>
      <c r="D9859" s="24" t="str">
        <f>_xlfn.IFNA(VLOOKUP(C9859,list!$G$2:$I$10,2,FALSE),"")</f>
        <v/>
      </c>
      <c r="E9859" s="24" t="str">
        <f>_xlfn.IFNA(VLOOKUP(C9859,list!G:I,3,FALSE),"")</f>
        <v/>
      </c>
      <c r="O9859" s="26" t="str">
        <f t="shared" si="772"/>
        <v/>
      </c>
      <c r="P9859" s="28" t="str">
        <f t="shared" ref="P9859:P9922" si="776">IFERROR(IF(J9859&gt;0,((J9859-H9859)/7),""),"")</f>
        <v/>
      </c>
      <c r="Q9859" s="24" t="str">
        <f t="shared" si="773"/>
        <v/>
      </c>
      <c r="R9859" s="24" t="str">
        <f t="shared" si="774"/>
        <v/>
      </c>
      <c r="S9859" s="27" t="str">
        <f t="shared" si="775"/>
        <v/>
      </c>
    </row>
    <row r="9860" spans="2:19" x14ac:dyDescent="0.3">
      <c r="B9860" s="24" t="str">
        <f>_xlfn.IFNA(VLOOKUP(A9860,list!B:C,2,FALSE),"")</f>
        <v/>
      </c>
      <c r="D9860" s="24" t="str">
        <f>_xlfn.IFNA(VLOOKUP(C9860,list!$G$2:$I$10,2,FALSE),"")</f>
        <v/>
      </c>
      <c r="E9860" s="24" t="str">
        <f>_xlfn.IFNA(VLOOKUP(C9860,list!G:I,3,FALSE),"")</f>
        <v/>
      </c>
      <c r="O9860" s="26" t="str">
        <f t="shared" si="772"/>
        <v/>
      </c>
      <c r="P9860" s="28" t="str">
        <f t="shared" si="776"/>
        <v/>
      </c>
      <c r="Q9860" s="24" t="str">
        <f t="shared" si="773"/>
        <v/>
      </c>
      <c r="R9860" s="24" t="str">
        <f t="shared" si="774"/>
        <v/>
      </c>
      <c r="S9860" s="27" t="str">
        <f t="shared" si="775"/>
        <v/>
      </c>
    </row>
    <row r="9861" spans="2:19" x14ac:dyDescent="0.3">
      <c r="B9861" s="24" t="str">
        <f>_xlfn.IFNA(VLOOKUP(A9861,list!B:C,2,FALSE),"")</f>
        <v/>
      </c>
      <c r="D9861" s="24" t="str">
        <f>_xlfn.IFNA(VLOOKUP(C9861,list!$G$2:$I$10,2,FALSE),"")</f>
        <v/>
      </c>
      <c r="E9861" s="24" t="str">
        <f>_xlfn.IFNA(VLOOKUP(C9861,list!G:I,3,FALSE),"")</f>
        <v/>
      </c>
      <c r="O9861" s="26" t="str">
        <f t="shared" si="772"/>
        <v/>
      </c>
      <c r="P9861" s="28" t="str">
        <f t="shared" si="776"/>
        <v/>
      </c>
      <c r="Q9861" s="24" t="str">
        <f t="shared" si="773"/>
        <v/>
      </c>
      <c r="R9861" s="24" t="str">
        <f t="shared" si="774"/>
        <v/>
      </c>
      <c r="S9861" s="27" t="str">
        <f t="shared" si="775"/>
        <v/>
      </c>
    </row>
    <row r="9862" spans="2:19" x14ac:dyDescent="0.3">
      <c r="B9862" s="24" t="str">
        <f>_xlfn.IFNA(VLOOKUP(A9862,list!B:C,2,FALSE),"")</f>
        <v/>
      </c>
      <c r="D9862" s="24" t="str">
        <f>_xlfn.IFNA(VLOOKUP(C9862,list!$G$2:$I$10,2,FALSE),"")</f>
        <v/>
      </c>
      <c r="E9862" s="24" t="str">
        <f>_xlfn.IFNA(VLOOKUP(C9862,list!G:I,3,FALSE),"")</f>
        <v/>
      </c>
      <c r="O9862" s="26" t="str">
        <f t="shared" si="772"/>
        <v/>
      </c>
      <c r="P9862" s="28" t="str">
        <f t="shared" si="776"/>
        <v/>
      </c>
      <c r="Q9862" s="24" t="str">
        <f t="shared" si="773"/>
        <v/>
      </c>
      <c r="R9862" s="24" t="str">
        <f t="shared" si="774"/>
        <v/>
      </c>
      <c r="S9862" s="27" t="str">
        <f t="shared" si="775"/>
        <v/>
      </c>
    </row>
    <row r="9863" spans="2:19" x14ac:dyDescent="0.3">
      <c r="B9863" s="24" t="str">
        <f>_xlfn.IFNA(VLOOKUP(A9863,list!B:C,2,FALSE),"")</f>
        <v/>
      </c>
      <c r="D9863" s="24" t="str">
        <f>_xlfn.IFNA(VLOOKUP(C9863,list!$G$2:$I$10,2,FALSE),"")</f>
        <v/>
      </c>
      <c r="E9863" s="24" t="str">
        <f>_xlfn.IFNA(VLOOKUP(C9863,list!G:I,3,FALSE),"")</f>
        <v/>
      </c>
      <c r="O9863" s="26" t="str">
        <f t="shared" si="772"/>
        <v/>
      </c>
      <c r="P9863" s="28" t="str">
        <f t="shared" si="776"/>
        <v/>
      </c>
      <c r="Q9863" s="24" t="str">
        <f t="shared" si="773"/>
        <v/>
      </c>
      <c r="R9863" s="24" t="str">
        <f t="shared" si="774"/>
        <v/>
      </c>
      <c r="S9863" s="27" t="str">
        <f t="shared" si="775"/>
        <v/>
      </c>
    </row>
    <row r="9864" spans="2:19" x14ac:dyDescent="0.3">
      <c r="B9864" s="24" t="str">
        <f>_xlfn.IFNA(VLOOKUP(A9864,list!B:C,2,FALSE),"")</f>
        <v/>
      </c>
      <c r="D9864" s="24" t="str">
        <f>_xlfn.IFNA(VLOOKUP(C9864,list!$G$2:$I$10,2,FALSE),"")</f>
        <v/>
      </c>
      <c r="E9864" s="24" t="str">
        <f>_xlfn.IFNA(VLOOKUP(C9864,list!G:I,3,FALSE),"")</f>
        <v/>
      </c>
      <c r="O9864" s="26" t="str">
        <f t="shared" si="772"/>
        <v/>
      </c>
      <c r="P9864" s="28" t="str">
        <f t="shared" si="776"/>
        <v/>
      </c>
      <c r="Q9864" s="24" t="str">
        <f t="shared" si="773"/>
        <v/>
      </c>
      <c r="R9864" s="24" t="str">
        <f t="shared" si="774"/>
        <v/>
      </c>
      <c r="S9864" s="27" t="str">
        <f t="shared" si="775"/>
        <v/>
      </c>
    </row>
    <row r="9865" spans="2:19" x14ac:dyDescent="0.3">
      <c r="B9865" s="24" t="str">
        <f>_xlfn.IFNA(VLOOKUP(A9865,list!B:C,2,FALSE),"")</f>
        <v/>
      </c>
      <c r="D9865" s="24" t="str">
        <f>_xlfn.IFNA(VLOOKUP(C9865,list!$G$2:$I$10,2,FALSE),"")</f>
        <v/>
      </c>
      <c r="E9865" s="24" t="str">
        <f>_xlfn.IFNA(VLOOKUP(C9865,list!G:I,3,FALSE),"")</f>
        <v/>
      </c>
      <c r="O9865" s="26" t="str">
        <f t="shared" si="772"/>
        <v/>
      </c>
      <c r="P9865" s="28" t="str">
        <f t="shared" si="776"/>
        <v/>
      </c>
      <c r="Q9865" s="24" t="str">
        <f t="shared" si="773"/>
        <v/>
      </c>
      <c r="R9865" s="24" t="str">
        <f t="shared" si="774"/>
        <v/>
      </c>
      <c r="S9865" s="27" t="str">
        <f t="shared" si="775"/>
        <v/>
      </c>
    </row>
    <row r="9866" spans="2:19" x14ac:dyDescent="0.3">
      <c r="B9866" s="24" t="str">
        <f>_xlfn.IFNA(VLOOKUP(A9866,list!B:C,2,FALSE),"")</f>
        <v/>
      </c>
      <c r="D9866" s="24" t="str">
        <f>_xlfn.IFNA(VLOOKUP(C9866,list!$G$2:$I$10,2,FALSE),"")</f>
        <v/>
      </c>
      <c r="E9866" s="24" t="str">
        <f>_xlfn.IFNA(VLOOKUP(C9866,list!G:I,3,FALSE),"")</f>
        <v/>
      </c>
      <c r="O9866" s="26" t="str">
        <f t="shared" si="772"/>
        <v/>
      </c>
      <c r="P9866" s="28" t="str">
        <f t="shared" si="776"/>
        <v/>
      </c>
      <c r="Q9866" s="24" t="str">
        <f t="shared" si="773"/>
        <v/>
      </c>
      <c r="R9866" s="24" t="str">
        <f t="shared" si="774"/>
        <v/>
      </c>
      <c r="S9866" s="27" t="str">
        <f t="shared" si="775"/>
        <v/>
      </c>
    </row>
    <row r="9867" spans="2:19" x14ac:dyDescent="0.3">
      <c r="B9867" s="24" t="str">
        <f>_xlfn.IFNA(VLOOKUP(A9867,list!B:C,2,FALSE),"")</f>
        <v/>
      </c>
      <c r="D9867" s="24" t="str">
        <f>_xlfn.IFNA(VLOOKUP(C9867,list!$G$2:$I$10,2,FALSE),"")</f>
        <v/>
      </c>
      <c r="E9867" s="24" t="str">
        <f>_xlfn.IFNA(VLOOKUP(C9867,list!G:I,3,FALSE),"")</f>
        <v/>
      </c>
      <c r="O9867" s="26" t="str">
        <f t="shared" si="772"/>
        <v/>
      </c>
      <c r="P9867" s="28" t="str">
        <f t="shared" si="776"/>
        <v/>
      </c>
      <c r="Q9867" s="24" t="str">
        <f t="shared" si="773"/>
        <v/>
      </c>
      <c r="R9867" s="24" t="str">
        <f t="shared" si="774"/>
        <v/>
      </c>
      <c r="S9867" s="27" t="str">
        <f t="shared" si="775"/>
        <v/>
      </c>
    </row>
    <row r="9868" spans="2:19" x14ac:dyDescent="0.3">
      <c r="B9868" s="24" t="str">
        <f>_xlfn.IFNA(VLOOKUP(A9868,list!B:C,2,FALSE),"")</f>
        <v/>
      </c>
      <c r="D9868" s="24" t="str">
        <f>_xlfn.IFNA(VLOOKUP(C9868,list!$G$2:$I$10,2,FALSE),"")</f>
        <v/>
      </c>
      <c r="E9868" s="24" t="str">
        <f>_xlfn.IFNA(VLOOKUP(C9868,list!G:I,3,FALSE),"")</f>
        <v/>
      </c>
      <c r="O9868" s="26" t="str">
        <f t="shared" si="772"/>
        <v/>
      </c>
      <c r="P9868" s="28" t="str">
        <f t="shared" si="776"/>
        <v/>
      </c>
      <c r="Q9868" s="24" t="str">
        <f t="shared" si="773"/>
        <v/>
      </c>
      <c r="R9868" s="24" t="str">
        <f t="shared" si="774"/>
        <v/>
      </c>
      <c r="S9868" s="27" t="str">
        <f t="shared" si="775"/>
        <v/>
      </c>
    </row>
    <row r="9869" spans="2:19" x14ac:dyDescent="0.3">
      <c r="B9869" s="24" t="str">
        <f>_xlfn.IFNA(VLOOKUP(A9869,list!B:C,2,FALSE),"")</f>
        <v/>
      </c>
      <c r="D9869" s="24" t="str">
        <f>_xlfn.IFNA(VLOOKUP(C9869,list!$G$2:$I$10,2,FALSE),"")</f>
        <v/>
      </c>
      <c r="E9869" s="24" t="str">
        <f>_xlfn.IFNA(VLOOKUP(C9869,list!G:I,3,FALSE),"")</f>
        <v/>
      </c>
      <c r="O9869" s="26" t="str">
        <f t="shared" si="772"/>
        <v/>
      </c>
      <c r="P9869" s="28" t="str">
        <f t="shared" si="776"/>
        <v/>
      </c>
      <c r="Q9869" s="24" t="str">
        <f t="shared" si="773"/>
        <v/>
      </c>
      <c r="R9869" s="24" t="str">
        <f t="shared" si="774"/>
        <v/>
      </c>
      <c r="S9869" s="27" t="str">
        <f t="shared" si="775"/>
        <v/>
      </c>
    </row>
    <row r="9870" spans="2:19" x14ac:dyDescent="0.3">
      <c r="B9870" s="24" t="str">
        <f>_xlfn.IFNA(VLOOKUP(A9870,list!B:C,2,FALSE),"")</f>
        <v/>
      </c>
      <c r="D9870" s="24" t="str">
        <f>_xlfn.IFNA(VLOOKUP(C9870,list!$G$2:$I$10,2,FALSE),"")</f>
        <v/>
      </c>
      <c r="E9870" s="24" t="str">
        <f>_xlfn.IFNA(VLOOKUP(C9870,list!G:I,3,FALSE),"")</f>
        <v/>
      </c>
      <c r="O9870" s="26" t="str">
        <f t="shared" si="772"/>
        <v/>
      </c>
      <c r="P9870" s="28" t="str">
        <f t="shared" si="776"/>
        <v/>
      </c>
      <c r="Q9870" s="24" t="str">
        <f t="shared" si="773"/>
        <v/>
      </c>
      <c r="R9870" s="24" t="str">
        <f t="shared" si="774"/>
        <v/>
      </c>
      <c r="S9870" s="27" t="str">
        <f t="shared" si="775"/>
        <v/>
      </c>
    </row>
    <row r="9871" spans="2:19" x14ac:dyDescent="0.3">
      <c r="B9871" s="24" t="str">
        <f>_xlfn.IFNA(VLOOKUP(A9871,list!B:C,2,FALSE),"")</f>
        <v/>
      </c>
      <c r="D9871" s="24" t="str">
        <f>_xlfn.IFNA(VLOOKUP(C9871,list!$G$2:$I$10,2,FALSE),"")</f>
        <v/>
      </c>
      <c r="E9871" s="24" t="str">
        <f>_xlfn.IFNA(VLOOKUP(C9871,list!G:I,3,FALSE),"")</f>
        <v/>
      </c>
      <c r="O9871" s="26" t="str">
        <f t="shared" si="772"/>
        <v/>
      </c>
      <c r="P9871" s="28" t="str">
        <f t="shared" si="776"/>
        <v/>
      </c>
      <c r="Q9871" s="24" t="str">
        <f t="shared" si="773"/>
        <v/>
      </c>
      <c r="R9871" s="24" t="str">
        <f t="shared" si="774"/>
        <v/>
      </c>
      <c r="S9871" s="27" t="str">
        <f t="shared" si="775"/>
        <v/>
      </c>
    </row>
    <row r="9872" spans="2:19" x14ac:dyDescent="0.3">
      <c r="B9872" s="24" t="str">
        <f>_xlfn.IFNA(VLOOKUP(A9872,list!B:C,2,FALSE),"")</f>
        <v/>
      </c>
      <c r="D9872" s="24" t="str">
        <f>_xlfn.IFNA(VLOOKUP(C9872,list!$G$2:$I$10,2,FALSE),"")</f>
        <v/>
      </c>
      <c r="E9872" s="24" t="str">
        <f>_xlfn.IFNA(VLOOKUP(C9872,list!G:I,3,FALSE),"")</f>
        <v/>
      </c>
      <c r="O9872" s="26" t="str">
        <f t="shared" si="772"/>
        <v/>
      </c>
      <c r="P9872" s="28" t="str">
        <f t="shared" si="776"/>
        <v/>
      </c>
      <c r="Q9872" s="24" t="str">
        <f t="shared" si="773"/>
        <v/>
      </c>
      <c r="R9872" s="24" t="str">
        <f t="shared" si="774"/>
        <v/>
      </c>
      <c r="S9872" s="27" t="str">
        <f t="shared" si="775"/>
        <v/>
      </c>
    </row>
    <row r="9873" spans="2:19" x14ac:dyDescent="0.3">
      <c r="B9873" s="24" t="str">
        <f>_xlfn.IFNA(VLOOKUP(A9873,list!B:C,2,FALSE),"")</f>
        <v/>
      </c>
      <c r="D9873" s="24" t="str">
        <f>_xlfn.IFNA(VLOOKUP(C9873,list!$G$2:$I$10,2,FALSE),"")</f>
        <v/>
      </c>
      <c r="E9873" s="24" t="str">
        <f>_xlfn.IFNA(VLOOKUP(C9873,list!G:I,3,FALSE),"")</f>
        <v/>
      </c>
      <c r="O9873" s="26" t="str">
        <f t="shared" si="772"/>
        <v/>
      </c>
      <c r="P9873" s="28" t="str">
        <f t="shared" si="776"/>
        <v/>
      </c>
      <c r="Q9873" s="24" t="str">
        <f t="shared" si="773"/>
        <v/>
      </c>
      <c r="R9873" s="24" t="str">
        <f t="shared" si="774"/>
        <v/>
      </c>
      <c r="S9873" s="27" t="str">
        <f t="shared" si="775"/>
        <v/>
      </c>
    </row>
    <row r="9874" spans="2:19" x14ac:dyDescent="0.3">
      <c r="B9874" s="24" t="str">
        <f>_xlfn.IFNA(VLOOKUP(A9874,list!B:C,2,FALSE),"")</f>
        <v/>
      </c>
      <c r="D9874" s="24" t="str">
        <f>_xlfn.IFNA(VLOOKUP(C9874,list!$G$2:$I$10,2,FALSE),"")</f>
        <v/>
      </c>
      <c r="E9874" s="24" t="str">
        <f>_xlfn.IFNA(VLOOKUP(C9874,list!G:I,3,FALSE),"")</f>
        <v/>
      </c>
      <c r="O9874" s="26" t="str">
        <f t="shared" si="772"/>
        <v/>
      </c>
      <c r="P9874" s="28" t="str">
        <f t="shared" si="776"/>
        <v/>
      </c>
      <c r="Q9874" s="24" t="str">
        <f t="shared" si="773"/>
        <v/>
      </c>
      <c r="R9874" s="24" t="str">
        <f t="shared" si="774"/>
        <v/>
      </c>
      <c r="S9874" s="27" t="str">
        <f t="shared" si="775"/>
        <v/>
      </c>
    </row>
    <row r="9875" spans="2:19" x14ac:dyDescent="0.3">
      <c r="B9875" s="24" t="str">
        <f>_xlfn.IFNA(VLOOKUP(A9875,list!B:C,2,FALSE),"")</f>
        <v/>
      </c>
      <c r="D9875" s="24" t="str">
        <f>_xlfn.IFNA(VLOOKUP(C9875,list!$G$2:$I$10,2,FALSE),"")</f>
        <v/>
      </c>
      <c r="E9875" s="24" t="str">
        <f>_xlfn.IFNA(VLOOKUP(C9875,list!G:I,3,FALSE),"")</f>
        <v/>
      </c>
      <c r="O9875" s="26" t="str">
        <f t="shared" si="772"/>
        <v/>
      </c>
      <c r="P9875" s="28" t="str">
        <f t="shared" si="776"/>
        <v/>
      </c>
      <c r="Q9875" s="24" t="str">
        <f t="shared" si="773"/>
        <v/>
      </c>
      <c r="R9875" s="24" t="str">
        <f t="shared" si="774"/>
        <v/>
      </c>
      <c r="S9875" s="27" t="str">
        <f t="shared" si="775"/>
        <v/>
      </c>
    </row>
    <row r="9876" spans="2:19" x14ac:dyDescent="0.3">
      <c r="B9876" s="24" t="str">
        <f>_xlfn.IFNA(VLOOKUP(A9876,list!B:C,2,FALSE),"")</f>
        <v/>
      </c>
      <c r="D9876" s="24" t="str">
        <f>_xlfn.IFNA(VLOOKUP(C9876,list!$G$2:$I$10,2,FALSE),"")</f>
        <v/>
      </c>
      <c r="E9876" s="24" t="str">
        <f>_xlfn.IFNA(VLOOKUP(C9876,list!G:I,3,FALSE),"")</f>
        <v/>
      </c>
      <c r="O9876" s="26" t="str">
        <f t="shared" si="772"/>
        <v/>
      </c>
      <c r="P9876" s="28" t="str">
        <f t="shared" si="776"/>
        <v/>
      </c>
      <c r="Q9876" s="24" t="str">
        <f t="shared" si="773"/>
        <v/>
      </c>
      <c r="R9876" s="24" t="str">
        <f t="shared" si="774"/>
        <v/>
      </c>
      <c r="S9876" s="27" t="str">
        <f t="shared" si="775"/>
        <v/>
      </c>
    </row>
    <row r="9877" spans="2:19" x14ac:dyDescent="0.3">
      <c r="B9877" s="24" t="str">
        <f>_xlfn.IFNA(VLOOKUP(A9877,list!B:C,2,FALSE),"")</f>
        <v/>
      </c>
      <c r="D9877" s="24" t="str">
        <f>_xlfn.IFNA(VLOOKUP(C9877,list!$G$2:$I$10,2,FALSE),"")</f>
        <v/>
      </c>
      <c r="E9877" s="24" t="str">
        <f>_xlfn.IFNA(VLOOKUP(C9877,list!G:I,3,FALSE),"")</f>
        <v/>
      </c>
      <c r="O9877" s="26" t="str">
        <f t="shared" si="772"/>
        <v/>
      </c>
      <c r="P9877" s="28" t="str">
        <f t="shared" si="776"/>
        <v/>
      </c>
      <c r="Q9877" s="24" t="str">
        <f t="shared" si="773"/>
        <v/>
      </c>
      <c r="R9877" s="24" t="str">
        <f t="shared" si="774"/>
        <v/>
      </c>
      <c r="S9877" s="27" t="str">
        <f t="shared" si="775"/>
        <v/>
      </c>
    </row>
    <row r="9878" spans="2:19" x14ac:dyDescent="0.3">
      <c r="B9878" s="24" t="str">
        <f>_xlfn.IFNA(VLOOKUP(A9878,list!B:C,2,FALSE),"")</f>
        <v/>
      </c>
      <c r="D9878" s="24" t="str">
        <f>_xlfn.IFNA(VLOOKUP(C9878,list!$G$2:$I$10,2,FALSE),"")</f>
        <v/>
      </c>
      <c r="E9878" s="24" t="str">
        <f>_xlfn.IFNA(VLOOKUP(C9878,list!G:I,3,FALSE),"")</f>
        <v/>
      </c>
      <c r="O9878" s="26" t="str">
        <f t="shared" si="772"/>
        <v/>
      </c>
      <c r="P9878" s="28" t="str">
        <f t="shared" si="776"/>
        <v/>
      </c>
      <c r="Q9878" s="24" t="str">
        <f t="shared" si="773"/>
        <v/>
      </c>
      <c r="R9878" s="24" t="str">
        <f t="shared" si="774"/>
        <v/>
      </c>
      <c r="S9878" s="27" t="str">
        <f t="shared" si="775"/>
        <v/>
      </c>
    </row>
    <row r="9879" spans="2:19" x14ac:dyDescent="0.3">
      <c r="B9879" s="24" t="str">
        <f>_xlfn.IFNA(VLOOKUP(A9879,list!B:C,2,FALSE),"")</f>
        <v/>
      </c>
      <c r="D9879" s="24" t="str">
        <f>_xlfn.IFNA(VLOOKUP(C9879,list!$G$2:$I$10,2,FALSE),"")</f>
        <v/>
      </c>
      <c r="E9879" s="24" t="str">
        <f>_xlfn.IFNA(VLOOKUP(C9879,list!G:I,3,FALSE),"")</f>
        <v/>
      </c>
      <c r="O9879" s="26" t="str">
        <f t="shared" si="772"/>
        <v/>
      </c>
      <c r="P9879" s="28" t="str">
        <f t="shared" si="776"/>
        <v/>
      </c>
      <c r="Q9879" s="24" t="str">
        <f t="shared" si="773"/>
        <v/>
      </c>
      <c r="R9879" s="24" t="str">
        <f t="shared" si="774"/>
        <v/>
      </c>
      <c r="S9879" s="27" t="str">
        <f t="shared" si="775"/>
        <v/>
      </c>
    </row>
    <row r="9880" spans="2:19" x14ac:dyDescent="0.3">
      <c r="B9880" s="24" t="str">
        <f>_xlfn.IFNA(VLOOKUP(A9880,list!B:C,2,FALSE),"")</f>
        <v/>
      </c>
      <c r="D9880" s="24" t="str">
        <f>_xlfn.IFNA(VLOOKUP(C9880,list!$G$2:$I$10,2,FALSE),"")</f>
        <v/>
      </c>
      <c r="E9880" s="24" t="str">
        <f>_xlfn.IFNA(VLOOKUP(C9880,list!G:I,3,FALSE),"")</f>
        <v/>
      </c>
      <c r="O9880" s="26" t="str">
        <f t="shared" si="772"/>
        <v/>
      </c>
      <c r="P9880" s="28" t="str">
        <f t="shared" si="776"/>
        <v/>
      </c>
      <c r="Q9880" s="24" t="str">
        <f t="shared" si="773"/>
        <v/>
      </c>
      <c r="R9880" s="24" t="str">
        <f t="shared" si="774"/>
        <v/>
      </c>
      <c r="S9880" s="27" t="str">
        <f t="shared" si="775"/>
        <v/>
      </c>
    </row>
    <row r="9881" spans="2:19" x14ac:dyDescent="0.3">
      <c r="B9881" s="24" t="str">
        <f>_xlfn.IFNA(VLOOKUP(A9881,list!B:C,2,FALSE),"")</f>
        <v/>
      </c>
      <c r="D9881" s="24" t="str">
        <f>_xlfn.IFNA(VLOOKUP(C9881,list!$G$2:$I$10,2,FALSE),"")</f>
        <v/>
      </c>
      <c r="E9881" s="24" t="str">
        <f>_xlfn.IFNA(VLOOKUP(C9881,list!G:I,3,FALSE),"")</f>
        <v/>
      </c>
      <c r="O9881" s="26" t="str">
        <f t="shared" si="772"/>
        <v/>
      </c>
      <c r="P9881" s="28" t="str">
        <f t="shared" si="776"/>
        <v/>
      </c>
      <c r="Q9881" s="24" t="str">
        <f t="shared" si="773"/>
        <v/>
      </c>
      <c r="R9881" s="24" t="str">
        <f t="shared" si="774"/>
        <v/>
      </c>
      <c r="S9881" s="27" t="str">
        <f t="shared" si="775"/>
        <v/>
      </c>
    </row>
    <row r="9882" spans="2:19" x14ac:dyDescent="0.3">
      <c r="B9882" s="24" t="str">
        <f>_xlfn.IFNA(VLOOKUP(A9882,list!B:C,2,FALSE),"")</f>
        <v/>
      </c>
      <c r="D9882" s="24" t="str">
        <f>_xlfn.IFNA(VLOOKUP(C9882,list!$G$2:$I$10,2,FALSE),"")</f>
        <v/>
      </c>
      <c r="E9882" s="24" t="str">
        <f>_xlfn.IFNA(VLOOKUP(C9882,list!G:I,3,FALSE),"")</f>
        <v/>
      </c>
      <c r="O9882" s="26" t="str">
        <f t="shared" si="772"/>
        <v/>
      </c>
      <c r="P9882" s="28" t="str">
        <f t="shared" si="776"/>
        <v/>
      </c>
      <c r="Q9882" s="24" t="str">
        <f t="shared" si="773"/>
        <v/>
      </c>
      <c r="R9882" s="24" t="str">
        <f t="shared" si="774"/>
        <v/>
      </c>
      <c r="S9882" s="27" t="str">
        <f t="shared" si="775"/>
        <v/>
      </c>
    </row>
    <row r="9883" spans="2:19" x14ac:dyDescent="0.3">
      <c r="B9883" s="24" t="str">
        <f>_xlfn.IFNA(VLOOKUP(A9883,list!B:C,2,FALSE),"")</f>
        <v/>
      </c>
      <c r="D9883" s="24" t="str">
        <f>_xlfn.IFNA(VLOOKUP(C9883,list!$G$2:$I$10,2,FALSE),"")</f>
        <v/>
      </c>
      <c r="E9883" s="24" t="str">
        <f>_xlfn.IFNA(VLOOKUP(C9883,list!G:I,3,FALSE),"")</f>
        <v/>
      </c>
      <c r="O9883" s="26" t="str">
        <f t="shared" si="772"/>
        <v/>
      </c>
      <c r="P9883" s="28" t="str">
        <f t="shared" si="776"/>
        <v/>
      </c>
      <c r="Q9883" s="24" t="str">
        <f t="shared" si="773"/>
        <v/>
      </c>
      <c r="R9883" s="24" t="str">
        <f t="shared" si="774"/>
        <v/>
      </c>
      <c r="S9883" s="27" t="str">
        <f t="shared" si="775"/>
        <v/>
      </c>
    </row>
    <row r="9884" spans="2:19" x14ac:dyDescent="0.3">
      <c r="B9884" s="24" t="str">
        <f>_xlfn.IFNA(VLOOKUP(A9884,list!B:C,2,FALSE),"")</f>
        <v/>
      </c>
      <c r="D9884" s="24" t="str">
        <f>_xlfn.IFNA(VLOOKUP(C9884,list!$G$2:$I$10,2,FALSE),"")</f>
        <v/>
      </c>
      <c r="E9884" s="24" t="str">
        <f>_xlfn.IFNA(VLOOKUP(C9884,list!G:I,3,FALSE),"")</f>
        <v/>
      </c>
      <c r="O9884" s="26" t="str">
        <f t="shared" si="772"/>
        <v/>
      </c>
      <c r="P9884" s="28" t="str">
        <f t="shared" si="776"/>
        <v/>
      </c>
      <c r="Q9884" s="24" t="str">
        <f t="shared" si="773"/>
        <v/>
      </c>
      <c r="R9884" s="24" t="str">
        <f t="shared" si="774"/>
        <v/>
      </c>
      <c r="S9884" s="27" t="str">
        <f t="shared" si="775"/>
        <v/>
      </c>
    </row>
    <row r="9885" spans="2:19" x14ac:dyDescent="0.3">
      <c r="B9885" s="24" t="str">
        <f>_xlfn.IFNA(VLOOKUP(A9885,list!B:C,2,FALSE),"")</f>
        <v/>
      </c>
      <c r="D9885" s="24" t="str">
        <f>_xlfn.IFNA(VLOOKUP(C9885,list!$G$2:$I$10,2,FALSE),"")</f>
        <v/>
      </c>
      <c r="E9885" s="24" t="str">
        <f>_xlfn.IFNA(VLOOKUP(C9885,list!G:I,3,FALSE),"")</f>
        <v/>
      </c>
      <c r="O9885" s="26" t="str">
        <f t="shared" si="772"/>
        <v/>
      </c>
      <c r="P9885" s="28" t="str">
        <f t="shared" si="776"/>
        <v/>
      </c>
      <c r="Q9885" s="24" t="str">
        <f t="shared" si="773"/>
        <v/>
      </c>
      <c r="R9885" s="24" t="str">
        <f t="shared" si="774"/>
        <v/>
      </c>
      <c r="S9885" s="27" t="str">
        <f t="shared" si="775"/>
        <v/>
      </c>
    </row>
    <row r="9886" spans="2:19" x14ac:dyDescent="0.3">
      <c r="B9886" s="24" t="str">
        <f>_xlfn.IFNA(VLOOKUP(A9886,list!B:C,2,FALSE),"")</f>
        <v/>
      </c>
      <c r="D9886" s="24" t="str">
        <f>_xlfn.IFNA(VLOOKUP(C9886,list!$G$2:$I$10,2,FALSE),"")</f>
        <v/>
      </c>
      <c r="E9886" s="24" t="str">
        <f>_xlfn.IFNA(VLOOKUP(C9886,list!G:I,3,FALSE),"")</f>
        <v/>
      </c>
      <c r="O9886" s="26" t="str">
        <f t="shared" si="772"/>
        <v/>
      </c>
      <c r="P9886" s="28" t="str">
        <f t="shared" si="776"/>
        <v/>
      </c>
      <c r="Q9886" s="24" t="str">
        <f t="shared" si="773"/>
        <v/>
      </c>
      <c r="R9886" s="24" t="str">
        <f t="shared" si="774"/>
        <v/>
      </c>
      <c r="S9886" s="27" t="str">
        <f t="shared" si="775"/>
        <v/>
      </c>
    </row>
    <row r="9887" spans="2:19" x14ac:dyDescent="0.3">
      <c r="B9887" s="24" t="str">
        <f>_xlfn.IFNA(VLOOKUP(A9887,list!B:C,2,FALSE),"")</f>
        <v/>
      </c>
      <c r="D9887" s="24" t="str">
        <f>_xlfn.IFNA(VLOOKUP(C9887,list!$G$2:$I$10,2,FALSE),"")</f>
        <v/>
      </c>
      <c r="E9887" s="24" t="str">
        <f>_xlfn.IFNA(VLOOKUP(C9887,list!G:I,3,FALSE),"")</f>
        <v/>
      </c>
      <c r="O9887" s="26" t="str">
        <f t="shared" si="772"/>
        <v/>
      </c>
      <c r="P9887" s="28" t="str">
        <f t="shared" si="776"/>
        <v/>
      </c>
      <c r="Q9887" s="24" t="str">
        <f t="shared" si="773"/>
        <v/>
      </c>
      <c r="R9887" s="24" t="str">
        <f t="shared" si="774"/>
        <v/>
      </c>
      <c r="S9887" s="27" t="str">
        <f t="shared" si="775"/>
        <v/>
      </c>
    </row>
    <row r="9888" spans="2:19" x14ac:dyDescent="0.3">
      <c r="B9888" s="24" t="str">
        <f>_xlfn.IFNA(VLOOKUP(A9888,list!B:C,2,FALSE),"")</f>
        <v/>
      </c>
      <c r="D9888" s="24" t="str">
        <f>_xlfn.IFNA(VLOOKUP(C9888,list!$G$2:$I$10,2,FALSE),"")</f>
        <v/>
      </c>
      <c r="E9888" s="24" t="str">
        <f>_xlfn.IFNA(VLOOKUP(C9888,list!G:I,3,FALSE),"")</f>
        <v/>
      </c>
      <c r="O9888" s="26" t="str">
        <f t="shared" si="772"/>
        <v/>
      </c>
      <c r="P9888" s="28" t="str">
        <f t="shared" si="776"/>
        <v/>
      </c>
      <c r="Q9888" s="24" t="str">
        <f t="shared" si="773"/>
        <v/>
      </c>
      <c r="R9888" s="24" t="str">
        <f t="shared" si="774"/>
        <v/>
      </c>
      <c r="S9888" s="27" t="str">
        <f t="shared" si="775"/>
        <v/>
      </c>
    </row>
    <row r="9889" spans="2:19" x14ac:dyDescent="0.3">
      <c r="B9889" s="24" t="str">
        <f>_xlfn.IFNA(VLOOKUP(A9889,list!B:C,2,FALSE),"")</f>
        <v/>
      </c>
      <c r="D9889" s="24" t="str">
        <f>_xlfn.IFNA(VLOOKUP(C9889,list!$G$2:$I$10,2,FALSE),"")</f>
        <v/>
      </c>
      <c r="E9889" s="24" t="str">
        <f>_xlfn.IFNA(VLOOKUP(C9889,list!G:I,3,FALSE),"")</f>
        <v/>
      </c>
      <c r="O9889" s="26" t="str">
        <f t="shared" si="772"/>
        <v/>
      </c>
      <c r="P9889" s="28" t="str">
        <f t="shared" si="776"/>
        <v/>
      </c>
      <c r="Q9889" s="24" t="str">
        <f t="shared" si="773"/>
        <v/>
      </c>
      <c r="R9889" s="24" t="str">
        <f t="shared" si="774"/>
        <v/>
      </c>
      <c r="S9889" s="27" t="str">
        <f t="shared" si="775"/>
        <v/>
      </c>
    </row>
    <row r="9890" spans="2:19" x14ac:dyDescent="0.3">
      <c r="B9890" s="24" t="str">
        <f>_xlfn.IFNA(VLOOKUP(A9890,list!B:C,2,FALSE),"")</f>
        <v/>
      </c>
      <c r="D9890" s="24" t="str">
        <f>_xlfn.IFNA(VLOOKUP(C9890,list!$G$2:$I$10,2,FALSE),"")</f>
        <v/>
      </c>
      <c r="E9890" s="24" t="str">
        <f>_xlfn.IFNA(VLOOKUP(C9890,list!G:I,3,FALSE),"")</f>
        <v/>
      </c>
      <c r="O9890" s="26" t="str">
        <f t="shared" si="772"/>
        <v/>
      </c>
      <c r="P9890" s="28" t="str">
        <f t="shared" si="776"/>
        <v/>
      </c>
      <c r="Q9890" s="24" t="str">
        <f t="shared" si="773"/>
        <v/>
      </c>
      <c r="R9890" s="24" t="str">
        <f t="shared" si="774"/>
        <v/>
      </c>
      <c r="S9890" s="27" t="str">
        <f t="shared" si="775"/>
        <v/>
      </c>
    </row>
    <row r="9891" spans="2:19" x14ac:dyDescent="0.3">
      <c r="B9891" s="24" t="str">
        <f>_xlfn.IFNA(VLOOKUP(A9891,list!B:C,2,FALSE),"")</f>
        <v/>
      </c>
      <c r="D9891" s="24" t="str">
        <f>_xlfn.IFNA(VLOOKUP(C9891,list!$G$2:$I$10,2,FALSE),"")</f>
        <v/>
      </c>
      <c r="E9891" s="24" t="str">
        <f>_xlfn.IFNA(VLOOKUP(C9891,list!G:I,3,FALSE),"")</f>
        <v/>
      </c>
      <c r="O9891" s="26" t="str">
        <f t="shared" si="772"/>
        <v/>
      </c>
      <c r="P9891" s="28" t="str">
        <f t="shared" si="776"/>
        <v/>
      </c>
      <c r="Q9891" s="24" t="str">
        <f t="shared" si="773"/>
        <v/>
      </c>
      <c r="R9891" s="24" t="str">
        <f t="shared" si="774"/>
        <v/>
      </c>
      <c r="S9891" s="27" t="str">
        <f t="shared" si="775"/>
        <v/>
      </c>
    </row>
    <row r="9892" spans="2:19" x14ac:dyDescent="0.3">
      <c r="B9892" s="24" t="str">
        <f>_xlfn.IFNA(VLOOKUP(A9892,list!B:C,2,FALSE),"")</f>
        <v/>
      </c>
      <c r="D9892" s="24" t="str">
        <f>_xlfn.IFNA(VLOOKUP(C9892,list!$G$2:$I$10,2,FALSE),"")</f>
        <v/>
      </c>
      <c r="E9892" s="24" t="str">
        <f>_xlfn.IFNA(VLOOKUP(C9892,list!G:I,3,FALSE),"")</f>
        <v/>
      </c>
      <c r="O9892" s="26" t="str">
        <f t="shared" si="772"/>
        <v/>
      </c>
      <c r="P9892" s="28" t="str">
        <f t="shared" si="776"/>
        <v/>
      </c>
      <c r="Q9892" s="24" t="str">
        <f t="shared" si="773"/>
        <v/>
      </c>
      <c r="R9892" s="24" t="str">
        <f t="shared" si="774"/>
        <v/>
      </c>
      <c r="S9892" s="27" t="str">
        <f t="shared" si="775"/>
        <v/>
      </c>
    </row>
    <row r="9893" spans="2:19" x14ac:dyDescent="0.3">
      <c r="B9893" s="24" t="str">
        <f>_xlfn.IFNA(VLOOKUP(A9893,list!B:C,2,FALSE),"")</f>
        <v/>
      </c>
      <c r="D9893" s="24" t="str">
        <f>_xlfn.IFNA(VLOOKUP(C9893,list!$G$2:$I$10,2,FALSE),"")</f>
        <v/>
      </c>
      <c r="E9893" s="24" t="str">
        <f>_xlfn.IFNA(VLOOKUP(C9893,list!G:I,3,FALSE),"")</f>
        <v/>
      </c>
      <c r="O9893" s="26" t="str">
        <f t="shared" si="772"/>
        <v/>
      </c>
      <c r="P9893" s="28" t="str">
        <f t="shared" si="776"/>
        <v/>
      </c>
      <c r="Q9893" s="24" t="str">
        <f t="shared" si="773"/>
        <v/>
      </c>
      <c r="R9893" s="24" t="str">
        <f t="shared" si="774"/>
        <v/>
      </c>
      <c r="S9893" s="27" t="str">
        <f t="shared" si="775"/>
        <v/>
      </c>
    </row>
    <row r="9894" spans="2:19" x14ac:dyDescent="0.3">
      <c r="B9894" s="24" t="str">
        <f>_xlfn.IFNA(VLOOKUP(A9894,list!B:C,2,FALSE),"")</f>
        <v/>
      </c>
      <c r="D9894" s="24" t="str">
        <f>_xlfn.IFNA(VLOOKUP(C9894,list!$G$2:$I$10,2,FALSE),"")</f>
        <v/>
      </c>
      <c r="E9894" s="24" t="str">
        <f>_xlfn.IFNA(VLOOKUP(C9894,list!G:I,3,FALSE),"")</f>
        <v/>
      </c>
      <c r="O9894" s="26" t="str">
        <f t="shared" si="772"/>
        <v/>
      </c>
      <c r="P9894" s="28" t="str">
        <f t="shared" si="776"/>
        <v/>
      </c>
      <c r="Q9894" s="24" t="str">
        <f t="shared" si="773"/>
        <v/>
      </c>
      <c r="R9894" s="24" t="str">
        <f t="shared" si="774"/>
        <v/>
      </c>
      <c r="S9894" s="27" t="str">
        <f t="shared" si="775"/>
        <v/>
      </c>
    </row>
    <row r="9895" spans="2:19" x14ac:dyDescent="0.3">
      <c r="B9895" s="24" t="str">
        <f>_xlfn.IFNA(VLOOKUP(A9895,list!B:C,2,FALSE),"")</f>
        <v/>
      </c>
      <c r="D9895" s="24" t="str">
        <f>_xlfn.IFNA(VLOOKUP(C9895,list!$G$2:$I$10,2,FALSE),"")</f>
        <v/>
      </c>
      <c r="E9895" s="24" t="str">
        <f>_xlfn.IFNA(VLOOKUP(C9895,list!G:I,3,FALSE),"")</f>
        <v/>
      </c>
      <c r="O9895" s="26" t="str">
        <f t="shared" si="772"/>
        <v/>
      </c>
      <c r="P9895" s="28" t="str">
        <f t="shared" si="776"/>
        <v/>
      </c>
      <c r="Q9895" s="24" t="str">
        <f t="shared" si="773"/>
        <v/>
      </c>
      <c r="R9895" s="24" t="str">
        <f t="shared" si="774"/>
        <v/>
      </c>
      <c r="S9895" s="27" t="str">
        <f t="shared" si="775"/>
        <v/>
      </c>
    </row>
    <row r="9896" spans="2:19" x14ac:dyDescent="0.3">
      <c r="B9896" s="24" t="str">
        <f>_xlfn.IFNA(VLOOKUP(A9896,list!B:C,2,FALSE),"")</f>
        <v/>
      </c>
      <c r="D9896" s="24" t="str">
        <f>_xlfn.IFNA(VLOOKUP(C9896,list!$G$2:$I$10,2,FALSE),"")</f>
        <v/>
      </c>
      <c r="E9896" s="24" t="str">
        <f>_xlfn.IFNA(VLOOKUP(C9896,list!G:I,3,FALSE),"")</f>
        <v/>
      </c>
      <c r="O9896" s="26" t="str">
        <f t="shared" si="772"/>
        <v/>
      </c>
      <c r="P9896" s="28" t="str">
        <f t="shared" si="776"/>
        <v/>
      </c>
      <c r="Q9896" s="24" t="str">
        <f t="shared" si="773"/>
        <v/>
      </c>
      <c r="R9896" s="24" t="str">
        <f t="shared" si="774"/>
        <v/>
      </c>
      <c r="S9896" s="27" t="str">
        <f t="shared" si="775"/>
        <v/>
      </c>
    </row>
    <row r="9897" spans="2:19" x14ac:dyDescent="0.3">
      <c r="B9897" s="24" t="str">
        <f>_xlfn.IFNA(VLOOKUP(A9897,list!B:C,2,FALSE),"")</f>
        <v/>
      </c>
      <c r="D9897" s="24" t="str">
        <f>_xlfn.IFNA(VLOOKUP(C9897,list!$G$2:$I$10,2,FALSE),"")</f>
        <v/>
      </c>
      <c r="E9897" s="24" t="str">
        <f>_xlfn.IFNA(VLOOKUP(C9897,list!G:I,3,FALSE),"")</f>
        <v/>
      </c>
      <c r="O9897" s="26" t="str">
        <f t="shared" si="772"/>
        <v/>
      </c>
      <c r="P9897" s="28" t="str">
        <f t="shared" si="776"/>
        <v/>
      </c>
      <c r="Q9897" s="24" t="str">
        <f t="shared" si="773"/>
        <v/>
      </c>
      <c r="R9897" s="24" t="str">
        <f t="shared" si="774"/>
        <v/>
      </c>
      <c r="S9897" s="27" t="str">
        <f t="shared" si="775"/>
        <v/>
      </c>
    </row>
    <row r="9898" spans="2:19" x14ac:dyDescent="0.3">
      <c r="B9898" s="24" t="str">
        <f>_xlfn.IFNA(VLOOKUP(A9898,list!B:C,2,FALSE),"")</f>
        <v/>
      </c>
      <c r="D9898" s="24" t="str">
        <f>_xlfn.IFNA(VLOOKUP(C9898,list!$G$2:$I$10,2,FALSE),"")</f>
        <v/>
      </c>
      <c r="E9898" s="24" t="str">
        <f>_xlfn.IFNA(VLOOKUP(C9898,list!G:I,3,FALSE),"")</f>
        <v/>
      </c>
      <c r="O9898" s="26" t="str">
        <f t="shared" si="772"/>
        <v/>
      </c>
      <c r="P9898" s="28" t="str">
        <f t="shared" si="776"/>
        <v/>
      </c>
      <c r="Q9898" s="24" t="str">
        <f t="shared" si="773"/>
        <v/>
      </c>
      <c r="R9898" s="24" t="str">
        <f t="shared" si="774"/>
        <v/>
      </c>
      <c r="S9898" s="27" t="str">
        <f t="shared" si="775"/>
        <v/>
      </c>
    </row>
    <row r="9899" spans="2:19" x14ac:dyDescent="0.3">
      <c r="B9899" s="24" t="str">
        <f>_xlfn.IFNA(VLOOKUP(A9899,list!B:C,2,FALSE),"")</f>
        <v/>
      </c>
      <c r="D9899" s="24" t="str">
        <f>_xlfn.IFNA(VLOOKUP(C9899,list!$G$2:$I$10,2,FALSE),"")</f>
        <v/>
      </c>
      <c r="E9899" s="24" t="str">
        <f>_xlfn.IFNA(VLOOKUP(C9899,list!G:I,3,FALSE),"")</f>
        <v/>
      </c>
      <c r="O9899" s="26" t="str">
        <f t="shared" si="772"/>
        <v/>
      </c>
      <c r="P9899" s="28" t="str">
        <f t="shared" si="776"/>
        <v/>
      </c>
      <c r="Q9899" s="24" t="str">
        <f t="shared" si="773"/>
        <v/>
      </c>
      <c r="R9899" s="24" t="str">
        <f t="shared" si="774"/>
        <v/>
      </c>
      <c r="S9899" s="27" t="str">
        <f t="shared" si="775"/>
        <v/>
      </c>
    </row>
    <row r="9900" spans="2:19" x14ac:dyDescent="0.3">
      <c r="B9900" s="24" t="str">
        <f>_xlfn.IFNA(VLOOKUP(A9900,list!B:C,2,FALSE),"")</f>
        <v/>
      </c>
      <c r="D9900" s="24" t="str">
        <f>_xlfn.IFNA(VLOOKUP(C9900,list!$G$2:$I$10,2,FALSE),"")</f>
        <v/>
      </c>
      <c r="E9900" s="24" t="str">
        <f>_xlfn.IFNA(VLOOKUP(C9900,list!G:I,3,FALSE),"")</f>
        <v/>
      </c>
      <c r="O9900" s="26" t="str">
        <f t="shared" si="772"/>
        <v/>
      </c>
      <c r="P9900" s="28" t="str">
        <f t="shared" si="776"/>
        <v/>
      </c>
      <c r="Q9900" s="24" t="str">
        <f t="shared" si="773"/>
        <v/>
      </c>
      <c r="R9900" s="24" t="str">
        <f t="shared" si="774"/>
        <v/>
      </c>
      <c r="S9900" s="27" t="str">
        <f t="shared" si="775"/>
        <v/>
      </c>
    </row>
    <row r="9901" spans="2:19" x14ac:dyDescent="0.3">
      <c r="B9901" s="24" t="str">
        <f>_xlfn.IFNA(VLOOKUP(A9901,list!B:C,2,FALSE),"")</f>
        <v/>
      </c>
      <c r="D9901" s="24" t="str">
        <f>_xlfn.IFNA(VLOOKUP(C9901,list!$G$2:$I$10,2,FALSE),"")</f>
        <v/>
      </c>
      <c r="E9901" s="24" t="str">
        <f>_xlfn.IFNA(VLOOKUP(C9901,list!G:I,3,FALSE),"")</f>
        <v/>
      </c>
      <c r="O9901" s="26" t="str">
        <f t="shared" si="772"/>
        <v/>
      </c>
      <c r="P9901" s="28" t="str">
        <f t="shared" si="776"/>
        <v/>
      </c>
      <c r="Q9901" s="24" t="str">
        <f t="shared" si="773"/>
        <v/>
      </c>
      <c r="R9901" s="24" t="str">
        <f t="shared" si="774"/>
        <v/>
      </c>
      <c r="S9901" s="27" t="str">
        <f t="shared" si="775"/>
        <v/>
      </c>
    </row>
    <row r="9902" spans="2:19" x14ac:dyDescent="0.3">
      <c r="B9902" s="24" t="str">
        <f>_xlfn.IFNA(VLOOKUP(A9902,list!B:C,2,FALSE),"")</f>
        <v/>
      </c>
      <c r="D9902" s="24" t="str">
        <f>_xlfn.IFNA(VLOOKUP(C9902,list!$G$2:$I$10,2,FALSE),"")</f>
        <v/>
      </c>
      <c r="E9902" s="24" t="str">
        <f>_xlfn.IFNA(VLOOKUP(C9902,list!G:I,3,FALSE),"")</f>
        <v/>
      </c>
      <c r="O9902" s="26" t="str">
        <f t="shared" si="772"/>
        <v/>
      </c>
      <c r="P9902" s="28" t="str">
        <f t="shared" si="776"/>
        <v/>
      </c>
      <c r="Q9902" s="24" t="str">
        <f t="shared" si="773"/>
        <v/>
      </c>
      <c r="R9902" s="24" t="str">
        <f t="shared" si="774"/>
        <v/>
      </c>
      <c r="S9902" s="27" t="str">
        <f t="shared" si="775"/>
        <v/>
      </c>
    </row>
    <row r="9903" spans="2:19" x14ac:dyDescent="0.3">
      <c r="B9903" s="24" t="str">
        <f>_xlfn.IFNA(VLOOKUP(A9903,list!B:C,2,FALSE),"")</f>
        <v/>
      </c>
      <c r="D9903" s="24" t="str">
        <f>_xlfn.IFNA(VLOOKUP(C9903,list!$G$2:$I$10,2,FALSE),"")</f>
        <v/>
      </c>
      <c r="E9903" s="24" t="str">
        <f>_xlfn.IFNA(VLOOKUP(C9903,list!G:I,3,FALSE),"")</f>
        <v/>
      </c>
      <c r="O9903" s="26" t="str">
        <f t="shared" si="772"/>
        <v/>
      </c>
      <c r="P9903" s="28" t="str">
        <f t="shared" si="776"/>
        <v/>
      </c>
      <c r="Q9903" s="24" t="str">
        <f t="shared" si="773"/>
        <v/>
      </c>
      <c r="R9903" s="24" t="str">
        <f t="shared" si="774"/>
        <v/>
      </c>
      <c r="S9903" s="27" t="str">
        <f t="shared" si="775"/>
        <v/>
      </c>
    </row>
    <row r="9904" spans="2:19" x14ac:dyDescent="0.3">
      <c r="B9904" s="24" t="str">
        <f>_xlfn.IFNA(VLOOKUP(A9904,list!B:C,2,FALSE),"")</f>
        <v/>
      </c>
      <c r="D9904" s="24" t="str">
        <f>_xlfn.IFNA(VLOOKUP(C9904,list!$G$2:$I$10,2,FALSE),"")</f>
        <v/>
      </c>
      <c r="E9904" s="24" t="str">
        <f>_xlfn.IFNA(VLOOKUP(C9904,list!G:I,3,FALSE),"")</f>
        <v/>
      </c>
      <c r="O9904" s="26" t="str">
        <f t="shared" si="772"/>
        <v/>
      </c>
      <c r="P9904" s="28" t="str">
        <f t="shared" si="776"/>
        <v/>
      </c>
      <c r="Q9904" s="24" t="str">
        <f t="shared" si="773"/>
        <v/>
      </c>
      <c r="R9904" s="24" t="str">
        <f t="shared" si="774"/>
        <v/>
      </c>
      <c r="S9904" s="27" t="str">
        <f t="shared" si="775"/>
        <v/>
      </c>
    </row>
    <row r="9905" spans="2:19" x14ac:dyDescent="0.3">
      <c r="B9905" s="24" t="str">
        <f>_xlfn.IFNA(VLOOKUP(A9905,list!B:C,2,FALSE),"")</f>
        <v/>
      </c>
      <c r="D9905" s="24" t="str">
        <f>_xlfn.IFNA(VLOOKUP(C9905,list!$G$2:$I$10,2,FALSE),"")</f>
        <v/>
      </c>
      <c r="E9905" s="24" t="str">
        <f>_xlfn.IFNA(VLOOKUP(C9905,list!G:I,3,FALSE),"")</f>
        <v/>
      </c>
      <c r="O9905" s="26" t="str">
        <f t="shared" si="772"/>
        <v/>
      </c>
      <c r="P9905" s="28" t="str">
        <f t="shared" si="776"/>
        <v/>
      </c>
      <c r="Q9905" s="24" t="str">
        <f t="shared" si="773"/>
        <v/>
      </c>
      <c r="R9905" s="24" t="str">
        <f t="shared" si="774"/>
        <v/>
      </c>
      <c r="S9905" s="27" t="str">
        <f t="shared" si="775"/>
        <v/>
      </c>
    </row>
    <row r="9906" spans="2:19" x14ac:dyDescent="0.3">
      <c r="B9906" s="24" t="str">
        <f>_xlfn.IFNA(VLOOKUP(A9906,list!B:C,2,FALSE),"")</f>
        <v/>
      </c>
      <c r="D9906" s="24" t="str">
        <f>_xlfn.IFNA(VLOOKUP(C9906,list!$G$2:$I$10,2,FALSE),"")</f>
        <v/>
      </c>
      <c r="E9906" s="24" t="str">
        <f>_xlfn.IFNA(VLOOKUP(C9906,list!G:I,3,FALSE),"")</f>
        <v/>
      </c>
      <c r="O9906" s="26" t="str">
        <f t="shared" si="772"/>
        <v/>
      </c>
      <c r="P9906" s="28" t="str">
        <f t="shared" si="776"/>
        <v/>
      </c>
      <c r="Q9906" s="24" t="str">
        <f t="shared" si="773"/>
        <v/>
      </c>
      <c r="R9906" s="24" t="str">
        <f t="shared" si="774"/>
        <v/>
      </c>
      <c r="S9906" s="27" t="str">
        <f t="shared" si="775"/>
        <v/>
      </c>
    </row>
    <row r="9907" spans="2:19" x14ac:dyDescent="0.3">
      <c r="B9907" s="24" t="str">
        <f>_xlfn.IFNA(VLOOKUP(A9907,list!B:C,2,FALSE),"")</f>
        <v/>
      </c>
      <c r="D9907" s="24" t="str">
        <f>_xlfn.IFNA(VLOOKUP(C9907,list!$G$2:$I$10,2,FALSE),"")</f>
        <v/>
      </c>
      <c r="E9907" s="24" t="str">
        <f>_xlfn.IFNA(VLOOKUP(C9907,list!G:I,3,FALSE),"")</f>
        <v/>
      </c>
      <c r="O9907" s="26" t="str">
        <f t="shared" si="772"/>
        <v/>
      </c>
      <c r="P9907" s="28" t="str">
        <f t="shared" si="776"/>
        <v/>
      </c>
      <c r="Q9907" s="24" t="str">
        <f t="shared" si="773"/>
        <v/>
      </c>
      <c r="R9907" s="24" t="str">
        <f t="shared" si="774"/>
        <v/>
      </c>
      <c r="S9907" s="27" t="str">
        <f t="shared" si="775"/>
        <v/>
      </c>
    </row>
    <row r="9908" spans="2:19" x14ac:dyDescent="0.3">
      <c r="B9908" s="24" t="str">
        <f>_xlfn.IFNA(VLOOKUP(A9908,list!B:C,2,FALSE),"")</f>
        <v/>
      </c>
      <c r="D9908" s="24" t="str">
        <f>_xlfn.IFNA(VLOOKUP(C9908,list!$G$2:$I$10,2,FALSE),"")</f>
        <v/>
      </c>
      <c r="E9908" s="24" t="str">
        <f>_xlfn.IFNA(VLOOKUP(C9908,list!G:I,3,FALSE),"")</f>
        <v/>
      </c>
      <c r="O9908" s="26" t="str">
        <f t="shared" si="772"/>
        <v/>
      </c>
      <c r="P9908" s="28" t="str">
        <f t="shared" si="776"/>
        <v/>
      </c>
      <c r="Q9908" s="24" t="str">
        <f t="shared" si="773"/>
        <v/>
      </c>
      <c r="R9908" s="24" t="str">
        <f t="shared" si="774"/>
        <v/>
      </c>
      <c r="S9908" s="27" t="str">
        <f t="shared" si="775"/>
        <v/>
      </c>
    </row>
    <row r="9909" spans="2:19" x14ac:dyDescent="0.3">
      <c r="B9909" s="24" t="str">
        <f>_xlfn.IFNA(VLOOKUP(A9909,list!B:C,2,FALSE),"")</f>
        <v/>
      </c>
      <c r="D9909" s="24" t="str">
        <f>_xlfn.IFNA(VLOOKUP(C9909,list!$G$2:$I$10,2,FALSE),"")</f>
        <v/>
      </c>
      <c r="E9909" s="24" t="str">
        <f>_xlfn.IFNA(VLOOKUP(C9909,list!G:I,3,FALSE),"")</f>
        <v/>
      </c>
      <c r="O9909" s="26" t="str">
        <f t="shared" si="772"/>
        <v/>
      </c>
      <c r="P9909" s="28" t="str">
        <f t="shared" si="776"/>
        <v/>
      </c>
      <c r="Q9909" s="24" t="str">
        <f t="shared" si="773"/>
        <v/>
      </c>
      <c r="R9909" s="24" t="str">
        <f t="shared" si="774"/>
        <v/>
      </c>
      <c r="S9909" s="27" t="str">
        <f t="shared" si="775"/>
        <v/>
      </c>
    </row>
    <row r="9910" spans="2:19" x14ac:dyDescent="0.3">
      <c r="B9910" s="24" t="str">
        <f>_xlfn.IFNA(VLOOKUP(A9910,list!B:C,2,FALSE),"")</f>
        <v/>
      </c>
      <c r="D9910" s="24" t="str">
        <f>_xlfn.IFNA(VLOOKUP(C9910,list!$G$2:$I$10,2,FALSE),"")</f>
        <v/>
      </c>
      <c r="E9910" s="24" t="str">
        <f>_xlfn.IFNA(VLOOKUP(C9910,list!G:I,3,FALSE),"")</f>
        <v/>
      </c>
      <c r="O9910" s="26" t="str">
        <f t="shared" si="772"/>
        <v/>
      </c>
      <c r="P9910" s="28" t="str">
        <f t="shared" si="776"/>
        <v/>
      </c>
      <c r="Q9910" s="24" t="str">
        <f t="shared" si="773"/>
        <v/>
      </c>
      <c r="R9910" s="24" t="str">
        <f t="shared" si="774"/>
        <v/>
      </c>
      <c r="S9910" s="27" t="str">
        <f t="shared" si="775"/>
        <v/>
      </c>
    </row>
    <row r="9911" spans="2:19" x14ac:dyDescent="0.3">
      <c r="B9911" s="24" t="str">
        <f>_xlfn.IFNA(VLOOKUP(A9911,list!B:C,2,FALSE),"")</f>
        <v/>
      </c>
      <c r="D9911" s="24" t="str">
        <f>_xlfn.IFNA(VLOOKUP(C9911,list!$G$2:$I$10,2,FALSE),"")</f>
        <v/>
      </c>
      <c r="E9911" s="24" t="str">
        <f>_xlfn.IFNA(VLOOKUP(C9911,list!G:I,3,FALSE),"")</f>
        <v/>
      </c>
      <c r="O9911" s="26" t="str">
        <f t="shared" si="772"/>
        <v/>
      </c>
      <c r="P9911" s="28" t="str">
        <f t="shared" si="776"/>
        <v/>
      </c>
      <c r="Q9911" s="24" t="str">
        <f t="shared" si="773"/>
        <v/>
      </c>
      <c r="R9911" s="24" t="str">
        <f t="shared" si="774"/>
        <v/>
      </c>
      <c r="S9911" s="27" t="str">
        <f t="shared" si="775"/>
        <v/>
      </c>
    </row>
    <row r="9912" spans="2:19" x14ac:dyDescent="0.3">
      <c r="B9912" s="24" t="str">
        <f>_xlfn.IFNA(VLOOKUP(A9912,list!B:C,2,FALSE),"")</f>
        <v/>
      </c>
      <c r="D9912" s="24" t="str">
        <f>_xlfn.IFNA(VLOOKUP(C9912,list!$G$2:$I$10,2,FALSE),"")</f>
        <v/>
      </c>
      <c r="E9912" s="24" t="str">
        <f>_xlfn.IFNA(VLOOKUP(C9912,list!G:I,3,FALSE),"")</f>
        <v/>
      </c>
      <c r="O9912" s="26" t="str">
        <f t="shared" si="772"/>
        <v/>
      </c>
      <c r="P9912" s="28" t="str">
        <f t="shared" si="776"/>
        <v/>
      </c>
      <c r="Q9912" s="24" t="str">
        <f t="shared" si="773"/>
        <v/>
      </c>
      <c r="R9912" s="24" t="str">
        <f t="shared" si="774"/>
        <v/>
      </c>
      <c r="S9912" s="27" t="str">
        <f t="shared" si="775"/>
        <v/>
      </c>
    </row>
    <row r="9913" spans="2:19" x14ac:dyDescent="0.3">
      <c r="B9913" s="24" t="str">
        <f>_xlfn.IFNA(VLOOKUP(A9913,list!B:C,2,FALSE),"")</f>
        <v/>
      </c>
      <c r="D9913" s="24" t="str">
        <f>_xlfn.IFNA(VLOOKUP(C9913,list!$G$2:$I$10,2,FALSE),"")</f>
        <v/>
      </c>
      <c r="E9913" s="24" t="str">
        <f>_xlfn.IFNA(VLOOKUP(C9913,list!G:I,3,FALSE),"")</f>
        <v/>
      </c>
      <c r="O9913" s="26" t="str">
        <f t="shared" si="772"/>
        <v/>
      </c>
      <c r="P9913" s="28" t="str">
        <f t="shared" si="776"/>
        <v/>
      </c>
      <c r="Q9913" s="24" t="str">
        <f t="shared" si="773"/>
        <v/>
      </c>
      <c r="R9913" s="24" t="str">
        <f t="shared" si="774"/>
        <v/>
      </c>
      <c r="S9913" s="27" t="str">
        <f t="shared" si="775"/>
        <v/>
      </c>
    </row>
    <row r="9914" spans="2:19" x14ac:dyDescent="0.3">
      <c r="B9914" s="24" t="str">
        <f>_xlfn.IFNA(VLOOKUP(A9914,list!B:C,2,FALSE),"")</f>
        <v/>
      </c>
      <c r="D9914" s="24" t="str">
        <f>_xlfn.IFNA(VLOOKUP(C9914,list!$G$2:$I$10,2,FALSE),"")</f>
        <v/>
      </c>
      <c r="E9914" s="24" t="str">
        <f>_xlfn.IFNA(VLOOKUP(C9914,list!G:I,3,FALSE),"")</f>
        <v/>
      </c>
      <c r="O9914" s="26" t="str">
        <f t="shared" si="772"/>
        <v/>
      </c>
      <c r="P9914" s="28" t="str">
        <f t="shared" si="776"/>
        <v/>
      </c>
      <c r="Q9914" s="24" t="str">
        <f t="shared" si="773"/>
        <v/>
      </c>
      <c r="R9914" s="24" t="str">
        <f t="shared" si="774"/>
        <v/>
      </c>
      <c r="S9914" s="27" t="str">
        <f t="shared" si="775"/>
        <v/>
      </c>
    </row>
    <row r="9915" spans="2:19" x14ac:dyDescent="0.3">
      <c r="B9915" s="24" t="str">
        <f>_xlfn.IFNA(VLOOKUP(A9915,list!B:C,2,FALSE),"")</f>
        <v/>
      </c>
      <c r="D9915" s="24" t="str">
        <f>_xlfn.IFNA(VLOOKUP(C9915,list!$G$2:$I$10,2,FALSE),"")</f>
        <v/>
      </c>
      <c r="E9915" s="24" t="str">
        <f>_xlfn.IFNA(VLOOKUP(C9915,list!G:I,3,FALSE),"")</f>
        <v/>
      </c>
      <c r="O9915" s="26" t="str">
        <f t="shared" si="772"/>
        <v/>
      </c>
      <c r="P9915" s="28" t="str">
        <f t="shared" si="776"/>
        <v/>
      </c>
      <c r="Q9915" s="24" t="str">
        <f t="shared" si="773"/>
        <v/>
      </c>
      <c r="R9915" s="24" t="str">
        <f t="shared" si="774"/>
        <v/>
      </c>
      <c r="S9915" s="27" t="str">
        <f t="shared" si="775"/>
        <v/>
      </c>
    </row>
    <row r="9916" spans="2:19" x14ac:dyDescent="0.3">
      <c r="B9916" s="24" t="str">
        <f>_xlfn.IFNA(VLOOKUP(A9916,list!B:C,2,FALSE),"")</f>
        <v/>
      </c>
      <c r="D9916" s="24" t="str">
        <f>_xlfn.IFNA(VLOOKUP(C9916,list!$G$2:$I$10,2,FALSE),"")</f>
        <v/>
      </c>
      <c r="E9916" s="24" t="str">
        <f>_xlfn.IFNA(VLOOKUP(C9916,list!G:I,3,FALSE),"")</f>
        <v/>
      </c>
      <c r="O9916" s="26" t="str">
        <f t="shared" si="772"/>
        <v/>
      </c>
      <c r="P9916" s="28" t="str">
        <f t="shared" si="776"/>
        <v/>
      </c>
      <c r="Q9916" s="24" t="str">
        <f t="shared" si="773"/>
        <v/>
      </c>
      <c r="R9916" s="24" t="str">
        <f t="shared" si="774"/>
        <v/>
      </c>
      <c r="S9916" s="27" t="str">
        <f t="shared" si="775"/>
        <v/>
      </c>
    </row>
    <row r="9917" spans="2:19" x14ac:dyDescent="0.3">
      <c r="B9917" s="24" t="str">
        <f>_xlfn.IFNA(VLOOKUP(A9917,list!B:C,2,FALSE),"")</f>
        <v/>
      </c>
      <c r="D9917" s="24" t="str">
        <f>_xlfn.IFNA(VLOOKUP(C9917,list!$G$2:$I$10,2,FALSE),"")</f>
        <v/>
      </c>
      <c r="E9917" s="24" t="str">
        <f>_xlfn.IFNA(VLOOKUP(C9917,list!G:I,3,FALSE),"")</f>
        <v/>
      </c>
      <c r="O9917" s="26" t="str">
        <f t="shared" si="772"/>
        <v/>
      </c>
      <c r="P9917" s="28" t="str">
        <f t="shared" si="776"/>
        <v/>
      </c>
      <c r="Q9917" s="24" t="str">
        <f t="shared" si="773"/>
        <v/>
      </c>
      <c r="R9917" s="24" t="str">
        <f t="shared" si="774"/>
        <v/>
      </c>
      <c r="S9917" s="27" t="str">
        <f t="shared" si="775"/>
        <v/>
      </c>
    </row>
    <row r="9918" spans="2:19" x14ac:dyDescent="0.3">
      <c r="B9918" s="24" t="str">
        <f>_xlfn.IFNA(VLOOKUP(A9918,list!B:C,2,FALSE),"")</f>
        <v/>
      </c>
      <c r="D9918" s="24" t="str">
        <f>_xlfn.IFNA(VLOOKUP(C9918,list!$G$2:$I$10,2,FALSE),"")</f>
        <v/>
      </c>
      <c r="E9918" s="24" t="str">
        <f>_xlfn.IFNA(VLOOKUP(C9918,list!G:I,3,FALSE),"")</f>
        <v/>
      </c>
      <c r="O9918" s="26" t="str">
        <f t="shared" si="772"/>
        <v/>
      </c>
      <c r="P9918" s="28" t="str">
        <f t="shared" si="776"/>
        <v/>
      </c>
      <c r="Q9918" s="24" t="str">
        <f t="shared" si="773"/>
        <v/>
      </c>
      <c r="R9918" s="24" t="str">
        <f t="shared" si="774"/>
        <v/>
      </c>
      <c r="S9918" s="27" t="str">
        <f t="shared" si="775"/>
        <v/>
      </c>
    </row>
    <row r="9919" spans="2:19" x14ac:dyDescent="0.3">
      <c r="B9919" s="24" t="str">
        <f>_xlfn.IFNA(VLOOKUP(A9919,list!B:C,2,FALSE),"")</f>
        <v/>
      </c>
      <c r="D9919" s="24" t="str">
        <f>_xlfn.IFNA(VLOOKUP(C9919,list!$G$2:$I$10,2,FALSE),"")</f>
        <v/>
      </c>
      <c r="E9919" s="24" t="str">
        <f>_xlfn.IFNA(VLOOKUP(C9919,list!G:I,3,FALSE),"")</f>
        <v/>
      </c>
      <c r="O9919" s="26" t="str">
        <f t="shared" si="772"/>
        <v/>
      </c>
      <c r="P9919" s="28" t="str">
        <f t="shared" si="776"/>
        <v/>
      </c>
      <c r="Q9919" s="24" t="str">
        <f t="shared" si="773"/>
        <v/>
      </c>
      <c r="R9919" s="24" t="str">
        <f t="shared" si="774"/>
        <v/>
      </c>
      <c r="S9919" s="27" t="str">
        <f t="shared" si="775"/>
        <v/>
      </c>
    </row>
    <row r="9920" spans="2:19" x14ac:dyDescent="0.3">
      <c r="B9920" s="24" t="str">
        <f>_xlfn.IFNA(VLOOKUP(A9920,list!B:C,2,FALSE),"")</f>
        <v/>
      </c>
      <c r="D9920" s="24" t="str">
        <f>_xlfn.IFNA(VLOOKUP(C9920,list!$G$2:$I$10,2,FALSE),"")</f>
        <v/>
      </c>
      <c r="E9920" s="24" t="str">
        <f>_xlfn.IFNA(VLOOKUP(C9920,list!G:I,3,FALSE),"")</f>
        <v/>
      </c>
      <c r="O9920" s="26" t="str">
        <f t="shared" si="772"/>
        <v/>
      </c>
      <c r="P9920" s="28" t="str">
        <f t="shared" si="776"/>
        <v/>
      </c>
      <c r="Q9920" s="24" t="str">
        <f t="shared" si="773"/>
        <v/>
      </c>
      <c r="R9920" s="24" t="str">
        <f t="shared" si="774"/>
        <v/>
      </c>
      <c r="S9920" s="27" t="str">
        <f t="shared" si="775"/>
        <v/>
      </c>
    </row>
    <row r="9921" spans="2:19" x14ac:dyDescent="0.3">
      <c r="B9921" s="24" t="str">
        <f>_xlfn.IFNA(VLOOKUP(A9921,list!B:C,2,FALSE),"")</f>
        <v/>
      </c>
      <c r="D9921" s="24" t="str">
        <f>_xlfn.IFNA(VLOOKUP(C9921,list!$G$2:$I$10,2,FALSE),"")</f>
        <v/>
      </c>
      <c r="E9921" s="24" t="str">
        <f>_xlfn.IFNA(VLOOKUP(C9921,list!G:I,3,FALSE),"")</f>
        <v/>
      </c>
      <c r="O9921" s="26" t="str">
        <f t="shared" si="772"/>
        <v/>
      </c>
      <c r="P9921" s="28" t="str">
        <f t="shared" si="776"/>
        <v/>
      </c>
      <c r="Q9921" s="24" t="str">
        <f t="shared" si="773"/>
        <v/>
      </c>
      <c r="R9921" s="24" t="str">
        <f t="shared" si="774"/>
        <v/>
      </c>
      <c r="S9921" s="27" t="str">
        <f t="shared" si="775"/>
        <v/>
      </c>
    </row>
    <row r="9922" spans="2:19" x14ac:dyDescent="0.3">
      <c r="B9922" s="24" t="str">
        <f>_xlfn.IFNA(VLOOKUP(A9922,list!B:C,2,FALSE),"")</f>
        <v/>
      </c>
      <c r="D9922" s="24" t="str">
        <f>_xlfn.IFNA(VLOOKUP(C9922,list!$G$2:$I$10,2,FALSE),"")</f>
        <v/>
      </c>
      <c r="E9922" s="24" t="str">
        <f>_xlfn.IFNA(VLOOKUP(C9922,list!G:I,3,FALSE),"")</f>
        <v/>
      </c>
      <c r="O9922" s="26" t="str">
        <f t="shared" ref="O9922:O9985" si="777">IFERROR(IF(H9922="","",DATE(YEAR(H9922),MONTH(H9922),1)),"")</f>
        <v/>
      </c>
      <c r="P9922" s="28" t="str">
        <f t="shared" si="776"/>
        <v/>
      </c>
      <c r="Q9922" s="24" t="str">
        <f t="shared" ref="Q9922:Q9985" si="778">IFERROR(IF(J9922="","",MONTH(EOMONTH(J9922,(DAY(J9922)&gt;15)+0))),"")</f>
        <v/>
      </c>
      <c r="R9922" s="24" t="str">
        <f t="shared" ref="R9922:R9985" si="779">IFERROR(IF(J9922="","",IF(AND(MONTH(J9922)=12,Q9922=1),YEAR(J9922)+1,YEAR(J9922))),"")</f>
        <v/>
      </c>
      <c r="S9922" s="27" t="str">
        <f t="shared" ref="S9922:S9985" si="780">IF(OR(Q9922="",R9922=""),"",DATE(R9922,Q9922,1))</f>
        <v/>
      </c>
    </row>
    <row r="9923" spans="2:19" x14ac:dyDescent="0.3">
      <c r="B9923" s="24" t="str">
        <f>_xlfn.IFNA(VLOOKUP(A9923,list!B:C,2,FALSE),"")</f>
        <v/>
      </c>
      <c r="D9923" s="24" t="str">
        <f>_xlfn.IFNA(VLOOKUP(C9923,list!$G$2:$I$10,2,FALSE),"")</f>
        <v/>
      </c>
      <c r="E9923" s="24" t="str">
        <f>_xlfn.IFNA(VLOOKUP(C9923,list!G:I,3,FALSE),"")</f>
        <v/>
      </c>
      <c r="O9923" s="26" t="str">
        <f t="shared" si="777"/>
        <v/>
      </c>
      <c r="P9923" s="28" t="str">
        <f t="shared" ref="P9923:P9986" si="781">IFERROR(IF(J9923&gt;0,((J9923-H9923)/7),""),"")</f>
        <v/>
      </c>
      <c r="Q9923" s="24" t="str">
        <f t="shared" si="778"/>
        <v/>
      </c>
      <c r="R9923" s="24" t="str">
        <f t="shared" si="779"/>
        <v/>
      </c>
      <c r="S9923" s="27" t="str">
        <f t="shared" si="780"/>
        <v/>
      </c>
    </row>
    <row r="9924" spans="2:19" x14ac:dyDescent="0.3">
      <c r="B9924" s="24" t="str">
        <f>_xlfn.IFNA(VLOOKUP(A9924,list!B:C,2,FALSE),"")</f>
        <v/>
      </c>
      <c r="D9924" s="24" t="str">
        <f>_xlfn.IFNA(VLOOKUP(C9924,list!$G$2:$I$10,2,FALSE),"")</f>
        <v/>
      </c>
      <c r="E9924" s="24" t="str">
        <f>_xlfn.IFNA(VLOOKUP(C9924,list!G:I,3,FALSE),"")</f>
        <v/>
      </c>
      <c r="O9924" s="26" t="str">
        <f t="shared" si="777"/>
        <v/>
      </c>
      <c r="P9924" s="28" t="str">
        <f t="shared" si="781"/>
        <v/>
      </c>
      <c r="Q9924" s="24" t="str">
        <f t="shared" si="778"/>
        <v/>
      </c>
      <c r="R9924" s="24" t="str">
        <f t="shared" si="779"/>
        <v/>
      </c>
      <c r="S9924" s="27" t="str">
        <f t="shared" si="780"/>
        <v/>
      </c>
    </row>
    <row r="9925" spans="2:19" x14ac:dyDescent="0.3">
      <c r="B9925" s="24" t="str">
        <f>_xlfn.IFNA(VLOOKUP(A9925,list!B:C,2,FALSE),"")</f>
        <v/>
      </c>
      <c r="D9925" s="24" t="str">
        <f>_xlfn.IFNA(VLOOKUP(C9925,list!$G$2:$I$10,2,FALSE),"")</f>
        <v/>
      </c>
      <c r="E9925" s="24" t="str">
        <f>_xlfn.IFNA(VLOOKUP(C9925,list!G:I,3,FALSE),"")</f>
        <v/>
      </c>
      <c r="O9925" s="26" t="str">
        <f t="shared" si="777"/>
        <v/>
      </c>
      <c r="P9925" s="28" t="str">
        <f t="shared" si="781"/>
        <v/>
      </c>
      <c r="Q9925" s="24" t="str">
        <f t="shared" si="778"/>
        <v/>
      </c>
      <c r="R9925" s="24" t="str">
        <f t="shared" si="779"/>
        <v/>
      </c>
      <c r="S9925" s="27" t="str">
        <f t="shared" si="780"/>
        <v/>
      </c>
    </row>
    <row r="9926" spans="2:19" x14ac:dyDescent="0.3">
      <c r="B9926" s="24" t="str">
        <f>_xlfn.IFNA(VLOOKUP(A9926,list!B:C,2,FALSE),"")</f>
        <v/>
      </c>
      <c r="D9926" s="24" t="str">
        <f>_xlfn.IFNA(VLOOKUP(C9926,list!$G$2:$I$10,2,FALSE),"")</f>
        <v/>
      </c>
      <c r="E9926" s="24" t="str">
        <f>_xlfn.IFNA(VLOOKUP(C9926,list!G:I,3,FALSE),"")</f>
        <v/>
      </c>
      <c r="O9926" s="26" t="str">
        <f t="shared" si="777"/>
        <v/>
      </c>
      <c r="P9926" s="28" t="str">
        <f t="shared" si="781"/>
        <v/>
      </c>
      <c r="Q9926" s="24" t="str">
        <f t="shared" si="778"/>
        <v/>
      </c>
      <c r="R9926" s="24" t="str">
        <f t="shared" si="779"/>
        <v/>
      </c>
      <c r="S9926" s="27" t="str">
        <f t="shared" si="780"/>
        <v/>
      </c>
    </row>
    <row r="9927" spans="2:19" x14ac:dyDescent="0.3">
      <c r="B9927" s="24" t="str">
        <f>_xlfn.IFNA(VLOOKUP(A9927,list!B:C,2,FALSE),"")</f>
        <v/>
      </c>
      <c r="D9927" s="24" t="str">
        <f>_xlfn.IFNA(VLOOKUP(C9927,list!$G$2:$I$10,2,FALSE),"")</f>
        <v/>
      </c>
      <c r="E9927" s="24" t="str">
        <f>_xlfn.IFNA(VLOOKUP(C9927,list!G:I,3,FALSE),"")</f>
        <v/>
      </c>
      <c r="O9927" s="26" t="str">
        <f t="shared" si="777"/>
        <v/>
      </c>
      <c r="P9927" s="28" t="str">
        <f t="shared" si="781"/>
        <v/>
      </c>
      <c r="Q9927" s="24" t="str">
        <f t="shared" si="778"/>
        <v/>
      </c>
      <c r="R9927" s="24" t="str">
        <f t="shared" si="779"/>
        <v/>
      </c>
      <c r="S9927" s="27" t="str">
        <f t="shared" si="780"/>
        <v/>
      </c>
    </row>
    <row r="9928" spans="2:19" x14ac:dyDescent="0.3">
      <c r="B9928" s="24" t="str">
        <f>_xlfn.IFNA(VLOOKUP(A9928,list!B:C,2,FALSE),"")</f>
        <v/>
      </c>
      <c r="D9928" s="24" t="str">
        <f>_xlfn.IFNA(VLOOKUP(C9928,list!$G$2:$I$10,2,FALSE),"")</f>
        <v/>
      </c>
      <c r="E9928" s="24" t="str">
        <f>_xlfn.IFNA(VLOOKUP(C9928,list!G:I,3,FALSE),"")</f>
        <v/>
      </c>
      <c r="O9928" s="26" t="str">
        <f t="shared" si="777"/>
        <v/>
      </c>
      <c r="P9928" s="28" t="str">
        <f t="shared" si="781"/>
        <v/>
      </c>
      <c r="Q9928" s="24" t="str">
        <f t="shared" si="778"/>
        <v/>
      </c>
      <c r="R9928" s="24" t="str">
        <f t="shared" si="779"/>
        <v/>
      </c>
      <c r="S9928" s="27" t="str">
        <f t="shared" si="780"/>
        <v/>
      </c>
    </row>
    <row r="9929" spans="2:19" x14ac:dyDescent="0.3">
      <c r="B9929" s="24" t="str">
        <f>_xlfn.IFNA(VLOOKUP(A9929,list!B:C,2,FALSE),"")</f>
        <v/>
      </c>
      <c r="D9929" s="24" t="str">
        <f>_xlfn.IFNA(VLOOKUP(C9929,list!$G$2:$I$10,2,FALSE),"")</f>
        <v/>
      </c>
      <c r="E9929" s="24" t="str">
        <f>_xlfn.IFNA(VLOOKUP(C9929,list!G:I,3,FALSE),"")</f>
        <v/>
      </c>
      <c r="O9929" s="26" t="str">
        <f t="shared" si="777"/>
        <v/>
      </c>
      <c r="P9929" s="28" t="str">
        <f t="shared" si="781"/>
        <v/>
      </c>
      <c r="Q9929" s="24" t="str">
        <f t="shared" si="778"/>
        <v/>
      </c>
      <c r="R9929" s="24" t="str">
        <f t="shared" si="779"/>
        <v/>
      </c>
      <c r="S9929" s="27" t="str">
        <f t="shared" si="780"/>
        <v/>
      </c>
    </row>
    <row r="9930" spans="2:19" x14ac:dyDescent="0.3">
      <c r="B9930" s="24" t="str">
        <f>_xlfn.IFNA(VLOOKUP(A9930,list!B:C,2,FALSE),"")</f>
        <v/>
      </c>
      <c r="D9930" s="24" t="str">
        <f>_xlfn.IFNA(VLOOKUP(C9930,list!$G$2:$I$10,2,FALSE),"")</f>
        <v/>
      </c>
      <c r="E9930" s="24" t="str">
        <f>_xlfn.IFNA(VLOOKUP(C9930,list!G:I,3,FALSE),"")</f>
        <v/>
      </c>
      <c r="O9930" s="26" t="str">
        <f t="shared" si="777"/>
        <v/>
      </c>
      <c r="P9930" s="28" t="str">
        <f t="shared" si="781"/>
        <v/>
      </c>
      <c r="Q9930" s="24" t="str">
        <f t="shared" si="778"/>
        <v/>
      </c>
      <c r="R9930" s="24" t="str">
        <f t="shared" si="779"/>
        <v/>
      </c>
      <c r="S9930" s="27" t="str">
        <f t="shared" si="780"/>
        <v/>
      </c>
    </row>
    <row r="9931" spans="2:19" x14ac:dyDescent="0.3">
      <c r="B9931" s="24" t="str">
        <f>_xlfn.IFNA(VLOOKUP(A9931,list!B:C,2,FALSE),"")</f>
        <v/>
      </c>
      <c r="D9931" s="24" t="str">
        <f>_xlfn.IFNA(VLOOKUP(C9931,list!$G$2:$I$10,2,FALSE),"")</f>
        <v/>
      </c>
      <c r="E9931" s="24" t="str">
        <f>_xlfn.IFNA(VLOOKUP(C9931,list!G:I,3,FALSE),"")</f>
        <v/>
      </c>
      <c r="O9931" s="26" t="str">
        <f t="shared" si="777"/>
        <v/>
      </c>
      <c r="P9931" s="28" t="str">
        <f t="shared" si="781"/>
        <v/>
      </c>
      <c r="Q9931" s="24" t="str">
        <f t="shared" si="778"/>
        <v/>
      </c>
      <c r="R9931" s="24" t="str">
        <f t="shared" si="779"/>
        <v/>
      </c>
      <c r="S9931" s="27" t="str">
        <f t="shared" si="780"/>
        <v/>
      </c>
    </row>
    <row r="9932" spans="2:19" x14ac:dyDescent="0.3">
      <c r="B9932" s="24" t="str">
        <f>_xlfn.IFNA(VLOOKUP(A9932,list!B:C,2,FALSE),"")</f>
        <v/>
      </c>
      <c r="D9932" s="24" t="str">
        <f>_xlfn.IFNA(VLOOKUP(C9932,list!$G$2:$I$10,2,FALSE),"")</f>
        <v/>
      </c>
      <c r="E9932" s="24" t="str">
        <f>_xlfn.IFNA(VLOOKUP(C9932,list!G:I,3,FALSE),"")</f>
        <v/>
      </c>
      <c r="O9932" s="26" t="str">
        <f t="shared" si="777"/>
        <v/>
      </c>
      <c r="P9932" s="28" t="str">
        <f t="shared" si="781"/>
        <v/>
      </c>
      <c r="Q9932" s="24" t="str">
        <f t="shared" si="778"/>
        <v/>
      </c>
      <c r="R9932" s="24" t="str">
        <f t="shared" si="779"/>
        <v/>
      </c>
      <c r="S9932" s="27" t="str">
        <f t="shared" si="780"/>
        <v/>
      </c>
    </row>
    <row r="9933" spans="2:19" x14ac:dyDescent="0.3">
      <c r="B9933" s="24" t="str">
        <f>_xlfn.IFNA(VLOOKUP(A9933,list!B:C,2,FALSE),"")</f>
        <v/>
      </c>
      <c r="D9933" s="24" t="str">
        <f>_xlfn.IFNA(VLOOKUP(C9933,list!$G$2:$I$10,2,FALSE),"")</f>
        <v/>
      </c>
      <c r="E9933" s="24" t="str">
        <f>_xlfn.IFNA(VLOOKUP(C9933,list!G:I,3,FALSE),"")</f>
        <v/>
      </c>
      <c r="O9933" s="26" t="str">
        <f t="shared" si="777"/>
        <v/>
      </c>
      <c r="P9933" s="28" t="str">
        <f t="shared" si="781"/>
        <v/>
      </c>
      <c r="Q9933" s="24" t="str">
        <f t="shared" si="778"/>
        <v/>
      </c>
      <c r="R9933" s="24" t="str">
        <f t="shared" si="779"/>
        <v/>
      </c>
      <c r="S9933" s="27" t="str">
        <f t="shared" si="780"/>
        <v/>
      </c>
    </row>
    <row r="9934" spans="2:19" x14ac:dyDescent="0.3">
      <c r="B9934" s="24" t="str">
        <f>_xlfn.IFNA(VLOOKUP(A9934,list!B:C,2,FALSE),"")</f>
        <v/>
      </c>
      <c r="D9934" s="24" t="str">
        <f>_xlfn.IFNA(VLOOKUP(C9934,list!$G$2:$I$10,2,FALSE),"")</f>
        <v/>
      </c>
      <c r="E9934" s="24" t="str">
        <f>_xlfn.IFNA(VLOOKUP(C9934,list!G:I,3,FALSE),"")</f>
        <v/>
      </c>
      <c r="O9934" s="26" t="str">
        <f t="shared" si="777"/>
        <v/>
      </c>
      <c r="P9934" s="28" t="str">
        <f t="shared" si="781"/>
        <v/>
      </c>
      <c r="Q9934" s="24" t="str">
        <f t="shared" si="778"/>
        <v/>
      </c>
      <c r="R9934" s="24" t="str">
        <f t="shared" si="779"/>
        <v/>
      </c>
      <c r="S9934" s="27" t="str">
        <f t="shared" si="780"/>
        <v/>
      </c>
    </row>
    <row r="9935" spans="2:19" x14ac:dyDescent="0.3">
      <c r="B9935" s="24" t="str">
        <f>_xlfn.IFNA(VLOOKUP(A9935,list!B:C,2,FALSE),"")</f>
        <v/>
      </c>
      <c r="D9935" s="24" t="str">
        <f>_xlfn.IFNA(VLOOKUP(C9935,list!$G$2:$I$10,2,FALSE),"")</f>
        <v/>
      </c>
      <c r="E9935" s="24" t="str">
        <f>_xlfn.IFNA(VLOOKUP(C9935,list!G:I,3,FALSE),"")</f>
        <v/>
      </c>
      <c r="O9935" s="26" t="str">
        <f t="shared" si="777"/>
        <v/>
      </c>
      <c r="P9935" s="28" t="str">
        <f t="shared" si="781"/>
        <v/>
      </c>
      <c r="Q9935" s="24" t="str">
        <f t="shared" si="778"/>
        <v/>
      </c>
      <c r="R9935" s="24" t="str">
        <f t="shared" si="779"/>
        <v/>
      </c>
      <c r="S9935" s="27" t="str">
        <f t="shared" si="780"/>
        <v/>
      </c>
    </row>
    <row r="9936" spans="2:19" x14ac:dyDescent="0.3">
      <c r="B9936" s="24" t="str">
        <f>_xlfn.IFNA(VLOOKUP(A9936,list!B:C,2,FALSE),"")</f>
        <v/>
      </c>
      <c r="D9936" s="24" t="str">
        <f>_xlfn.IFNA(VLOOKUP(C9936,list!$G$2:$I$10,2,FALSE),"")</f>
        <v/>
      </c>
      <c r="E9936" s="24" t="str">
        <f>_xlfn.IFNA(VLOOKUP(C9936,list!G:I,3,FALSE),"")</f>
        <v/>
      </c>
      <c r="O9936" s="26" t="str">
        <f t="shared" si="777"/>
        <v/>
      </c>
      <c r="P9936" s="28" t="str">
        <f t="shared" si="781"/>
        <v/>
      </c>
      <c r="Q9936" s="24" t="str">
        <f t="shared" si="778"/>
        <v/>
      </c>
      <c r="R9936" s="24" t="str">
        <f t="shared" si="779"/>
        <v/>
      </c>
      <c r="S9936" s="27" t="str">
        <f t="shared" si="780"/>
        <v/>
      </c>
    </row>
    <row r="9937" spans="2:19" x14ac:dyDescent="0.3">
      <c r="B9937" s="24" t="str">
        <f>_xlfn.IFNA(VLOOKUP(A9937,list!B:C,2,FALSE),"")</f>
        <v/>
      </c>
      <c r="D9937" s="24" t="str">
        <f>_xlfn.IFNA(VLOOKUP(C9937,list!$G$2:$I$10,2,FALSE),"")</f>
        <v/>
      </c>
      <c r="E9937" s="24" t="str">
        <f>_xlfn.IFNA(VLOOKUP(C9937,list!G:I,3,FALSE),"")</f>
        <v/>
      </c>
      <c r="O9937" s="26" t="str">
        <f t="shared" si="777"/>
        <v/>
      </c>
      <c r="P9937" s="28" t="str">
        <f t="shared" si="781"/>
        <v/>
      </c>
      <c r="Q9937" s="24" t="str">
        <f t="shared" si="778"/>
        <v/>
      </c>
      <c r="R9937" s="24" t="str">
        <f t="shared" si="779"/>
        <v/>
      </c>
      <c r="S9937" s="27" t="str">
        <f t="shared" si="780"/>
        <v/>
      </c>
    </row>
    <row r="9938" spans="2:19" x14ac:dyDescent="0.3">
      <c r="B9938" s="24" t="str">
        <f>_xlfn.IFNA(VLOOKUP(A9938,list!B:C,2,FALSE),"")</f>
        <v/>
      </c>
      <c r="D9938" s="24" t="str">
        <f>_xlfn.IFNA(VLOOKUP(C9938,list!$G$2:$I$10,2,FALSE),"")</f>
        <v/>
      </c>
      <c r="E9938" s="24" t="str">
        <f>_xlfn.IFNA(VLOOKUP(C9938,list!G:I,3,FALSE),"")</f>
        <v/>
      </c>
      <c r="O9938" s="26" t="str">
        <f t="shared" si="777"/>
        <v/>
      </c>
      <c r="P9938" s="28" t="str">
        <f t="shared" si="781"/>
        <v/>
      </c>
      <c r="Q9938" s="24" t="str">
        <f t="shared" si="778"/>
        <v/>
      </c>
      <c r="R9938" s="24" t="str">
        <f t="shared" si="779"/>
        <v/>
      </c>
      <c r="S9938" s="27" t="str">
        <f t="shared" si="780"/>
        <v/>
      </c>
    </row>
    <row r="9939" spans="2:19" x14ac:dyDescent="0.3">
      <c r="B9939" s="24" t="str">
        <f>_xlfn.IFNA(VLOOKUP(A9939,list!B:C,2,FALSE),"")</f>
        <v/>
      </c>
      <c r="D9939" s="24" t="str">
        <f>_xlfn.IFNA(VLOOKUP(C9939,list!$G$2:$I$10,2,FALSE),"")</f>
        <v/>
      </c>
      <c r="E9939" s="24" t="str">
        <f>_xlfn.IFNA(VLOOKUP(C9939,list!G:I,3,FALSE),"")</f>
        <v/>
      </c>
      <c r="O9939" s="26" t="str">
        <f t="shared" si="777"/>
        <v/>
      </c>
      <c r="P9939" s="28" t="str">
        <f t="shared" si="781"/>
        <v/>
      </c>
      <c r="Q9939" s="24" t="str">
        <f t="shared" si="778"/>
        <v/>
      </c>
      <c r="R9939" s="24" t="str">
        <f t="shared" si="779"/>
        <v/>
      </c>
      <c r="S9939" s="27" t="str">
        <f t="shared" si="780"/>
        <v/>
      </c>
    </row>
    <row r="9940" spans="2:19" x14ac:dyDescent="0.3">
      <c r="B9940" s="24" t="str">
        <f>_xlfn.IFNA(VLOOKUP(A9940,list!B:C,2,FALSE),"")</f>
        <v/>
      </c>
      <c r="D9940" s="24" t="str">
        <f>_xlfn.IFNA(VLOOKUP(C9940,list!$G$2:$I$10,2,FALSE),"")</f>
        <v/>
      </c>
      <c r="E9940" s="24" t="str">
        <f>_xlfn.IFNA(VLOOKUP(C9940,list!G:I,3,FALSE),"")</f>
        <v/>
      </c>
      <c r="O9940" s="26" t="str">
        <f t="shared" si="777"/>
        <v/>
      </c>
      <c r="P9940" s="28" t="str">
        <f t="shared" si="781"/>
        <v/>
      </c>
      <c r="Q9940" s="24" t="str">
        <f t="shared" si="778"/>
        <v/>
      </c>
      <c r="R9940" s="24" t="str">
        <f t="shared" si="779"/>
        <v/>
      </c>
      <c r="S9940" s="27" t="str">
        <f t="shared" si="780"/>
        <v/>
      </c>
    </row>
    <row r="9941" spans="2:19" x14ac:dyDescent="0.3">
      <c r="B9941" s="24" t="str">
        <f>_xlfn.IFNA(VLOOKUP(A9941,list!B:C,2,FALSE),"")</f>
        <v/>
      </c>
      <c r="D9941" s="24" t="str">
        <f>_xlfn.IFNA(VLOOKUP(C9941,list!$G$2:$I$10,2,FALSE),"")</f>
        <v/>
      </c>
      <c r="E9941" s="24" t="str">
        <f>_xlfn.IFNA(VLOOKUP(C9941,list!G:I,3,FALSE),"")</f>
        <v/>
      </c>
      <c r="O9941" s="26" t="str">
        <f t="shared" si="777"/>
        <v/>
      </c>
      <c r="P9941" s="28" t="str">
        <f t="shared" si="781"/>
        <v/>
      </c>
      <c r="Q9941" s="24" t="str">
        <f t="shared" si="778"/>
        <v/>
      </c>
      <c r="R9941" s="24" t="str">
        <f t="shared" si="779"/>
        <v/>
      </c>
      <c r="S9941" s="27" t="str">
        <f t="shared" si="780"/>
        <v/>
      </c>
    </row>
    <row r="9942" spans="2:19" x14ac:dyDescent="0.3">
      <c r="B9942" s="24" t="str">
        <f>_xlfn.IFNA(VLOOKUP(A9942,list!B:C,2,FALSE),"")</f>
        <v/>
      </c>
      <c r="D9942" s="24" t="str">
        <f>_xlfn.IFNA(VLOOKUP(C9942,list!$G$2:$I$10,2,FALSE),"")</f>
        <v/>
      </c>
      <c r="E9942" s="24" t="str">
        <f>_xlfn.IFNA(VLOOKUP(C9942,list!G:I,3,FALSE),"")</f>
        <v/>
      </c>
      <c r="O9942" s="26" t="str">
        <f t="shared" si="777"/>
        <v/>
      </c>
      <c r="P9942" s="28" t="str">
        <f t="shared" si="781"/>
        <v/>
      </c>
      <c r="Q9942" s="24" t="str">
        <f t="shared" si="778"/>
        <v/>
      </c>
      <c r="R9942" s="24" t="str">
        <f t="shared" si="779"/>
        <v/>
      </c>
      <c r="S9942" s="27" t="str">
        <f t="shared" si="780"/>
        <v/>
      </c>
    </row>
    <row r="9943" spans="2:19" x14ac:dyDescent="0.3">
      <c r="B9943" s="24" t="str">
        <f>_xlfn.IFNA(VLOOKUP(A9943,list!B:C,2,FALSE),"")</f>
        <v/>
      </c>
      <c r="D9943" s="24" t="str">
        <f>_xlfn.IFNA(VLOOKUP(C9943,list!$G$2:$I$10,2,FALSE),"")</f>
        <v/>
      </c>
      <c r="E9943" s="24" t="str">
        <f>_xlfn.IFNA(VLOOKUP(C9943,list!G:I,3,FALSE),"")</f>
        <v/>
      </c>
      <c r="O9943" s="26" t="str">
        <f t="shared" si="777"/>
        <v/>
      </c>
      <c r="P9943" s="28" t="str">
        <f t="shared" si="781"/>
        <v/>
      </c>
      <c r="Q9943" s="24" t="str">
        <f t="shared" si="778"/>
        <v/>
      </c>
      <c r="R9943" s="24" t="str">
        <f t="shared" si="779"/>
        <v/>
      </c>
      <c r="S9943" s="27" t="str">
        <f t="shared" si="780"/>
        <v/>
      </c>
    </row>
    <row r="9944" spans="2:19" x14ac:dyDescent="0.3">
      <c r="B9944" s="24" t="str">
        <f>_xlfn.IFNA(VLOOKUP(A9944,list!B:C,2,FALSE),"")</f>
        <v/>
      </c>
      <c r="D9944" s="24" t="str">
        <f>_xlfn.IFNA(VLOOKUP(C9944,list!$G$2:$I$10,2,FALSE),"")</f>
        <v/>
      </c>
      <c r="E9944" s="24" t="str">
        <f>_xlfn.IFNA(VLOOKUP(C9944,list!G:I,3,FALSE),"")</f>
        <v/>
      </c>
      <c r="O9944" s="26" t="str">
        <f t="shared" si="777"/>
        <v/>
      </c>
      <c r="P9944" s="28" t="str">
        <f t="shared" si="781"/>
        <v/>
      </c>
      <c r="Q9944" s="24" t="str">
        <f t="shared" si="778"/>
        <v/>
      </c>
      <c r="R9944" s="24" t="str">
        <f t="shared" si="779"/>
        <v/>
      </c>
      <c r="S9944" s="27" t="str">
        <f t="shared" si="780"/>
        <v/>
      </c>
    </row>
    <row r="9945" spans="2:19" x14ac:dyDescent="0.3">
      <c r="B9945" s="24" t="str">
        <f>_xlfn.IFNA(VLOOKUP(A9945,list!B:C,2,FALSE),"")</f>
        <v/>
      </c>
      <c r="D9945" s="24" t="str">
        <f>_xlfn.IFNA(VLOOKUP(C9945,list!$G$2:$I$10,2,FALSE),"")</f>
        <v/>
      </c>
      <c r="E9945" s="24" t="str">
        <f>_xlfn.IFNA(VLOOKUP(C9945,list!G:I,3,FALSE),"")</f>
        <v/>
      </c>
      <c r="O9945" s="26" t="str">
        <f t="shared" si="777"/>
        <v/>
      </c>
      <c r="P9945" s="28" t="str">
        <f t="shared" si="781"/>
        <v/>
      </c>
      <c r="Q9945" s="24" t="str">
        <f t="shared" si="778"/>
        <v/>
      </c>
      <c r="R9945" s="24" t="str">
        <f t="shared" si="779"/>
        <v/>
      </c>
      <c r="S9945" s="27" t="str">
        <f t="shared" si="780"/>
        <v/>
      </c>
    </row>
    <row r="9946" spans="2:19" x14ac:dyDescent="0.3">
      <c r="B9946" s="24" t="str">
        <f>_xlfn.IFNA(VLOOKUP(A9946,list!B:C,2,FALSE),"")</f>
        <v/>
      </c>
      <c r="D9946" s="24" t="str">
        <f>_xlfn.IFNA(VLOOKUP(C9946,list!$G$2:$I$10,2,FALSE),"")</f>
        <v/>
      </c>
      <c r="E9946" s="24" t="str">
        <f>_xlfn.IFNA(VLOOKUP(C9946,list!G:I,3,FALSE),"")</f>
        <v/>
      </c>
      <c r="O9946" s="26" t="str">
        <f t="shared" si="777"/>
        <v/>
      </c>
      <c r="P9946" s="28" t="str">
        <f t="shared" si="781"/>
        <v/>
      </c>
      <c r="Q9946" s="24" t="str">
        <f t="shared" si="778"/>
        <v/>
      </c>
      <c r="R9946" s="24" t="str">
        <f t="shared" si="779"/>
        <v/>
      </c>
      <c r="S9946" s="27" t="str">
        <f t="shared" si="780"/>
        <v/>
      </c>
    </row>
    <row r="9947" spans="2:19" x14ac:dyDescent="0.3">
      <c r="B9947" s="24" t="str">
        <f>_xlfn.IFNA(VLOOKUP(A9947,list!B:C,2,FALSE),"")</f>
        <v/>
      </c>
      <c r="D9947" s="24" t="str">
        <f>_xlfn.IFNA(VLOOKUP(C9947,list!$G$2:$I$10,2,FALSE),"")</f>
        <v/>
      </c>
      <c r="E9947" s="24" t="str">
        <f>_xlfn.IFNA(VLOOKUP(C9947,list!G:I,3,FALSE),"")</f>
        <v/>
      </c>
      <c r="O9947" s="26" t="str">
        <f t="shared" si="777"/>
        <v/>
      </c>
      <c r="P9947" s="28" t="str">
        <f t="shared" si="781"/>
        <v/>
      </c>
      <c r="Q9947" s="24" t="str">
        <f t="shared" si="778"/>
        <v/>
      </c>
      <c r="R9947" s="24" t="str">
        <f t="shared" si="779"/>
        <v/>
      </c>
      <c r="S9947" s="27" t="str">
        <f t="shared" si="780"/>
        <v/>
      </c>
    </row>
    <row r="9948" spans="2:19" x14ac:dyDescent="0.3">
      <c r="B9948" s="24" t="str">
        <f>_xlfn.IFNA(VLOOKUP(A9948,list!B:C,2,FALSE),"")</f>
        <v/>
      </c>
      <c r="D9948" s="24" t="str">
        <f>_xlfn.IFNA(VLOOKUP(C9948,list!$G$2:$I$10,2,FALSE),"")</f>
        <v/>
      </c>
      <c r="E9948" s="24" t="str">
        <f>_xlfn.IFNA(VLOOKUP(C9948,list!G:I,3,FALSE),"")</f>
        <v/>
      </c>
      <c r="O9948" s="26" t="str">
        <f t="shared" si="777"/>
        <v/>
      </c>
      <c r="P9948" s="28" t="str">
        <f t="shared" si="781"/>
        <v/>
      </c>
      <c r="Q9948" s="24" t="str">
        <f t="shared" si="778"/>
        <v/>
      </c>
      <c r="R9948" s="24" t="str">
        <f t="shared" si="779"/>
        <v/>
      </c>
      <c r="S9948" s="27" t="str">
        <f t="shared" si="780"/>
        <v/>
      </c>
    </row>
    <row r="9949" spans="2:19" x14ac:dyDescent="0.3">
      <c r="B9949" s="24" t="str">
        <f>_xlfn.IFNA(VLOOKUP(A9949,list!B:C,2,FALSE),"")</f>
        <v/>
      </c>
      <c r="D9949" s="24" t="str">
        <f>_xlfn.IFNA(VLOOKUP(C9949,list!$G$2:$I$10,2,FALSE),"")</f>
        <v/>
      </c>
      <c r="E9949" s="24" t="str">
        <f>_xlfn.IFNA(VLOOKUP(C9949,list!G:I,3,FALSE),"")</f>
        <v/>
      </c>
      <c r="O9949" s="26" t="str">
        <f t="shared" si="777"/>
        <v/>
      </c>
      <c r="P9949" s="28" t="str">
        <f t="shared" si="781"/>
        <v/>
      </c>
      <c r="Q9949" s="24" t="str">
        <f t="shared" si="778"/>
        <v/>
      </c>
      <c r="R9949" s="24" t="str">
        <f t="shared" si="779"/>
        <v/>
      </c>
      <c r="S9949" s="27" t="str">
        <f t="shared" si="780"/>
        <v/>
      </c>
    </row>
    <row r="9950" spans="2:19" x14ac:dyDescent="0.3">
      <c r="B9950" s="24" t="str">
        <f>_xlfn.IFNA(VLOOKUP(A9950,list!B:C,2,FALSE),"")</f>
        <v/>
      </c>
      <c r="D9950" s="24" t="str">
        <f>_xlfn.IFNA(VLOOKUP(C9950,list!$G$2:$I$10,2,FALSE),"")</f>
        <v/>
      </c>
      <c r="E9950" s="24" t="str">
        <f>_xlfn.IFNA(VLOOKUP(C9950,list!G:I,3,FALSE),"")</f>
        <v/>
      </c>
      <c r="O9950" s="26" t="str">
        <f t="shared" si="777"/>
        <v/>
      </c>
      <c r="P9950" s="28" t="str">
        <f t="shared" si="781"/>
        <v/>
      </c>
      <c r="Q9950" s="24" t="str">
        <f t="shared" si="778"/>
        <v/>
      </c>
      <c r="R9950" s="24" t="str">
        <f t="shared" si="779"/>
        <v/>
      </c>
      <c r="S9950" s="27" t="str">
        <f t="shared" si="780"/>
        <v/>
      </c>
    </row>
    <row r="9951" spans="2:19" x14ac:dyDescent="0.3">
      <c r="B9951" s="24" t="str">
        <f>_xlfn.IFNA(VLOOKUP(A9951,list!B:C,2,FALSE),"")</f>
        <v/>
      </c>
      <c r="D9951" s="24" t="str">
        <f>_xlfn.IFNA(VLOOKUP(C9951,list!$G$2:$I$10,2,FALSE),"")</f>
        <v/>
      </c>
      <c r="E9951" s="24" t="str">
        <f>_xlfn.IFNA(VLOOKUP(C9951,list!G:I,3,FALSE),"")</f>
        <v/>
      </c>
      <c r="O9951" s="26" t="str">
        <f t="shared" si="777"/>
        <v/>
      </c>
      <c r="P9951" s="28" t="str">
        <f t="shared" si="781"/>
        <v/>
      </c>
      <c r="Q9951" s="24" t="str">
        <f t="shared" si="778"/>
        <v/>
      </c>
      <c r="R9951" s="24" t="str">
        <f t="shared" si="779"/>
        <v/>
      </c>
      <c r="S9951" s="27" t="str">
        <f t="shared" si="780"/>
        <v/>
      </c>
    </row>
    <row r="9952" spans="2:19" x14ac:dyDescent="0.3">
      <c r="B9952" s="24" t="str">
        <f>_xlfn.IFNA(VLOOKUP(A9952,list!B:C,2,FALSE),"")</f>
        <v/>
      </c>
      <c r="D9952" s="24" t="str">
        <f>_xlfn.IFNA(VLOOKUP(C9952,list!$G$2:$I$10,2,FALSE),"")</f>
        <v/>
      </c>
      <c r="E9952" s="24" t="str">
        <f>_xlfn.IFNA(VLOOKUP(C9952,list!G:I,3,FALSE),"")</f>
        <v/>
      </c>
      <c r="O9952" s="26" t="str">
        <f t="shared" si="777"/>
        <v/>
      </c>
      <c r="P9952" s="28" t="str">
        <f t="shared" si="781"/>
        <v/>
      </c>
      <c r="Q9952" s="24" t="str">
        <f t="shared" si="778"/>
        <v/>
      </c>
      <c r="R9952" s="24" t="str">
        <f t="shared" si="779"/>
        <v/>
      </c>
      <c r="S9952" s="27" t="str">
        <f t="shared" si="780"/>
        <v/>
      </c>
    </row>
    <row r="9953" spans="2:19" x14ac:dyDescent="0.3">
      <c r="B9953" s="24" t="str">
        <f>_xlfn.IFNA(VLOOKUP(A9953,list!B:C,2,FALSE),"")</f>
        <v/>
      </c>
      <c r="D9953" s="24" t="str">
        <f>_xlfn.IFNA(VLOOKUP(C9953,list!$G$2:$I$10,2,FALSE),"")</f>
        <v/>
      </c>
      <c r="E9953" s="24" t="str">
        <f>_xlfn.IFNA(VLOOKUP(C9953,list!G:I,3,FALSE),"")</f>
        <v/>
      </c>
      <c r="O9953" s="26" t="str">
        <f t="shared" si="777"/>
        <v/>
      </c>
      <c r="P9953" s="28" t="str">
        <f t="shared" si="781"/>
        <v/>
      </c>
      <c r="Q9953" s="24" t="str">
        <f t="shared" si="778"/>
        <v/>
      </c>
      <c r="R9953" s="24" t="str">
        <f t="shared" si="779"/>
        <v/>
      </c>
      <c r="S9953" s="27" t="str">
        <f t="shared" si="780"/>
        <v/>
      </c>
    </row>
    <row r="9954" spans="2:19" x14ac:dyDescent="0.3">
      <c r="B9954" s="24" t="str">
        <f>_xlfn.IFNA(VLOOKUP(A9954,list!B:C,2,FALSE),"")</f>
        <v/>
      </c>
      <c r="D9954" s="24" t="str">
        <f>_xlfn.IFNA(VLOOKUP(C9954,list!$G$2:$I$10,2,FALSE),"")</f>
        <v/>
      </c>
      <c r="E9954" s="24" t="str">
        <f>_xlfn.IFNA(VLOOKUP(C9954,list!G:I,3,FALSE),"")</f>
        <v/>
      </c>
      <c r="O9954" s="26" t="str">
        <f t="shared" si="777"/>
        <v/>
      </c>
      <c r="P9954" s="28" t="str">
        <f t="shared" si="781"/>
        <v/>
      </c>
      <c r="Q9954" s="24" t="str">
        <f t="shared" si="778"/>
        <v/>
      </c>
      <c r="R9954" s="24" t="str">
        <f t="shared" si="779"/>
        <v/>
      </c>
      <c r="S9954" s="27" t="str">
        <f t="shared" si="780"/>
        <v/>
      </c>
    </row>
    <row r="9955" spans="2:19" x14ac:dyDescent="0.3">
      <c r="B9955" s="24" t="str">
        <f>_xlfn.IFNA(VLOOKUP(A9955,list!B:C,2,FALSE),"")</f>
        <v/>
      </c>
      <c r="D9955" s="24" t="str">
        <f>_xlfn.IFNA(VLOOKUP(C9955,list!$G$2:$I$10,2,FALSE),"")</f>
        <v/>
      </c>
      <c r="E9955" s="24" t="str">
        <f>_xlfn.IFNA(VLOOKUP(C9955,list!G:I,3,FALSE),"")</f>
        <v/>
      </c>
      <c r="O9955" s="26" t="str">
        <f t="shared" si="777"/>
        <v/>
      </c>
      <c r="P9955" s="28" t="str">
        <f t="shared" si="781"/>
        <v/>
      </c>
      <c r="Q9955" s="24" t="str">
        <f t="shared" si="778"/>
        <v/>
      </c>
      <c r="R9955" s="24" t="str">
        <f t="shared" si="779"/>
        <v/>
      </c>
      <c r="S9955" s="27" t="str">
        <f t="shared" si="780"/>
        <v/>
      </c>
    </row>
    <row r="9956" spans="2:19" x14ac:dyDescent="0.3">
      <c r="B9956" s="24" t="str">
        <f>_xlfn.IFNA(VLOOKUP(A9956,list!B:C,2,FALSE),"")</f>
        <v/>
      </c>
      <c r="D9956" s="24" t="str">
        <f>_xlfn.IFNA(VLOOKUP(C9956,list!$G$2:$I$10,2,FALSE),"")</f>
        <v/>
      </c>
      <c r="E9956" s="24" t="str">
        <f>_xlfn.IFNA(VLOOKUP(C9956,list!G:I,3,FALSE),"")</f>
        <v/>
      </c>
      <c r="O9956" s="26" t="str">
        <f t="shared" si="777"/>
        <v/>
      </c>
      <c r="P9956" s="28" t="str">
        <f t="shared" si="781"/>
        <v/>
      </c>
      <c r="Q9956" s="24" t="str">
        <f t="shared" si="778"/>
        <v/>
      </c>
      <c r="R9956" s="24" t="str">
        <f t="shared" si="779"/>
        <v/>
      </c>
      <c r="S9956" s="27" t="str">
        <f t="shared" si="780"/>
        <v/>
      </c>
    </row>
    <row r="9957" spans="2:19" x14ac:dyDescent="0.3">
      <c r="B9957" s="24" t="str">
        <f>_xlfn.IFNA(VLOOKUP(A9957,list!B:C,2,FALSE),"")</f>
        <v/>
      </c>
      <c r="D9957" s="24" t="str">
        <f>_xlfn.IFNA(VLOOKUP(C9957,list!$G$2:$I$10,2,FALSE),"")</f>
        <v/>
      </c>
      <c r="E9957" s="24" t="str">
        <f>_xlfn.IFNA(VLOOKUP(C9957,list!G:I,3,FALSE),"")</f>
        <v/>
      </c>
      <c r="O9957" s="26" t="str">
        <f t="shared" si="777"/>
        <v/>
      </c>
      <c r="P9957" s="28" t="str">
        <f t="shared" si="781"/>
        <v/>
      </c>
      <c r="Q9957" s="24" t="str">
        <f t="shared" si="778"/>
        <v/>
      </c>
      <c r="R9957" s="24" t="str">
        <f t="shared" si="779"/>
        <v/>
      </c>
      <c r="S9957" s="27" t="str">
        <f t="shared" si="780"/>
        <v/>
      </c>
    </row>
    <row r="9958" spans="2:19" x14ac:dyDescent="0.3">
      <c r="B9958" s="24" t="str">
        <f>_xlfn.IFNA(VLOOKUP(A9958,list!B:C,2,FALSE),"")</f>
        <v/>
      </c>
      <c r="D9958" s="24" t="str">
        <f>_xlfn.IFNA(VLOOKUP(C9958,list!$G$2:$I$10,2,FALSE),"")</f>
        <v/>
      </c>
      <c r="E9958" s="24" t="str">
        <f>_xlfn.IFNA(VLOOKUP(C9958,list!G:I,3,FALSE),"")</f>
        <v/>
      </c>
      <c r="O9958" s="26" t="str">
        <f t="shared" si="777"/>
        <v/>
      </c>
      <c r="P9958" s="28" t="str">
        <f t="shared" si="781"/>
        <v/>
      </c>
      <c r="Q9958" s="24" t="str">
        <f t="shared" si="778"/>
        <v/>
      </c>
      <c r="R9958" s="24" t="str">
        <f t="shared" si="779"/>
        <v/>
      </c>
      <c r="S9958" s="27" t="str">
        <f t="shared" si="780"/>
        <v/>
      </c>
    </row>
    <row r="9959" spans="2:19" x14ac:dyDescent="0.3">
      <c r="B9959" s="24" t="str">
        <f>_xlfn.IFNA(VLOOKUP(A9959,list!B:C,2,FALSE),"")</f>
        <v/>
      </c>
      <c r="D9959" s="24" t="str">
        <f>_xlfn.IFNA(VLOOKUP(C9959,list!$G$2:$I$10,2,FALSE),"")</f>
        <v/>
      </c>
      <c r="E9959" s="24" t="str">
        <f>_xlfn.IFNA(VLOOKUP(C9959,list!G:I,3,FALSE),"")</f>
        <v/>
      </c>
      <c r="O9959" s="26" t="str">
        <f t="shared" si="777"/>
        <v/>
      </c>
      <c r="P9959" s="28" t="str">
        <f t="shared" si="781"/>
        <v/>
      </c>
      <c r="Q9959" s="24" t="str">
        <f t="shared" si="778"/>
        <v/>
      </c>
      <c r="R9959" s="24" t="str">
        <f t="shared" si="779"/>
        <v/>
      </c>
      <c r="S9959" s="27" t="str">
        <f t="shared" si="780"/>
        <v/>
      </c>
    </row>
    <row r="9960" spans="2:19" x14ac:dyDescent="0.3">
      <c r="B9960" s="24" t="str">
        <f>_xlfn.IFNA(VLOOKUP(A9960,list!B:C,2,FALSE),"")</f>
        <v/>
      </c>
      <c r="D9960" s="24" t="str">
        <f>_xlfn.IFNA(VLOOKUP(C9960,list!$G$2:$I$10,2,FALSE),"")</f>
        <v/>
      </c>
      <c r="E9960" s="24" t="str">
        <f>_xlfn.IFNA(VLOOKUP(C9960,list!G:I,3,FALSE),"")</f>
        <v/>
      </c>
      <c r="O9960" s="26" t="str">
        <f t="shared" si="777"/>
        <v/>
      </c>
      <c r="P9960" s="28" t="str">
        <f t="shared" si="781"/>
        <v/>
      </c>
      <c r="Q9960" s="24" t="str">
        <f t="shared" si="778"/>
        <v/>
      </c>
      <c r="R9960" s="24" t="str">
        <f t="shared" si="779"/>
        <v/>
      </c>
      <c r="S9960" s="27" t="str">
        <f t="shared" si="780"/>
        <v/>
      </c>
    </row>
    <row r="9961" spans="2:19" x14ac:dyDescent="0.3">
      <c r="B9961" s="24" t="str">
        <f>_xlfn.IFNA(VLOOKUP(A9961,list!B:C,2,FALSE),"")</f>
        <v/>
      </c>
      <c r="D9961" s="24" t="str">
        <f>_xlfn.IFNA(VLOOKUP(C9961,list!$G$2:$I$10,2,FALSE),"")</f>
        <v/>
      </c>
      <c r="E9961" s="24" t="str">
        <f>_xlfn.IFNA(VLOOKUP(C9961,list!G:I,3,FALSE),"")</f>
        <v/>
      </c>
      <c r="O9961" s="26" t="str">
        <f t="shared" si="777"/>
        <v/>
      </c>
      <c r="P9961" s="28" t="str">
        <f t="shared" si="781"/>
        <v/>
      </c>
      <c r="Q9961" s="24" t="str">
        <f t="shared" si="778"/>
        <v/>
      </c>
      <c r="R9961" s="24" t="str">
        <f t="shared" si="779"/>
        <v/>
      </c>
      <c r="S9961" s="27" t="str">
        <f t="shared" si="780"/>
        <v/>
      </c>
    </row>
    <row r="9962" spans="2:19" x14ac:dyDescent="0.3">
      <c r="B9962" s="24" t="str">
        <f>_xlfn.IFNA(VLOOKUP(A9962,list!B:C,2,FALSE),"")</f>
        <v/>
      </c>
      <c r="D9962" s="24" t="str">
        <f>_xlfn.IFNA(VLOOKUP(C9962,list!$G$2:$I$10,2,FALSE),"")</f>
        <v/>
      </c>
      <c r="E9962" s="24" t="str">
        <f>_xlfn.IFNA(VLOOKUP(C9962,list!G:I,3,FALSE),"")</f>
        <v/>
      </c>
      <c r="O9962" s="26" t="str">
        <f t="shared" si="777"/>
        <v/>
      </c>
      <c r="P9962" s="28" t="str">
        <f t="shared" si="781"/>
        <v/>
      </c>
      <c r="Q9962" s="24" t="str">
        <f t="shared" si="778"/>
        <v/>
      </c>
      <c r="R9962" s="24" t="str">
        <f t="shared" si="779"/>
        <v/>
      </c>
      <c r="S9962" s="27" t="str">
        <f t="shared" si="780"/>
        <v/>
      </c>
    </row>
    <row r="9963" spans="2:19" x14ac:dyDescent="0.3">
      <c r="B9963" s="24" t="str">
        <f>_xlfn.IFNA(VLOOKUP(A9963,list!B:C,2,FALSE),"")</f>
        <v/>
      </c>
      <c r="D9963" s="24" t="str">
        <f>_xlfn.IFNA(VLOOKUP(C9963,list!$G$2:$I$10,2,FALSE),"")</f>
        <v/>
      </c>
      <c r="E9963" s="24" t="str">
        <f>_xlfn.IFNA(VLOOKUP(C9963,list!G:I,3,FALSE),"")</f>
        <v/>
      </c>
      <c r="O9963" s="26" t="str">
        <f t="shared" si="777"/>
        <v/>
      </c>
      <c r="P9963" s="28" t="str">
        <f t="shared" si="781"/>
        <v/>
      </c>
      <c r="Q9963" s="24" t="str">
        <f t="shared" si="778"/>
        <v/>
      </c>
      <c r="R9963" s="24" t="str">
        <f t="shared" si="779"/>
        <v/>
      </c>
      <c r="S9963" s="27" t="str">
        <f t="shared" si="780"/>
        <v/>
      </c>
    </row>
    <row r="9964" spans="2:19" x14ac:dyDescent="0.3">
      <c r="B9964" s="24" t="str">
        <f>_xlfn.IFNA(VLOOKUP(A9964,list!B:C,2,FALSE),"")</f>
        <v/>
      </c>
      <c r="D9964" s="24" t="str">
        <f>_xlfn.IFNA(VLOOKUP(C9964,list!$G$2:$I$10,2,FALSE),"")</f>
        <v/>
      </c>
      <c r="E9964" s="24" t="str">
        <f>_xlfn.IFNA(VLOOKUP(C9964,list!G:I,3,FALSE),"")</f>
        <v/>
      </c>
      <c r="O9964" s="26" t="str">
        <f t="shared" si="777"/>
        <v/>
      </c>
      <c r="P9964" s="28" t="str">
        <f t="shared" si="781"/>
        <v/>
      </c>
      <c r="Q9964" s="24" t="str">
        <f t="shared" si="778"/>
        <v/>
      </c>
      <c r="R9964" s="24" t="str">
        <f t="shared" si="779"/>
        <v/>
      </c>
      <c r="S9964" s="27" t="str">
        <f t="shared" si="780"/>
        <v/>
      </c>
    </row>
    <row r="9965" spans="2:19" x14ac:dyDescent="0.3">
      <c r="B9965" s="24" t="str">
        <f>_xlfn.IFNA(VLOOKUP(A9965,list!B:C,2,FALSE),"")</f>
        <v/>
      </c>
      <c r="D9965" s="24" t="str">
        <f>_xlfn.IFNA(VLOOKUP(C9965,list!$G$2:$I$10,2,FALSE),"")</f>
        <v/>
      </c>
      <c r="E9965" s="24" t="str">
        <f>_xlfn.IFNA(VLOOKUP(C9965,list!G:I,3,FALSE),"")</f>
        <v/>
      </c>
      <c r="O9965" s="26" t="str">
        <f t="shared" si="777"/>
        <v/>
      </c>
      <c r="P9965" s="28" t="str">
        <f t="shared" si="781"/>
        <v/>
      </c>
      <c r="Q9965" s="24" t="str">
        <f t="shared" si="778"/>
        <v/>
      </c>
      <c r="R9965" s="24" t="str">
        <f t="shared" si="779"/>
        <v/>
      </c>
      <c r="S9965" s="27" t="str">
        <f t="shared" si="780"/>
        <v/>
      </c>
    </row>
    <row r="9966" spans="2:19" x14ac:dyDescent="0.3">
      <c r="B9966" s="24" t="str">
        <f>_xlfn.IFNA(VLOOKUP(A9966,list!B:C,2,FALSE),"")</f>
        <v/>
      </c>
      <c r="D9966" s="24" t="str">
        <f>_xlfn.IFNA(VLOOKUP(C9966,list!$G$2:$I$10,2,FALSE),"")</f>
        <v/>
      </c>
      <c r="E9966" s="24" t="str">
        <f>_xlfn.IFNA(VLOOKUP(C9966,list!G:I,3,FALSE),"")</f>
        <v/>
      </c>
      <c r="O9966" s="26" t="str">
        <f t="shared" si="777"/>
        <v/>
      </c>
      <c r="P9966" s="28" t="str">
        <f t="shared" si="781"/>
        <v/>
      </c>
      <c r="Q9966" s="24" t="str">
        <f t="shared" si="778"/>
        <v/>
      </c>
      <c r="R9966" s="24" t="str">
        <f t="shared" si="779"/>
        <v/>
      </c>
      <c r="S9966" s="27" t="str">
        <f t="shared" si="780"/>
        <v/>
      </c>
    </row>
    <row r="9967" spans="2:19" x14ac:dyDescent="0.3">
      <c r="B9967" s="24" t="str">
        <f>_xlfn.IFNA(VLOOKUP(A9967,list!B:C,2,FALSE),"")</f>
        <v/>
      </c>
      <c r="D9967" s="24" t="str">
        <f>_xlfn.IFNA(VLOOKUP(C9967,list!$G$2:$I$10,2,FALSE),"")</f>
        <v/>
      </c>
      <c r="E9967" s="24" t="str">
        <f>_xlfn.IFNA(VLOOKUP(C9967,list!G:I,3,FALSE),"")</f>
        <v/>
      </c>
      <c r="O9967" s="26" t="str">
        <f t="shared" si="777"/>
        <v/>
      </c>
      <c r="P9967" s="28" t="str">
        <f t="shared" si="781"/>
        <v/>
      </c>
      <c r="Q9967" s="24" t="str">
        <f t="shared" si="778"/>
        <v/>
      </c>
      <c r="R9967" s="24" t="str">
        <f t="shared" si="779"/>
        <v/>
      </c>
      <c r="S9967" s="27" t="str">
        <f t="shared" si="780"/>
        <v/>
      </c>
    </row>
    <row r="9968" spans="2:19" x14ac:dyDescent="0.3">
      <c r="B9968" s="24" t="str">
        <f>_xlfn.IFNA(VLOOKUP(A9968,list!B:C,2,FALSE),"")</f>
        <v/>
      </c>
      <c r="D9968" s="24" t="str">
        <f>_xlfn.IFNA(VLOOKUP(C9968,list!$G$2:$I$10,2,FALSE),"")</f>
        <v/>
      </c>
      <c r="E9968" s="24" t="str">
        <f>_xlfn.IFNA(VLOOKUP(C9968,list!G:I,3,FALSE),"")</f>
        <v/>
      </c>
      <c r="O9968" s="26" t="str">
        <f t="shared" si="777"/>
        <v/>
      </c>
      <c r="P9968" s="28" t="str">
        <f t="shared" si="781"/>
        <v/>
      </c>
      <c r="Q9968" s="24" t="str">
        <f t="shared" si="778"/>
        <v/>
      </c>
      <c r="R9968" s="24" t="str">
        <f t="shared" si="779"/>
        <v/>
      </c>
      <c r="S9968" s="27" t="str">
        <f t="shared" si="780"/>
        <v/>
      </c>
    </row>
    <row r="9969" spans="2:19" x14ac:dyDescent="0.3">
      <c r="B9969" s="24" t="str">
        <f>_xlfn.IFNA(VLOOKUP(A9969,list!B:C,2,FALSE),"")</f>
        <v/>
      </c>
      <c r="D9969" s="24" t="str">
        <f>_xlfn.IFNA(VLOOKUP(C9969,list!$G$2:$I$10,2,FALSE),"")</f>
        <v/>
      </c>
      <c r="E9969" s="24" t="str">
        <f>_xlfn.IFNA(VLOOKUP(C9969,list!G:I,3,FALSE),"")</f>
        <v/>
      </c>
      <c r="O9969" s="26" t="str">
        <f t="shared" si="777"/>
        <v/>
      </c>
      <c r="P9969" s="28" t="str">
        <f t="shared" si="781"/>
        <v/>
      </c>
      <c r="Q9969" s="24" t="str">
        <f t="shared" si="778"/>
        <v/>
      </c>
      <c r="R9969" s="24" t="str">
        <f t="shared" si="779"/>
        <v/>
      </c>
      <c r="S9969" s="27" t="str">
        <f t="shared" si="780"/>
        <v/>
      </c>
    </row>
    <row r="9970" spans="2:19" x14ac:dyDescent="0.3">
      <c r="B9970" s="24" t="str">
        <f>_xlfn.IFNA(VLOOKUP(A9970,list!B:C,2,FALSE),"")</f>
        <v/>
      </c>
      <c r="D9970" s="24" t="str">
        <f>_xlfn.IFNA(VLOOKUP(C9970,list!$G$2:$I$10,2,FALSE),"")</f>
        <v/>
      </c>
      <c r="E9970" s="24" t="str">
        <f>_xlfn.IFNA(VLOOKUP(C9970,list!G:I,3,FALSE),"")</f>
        <v/>
      </c>
      <c r="O9970" s="26" t="str">
        <f t="shared" si="777"/>
        <v/>
      </c>
      <c r="P9970" s="28" t="str">
        <f t="shared" si="781"/>
        <v/>
      </c>
      <c r="Q9970" s="24" t="str">
        <f t="shared" si="778"/>
        <v/>
      </c>
      <c r="R9970" s="24" t="str">
        <f t="shared" si="779"/>
        <v/>
      </c>
      <c r="S9970" s="27" t="str">
        <f t="shared" si="780"/>
        <v/>
      </c>
    </row>
    <row r="9971" spans="2:19" x14ac:dyDescent="0.3">
      <c r="B9971" s="24" t="str">
        <f>_xlfn.IFNA(VLOOKUP(A9971,list!B:C,2,FALSE),"")</f>
        <v/>
      </c>
      <c r="D9971" s="24" t="str">
        <f>_xlfn.IFNA(VLOOKUP(C9971,list!$G$2:$I$10,2,FALSE),"")</f>
        <v/>
      </c>
      <c r="E9971" s="24" t="str">
        <f>_xlfn.IFNA(VLOOKUP(C9971,list!G:I,3,FALSE),"")</f>
        <v/>
      </c>
      <c r="O9971" s="26" t="str">
        <f t="shared" si="777"/>
        <v/>
      </c>
      <c r="P9971" s="28" t="str">
        <f t="shared" si="781"/>
        <v/>
      </c>
      <c r="Q9971" s="24" t="str">
        <f t="shared" si="778"/>
        <v/>
      </c>
      <c r="R9971" s="24" t="str">
        <f t="shared" si="779"/>
        <v/>
      </c>
      <c r="S9971" s="27" t="str">
        <f t="shared" si="780"/>
        <v/>
      </c>
    </row>
    <row r="9972" spans="2:19" x14ac:dyDescent="0.3">
      <c r="B9972" s="24" t="str">
        <f>_xlfn.IFNA(VLOOKUP(A9972,list!B:C,2,FALSE),"")</f>
        <v/>
      </c>
      <c r="D9972" s="24" t="str">
        <f>_xlfn.IFNA(VLOOKUP(C9972,list!$G$2:$I$10,2,FALSE),"")</f>
        <v/>
      </c>
      <c r="E9972" s="24" t="str">
        <f>_xlfn.IFNA(VLOOKUP(C9972,list!G:I,3,FALSE),"")</f>
        <v/>
      </c>
      <c r="O9972" s="26" t="str">
        <f t="shared" si="777"/>
        <v/>
      </c>
      <c r="P9972" s="28" t="str">
        <f t="shared" si="781"/>
        <v/>
      </c>
      <c r="Q9972" s="24" t="str">
        <f t="shared" si="778"/>
        <v/>
      </c>
      <c r="R9972" s="24" t="str">
        <f t="shared" si="779"/>
        <v/>
      </c>
      <c r="S9972" s="27" t="str">
        <f t="shared" si="780"/>
        <v/>
      </c>
    </row>
    <row r="9973" spans="2:19" x14ac:dyDescent="0.3">
      <c r="B9973" s="24" t="str">
        <f>_xlfn.IFNA(VLOOKUP(A9973,list!B:C,2,FALSE),"")</f>
        <v/>
      </c>
      <c r="D9973" s="24" t="str">
        <f>_xlfn.IFNA(VLOOKUP(C9973,list!$G$2:$I$10,2,FALSE),"")</f>
        <v/>
      </c>
      <c r="E9973" s="24" t="str">
        <f>_xlfn.IFNA(VLOOKUP(C9973,list!G:I,3,FALSE),"")</f>
        <v/>
      </c>
      <c r="O9973" s="26" t="str">
        <f t="shared" si="777"/>
        <v/>
      </c>
      <c r="P9973" s="28" t="str">
        <f t="shared" si="781"/>
        <v/>
      </c>
      <c r="Q9973" s="24" t="str">
        <f t="shared" si="778"/>
        <v/>
      </c>
      <c r="R9973" s="24" t="str">
        <f t="shared" si="779"/>
        <v/>
      </c>
      <c r="S9973" s="27" t="str">
        <f t="shared" si="780"/>
        <v/>
      </c>
    </row>
    <row r="9974" spans="2:19" x14ac:dyDescent="0.3">
      <c r="B9974" s="24" t="str">
        <f>_xlfn.IFNA(VLOOKUP(A9974,list!B:C,2,FALSE),"")</f>
        <v/>
      </c>
      <c r="D9974" s="24" t="str">
        <f>_xlfn.IFNA(VLOOKUP(C9974,list!$G$2:$I$10,2,FALSE),"")</f>
        <v/>
      </c>
      <c r="E9974" s="24" t="str">
        <f>_xlfn.IFNA(VLOOKUP(C9974,list!G:I,3,FALSE),"")</f>
        <v/>
      </c>
      <c r="O9974" s="26" t="str">
        <f t="shared" si="777"/>
        <v/>
      </c>
      <c r="P9974" s="28" t="str">
        <f t="shared" si="781"/>
        <v/>
      </c>
      <c r="Q9974" s="24" t="str">
        <f t="shared" si="778"/>
        <v/>
      </c>
      <c r="R9974" s="24" t="str">
        <f t="shared" si="779"/>
        <v/>
      </c>
      <c r="S9974" s="27" t="str">
        <f t="shared" si="780"/>
        <v/>
      </c>
    </row>
    <row r="9975" spans="2:19" x14ac:dyDescent="0.3">
      <c r="B9975" s="24" t="str">
        <f>_xlfn.IFNA(VLOOKUP(A9975,list!B:C,2,FALSE),"")</f>
        <v/>
      </c>
      <c r="D9975" s="24" t="str">
        <f>_xlfn.IFNA(VLOOKUP(C9975,list!$G$2:$I$10,2,FALSE),"")</f>
        <v/>
      </c>
      <c r="E9975" s="24" t="str">
        <f>_xlfn.IFNA(VLOOKUP(C9975,list!G:I,3,FALSE),"")</f>
        <v/>
      </c>
      <c r="O9975" s="26" t="str">
        <f t="shared" si="777"/>
        <v/>
      </c>
      <c r="P9975" s="28" t="str">
        <f t="shared" si="781"/>
        <v/>
      </c>
      <c r="Q9975" s="24" t="str">
        <f t="shared" si="778"/>
        <v/>
      </c>
      <c r="R9975" s="24" t="str">
        <f t="shared" si="779"/>
        <v/>
      </c>
      <c r="S9975" s="27" t="str">
        <f t="shared" si="780"/>
        <v/>
      </c>
    </row>
    <row r="9976" spans="2:19" x14ac:dyDescent="0.3">
      <c r="B9976" s="24" t="str">
        <f>_xlfn.IFNA(VLOOKUP(A9976,list!B:C,2,FALSE),"")</f>
        <v/>
      </c>
      <c r="D9976" s="24" t="str">
        <f>_xlfn.IFNA(VLOOKUP(C9976,list!$G$2:$I$10,2,FALSE),"")</f>
        <v/>
      </c>
      <c r="E9976" s="24" t="str">
        <f>_xlfn.IFNA(VLOOKUP(C9976,list!G:I,3,FALSE),"")</f>
        <v/>
      </c>
      <c r="O9976" s="26" t="str">
        <f t="shared" si="777"/>
        <v/>
      </c>
      <c r="P9976" s="28" t="str">
        <f t="shared" si="781"/>
        <v/>
      </c>
      <c r="Q9976" s="24" t="str">
        <f t="shared" si="778"/>
        <v/>
      </c>
      <c r="R9976" s="24" t="str">
        <f t="shared" si="779"/>
        <v/>
      </c>
      <c r="S9976" s="27" t="str">
        <f t="shared" si="780"/>
        <v/>
      </c>
    </row>
    <row r="9977" spans="2:19" x14ac:dyDescent="0.3">
      <c r="B9977" s="24" t="str">
        <f>_xlfn.IFNA(VLOOKUP(A9977,list!B:C,2,FALSE),"")</f>
        <v/>
      </c>
      <c r="D9977" s="24" t="str">
        <f>_xlfn.IFNA(VLOOKUP(C9977,list!$G$2:$I$10,2,FALSE),"")</f>
        <v/>
      </c>
      <c r="E9977" s="24" t="str">
        <f>_xlfn.IFNA(VLOOKUP(C9977,list!G:I,3,FALSE),"")</f>
        <v/>
      </c>
      <c r="O9977" s="26" t="str">
        <f t="shared" si="777"/>
        <v/>
      </c>
      <c r="P9977" s="28" t="str">
        <f t="shared" si="781"/>
        <v/>
      </c>
      <c r="Q9977" s="24" t="str">
        <f t="shared" si="778"/>
        <v/>
      </c>
      <c r="R9977" s="24" t="str">
        <f t="shared" si="779"/>
        <v/>
      </c>
      <c r="S9977" s="27" t="str">
        <f t="shared" si="780"/>
        <v/>
      </c>
    </row>
    <row r="9978" spans="2:19" x14ac:dyDescent="0.3">
      <c r="B9978" s="24" t="str">
        <f>_xlfn.IFNA(VLOOKUP(A9978,list!B:C,2,FALSE),"")</f>
        <v/>
      </c>
      <c r="D9978" s="24" t="str">
        <f>_xlfn.IFNA(VLOOKUP(C9978,list!$G$2:$I$10,2,FALSE),"")</f>
        <v/>
      </c>
      <c r="E9978" s="24" t="str">
        <f>_xlfn.IFNA(VLOOKUP(C9978,list!G:I,3,FALSE),"")</f>
        <v/>
      </c>
      <c r="O9978" s="26" t="str">
        <f t="shared" si="777"/>
        <v/>
      </c>
      <c r="P9978" s="28" t="str">
        <f t="shared" si="781"/>
        <v/>
      </c>
      <c r="Q9978" s="24" t="str">
        <f t="shared" si="778"/>
        <v/>
      </c>
      <c r="R9978" s="24" t="str">
        <f t="shared" si="779"/>
        <v/>
      </c>
      <c r="S9978" s="27" t="str">
        <f t="shared" si="780"/>
        <v/>
      </c>
    </row>
    <row r="9979" spans="2:19" x14ac:dyDescent="0.3">
      <c r="B9979" s="24" t="str">
        <f>_xlfn.IFNA(VLOOKUP(A9979,list!B:C,2,FALSE),"")</f>
        <v/>
      </c>
      <c r="D9979" s="24" t="str">
        <f>_xlfn.IFNA(VLOOKUP(C9979,list!$G$2:$I$10,2,FALSE),"")</f>
        <v/>
      </c>
      <c r="E9979" s="24" t="str">
        <f>_xlfn.IFNA(VLOOKUP(C9979,list!G:I,3,FALSE),"")</f>
        <v/>
      </c>
      <c r="O9979" s="26" t="str">
        <f t="shared" si="777"/>
        <v/>
      </c>
      <c r="P9979" s="28" t="str">
        <f t="shared" si="781"/>
        <v/>
      </c>
      <c r="Q9979" s="24" t="str">
        <f t="shared" si="778"/>
        <v/>
      </c>
      <c r="R9979" s="24" t="str">
        <f t="shared" si="779"/>
        <v/>
      </c>
      <c r="S9979" s="27" t="str">
        <f t="shared" si="780"/>
        <v/>
      </c>
    </row>
    <row r="9980" spans="2:19" x14ac:dyDescent="0.3">
      <c r="B9980" s="24" t="str">
        <f>_xlfn.IFNA(VLOOKUP(A9980,list!B:C,2,FALSE),"")</f>
        <v/>
      </c>
      <c r="D9980" s="24" t="str">
        <f>_xlfn.IFNA(VLOOKUP(C9980,list!$G$2:$I$10,2,FALSE),"")</f>
        <v/>
      </c>
      <c r="E9980" s="24" t="str">
        <f>_xlfn.IFNA(VLOOKUP(C9980,list!G:I,3,FALSE),"")</f>
        <v/>
      </c>
      <c r="O9980" s="26" t="str">
        <f t="shared" si="777"/>
        <v/>
      </c>
      <c r="P9980" s="28" t="str">
        <f t="shared" si="781"/>
        <v/>
      </c>
      <c r="Q9980" s="24" t="str">
        <f t="shared" si="778"/>
        <v/>
      </c>
      <c r="R9980" s="24" t="str">
        <f t="shared" si="779"/>
        <v/>
      </c>
      <c r="S9980" s="27" t="str">
        <f t="shared" si="780"/>
        <v/>
      </c>
    </row>
    <row r="9981" spans="2:19" x14ac:dyDescent="0.3">
      <c r="B9981" s="24" t="str">
        <f>_xlfn.IFNA(VLOOKUP(A9981,list!B:C,2,FALSE),"")</f>
        <v/>
      </c>
      <c r="D9981" s="24" t="str">
        <f>_xlfn.IFNA(VLOOKUP(C9981,list!$G$2:$I$10,2,FALSE),"")</f>
        <v/>
      </c>
      <c r="E9981" s="24" t="str">
        <f>_xlfn.IFNA(VLOOKUP(C9981,list!G:I,3,FALSE),"")</f>
        <v/>
      </c>
      <c r="O9981" s="26" t="str">
        <f t="shared" si="777"/>
        <v/>
      </c>
      <c r="P9981" s="28" t="str">
        <f t="shared" si="781"/>
        <v/>
      </c>
      <c r="Q9981" s="24" t="str">
        <f t="shared" si="778"/>
        <v/>
      </c>
      <c r="R9981" s="24" t="str">
        <f t="shared" si="779"/>
        <v/>
      </c>
      <c r="S9981" s="27" t="str">
        <f t="shared" si="780"/>
        <v/>
      </c>
    </row>
    <row r="9982" spans="2:19" x14ac:dyDescent="0.3">
      <c r="B9982" s="24" t="str">
        <f>_xlfn.IFNA(VLOOKUP(A9982,list!B:C,2,FALSE),"")</f>
        <v/>
      </c>
      <c r="D9982" s="24" t="str">
        <f>_xlfn.IFNA(VLOOKUP(C9982,list!$G$2:$I$10,2,FALSE),"")</f>
        <v/>
      </c>
      <c r="E9982" s="24" t="str">
        <f>_xlfn.IFNA(VLOOKUP(C9982,list!G:I,3,FALSE),"")</f>
        <v/>
      </c>
      <c r="O9982" s="26" t="str">
        <f t="shared" si="777"/>
        <v/>
      </c>
      <c r="P9982" s="28" t="str">
        <f t="shared" si="781"/>
        <v/>
      </c>
      <c r="Q9982" s="24" t="str">
        <f t="shared" si="778"/>
        <v/>
      </c>
      <c r="R9982" s="24" t="str">
        <f t="shared" si="779"/>
        <v/>
      </c>
      <c r="S9982" s="27" t="str">
        <f t="shared" si="780"/>
        <v/>
      </c>
    </row>
    <row r="9983" spans="2:19" x14ac:dyDescent="0.3">
      <c r="B9983" s="24" t="str">
        <f>_xlfn.IFNA(VLOOKUP(A9983,list!B:C,2,FALSE),"")</f>
        <v/>
      </c>
      <c r="D9983" s="24" t="str">
        <f>_xlfn.IFNA(VLOOKUP(C9983,list!$G$2:$I$10,2,FALSE),"")</f>
        <v/>
      </c>
      <c r="E9983" s="24" t="str">
        <f>_xlfn.IFNA(VLOOKUP(C9983,list!G:I,3,FALSE),"")</f>
        <v/>
      </c>
      <c r="O9983" s="26" t="str">
        <f t="shared" si="777"/>
        <v/>
      </c>
      <c r="P9983" s="28" t="str">
        <f t="shared" si="781"/>
        <v/>
      </c>
      <c r="Q9983" s="24" t="str">
        <f t="shared" si="778"/>
        <v/>
      </c>
      <c r="R9983" s="24" t="str">
        <f t="shared" si="779"/>
        <v/>
      </c>
      <c r="S9983" s="27" t="str">
        <f t="shared" si="780"/>
        <v/>
      </c>
    </row>
    <row r="9984" spans="2:19" x14ac:dyDescent="0.3">
      <c r="B9984" s="24" t="str">
        <f>_xlfn.IFNA(VLOOKUP(A9984,list!B:C,2,FALSE),"")</f>
        <v/>
      </c>
      <c r="D9984" s="24" t="str">
        <f>_xlfn.IFNA(VLOOKUP(C9984,list!$G$2:$I$10,2,FALSE),"")</f>
        <v/>
      </c>
      <c r="E9984" s="24" t="str">
        <f>_xlfn.IFNA(VLOOKUP(C9984,list!G:I,3,FALSE),"")</f>
        <v/>
      </c>
      <c r="O9984" s="26" t="str">
        <f t="shared" si="777"/>
        <v/>
      </c>
      <c r="P9984" s="28" t="str">
        <f t="shared" si="781"/>
        <v/>
      </c>
      <c r="Q9984" s="24" t="str">
        <f t="shared" si="778"/>
        <v/>
      </c>
      <c r="R9984" s="24" t="str">
        <f t="shared" si="779"/>
        <v/>
      </c>
      <c r="S9984" s="27" t="str">
        <f t="shared" si="780"/>
        <v/>
      </c>
    </row>
    <row r="9985" spans="2:19" x14ac:dyDescent="0.3">
      <c r="B9985" s="24" t="str">
        <f>_xlfn.IFNA(VLOOKUP(A9985,list!B:C,2,FALSE),"")</f>
        <v/>
      </c>
      <c r="D9985" s="24" t="str">
        <f>_xlfn.IFNA(VLOOKUP(C9985,list!$G$2:$I$10,2,FALSE),"")</f>
        <v/>
      </c>
      <c r="E9985" s="24" t="str">
        <f>_xlfn.IFNA(VLOOKUP(C9985,list!G:I,3,FALSE),"")</f>
        <v/>
      </c>
      <c r="O9985" s="26" t="str">
        <f t="shared" si="777"/>
        <v/>
      </c>
      <c r="P9985" s="28" t="str">
        <f t="shared" si="781"/>
        <v/>
      </c>
      <c r="Q9985" s="24" t="str">
        <f t="shared" si="778"/>
        <v/>
      </c>
      <c r="R9985" s="24" t="str">
        <f t="shared" si="779"/>
        <v/>
      </c>
      <c r="S9985" s="27" t="str">
        <f t="shared" si="780"/>
        <v/>
      </c>
    </row>
    <row r="9986" spans="2:19" x14ac:dyDescent="0.3">
      <c r="B9986" s="24" t="str">
        <f>_xlfn.IFNA(VLOOKUP(A9986,list!B:C,2,FALSE),"")</f>
        <v/>
      </c>
      <c r="D9986" s="24" t="str">
        <f>_xlfn.IFNA(VLOOKUP(C9986,list!$G$2:$I$10,2,FALSE),"")</f>
        <v/>
      </c>
      <c r="E9986" s="24" t="str">
        <f>_xlfn.IFNA(VLOOKUP(C9986,list!G:I,3,FALSE),"")</f>
        <v/>
      </c>
      <c r="O9986" s="26" t="str">
        <f t="shared" ref="O9986:O10001" si="782">IFERROR(IF(H9986="","",DATE(YEAR(H9986),MONTH(H9986),1)),"")</f>
        <v/>
      </c>
      <c r="P9986" s="28" t="str">
        <f t="shared" si="781"/>
        <v/>
      </c>
      <c r="Q9986" s="24" t="str">
        <f t="shared" ref="Q9986:Q10001" si="783">IFERROR(IF(J9986="","",MONTH(EOMONTH(J9986,(DAY(J9986)&gt;15)+0))),"")</f>
        <v/>
      </c>
      <c r="R9986" s="24" t="str">
        <f t="shared" ref="R9986:R10001" si="784">IFERROR(IF(J9986="","",IF(AND(MONTH(J9986)=12,Q9986=1),YEAR(J9986)+1,YEAR(J9986))),"")</f>
        <v/>
      </c>
      <c r="S9986" s="27" t="str">
        <f t="shared" ref="S9986:S10001" si="785">IF(OR(Q9986="",R9986=""),"",DATE(R9986,Q9986,1))</f>
        <v/>
      </c>
    </row>
    <row r="9987" spans="2:19" x14ac:dyDescent="0.3">
      <c r="B9987" s="24" t="str">
        <f>_xlfn.IFNA(VLOOKUP(A9987,list!B:C,2,FALSE),"")</f>
        <v/>
      </c>
      <c r="D9987" s="24" t="str">
        <f>_xlfn.IFNA(VLOOKUP(C9987,list!$G$2:$I$10,2,FALSE),"")</f>
        <v/>
      </c>
      <c r="E9987" s="24" t="str">
        <f>_xlfn.IFNA(VLOOKUP(C9987,list!G:I,3,FALSE),"")</f>
        <v/>
      </c>
      <c r="O9987" s="26" t="str">
        <f t="shared" si="782"/>
        <v/>
      </c>
      <c r="P9987" s="28" t="str">
        <f t="shared" ref="P9987:P10001" si="786">IFERROR(IF(J9987&gt;0,((J9987-H9987)/7),""),"")</f>
        <v/>
      </c>
      <c r="Q9987" s="24" t="str">
        <f t="shared" si="783"/>
        <v/>
      </c>
      <c r="R9987" s="24" t="str">
        <f t="shared" si="784"/>
        <v/>
      </c>
      <c r="S9987" s="27" t="str">
        <f t="shared" si="785"/>
        <v/>
      </c>
    </row>
    <row r="9988" spans="2:19" x14ac:dyDescent="0.3">
      <c r="B9988" s="24" t="str">
        <f>_xlfn.IFNA(VLOOKUP(A9988,list!B:C,2,FALSE),"")</f>
        <v/>
      </c>
      <c r="D9988" s="24" t="str">
        <f>_xlfn.IFNA(VLOOKUP(C9988,list!$G$2:$I$10,2,FALSE),"")</f>
        <v/>
      </c>
      <c r="E9988" s="24" t="str">
        <f>_xlfn.IFNA(VLOOKUP(C9988,list!G:I,3,FALSE),"")</f>
        <v/>
      </c>
      <c r="O9988" s="26" t="str">
        <f t="shared" si="782"/>
        <v/>
      </c>
      <c r="P9988" s="28" t="str">
        <f t="shared" si="786"/>
        <v/>
      </c>
      <c r="Q9988" s="24" t="str">
        <f t="shared" si="783"/>
        <v/>
      </c>
      <c r="R9988" s="24" t="str">
        <f t="shared" si="784"/>
        <v/>
      </c>
      <c r="S9988" s="27" t="str">
        <f t="shared" si="785"/>
        <v/>
      </c>
    </row>
    <row r="9989" spans="2:19" x14ac:dyDescent="0.3">
      <c r="B9989" s="24" t="str">
        <f>_xlfn.IFNA(VLOOKUP(A9989,list!B:C,2,FALSE),"")</f>
        <v/>
      </c>
      <c r="D9989" s="24" t="str">
        <f>_xlfn.IFNA(VLOOKUP(C9989,list!$G$2:$I$10,2,FALSE),"")</f>
        <v/>
      </c>
      <c r="E9989" s="24" t="str">
        <f>_xlfn.IFNA(VLOOKUP(C9989,list!G:I,3,FALSE),"")</f>
        <v/>
      </c>
      <c r="O9989" s="26" t="str">
        <f t="shared" si="782"/>
        <v/>
      </c>
      <c r="P9989" s="28" t="str">
        <f t="shared" si="786"/>
        <v/>
      </c>
      <c r="Q9989" s="24" t="str">
        <f t="shared" si="783"/>
        <v/>
      </c>
      <c r="R9989" s="24" t="str">
        <f t="shared" si="784"/>
        <v/>
      </c>
      <c r="S9989" s="27" t="str">
        <f t="shared" si="785"/>
        <v/>
      </c>
    </row>
    <row r="9990" spans="2:19" x14ac:dyDescent="0.3">
      <c r="B9990" s="24" t="str">
        <f>_xlfn.IFNA(VLOOKUP(A9990,list!B:C,2,FALSE),"")</f>
        <v/>
      </c>
      <c r="D9990" s="24" t="str">
        <f>_xlfn.IFNA(VLOOKUP(C9990,list!$G$2:$I$10,2,FALSE),"")</f>
        <v/>
      </c>
      <c r="E9990" s="24" t="str">
        <f>_xlfn.IFNA(VLOOKUP(C9990,list!G:I,3,FALSE),"")</f>
        <v/>
      </c>
      <c r="O9990" s="26" t="str">
        <f t="shared" si="782"/>
        <v/>
      </c>
      <c r="P9990" s="28" t="str">
        <f t="shared" si="786"/>
        <v/>
      </c>
      <c r="Q9990" s="24" t="str">
        <f t="shared" si="783"/>
        <v/>
      </c>
      <c r="R9990" s="24" t="str">
        <f t="shared" si="784"/>
        <v/>
      </c>
      <c r="S9990" s="27" t="str">
        <f t="shared" si="785"/>
        <v/>
      </c>
    </row>
    <row r="9991" spans="2:19" x14ac:dyDescent="0.3">
      <c r="B9991" s="24" t="str">
        <f>_xlfn.IFNA(VLOOKUP(A9991,list!B:C,2,FALSE),"")</f>
        <v/>
      </c>
      <c r="D9991" s="24" t="str">
        <f>_xlfn.IFNA(VLOOKUP(C9991,list!$G$2:$I$10,2,FALSE),"")</f>
        <v/>
      </c>
      <c r="E9991" s="24" t="str">
        <f>_xlfn.IFNA(VLOOKUP(C9991,list!G:I,3,FALSE),"")</f>
        <v/>
      </c>
      <c r="O9991" s="26" t="str">
        <f t="shared" si="782"/>
        <v/>
      </c>
      <c r="P9991" s="28" t="str">
        <f t="shared" si="786"/>
        <v/>
      </c>
      <c r="Q9991" s="24" t="str">
        <f t="shared" si="783"/>
        <v/>
      </c>
      <c r="R9991" s="24" t="str">
        <f t="shared" si="784"/>
        <v/>
      </c>
      <c r="S9991" s="27" t="str">
        <f t="shared" si="785"/>
        <v/>
      </c>
    </row>
    <row r="9992" spans="2:19" x14ac:dyDescent="0.3">
      <c r="B9992" s="24" t="str">
        <f>_xlfn.IFNA(VLOOKUP(A9992,list!B:C,2,FALSE),"")</f>
        <v/>
      </c>
      <c r="D9992" s="24" t="str">
        <f>_xlfn.IFNA(VLOOKUP(C9992,list!$G$2:$I$10,2,FALSE),"")</f>
        <v/>
      </c>
      <c r="E9992" s="24" t="str">
        <f>_xlfn.IFNA(VLOOKUP(C9992,list!G:I,3,FALSE),"")</f>
        <v/>
      </c>
      <c r="O9992" s="26" t="str">
        <f t="shared" si="782"/>
        <v/>
      </c>
      <c r="P9992" s="28" t="str">
        <f t="shared" si="786"/>
        <v/>
      </c>
      <c r="Q9992" s="24" t="str">
        <f t="shared" si="783"/>
        <v/>
      </c>
      <c r="R9992" s="24" t="str">
        <f t="shared" si="784"/>
        <v/>
      </c>
      <c r="S9992" s="27" t="str">
        <f t="shared" si="785"/>
        <v/>
      </c>
    </row>
    <row r="9993" spans="2:19" x14ac:dyDescent="0.3">
      <c r="B9993" s="24" t="str">
        <f>_xlfn.IFNA(VLOOKUP(A9993,list!B:C,2,FALSE),"")</f>
        <v/>
      </c>
      <c r="D9993" s="24" t="str">
        <f>_xlfn.IFNA(VLOOKUP(C9993,list!$G$2:$I$10,2,FALSE),"")</f>
        <v/>
      </c>
      <c r="E9993" s="24" t="str">
        <f>_xlfn.IFNA(VLOOKUP(C9993,list!G:I,3,FALSE),"")</f>
        <v/>
      </c>
      <c r="O9993" s="26" t="str">
        <f t="shared" si="782"/>
        <v/>
      </c>
      <c r="P9993" s="28" t="str">
        <f t="shared" si="786"/>
        <v/>
      </c>
      <c r="Q9993" s="24" t="str">
        <f t="shared" si="783"/>
        <v/>
      </c>
      <c r="R9993" s="24" t="str">
        <f t="shared" si="784"/>
        <v/>
      </c>
      <c r="S9993" s="27" t="str">
        <f t="shared" si="785"/>
        <v/>
      </c>
    </row>
    <row r="9994" spans="2:19" x14ac:dyDescent="0.3">
      <c r="B9994" s="24" t="str">
        <f>_xlfn.IFNA(VLOOKUP(A9994,list!B:C,2,FALSE),"")</f>
        <v/>
      </c>
      <c r="D9994" s="24" t="str">
        <f>_xlfn.IFNA(VLOOKUP(C9994,list!$G$2:$I$10,2,FALSE),"")</f>
        <v/>
      </c>
      <c r="E9994" s="24" t="str">
        <f>_xlfn.IFNA(VLOOKUP(C9994,list!G:I,3,FALSE),"")</f>
        <v/>
      </c>
      <c r="O9994" s="26" t="str">
        <f t="shared" si="782"/>
        <v/>
      </c>
      <c r="P9994" s="28" t="str">
        <f t="shared" si="786"/>
        <v/>
      </c>
      <c r="Q9994" s="24" t="str">
        <f t="shared" si="783"/>
        <v/>
      </c>
      <c r="R9994" s="24" t="str">
        <f t="shared" si="784"/>
        <v/>
      </c>
      <c r="S9994" s="27" t="str">
        <f t="shared" si="785"/>
        <v/>
      </c>
    </row>
    <row r="9995" spans="2:19" x14ac:dyDescent="0.3">
      <c r="B9995" s="24" t="str">
        <f>_xlfn.IFNA(VLOOKUP(A9995,list!B:C,2,FALSE),"")</f>
        <v/>
      </c>
      <c r="D9995" s="24" t="str">
        <f>_xlfn.IFNA(VLOOKUP(C9995,list!$G$2:$I$10,2,FALSE),"")</f>
        <v/>
      </c>
      <c r="E9995" s="24" t="str">
        <f>_xlfn.IFNA(VLOOKUP(C9995,list!G:I,3,FALSE),"")</f>
        <v/>
      </c>
      <c r="O9995" s="26" t="str">
        <f t="shared" si="782"/>
        <v/>
      </c>
      <c r="P9995" s="28" t="str">
        <f t="shared" si="786"/>
        <v/>
      </c>
      <c r="Q9995" s="24" t="str">
        <f t="shared" si="783"/>
        <v/>
      </c>
      <c r="R9995" s="24" t="str">
        <f t="shared" si="784"/>
        <v/>
      </c>
      <c r="S9995" s="27" t="str">
        <f t="shared" si="785"/>
        <v/>
      </c>
    </row>
    <row r="9996" spans="2:19" x14ac:dyDescent="0.3">
      <c r="B9996" s="24" t="str">
        <f>_xlfn.IFNA(VLOOKUP(A9996,list!B:C,2,FALSE),"")</f>
        <v/>
      </c>
      <c r="D9996" s="24" t="str">
        <f>_xlfn.IFNA(VLOOKUP(C9996,list!$G$2:$I$10,2,FALSE),"")</f>
        <v/>
      </c>
      <c r="E9996" s="24" t="str">
        <f>_xlfn.IFNA(VLOOKUP(C9996,list!G:I,3,FALSE),"")</f>
        <v/>
      </c>
      <c r="O9996" s="26" t="str">
        <f t="shared" si="782"/>
        <v/>
      </c>
      <c r="P9996" s="28" t="str">
        <f t="shared" si="786"/>
        <v/>
      </c>
      <c r="Q9996" s="24" t="str">
        <f t="shared" si="783"/>
        <v/>
      </c>
      <c r="R9996" s="24" t="str">
        <f t="shared" si="784"/>
        <v/>
      </c>
      <c r="S9996" s="27" t="str">
        <f t="shared" si="785"/>
        <v/>
      </c>
    </row>
    <row r="9997" spans="2:19" x14ac:dyDescent="0.3">
      <c r="B9997" s="24" t="str">
        <f>_xlfn.IFNA(VLOOKUP(A9997,list!B:C,2,FALSE),"")</f>
        <v/>
      </c>
      <c r="D9997" s="24" t="str">
        <f>_xlfn.IFNA(VLOOKUP(C9997,list!$G$2:$I$10,2,FALSE),"")</f>
        <v/>
      </c>
      <c r="E9997" s="24" t="str">
        <f>_xlfn.IFNA(VLOOKUP(C9997,list!G:I,3,FALSE),"")</f>
        <v/>
      </c>
      <c r="O9997" s="26" t="str">
        <f t="shared" si="782"/>
        <v/>
      </c>
      <c r="P9997" s="28" t="str">
        <f t="shared" si="786"/>
        <v/>
      </c>
      <c r="Q9997" s="24" t="str">
        <f t="shared" si="783"/>
        <v/>
      </c>
      <c r="R9997" s="24" t="str">
        <f t="shared" si="784"/>
        <v/>
      </c>
      <c r="S9997" s="27" t="str">
        <f t="shared" si="785"/>
        <v/>
      </c>
    </row>
    <row r="9998" spans="2:19" x14ac:dyDescent="0.3">
      <c r="B9998" s="24" t="str">
        <f>_xlfn.IFNA(VLOOKUP(A9998,list!B:C,2,FALSE),"")</f>
        <v/>
      </c>
      <c r="D9998" s="24" t="str">
        <f>_xlfn.IFNA(VLOOKUP(C9998,list!$G$2:$I$10,2,FALSE),"")</f>
        <v/>
      </c>
      <c r="E9998" s="24" t="str">
        <f>_xlfn.IFNA(VLOOKUP(C9998,list!G:I,3,FALSE),"")</f>
        <v/>
      </c>
      <c r="O9998" s="26" t="str">
        <f t="shared" si="782"/>
        <v/>
      </c>
      <c r="P9998" s="28" t="str">
        <f t="shared" si="786"/>
        <v/>
      </c>
      <c r="Q9998" s="24" t="str">
        <f t="shared" si="783"/>
        <v/>
      </c>
      <c r="R9998" s="24" t="str">
        <f t="shared" si="784"/>
        <v/>
      </c>
      <c r="S9998" s="27" t="str">
        <f t="shared" si="785"/>
        <v/>
      </c>
    </row>
    <row r="9999" spans="2:19" x14ac:dyDescent="0.3">
      <c r="B9999" s="24" t="str">
        <f>_xlfn.IFNA(VLOOKUP(A9999,list!B:C,2,FALSE),"")</f>
        <v/>
      </c>
      <c r="D9999" s="24" t="str">
        <f>_xlfn.IFNA(VLOOKUP(C9999,list!$G$2:$I$10,2,FALSE),"")</f>
        <v/>
      </c>
      <c r="E9999" s="24" t="str">
        <f>_xlfn.IFNA(VLOOKUP(C9999,list!G:I,3,FALSE),"")</f>
        <v/>
      </c>
      <c r="O9999" s="26" t="str">
        <f t="shared" si="782"/>
        <v/>
      </c>
      <c r="P9999" s="28" t="str">
        <f t="shared" si="786"/>
        <v/>
      </c>
      <c r="Q9999" s="24" t="str">
        <f t="shared" si="783"/>
        <v/>
      </c>
      <c r="R9999" s="24" t="str">
        <f t="shared" si="784"/>
        <v/>
      </c>
      <c r="S9999" s="27" t="str">
        <f t="shared" si="785"/>
        <v/>
      </c>
    </row>
    <row r="10000" spans="2:19" x14ac:dyDescent="0.3">
      <c r="B10000" s="24" t="str">
        <f>_xlfn.IFNA(VLOOKUP(A10000,list!B:C,2,FALSE),"")</f>
        <v/>
      </c>
      <c r="D10000" s="24" t="str">
        <f>_xlfn.IFNA(VLOOKUP(C10000,list!$G$2:$I$10,2,FALSE),"")</f>
        <v/>
      </c>
      <c r="E10000" s="24" t="str">
        <f>_xlfn.IFNA(VLOOKUP(C10000,list!G:I,3,FALSE),"")</f>
        <v/>
      </c>
      <c r="O10000" s="26" t="str">
        <f t="shared" si="782"/>
        <v/>
      </c>
      <c r="P10000" s="28" t="str">
        <f t="shared" si="786"/>
        <v/>
      </c>
      <c r="Q10000" s="24" t="str">
        <f t="shared" si="783"/>
        <v/>
      </c>
      <c r="R10000" s="24" t="str">
        <f t="shared" si="784"/>
        <v/>
      </c>
      <c r="S10000" s="27" t="str">
        <f t="shared" si="785"/>
        <v/>
      </c>
    </row>
    <row r="10001" spans="2:19" x14ac:dyDescent="0.3">
      <c r="B10001" s="24" t="str">
        <f>_xlfn.IFNA(VLOOKUP(A10001,list!B:C,2,FALSE),"")</f>
        <v/>
      </c>
      <c r="D10001" s="24" t="str">
        <f>_xlfn.IFNA(VLOOKUP(C10001,list!$G$2:$I$10,2,FALSE),"")</f>
        <v/>
      </c>
      <c r="E10001" s="24" t="str">
        <f>_xlfn.IFNA(VLOOKUP(C10001,list!G:I,3,FALSE),"")</f>
        <v/>
      </c>
      <c r="O10001" s="26" t="str">
        <f t="shared" si="782"/>
        <v/>
      </c>
      <c r="P10001" s="28" t="str">
        <f t="shared" si="786"/>
        <v/>
      </c>
      <c r="Q10001" s="24" t="str">
        <f t="shared" si="783"/>
        <v/>
      </c>
      <c r="R10001" s="24" t="str">
        <f t="shared" si="784"/>
        <v/>
      </c>
      <c r="S10001" s="27" t="str">
        <f t="shared" si="785"/>
        <v/>
      </c>
    </row>
  </sheetData>
  <dataValidations count="5">
    <dataValidation type="list" allowBlank="1" showInputMessage="1" showErrorMessage="1" sqref="F2:F10001" xr:uid="{94028FC8-4014-46D8-A62B-4A04183C129C}">
      <formula1>"Shipped, Planned"</formula1>
    </dataValidation>
    <dataValidation type="list" allowBlank="1" showInputMessage="1" showErrorMessage="1" sqref="I2:I10001" xr:uid="{139B7CEA-A571-406A-A272-4384848748E4}">
      <formula1>"Bilateral donation, UNICEF-COVAX"</formula1>
    </dataValidation>
    <dataValidation type="list" allowBlank="1" showInputMessage="1" showErrorMessage="1" sqref="A2:A10001" xr:uid="{FB35B125-051C-4487-8BB3-C382A38C42E9}">
      <formula1>counties</formula1>
    </dataValidation>
    <dataValidation type="list" allowBlank="1" showInputMessage="1" showErrorMessage="1" sqref="C2:C10001" xr:uid="{774D1401-7F0C-442A-A199-7F928608D6CD}">
      <formula1>vendors</formula1>
    </dataValidation>
    <dataValidation type="list" allowBlank="1" showInputMessage="1" showErrorMessage="1" sqref="M2:M10001" xr:uid="{45353096-11A7-4E9A-8E26-199A2CF2EEF2}">
      <formula1>"Yes, No"</formula1>
    </dataValidation>
  </dataValidations>
  <hyperlinks>
    <hyperlink ref="N5" r:id="rId1" xr:uid="{4BDAA5FF-2314-4028-B988-418F930F186B}"/>
  </hyperlinks>
  <pageMargins left="0.7" right="0.7" top="0.75" bottom="0.75" header="0.3" footer="0.3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42B30-14F4-4BE2-B399-8B9B8F74F70A}">
  <sheetPr filterMode="1"/>
  <dimension ref="A1:AF901"/>
  <sheetViews>
    <sheetView showGridLines="0" zoomScale="110" zoomScaleNormal="110" workbookViewId="0">
      <pane xSplit="4" ySplit="1" topLeftCell="E2" activePane="bottomRight" state="frozen"/>
      <selection pane="topRight" activeCell="F1" sqref="F1"/>
      <selection pane="bottomLeft" activeCell="A2" sqref="A2"/>
      <selection pane="bottomRight" activeCell="B78" sqref="B78"/>
    </sheetView>
  </sheetViews>
  <sheetFormatPr defaultColWidth="9.1796875" defaultRowHeight="14.5" x14ac:dyDescent="0.35"/>
  <cols>
    <col min="1" max="1" width="9.1796875" style="46"/>
    <col min="2" max="2" width="9" style="46" bestFit="1" customWidth="1"/>
    <col min="3" max="3" width="11.54296875" style="46" customWidth="1"/>
    <col min="4" max="4" width="12.1796875" style="46" bestFit="1" customWidth="1"/>
    <col min="5" max="5" width="7.36328125" style="46" bestFit="1" customWidth="1"/>
    <col min="6" max="6" width="15" style="46" bestFit="1" customWidth="1"/>
    <col min="7" max="7" width="14.81640625" style="46" bestFit="1" customWidth="1"/>
    <col min="8" max="8" width="14" style="46" customWidth="1"/>
    <col min="9" max="9" width="14.81640625" style="46" bestFit="1" customWidth="1"/>
    <col min="10" max="10" width="14" style="46" customWidth="1"/>
    <col min="11" max="11" width="11.26953125" style="46" customWidth="1"/>
    <col min="12" max="12" width="14.453125" style="46" bestFit="1" customWidth="1"/>
    <col min="13" max="13" width="14.1796875" style="46" bestFit="1" customWidth="1"/>
    <col min="14" max="15" width="13.54296875" style="46" customWidth="1"/>
    <col min="16" max="16" width="13.54296875" style="46" hidden="1" customWidth="1"/>
    <col min="17" max="17" width="13.54296875" style="46" customWidth="1"/>
    <col min="18" max="18" width="11.1796875" style="46" bestFit="1" customWidth="1"/>
    <col min="19" max="19" width="3.54296875" style="46" customWidth="1"/>
    <col min="20" max="21" width="12.81640625" style="46" bestFit="1" customWidth="1"/>
    <col min="22" max="22" width="11.54296875" style="46" customWidth="1"/>
    <col min="23" max="23" width="13.81640625" style="46" customWidth="1"/>
    <col min="24" max="24" width="13.54296875" style="46" customWidth="1"/>
    <col min="25" max="25" width="12.453125" style="46" bestFit="1" customWidth="1"/>
    <col min="26" max="26" width="3.54296875" style="46" customWidth="1"/>
    <col min="27" max="28" width="12.81640625" style="46" bestFit="1" customWidth="1"/>
    <col min="29" max="29" width="11.54296875" style="46" customWidth="1"/>
    <col min="30" max="30" width="12.453125" style="46" bestFit="1" customWidth="1"/>
    <col min="31" max="31" width="13.54296875" style="46" customWidth="1"/>
    <col min="32" max="32" width="12.453125" style="46" bestFit="1" customWidth="1"/>
    <col min="33" max="16384" width="9.1796875" style="46"/>
  </cols>
  <sheetData>
    <row r="1" spans="1:32" s="19" customFormat="1" ht="52" thickBot="1" x14ac:dyDescent="0.4">
      <c r="A1" s="31" t="s">
        <v>0</v>
      </c>
      <c r="B1" s="32" t="s">
        <v>585</v>
      </c>
      <c r="C1" s="32" t="s">
        <v>725</v>
      </c>
      <c r="D1" s="32" t="s">
        <v>730</v>
      </c>
      <c r="E1" s="32" t="s">
        <v>731</v>
      </c>
      <c r="F1" s="32" t="s">
        <v>619</v>
      </c>
      <c r="G1" s="32" t="s">
        <v>586</v>
      </c>
      <c r="H1" s="32" t="s">
        <v>587</v>
      </c>
      <c r="I1" s="32" t="s">
        <v>588</v>
      </c>
      <c r="J1" s="32" t="s">
        <v>591</v>
      </c>
      <c r="K1" s="32" t="s">
        <v>589</v>
      </c>
      <c r="L1" s="32" t="s">
        <v>574</v>
      </c>
      <c r="M1" s="32" t="s">
        <v>590</v>
      </c>
      <c r="N1" s="32" t="s">
        <v>581</v>
      </c>
      <c r="O1" s="32" t="s">
        <v>584</v>
      </c>
      <c r="P1" s="32" t="s">
        <v>582</v>
      </c>
      <c r="Q1" s="32" t="s">
        <v>572</v>
      </c>
      <c r="R1" s="32" t="s">
        <v>583</v>
      </c>
      <c r="S1" s="33" t="s">
        <v>592</v>
      </c>
      <c r="T1" s="32" t="s">
        <v>602</v>
      </c>
      <c r="U1" s="32" t="s">
        <v>603</v>
      </c>
      <c r="V1" s="32" t="s">
        <v>604</v>
      </c>
      <c r="W1" s="32" t="s">
        <v>605</v>
      </c>
      <c r="X1" s="32" t="s">
        <v>606</v>
      </c>
      <c r="Y1" s="32" t="s">
        <v>607</v>
      </c>
      <c r="Z1" s="33" t="s">
        <v>601</v>
      </c>
      <c r="AA1" s="32" t="s">
        <v>608</v>
      </c>
      <c r="AB1" s="32" t="s">
        <v>609</v>
      </c>
      <c r="AC1" s="32" t="s">
        <v>610</v>
      </c>
      <c r="AD1" s="32" t="s">
        <v>611</v>
      </c>
      <c r="AE1" s="32" t="s">
        <v>612</v>
      </c>
      <c r="AF1" s="34" t="s">
        <v>613</v>
      </c>
    </row>
    <row r="2" spans="1:32" ht="15" thickTop="1" x14ac:dyDescent="0.35">
      <c r="A2" s="35" t="str">
        <f>Start!C$9</f>
        <v>Niger (the)</v>
      </c>
      <c r="B2" s="36" t="str">
        <f>VLOOKUP(A2,list!$B$2:$C$250,2,FALSE)</f>
        <v>NER</v>
      </c>
      <c r="C2" s="37">
        <v>44197</v>
      </c>
      <c r="D2" s="36" t="str">
        <f>IF(Start!$B$16="","",Start!$B$16)</f>
        <v>Pfizer</v>
      </c>
      <c r="E2" s="36" t="str">
        <f>IFERROR(VLOOKUP(D2,Start!B$15:C$30,2,FALSE),"")</f>
        <v>Yes</v>
      </c>
      <c r="F2" s="38">
        <v>200000</v>
      </c>
      <c r="G2" s="38">
        <v>10000</v>
      </c>
      <c r="H2" s="38">
        <v>8000</v>
      </c>
      <c r="I2" s="39">
        <f t="shared" ref="I2:I46" si="0">SUM(G2:H2)</f>
        <v>18000</v>
      </c>
      <c r="J2" s="40">
        <v>2.7777777777777776E-2</v>
      </c>
      <c r="K2" s="41">
        <f>IFERROR(J2*I2,0)</f>
        <v>500</v>
      </c>
      <c r="L2" s="41">
        <f>SUM(I2,K2)</f>
        <v>18500</v>
      </c>
      <c r="M2" s="38"/>
      <c r="N2" s="41">
        <f>SUMIFS('Shipments data'!G:G,'Shipments data'!E:E,'Supply Planning Data'!D2,'Shipments data'!A:A,'Supply Planning Data'!A2,'Shipments data'!O:O,'Supply Planning Data'!C2,'Shipments data'!F:F,"Shipped")</f>
        <v>0</v>
      </c>
      <c r="O2" s="42">
        <f>SUMIFS('Shipments data'!G:G,'Shipments data'!E:E,'Supply Planning Data'!D2,'Shipments data'!A:A,'Supply Planning Data'!A2,'Shipments data'!O:O,'Supply Planning Data'!C2,'Shipments data'!F:F,"Planned")</f>
        <v>0</v>
      </c>
      <c r="P2" s="41">
        <f>SUMIFS('Shipments data'!G:G,'Shipments data'!E:E,'Supply Planning Data'!D2,'Shipments data'!A:A,'Supply Planning Data'!A2,'Shipments data'!F:F,"Shipped",'Shipments data'!H:H,"&lt;"&amp;'Supply Planning Data'!C17,'Shipments data'!S:S,"&lt;"&amp;'Supply Planning Data'!C17)</f>
        <v>0</v>
      </c>
      <c r="Q2" s="41"/>
      <c r="R2" s="41">
        <f t="shared" ref="R2:R33" si="1">IF(F2-L2+M2+N2-Q2&lt;0,0,F2-L2+M2+N2-Q2)</f>
        <v>181500</v>
      </c>
      <c r="S2" s="43"/>
      <c r="T2" s="39">
        <f>$F2</f>
        <v>200000</v>
      </c>
      <c r="U2" s="38"/>
      <c r="V2" s="40"/>
      <c r="W2" s="39">
        <f t="shared" ref="W2:W33" si="2">IFERROR(V2*U2,0)+U2</f>
        <v>0</v>
      </c>
      <c r="X2" s="44"/>
      <c r="Y2" s="39">
        <f>IF($T2+$X2-$W2&lt;0,0,$T2+$X2-$W2)</f>
        <v>200000</v>
      </c>
      <c r="Z2" s="43"/>
      <c r="AA2" s="39">
        <f>$F2</f>
        <v>200000</v>
      </c>
      <c r="AB2" s="38"/>
      <c r="AC2" s="40"/>
      <c r="AD2" s="39">
        <f t="shared" ref="AD2:AD33" si="3">IFERROR(AC2*AB2,0)+AB2</f>
        <v>0</v>
      </c>
      <c r="AE2" s="44"/>
      <c r="AF2" s="45">
        <f>IF($T2+$X2-$W2&lt;0,0,$T2+$X2-$W2)</f>
        <v>200000</v>
      </c>
    </row>
    <row r="3" spans="1:32" x14ac:dyDescent="0.35">
      <c r="A3" s="47" t="str">
        <f>Start!C$9</f>
        <v>Niger (the)</v>
      </c>
      <c r="B3" s="48" t="str">
        <f>VLOOKUP(A3,list!B:C,2,FALSE)</f>
        <v>NER</v>
      </c>
      <c r="C3" s="49">
        <v>44197</v>
      </c>
      <c r="D3" s="36" t="str">
        <f>IF(Start!$B$17="","",Start!$B$17)</f>
        <v>Moderna</v>
      </c>
      <c r="E3" s="36" t="str">
        <f>IFERROR(VLOOKUP(D3,Start!B$15:C$30,2,FALSE),"")</f>
        <v>Yes</v>
      </c>
      <c r="F3" s="50">
        <v>300000</v>
      </c>
      <c r="G3" s="50">
        <v>12000</v>
      </c>
      <c r="H3" s="50">
        <v>8000</v>
      </c>
      <c r="I3" s="39">
        <f t="shared" si="0"/>
        <v>20000</v>
      </c>
      <c r="J3" s="40">
        <v>3.1578947368421054E-2</v>
      </c>
      <c r="K3" s="41">
        <f t="shared" ref="K3:K33" si="4">IFERROR(J3*I3,0)</f>
        <v>631.57894736842104</v>
      </c>
      <c r="L3" s="41">
        <f t="shared" ref="L3:L16" si="5">SUM(I3,K3)</f>
        <v>20631.57894736842</v>
      </c>
      <c r="M3" s="50"/>
      <c r="N3" s="51">
        <f>SUMIFS('Shipments data'!G:G,'Shipments data'!E:E,'Supply Planning Data'!D3,'Shipments data'!A:A,'Supply Planning Data'!A3,'Shipments data'!O:O,'Supply Planning Data'!C3,'Shipments data'!F:F,"Shipped")</f>
        <v>0</v>
      </c>
      <c r="O3" s="52">
        <f>SUMIFS('Shipments data'!G:G,'Shipments data'!E:E,'Supply Planning Data'!D3,'Shipments data'!A:A,'Supply Planning Data'!A3,'Shipments data'!O:O,'Supply Planning Data'!C3,'Shipments data'!F:F,"Planned")</f>
        <v>0</v>
      </c>
      <c r="P3" s="51">
        <f>SUMIFS('Shipments data'!G:G,'Shipments data'!E:E,'Supply Planning Data'!D3,'Shipments data'!A:A,'Supply Planning Data'!A3,'Shipments data'!F:F,"Shipped",'Shipments data'!H:H,"&lt;"&amp;'Supply Planning Data'!C18,'Shipments data'!S:S,"&lt;"&amp;'Supply Planning Data'!C18)</f>
        <v>0</v>
      </c>
      <c r="Q3" s="51"/>
      <c r="R3" s="51">
        <f t="shared" si="1"/>
        <v>279368.42105263157</v>
      </c>
      <c r="S3" s="53"/>
      <c r="T3" s="54">
        <f t="shared" ref="T3:T16" si="6">$F3</f>
        <v>300000</v>
      </c>
      <c r="U3" s="50"/>
      <c r="V3" s="40"/>
      <c r="W3" s="54">
        <f t="shared" si="2"/>
        <v>0</v>
      </c>
      <c r="X3" s="55"/>
      <c r="Y3" s="39">
        <f t="shared" ref="Y3:Y46" si="7">IF($T3+$X3-$W3&lt;0,0,$T3+$X3-$W3)</f>
        <v>300000</v>
      </c>
      <c r="Z3" s="53"/>
      <c r="AA3" s="54">
        <f t="shared" ref="AA3:AA16" si="8">$F3</f>
        <v>300000</v>
      </c>
      <c r="AB3" s="50"/>
      <c r="AC3" s="40"/>
      <c r="AD3" s="54">
        <f t="shared" si="3"/>
        <v>0</v>
      </c>
      <c r="AE3" s="55"/>
      <c r="AF3" s="45">
        <f t="shared" ref="AF3:AF46" si="9">IF($T3+$X3-$W3&lt;0,0,$T3+$X3-$W3)</f>
        <v>300000</v>
      </c>
    </row>
    <row r="4" spans="1:32" x14ac:dyDescent="0.35">
      <c r="A4" s="47" t="str">
        <f>Start!C$9</f>
        <v>Niger (the)</v>
      </c>
      <c r="B4" s="48" t="str">
        <f>VLOOKUP(A4,list!B:C,2,FALSE)</f>
        <v>NER</v>
      </c>
      <c r="C4" s="37">
        <v>44197</v>
      </c>
      <c r="D4" s="36" t="str">
        <f>IF(Start!$B$18="","",Start!$B$18)</f>
        <v>AstraZeneca</v>
      </c>
      <c r="E4" s="36" t="str">
        <f>IFERROR(VLOOKUP(D4,Start!B$15:C$30,2,FALSE),"")</f>
        <v>Yes</v>
      </c>
      <c r="F4" s="50">
        <v>400000</v>
      </c>
      <c r="G4" s="50">
        <v>14000</v>
      </c>
      <c r="H4" s="38">
        <v>8000</v>
      </c>
      <c r="I4" s="39">
        <f t="shared" si="0"/>
        <v>22000</v>
      </c>
      <c r="J4" s="40">
        <v>3.5000000000000003E-2</v>
      </c>
      <c r="K4" s="41">
        <f t="shared" ref="K4:K16" si="10">IFERROR(J4*I4,0)</f>
        <v>770.00000000000011</v>
      </c>
      <c r="L4" s="41">
        <f t="shared" si="5"/>
        <v>22770</v>
      </c>
      <c r="M4" s="50"/>
      <c r="N4" s="51">
        <f>SUMIFS('Shipments data'!G:G,'Shipments data'!E:E,'Supply Planning Data'!D4,'Shipments data'!A:A,'Supply Planning Data'!A4,'Shipments data'!O:O,'Supply Planning Data'!C4,'Shipments data'!F:F,"Shipped")</f>
        <v>0</v>
      </c>
      <c r="O4" s="52">
        <f>SUMIFS('Shipments data'!G:G,'Shipments data'!E:E,'Supply Planning Data'!D4,'Shipments data'!A:A,'Supply Planning Data'!A4,'Shipments data'!O:O,'Supply Planning Data'!C4,'Shipments data'!F:F,"Planned")</f>
        <v>0</v>
      </c>
      <c r="P4" s="51">
        <f>SUMIFS('Shipments data'!G:G,'Shipments data'!E:E,'Supply Planning Data'!D4,'Shipments data'!A:A,'Supply Planning Data'!A4,'Shipments data'!F:F,"Shipped",'Shipments data'!H:H,"&lt;"&amp;'Supply Planning Data'!C19,'Shipments data'!S:S,"&lt;"&amp;'Supply Planning Data'!C19)</f>
        <v>0</v>
      </c>
      <c r="Q4" s="51"/>
      <c r="R4" s="51">
        <f t="shared" ref="R4:R16" si="11">IF(F4-L4+M4+N4-Q4&lt;0,0,F4-L4+M4+N4-Q4)</f>
        <v>377230</v>
      </c>
      <c r="S4" s="53"/>
      <c r="T4" s="54">
        <f t="shared" si="6"/>
        <v>400000</v>
      </c>
      <c r="U4" s="50"/>
      <c r="V4" s="40"/>
      <c r="W4" s="54">
        <f t="shared" ref="W4:W16" si="12">IFERROR(V4*U4,0)+U4</f>
        <v>0</v>
      </c>
      <c r="X4" s="55"/>
      <c r="Y4" s="39">
        <f t="shared" si="7"/>
        <v>400000</v>
      </c>
      <c r="Z4" s="53"/>
      <c r="AA4" s="54">
        <f t="shared" si="8"/>
        <v>400000</v>
      </c>
      <c r="AB4" s="50"/>
      <c r="AC4" s="40"/>
      <c r="AD4" s="54">
        <f t="shared" ref="AD4:AD16" si="13">IFERROR(AC4*AB4,0)+AB4</f>
        <v>0</v>
      </c>
      <c r="AE4" s="55"/>
      <c r="AF4" s="45">
        <f t="shared" si="9"/>
        <v>400000</v>
      </c>
    </row>
    <row r="5" spans="1:32" x14ac:dyDescent="0.35">
      <c r="A5" s="47" t="str">
        <f>Start!C$9</f>
        <v>Niger (the)</v>
      </c>
      <c r="B5" s="48" t="str">
        <f>VLOOKUP(A5,list!B:C,2,FALSE)</f>
        <v>NER</v>
      </c>
      <c r="C5" s="49">
        <v>44197</v>
      </c>
      <c r="D5" s="36" t="str">
        <f>IF(Start!$B$19="","",Start!$B$19)</f>
        <v>J&amp;J</v>
      </c>
      <c r="E5" s="36" t="str">
        <f>IFERROR(VLOOKUP(D5,Start!B$15:C$30,2,FALSE),"")</f>
        <v>Yes</v>
      </c>
      <c r="F5" s="50">
        <v>400000</v>
      </c>
      <c r="G5" s="50">
        <v>14000</v>
      </c>
      <c r="H5" s="50">
        <v>8000</v>
      </c>
      <c r="I5" s="39">
        <f t="shared" si="0"/>
        <v>22000</v>
      </c>
      <c r="J5" s="40">
        <v>3.8421052631579002E-2</v>
      </c>
      <c r="K5" s="41">
        <f t="shared" si="10"/>
        <v>845.26315789473801</v>
      </c>
      <c r="L5" s="41">
        <f t="shared" si="5"/>
        <v>22845.263157894737</v>
      </c>
      <c r="M5" s="50"/>
      <c r="N5" s="51">
        <f>SUMIFS('Shipments data'!G:G,'Shipments data'!E:E,'Supply Planning Data'!D5,'Shipments data'!A:A,'Supply Planning Data'!A5,'Shipments data'!O:O,'Supply Planning Data'!C5,'Shipments data'!F:F,"Shipped")</f>
        <v>0</v>
      </c>
      <c r="O5" s="52">
        <f>SUMIFS('Shipments data'!G:G,'Shipments data'!E:E,'Supply Planning Data'!D5,'Shipments data'!A:A,'Supply Planning Data'!A5,'Shipments data'!O:O,'Supply Planning Data'!C5,'Shipments data'!F:F,"Planned")</f>
        <v>0</v>
      </c>
      <c r="P5" s="51">
        <f>SUMIFS('Shipments data'!G:G,'Shipments data'!E:E,'Supply Planning Data'!D5,'Shipments data'!A:A,'Supply Planning Data'!A5,'Shipments data'!F:F,"Shipped",'Shipments data'!H:H,"&lt;"&amp;'Supply Planning Data'!C20,'Shipments data'!S:S,"&lt;"&amp;'Supply Planning Data'!C20)</f>
        <v>0</v>
      </c>
      <c r="Q5" s="51"/>
      <c r="R5" s="51">
        <f t="shared" si="11"/>
        <v>377154.73684210528</v>
      </c>
      <c r="S5" s="53"/>
      <c r="T5" s="54">
        <f t="shared" si="6"/>
        <v>400000</v>
      </c>
      <c r="U5" s="50"/>
      <c r="V5" s="40"/>
      <c r="W5" s="54">
        <f t="shared" si="12"/>
        <v>0</v>
      </c>
      <c r="X5" s="55"/>
      <c r="Y5" s="39">
        <f t="shared" si="7"/>
        <v>400000</v>
      </c>
      <c r="Z5" s="53"/>
      <c r="AA5" s="54">
        <f t="shared" si="8"/>
        <v>400000</v>
      </c>
      <c r="AB5" s="50"/>
      <c r="AC5" s="40"/>
      <c r="AD5" s="54">
        <f t="shared" si="13"/>
        <v>0</v>
      </c>
      <c r="AE5" s="55"/>
      <c r="AF5" s="45">
        <f t="shared" si="9"/>
        <v>400000</v>
      </c>
    </row>
    <row r="6" spans="1:32" x14ac:dyDescent="0.35">
      <c r="A6" s="47" t="str">
        <f>Start!C$9</f>
        <v>Niger (the)</v>
      </c>
      <c r="B6" s="48" t="str">
        <f>VLOOKUP(A6,list!B:C,2,FALSE)</f>
        <v>NER</v>
      </c>
      <c r="C6" s="37">
        <v>44197</v>
      </c>
      <c r="D6" s="36" t="str">
        <f>IF(Start!$B$20="","",Start!$B$20)</f>
        <v>Sinopharm</v>
      </c>
      <c r="E6" s="36" t="str">
        <f>IFERROR(VLOOKUP(D6,Start!B$15:C$30,2,FALSE),"")</f>
        <v>Yes</v>
      </c>
      <c r="F6" s="50">
        <v>400000</v>
      </c>
      <c r="G6" s="50">
        <v>14000</v>
      </c>
      <c r="H6" s="38">
        <v>8000</v>
      </c>
      <c r="I6" s="39">
        <f t="shared" si="0"/>
        <v>22000</v>
      </c>
      <c r="J6" s="40">
        <v>4.1842105263157903E-2</v>
      </c>
      <c r="K6" s="41">
        <f t="shared" si="10"/>
        <v>920.52631578947387</v>
      </c>
      <c r="L6" s="41">
        <f t="shared" si="5"/>
        <v>22920.526315789473</v>
      </c>
      <c r="M6" s="50"/>
      <c r="N6" s="51">
        <f>SUMIFS('Shipments data'!G:G,'Shipments data'!E:E,'Supply Planning Data'!D6,'Shipments data'!A:A,'Supply Planning Data'!A6,'Shipments data'!O:O,'Supply Planning Data'!C6,'Shipments data'!F:F,"Shipped")</f>
        <v>0</v>
      </c>
      <c r="O6" s="52">
        <f>SUMIFS('Shipments data'!G:G,'Shipments data'!E:E,'Supply Planning Data'!D6,'Shipments data'!A:A,'Supply Planning Data'!A6,'Shipments data'!O:O,'Supply Planning Data'!C6,'Shipments data'!F:F,"Planned")</f>
        <v>0</v>
      </c>
      <c r="P6" s="51">
        <f>SUMIFS('Shipments data'!G:G,'Shipments data'!E:E,'Supply Planning Data'!D6,'Shipments data'!A:A,'Supply Planning Data'!A6,'Shipments data'!F:F,"Shipped",'Shipments data'!H:H,"&lt;"&amp;'Supply Planning Data'!C21,'Shipments data'!S:S,"&lt;"&amp;'Supply Planning Data'!C21)</f>
        <v>0</v>
      </c>
      <c r="Q6" s="51"/>
      <c r="R6" s="51">
        <f t="shared" si="11"/>
        <v>377079.4736842105</v>
      </c>
      <c r="S6" s="53"/>
      <c r="T6" s="54">
        <f t="shared" si="6"/>
        <v>400000</v>
      </c>
      <c r="U6" s="50"/>
      <c r="V6" s="40"/>
      <c r="W6" s="54">
        <f t="shared" si="12"/>
        <v>0</v>
      </c>
      <c r="X6" s="55"/>
      <c r="Y6" s="39">
        <f t="shared" si="7"/>
        <v>400000</v>
      </c>
      <c r="Z6" s="53"/>
      <c r="AA6" s="54">
        <f t="shared" si="8"/>
        <v>400000</v>
      </c>
      <c r="AB6" s="50"/>
      <c r="AC6" s="40"/>
      <c r="AD6" s="54">
        <f t="shared" si="13"/>
        <v>0</v>
      </c>
      <c r="AE6" s="55"/>
      <c r="AF6" s="45">
        <f t="shared" si="9"/>
        <v>400000</v>
      </c>
    </row>
    <row r="7" spans="1:32" x14ac:dyDescent="0.35">
      <c r="A7" s="47" t="str">
        <f>Start!C$9</f>
        <v>Niger (the)</v>
      </c>
      <c r="B7" s="48" t="str">
        <f>VLOOKUP(A7,list!B:C,2,FALSE)</f>
        <v>NER</v>
      </c>
      <c r="C7" s="49">
        <v>44197</v>
      </c>
      <c r="D7" s="36" t="str">
        <f>IF(Start!$B$21="","",Start!$B$21)</f>
        <v>Sinovac</v>
      </c>
      <c r="E7" s="36" t="str">
        <f>IFERROR(VLOOKUP(D7,Start!B$15:C$30,2,FALSE),"")</f>
        <v>Yes</v>
      </c>
      <c r="F7" s="50">
        <v>400000</v>
      </c>
      <c r="G7" s="50">
        <v>14000</v>
      </c>
      <c r="H7" s="50">
        <v>8000</v>
      </c>
      <c r="I7" s="39">
        <f t="shared" si="0"/>
        <v>22000</v>
      </c>
      <c r="J7" s="40">
        <v>4.5263157894736901E-2</v>
      </c>
      <c r="K7" s="41">
        <f t="shared" si="10"/>
        <v>995.78947368421177</v>
      </c>
      <c r="L7" s="41">
        <f t="shared" si="5"/>
        <v>22995.789473684214</v>
      </c>
      <c r="M7" s="50"/>
      <c r="N7" s="51">
        <f>SUMIFS('Shipments data'!G:G,'Shipments data'!E:E,'Supply Planning Data'!D7,'Shipments data'!A:A,'Supply Planning Data'!A7,'Shipments data'!O:O,'Supply Planning Data'!C7,'Shipments data'!F:F,"Shipped")</f>
        <v>0</v>
      </c>
      <c r="O7" s="52">
        <f>SUMIFS('Shipments data'!G:G,'Shipments data'!E:E,'Supply Planning Data'!D7,'Shipments data'!A:A,'Supply Planning Data'!A7,'Shipments data'!O:O,'Supply Planning Data'!C7,'Shipments data'!F:F,"Planned")</f>
        <v>0</v>
      </c>
      <c r="P7" s="51">
        <f>SUMIFS('Shipments data'!G:G,'Shipments data'!E:E,'Supply Planning Data'!D7,'Shipments data'!A:A,'Supply Planning Data'!A7,'Shipments data'!F:F,"Shipped",'Shipments data'!H:H,"&lt;"&amp;'Supply Planning Data'!C22,'Shipments data'!S:S,"&lt;"&amp;'Supply Planning Data'!C22)</f>
        <v>0</v>
      </c>
      <c r="Q7" s="51"/>
      <c r="R7" s="51">
        <f t="shared" si="11"/>
        <v>377004.21052631579</v>
      </c>
      <c r="S7" s="53"/>
      <c r="T7" s="54">
        <f t="shared" si="6"/>
        <v>400000</v>
      </c>
      <c r="U7" s="50"/>
      <c r="V7" s="40"/>
      <c r="W7" s="54">
        <f t="shared" si="12"/>
        <v>0</v>
      </c>
      <c r="X7" s="55"/>
      <c r="Y7" s="39">
        <f t="shared" si="7"/>
        <v>400000</v>
      </c>
      <c r="Z7" s="53"/>
      <c r="AA7" s="54">
        <f t="shared" si="8"/>
        <v>400000</v>
      </c>
      <c r="AB7" s="50"/>
      <c r="AC7" s="40"/>
      <c r="AD7" s="54">
        <f t="shared" si="13"/>
        <v>0</v>
      </c>
      <c r="AE7" s="55"/>
      <c r="AF7" s="45">
        <f t="shared" si="9"/>
        <v>400000</v>
      </c>
    </row>
    <row r="8" spans="1:32" x14ac:dyDescent="0.35">
      <c r="A8" s="47" t="str">
        <f>Start!C$9</f>
        <v>Niger (the)</v>
      </c>
      <c r="B8" s="48" t="str">
        <f>VLOOKUP(A8,list!B:C,2,FALSE)</f>
        <v>NER</v>
      </c>
      <c r="C8" s="49">
        <v>44197</v>
      </c>
      <c r="D8" s="36" t="str">
        <f>IF(Start!$B$22="","",Start!$B$22)</f>
        <v>Sputnik V</v>
      </c>
      <c r="E8" s="36" t="str">
        <f>IFERROR(VLOOKUP(D8,Start!B$15:C$30,2,FALSE),"")</f>
        <v>Yes</v>
      </c>
      <c r="F8" s="50">
        <v>400000</v>
      </c>
      <c r="G8" s="50">
        <v>14000</v>
      </c>
      <c r="H8" s="38">
        <v>8000</v>
      </c>
      <c r="I8" s="39">
        <f t="shared" si="0"/>
        <v>22000</v>
      </c>
      <c r="J8" s="40">
        <v>4.8684210526315802E-2</v>
      </c>
      <c r="K8" s="41">
        <f t="shared" si="10"/>
        <v>1071.0526315789477</v>
      </c>
      <c r="L8" s="41">
        <f t="shared" si="5"/>
        <v>23071.052631578947</v>
      </c>
      <c r="M8" s="50"/>
      <c r="N8" s="51">
        <f>SUMIFS('Shipments data'!G:G,'Shipments data'!E:E,'Supply Planning Data'!D8,'Shipments data'!A:A,'Supply Planning Data'!A8,'Shipments data'!O:O,'Supply Planning Data'!C8,'Shipments data'!F:F,"Shipped")</f>
        <v>0</v>
      </c>
      <c r="O8" s="52">
        <f>SUMIFS('Shipments data'!G:G,'Shipments data'!E:E,'Supply Planning Data'!D8,'Shipments data'!A:A,'Supply Planning Data'!A8,'Shipments data'!O:O,'Supply Planning Data'!C8,'Shipments data'!F:F,"Planned")</f>
        <v>0</v>
      </c>
      <c r="P8" s="51">
        <f>SUMIFS('Shipments data'!G:G,'Shipments data'!E:E,'Supply Planning Data'!D8,'Shipments data'!A:A,'Supply Planning Data'!A8,'Shipments data'!F:F,"Shipped",'Shipments data'!H:H,"&lt;"&amp;'Supply Planning Data'!C23,'Shipments data'!S:S,"&lt;"&amp;'Supply Planning Data'!C23)</f>
        <v>0</v>
      </c>
      <c r="Q8" s="51"/>
      <c r="R8" s="51">
        <f t="shared" si="11"/>
        <v>376928.94736842107</v>
      </c>
      <c r="S8" s="53"/>
      <c r="T8" s="54">
        <f t="shared" si="6"/>
        <v>400000</v>
      </c>
      <c r="U8" s="50"/>
      <c r="V8" s="40"/>
      <c r="W8" s="54">
        <f t="shared" si="12"/>
        <v>0</v>
      </c>
      <c r="X8" s="55"/>
      <c r="Y8" s="39">
        <f t="shared" si="7"/>
        <v>400000</v>
      </c>
      <c r="Z8" s="53"/>
      <c r="AA8" s="54">
        <f t="shared" si="8"/>
        <v>400000</v>
      </c>
      <c r="AB8" s="50"/>
      <c r="AC8" s="40"/>
      <c r="AD8" s="54">
        <f t="shared" si="13"/>
        <v>0</v>
      </c>
      <c r="AE8" s="55"/>
      <c r="AF8" s="45">
        <f t="shared" si="9"/>
        <v>400000</v>
      </c>
    </row>
    <row r="9" spans="1:32" x14ac:dyDescent="0.35">
      <c r="A9" s="47" t="str">
        <f>Start!C$9</f>
        <v>Niger (the)</v>
      </c>
      <c r="B9" s="48" t="str">
        <f>VLOOKUP(A9,list!B:C,2,FALSE)</f>
        <v>NER</v>
      </c>
      <c r="C9" s="37">
        <v>44197</v>
      </c>
      <c r="D9" s="36" t="str">
        <f>IF(Start!$B$23="","",Start!$B$23)</f>
        <v>Sputnik Light</v>
      </c>
      <c r="E9" s="36" t="str">
        <f>IFERROR(VLOOKUP(D9,Start!B$15:C$30,2,FALSE),"")</f>
        <v>Yes</v>
      </c>
      <c r="F9" s="50">
        <v>400000</v>
      </c>
      <c r="G9" s="50">
        <v>14000</v>
      </c>
      <c r="H9" s="50">
        <v>8000</v>
      </c>
      <c r="I9" s="39">
        <f t="shared" si="0"/>
        <v>22000</v>
      </c>
      <c r="J9" s="40">
        <v>5.21052631578948E-2</v>
      </c>
      <c r="K9" s="41">
        <f t="shared" si="10"/>
        <v>1146.3157894736855</v>
      </c>
      <c r="L9" s="41">
        <f t="shared" si="5"/>
        <v>23146.315789473687</v>
      </c>
      <c r="M9" s="50"/>
      <c r="N9" s="51">
        <f>SUMIFS('Shipments data'!G:G,'Shipments data'!E:E,'Supply Planning Data'!D9,'Shipments data'!A:A,'Supply Planning Data'!A9,'Shipments data'!O:O,'Supply Planning Data'!C9,'Shipments data'!F:F,"Shipped")</f>
        <v>0</v>
      </c>
      <c r="O9" s="52">
        <f>SUMIFS('Shipments data'!G:G,'Shipments data'!E:E,'Supply Planning Data'!D9,'Shipments data'!A:A,'Supply Planning Data'!A9,'Shipments data'!O:O,'Supply Planning Data'!C9,'Shipments data'!F:F,"Planned")</f>
        <v>0</v>
      </c>
      <c r="P9" s="51">
        <f>SUMIFS('Shipments data'!G:G,'Shipments data'!E:E,'Supply Planning Data'!D9,'Shipments data'!A:A,'Supply Planning Data'!A9,'Shipments data'!F:F,"Shipped",'Shipments data'!H:H,"&lt;"&amp;'Supply Planning Data'!C24,'Shipments data'!S:S,"&lt;"&amp;'Supply Planning Data'!C24)</f>
        <v>0</v>
      </c>
      <c r="Q9" s="51"/>
      <c r="R9" s="51">
        <f t="shared" si="11"/>
        <v>376853.68421052629</v>
      </c>
      <c r="S9" s="53"/>
      <c r="T9" s="54">
        <f t="shared" si="6"/>
        <v>400000</v>
      </c>
      <c r="U9" s="50"/>
      <c r="V9" s="40"/>
      <c r="W9" s="54">
        <f t="shared" si="12"/>
        <v>0</v>
      </c>
      <c r="X9" s="55"/>
      <c r="Y9" s="39">
        <f t="shared" si="7"/>
        <v>400000</v>
      </c>
      <c r="Z9" s="53"/>
      <c r="AA9" s="54">
        <f t="shared" si="8"/>
        <v>400000</v>
      </c>
      <c r="AB9" s="50"/>
      <c r="AC9" s="40"/>
      <c r="AD9" s="54">
        <f t="shared" si="13"/>
        <v>0</v>
      </c>
      <c r="AE9" s="55"/>
      <c r="AF9" s="45">
        <f t="shared" si="9"/>
        <v>400000</v>
      </c>
    </row>
    <row r="10" spans="1:32" hidden="1" x14ac:dyDescent="0.35">
      <c r="A10" s="47" t="str">
        <f>Start!C$9</f>
        <v>Niger (the)</v>
      </c>
      <c r="B10" s="48" t="str">
        <f>VLOOKUP(A10,list!B:C,2,FALSE)</f>
        <v>NER</v>
      </c>
      <c r="C10" s="49">
        <v>44197</v>
      </c>
      <c r="D10" s="36" t="str">
        <f>IF(Start!$B$24="","",Start!$B$24)</f>
        <v/>
      </c>
      <c r="E10" s="36" t="str">
        <f>IFERROR(VLOOKUP(D10,Start!B$15:C$30,2,FALSE),"")</f>
        <v/>
      </c>
      <c r="F10" s="50"/>
      <c r="G10" s="50"/>
      <c r="H10" s="38"/>
      <c r="I10" s="39">
        <f t="shared" si="0"/>
        <v>0</v>
      </c>
      <c r="J10" s="40"/>
      <c r="K10" s="41">
        <f t="shared" si="10"/>
        <v>0</v>
      </c>
      <c r="L10" s="41">
        <f t="shared" si="5"/>
        <v>0</v>
      </c>
      <c r="M10" s="50"/>
      <c r="N10" s="51">
        <f>SUMIFS('Shipments data'!G:G,'Shipments data'!E:E,'Supply Planning Data'!D10,'Shipments data'!A:A,'Supply Planning Data'!A10,'Shipments data'!O:O,'Supply Planning Data'!C10,'Shipments data'!F:F,"Shipped")</f>
        <v>0</v>
      </c>
      <c r="O10" s="52">
        <f>SUMIFS('Shipments data'!G:G,'Shipments data'!E:E,'Supply Planning Data'!D10,'Shipments data'!A:A,'Supply Planning Data'!A10,'Shipments data'!O:O,'Supply Planning Data'!C10,'Shipments data'!F:F,"Planned")</f>
        <v>0</v>
      </c>
      <c r="P10" s="51">
        <f>SUMIFS('Shipments data'!G:G,'Shipments data'!E:E,'Supply Planning Data'!D10,'Shipments data'!A:A,'Supply Planning Data'!A10,'Shipments data'!F:F,"Shipped",'Shipments data'!H:H,"&lt;"&amp;'Supply Planning Data'!C25,'Shipments data'!S:S,"&lt;"&amp;'Supply Planning Data'!C25)</f>
        <v>0</v>
      </c>
      <c r="Q10" s="51"/>
      <c r="R10" s="51">
        <f t="shared" si="11"/>
        <v>0</v>
      </c>
      <c r="S10" s="53"/>
      <c r="T10" s="54">
        <f t="shared" si="6"/>
        <v>0</v>
      </c>
      <c r="U10" s="50"/>
      <c r="V10" s="40"/>
      <c r="W10" s="54">
        <f t="shared" si="12"/>
        <v>0</v>
      </c>
      <c r="X10" s="55"/>
      <c r="Y10" s="39">
        <f t="shared" si="7"/>
        <v>0</v>
      </c>
      <c r="Z10" s="53"/>
      <c r="AA10" s="54">
        <f t="shared" si="8"/>
        <v>0</v>
      </c>
      <c r="AB10" s="50"/>
      <c r="AC10" s="40"/>
      <c r="AD10" s="54">
        <f t="shared" si="13"/>
        <v>0</v>
      </c>
      <c r="AE10" s="55"/>
      <c r="AF10" s="45">
        <f t="shared" si="9"/>
        <v>0</v>
      </c>
    </row>
    <row r="11" spans="1:32" hidden="1" x14ac:dyDescent="0.35">
      <c r="A11" s="47" t="str">
        <f>Start!C$9</f>
        <v>Niger (the)</v>
      </c>
      <c r="B11" s="48" t="str">
        <f>VLOOKUP(A11,list!B:C,2,FALSE)</f>
        <v>NER</v>
      </c>
      <c r="C11" s="37">
        <v>44197</v>
      </c>
      <c r="D11" s="36" t="str">
        <f>IF(Start!$B$25="","",Start!$B$25)</f>
        <v/>
      </c>
      <c r="E11" s="36" t="str">
        <f>IFERROR(VLOOKUP(D11,Start!B$15:C$30,2,FALSE),"")</f>
        <v/>
      </c>
      <c r="F11" s="50"/>
      <c r="G11" s="50"/>
      <c r="H11" s="50"/>
      <c r="I11" s="39">
        <f t="shared" si="0"/>
        <v>0</v>
      </c>
      <c r="J11" s="40"/>
      <c r="K11" s="41">
        <f t="shared" si="10"/>
        <v>0</v>
      </c>
      <c r="L11" s="41">
        <f t="shared" si="5"/>
        <v>0</v>
      </c>
      <c r="M11" s="50"/>
      <c r="N11" s="51">
        <f>SUMIFS('Shipments data'!G:G,'Shipments data'!E:E,'Supply Planning Data'!D11,'Shipments data'!A:A,'Supply Planning Data'!A11,'Shipments data'!O:O,'Supply Planning Data'!C11,'Shipments data'!F:F,"Shipped")</f>
        <v>0</v>
      </c>
      <c r="O11" s="52">
        <f>SUMIFS('Shipments data'!G:G,'Shipments data'!E:E,'Supply Planning Data'!D11,'Shipments data'!A:A,'Supply Planning Data'!A11,'Shipments data'!O:O,'Supply Planning Data'!C11,'Shipments data'!F:F,"Planned")</f>
        <v>0</v>
      </c>
      <c r="P11" s="51">
        <f>SUMIFS('Shipments data'!G:G,'Shipments data'!E:E,'Supply Planning Data'!D11,'Shipments data'!A:A,'Supply Planning Data'!A11,'Shipments data'!F:F,"Shipped",'Shipments data'!H:H,"&lt;"&amp;'Supply Planning Data'!C26,'Shipments data'!S:S,"&lt;"&amp;'Supply Planning Data'!C26)</f>
        <v>0</v>
      </c>
      <c r="Q11" s="51"/>
      <c r="R11" s="51">
        <f t="shared" si="11"/>
        <v>0</v>
      </c>
      <c r="S11" s="53"/>
      <c r="T11" s="54">
        <f t="shared" si="6"/>
        <v>0</v>
      </c>
      <c r="U11" s="50"/>
      <c r="V11" s="40"/>
      <c r="W11" s="54">
        <f t="shared" si="12"/>
        <v>0</v>
      </c>
      <c r="X11" s="55"/>
      <c r="Y11" s="39">
        <f t="shared" si="7"/>
        <v>0</v>
      </c>
      <c r="Z11" s="53"/>
      <c r="AA11" s="54">
        <f t="shared" si="8"/>
        <v>0</v>
      </c>
      <c r="AB11" s="50"/>
      <c r="AC11" s="40"/>
      <c r="AD11" s="54">
        <f t="shared" si="13"/>
        <v>0</v>
      </c>
      <c r="AE11" s="55"/>
      <c r="AF11" s="45">
        <f t="shared" si="9"/>
        <v>0</v>
      </c>
    </row>
    <row r="12" spans="1:32" hidden="1" x14ac:dyDescent="0.35">
      <c r="A12" s="47" t="str">
        <f>Start!C$9</f>
        <v>Niger (the)</v>
      </c>
      <c r="B12" s="48" t="str">
        <f>VLOOKUP(A12,list!B:C,2,FALSE)</f>
        <v>NER</v>
      </c>
      <c r="C12" s="49">
        <v>44197</v>
      </c>
      <c r="D12" s="36" t="str">
        <f>IF(Start!$B$26="","",Start!$B$26)</f>
        <v/>
      </c>
      <c r="E12" s="36" t="str">
        <f>IFERROR(VLOOKUP(D12,Start!B$15:C$30,2,FALSE),"")</f>
        <v/>
      </c>
      <c r="F12" s="50"/>
      <c r="G12" s="50"/>
      <c r="H12" s="38"/>
      <c r="I12" s="39">
        <f t="shared" si="0"/>
        <v>0</v>
      </c>
      <c r="J12" s="40"/>
      <c r="K12" s="41">
        <f t="shared" si="10"/>
        <v>0</v>
      </c>
      <c r="L12" s="41">
        <f t="shared" si="5"/>
        <v>0</v>
      </c>
      <c r="M12" s="50"/>
      <c r="N12" s="51">
        <f>SUMIFS('Shipments data'!G:G,'Shipments data'!E:E,'Supply Planning Data'!D12,'Shipments data'!A:A,'Supply Planning Data'!A12,'Shipments data'!O:O,'Supply Planning Data'!C12,'Shipments data'!F:F,"Shipped")</f>
        <v>0</v>
      </c>
      <c r="O12" s="52">
        <f>SUMIFS('Shipments data'!G:G,'Shipments data'!E:E,'Supply Planning Data'!D12,'Shipments data'!A:A,'Supply Planning Data'!A12,'Shipments data'!O:O,'Supply Planning Data'!C12,'Shipments data'!F:F,"Planned")</f>
        <v>0</v>
      </c>
      <c r="P12" s="51">
        <f>SUMIFS('Shipments data'!G:G,'Shipments data'!E:E,'Supply Planning Data'!D12,'Shipments data'!A:A,'Supply Planning Data'!A12,'Shipments data'!F:F,"Shipped",'Shipments data'!H:H,"&lt;"&amp;'Supply Planning Data'!C27,'Shipments data'!S:S,"&lt;"&amp;'Supply Planning Data'!C27)</f>
        <v>0</v>
      </c>
      <c r="Q12" s="51"/>
      <c r="R12" s="51">
        <f t="shared" si="11"/>
        <v>0</v>
      </c>
      <c r="S12" s="53"/>
      <c r="T12" s="54">
        <f t="shared" si="6"/>
        <v>0</v>
      </c>
      <c r="U12" s="50"/>
      <c r="V12" s="40"/>
      <c r="W12" s="54">
        <f t="shared" si="12"/>
        <v>0</v>
      </c>
      <c r="X12" s="55"/>
      <c r="Y12" s="39">
        <f t="shared" si="7"/>
        <v>0</v>
      </c>
      <c r="Z12" s="53"/>
      <c r="AA12" s="54">
        <f t="shared" si="8"/>
        <v>0</v>
      </c>
      <c r="AB12" s="50"/>
      <c r="AC12" s="40"/>
      <c r="AD12" s="54">
        <f t="shared" si="13"/>
        <v>0</v>
      </c>
      <c r="AE12" s="55"/>
      <c r="AF12" s="45">
        <f t="shared" si="9"/>
        <v>0</v>
      </c>
    </row>
    <row r="13" spans="1:32" hidden="1" x14ac:dyDescent="0.35">
      <c r="A13" s="47" t="str">
        <f>Start!C$9</f>
        <v>Niger (the)</v>
      </c>
      <c r="B13" s="48" t="str">
        <f>VLOOKUP(A13,list!B:C,2,FALSE)</f>
        <v>NER</v>
      </c>
      <c r="C13" s="37">
        <v>44197</v>
      </c>
      <c r="D13" s="36" t="str">
        <f>IF(Start!$B$27="","",Start!$B$27)</f>
        <v/>
      </c>
      <c r="E13" s="36" t="str">
        <f>IFERROR(VLOOKUP(D13,Start!B$15:C$30,2,FALSE),"")</f>
        <v/>
      </c>
      <c r="F13" s="50"/>
      <c r="G13" s="50"/>
      <c r="H13" s="50"/>
      <c r="I13" s="39">
        <f t="shared" si="0"/>
        <v>0</v>
      </c>
      <c r="J13" s="40"/>
      <c r="K13" s="41">
        <f t="shared" si="10"/>
        <v>0</v>
      </c>
      <c r="L13" s="41">
        <f t="shared" si="5"/>
        <v>0</v>
      </c>
      <c r="M13" s="50"/>
      <c r="N13" s="51">
        <f>SUMIFS('Shipments data'!G:G,'Shipments data'!E:E,'Supply Planning Data'!D13,'Shipments data'!A:A,'Supply Planning Data'!A13,'Shipments data'!O:O,'Supply Planning Data'!C13,'Shipments data'!F:F,"Shipped")</f>
        <v>0</v>
      </c>
      <c r="O13" s="52">
        <f>SUMIFS('Shipments data'!G:G,'Shipments data'!E:E,'Supply Planning Data'!D13,'Shipments data'!A:A,'Supply Planning Data'!A13,'Shipments data'!O:O,'Supply Planning Data'!C13,'Shipments data'!F:F,"Planned")</f>
        <v>0</v>
      </c>
      <c r="P13" s="51">
        <f>SUMIFS('Shipments data'!G:G,'Shipments data'!E:E,'Supply Planning Data'!D13,'Shipments data'!A:A,'Supply Planning Data'!A13,'Shipments data'!F:F,"Shipped",'Shipments data'!H:H,"&lt;"&amp;'Supply Planning Data'!C28,'Shipments data'!S:S,"&lt;"&amp;'Supply Planning Data'!C28)</f>
        <v>0</v>
      </c>
      <c r="Q13" s="51"/>
      <c r="R13" s="51">
        <f t="shared" si="11"/>
        <v>0</v>
      </c>
      <c r="S13" s="53"/>
      <c r="T13" s="54">
        <f t="shared" si="6"/>
        <v>0</v>
      </c>
      <c r="U13" s="50"/>
      <c r="V13" s="40"/>
      <c r="W13" s="54">
        <f t="shared" si="12"/>
        <v>0</v>
      </c>
      <c r="X13" s="55"/>
      <c r="Y13" s="39">
        <f t="shared" si="7"/>
        <v>0</v>
      </c>
      <c r="Z13" s="53"/>
      <c r="AA13" s="54">
        <f t="shared" si="8"/>
        <v>0</v>
      </c>
      <c r="AB13" s="50"/>
      <c r="AC13" s="40"/>
      <c r="AD13" s="54">
        <f t="shared" si="13"/>
        <v>0</v>
      </c>
      <c r="AE13" s="55"/>
      <c r="AF13" s="45">
        <f t="shared" si="9"/>
        <v>0</v>
      </c>
    </row>
    <row r="14" spans="1:32" hidden="1" x14ac:dyDescent="0.35">
      <c r="A14" s="47" t="str">
        <f>Start!C$9</f>
        <v>Niger (the)</v>
      </c>
      <c r="B14" s="48" t="str">
        <f>VLOOKUP(A14,list!B:C,2,FALSE)</f>
        <v>NER</v>
      </c>
      <c r="C14" s="49">
        <v>44197</v>
      </c>
      <c r="D14" s="36" t="str">
        <f>IF(Start!$B$28="","",Start!$B$28)</f>
        <v/>
      </c>
      <c r="E14" s="36" t="str">
        <f>IFERROR(VLOOKUP(D14,Start!B$15:C$30,2,FALSE),"")</f>
        <v/>
      </c>
      <c r="F14" s="50"/>
      <c r="G14" s="50"/>
      <c r="H14" s="38"/>
      <c r="I14" s="39">
        <f t="shared" si="0"/>
        <v>0</v>
      </c>
      <c r="J14" s="40"/>
      <c r="K14" s="41">
        <f t="shared" si="10"/>
        <v>0</v>
      </c>
      <c r="L14" s="41">
        <f t="shared" si="5"/>
        <v>0</v>
      </c>
      <c r="M14" s="50"/>
      <c r="N14" s="51">
        <f>SUMIFS('Shipments data'!G:G,'Shipments data'!E:E,'Supply Planning Data'!D14,'Shipments data'!A:A,'Supply Planning Data'!A14,'Shipments data'!O:O,'Supply Planning Data'!C14,'Shipments data'!F:F,"Shipped")</f>
        <v>0</v>
      </c>
      <c r="O14" s="52">
        <f>SUMIFS('Shipments data'!G:G,'Shipments data'!E:E,'Supply Planning Data'!D14,'Shipments data'!A:A,'Supply Planning Data'!A14,'Shipments data'!O:O,'Supply Planning Data'!C14,'Shipments data'!F:F,"Planned")</f>
        <v>0</v>
      </c>
      <c r="P14" s="51">
        <f>SUMIFS('Shipments data'!G:G,'Shipments data'!E:E,'Supply Planning Data'!D14,'Shipments data'!A:A,'Supply Planning Data'!A14,'Shipments data'!F:F,"Shipped",'Shipments data'!H:H,"&lt;"&amp;'Supply Planning Data'!C29,'Shipments data'!S:S,"&lt;"&amp;'Supply Planning Data'!C29)</f>
        <v>0</v>
      </c>
      <c r="Q14" s="51"/>
      <c r="R14" s="51">
        <f t="shared" si="11"/>
        <v>0</v>
      </c>
      <c r="S14" s="53"/>
      <c r="T14" s="54">
        <f t="shared" si="6"/>
        <v>0</v>
      </c>
      <c r="U14" s="50"/>
      <c r="V14" s="40"/>
      <c r="W14" s="54">
        <f t="shared" si="12"/>
        <v>0</v>
      </c>
      <c r="X14" s="55"/>
      <c r="Y14" s="39">
        <f t="shared" si="7"/>
        <v>0</v>
      </c>
      <c r="Z14" s="53"/>
      <c r="AA14" s="54">
        <f t="shared" si="8"/>
        <v>0</v>
      </c>
      <c r="AB14" s="50"/>
      <c r="AC14" s="40"/>
      <c r="AD14" s="54">
        <f t="shared" si="13"/>
        <v>0</v>
      </c>
      <c r="AE14" s="55"/>
      <c r="AF14" s="45">
        <f t="shared" si="9"/>
        <v>0</v>
      </c>
    </row>
    <row r="15" spans="1:32" hidden="1" x14ac:dyDescent="0.35">
      <c r="A15" s="47" t="str">
        <f>Start!C$9</f>
        <v>Niger (the)</v>
      </c>
      <c r="B15" s="48" t="str">
        <f>VLOOKUP(A15,list!B:C,2,FALSE)</f>
        <v>NER</v>
      </c>
      <c r="C15" s="37">
        <v>44197</v>
      </c>
      <c r="D15" s="36" t="str">
        <f>IF(Start!$B$29="","",Start!$B$29)</f>
        <v/>
      </c>
      <c r="E15" s="36" t="str">
        <f>IFERROR(VLOOKUP(D15,Start!B$15:C$30,2,FALSE),"")</f>
        <v/>
      </c>
      <c r="F15" s="50"/>
      <c r="G15" s="50"/>
      <c r="H15" s="50"/>
      <c r="I15" s="39">
        <f t="shared" si="0"/>
        <v>0</v>
      </c>
      <c r="J15" s="40"/>
      <c r="K15" s="41">
        <f t="shared" si="10"/>
        <v>0</v>
      </c>
      <c r="L15" s="41">
        <f t="shared" si="5"/>
        <v>0</v>
      </c>
      <c r="M15" s="50"/>
      <c r="N15" s="51">
        <f>SUMIFS('Shipments data'!G:G,'Shipments data'!E:E,'Supply Planning Data'!D15,'Shipments data'!A:A,'Supply Planning Data'!A15,'Shipments data'!O:O,'Supply Planning Data'!C15,'Shipments data'!F:F,"Shipped")</f>
        <v>0</v>
      </c>
      <c r="O15" s="52">
        <f>SUMIFS('Shipments data'!G:G,'Shipments data'!E:E,'Supply Planning Data'!D15,'Shipments data'!A:A,'Supply Planning Data'!A15,'Shipments data'!O:O,'Supply Planning Data'!C15,'Shipments data'!F:F,"Planned")</f>
        <v>0</v>
      </c>
      <c r="P15" s="51">
        <f>SUMIFS('Shipments data'!G:G,'Shipments data'!E:E,'Supply Planning Data'!D15,'Shipments data'!A:A,'Supply Planning Data'!A15,'Shipments data'!F:F,"Shipped",'Shipments data'!H:H,"&lt;"&amp;'Supply Planning Data'!C30,'Shipments data'!S:S,"&lt;"&amp;'Supply Planning Data'!C30)</f>
        <v>0</v>
      </c>
      <c r="Q15" s="51"/>
      <c r="R15" s="51">
        <f t="shared" si="11"/>
        <v>0</v>
      </c>
      <c r="S15" s="53"/>
      <c r="T15" s="54">
        <f t="shared" si="6"/>
        <v>0</v>
      </c>
      <c r="U15" s="50"/>
      <c r="V15" s="40"/>
      <c r="W15" s="54">
        <f t="shared" si="12"/>
        <v>0</v>
      </c>
      <c r="X15" s="55"/>
      <c r="Y15" s="39">
        <f t="shared" si="7"/>
        <v>0</v>
      </c>
      <c r="Z15" s="53"/>
      <c r="AA15" s="54">
        <f t="shared" si="8"/>
        <v>0</v>
      </c>
      <c r="AB15" s="50"/>
      <c r="AC15" s="40"/>
      <c r="AD15" s="54">
        <f t="shared" si="13"/>
        <v>0</v>
      </c>
      <c r="AE15" s="55"/>
      <c r="AF15" s="45">
        <f t="shared" si="9"/>
        <v>0</v>
      </c>
    </row>
    <row r="16" spans="1:32" hidden="1" x14ac:dyDescent="0.35">
      <c r="A16" s="47" t="str">
        <f>Start!C$9</f>
        <v>Niger (the)</v>
      </c>
      <c r="B16" s="56" t="str">
        <f>VLOOKUP(A16,list!B:C,2,FALSE)</f>
        <v>NER</v>
      </c>
      <c r="C16" s="49">
        <v>44197</v>
      </c>
      <c r="D16" s="36" t="str">
        <f>IF(Start!$B$30="","",Start!$B$30)</f>
        <v/>
      </c>
      <c r="E16" s="36" t="str">
        <f>IFERROR(VLOOKUP(D16,Start!B$15:C$30,2,FALSE),"")</f>
        <v/>
      </c>
      <c r="F16" s="57"/>
      <c r="G16" s="57"/>
      <c r="H16" s="57"/>
      <c r="I16" s="39">
        <f t="shared" si="0"/>
        <v>0</v>
      </c>
      <c r="J16" s="40"/>
      <c r="K16" s="41">
        <f t="shared" si="10"/>
        <v>0</v>
      </c>
      <c r="L16" s="41">
        <f t="shared" si="5"/>
        <v>0</v>
      </c>
      <c r="M16" s="50"/>
      <c r="N16" s="51">
        <f>SUMIFS('Shipments data'!G:G,'Shipments data'!E:E,'Supply Planning Data'!D16,'Shipments data'!A:A,'Supply Planning Data'!A16,'Shipments data'!O:O,'Supply Planning Data'!C16,'Shipments data'!F:F,"Shipped")</f>
        <v>0</v>
      </c>
      <c r="O16" s="52">
        <f>SUMIFS('Shipments data'!G:G,'Shipments data'!E:E,'Supply Planning Data'!D16,'Shipments data'!A:A,'Supply Planning Data'!A16,'Shipments data'!O:O,'Supply Planning Data'!C16,'Shipments data'!F:F,"Planned")</f>
        <v>0</v>
      </c>
      <c r="P16" s="51">
        <f>SUMIFS('Shipments data'!G:G,'Shipments data'!E:E,'Supply Planning Data'!D16,'Shipments data'!A:A,'Supply Planning Data'!A16,'Shipments data'!F:F,"Shipped",'Shipments data'!H:H,"&lt;"&amp;'Supply Planning Data'!C31,'Shipments data'!S:S,"&lt;"&amp;'Supply Planning Data'!C31)</f>
        <v>0</v>
      </c>
      <c r="Q16" s="51"/>
      <c r="R16" s="51">
        <f t="shared" si="11"/>
        <v>0</v>
      </c>
      <c r="S16" s="53"/>
      <c r="T16" s="54">
        <f t="shared" si="6"/>
        <v>0</v>
      </c>
      <c r="U16" s="50"/>
      <c r="V16" s="40"/>
      <c r="W16" s="54">
        <f t="shared" si="12"/>
        <v>0</v>
      </c>
      <c r="X16" s="55"/>
      <c r="Y16" s="39">
        <f t="shared" si="7"/>
        <v>0</v>
      </c>
      <c r="Z16" s="53"/>
      <c r="AA16" s="54">
        <f t="shared" si="8"/>
        <v>0</v>
      </c>
      <c r="AB16" s="50"/>
      <c r="AC16" s="40"/>
      <c r="AD16" s="54">
        <f t="shared" si="13"/>
        <v>0</v>
      </c>
      <c r="AE16" s="55"/>
      <c r="AF16" s="45">
        <f t="shared" si="9"/>
        <v>0</v>
      </c>
    </row>
    <row r="17" spans="1:32" x14ac:dyDescent="0.35">
      <c r="A17" s="58" t="str">
        <f>Start!C$9</f>
        <v>Niger (the)</v>
      </c>
      <c r="B17" s="59" t="str">
        <f>VLOOKUP(A17,list!B:C,2,FALSE)</f>
        <v>NER</v>
      </c>
      <c r="C17" s="60">
        <f>DATE(YEAR(C2),MONTH(C2)+1,1)</f>
        <v>44228</v>
      </c>
      <c r="D17" s="59" t="str">
        <f>IF(Start!$B$16="","",Start!$B$16)</f>
        <v>Pfizer</v>
      </c>
      <c r="E17" s="59" t="str">
        <f>IFERROR(VLOOKUP(D17,Start!B$15:C$30,2,FALSE),"")</f>
        <v>Yes</v>
      </c>
      <c r="F17" s="62">
        <f>R2</f>
        <v>181500</v>
      </c>
      <c r="G17" s="61">
        <v>11000</v>
      </c>
      <c r="H17" s="61">
        <v>8800</v>
      </c>
      <c r="I17" s="62">
        <f t="shared" si="0"/>
        <v>19800</v>
      </c>
      <c r="J17" s="63">
        <v>2.5252525252525252E-2</v>
      </c>
      <c r="K17" s="64">
        <f t="shared" si="4"/>
        <v>500</v>
      </c>
      <c r="L17" s="64">
        <f>SUM(I17,K17)</f>
        <v>20300</v>
      </c>
      <c r="M17" s="61"/>
      <c r="N17" s="64">
        <f>SUMIFS('Shipments data'!G:G,'Shipments data'!E:E,'Supply Planning Data'!D17,'Shipments data'!A:A,'Supply Planning Data'!A17,'Shipments data'!O:O,'Supply Planning Data'!C17,'Shipments data'!F:F,"Shipped")</f>
        <v>0</v>
      </c>
      <c r="O17" s="65">
        <f>SUMIFS('Shipments data'!G:G,'Shipments data'!E:E,'Supply Planning Data'!D17,'Shipments data'!A:A,'Supply Planning Data'!A17,'Shipments data'!O:O,'Supply Planning Data'!C17,'Shipments data'!F:F,"Planned")</f>
        <v>0</v>
      </c>
      <c r="P17" s="64">
        <f>SUMIFS('Shipments data'!G:G,'Shipments data'!E:E,'Supply Planning Data'!D17,'Shipments data'!A:A,'Supply Planning Data'!A17,'Shipments data'!F:F,"Shipped",'Shipments data'!H:H,"&lt;"&amp;'Supply Planning Data'!C32,'Shipments data'!S:S,"&lt;"&amp;'Supply Planning Data'!C32)</f>
        <v>0</v>
      </c>
      <c r="Q17" s="64">
        <f>IF(P17-P2&lt;0,0,P17-P2)</f>
        <v>0</v>
      </c>
      <c r="R17" s="64">
        <f t="shared" si="1"/>
        <v>161200</v>
      </c>
      <c r="S17" s="66"/>
      <c r="T17" s="62">
        <f>Y2</f>
        <v>200000</v>
      </c>
      <c r="U17" s="61"/>
      <c r="V17" s="63"/>
      <c r="W17" s="62">
        <f t="shared" si="2"/>
        <v>0</v>
      </c>
      <c r="X17" s="67"/>
      <c r="Y17" s="62">
        <f t="shared" si="7"/>
        <v>200000</v>
      </c>
      <c r="Z17" s="66"/>
      <c r="AA17" s="62">
        <f>AF2</f>
        <v>200000</v>
      </c>
      <c r="AB17" s="61"/>
      <c r="AC17" s="63"/>
      <c r="AD17" s="62">
        <f t="shared" si="3"/>
        <v>0</v>
      </c>
      <c r="AE17" s="67"/>
      <c r="AF17" s="68">
        <f t="shared" si="9"/>
        <v>200000</v>
      </c>
    </row>
    <row r="18" spans="1:32" x14ac:dyDescent="0.35">
      <c r="A18" s="58" t="str">
        <f>Start!C$9</f>
        <v>Niger (the)</v>
      </c>
      <c r="B18" s="69" t="str">
        <f>VLOOKUP(A18,list!B:C,2,FALSE)</f>
        <v>NER</v>
      </c>
      <c r="C18" s="60">
        <f t="shared" ref="C18:C31" si="14">DATE(YEAR(C3),MONTH(C3)+1,1)</f>
        <v>44228</v>
      </c>
      <c r="D18" s="69" t="str">
        <f>IF(Start!$B$17="","",Start!$B$17)</f>
        <v>Moderna</v>
      </c>
      <c r="E18" s="69" t="str">
        <f>IFERROR(VLOOKUP(D18,Start!B$15:C$30,2,FALSE),"")</f>
        <v>Yes</v>
      </c>
      <c r="F18" s="62">
        <f>R3</f>
        <v>279368.42105263157</v>
      </c>
      <c r="G18" s="61">
        <v>13200.000000000002</v>
      </c>
      <c r="H18" s="61">
        <v>7700.0000000000009</v>
      </c>
      <c r="I18" s="62">
        <f t="shared" si="0"/>
        <v>20900.000000000004</v>
      </c>
      <c r="J18" s="63">
        <v>2.870813397129186E-2</v>
      </c>
      <c r="K18" s="64">
        <f t="shared" si="4"/>
        <v>600</v>
      </c>
      <c r="L18" s="64">
        <f t="shared" ref="L18:L81" si="15">SUM(I18,K18)</f>
        <v>21500.000000000004</v>
      </c>
      <c r="M18" s="71"/>
      <c r="N18" s="70">
        <f>SUMIFS('Shipments data'!G:G,'Shipments data'!E:E,'Supply Planning Data'!D18,'Shipments data'!A:A,'Supply Planning Data'!A18,'Shipments data'!O:O,'Supply Planning Data'!C18,'Shipments data'!F:F,"Shipped")</f>
        <v>0</v>
      </c>
      <c r="O18" s="72">
        <f>SUMIFS('Shipments data'!G:G,'Shipments data'!E:E,'Supply Planning Data'!D18,'Shipments data'!A:A,'Supply Planning Data'!A18,'Shipments data'!O:O,'Supply Planning Data'!C18,'Shipments data'!F:F,"Planned")</f>
        <v>0</v>
      </c>
      <c r="P18" s="70">
        <f>SUMIFS('Shipments data'!G:G,'Shipments data'!E:E,'Supply Planning Data'!D18,'Shipments data'!A:A,'Supply Planning Data'!A18,'Shipments data'!F:F,"Shipped",'Shipments data'!H:H,"&lt;"&amp;'Supply Planning Data'!C33,'Shipments data'!S:S,"&lt;"&amp;'Supply Planning Data'!C33)</f>
        <v>0</v>
      </c>
      <c r="Q18" s="70">
        <f>IF(P18-P3&lt;0,0,P18-P3)</f>
        <v>0</v>
      </c>
      <c r="R18" s="70">
        <f t="shared" si="1"/>
        <v>257868.42105263157</v>
      </c>
      <c r="S18" s="53"/>
      <c r="T18" s="73">
        <f>Y3</f>
        <v>300000</v>
      </c>
      <c r="U18" s="71"/>
      <c r="V18" s="63"/>
      <c r="W18" s="73">
        <f t="shared" si="2"/>
        <v>0</v>
      </c>
      <c r="X18" s="74"/>
      <c r="Y18" s="73">
        <f t="shared" si="7"/>
        <v>300000</v>
      </c>
      <c r="Z18" s="53"/>
      <c r="AA18" s="73">
        <f>AF3</f>
        <v>300000</v>
      </c>
      <c r="AB18" s="71"/>
      <c r="AC18" s="63"/>
      <c r="AD18" s="73">
        <f t="shared" si="3"/>
        <v>0</v>
      </c>
      <c r="AE18" s="74"/>
      <c r="AF18" s="75">
        <f t="shared" si="9"/>
        <v>300000</v>
      </c>
    </row>
    <row r="19" spans="1:32" x14ac:dyDescent="0.35">
      <c r="A19" s="58" t="str">
        <f>Start!C$9</f>
        <v>Niger (the)</v>
      </c>
      <c r="B19" s="69" t="str">
        <f>VLOOKUP(A19,list!B:C,2,FALSE)</f>
        <v>NER</v>
      </c>
      <c r="C19" s="60">
        <f t="shared" si="14"/>
        <v>44228</v>
      </c>
      <c r="D19" s="59" t="str">
        <f>IF(Start!$B$18="","",Start!$B$18)</f>
        <v>AstraZeneca</v>
      </c>
      <c r="E19" s="59" t="str">
        <f>IFERROR(VLOOKUP(D19,Start!B$15:C$30,2,FALSE),"")</f>
        <v>Yes</v>
      </c>
      <c r="F19" s="62">
        <f t="shared" ref="F19:F31" si="16">R4</f>
        <v>377230</v>
      </c>
      <c r="G19" s="61">
        <v>15400.000000000002</v>
      </c>
      <c r="H19" s="61">
        <v>7701</v>
      </c>
      <c r="I19" s="62">
        <f t="shared" ref="I19:I31" si="17">SUM(G19:H19)</f>
        <v>23101</v>
      </c>
      <c r="J19" s="63">
        <v>3.2163742690058499E-2</v>
      </c>
      <c r="K19" s="64">
        <f t="shared" ref="K19:K31" si="18">IFERROR(J19*I19,0)</f>
        <v>743.01461988304141</v>
      </c>
      <c r="L19" s="64">
        <f t="shared" si="15"/>
        <v>23844.014619883041</v>
      </c>
      <c r="M19" s="71"/>
      <c r="N19" s="70">
        <f>SUMIFS('Shipments data'!G:G,'Shipments data'!E:E,'Supply Planning Data'!D19,'Shipments data'!A:A,'Supply Planning Data'!A19,'Shipments data'!O:O,'Supply Planning Data'!C19,'Shipments data'!F:F,"Shipped")</f>
        <v>0</v>
      </c>
      <c r="O19" s="72">
        <f>SUMIFS('Shipments data'!G:G,'Shipments data'!E:E,'Supply Planning Data'!D19,'Shipments data'!A:A,'Supply Planning Data'!A19,'Shipments data'!O:O,'Supply Planning Data'!C19,'Shipments data'!F:F,"Planned")</f>
        <v>0</v>
      </c>
      <c r="P19" s="70">
        <f>SUMIFS('Shipments data'!G:G,'Shipments data'!E:E,'Supply Planning Data'!D19,'Shipments data'!A:A,'Supply Planning Data'!A19,'Shipments data'!F:F,"Shipped",'Shipments data'!H:H,"&lt;"&amp;'Supply Planning Data'!C34,'Shipments data'!S:S,"&lt;"&amp;'Supply Planning Data'!C34)</f>
        <v>0</v>
      </c>
      <c r="Q19" s="70">
        <f t="shared" ref="Q19:Q31" si="19">IF(P19-P4&lt;0,0,P19-P4)</f>
        <v>0</v>
      </c>
      <c r="R19" s="70">
        <f t="shared" ref="R19:R31" si="20">IF(F19-L19+M19+N19-Q19&lt;0,0,F19-L19+M19+N19-Q19)</f>
        <v>353385.98538011697</v>
      </c>
      <c r="S19" s="53"/>
      <c r="T19" s="73">
        <f t="shared" ref="T19:T31" si="21">Y4</f>
        <v>400000</v>
      </c>
      <c r="U19" s="71"/>
      <c r="V19" s="63"/>
      <c r="W19" s="73">
        <f t="shared" ref="W19:W31" si="22">IFERROR(V19*U19,0)+U19</f>
        <v>0</v>
      </c>
      <c r="X19" s="74"/>
      <c r="Y19" s="73">
        <f t="shared" si="7"/>
        <v>400000</v>
      </c>
      <c r="Z19" s="53"/>
      <c r="AA19" s="73">
        <f t="shared" ref="AA19:AA31" si="23">AF4</f>
        <v>400000</v>
      </c>
      <c r="AB19" s="71"/>
      <c r="AC19" s="63"/>
      <c r="AD19" s="73">
        <f t="shared" ref="AD19:AD31" si="24">IFERROR(AC19*AB19,0)+AB19</f>
        <v>0</v>
      </c>
      <c r="AE19" s="74"/>
      <c r="AF19" s="75">
        <f t="shared" si="9"/>
        <v>400000</v>
      </c>
    </row>
    <row r="20" spans="1:32" x14ac:dyDescent="0.35">
      <c r="A20" s="58" t="str">
        <f>Start!C$9</f>
        <v>Niger (the)</v>
      </c>
      <c r="B20" s="69" t="str">
        <f>VLOOKUP(A20,list!B:C,2,FALSE)</f>
        <v>NER</v>
      </c>
      <c r="C20" s="60">
        <f t="shared" si="14"/>
        <v>44228</v>
      </c>
      <c r="D20" s="69" t="str">
        <f>IF(Start!$B$19="","",Start!$B$19)</f>
        <v>J&amp;J</v>
      </c>
      <c r="E20" s="69" t="str">
        <f>IFERROR(VLOOKUP(D20,Start!B$15:C$30,2,FALSE),"")</f>
        <v>Yes</v>
      </c>
      <c r="F20" s="62">
        <f t="shared" si="16"/>
        <v>377154.73684210528</v>
      </c>
      <c r="G20" s="61">
        <v>15400.000000000002</v>
      </c>
      <c r="H20" s="61">
        <v>7702</v>
      </c>
      <c r="I20" s="62">
        <f t="shared" si="17"/>
        <v>23102</v>
      </c>
      <c r="J20" s="63">
        <v>3.5619351408825099E-2</v>
      </c>
      <c r="K20" s="64">
        <f t="shared" si="18"/>
        <v>822.87825624667744</v>
      </c>
      <c r="L20" s="64">
        <f t="shared" si="15"/>
        <v>23924.878256246677</v>
      </c>
      <c r="M20" s="71"/>
      <c r="N20" s="70">
        <f>SUMIFS('Shipments data'!G:G,'Shipments data'!E:E,'Supply Planning Data'!D20,'Shipments data'!A:A,'Supply Planning Data'!A20,'Shipments data'!O:O,'Supply Planning Data'!C20,'Shipments data'!F:F,"Shipped")</f>
        <v>0</v>
      </c>
      <c r="O20" s="72">
        <f>SUMIFS('Shipments data'!G:G,'Shipments data'!E:E,'Supply Planning Data'!D20,'Shipments data'!A:A,'Supply Planning Data'!A20,'Shipments data'!O:O,'Supply Planning Data'!C20,'Shipments data'!F:F,"Planned")</f>
        <v>0</v>
      </c>
      <c r="P20" s="70">
        <f>SUMIFS('Shipments data'!G:G,'Shipments data'!E:E,'Supply Planning Data'!D20,'Shipments data'!A:A,'Supply Planning Data'!A20,'Shipments data'!F:F,"Shipped",'Shipments data'!H:H,"&lt;"&amp;'Supply Planning Data'!C35,'Shipments data'!S:S,"&lt;"&amp;'Supply Planning Data'!C35)</f>
        <v>0</v>
      </c>
      <c r="Q20" s="70">
        <f t="shared" si="19"/>
        <v>0</v>
      </c>
      <c r="R20" s="70">
        <f t="shared" si="20"/>
        <v>353229.8585858586</v>
      </c>
      <c r="S20" s="53"/>
      <c r="T20" s="73">
        <f t="shared" si="21"/>
        <v>400000</v>
      </c>
      <c r="U20" s="71"/>
      <c r="V20" s="63"/>
      <c r="W20" s="73">
        <f t="shared" si="22"/>
        <v>0</v>
      </c>
      <c r="X20" s="74"/>
      <c r="Y20" s="73">
        <f t="shared" si="7"/>
        <v>400000</v>
      </c>
      <c r="Z20" s="53"/>
      <c r="AA20" s="73">
        <f t="shared" si="23"/>
        <v>400000</v>
      </c>
      <c r="AB20" s="71"/>
      <c r="AC20" s="63"/>
      <c r="AD20" s="73">
        <f t="shared" si="24"/>
        <v>0</v>
      </c>
      <c r="AE20" s="74"/>
      <c r="AF20" s="75">
        <f t="shared" si="9"/>
        <v>400000</v>
      </c>
    </row>
    <row r="21" spans="1:32" x14ac:dyDescent="0.35">
      <c r="A21" s="58" t="str">
        <f>Start!C$9</f>
        <v>Niger (the)</v>
      </c>
      <c r="B21" s="69" t="str">
        <f>VLOOKUP(A21,list!B:C,2,FALSE)</f>
        <v>NER</v>
      </c>
      <c r="C21" s="60">
        <f t="shared" si="14"/>
        <v>44228</v>
      </c>
      <c r="D21" s="59" t="str">
        <f>IF(Start!$B$20="","",Start!$B$20)</f>
        <v>Sinopharm</v>
      </c>
      <c r="E21" s="59" t="str">
        <f>IFERROR(VLOOKUP(D21,Start!B$15:C$30,2,FALSE),"")</f>
        <v>Yes</v>
      </c>
      <c r="F21" s="62">
        <f t="shared" si="16"/>
        <v>377079.4736842105</v>
      </c>
      <c r="G21" s="61">
        <v>15400.000000000002</v>
      </c>
      <c r="H21" s="61">
        <v>7703</v>
      </c>
      <c r="I21" s="62">
        <f t="shared" si="17"/>
        <v>23103</v>
      </c>
      <c r="J21" s="63">
        <v>3.90749601275917E-2</v>
      </c>
      <c r="K21" s="64">
        <f t="shared" si="18"/>
        <v>902.74880382775109</v>
      </c>
      <c r="L21" s="64">
        <f t="shared" si="15"/>
        <v>24005.748803827752</v>
      </c>
      <c r="M21" s="71"/>
      <c r="N21" s="70">
        <f>SUMIFS('Shipments data'!G:G,'Shipments data'!E:E,'Supply Planning Data'!D21,'Shipments data'!A:A,'Supply Planning Data'!A21,'Shipments data'!O:O,'Supply Planning Data'!C21,'Shipments data'!F:F,"Shipped")</f>
        <v>0</v>
      </c>
      <c r="O21" s="72">
        <f>SUMIFS('Shipments data'!G:G,'Shipments data'!E:E,'Supply Planning Data'!D21,'Shipments data'!A:A,'Supply Planning Data'!A21,'Shipments data'!O:O,'Supply Planning Data'!C21,'Shipments data'!F:F,"Planned")</f>
        <v>0</v>
      </c>
      <c r="P21" s="70">
        <f>SUMIFS('Shipments data'!G:G,'Shipments data'!E:E,'Supply Planning Data'!D21,'Shipments data'!A:A,'Supply Planning Data'!A21,'Shipments data'!F:F,"Shipped",'Shipments data'!H:H,"&lt;"&amp;'Supply Planning Data'!C36,'Shipments data'!S:S,"&lt;"&amp;'Supply Planning Data'!C36)</f>
        <v>0</v>
      </c>
      <c r="Q21" s="70">
        <f t="shared" si="19"/>
        <v>0</v>
      </c>
      <c r="R21" s="70">
        <f t="shared" si="20"/>
        <v>353073.72488038277</v>
      </c>
      <c r="S21" s="53"/>
      <c r="T21" s="73">
        <f t="shared" si="21"/>
        <v>400000</v>
      </c>
      <c r="U21" s="71"/>
      <c r="V21" s="63"/>
      <c r="W21" s="73">
        <f t="shared" si="22"/>
        <v>0</v>
      </c>
      <c r="X21" s="74"/>
      <c r="Y21" s="73">
        <f t="shared" si="7"/>
        <v>400000</v>
      </c>
      <c r="Z21" s="53"/>
      <c r="AA21" s="73">
        <f t="shared" si="23"/>
        <v>400000</v>
      </c>
      <c r="AB21" s="71"/>
      <c r="AC21" s="63"/>
      <c r="AD21" s="73">
        <f t="shared" si="24"/>
        <v>0</v>
      </c>
      <c r="AE21" s="74"/>
      <c r="AF21" s="75">
        <f t="shared" si="9"/>
        <v>400000</v>
      </c>
    </row>
    <row r="22" spans="1:32" x14ac:dyDescent="0.35">
      <c r="A22" s="58" t="str">
        <f>Start!C$9</f>
        <v>Niger (the)</v>
      </c>
      <c r="B22" s="69" t="str">
        <f>VLOOKUP(A22,list!B:C,2,FALSE)</f>
        <v>NER</v>
      </c>
      <c r="C22" s="60">
        <f t="shared" si="14"/>
        <v>44228</v>
      </c>
      <c r="D22" s="69" t="str">
        <f>IF(Start!$B$21="","",Start!$B$21)</f>
        <v>Sinovac</v>
      </c>
      <c r="E22" s="69" t="str">
        <f>IFERROR(VLOOKUP(D22,Start!B$15:C$30,2,FALSE),"")</f>
        <v>Yes</v>
      </c>
      <c r="F22" s="62">
        <f t="shared" si="16"/>
        <v>377004.21052631579</v>
      </c>
      <c r="G22" s="61">
        <v>15400.000000000002</v>
      </c>
      <c r="H22" s="61">
        <v>7704</v>
      </c>
      <c r="I22" s="62">
        <f t="shared" si="17"/>
        <v>23104</v>
      </c>
      <c r="J22" s="63">
        <v>4.2530568846358301E-2</v>
      </c>
      <c r="K22" s="64">
        <f t="shared" si="18"/>
        <v>982.62626262626213</v>
      </c>
      <c r="L22" s="64">
        <f t="shared" si="15"/>
        <v>24086.626262626261</v>
      </c>
      <c r="M22" s="71"/>
      <c r="N22" s="70">
        <f>SUMIFS('Shipments data'!G:G,'Shipments data'!E:E,'Supply Planning Data'!D22,'Shipments data'!A:A,'Supply Planning Data'!A22,'Shipments data'!O:O,'Supply Planning Data'!C22,'Shipments data'!F:F,"Shipped")</f>
        <v>0</v>
      </c>
      <c r="O22" s="72">
        <f>SUMIFS('Shipments data'!G:G,'Shipments data'!E:E,'Supply Planning Data'!D22,'Shipments data'!A:A,'Supply Planning Data'!A22,'Shipments data'!O:O,'Supply Planning Data'!C22,'Shipments data'!F:F,"Planned")</f>
        <v>0</v>
      </c>
      <c r="P22" s="70">
        <f>SUMIFS('Shipments data'!G:G,'Shipments data'!E:E,'Supply Planning Data'!D22,'Shipments data'!A:A,'Supply Planning Data'!A22,'Shipments data'!F:F,"Shipped",'Shipments data'!H:H,"&lt;"&amp;'Supply Planning Data'!C37,'Shipments data'!S:S,"&lt;"&amp;'Supply Planning Data'!C37)</f>
        <v>0</v>
      </c>
      <c r="Q22" s="70">
        <f t="shared" si="19"/>
        <v>0</v>
      </c>
      <c r="R22" s="70">
        <f t="shared" si="20"/>
        <v>352917.58426368952</v>
      </c>
      <c r="S22" s="53"/>
      <c r="T22" s="73">
        <f t="shared" si="21"/>
        <v>400000</v>
      </c>
      <c r="U22" s="71"/>
      <c r="V22" s="63"/>
      <c r="W22" s="73">
        <f t="shared" si="22"/>
        <v>0</v>
      </c>
      <c r="X22" s="74"/>
      <c r="Y22" s="73">
        <f t="shared" si="7"/>
        <v>400000</v>
      </c>
      <c r="Z22" s="53"/>
      <c r="AA22" s="73">
        <f t="shared" si="23"/>
        <v>400000</v>
      </c>
      <c r="AB22" s="71"/>
      <c r="AC22" s="63"/>
      <c r="AD22" s="73">
        <f t="shared" si="24"/>
        <v>0</v>
      </c>
      <c r="AE22" s="74"/>
      <c r="AF22" s="75">
        <f t="shared" si="9"/>
        <v>400000</v>
      </c>
    </row>
    <row r="23" spans="1:32" x14ac:dyDescent="0.35">
      <c r="A23" s="58" t="str">
        <f>Start!C$9</f>
        <v>Niger (the)</v>
      </c>
      <c r="B23" s="69" t="str">
        <f>VLOOKUP(A23,list!B:C,2,FALSE)</f>
        <v>NER</v>
      </c>
      <c r="C23" s="60">
        <f t="shared" si="14"/>
        <v>44228</v>
      </c>
      <c r="D23" s="59" t="str">
        <f>IF(Start!$B$22="","",Start!$B$22)</f>
        <v>Sputnik V</v>
      </c>
      <c r="E23" s="59" t="str">
        <f>IFERROR(VLOOKUP(D23,Start!B$15:C$30,2,FALSE),"")</f>
        <v>Yes</v>
      </c>
      <c r="F23" s="62">
        <f t="shared" si="16"/>
        <v>376928.94736842107</v>
      </c>
      <c r="G23" s="61">
        <v>15400.000000000002</v>
      </c>
      <c r="H23" s="61">
        <v>7705</v>
      </c>
      <c r="I23" s="62">
        <f t="shared" si="17"/>
        <v>23105</v>
      </c>
      <c r="J23" s="63">
        <v>4.5986177565124901E-2</v>
      </c>
      <c r="K23" s="64">
        <f t="shared" si="18"/>
        <v>1062.5106326422108</v>
      </c>
      <c r="L23" s="64">
        <f t="shared" si="15"/>
        <v>24167.51063264221</v>
      </c>
      <c r="M23" s="71"/>
      <c r="N23" s="70">
        <f>SUMIFS('Shipments data'!G:G,'Shipments data'!E:E,'Supply Planning Data'!D23,'Shipments data'!A:A,'Supply Planning Data'!A23,'Shipments data'!O:O,'Supply Planning Data'!C23,'Shipments data'!F:F,"Shipped")</f>
        <v>0</v>
      </c>
      <c r="O23" s="72">
        <f>SUMIFS('Shipments data'!G:G,'Shipments data'!E:E,'Supply Planning Data'!D23,'Shipments data'!A:A,'Supply Planning Data'!A23,'Shipments data'!O:O,'Supply Planning Data'!C23,'Shipments data'!F:F,"Planned")</f>
        <v>0</v>
      </c>
      <c r="P23" s="70">
        <f>SUMIFS('Shipments data'!G:G,'Shipments data'!E:E,'Supply Planning Data'!D23,'Shipments data'!A:A,'Supply Planning Data'!A23,'Shipments data'!F:F,"Shipped",'Shipments data'!H:H,"&lt;"&amp;'Supply Planning Data'!C38,'Shipments data'!S:S,"&lt;"&amp;'Supply Planning Data'!C38)</f>
        <v>0</v>
      </c>
      <c r="Q23" s="70">
        <f t="shared" si="19"/>
        <v>0</v>
      </c>
      <c r="R23" s="70">
        <f t="shared" si="20"/>
        <v>352761.43673577887</v>
      </c>
      <c r="S23" s="53"/>
      <c r="T23" s="73">
        <f t="shared" si="21"/>
        <v>400000</v>
      </c>
      <c r="U23" s="71"/>
      <c r="V23" s="63"/>
      <c r="W23" s="73">
        <f t="shared" si="22"/>
        <v>0</v>
      </c>
      <c r="X23" s="74"/>
      <c r="Y23" s="73">
        <f t="shared" si="7"/>
        <v>400000</v>
      </c>
      <c r="Z23" s="53"/>
      <c r="AA23" s="73">
        <f t="shared" si="23"/>
        <v>400000</v>
      </c>
      <c r="AB23" s="71"/>
      <c r="AC23" s="63"/>
      <c r="AD23" s="73">
        <f t="shared" si="24"/>
        <v>0</v>
      </c>
      <c r="AE23" s="74"/>
      <c r="AF23" s="75">
        <f t="shared" si="9"/>
        <v>400000</v>
      </c>
    </row>
    <row r="24" spans="1:32" x14ac:dyDescent="0.35">
      <c r="A24" s="58" t="str">
        <f>Start!C$9</f>
        <v>Niger (the)</v>
      </c>
      <c r="B24" s="69" t="str">
        <f>VLOOKUP(A24,list!B:C,2,FALSE)</f>
        <v>NER</v>
      </c>
      <c r="C24" s="60">
        <f t="shared" si="14"/>
        <v>44228</v>
      </c>
      <c r="D24" s="69" t="str">
        <f>IF(Start!$B$23="","",Start!$B$23)</f>
        <v>Sputnik Light</v>
      </c>
      <c r="E24" s="69" t="str">
        <f>IFERROR(VLOOKUP(D24,Start!B$15:C$30,2,FALSE),"")</f>
        <v>Yes</v>
      </c>
      <c r="F24" s="62">
        <f t="shared" si="16"/>
        <v>376853.68421052629</v>
      </c>
      <c r="G24" s="61">
        <v>15400.000000000002</v>
      </c>
      <c r="H24" s="61">
        <v>7706</v>
      </c>
      <c r="I24" s="62">
        <f t="shared" si="17"/>
        <v>23106</v>
      </c>
      <c r="J24" s="63">
        <v>4.9441786283891599E-2</v>
      </c>
      <c r="K24" s="64">
        <f t="shared" si="18"/>
        <v>1142.4019138755993</v>
      </c>
      <c r="L24" s="64">
        <f t="shared" si="15"/>
        <v>24248.401913875598</v>
      </c>
      <c r="M24" s="71"/>
      <c r="N24" s="70">
        <f>SUMIFS('Shipments data'!G:G,'Shipments data'!E:E,'Supply Planning Data'!D24,'Shipments data'!A:A,'Supply Planning Data'!A24,'Shipments data'!O:O,'Supply Planning Data'!C24,'Shipments data'!F:F,"Shipped")</f>
        <v>0</v>
      </c>
      <c r="O24" s="72">
        <f>SUMIFS('Shipments data'!G:G,'Shipments data'!E:E,'Supply Planning Data'!D24,'Shipments data'!A:A,'Supply Planning Data'!A24,'Shipments data'!O:O,'Supply Planning Data'!C24,'Shipments data'!F:F,"Planned")</f>
        <v>0</v>
      </c>
      <c r="P24" s="70">
        <f>SUMIFS('Shipments data'!G:G,'Shipments data'!E:E,'Supply Planning Data'!D24,'Shipments data'!A:A,'Supply Planning Data'!A24,'Shipments data'!F:F,"Shipped",'Shipments data'!H:H,"&lt;"&amp;'Supply Planning Data'!C39,'Shipments data'!S:S,"&lt;"&amp;'Supply Planning Data'!C39)</f>
        <v>0</v>
      </c>
      <c r="Q24" s="70">
        <f t="shared" si="19"/>
        <v>0</v>
      </c>
      <c r="R24" s="70">
        <f t="shared" si="20"/>
        <v>352605.28229665069</v>
      </c>
      <c r="S24" s="53"/>
      <c r="T24" s="73">
        <f t="shared" si="21"/>
        <v>400000</v>
      </c>
      <c r="U24" s="71"/>
      <c r="V24" s="63"/>
      <c r="W24" s="73">
        <f t="shared" si="22"/>
        <v>0</v>
      </c>
      <c r="X24" s="74"/>
      <c r="Y24" s="73">
        <f t="shared" si="7"/>
        <v>400000</v>
      </c>
      <c r="Z24" s="53"/>
      <c r="AA24" s="73">
        <f t="shared" si="23"/>
        <v>400000</v>
      </c>
      <c r="AB24" s="71"/>
      <c r="AC24" s="63"/>
      <c r="AD24" s="73">
        <f t="shared" si="24"/>
        <v>0</v>
      </c>
      <c r="AE24" s="74"/>
      <c r="AF24" s="75">
        <f t="shared" si="9"/>
        <v>400000</v>
      </c>
    </row>
    <row r="25" spans="1:32" hidden="1" x14ac:dyDescent="0.35">
      <c r="A25" s="58" t="str">
        <f>Start!C$9</f>
        <v>Niger (the)</v>
      </c>
      <c r="B25" s="69" t="str">
        <f>VLOOKUP(A25,list!B:C,2,FALSE)</f>
        <v>NER</v>
      </c>
      <c r="C25" s="60">
        <f t="shared" si="14"/>
        <v>44228</v>
      </c>
      <c r="D25" s="59" t="str">
        <f>IF(Start!$B$24="","",Start!$B$24)</f>
        <v/>
      </c>
      <c r="E25" s="59" t="str">
        <f>IFERROR(VLOOKUP(D25,Start!B$15:C$30,2,FALSE),"")</f>
        <v/>
      </c>
      <c r="F25" s="62">
        <f t="shared" si="16"/>
        <v>0</v>
      </c>
      <c r="G25" s="61"/>
      <c r="H25" s="61"/>
      <c r="I25" s="62">
        <f t="shared" si="17"/>
        <v>0</v>
      </c>
      <c r="J25" s="63">
        <v>5.28973950026582E-2</v>
      </c>
      <c r="K25" s="64">
        <f t="shared" si="18"/>
        <v>0</v>
      </c>
      <c r="L25" s="64">
        <f t="shared" si="15"/>
        <v>0</v>
      </c>
      <c r="M25" s="71"/>
      <c r="N25" s="70">
        <f>SUMIFS('Shipments data'!G:G,'Shipments data'!E:E,'Supply Planning Data'!D25,'Shipments data'!A:A,'Supply Planning Data'!A25,'Shipments data'!O:O,'Supply Planning Data'!C25,'Shipments data'!F:F,"Shipped")</f>
        <v>0</v>
      </c>
      <c r="O25" s="72">
        <f>SUMIFS('Shipments data'!G:G,'Shipments data'!E:E,'Supply Planning Data'!D25,'Shipments data'!A:A,'Supply Planning Data'!A25,'Shipments data'!O:O,'Supply Planning Data'!C25,'Shipments data'!F:F,"Planned")</f>
        <v>0</v>
      </c>
      <c r="P25" s="70">
        <f>SUMIFS('Shipments data'!G:G,'Shipments data'!E:E,'Supply Planning Data'!D25,'Shipments data'!A:A,'Supply Planning Data'!A25,'Shipments data'!F:F,"Shipped",'Shipments data'!H:H,"&lt;"&amp;'Supply Planning Data'!C40,'Shipments data'!S:S,"&lt;"&amp;'Supply Planning Data'!C40)</f>
        <v>0</v>
      </c>
      <c r="Q25" s="70">
        <f t="shared" si="19"/>
        <v>0</v>
      </c>
      <c r="R25" s="70">
        <f t="shared" si="20"/>
        <v>0</v>
      </c>
      <c r="S25" s="53"/>
      <c r="T25" s="73">
        <f t="shared" si="21"/>
        <v>0</v>
      </c>
      <c r="U25" s="71"/>
      <c r="V25" s="63"/>
      <c r="W25" s="73">
        <f t="shared" si="22"/>
        <v>0</v>
      </c>
      <c r="X25" s="74"/>
      <c r="Y25" s="73">
        <f t="shared" si="7"/>
        <v>0</v>
      </c>
      <c r="Z25" s="53"/>
      <c r="AA25" s="73">
        <f t="shared" si="23"/>
        <v>0</v>
      </c>
      <c r="AB25" s="71"/>
      <c r="AC25" s="63"/>
      <c r="AD25" s="73">
        <f t="shared" si="24"/>
        <v>0</v>
      </c>
      <c r="AE25" s="74"/>
      <c r="AF25" s="75">
        <f t="shared" si="9"/>
        <v>0</v>
      </c>
    </row>
    <row r="26" spans="1:32" hidden="1" x14ac:dyDescent="0.35">
      <c r="A26" s="58" t="str">
        <f>Start!C$9</f>
        <v>Niger (the)</v>
      </c>
      <c r="B26" s="69" t="str">
        <f>VLOOKUP(A26,list!B:C,2,FALSE)</f>
        <v>NER</v>
      </c>
      <c r="C26" s="60">
        <f t="shared" si="14"/>
        <v>44228</v>
      </c>
      <c r="D26" s="69" t="str">
        <f>IF(Start!$B$25="","",Start!$B$25)</f>
        <v/>
      </c>
      <c r="E26" s="69" t="str">
        <f>IFERROR(VLOOKUP(D26,Start!B$15:C$30,2,FALSE),"")</f>
        <v/>
      </c>
      <c r="F26" s="62">
        <f t="shared" si="16"/>
        <v>0</v>
      </c>
      <c r="G26" s="61"/>
      <c r="H26" s="61"/>
      <c r="I26" s="62">
        <f t="shared" si="17"/>
        <v>0</v>
      </c>
      <c r="J26" s="63">
        <v>5.6353003721424801E-2</v>
      </c>
      <c r="K26" s="64">
        <f t="shared" si="18"/>
        <v>0</v>
      </c>
      <c r="L26" s="64">
        <f t="shared" si="15"/>
        <v>0</v>
      </c>
      <c r="M26" s="71"/>
      <c r="N26" s="70">
        <f>SUMIFS('Shipments data'!G:G,'Shipments data'!E:E,'Supply Planning Data'!D26,'Shipments data'!A:A,'Supply Planning Data'!A26,'Shipments data'!O:O,'Supply Planning Data'!C26,'Shipments data'!F:F,"Shipped")</f>
        <v>0</v>
      </c>
      <c r="O26" s="72">
        <f>SUMIFS('Shipments data'!G:G,'Shipments data'!E:E,'Supply Planning Data'!D26,'Shipments data'!A:A,'Supply Planning Data'!A26,'Shipments data'!O:O,'Supply Planning Data'!C26,'Shipments data'!F:F,"Planned")</f>
        <v>0</v>
      </c>
      <c r="P26" s="70">
        <f>SUMIFS('Shipments data'!G:G,'Shipments data'!E:E,'Supply Planning Data'!D26,'Shipments data'!A:A,'Supply Planning Data'!A26,'Shipments data'!F:F,"Shipped",'Shipments data'!H:H,"&lt;"&amp;'Supply Planning Data'!C41,'Shipments data'!S:S,"&lt;"&amp;'Supply Planning Data'!C41)</f>
        <v>0</v>
      </c>
      <c r="Q26" s="70">
        <f t="shared" si="19"/>
        <v>0</v>
      </c>
      <c r="R26" s="70">
        <f t="shared" si="20"/>
        <v>0</v>
      </c>
      <c r="S26" s="53"/>
      <c r="T26" s="73">
        <f t="shared" si="21"/>
        <v>0</v>
      </c>
      <c r="U26" s="71"/>
      <c r="V26" s="63"/>
      <c r="W26" s="73">
        <f t="shared" si="22"/>
        <v>0</v>
      </c>
      <c r="X26" s="74"/>
      <c r="Y26" s="73">
        <f t="shared" si="7"/>
        <v>0</v>
      </c>
      <c r="Z26" s="53"/>
      <c r="AA26" s="73">
        <f t="shared" si="23"/>
        <v>0</v>
      </c>
      <c r="AB26" s="71"/>
      <c r="AC26" s="63"/>
      <c r="AD26" s="73">
        <f t="shared" si="24"/>
        <v>0</v>
      </c>
      <c r="AE26" s="74"/>
      <c r="AF26" s="75">
        <f t="shared" si="9"/>
        <v>0</v>
      </c>
    </row>
    <row r="27" spans="1:32" hidden="1" x14ac:dyDescent="0.35">
      <c r="A27" s="58" t="str">
        <f>Start!C$9</f>
        <v>Niger (the)</v>
      </c>
      <c r="B27" s="69" t="str">
        <f>VLOOKUP(A27,list!B:C,2,FALSE)</f>
        <v>NER</v>
      </c>
      <c r="C27" s="60">
        <f t="shared" si="14"/>
        <v>44228</v>
      </c>
      <c r="D27" s="59" t="str">
        <f>IF(Start!$B$26="","",Start!$B$26)</f>
        <v/>
      </c>
      <c r="E27" s="59" t="str">
        <f>IFERROR(VLOOKUP(D27,Start!B$15:C$30,2,FALSE),"")</f>
        <v/>
      </c>
      <c r="F27" s="62">
        <f t="shared" si="16"/>
        <v>0</v>
      </c>
      <c r="G27" s="61"/>
      <c r="H27" s="61"/>
      <c r="I27" s="62">
        <f t="shared" si="17"/>
        <v>0</v>
      </c>
      <c r="J27" s="63">
        <v>5.9808612440191401E-2</v>
      </c>
      <c r="K27" s="64">
        <f t="shared" si="18"/>
        <v>0</v>
      </c>
      <c r="L27" s="64">
        <f t="shared" si="15"/>
        <v>0</v>
      </c>
      <c r="M27" s="71"/>
      <c r="N27" s="70">
        <f>SUMIFS('Shipments data'!G:G,'Shipments data'!E:E,'Supply Planning Data'!D27,'Shipments data'!A:A,'Supply Planning Data'!A27,'Shipments data'!O:O,'Supply Planning Data'!C27,'Shipments data'!F:F,"Shipped")</f>
        <v>0</v>
      </c>
      <c r="O27" s="72">
        <f>SUMIFS('Shipments data'!G:G,'Shipments data'!E:E,'Supply Planning Data'!D27,'Shipments data'!A:A,'Supply Planning Data'!A27,'Shipments data'!O:O,'Supply Planning Data'!C27,'Shipments data'!F:F,"Planned")</f>
        <v>0</v>
      </c>
      <c r="P27" s="70">
        <f>SUMIFS('Shipments data'!G:G,'Shipments data'!E:E,'Supply Planning Data'!D27,'Shipments data'!A:A,'Supply Planning Data'!A27,'Shipments data'!F:F,"Shipped",'Shipments data'!H:H,"&lt;"&amp;'Supply Planning Data'!C42,'Shipments data'!S:S,"&lt;"&amp;'Supply Planning Data'!C42)</f>
        <v>0</v>
      </c>
      <c r="Q27" s="70">
        <f t="shared" si="19"/>
        <v>0</v>
      </c>
      <c r="R27" s="70">
        <f t="shared" si="20"/>
        <v>0</v>
      </c>
      <c r="S27" s="53"/>
      <c r="T27" s="73">
        <f t="shared" si="21"/>
        <v>0</v>
      </c>
      <c r="U27" s="71"/>
      <c r="V27" s="63"/>
      <c r="W27" s="73">
        <f t="shared" si="22"/>
        <v>0</v>
      </c>
      <c r="X27" s="74"/>
      <c r="Y27" s="73">
        <f t="shared" si="7"/>
        <v>0</v>
      </c>
      <c r="Z27" s="53"/>
      <c r="AA27" s="73">
        <f t="shared" si="23"/>
        <v>0</v>
      </c>
      <c r="AB27" s="71"/>
      <c r="AC27" s="63"/>
      <c r="AD27" s="73">
        <f t="shared" si="24"/>
        <v>0</v>
      </c>
      <c r="AE27" s="74"/>
      <c r="AF27" s="75">
        <f t="shared" si="9"/>
        <v>0</v>
      </c>
    </row>
    <row r="28" spans="1:32" hidden="1" x14ac:dyDescent="0.35">
      <c r="A28" s="58" t="str">
        <f>Start!C$9</f>
        <v>Niger (the)</v>
      </c>
      <c r="B28" s="69" t="str">
        <f>VLOOKUP(A28,list!B:C,2,FALSE)</f>
        <v>NER</v>
      </c>
      <c r="C28" s="60">
        <f t="shared" si="14"/>
        <v>44228</v>
      </c>
      <c r="D28" s="69" t="str">
        <f>IF(Start!$B$27="","",Start!$B$27)</f>
        <v/>
      </c>
      <c r="E28" s="69" t="str">
        <f>IFERROR(VLOOKUP(D28,Start!B$15:C$30,2,FALSE),"")</f>
        <v/>
      </c>
      <c r="F28" s="62">
        <f t="shared" si="16"/>
        <v>0</v>
      </c>
      <c r="G28" s="61"/>
      <c r="H28" s="61"/>
      <c r="I28" s="62">
        <f t="shared" si="17"/>
        <v>0</v>
      </c>
      <c r="J28" s="63">
        <v>6.3264221158957995E-2</v>
      </c>
      <c r="K28" s="64">
        <f t="shared" si="18"/>
        <v>0</v>
      </c>
      <c r="L28" s="64">
        <f t="shared" si="15"/>
        <v>0</v>
      </c>
      <c r="M28" s="71"/>
      <c r="N28" s="70">
        <f>SUMIFS('Shipments data'!G:G,'Shipments data'!E:E,'Supply Planning Data'!D28,'Shipments data'!A:A,'Supply Planning Data'!A28,'Shipments data'!O:O,'Supply Planning Data'!C28,'Shipments data'!F:F,"Shipped")</f>
        <v>0</v>
      </c>
      <c r="O28" s="72">
        <f>SUMIFS('Shipments data'!G:G,'Shipments data'!E:E,'Supply Planning Data'!D28,'Shipments data'!A:A,'Supply Planning Data'!A28,'Shipments data'!O:O,'Supply Planning Data'!C28,'Shipments data'!F:F,"Planned")</f>
        <v>0</v>
      </c>
      <c r="P28" s="70">
        <f>SUMIFS('Shipments data'!G:G,'Shipments data'!E:E,'Supply Planning Data'!D28,'Shipments data'!A:A,'Supply Planning Data'!A28,'Shipments data'!F:F,"Shipped",'Shipments data'!H:H,"&lt;"&amp;'Supply Planning Data'!C43,'Shipments data'!S:S,"&lt;"&amp;'Supply Planning Data'!C43)</f>
        <v>0</v>
      </c>
      <c r="Q28" s="70">
        <f t="shared" si="19"/>
        <v>0</v>
      </c>
      <c r="R28" s="70">
        <f t="shared" si="20"/>
        <v>0</v>
      </c>
      <c r="S28" s="53"/>
      <c r="T28" s="73">
        <f t="shared" si="21"/>
        <v>0</v>
      </c>
      <c r="U28" s="71"/>
      <c r="V28" s="63"/>
      <c r="W28" s="73">
        <f t="shared" si="22"/>
        <v>0</v>
      </c>
      <c r="X28" s="74"/>
      <c r="Y28" s="73">
        <f t="shared" si="7"/>
        <v>0</v>
      </c>
      <c r="Z28" s="53"/>
      <c r="AA28" s="73">
        <f t="shared" si="23"/>
        <v>0</v>
      </c>
      <c r="AB28" s="71"/>
      <c r="AC28" s="63"/>
      <c r="AD28" s="73">
        <f t="shared" si="24"/>
        <v>0</v>
      </c>
      <c r="AE28" s="74"/>
      <c r="AF28" s="75">
        <f t="shared" si="9"/>
        <v>0</v>
      </c>
    </row>
    <row r="29" spans="1:32" hidden="1" x14ac:dyDescent="0.35">
      <c r="A29" s="58" t="str">
        <f>Start!C$9</f>
        <v>Niger (the)</v>
      </c>
      <c r="B29" s="69" t="str">
        <f>VLOOKUP(A29,list!B:C,2,FALSE)</f>
        <v>NER</v>
      </c>
      <c r="C29" s="60">
        <f t="shared" si="14"/>
        <v>44228</v>
      </c>
      <c r="D29" s="59" t="str">
        <f>IF(Start!$B$28="","",Start!$B$28)</f>
        <v/>
      </c>
      <c r="E29" s="59" t="str">
        <f>IFERROR(VLOOKUP(D29,Start!B$15:C$30,2,FALSE),"")</f>
        <v/>
      </c>
      <c r="F29" s="62">
        <f t="shared" si="16"/>
        <v>0</v>
      </c>
      <c r="G29" s="61"/>
      <c r="H29" s="61"/>
      <c r="I29" s="62">
        <f t="shared" si="17"/>
        <v>0</v>
      </c>
      <c r="J29" s="63">
        <v>6.6719829877724596E-2</v>
      </c>
      <c r="K29" s="64">
        <f t="shared" si="18"/>
        <v>0</v>
      </c>
      <c r="L29" s="64">
        <f t="shared" si="15"/>
        <v>0</v>
      </c>
      <c r="M29" s="71"/>
      <c r="N29" s="70">
        <f>SUMIFS('Shipments data'!G:G,'Shipments data'!E:E,'Supply Planning Data'!D29,'Shipments data'!A:A,'Supply Planning Data'!A29,'Shipments data'!O:O,'Supply Planning Data'!C29,'Shipments data'!F:F,"Shipped")</f>
        <v>0</v>
      </c>
      <c r="O29" s="72">
        <f>SUMIFS('Shipments data'!G:G,'Shipments data'!E:E,'Supply Planning Data'!D29,'Shipments data'!A:A,'Supply Planning Data'!A29,'Shipments data'!O:O,'Supply Planning Data'!C29,'Shipments data'!F:F,"Planned")</f>
        <v>0</v>
      </c>
      <c r="P29" s="70">
        <f>SUMIFS('Shipments data'!G:G,'Shipments data'!E:E,'Supply Planning Data'!D29,'Shipments data'!A:A,'Supply Planning Data'!A29,'Shipments data'!F:F,"Shipped",'Shipments data'!H:H,"&lt;"&amp;'Supply Planning Data'!C44,'Shipments data'!S:S,"&lt;"&amp;'Supply Planning Data'!C44)</f>
        <v>0</v>
      </c>
      <c r="Q29" s="70">
        <f t="shared" si="19"/>
        <v>0</v>
      </c>
      <c r="R29" s="70">
        <f t="shared" si="20"/>
        <v>0</v>
      </c>
      <c r="S29" s="53"/>
      <c r="T29" s="73">
        <f t="shared" si="21"/>
        <v>0</v>
      </c>
      <c r="U29" s="71"/>
      <c r="V29" s="63"/>
      <c r="W29" s="73">
        <f t="shared" si="22"/>
        <v>0</v>
      </c>
      <c r="X29" s="74"/>
      <c r="Y29" s="73">
        <f t="shared" si="7"/>
        <v>0</v>
      </c>
      <c r="Z29" s="53"/>
      <c r="AA29" s="73">
        <f t="shared" si="23"/>
        <v>0</v>
      </c>
      <c r="AB29" s="71"/>
      <c r="AC29" s="63"/>
      <c r="AD29" s="73">
        <f t="shared" si="24"/>
        <v>0</v>
      </c>
      <c r="AE29" s="74"/>
      <c r="AF29" s="75">
        <f t="shared" si="9"/>
        <v>0</v>
      </c>
    </row>
    <row r="30" spans="1:32" hidden="1" x14ac:dyDescent="0.35">
      <c r="A30" s="58" t="str">
        <f>Start!C$9</f>
        <v>Niger (the)</v>
      </c>
      <c r="B30" s="69" t="str">
        <f>VLOOKUP(A30,list!B:C,2,FALSE)</f>
        <v>NER</v>
      </c>
      <c r="C30" s="60">
        <f t="shared" si="14"/>
        <v>44228</v>
      </c>
      <c r="D30" s="69" t="str">
        <f>IF(Start!$B$29="","",Start!$B$29)</f>
        <v/>
      </c>
      <c r="E30" s="69" t="str">
        <f>IFERROR(VLOOKUP(D30,Start!B$15:C$30,2,FALSE),"")</f>
        <v/>
      </c>
      <c r="F30" s="62">
        <f t="shared" si="16"/>
        <v>0</v>
      </c>
      <c r="G30" s="61"/>
      <c r="H30" s="61"/>
      <c r="I30" s="62">
        <f t="shared" si="17"/>
        <v>0</v>
      </c>
      <c r="J30" s="63">
        <v>7.0175438596491196E-2</v>
      </c>
      <c r="K30" s="64">
        <f t="shared" si="18"/>
        <v>0</v>
      </c>
      <c r="L30" s="64">
        <f t="shared" si="15"/>
        <v>0</v>
      </c>
      <c r="M30" s="71"/>
      <c r="N30" s="70">
        <f>SUMIFS('Shipments data'!G:G,'Shipments data'!E:E,'Supply Planning Data'!D30,'Shipments data'!A:A,'Supply Planning Data'!A30,'Shipments data'!O:O,'Supply Planning Data'!C30,'Shipments data'!F:F,"Shipped")</f>
        <v>0</v>
      </c>
      <c r="O30" s="72">
        <f>SUMIFS('Shipments data'!G:G,'Shipments data'!E:E,'Supply Planning Data'!D30,'Shipments data'!A:A,'Supply Planning Data'!A30,'Shipments data'!O:O,'Supply Planning Data'!C30,'Shipments data'!F:F,"Planned")</f>
        <v>0</v>
      </c>
      <c r="P30" s="70">
        <f>SUMIFS('Shipments data'!G:G,'Shipments data'!E:E,'Supply Planning Data'!D30,'Shipments data'!A:A,'Supply Planning Data'!A30,'Shipments data'!F:F,"Shipped",'Shipments data'!H:H,"&lt;"&amp;'Supply Planning Data'!C45,'Shipments data'!S:S,"&lt;"&amp;'Supply Planning Data'!C45)</f>
        <v>0</v>
      </c>
      <c r="Q30" s="70">
        <f t="shared" si="19"/>
        <v>0</v>
      </c>
      <c r="R30" s="70">
        <f t="shared" si="20"/>
        <v>0</v>
      </c>
      <c r="S30" s="53"/>
      <c r="T30" s="73">
        <f t="shared" si="21"/>
        <v>0</v>
      </c>
      <c r="U30" s="71"/>
      <c r="V30" s="63"/>
      <c r="W30" s="73">
        <f t="shared" si="22"/>
        <v>0</v>
      </c>
      <c r="X30" s="74"/>
      <c r="Y30" s="73">
        <f t="shared" si="7"/>
        <v>0</v>
      </c>
      <c r="Z30" s="53"/>
      <c r="AA30" s="73">
        <f t="shared" si="23"/>
        <v>0</v>
      </c>
      <c r="AB30" s="71"/>
      <c r="AC30" s="63"/>
      <c r="AD30" s="73">
        <f t="shared" si="24"/>
        <v>0</v>
      </c>
      <c r="AE30" s="74"/>
      <c r="AF30" s="75">
        <f t="shared" si="9"/>
        <v>0</v>
      </c>
    </row>
    <row r="31" spans="1:32" hidden="1" x14ac:dyDescent="0.35">
      <c r="A31" s="76" t="str">
        <f>Start!C$9</f>
        <v>Niger (the)</v>
      </c>
      <c r="B31" s="77" t="str">
        <f>VLOOKUP(A31,list!B:C,2,FALSE)</f>
        <v>NER</v>
      </c>
      <c r="C31" s="60">
        <f t="shared" si="14"/>
        <v>44228</v>
      </c>
      <c r="D31" s="59" t="str">
        <f>IF(Start!$B$30="","",Start!$B$30)</f>
        <v/>
      </c>
      <c r="E31" s="59" t="str">
        <f>IFERROR(VLOOKUP(D31,Start!B$15:C$30,2,FALSE),"")</f>
        <v/>
      </c>
      <c r="F31" s="62">
        <f t="shared" si="16"/>
        <v>0</v>
      </c>
      <c r="G31" s="61"/>
      <c r="H31" s="61"/>
      <c r="I31" s="62">
        <f t="shared" si="17"/>
        <v>0</v>
      </c>
      <c r="J31" s="63">
        <v>7.3631047315257797E-2</v>
      </c>
      <c r="K31" s="64">
        <f t="shared" si="18"/>
        <v>0</v>
      </c>
      <c r="L31" s="64">
        <f t="shared" si="15"/>
        <v>0</v>
      </c>
      <c r="M31" s="71"/>
      <c r="N31" s="70">
        <f>SUMIFS('Shipments data'!G:G,'Shipments data'!E:E,'Supply Planning Data'!D31,'Shipments data'!A:A,'Supply Planning Data'!A31,'Shipments data'!O:O,'Supply Planning Data'!C31,'Shipments data'!F:F,"Shipped")</f>
        <v>0</v>
      </c>
      <c r="O31" s="72">
        <f>SUMIFS('Shipments data'!G:G,'Shipments data'!E:E,'Supply Planning Data'!D31,'Shipments data'!A:A,'Supply Planning Data'!A31,'Shipments data'!O:O,'Supply Planning Data'!C31,'Shipments data'!F:F,"Planned")</f>
        <v>0</v>
      </c>
      <c r="P31" s="70">
        <f>SUMIFS('Shipments data'!G:G,'Shipments data'!E:E,'Supply Planning Data'!D31,'Shipments data'!A:A,'Supply Planning Data'!A31,'Shipments data'!F:F,"Shipped",'Shipments data'!H:H,"&lt;"&amp;'Supply Planning Data'!C46,'Shipments data'!S:S,"&lt;"&amp;'Supply Planning Data'!C46)</f>
        <v>0</v>
      </c>
      <c r="Q31" s="70">
        <f t="shared" si="19"/>
        <v>0</v>
      </c>
      <c r="R31" s="70">
        <f t="shared" si="20"/>
        <v>0</v>
      </c>
      <c r="S31" s="53"/>
      <c r="T31" s="73">
        <f t="shared" si="21"/>
        <v>0</v>
      </c>
      <c r="U31" s="71"/>
      <c r="V31" s="63"/>
      <c r="W31" s="73">
        <f t="shared" si="22"/>
        <v>0</v>
      </c>
      <c r="X31" s="74"/>
      <c r="Y31" s="73">
        <f t="shared" si="7"/>
        <v>0</v>
      </c>
      <c r="Z31" s="53"/>
      <c r="AA31" s="73">
        <f t="shared" si="23"/>
        <v>0</v>
      </c>
      <c r="AB31" s="71"/>
      <c r="AC31" s="63"/>
      <c r="AD31" s="73">
        <f t="shared" si="24"/>
        <v>0</v>
      </c>
      <c r="AE31" s="74"/>
      <c r="AF31" s="75">
        <f t="shared" si="9"/>
        <v>0</v>
      </c>
    </row>
    <row r="32" spans="1:32" x14ac:dyDescent="0.35">
      <c r="A32" s="35" t="str">
        <f>Start!C$9</f>
        <v>Niger (the)</v>
      </c>
      <c r="B32" s="36" t="str">
        <f>VLOOKUP(A32,list!B:C,2,FALSE)</f>
        <v>NER</v>
      </c>
      <c r="C32" s="78">
        <f>DATE(YEAR(C17),MONTH(C17)+1,1)</f>
        <v>44256</v>
      </c>
      <c r="D32" s="36" t="str">
        <f>IF(Start!$B$16="","",Start!$B$16)</f>
        <v>Pfizer</v>
      </c>
      <c r="E32" s="36" t="str">
        <f>IFERROR(VLOOKUP(D32,Start!B$15:C$30,2,FALSE),"")</f>
        <v>Yes</v>
      </c>
      <c r="F32" s="39">
        <f>R17</f>
        <v>161200</v>
      </c>
      <c r="G32" s="38">
        <v>12100.000000000002</v>
      </c>
      <c r="H32" s="38">
        <v>9680</v>
      </c>
      <c r="I32" s="39">
        <f t="shared" si="0"/>
        <v>21780</v>
      </c>
      <c r="J32" s="40">
        <v>2.2956841138659319E-2</v>
      </c>
      <c r="K32" s="41">
        <f t="shared" si="4"/>
        <v>499.99999999999994</v>
      </c>
      <c r="L32" s="41">
        <f t="shared" si="15"/>
        <v>22280</v>
      </c>
      <c r="M32" s="38"/>
      <c r="N32" s="41">
        <f>SUMIFS('Shipments data'!G:G,'Shipments data'!E:E,'Supply Planning Data'!D32,'Shipments data'!A:A,'Supply Planning Data'!A32,'Shipments data'!O:O,'Supply Planning Data'!C32,'Shipments data'!F:F,"Shipped")</f>
        <v>0</v>
      </c>
      <c r="O32" s="42">
        <f>SUMIFS('Shipments data'!G:G,'Shipments data'!E:E,'Supply Planning Data'!D32,'Shipments data'!A:A,'Supply Planning Data'!A32,'Shipments data'!O:O,'Supply Planning Data'!C32,'Shipments data'!F:F,"Planned")</f>
        <v>0</v>
      </c>
      <c r="P32" s="41">
        <f>SUMIFS('Shipments data'!G:G,'Shipments data'!E:E,'Supply Planning Data'!D32,'Shipments data'!A:A,'Supply Planning Data'!A32,'Shipments data'!F:F,"Shipped",'Shipments data'!H:H,"&lt;"&amp;'Supply Planning Data'!C47,'Shipments data'!S:S,"&lt;"&amp;'Supply Planning Data'!C47)</f>
        <v>0</v>
      </c>
      <c r="Q32" s="41">
        <f>IF(P32-P17&lt;0,0,P32-P17)</f>
        <v>0</v>
      </c>
      <c r="R32" s="41">
        <f t="shared" si="1"/>
        <v>138920</v>
      </c>
      <c r="S32" s="66"/>
      <c r="T32" s="39">
        <f>Y17</f>
        <v>200000</v>
      </c>
      <c r="U32" s="38"/>
      <c r="V32" s="40"/>
      <c r="W32" s="39">
        <f t="shared" si="2"/>
        <v>0</v>
      </c>
      <c r="X32" s="44"/>
      <c r="Y32" s="39">
        <f t="shared" si="7"/>
        <v>200000</v>
      </c>
      <c r="Z32" s="66"/>
      <c r="AA32" s="39">
        <f>AF17</f>
        <v>200000</v>
      </c>
      <c r="AB32" s="38"/>
      <c r="AC32" s="40"/>
      <c r="AD32" s="39">
        <f t="shared" si="3"/>
        <v>0</v>
      </c>
      <c r="AE32" s="44"/>
      <c r="AF32" s="45">
        <f t="shared" si="9"/>
        <v>200000</v>
      </c>
    </row>
    <row r="33" spans="1:32" x14ac:dyDescent="0.35">
      <c r="A33" s="47" t="str">
        <f>Start!C$9</f>
        <v>Niger (the)</v>
      </c>
      <c r="B33" s="48" t="str">
        <f>VLOOKUP(A33,list!B:C,2,FALSE)</f>
        <v>NER</v>
      </c>
      <c r="C33" s="78">
        <f t="shared" ref="C33:C96" si="25">DATE(YEAR(C18),MONTH(C18)+1,1)</f>
        <v>44256</v>
      </c>
      <c r="D33" s="36" t="str">
        <f>IF(Start!$B$17="","",Start!$B$17)</f>
        <v>Moderna</v>
      </c>
      <c r="E33" s="36" t="str">
        <f>IFERROR(VLOOKUP(D33,Start!B$15:C$30,2,FALSE),"")</f>
        <v>Yes</v>
      </c>
      <c r="F33" s="39">
        <f>R18</f>
        <v>257868.42105263157</v>
      </c>
      <c r="G33" s="38">
        <v>14520.000000000004</v>
      </c>
      <c r="H33" s="50">
        <v>8470.0000000000018</v>
      </c>
      <c r="I33" s="39">
        <f t="shared" si="0"/>
        <v>22990.000000000007</v>
      </c>
      <c r="J33" s="40">
        <v>2.6098303610265324E-2</v>
      </c>
      <c r="K33" s="41">
        <f t="shared" si="4"/>
        <v>600</v>
      </c>
      <c r="L33" s="41">
        <f t="shared" si="15"/>
        <v>23590.000000000007</v>
      </c>
      <c r="M33" s="50"/>
      <c r="N33" s="51">
        <f>SUMIFS('Shipments data'!G:G,'Shipments data'!E:E,'Supply Planning Data'!D33,'Shipments data'!A:A,'Supply Planning Data'!A33,'Shipments data'!O:O,'Supply Planning Data'!C33,'Shipments data'!F:F,"Shipped")</f>
        <v>0</v>
      </c>
      <c r="O33" s="52">
        <f>SUMIFS('Shipments data'!G:G,'Shipments data'!E:E,'Supply Planning Data'!D33,'Shipments data'!A:A,'Supply Planning Data'!A33,'Shipments data'!O:O,'Supply Planning Data'!C33,'Shipments data'!F:F,"Planned")</f>
        <v>0</v>
      </c>
      <c r="P33" s="51">
        <f>SUMIFS('Shipments data'!G:G,'Shipments data'!E:E,'Supply Planning Data'!D33,'Shipments data'!A:A,'Supply Planning Data'!A33,'Shipments data'!F:F,"Shipped",'Shipments data'!H:H,"&lt;"&amp;'Supply Planning Data'!C48,'Shipments data'!S:S,"&lt;"&amp;'Supply Planning Data'!C48)</f>
        <v>0</v>
      </c>
      <c r="Q33" s="51">
        <f>IF(P33-P18&lt;0,0,P33-P18)</f>
        <v>0</v>
      </c>
      <c r="R33" s="51">
        <f t="shared" si="1"/>
        <v>234278.42105263157</v>
      </c>
      <c r="S33" s="53"/>
      <c r="T33" s="54">
        <f>Y18</f>
        <v>300000</v>
      </c>
      <c r="U33" s="50"/>
      <c r="V33" s="40"/>
      <c r="W33" s="54">
        <f t="shared" si="2"/>
        <v>0</v>
      </c>
      <c r="X33" s="55"/>
      <c r="Y33" s="54">
        <f t="shared" si="7"/>
        <v>300000</v>
      </c>
      <c r="Z33" s="53"/>
      <c r="AA33" s="54">
        <f>AF18</f>
        <v>300000</v>
      </c>
      <c r="AB33" s="50"/>
      <c r="AC33" s="40"/>
      <c r="AD33" s="54">
        <f t="shared" si="3"/>
        <v>0</v>
      </c>
      <c r="AE33" s="55"/>
      <c r="AF33" s="79">
        <f t="shared" si="9"/>
        <v>300000</v>
      </c>
    </row>
    <row r="34" spans="1:32" x14ac:dyDescent="0.35">
      <c r="A34" s="47" t="str">
        <f>Start!C$9</f>
        <v>Niger (the)</v>
      </c>
      <c r="B34" s="48" t="str">
        <f>VLOOKUP(A34,list!B:C,2,FALSE)</f>
        <v>NER</v>
      </c>
      <c r="C34" s="78">
        <f t="shared" si="25"/>
        <v>44256</v>
      </c>
      <c r="D34" s="36" t="str">
        <f>IF(Start!$B$18="","",Start!$B$18)</f>
        <v>AstraZeneca</v>
      </c>
      <c r="E34" s="36" t="str">
        <f>IFERROR(VLOOKUP(D34,Start!B$15:C$30,2,FALSE),"")</f>
        <v>Yes</v>
      </c>
      <c r="F34" s="39">
        <f>R19</f>
        <v>353385.98538011697</v>
      </c>
      <c r="G34" s="38">
        <v>16940.000000000004</v>
      </c>
      <c r="H34" s="50">
        <v>8470.0000000000018</v>
      </c>
      <c r="I34" s="39">
        <f t="shared" si="0"/>
        <v>25410.000000000007</v>
      </c>
      <c r="J34" s="40">
        <v>2.8925619834710734E-2</v>
      </c>
      <c r="K34" s="41">
        <f t="shared" ref="K34:K63" si="26">IFERROR(J34*I34,0)</f>
        <v>735</v>
      </c>
      <c r="L34" s="41">
        <f t="shared" si="15"/>
        <v>26145.000000000007</v>
      </c>
      <c r="M34" s="50"/>
      <c r="N34" s="51">
        <f>SUMIFS('Shipments data'!G:G,'Shipments data'!E:E,'Supply Planning Data'!D34,'Shipments data'!A:A,'Supply Planning Data'!A34,'Shipments data'!O:O,'Supply Planning Data'!C34,'Shipments data'!F:F,"Shipped")</f>
        <v>25000</v>
      </c>
      <c r="O34" s="52">
        <f>SUMIFS('Shipments data'!G:G,'Shipments data'!E:E,'Supply Planning Data'!D34,'Shipments data'!A:A,'Supply Planning Data'!A34,'Shipments data'!O:O,'Supply Planning Data'!C34,'Shipments data'!F:F,"Planned")</f>
        <v>0</v>
      </c>
      <c r="P34" s="51">
        <f>SUMIFS('Shipments data'!G:G,'Shipments data'!E:E,'Supply Planning Data'!D34,'Shipments data'!A:A,'Supply Planning Data'!A34,'Shipments data'!F:F,"Shipped",'Shipments data'!H:H,"&lt;"&amp;'Supply Planning Data'!C49,'Shipments data'!S:S,"&lt;"&amp;'Supply Planning Data'!C49)</f>
        <v>0</v>
      </c>
      <c r="Q34" s="51">
        <f t="shared" ref="Q34:Q97" si="27">IF(P34-P19&lt;0,0,P34-P19)</f>
        <v>0</v>
      </c>
      <c r="R34" s="51">
        <f t="shared" ref="R34:R45" si="28">IF(F34-L34+M34+N34-Q34&lt;0,0,F34-L34+M34+N34-Q34)</f>
        <v>352240.98538011697</v>
      </c>
      <c r="S34" s="53"/>
      <c r="T34" s="54">
        <f t="shared" ref="T34:T63" si="29">Y19</f>
        <v>400000</v>
      </c>
      <c r="U34" s="50"/>
      <c r="V34" s="40"/>
      <c r="W34" s="54">
        <f t="shared" ref="W34:W63" si="30">IFERROR(V34*U34,0)+U34</f>
        <v>0</v>
      </c>
      <c r="X34" s="55"/>
      <c r="Y34" s="54">
        <f t="shared" si="7"/>
        <v>400000</v>
      </c>
      <c r="Z34" s="53"/>
      <c r="AA34" s="54">
        <f t="shared" ref="AA34:AA63" si="31">AF19</f>
        <v>400000</v>
      </c>
      <c r="AB34" s="50"/>
      <c r="AC34" s="40"/>
      <c r="AD34" s="54">
        <f t="shared" ref="AD34:AD63" si="32">IFERROR(AC34*AB34,0)+AB34</f>
        <v>0</v>
      </c>
      <c r="AE34" s="55"/>
      <c r="AF34" s="79">
        <f t="shared" si="9"/>
        <v>400000</v>
      </c>
    </row>
    <row r="35" spans="1:32" x14ac:dyDescent="0.35">
      <c r="A35" s="47" t="str">
        <f>Start!C$9</f>
        <v>Niger (the)</v>
      </c>
      <c r="B35" s="48" t="str">
        <f>VLOOKUP(A35,list!B:C,2,FALSE)</f>
        <v>NER</v>
      </c>
      <c r="C35" s="78">
        <f t="shared" si="25"/>
        <v>44256</v>
      </c>
      <c r="D35" s="36" t="str">
        <f>IF(Start!$B$19="","",Start!$B$19)</f>
        <v>J&amp;J</v>
      </c>
      <c r="E35" s="36" t="str">
        <f>IFERROR(VLOOKUP(D35,Start!B$15:C$30,2,FALSE),"")</f>
        <v>Yes</v>
      </c>
      <c r="F35" s="39">
        <f t="shared" ref="F35:F45" si="33">R20</f>
        <v>353229.8585858586</v>
      </c>
      <c r="G35" s="38">
        <v>16940.000000000004</v>
      </c>
      <c r="H35" s="50">
        <v>8470.0000000000018</v>
      </c>
      <c r="I35" s="39">
        <f t="shared" si="0"/>
        <v>25410.000000000007</v>
      </c>
      <c r="J35" s="40">
        <v>3.1752936059156099E-2</v>
      </c>
      <c r="K35" s="41">
        <f t="shared" si="26"/>
        <v>806.84210526315667</v>
      </c>
      <c r="L35" s="41">
        <f t="shared" si="15"/>
        <v>26216.842105263164</v>
      </c>
      <c r="M35" s="50"/>
      <c r="N35" s="51">
        <f>SUMIFS('Shipments data'!G:G,'Shipments data'!E:E,'Supply Planning Data'!D35,'Shipments data'!A:A,'Supply Planning Data'!A35,'Shipments data'!O:O,'Supply Planning Data'!C35,'Shipments data'!F:F,"Shipped")</f>
        <v>0</v>
      </c>
      <c r="O35" s="52">
        <f>SUMIFS('Shipments data'!G:G,'Shipments data'!E:E,'Supply Planning Data'!D35,'Shipments data'!A:A,'Supply Planning Data'!A35,'Shipments data'!O:O,'Supply Planning Data'!C35,'Shipments data'!F:F,"Planned")</f>
        <v>0</v>
      </c>
      <c r="P35" s="51">
        <f>SUMIFS('Shipments data'!G:G,'Shipments data'!E:E,'Supply Planning Data'!D35,'Shipments data'!A:A,'Supply Planning Data'!A35,'Shipments data'!F:F,"Shipped",'Shipments data'!H:H,"&lt;"&amp;'Supply Planning Data'!C50,'Shipments data'!S:S,"&lt;"&amp;'Supply Planning Data'!C50)</f>
        <v>0</v>
      </c>
      <c r="Q35" s="51">
        <f t="shared" si="27"/>
        <v>0</v>
      </c>
      <c r="R35" s="51">
        <f t="shared" si="28"/>
        <v>327013.01648059546</v>
      </c>
      <c r="S35" s="53"/>
      <c r="T35" s="54">
        <f t="shared" si="29"/>
        <v>400000</v>
      </c>
      <c r="U35" s="50"/>
      <c r="V35" s="40"/>
      <c r="W35" s="54">
        <f t="shared" si="30"/>
        <v>0</v>
      </c>
      <c r="X35" s="55"/>
      <c r="Y35" s="54">
        <f t="shared" si="7"/>
        <v>400000</v>
      </c>
      <c r="Z35" s="53"/>
      <c r="AA35" s="54">
        <f t="shared" si="31"/>
        <v>400000</v>
      </c>
      <c r="AB35" s="50"/>
      <c r="AC35" s="40"/>
      <c r="AD35" s="54">
        <f t="shared" si="32"/>
        <v>0</v>
      </c>
      <c r="AE35" s="55"/>
      <c r="AF35" s="79">
        <f t="shared" si="9"/>
        <v>400000</v>
      </c>
    </row>
    <row r="36" spans="1:32" x14ac:dyDescent="0.35">
      <c r="A36" s="47" t="str">
        <f>Start!C$9</f>
        <v>Niger (the)</v>
      </c>
      <c r="B36" s="48" t="str">
        <f>VLOOKUP(A36,list!B:C,2,FALSE)</f>
        <v>NER</v>
      </c>
      <c r="C36" s="78">
        <f t="shared" si="25"/>
        <v>44256</v>
      </c>
      <c r="D36" s="36" t="str">
        <f>IF(Start!$B$20="","",Start!$B$20)</f>
        <v>Sinopharm</v>
      </c>
      <c r="E36" s="36" t="str">
        <f>IFERROR(VLOOKUP(D36,Start!B$15:C$30,2,FALSE),"")</f>
        <v>Yes</v>
      </c>
      <c r="F36" s="39">
        <f t="shared" si="33"/>
        <v>353073.72488038277</v>
      </c>
      <c r="G36" s="38">
        <v>16940.000000000004</v>
      </c>
      <c r="H36" s="50">
        <v>8470.0000000000018</v>
      </c>
      <c r="I36" s="39">
        <f t="shared" si="0"/>
        <v>25410.000000000007</v>
      </c>
      <c r="J36" s="40">
        <v>3.4580252283601599E-2</v>
      </c>
      <c r="K36" s="41">
        <f t="shared" si="26"/>
        <v>878.68421052631686</v>
      </c>
      <c r="L36" s="41">
        <f t="shared" si="15"/>
        <v>26288.684210526324</v>
      </c>
      <c r="M36" s="50"/>
      <c r="N36" s="51">
        <f>SUMIFS('Shipments data'!G:G,'Shipments data'!E:E,'Supply Planning Data'!D36,'Shipments data'!A:A,'Supply Planning Data'!A36,'Shipments data'!O:O,'Supply Planning Data'!C36,'Shipments data'!F:F,"Shipped")</f>
        <v>512402</v>
      </c>
      <c r="O36" s="52">
        <f>SUMIFS('Shipments data'!G:G,'Shipments data'!E:E,'Supply Planning Data'!D36,'Shipments data'!A:A,'Supply Planning Data'!A36,'Shipments data'!O:O,'Supply Planning Data'!C36,'Shipments data'!F:F,"Planned")</f>
        <v>0</v>
      </c>
      <c r="P36" s="51">
        <f>SUMIFS('Shipments data'!G:G,'Shipments data'!E:E,'Supply Planning Data'!D36,'Shipments data'!A:A,'Supply Planning Data'!A36,'Shipments data'!F:F,"Shipped",'Shipments data'!H:H,"&lt;"&amp;'Supply Planning Data'!C51,'Shipments data'!S:S,"&lt;"&amp;'Supply Planning Data'!C51)</f>
        <v>0</v>
      </c>
      <c r="Q36" s="51">
        <f t="shared" si="27"/>
        <v>0</v>
      </c>
      <c r="R36" s="51">
        <f t="shared" si="28"/>
        <v>839187.04066985636</v>
      </c>
      <c r="S36" s="53"/>
      <c r="T36" s="54">
        <f t="shared" si="29"/>
        <v>400000</v>
      </c>
      <c r="U36" s="50"/>
      <c r="V36" s="40"/>
      <c r="W36" s="54">
        <f t="shared" si="30"/>
        <v>0</v>
      </c>
      <c r="X36" s="55"/>
      <c r="Y36" s="54">
        <f t="shared" si="7"/>
        <v>400000</v>
      </c>
      <c r="Z36" s="53"/>
      <c r="AA36" s="54">
        <f t="shared" si="31"/>
        <v>400000</v>
      </c>
      <c r="AB36" s="50"/>
      <c r="AC36" s="40"/>
      <c r="AD36" s="54">
        <f t="shared" si="32"/>
        <v>0</v>
      </c>
      <c r="AE36" s="55"/>
      <c r="AF36" s="79">
        <f t="shared" si="9"/>
        <v>400000</v>
      </c>
    </row>
    <row r="37" spans="1:32" x14ac:dyDescent="0.35">
      <c r="A37" s="47" t="str">
        <f>Start!C$9</f>
        <v>Niger (the)</v>
      </c>
      <c r="B37" s="48" t="str">
        <f>VLOOKUP(A37,list!B:C,2,FALSE)</f>
        <v>NER</v>
      </c>
      <c r="C37" s="78">
        <f t="shared" si="25"/>
        <v>44256</v>
      </c>
      <c r="D37" s="36" t="str">
        <f>IF(Start!$B$21="","",Start!$B$21)</f>
        <v>Sinovac</v>
      </c>
      <c r="E37" s="36" t="str">
        <f>IFERROR(VLOOKUP(D37,Start!B$15:C$30,2,FALSE),"")</f>
        <v>Yes</v>
      </c>
      <c r="F37" s="39">
        <f t="shared" si="33"/>
        <v>352917.58426368952</v>
      </c>
      <c r="G37" s="38">
        <v>16940.000000000004</v>
      </c>
      <c r="H37" s="50">
        <v>8470.0000000000018</v>
      </c>
      <c r="I37" s="39">
        <f t="shared" si="0"/>
        <v>25410.000000000007</v>
      </c>
      <c r="J37" s="40">
        <v>3.7407568508046898E-2</v>
      </c>
      <c r="K37" s="41">
        <f t="shared" si="26"/>
        <v>950.52631578947194</v>
      </c>
      <c r="L37" s="41">
        <f t="shared" si="15"/>
        <v>26360.526315789481</v>
      </c>
      <c r="M37" s="50"/>
      <c r="N37" s="51">
        <f>SUMIFS('Shipments data'!G:G,'Shipments data'!E:E,'Supply Planning Data'!D37,'Shipments data'!A:A,'Supply Planning Data'!A37,'Shipments data'!O:O,'Supply Planning Data'!C37,'Shipments data'!F:F,"Shipped")</f>
        <v>0</v>
      </c>
      <c r="O37" s="52">
        <f>SUMIFS('Shipments data'!G:G,'Shipments data'!E:E,'Supply Planning Data'!D37,'Shipments data'!A:A,'Supply Planning Data'!A37,'Shipments data'!O:O,'Supply Planning Data'!C37,'Shipments data'!F:F,"Planned")</f>
        <v>0</v>
      </c>
      <c r="P37" s="51">
        <f>SUMIFS('Shipments data'!G:G,'Shipments data'!E:E,'Supply Planning Data'!D37,'Shipments data'!A:A,'Supply Planning Data'!A37,'Shipments data'!F:F,"Shipped",'Shipments data'!H:H,"&lt;"&amp;'Supply Planning Data'!C52,'Shipments data'!S:S,"&lt;"&amp;'Supply Planning Data'!C52)</f>
        <v>0</v>
      </c>
      <c r="Q37" s="51">
        <f t="shared" si="27"/>
        <v>0</v>
      </c>
      <c r="R37" s="51">
        <f t="shared" si="28"/>
        <v>326557.05794790003</v>
      </c>
      <c r="S37" s="53"/>
      <c r="T37" s="54">
        <f t="shared" si="29"/>
        <v>400000</v>
      </c>
      <c r="U37" s="50"/>
      <c r="V37" s="40"/>
      <c r="W37" s="54">
        <f t="shared" si="30"/>
        <v>0</v>
      </c>
      <c r="X37" s="55"/>
      <c r="Y37" s="54">
        <f t="shared" si="7"/>
        <v>400000</v>
      </c>
      <c r="Z37" s="53"/>
      <c r="AA37" s="54">
        <f t="shared" si="31"/>
        <v>400000</v>
      </c>
      <c r="AB37" s="50"/>
      <c r="AC37" s="40"/>
      <c r="AD37" s="54">
        <f t="shared" si="32"/>
        <v>0</v>
      </c>
      <c r="AE37" s="55"/>
      <c r="AF37" s="79">
        <f t="shared" si="9"/>
        <v>400000</v>
      </c>
    </row>
    <row r="38" spans="1:32" x14ac:dyDescent="0.35">
      <c r="A38" s="47" t="str">
        <f>Start!C$9</f>
        <v>Niger (the)</v>
      </c>
      <c r="B38" s="48" t="str">
        <f>VLOOKUP(A38,list!B:C,2,FALSE)</f>
        <v>NER</v>
      </c>
      <c r="C38" s="78">
        <f t="shared" si="25"/>
        <v>44256</v>
      </c>
      <c r="D38" s="36" t="str">
        <f>IF(Start!$B$22="","",Start!$B$22)</f>
        <v>Sputnik V</v>
      </c>
      <c r="E38" s="36" t="str">
        <f>IFERROR(VLOOKUP(D38,Start!B$15:C$30,2,FALSE),"")</f>
        <v>Yes</v>
      </c>
      <c r="F38" s="39">
        <f t="shared" si="33"/>
        <v>352761.43673577887</v>
      </c>
      <c r="G38" s="38">
        <v>16940.000000000004</v>
      </c>
      <c r="H38" s="50">
        <v>8470.0000000000018</v>
      </c>
      <c r="I38" s="39">
        <f t="shared" si="0"/>
        <v>25410.000000000007</v>
      </c>
      <c r="J38" s="40">
        <v>4.0234884732492399E-2</v>
      </c>
      <c r="K38" s="41">
        <f t="shared" si="26"/>
        <v>1022.3684210526321</v>
      </c>
      <c r="L38" s="41">
        <f t="shared" si="15"/>
        <v>26432.368421052641</v>
      </c>
      <c r="M38" s="50"/>
      <c r="N38" s="51">
        <f>SUMIFS('Shipments data'!G:G,'Shipments data'!E:E,'Supply Planning Data'!D38,'Shipments data'!A:A,'Supply Planning Data'!A38,'Shipments data'!O:O,'Supply Planning Data'!C38,'Shipments data'!F:F,"Shipped")</f>
        <v>0</v>
      </c>
      <c r="O38" s="52">
        <f>SUMIFS('Shipments data'!G:G,'Shipments data'!E:E,'Supply Planning Data'!D38,'Shipments data'!A:A,'Supply Planning Data'!A38,'Shipments data'!O:O,'Supply Planning Data'!C38,'Shipments data'!F:F,"Planned")</f>
        <v>0</v>
      </c>
      <c r="P38" s="51">
        <f>SUMIFS('Shipments data'!G:G,'Shipments data'!E:E,'Supply Planning Data'!D38,'Shipments data'!A:A,'Supply Planning Data'!A38,'Shipments data'!F:F,"Shipped",'Shipments data'!H:H,"&lt;"&amp;'Supply Planning Data'!C53,'Shipments data'!S:S,"&lt;"&amp;'Supply Planning Data'!C53)</f>
        <v>0</v>
      </c>
      <c r="Q38" s="51">
        <f t="shared" si="27"/>
        <v>0</v>
      </c>
      <c r="R38" s="51">
        <f t="shared" si="28"/>
        <v>326329.06831472623</v>
      </c>
      <c r="S38" s="53"/>
      <c r="T38" s="54">
        <f t="shared" si="29"/>
        <v>400000</v>
      </c>
      <c r="U38" s="50"/>
      <c r="V38" s="40"/>
      <c r="W38" s="54">
        <f t="shared" si="30"/>
        <v>0</v>
      </c>
      <c r="X38" s="55"/>
      <c r="Y38" s="54">
        <f t="shared" si="7"/>
        <v>400000</v>
      </c>
      <c r="Z38" s="53"/>
      <c r="AA38" s="54">
        <f t="shared" si="31"/>
        <v>400000</v>
      </c>
      <c r="AB38" s="50"/>
      <c r="AC38" s="40"/>
      <c r="AD38" s="54">
        <f t="shared" si="32"/>
        <v>0</v>
      </c>
      <c r="AE38" s="55"/>
      <c r="AF38" s="79">
        <f t="shared" si="9"/>
        <v>400000</v>
      </c>
    </row>
    <row r="39" spans="1:32" x14ac:dyDescent="0.35">
      <c r="A39" s="47" t="str">
        <f>Start!C$9</f>
        <v>Niger (the)</v>
      </c>
      <c r="B39" s="48" t="str">
        <f>VLOOKUP(A39,list!B:C,2,FALSE)</f>
        <v>NER</v>
      </c>
      <c r="C39" s="78">
        <f t="shared" si="25"/>
        <v>44256</v>
      </c>
      <c r="D39" s="36" t="str">
        <f>IF(Start!$B$23="","",Start!$B$23)</f>
        <v>Sputnik Light</v>
      </c>
      <c r="E39" s="36" t="str">
        <f>IFERROR(VLOOKUP(D39,Start!B$15:C$30,2,FALSE),"")</f>
        <v>Yes</v>
      </c>
      <c r="F39" s="39">
        <f t="shared" si="33"/>
        <v>352605.28229665069</v>
      </c>
      <c r="G39" s="38">
        <v>16940.000000000004</v>
      </c>
      <c r="H39" s="50">
        <v>8470.0000000000018</v>
      </c>
      <c r="I39" s="39">
        <f t="shared" si="0"/>
        <v>25410.000000000007</v>
      </c>
      <c r="J39" s="40">
        <v>4.3062200956937802E-2</v>
      </c>
      <c r="K39" s="41">
        <f t="shared" si="26"/>
        <v>1094.2105263157898</v>
      </c>
      <c r="L39" s="41">
        <f t="shared" si="15"/>
        <v>26504.210526315797</v>
      </c>
      <c r="M39" s="50"/>
      <c r="N39" s="51">
        <f>SUMIFS('Shipments data'!G:G,'Shipments data'!E:E,'Supply Planning Data'!D39,'Shipments data'!A:A,'Supply Planning Data'!A39,'Shipments data'!O:O,'Supply Planning Data'!C39,'Shipments data'!F:F,"Shipped")</f>
        <v>0</v>
      </c>
      <c r="O39" s="52">
        <f>SUMIFS('Shipments data'!G:G,'Shipments data'!E:E,'Supply Planning Data'!D39,'Shipments data'!A:A,'Supply Planning Data'!A39,'Shipments data'!O:O,'Supply Planning Data'!C39,'Shipments data'!F:F,"Planned")</f>
        <v>0</v>
      </c>
      <c r="P39" s="51">
        <f>SUMIFS('Shipments data'!G:G,'Shipments data'!E:E,'Supply Planning Data'!D39,'Shipments data'!A:A,'Supply Planning Data'!A39,'Shipments data'!F:F,"Shipped",'Shipments data'!H:H,"&lt;"&amp;'Supply Planning Data'!C54,'Shipments data'!S:S,"&lt;"&amp;'Supply Planning Data'!C54)</f>
        <v>0</v>
      </c>
      <c r="Q39" s="51">
        <f t="shared" si="27"/>
        <v>0</v>
      </c>
      <c r="R39" s="51">
        <f t="shared" si="28"/>
        <v>326101.07177033491</v>
      </c>
      <c r="S39" s="53"/>
      <c r="T39" s="54">
        <f t="shared" si="29"/>
        <v>400000</v>
      </c>
      <c r="U39" s="50"/>
      <c r="V39" s="40"/>
      <c r="W39" s="54">
        <f t="shared" si="30"/>
        <v>0</v>
      </c>
      <c r="X39" s="55"/>
      <c r="Y39" s="54">
        <f t="shared" si="7"/>
        <v>400000</v>
      </c>
      <c r="Z39" s="53"/>
      <c r="AA39" s="54">
        <f t="shared" si="31"/>
        <v>400000</v>
      </c>
      <c r="AB39" s="50"/>
      <c r="AC39" s="40"/>
      <c r="AD39" s="54">
        <f t="shared" si="32"/>
        <v>0</v>
      </c>
      <c r="AE39" s="55"/>
      <c r="AF39" s="79">
        <f t="shared" si="9"/>
        <v>400000</v>
      </c>
    </row>
    <row r="40" spans="1:32" hidden="1" x14ac:dyDescent="0.35">
      <c r="A40" s="47" t="str">
        <f>Start!C$9</f>
        <v>Niger (the)</v>
      </c>
      <c r="B40" s="48" t="str">
        <f>VLOOKUP(A40,list!B:C,2,FALSE)</f>
        <v>NER</v>
      </c>
      <c r="C40" s="78">
        <f t="shared" si="25"/>
        <v>44256</v>
      </c>
      <c r="D40" s="36" t="str">
        <f>IF(Start!$B$24="","",Start!$B$24)</f>
        <v/>
      </c>
      <c r="E40" s="36" t="str">
        <f>IFERROR(VLOOKUP(D40,Start!B$15:C$30,2,FALSE),"")</f>
        <v/>
      </c>
      <c r="F40" s="39">
        <f t="shared" si="33"/>
        <v>0</v>
      </c>
      <c r="G40" s="38"/>
      <c r="H40" s="50"/>
      <c r="I40" s="39">
        <f t="shared" si="0"/>
        <v>0</v>
      </c>
      <c r="J40" s="40">
        <v>4.5889517181383198E-2</v>
      </c>
      <c r="K40" s="41">
        <f t="shared" si="26"/>
        <v>0</v>
      </c>
      <c r="L40" s="41">
        <f t="shared" si="15"/>
        <v>0</v>
      </c>
      <c r="M40" s="50"/>
      <c r="N40" s="51">
        <f>SUMIFS('Shipments data'!G:G,'Shipments data'!E:E,'Supply Planning Data'!D40,'Shipments data'!A:A,'Supply Planning Data'!A40,'Shipments data'!O:O,'Supply Planning Data'!C40,'Shipments data'!F:F,"Shipped")</f>
        <v>0</v>
      </c>
      <c r="O40" s="52">
        <f>SUMIFS('Shipments data'!G:G,'Shipments data'!E:E,'Supply Planning Data'!D40,'Shipments data'!A:A,'Supply Planning Data'!A40,'Shipments data'!O:O,'Supply Planning Data'!C40,'Shipments data'!F:F,"Planned")</f>
        <v>0</v>
      </c>
      <c r="P40" s="51">
        <f>SUMIFS('Shipments data'!G:G,'Shipments data'!E:E,'Supply Planning Data'!D40,'Shipments data'!A:A,'Supply Planning Data'!A40,'Shipments data'!F:F,"Shipped",'Shipments data'!H:H,"&lt;"&amp;'Supply Planning Data'!C55,'Shipments data'!S:S,"&lt;"&amp;'Supply Planning Data'!C55)</f>
        <v>0</v>
      </c>
      <c r="Q40" s="51">
        <f t="shared" si="27"/>
        <v>0</v>
      </c>
      <c r="R40" s="51">
        <f t="shared" si="28"/>
        <v>0</v>
      </c>
      <c r="S40" s="53"/>
      <c r="T40" s="54">
        <f t="shared" si="29"/>
        <v>0</v>
      </c>
      <c r="U40" s="50"/>
      <c r="V40" s="40"/>
      <c r="W40" s="54">
        <f t="shared" si="30"/>
        <v>0</v>
      </c>
      <c r="X40" s="55"/>
      <c r="Y40" s="54">
        <f t="shared" si="7"/>
        <v>0</v>
      </c>
      <c r="Z40" s="53"/>
      <c r="AA40" s="54">
        <f t="shared" si="31"/>
        <v>0</v>
      </c>
      <c r="AB40" s="50"/>
      <c r="AC40" s="40"/>
      <c r="AD40" s="54">
        <f t="shared" si="32"/>
        <v>0</v>
      </c>
      <c r="AE40" s="55"/>
      <c r="AF40" s="79">
        <f t="shared" si="9"/>
        <v>0</v>
      </c>
    </row>
    <row r="41" spans="1:32" hidden="1" x14ac:dyDescent="0.35">
      <c r="A41" s="47" t="str">
        <f>Start!C$9</f>
        <v>Niger (the)</v>
      </c>
      <c r="B41" s="48" t="str">
        <f>VLOOKUP(A41,list!B:C,2,FALSE)</f>
        <v>NER</v>
      </c>
      <c r="C41" s="78">
        <f t="shared" si="25"/>
        <v>44256</v>
      </c>
      <c r="D41" s="36" t="str">
        <f>IF(Start!$B$25="","",Start!$B$25)</f>
        <v/>
      </c>
      <c r="E41" s="36" t="str">
        <f>IFERROR(VLOOKUP(D41,Start!B$15:C$30,2,FALSE),"")</f>
        <v/>
      </c>
      <c r="F41" s="39">
        <f t="shared" si="33"/>
        <v>0</v>
      </c>
      <c r="G41" s="38"/>
      <c r="H41" s="50"/>
      <c r="I41" s="39">
        <f t="shared" si="0"/>
        <v>0</v>
      </c>
      <c r="J41" s="40">
        <v>4.8716833405828601E-2</v>
      </c>
      <c r="K41" s="41">
        <f t="shared" si="26"/>
        <v>0</v>
      </c>
      <c r="L41" s="41">
        <f t="shared" si="15"/>
        <v>0</v>
      </c>
      <c r="M41" s="50"/>
      <c r="N41" s="51">
        <f>SUMIFS('Shipments data'!G:G,'Shipments data'!E:E,'Supply Planning Data'!D41,'Shipments data'!A:A,'Supply Planning Data'!A41,'Shipments data'!O:O,'Supply Planning Data'!C41,'Shipments data'!F:F,"Shipped")</f>
        <v>0</v>
      </c>
      <c r="O41" s="52">
        <f>SUMIFS('Shipments data'!G:G,'Shipments data'!E:E,'Supply Planning Data'!D41,'Shipments data'!A:A,'Supply Planning Data'!A41,'Shipments data'!O:O,'Supply Planning Data'!C41,'Shipments data'!F:F,"Planned")</f>
        <v>0</v>
      </c>
      <c r="P41" s="51">
        <f>SUMIFS('Shipments data'!G:G,'Shipments data'!E:E,'Supply Planning Data'!D41,'Shipments data'!A:A,'Supply Planning Data'!A41,'Shipments data'!F:F,"Shipped",'Shipments data'!H:H,"&lt;"&amp;'Supply Planning Data'!C56,'Shipments data'!S:S,"&lt;"&amp;'Supply Planning Data'!C56)</f>
        <v>0</v>
      </c>
      <c r="Q41" s="51">
        <f t="shared" si="27"/>
        <v>0</v>
      </c>
      <c r="R41" s="51">
        <f t="shared" si="28"/>
        <v>0</v>
      </c>
      <c r="S41" s="53"/>
      <c r="T41" s="54">
        <f t="shared" si="29"/>
        <v>0</v>
      </c>
      <c r="U41" s="50"/>
      <c r="V41" s="40"/>
      <c r="W41" s="54">
        <f t="shared" si="30"/>
        <v>0</v>
      </c>
      <c r="X41" s="55"/>
      <c r="Y41" s="54">
        <f t="shared" si="7"/>
        <v>0</v>
      </c>
      <c r="Z41" s="53"/>
      <c r="AA41" s="54">
        <f t="shared" si="31"/>
        <v>0</v>
      </c>
      <c r="AB41" s="50"/>
      <c r="AC41" s="40"/>
      <c r="AD41" s="54">
        <f t="shared" si="32"/>
        <v>0</v>
      </c>
      <c r="AE41" s="55"/>
      <c r="AF41" s="79">
        <f t="shared" si="9"/>
        <v>0</v>
      </c>
    </row>
    <row r="42" spans="1:32" hidden="1" x14ac:dyDescent="0.35">
      <c r="A42" s="47" t="str">
        <f>Start!C$9</f>
        <v>Niger (the)</v>
      </c>
      <c r="B42" s="48" t="str">
        <f>VLOOKUP(A42,list!B:C,2,FALSE)</f>
        <v>NER</v>
      </c>
      <c r="C42" s="78">
        <f t="shared" si="25"/>
        <v>44256</v>
      </c>
      <c r="D42" s="36" t="str">
        <f>IF(Start!$B$26="","",Start!$B$26)</f>
        <v/>
      </c>
      <c r="E42" s="36" t="str">
        <f>IFERROR(VLOOKUP(D42,Start!B$15:C$30,2,FALSE),"")</f>
        <v/>
      </c>
      <c r="F42" s="39">
        <f t="shared" si="33"/>
        <v>0</v>
      </c>
      <c r="G42" s="38"/>
      <c r="H42" s="50"/>
      <c r="I42" s="39">
        <f t="shared" si="0"/>
        <v>0</v>
      </c>
      <c r="J42" s="40">
        <v>5.1544149630273997E-2</v>
      </c>
      <c r="K42" s="41">
        <f t="shared" si="26"/>
        <v>0</v>
      </c>
      <c r="L42" s="41">
        <f t="shared" si="15"/>
        <v>0</v>
      </c>
      <c r="M42" s="50"/>
      <c r="N42" s="51">
        <f>SUMIFS('Shipments data'!G:G,'Shipments data'!E:E,'Supply Planning Data'!D42,'Shipments data'!A:A,'Supply Planning Data'!A42,'Shipments data'!O:O,'Supply Planning Data'!C42,'Shipments data'!F:F,"Shipped")</f>
        <v>0</v>
      </c>
      <c r="O42" s="52">
        <f>SUMIFS('Shipments data'!G:G,'Shipments data'!E:E,'Supply Planning Data'!D42,'Shipments data'!A:A,'Supply Planning Data'!A42,'Shipments data'!O:O,'Supply Planning Data'!C42,'Shipments data'!F:F,"Planned")</f>
        <v>0</v>
      </c>
      <c r="P42" s="51">
        <f>SUMIFS('Shipments data'!G:G,'Shipments data'!E:E,'Supply Planning Data'!D42,'Shipments data'!A:A,'Supply Planning Data'!A42,'Shipments data'!F:F,"Shipped",'Shipments data'!H:H,"&lt;"&amp;'Supply Planning Data'!C57,'Shipments data'!S:S,"&lt;"&amp;'Supply Planning Data'!C57)</f>
        <v>0</v>
      </c>
      <c r="Q42" s="51">
        <f t="shared" si="27"/>
        <v>0</v>
      </c>
      <c r="R42" s="51">
        <f t="shared" si="28"/>
        <v>0</v>
      </c>
      <c r="S42" s="53"/>
      <c r="T42" s="54">
        <f t="shared" si="29"/>
        <v>0</v>
      </c>
      <c r="U42" s="50"/>
      <c r="V42" s="40"/>
      <c r="W42" s="54">
        <f t="shared" si="30"/>
        <v>0</v>
      </c>
      <c r="X42" s="55"/>
      <c r="Y42" s="54">
        <f t="shared" si="7"/>
        <v>0</v>
      </c>
      <c r="Z42" s="53"/>
      <c r="AA42" s="54">
        <f t="shared" si="31"/>
        <v>0</v>
      </c>
      <c r="AB42" s="50"/>
      <c r="AC42" s="40"/>
      <c r="AD42" s="54">
        <f t="shared" si="32"/>
        <v>0</v>
      </c>
      <c r="AE42" s="55"/>
      <c r="AF42" s="79">
        <f t="shared" si="9"/>
        <v>0</v>
      </c>
    </row>
    <row r="43" spans="1:32" hidden="1" x14ac:dyDescent="0.35">
      <c r="A43" s="47" t="str">
        <f>Start!C$9</f>
        <v>Niger (the)</v>
      </c>
      <c r="B43" s="48" t="str">
        <f>VLOOKUP(A43,list!B:C,2,FALSE)</f>
        <v>NER</v>
      </c>
      <c r="C43" s="78">
        <f t="shared" si="25"/>
        <v>44256</v>
      </c>
      <c r="D43" s="36" t="str">
        <f>IF(Start!$B$27="","",Start!$B$27)</f>
        <v/>
      </c>
      <c r="E43" s="36" t="str">
        <f>IFERROR(VLOOKUP(D43,Start!B$15:C$30,2,FALSE),"")</f>
        <v/>
      </c>
      <c r="F43" s="39">
        <f t="shared" si="33"/>
        <v>0</v>
      </c>
      <c r="G43" s="38"/>
      <c r="H43" s="50"/>
      <c r="I43" s="39">
        <f t="shared" si="0"/>
        <v>0</v>
      </c>
      <c r="J43" s="40">
        <v>5.43714658547194E-2</v>
      </c>
      <c r="K43" s="41">
        <f t="shared" si="26"/>
        <v>0</v>
      </c>
      <c r="L43" s="41">
        <f t="shared" si="15"/>
        <v>0</v>
      </c>
      <c r="M43" s="50"/>
      <c r="N43" s="51">
        <f>SUMIFS('Shipments data'!G:G,'Shipments data'!E:E,'Supply Planning Data'!D43,'Shipments data'!A:A,'Supply Planning Data'!A43,'Shipments data'!O:O,'Supply Planning Data'!C43,'Shipments data'!F:F,"Shipped")</f>
        <v>0</v>
      </c>
      <c r="O43" s="52">
        <f>SUMIFS('Shipments data'!G:G,'Shipments data'!E:E,'Supply Planning Data'!D43,'Shipments data'!A:A,'Supply Planning Data'!A43,'Shipments data'!O:O,'Supply Planning Data'!C43,'Shipments data'!F:F,"Planned")</f>
        <v>0</v>
      </c>
      <c r="P43" s="51">
        <f>SUMIFS('Shipments data'!G:G,'Shipments data'!E:E,'Supply Planning Data'!D43,'Shipments data'!A:A,'Supply Planning Data'!A43,'Shipments data'!F:F,"Shipped",'Shipments data'!H:H,"&lt;"&amp;'Supply Planning Data'!C58,'Shipments data'!S:S,"&lt;"&amp;'Supply Planning Data'!C58)</f>
        <v>0</v>
      </c>
      <c r="Q43" s="51">
        <f t="shared" si="27"/>
        <v>0</v>
      </c>
      <c r="R43" s="51">
        <f t="shared" si="28"/>
        <v>0</v>
      </c>
      <c r="S43" s="53"/>
      <c r="T43" s="54">
        <f t="shared" si="29"/>
        <v>0</v>
      </c>
      <c r="U43" s="50"/>
      <c r="V43" s="40"/>
      <c r="W43" s="54">
        <f t="shared" si="30"/>
        <v>0</v>
      </c>
      <c r="X43" s="55"/>
      <c r="Y43" s="54">
        <f t="shared" si="7"/>
        <v>0</v>
      </c>
      <c r="Z43" s="53"/>
      <c r="AA43" s="54">
        <f t="shared" si="31"/>
        <v>0</v>
      </c>
      <c r="AB43" s="50"/>
      <c r="AC43" s="40"/>
      <c r="AD43" s="54">
        <f t="shared" si="32"/>
        <v>0</v>
      </c>
      <c r="AE43" s="55"/>
      <c r="AF43" s="79">
        <f t="shared" si="9"/>
        <v>0</v>
      </c>
    </row>
    <row r="44" spans="1:32" hidden="1" x14ac:dyDescent="0.35">
      <c r="A44" s="47" t="str">
        <f>Start!C$9</f>
        <v>Niger (the)</v>
      </c>
      <c r="B44" s="48" t="str">
        <f>VLOOKUP(A44,list!B:C,2,FALSE)</f>
        <v>NER</v>
      </c>
      <c r="C44" s="78">
        <f t="shared" si="25"/>
        <v>44256</v>
      </c>
      <c r="D44" s="36" t="str">
        <f>IF(Start!$B$28="","",Start!$B$28)</f>
        <v/>
      </c>
      <c r="E44" s="36" t="str">
        <f>IFERROR(VLOOKUP(D44,Start!B$15:C$30,2,FALSE),"")</f>
        <v/>
      </c>
      <c r="F44" s="39">
        <f t="shared" si="33"/>
        <v>0</v>
      </c>
      <c r="G44" s="38"/>
      <c r="H44" s="50"/>
      <c r="I44" s="39">
        <f t="shared" si="0"/>
        <v>0</v>
      </c>
      <c r="J44" s="40">
        <v>5.7198782079164803E-2</v>
      </c>
      <c r="K44" s="41">
        <f t="shared" si="26"/>
        <v>0</v>
      </c>
      <c r="L44" s="41">
        <f t="shared" si="15"/>
        <v>0</v>
      </c>
      <c r="M44" s="50"/>
      <c r="N44" s="51">
        <f>SUMIFS('Shipments data'!G:G,'Shipments data'!E:E,'Supply Planning Data'!D44,'Shipments data'!A:A,'Supply Planning Data'!A44,'Shipments data'!O:O,'Supply Planning Data'!C44,'Shipments data'!F:F,"Shipped")</f>
        <v>0</v>
      </c>
      <c r="O44" s="52">
        <f>SUMIFS('Shipments data'!G:G,'Shipments data'!E:E,'Supply Planning Data'!D44,'Shipments data'!A:A,'Supply Planning Data'!A44,'Shipments data'!O:O,'Supply Planning Data'!C44,'Shipments data'!F:F,"Planned")</f>
        <v>0</v>
      </c>
      <c r="P44" s="51">
        <f>SUMIFS('Shipments data'!G:G,'Shipments data'!E:E,'Supply Planning Data'!D44,'Shipments data'!A:A,'Supply Planning Data'!A44,'Shipments data'!F:F,"Shipped",'Shipments data'!H:H,"&lt;"&amp;'Supply Planning Data'!C59,'Shipments data'!S:S,"&lt;"&amp;'Supply Planning Data'!C59)</f>
        <v>0</v>
      </c>
      <c r="Q44" s="51">
        <f t="shared" si="27"/>
        <v>0</v>
      </c>
      <c r="R44" s="51">
        <f t="shared" si="28"/>
        <v>0</v>
      </c>
      <c r="S44" s="53"/>
      <c r="T44" s="54">
        <f t="shared" si="29"/>
        <v>0</v>
      </c>
      <c r="U44" s="50"/>
      <c r="V44" s="40"/>
      <c r="W44" s="54">
        <f t="shared" si="30"/>
        <v>0</v>
      </c>
      <c r="X44" s="55"/>
      <c r="Y44" s="54">
        <f t="shared" si="7"/>
        <v>0</v>
      </c>
      <c r="Z44" s="53"/>
      <c r="AA44" s="54">
        <f t="shared" si="31"/>
        <v>0</v>
      </c>
      <c r="AB44" s="50"/>
      <c r="AC44" s="40"/>
      <c r="AD44" s="54">
        <f t="shared" si="32"/>
        <v>0</v>
      </c>
      <c r="AE44" s="55"/>
      <c r="AF44" s="79">
        <f t="shared" si="9"/>
        <v>0</v>
      </c>
    </row>
    <row r="45" spans="1:32" hidden="1" x14ac:dyDescent="0.35">
      <c r="A45" s="47" t="str">
        <f>Start!C$9</f>
        <v>Niger (the)</v>
      </c>
      <c r="B45" s="48" t="str">
        <f>VLOOKUP(A45,list!B:C,2,FALSE)</f>
        <v>NER</v>
      </c>
      <c r="C45" s="78">
        <f t="shared" si="25"/>
        <v>44256</v>
      </c>
      <c r="D45" s="36" t="str">
        <f>IF(Start!$B$29="","",Start!$B$29)</f>
        <v/>
      </c>
      <c r="E45" s="36" t="str">
        <f>IFERROR(VLOOKUP(D45,Start!B$15:C$30,2,FALSE),"")</f>
        <v/>
      </c>
      <c r="F45" s="39">
        <f t="shared" si="33"/>
        <v>0</v>
      </c>
      <c r="G45" s="38"/>
      <c r="H45" s="50"/>
      <c r="I45" s="39">
        <f t="shared" si="0"/>
        <v>0</v>
      </c>
      <c r="J45" s="40">
        <v>6.0026098303610199E-2</v>
      </c>
      <c r="K45" s="41">
        <f t="shared" si="26"/>
        <v>0</v>
      </c>
      <c r="L45" s="41">
        <f t="shared" si="15"/>
        <v>0</v>
      </c>
      <c r="M45" s="50"/>
      <c r="N45" s="51">
        <f>SUMIFS('Shipments data'!G:G,'Shipments data'!E:E,'Supply Planning Data'!D45,'Shipments data'!A:A,'Supply Planning Data'!A45,'Shipments data'!O:O,'Supply Planning Data'!C45,'Shipments data'!F:F,"Shipped")</f>
        <v>0</v>
      </c>
      <c r="O45" s="52">
        <f>SUMIFS('Shipments data'!G:G,'Shipments data'!E:E,'Supply Planning Data'!D45,'Shipments data'!A:A,'Supply Planning Data'!A45,'Shipments data'!O:O,'Supply Planning Data'!C45,'Shipments data'!F:F,"Planned")</f>
        <v>0</v>
      </c>
      <c r="P45" s="51">
        <f>SUMIFS('Shipments data'!G:G,'Shipments data'!E:E,'Supply Planning Data'!D45,'Shipments data'!A:A,'Supply Planning Data'!A45,'Shipments data'!F:F,"Shipped",'Shipments data'!H:H,"&lt;"&amp;'Supply Planning Data'!C60,'Shipments data'!S:S,"&lt;"&amp;'Supply Planning Data'!C60)</f>
        <v>0</v>
      </c>
      <c r="Q45" s="51">
        <f t="shared" si="27"/>
        <v>0</v>
      </c>
      <c r="R45" s="51">
        <f t="shared" si="28"/>
        <v>0</v>
      </c>
      <c r="S45" s="53"/>
      <c r="T45" s="54">
        <f t="shared" si="29"/>
        <v>0</v>
      </c>
      <c r="U45" s="50"/>
      <c r="V45" s="40"/>
      <c r="W45" s="54">
        <f t="shared" si="30"/>
        <v>0</v>
      </c>
      <c r="X45" s="55"/>
      <c r="Y45" s="54">
        <f t="shared" si="7"/>
        <v>0</v>
      </c>
      <c r="Z45" s="53"/>
      <c r="AA45" s="54">
        <f t="shared" si="31"/>
        <v>0</v>
      </c>
      <c r="AB45" s="50"/>
      <c r="AC45" s="40"/>
      <c r="AD45" s="54">
        <f t="shared" si="32"/>
        <v>0</v>
      </c>
      <c r="AE45" s="55"/>
      <c r="AF45" s="79">
        <f t="shared" si="9"/>
        <v>0</v>
      </c>
    </row>
    <row r="46" spans="1:32" hidden="1" x14ac:dyDescent="0.35">
      <c r="A46" s="47" t="str">
        <f>Start!C$9</f>
        <v>Niger (the)</v>
      </c>
      <c r="B46" s="56" t="str">
        <f>VLOOKUP(A46,list!B:C,2,FALSE)</f>
        <v>NER</v>
      </c>
      <c r="C46" s="78">
        <f t="shared" si="25"/>
        <v>44256</v>
      </c>
      <c r="D46" s="36" t="str">
        <f>IF(Start!$B$30="","",Start!$B$30)</f>
        <v/>
      </c>
      <c r="E46" s="36" t="str">
        <f>IFERROR(VLOOKUP(D46,Start!B$15:C$30,2,FALSE),"")</f>
        <v/>
      </c>
      <c r="F46" s="39">
        <f>R31</f>
        <v>0</v>
      </c>
      <c r="G46" s="38"/>
      <c r="H46" s="50"/>
      <c r="I46" s="39">
        <f t="shared" si="0"/>
        <v>0</v>
      </c>
      <c r="J46" s="40">
        <v>6.2853414528055596E-2</v>
      </c>
      <c r="K46" s="41">
        <f t="shared" si="26"/>
        <v>0</v>
      </c>
      <c r="L46" s="41">
        <f t="shared" si="15"/>
        <v>0</v>
      </c>
      <c r="M46" s="50"/>
      <c r="N46" s="51">
        <f>SUMIFS('Shipments data'!G:G,'Shipments data'!E:E,'Supply Planning Data'!D46,'Shipments data'!A:A,'Supply Planning Data'!A46,'Shipments data'!O:O,'Supply Planning Data'!C46,'Shipments data'!F:F,"Shipped")</f>
        <v>0</v>
      </c>
      <c r="O46" s="52">
        <f>SUMIFS('Shipments data'!G:G,'Shipments data'!E:E,'Supply Planning Data'!D46,'Shipments data'!A:A,'Supply Planning Data'!A46,'Shipments data'!O:O,'Supply Planning Data'!C46,'Shipments data'!F:F,"Planned")</f>
        <v>0</v>
      </c>
      <c r="P46" s="51">
        <f>SUMIFS('Shipments data'!G:G,'Shipments data'!E:E,'Supply Planning Data'!D46,'Shipments data'!A:A,'Supply Planning Data'!A46,'Shipments data'!F:F,"Shipped",'Shipments data'!H:H,"&lt;"&amp;'Supply Planning Data'!C61,'Shipments data'!S:S,"&lt;"&amp;'Supply Planning Data'!C61)</f>
        <v>0</v>
      </c>
      <c r="Q46" s="51">
        <f t="shared" si="27"/>
        <v>0</v>
      </c>
      <c r="R46" s="51">
        <f>IF(F46-L46+M46+N46-Q46&lt;0,0,F46-L46+M46+N46-Q46)</f>
        <v>0</v>
      </c>
      <c r="S46" s="53"/>
      <c r="T46" s="54">
        <f t="shared" si="29"/>
        <v>0</v>
      </c>
      <c r="U46" s="50"/>
      <c r="V46" s="40"/>
      <c r="W46" s="54">
        <f t="shared" si="30"/>
        <v>0</v>
      </c>
      <c r="X46" s="55"/>
      <c r="Y46" s="54">
        <f t="shared" si="7"/>
        <v>0</v>
      </c>
      <c r="Z46" s="53"/>
      <c r="AA46" s="54">
        <f t="shared" si="31"/>
        <v>0</v>
      </c>
      <c r="AB46" s="50"/>
      <c r="AC46" s="40"/>
      <c r="AD46" s="54">
        <f t="shared" si="32"/>
        <v>0</v>
      </c>
      <c r="AE46" s="55"/>
      <c r="AF46" s="79">
        <f t="shared" si="9"/>
        <v>0</v>
      </c>
    </row>
    <row r="47" spans="1:32" x14ac:dyDescent="0.35">
      <c r="A47" s="58" t="str">
        <f>Start!C$9</f>
        <v>Niger (the)</v>
      </c>
      <c r="B47" s="59" t="str">
        <f>VLOOKUP(A47,list!B:C,2,FALSE)</f>
        <v>NER</v>
      </c>
      <c r="C47" s="60">
        <f t="shared" si="25"/>
        <v>44287</v>
      </c>
      <c r="D47" s="59" t="str">
        <f>IF(Start!$B$16="","",Start!$B$16)</f>
        <v>Pfizer</v>
      </c>
      <c r="E47" s="59" t="str">
        <f>IFERROR(VLOOKUP(D47,Start!B$15:C$30,2,FALSE),"")</f>
        <v>Yes</v>
      </c>
      <c r="F47" s="62">
        <f t="shared" ref="F47:F110" si="34">R32</f>
        <v>138920</v>
      </c>
      <c r="G47" s="61">
        <v>13310.000000000004</v>
      </c>
      <c r="H47" s="61">
        <v>8653.7954022988506</v>
      </c>
      <c r="I47" s="62">
        <f t="shared" ref="I47:I110" si="35">SUM(G47:H47)</f>
        <v>21963.795402298856</v>
      </c>
      <c r="J47" s="63">
        <v>5.3423305262935698E-2</v>
      </c>
      <c r="K47" s="64">
        <f t="shared" si="26"/>
        <v>1173.3785465096753</v>
      </c>
      <c r="L47" s="64">
        <f t="shared" si="15"/>
        <v>23137.17394880853</v>
      </c>
      <c r="M47" s="61"/>
      <c r="N47" s="64">
        <f>SUMIFS('Shipments data'!G:G,'Shipments data'!E:E,'Supply Planning Data'!D47,'Shipments data'!A:A,'Supply Planning Data'!A47,'Shipments data'!O:O,'Supply Planning Data'!C47,'Shipments data'!F:F,"Shipped")</f>
        <v>0</v>
      </c>
      <c r="O47" s="65">
        <f>SUMIFS('Shipments data'!G:G,'Shipments data'!E:E,'Supply Planning Data'!D47,'Shipments data'!A:A,'Supply Planning Data'!A47,'Shipments data'!O:O,'Supply Planning Data'!C47,'Shipments data'!F:F,"Planned")</f>
        <v>0</v>
      </c>
      <c r="P47" s="64">
        <f>SUMIFS('Shipments data'!G:G,'Shipments data'!E:E,'Supply Planning Data'!D47,'Shipments data'!A:A,'Supply Planning Data'!A47,'Shipments data'!F:F,"Shipped",'Shipments data'!H:H,"&lt;"&amp;'Supply Planning Data'!C62,'Shipments data'!S:S,"&lt;"&amp;'Supply Planning Data'!C62)</f>
        <v>0</v>
      </c>
      <c r="Q47" s="64">
        <f t="shared" si="27"/>
        <v>0</v>
      </c>
      <c r="R47" s="64">
        <f t="shared" ref="R47:R110" si="36">IF(F47-L47+M47+N47-Q47&lt;0,0,F47-L47+M47+N47-Q47)</f>
        <v>115782.82605119147</v>
      </c>
      <c r="S47" s="66"/>
      <c r="T47" s="62">
        <f t="shared" si="29"/>
        <v>200000</v>
      </c>
      <c r="U47" s="61"/>
      <c r="V47" s="63"/>
      <c r="W47" s="62">
        <f t="shared" si="30"/>
        <v>0</v>
      </c>
      <c r="X47" s="67"/>
      <c r="Y47" s="62">
        <f t="shared" ref="Y47:Y110" si="37">IF($T47+$X47-$W47&lt;0,0,$T47+$X47-$W47)</f>
        <v>200000</v>
      </c>
      <c r="Z47" s="66"/>
      <c r="AA47" s="62">
        <f t="shared" si="31"/>
        <v>200000</v>
      </c>
      <c r="AB47" s="61"/>
      <c r="AC47" s="63"/>
      <c r="AD47" s="62">
        <f t="shared" si="32"/>
        <v>0</v>
      </c>
      <c r="AE47" s="67"/>
      <c r="AF47" s="68">
        <f t="shared" ref="AF47:AF110" si="38">IF($T47+$X47-$W47&lt;0,0,$T47+$X47-$W47)</f>
        <v>200000</v>
      </c>
    </row>
    <row r="48" spans="1:32" x14ac:dyDescent="0.35">
      <c r="A48" s="58" t="str">
        <f>Start!C$9</f>
        <v>Niger (the)</v>
      </c>
      <c r="B48" s="69" t="str">
        <f>VLOOKUP(A48,list!B:C,2,FALSE)</f>
        <v>NER</v>
      </c>
      <c r="C48" s="60">
        <f t="shared" si="25"/>
        <v>44287</v>
      </c>
      <c r="D48" s="69" t="str">
        <f>IF(Start!$B$17="","",Start!$B$17)</f>
        <v>Moderna</v>
      </c>
      <c r="E48" s="69" t="str">
        <f>IFERROR(VLOOKUP(D48,Start!B$15:C$30,2,FALSE),"")</f>
        <v>Yes</v>
      </c>
      <c r="F48" s="62">
        <f t="shared" si="34"/>
        <v>234278.42105263157</v>
      </c>
      <c r="G48" s="61">
        <v>15972.000000000005</v>
      </c>
      <c r="H48" s="61">
        <v>8685.3284390063109</v>
      </c>
      <c r="I48" s="62">
        <f t="shared" si="35"/>
        <v>24657.328439006316</v>
      </c>
      <c r="J48" s="63">
        <v>5.3886646113522299E-2</v>
      </c>
      <c r="K48" s="64">
        <f t="shared" si="26"/>
        <v>1328.7007316976226</v>
      </c>
      <c r="L48" s="64">
        <f t="shared" si="15"/>
        <v>25986.02917070394</v>
      </c>
      <c r="M48" s="71"/>
      <c r="N48" s="70">
        <f>SUMIFS('Shipments data'!G:G,'Shipments data'!E:E,'Supply Planning Data'!D48,'Shipments data'!A:A,'Supply Planning Data'!A48,'Shipments data'!O:O,'Supply Planning Data'!C48,'Shipments data'!F:F,"Shipped")</f>
        <v>0</v>
      </c>
      <c r="O48" s="72">
        <f>SUMIFS('Shipments data'!G:G,'Shipments data'!E:E,'Supply Planning Data'!D48,'Shipments data'!A:A,'Supply Planning Data'!A48,'Shipments data'!O:O,'Supply Planning Data'!C48,'Shipments data'!F:F,"Planned")</f>
        <v>0</v>
      </c>
      <c r="P48" s="70">
        <f>SUMIFS('Shipments data'!G:G,'Shipments data'!E:E,'Supply Planning Data'!D48,'Shipments data'!A:A,'Supply Planning Data'!A48,'Shipments data'!F:F,"Shipped",'Shipments data'!H:H,"&lt;"&amp;'Supply Planning Data'!C63,'Shipments data'!S:S,"&lt;"&amp;'Supply Planning Data'!C63)</f>
        <v>0</v>
      </c>
      <c r="Q48" s="70">
        <f t="shared" si="27"/>
        <v>0</v>
      </c>
      <c r="R48" s="70">
        <f t="shared" si="36"/>
        <v>208292.39188192764</v>
      </c>
      <c r="S48" s="53"/>
      <c r="T48" s="73">
        <f t="shared" si="29"/>
        <v>300000</v>
      </c>
      <c r="U48" s="71"/>
      <c r="V48" s="63"/>
      <c r="W48" s="73">
        <f t="shared" si="30"/>
        <v>0</v>
      </c>
      <c r="X48" s="74"/>
      <c r="Y48" s="73">
        <f t="shared" si="37"/>
        <v>300000</v>
      </c>
      <c r="Z48" s="53"/>
      <c r="AA48" s="73">
        <f t="shared" si="31"/>
        <v>300000</v>
      </c>
      <c r="AB48" s="71"/>
      <c r="AC48" s="63"/>
      <c r="AD48" s="73">
        <f t="shared" si="32"/>
        <v>0</v>
      </c>
      <c r="AE48" s="74"/>
      <c r="AF48" s="75">
        <f t="shared" si="38"/>
        <v>300000</v>
      </c>
    </row>
    <row r="49" spans="1:32" x14ac:dyDescent="0.35">
      <c r="A49" s="58" t="str">
        <f>Start!C$9</f>
        <v>Niger (the)</v>
      </c>
      <c r="B49" s="69" t="str">
        <f>VLOOKUP(A49,list!B:C,2,FALSE)</f>
        <v>NER</v>
      </c>
      <c r="C49" s="60">
        <f t="shared" si="25"/>
        <v>44287</v>
      </c>
      <c r="D49" s="59" t="str">
        <f>IF(Start!$B$18="","",Start!$B$18)</f>
        <v>AstraZeneca</v>
      </c>
      <c r="E49" s="59" t="str">
        <f>IFERROR(VLOOKUP(D49,Start!B$15:C$30,2,FALSE),"")</f>
        <v>Yes</v>
      </c>
      <c r="F49" s="62">
        <f t="shared" si="34"/>
        <v>352240.98538011697</v>
      </c>
      <c r="G49" s="61">
        <v>18634.000000000007</v>
      </c>
      <c r="H49" s="61">
        <v>8716.8614757137602</v>
      </c>
      <c r="I49" s="62">
        <f t="shared" si="35"/>
        <v>27350.861475713769</v>
      </c>
      <c r="J49" s="63">
        <v>5.4349986964108997E-2</v>
      </c>
      <c r="K49" s="64">
        <f t="shared" si="26"/>
        <v>1486.5189646621943</v>
      </c>
      <c r="L49" s="64">
        <f t="shared" si="15"/>
        <v>28837.380440375964</v>
      </c>
      <c r="M49" s="71"/>
      <c r="N49" s="70">
        <f>SUMIFS('Shipments data'!G:G,'Shipments data'!E:E,'Supply Planning Data'!D49,'Shipments data'!A:A,'Supply Planning Data'!A49,'Shipments data'!O:O,'Supply Planning Data'!C49,'Shipments data'!F:F,"Shipped")</f>
        <v>355200</v>
      </c>
      <c r="O49" s="72">
        <f>SUMIFS('Shipments data'!G:G,'Shipments data'!E:E,'Supply Planning Data'!D49,'Shipments data'!A:A,'Supply Planning Data'!A49,'Shipments data'!O:O,'Supply Planning Data'!C49,'Shipments data'!F:F,"Planned")</f>
        <v>0</v>
      </c>
      <c r="P49" s="70">
        <f>SUMIFS('Shipments data'!G:G,'Shipments data'!E:E,'Supply Planning Data'!D49,'Shipments data'!A:A,'Supply Planning Data'!A49,'Shipments data'!F:F,"Shipped",'Shipments data'!H:H,"&lt;"&amp;'Supply Planning Data'!C64,'Shipments data'!S:S,"&lt;"&amp;'Supply Planning Data'!C64)</f>
        <v>0</v>
      </c>
      <c r="Q49" s="70">
        <f t="shared" si="27"/>
        <v>0</v>
      </c>
      <c r="R49" s="70">
        <f t="shared" si="36"/>
        <v>678603.60493974108</v>
      </c>
      <c r="S49" s="53"/>
      <c r="T49" s="73">
        <f t="shared" si="29"/>
        <v>400000</v>
      </c>
      <c r="U49" s="71"/>
      <c r="V49" s="63"/>
      <c r="W49" s="73">
        <f t="shared" si="30"/>
        <v>0</v>
      </c>
      <c r="X49" s="74"/>
      <c r="Y49" s="73">
        <f t="shared" si="37"/>
        <v>400000</v>
      </c>
      <c r="Z49" s="53"/>
      <c r="AA49" s="73">
        <f t="shared" si="31"/>
        <v>400000</v>
      </c>
      <c r="AB49" s="71"/>
      <c r="AC49" s="63"/>
      <c r="AD49" s="73">
        <f t="shared" si="32"/>
        <v>0</v>
      </c>
      <c r="AE49" s="74"/>
      <c r="AF49" s="75">
        <f t="shared" si="38"/>
        <v>400000</v>
      </c>
    </row>
    <row r="50" spans="1:32" x14ac:dyDescent="0.35">
      <c r="A50" s="58" t="str">
        <f>Start!C$9</f>
        <v>Niger (the)</v>
      </c>
      <c r="B50" s="69" t="str">
        <f>VLOOKUP(A50,list!B:C,2,FALSE)</f>
        <v>NER</v>
      </c>
      <c r="C50" s="60">
        <f t="shared" si="25"/>
        <v>44287</v>
      </c>
      <c r="D50" s="69" t="str">
        <f>IF(Start!$B$19="","",Start!$B$19)</f>
        <v>J&amp;J</v>
      </c>
      <c r="E50" s="69" t="str">
        <f>IFERROR(VLOOKUP(D50,Start!B$15:C$30,2,FALSE),"")</f>
        <v>Yes</v>
      </c>
      <c r="F50" s="62">
        <f t="shared" si="34"/>
        <v>327013.01648059546</v>
      </c>
      <c r="G50" s="61">
        <v>18634.000000000007</v>
      </c>
      <c r="H50" s="61">
        <v>8748.3945124212096</v>
      </c>
      <c r="I50" s="62">
        <f t="shared" si="35"/>
        <v>27382.394512421219</v>
      </c>
      <c r="J50" s="63">
        <v>5.4813327814695598E-2</v>
      </c>
      <c r="K50" s="64">
        <f t="shared" si="26"/>
        <v>1500.920166760666</v>
      </c>
      <c r="L50" s="64">
        <f t="shared" si="15"/>
        <v>28883.314679181884</v>
      </c>
      <c r="M50" s="71"/>
      <c r="N50" s="70">
        <f>SUMIFS('Shipments data'!G:G,'Shipments data'!E:E,'Supply Planning Data'!D50,'Shipments data'!A:A,'Supply Planning Data'!A50,'Shipments data'!O:O,'Supply Planning Data'!C50,'Shipments data'!F:F,"Shipped")</f>
        <v>0</v>
      </c>
      <c r="O50" s="72">
        <f>SUMIFS('Shipments data'!G:G,'Shipments data'!E:E,'Supply Planning Data'!D50,'Shipments data'!A:A,'Supply Planning Data'!A50,'Shipments data'!O:O,'Supply Planning Data'!C50,'Shipments data'!F:F,"Planned")</f>
        <v>0</v>
      </c>
      <c r="P50" s="70">
        <f>SUMIFS('Shipments data'!G:G,'Shipments data'!E:E,'Supply Planning Data'!D50,'Shipments data'!A:A,'Supply Planning Data'!A50,'Shipments data'!F:F,"Shipped",'Shipments data'!H:H,"&lt;"&amp;'Supply Planning Data'!C65,'Shipments data'!S:S,"&lt;"&amp;'Supply Planning Data'!C65)</f>
        <v>0</v>
      </c>
      <c r="Q50" s="70">
        <f t="shared" si="27"/>
        <v>0</v>
      </c>
      <c r="R50" s="70">
        <f t="shared" si="36"/>
        <v>298129.70180141355</v>
      </c>
      <c r="S50" s="53"/>
      <c r="T50" s="73">
        <f t="shared" si="29"/>
        <v>400000</v>
      </c>
      <c r="U50" s="71"/>
      <c r="V50" s="63"/>
      <c r="W50" s="73">
        <f t="shared" si="30"/>
        <v>0</v>
      </c>
      <c r="X50" s="74"/>
      <c r="Y50" s="73">
        <f t="shared" si="37"/>
        <v>400000</v>
      </c>
      <c r="Z50" s="53"/>
      <c r="AA50" s="73">
        <f t="shared" si="31"/>
        <v>400000</v>
      </c>
      <c r="AB50" s="71"/>
      <c r="AC50" s="63"/>
      <c r="AD50" s="73">
        <f t="shared" si="32"/>
        <v>0</v>
      </c>
      <c r="AE50" s="74"/>
      <c r="AF50" s="75">
        <f t="shared" si="38"/>
        <v>400000</v>
      </c>
    </row>
    <row r="51" spans="1:32" x14ac:dyDescent="0.35">
      <c r="A51" s="58" t="str">
        <f>Start!C$9</f>
        <v>Niger (the)</v>
      </c>
      <c r="B51" s="69" t="str">
        <f>VLOOKUP(A51,list!B:C,2,FALSE)</f>
        <v>NER</v>
      </c>
      <c r="C51" s="60">
        <f t="shared" si="25"/>
        <v>44287</v>
      </c>
      <c r="D51" s="59" t="str">
        <f>IF(Start!$B$20="","",Start!$B$20)</f>
        <v>Sinopharm</v>
      </c>
      <c r="E51" s="59" t="str">
        <f>IFERROR(VLOOKUP(D51,Start!B$15:C$30,2,FALSE),"")</f>
        <v>Yes</v>
      </c>
      <c r="F51" s="62">
        <f t="shared" si="34"/>
        <v>839187.04066985636</v>
      </c>
      <c r="G51" s="61">
        <v>18634.000000000007</v>
      </c>
      <c r="H51" s="61">
        <v>8779.9275491286699</v>
      </c>
      <c r="I51" s="62">
        <f t="shared" si="35"/>
        <v>27413.927549128675</v>
      </c>
      <c r="J51" s="63">
        <v>5.5276668665282198E-2</v>
      </c>
      <c r="K51" s="64">
        <f t="shared" si="26"/>
        <v>1515.3505899472375</v>
      </c>
      <c r="L51" s="64">
        <f t="shared" si="15"/>
        <v>28929.278139075912</v>
      </c>
      <c r="M51" s="71"/>
      <c r="N51" s="70">
        <f>SUMIFS('Shipments data'!G:G,'Shipments data'!E:E,'Supply Planning Data'!D51,'Shipments data'!A:A,'Supply Planning Data'!A51,'Shipments data'!O:O,'Supply Planning Data'!C51,'Shipments data'!F:F,"Shipped")</f>
        <v>0</v>
      </c>
      <c r="O51" s="72">
        <f>SUMIFS('Shipments data'!G:G,'Shipments data'!E:E,'Supply Planning Data'!D51,'Shipments data'!A:A,'Supply Planning Data'!A51,'Shipments data'!O:O,'Supply Planning Data'!C51,'Shipments data'!F:F,"Planned")</f>
        <v>0</v>
      </c>
      <c r="P51" s="70">
        <f>SUMIFS('Shipments data'!G:G,'Shipments data'!E:E,'Supply Planning Data'!D51,'Shipments data'!A:A,'Supply Planning Data'!A51,'Shipments data'!F:F,"Shipped",'Shipments data'!H:H,"&lt;"&amp;'Supply Planning Data'!C66,'Shipments data'!S:S,"&lt;"&amp;'Supply Planning Data'!C66)</f>
        <v>0</v>
      </c>
      <c r="Q51" s="70">
        <f t="shared" si="27"/>
        <v>0</v>
      </c>
      <c r="R51" s="70">
        <f t="shared" si="36"/>
        <v>810257.7625307804</v>
      </c>
      <c r="S51" s="53"/>
      <c r="T51" s="73">
        <f t="shared" si="29"/>
        <v>400000</v>
      </c>
      <c r="U51" s="71"/>
      <c r="V51" s="63"/>
      <c r="W51" s="73">
        <f t="shared" si="30"/>
        <v>0</v>
      </c>
      <c r="X51" s="74"/>
      <c r="Y51" s="73">
        <f t="shared" si="37"/>
        <v>400000</v>
      </c>
      <c r="Z51" s="53"/>
      <c r="AA51" s="73">
        <f t="shared" si="31"/>
        <v>400000</v>
      </c>
      <c r="AB51" s="71"/>
      <c r="AC51" s="63"/>
      <c r="AD51" s="73">
        <f t="shared" si="32"/>
        <v>0</v>
      </c>
      <c r="AE51" s="74"/>
      <c r="AF51" s="75">
        <f t="shared" si="38"/>
        <v>400000</v>
      </c>
    </row>
    <row r="52" spans="1:32" x14ac:dyDescent="0.35">
      <c r="A52" s="58" t="str">
        <f>Start!C$9</f>
        <v>Niger (the)</v>
      </c>
      <c r="B52" s="69" t="str">
        <f>VLOOKUP(A52,list!B:C,2,FALSE)</f>
        <v>NER</v>
      </c>
      <c r="C52" s="60">
        <f t="shared" si="25"/>
        <v>44287</v>
      </c>
      <c r="D52" s="69" t="str">
        <f>IF(Start!$B$21="","",Start!$B$21)</f>
        <v>Sinovac</v>
      </c>
      <c r="E52" s="69" t="str">
        <f>IFERROR(VLOOKUP(D52,Start!B$15:C$30,2,FALSE),"")</f>
        <v>Yes</v>
      </c>
      <c r="F52" s="62">
        <f t="shared" si="34"/>
        <v>326557.05794790003</v>
      </c>
      <c r="G52" s="61">
        <v>18634.000000000007</v>
      </c>
      <c r="H52" s="61">
        <v>8811.4605858361192</v>
      </c>
      <c r="I52" s="62">
        <f t="shared" si="35"/>
        <v>27445.460585836125</v>
      </c>
      <c r="J52" s="63">
        <v>5.5740009515868903E-2</v>
      </c>
      <c r="K52" s="64">
        <f t="shared" si="26"/>
        <v>1529.8102342219106</v>
      </c>
      <c r="L52" s="64">
        <f t="shared" si="15"/>
        <v>28975.270820058035</v>
      </c>
      <c r="M52" s="71"/>
      <c r="N52" s="70">
        <f>SUMIFS('Shipments data'!G:G,'Shipments data'!E:E,'Supply Planning Data'!D52,'Shipments data'!A:A,'Supply Planning Data'!A52,'Shipments data'!O:O,'Supply Planning Data'!C52,'Shipments data'!F:F,"Shipped")</f>
        <v>0</v>
      </c>
      <c r="O52" s="72">
        <f>SUMIFS('Shipments data'!G:G,'Shipments data'!E:E,'Supply Planning Data'!D52,'Shipments data'!A:A,'Supply Planning Data'!A52,'Shipments data'!O:O,'Supply Planning Data'!C52,'Shipments data'!F:F,"Planned")</f>
        <v>0</v>
      </c>
      <c r="P52" s="70">
        <f>SUMIFS('Shipments data'!G:G,'Shipments data'!E:E,'Supply Planning Data'!D52,'Shipments data'!A:A,'Supply Planning Data'!A52,'Shipments data'!F:F,"Shipped",'Shipments data'!H:H,"&lt;"&amp;'Supply Planning Data'!C67,'Shipments data'!S:S,"&lt;"&amp;'Supply Planning Data'!C67)</f>
        <v>0</v>
      </c>
      <c r="Q52" s="70">
        <f t="shared" si="27"/>
        <v>0</v>
      </c>
      <c r="R52" s="70">
        <f t="shared" si="36"/>
        <v>297581.78712784202</v>
      </c>
      <c r="S52" s="53"/>
      <c r="T52" s="73">
        <f t="shared" si="29"/>
        <v>400000</v>
      </c>
      <c r="U52" s="71"/>
      <c r="V52" s="63"/>
      <c r="W52" s="73">
        <f t="shared" si="30"/>
        <v>0</v>
      </c>
      <c r="X52" s="74"/>
      <c r="Y52" s="73">
        <f t="shared" si="37"/>
        <v>400000</v>
      </c>
      <c r="Z52" s="53"/>
      <c r="AA52" s="73">
        <f t="shared" si="31"/>
        <v>400000</v>
      </c>
      <c r="AB52" s="71"/>
      <c r="AC52" s="63"/>
      <c r="AD52" s="73">
        <f t="shared" si="32"/>
        <v>0</v>
      </c>
      <c r="AE52" s="74"/>
      <c r="AF52" s="75">
        <f t="shared" si="38"/>
        <v>400000</v>
      </c>
    </row>
    <row r="53" spans="1:32" x14ac:dyDescent="0.35">
      <c r="A53" s="58" t="str">
        <f>Start!C$9</f>
        <v>Niger (the)</v>
      </c>
      <c r="B53" s="69" t="str">
        <f>VLOOKUP(A53,list!B:C,2,FALSE)</f>
        <v>NER</v>
      </c>
      <c r="C53" s="60">
        <f t="shared" si="25"/>
        <v>44287</v>
      </c>
      <c r="D53" s="59" t="str">
        <f>IF(Start!$B$22="","",Start!$B$22)</f>
        <v>Sputnik V</v>
      </c>
      <c r="E53" s="59" t="str">
        <f>IFERROR(VLOOKUP(D53,Start!B$15:C$30,2,FALSE),"")</f>
        <v>Yes</v>
      </c>
      <c r="F53" s="62">
        <f t="shared" si="34"/>
        <v>326329.06831472623</v>
      </c>
      <c r="G53" s="61">
        <v>18634.000000000007</v>
      </c>
      <c r="H53" s="61">
        <v>8842.9936225435704</v>
      </c>
      <c r="I53" s="62">
        <f t="shared" si="35"/>
        <v>27476.993622543578</v>
      </c>
      <c r="J53" s="63">
        <v>5.6203350366455497E-2</v>
      </c>
      <c r="K53" s="64">
        <f t="shared" si="26"/>
        <v>1544.2990995846799</v>
      </c>
      <c r="L53" s="64">
        <f t="shared" si="15"/>
        <v>29021.292722128259</v>
      </c>
      <c r="M53" s="71"/>
      <c r="N53" s="70">
        <f>SUMIFS('Shipments data'!G:G,'Shipments data'!E:E,'Supply Planning Data'!D53,'Shipments data'!A:A,'Supply Planning Data'!A53,'Shipments data'!O:O,'Supply Planning Data'!C53,'Shipments data'!F:F,"Shipped")</f>
        <v>0</v>
      </c>
      <c r="O53" s="72">
        <f>SUMIFS('Shipments data'!G:G,'Shipments data'!E:E,'Supply Planning Data'!D53,'Shipments data'!A:A,'Supply Planning Data'!A53,'Shipments data'!O:O,'Supply Planning Data'!C53,'Shipments data'!F:F,"Planned")</f>
        <v>0</v>
      </c>
      <c r="P53" s="70">
        <f>SUMIFS('Shipments data'!G:G,'Shipments data'!E:E,'Supply Planning Data'!D53,'Shipments data'!A:A,'Supply Planning Data'!A53,'Shipments data'!F:F,"Shipped",'Shipments data'!H:H,"&lt;"&amp;'Supply Planning Data'!C68,'Shipments data'!S:S,"&lt;"&amp;'Supply Planning Data'!C68)</f>
        <v>0</v>
      </c>
      <c r="Q53" s="70">
        <f t="shared" si="27"/>
        <v>0</v>
      </c>
      <c r="R53" s="70">
        <f t="shared" si="36"/>
        <v>297307.77559259796</v>
      </c>
      <c r="S53" s="53"/>
      <c r="T53" s="73">
        <f t="shared" si="29"/>
        <v>400000</v>
      </c>
      <c r="U53" s="71"/>
      <c r="V53" s="63"/>
      <c r="W53" s="73">
        <f t="shared" si="30"/>
        <v>0</v>
      </c>
      <c r="X53" s="74"/>
      <c r="Y53" s="73">
        <f t="shared" si="37"/>
        <v>400000</v>
      </c>
      <c r="Z53" s="53"/>
      <c r="AA53" s="73">
        <f t="shared" si="31"/>
        <v>400000</v>
      </c>
      <c r="AB53" s="71"/>
      <c r="AC53" s="63"/>
      <c r="AD53" s="73">
        <f t="shared" si="32"/>
        <v>0</v>
      </c>
      <c r="AE53" s="74"/>
      <c r="AF53" s="75">
        <f t="shared" si="38"/>
        <v>400000</v>
      </c>
    </row>
    <row r="54" spans="1:32" x14ac:dyDescent="0.35">
      <c r="A54" s="58" t="str">
        <f>Start!C$9</f>
        <v>Niger (the)</v>
      </c>
      <c r="B54" s="69" t="str">
        <f>VLOOKUP(A54,list!B:C,2,FALSE)</f>
        <v>NER</v>
      </c>
      <c r="C54" s="60">
        <f t="shared" si="25"/>
        <v>44287</v>
      </c>
      <c r="D54" s="69" t="str">
        <f>IF(Start!$B$23="","",Start!$B$23)</f>
        <v>Sputnik Light</v>
      </c>
      <c r="E54" s="69" t="str">
        <f>IFERROR(VLOOKUP(D54,Start!B$15:C$30,2,FALSE),"")</f>
        <v>Yes</v>
      </c>
      <c r="F54" s="62">
        <f t="shared" si="34"/>
        <v>326101.07177033491</v>
      </c>
      <c r="G54" s="61">
        <v>18634.000000000007</v>
      </c>
      <c r="H54" s="61">
        <v>8874.5266592510197</v>
      </c>
      <c r="I54" s="62">
        <f t="shared" si="35"/>
        <v>27508.526659251027</v>
      </c>
      <c r="J54" s="63">
        <v>5.6666691217042202E-2</v>
      </c>
      <c r="K54" s="64">
        <f t="shared" si="26"/>
        <v>1558.8171860355515</v>
      </c>
      <c r="L54" s="64">
        <f t="shared" si="15"/>
        <v>29067.343845286578</v>
      </c>
      <c r="M54" s="71"/>
      <c r="N54" s="70">
        <f>SUMIFS('Shipments data'!G:G,'Shipments data'!E:E,'Supply Planning Data'!D54,'Shipments data'!A:A,'Supply Planning Data'!A54,'Shipments data'!O:O,'Supply Planning Data'!C54,'Shipments data'!F:F,"Shipped")</f>
        <v>0</v>
      </c>
      <c r="O54" s="72">
        <f>SUMIFS('Shipments data'!G:G,'Shipments data'!E:E,'Supply Planning Data'!D54,'Shipments data'!A:A,'Supply Planning Data'!A54,'Shipments data'!O:O,'Supply Planning Data'!C54,'Shipments data'!F:F,"Planned")</f>
        <v>0</v>
      </c>
      <c r="P54" s="70">
        <f>SUMIFS('Shipments data'!G:G,'Shipments data'!E:E,'Supply Planning Data'!D54,'Shipments data'!A:A,'Supply Planning Data'!A54,'Shipments data'!F:F,"Shipped",'Shipments data'!H:H,"&lt;"&amp;'Supply Planning Data'!C69,'Shipments data'!S:S,"&lt;"&amp;'Supply Planning Data'!C69)</f>
        <v>0</v>
      </c>
      <c r="Q54" s="70">
        <f t="shared" si="27"/>
        <v>0</v>
      </c>
      <c r="R54" s="70">
        <f t="shared" si="36"/>
        <v>297033.72792504833</v>
      </c>
      <c r="S54" s="53"/>
      <c r="T54" s="73">
        <f t="shared" si="29"/>
        <v>400000</v>
      </c>
      <c r="U54" s="71"/>
      <c r="V54" s="63"/>
      <c r="W54" s="73">
        <f t="shared" si="30"/>
        <v>0</v>
      </c>
      <c r="X54" s="74"/>
      <c r="Y54" s="73">
        <f t="shared" si="37"/>
        <v>400000</v>
      </c>
      <c r="Z54" s="53"/>
      <c r="AA54" s="73">
        <f t="shared" si="31"/>
        <v>400000</v>
      </c>
      <c r="AB54" s="71"/>
      <c r="AC54" s="63"/>
      <c r="AD54" s="73">
        <f t="shared" si="32"/>
        <v>0</v>
      </c>
      <c r="AE54" s="74"/>
      <c r="AF54" s="75">
        <f t="shared" si="38"/>
        <v>400000</v>
      </c>
    </row>
    <row r="55" spans="1:32" hidden="1" x14ac:dyDescent="0.35">
      <c r="A55" s="58" t="str">
        <f>Start!C$9</f>
        <v>Niger (the)</v>
      </c>
      <c r="B55" s="69" t="str">
        <f>VLOOKUP(A55,list!B:C,2,FALSE)</f>
        <v>NER</v>
      </c>
      <c r="C55" s="60">
        <f t="shared" si="25"/>
        <v>44287</v>
      </c>
      <c r="D55" s="59" t="str">
        <f>IF(Start!$B$24="","",Start!$B$24)</f>
        <v/>
      </c>
      <c r="E55" s="59" t="str">
        <f>IFERROR(VLOOKUP(D55,Start!B$15:C$30,2,FALSE),"")</f>
        <v/>
      </c>
      <c r="F55" s="62">
        <f t="shared" si="34"/>
        <v>0</v>
      </c>
      <c r="G55" s="61"/>
      <c r="H55" s="61"/>
      <c r="I55" s="62">
        <f t="shared" si="35"/>
        <v>0</v>
      </c>
      <c r="J55" s="63">
        <v>5.7130032067628803E-2</v>
      </c>
      <c r="K55" s="64">
        <f t="shared" si="26"/>
        <v>0</v>
      </c>
      <c r="L55" s="64">
        <f t="shared" si="15"/>
        <v>0</v>
      </c>
      <c r="M55" s="71"/>
      <c r="N55" s="70">
        <f>SUMIFS('Shipments data'!G:G,'Shipments data'!E:E,'Supply Planning Data'!D55,'Shipments data'!A:A,'Supply Planning Data'!A55,'Shipments data'!O:O,'Supply Planning Data'!C55,'Shipments data'!F:F,"Shipped")</f>
        <v>0</v>
      </c>
      <c r="O55" s="72">
        <f>SUMIFS('Shipments data'!G:G,'Shipments data'!E:E,'Supply Planning Data'!D55,'Shipments data'!A:A,'Supply Planning Data'!A55,'Shipments data'!O:O,'Supply Planning Data'!C55,'Shipments data'!F:F,"Planned")</f>
        <v>0</v>
      </c>
      <c r="P55" s="70">
        <f>SUMIFS('Shipments data'!G:G,'Shipments data'!E:E,'Supply Planning Data'!D55,'Shipments data'!A:A,'Supply Planning Data'!A55,'Shipments data'!F:F,"Shipped",'Shipments data'!H:H,"&lt;"&amp;'Supply Planning Data'!C70,'Shipments data'!S:S,"&lt;"&amp;'Supply Planning Data'!C70)</f>
        <v>0</v>
      </c>
      <c r="Q55" s="70">
        <f t="shared" si="27"/>
        <v>0</v>
      </c>
      <c r="R55" s="70">
        <f t="shared" si="36"/>
        <v>0</v>
      </c>
      <c r="S55" s="53"/>
      <c r="T55" s="73">
        <f t="shared" si="29"/>
        <v>0</v>
      </c>
      <c r="U55" s="71"/>
      <c r="V55" s="63"/>
      <c r="W55" s="73">
        <f t="shared" si="30"/>
        <v>0</v>
      </c>
      <c r="X55" s="74"/>
      <c r="Y55" s="73">
        <f t="shared" si="37"/>
        <v>0</v>
      </c>
      <c r="Z55" s="53"/>
      <c r="AA55" s="73">
        <f t="shared" si="31"/>
        <v>0</v>
      </c>
      <c r="AB55" s="71"/>
      <c r="AC55" s="63"/>
      <c r="AD55" s="73">
        <f t="shared" si="32"/>
        <v>0</v>
      </c>
      <c r="AE55" s="74"/>
      <c r="AF55" s="75">
        <f t="shared" si="38"/>
        <v>0</v>
      </c>
    </row>
    <row r="56" spans="1:32" hidden="1" x14ac:dyDescent="0.35">
      <c r="A56" s="58" t="str">
        <f>Start!C$9</f>
        <v>Niger (the)</v>
      </c>
      <c r="B56" s="69" t="str">
        <f>VLOOKUP(A56,list!B:C,2,FALSE)</f>
        <v>NER</v>
      </c>
      <c r="C56" s="60">
        <f t="shared" si="25"/>
        <v>44287</v>
      </c>
      <c r="D56" s="69" t="str">
        <f>IF(Start!$B$25="","",Start!$B$25)</f>
        <v/>
      </c>
      <c r="E56" s="69" t="str">
        <f>IFERROR(VLOOKUP(D56,Start!B$15:C$30,2,FALSE),"")</f>
        <v/>
      </c>
      <c r="F56" s="62">
        <f t="shared" si="34"/>
        <v>0</v>
      </c>
      <c r="G56" s="61"/>
      <c r="H56" s="61"/>
      <c r="I56" s="62">
        <f t="shared" si="35"/>
        <v>0</v>
      </c>
      <c r="J56" s="63">
        <v>5.75933729182155E-2</v>
      </c>
      <c r="K56" s="64">
        <f t="shared" si="26"/>
        <v>0</v>
      </c>
      <c r="L56" s="64">
        <f t="shared" si="15"/>
        <v>0</v>
      </c>
      <c r="M56" s="71"/>
      <c r="N56" s="70">
        <f>SUMIFS('Shipments data'!G:G,'Shipments data'!E:E,'Supply Planning Data'!D56,'Shipments data'!A:A,'Supply Planning Data'!A56,'Shipments data'!O:O,'Supply Planning Data'!C56,'Shipments data'!F:F,"Shipped")</f>
        <v>0</v>
      </c>
      <c r="O56" s="72">
        <f>SUMIFS('Shipments data'!G:G,'Shipments data'!E:E,'Supply Planning Data'!D56,'Shipments data'!A:A,'Supply Planning Data'!A56,'Shipments data'!O:O,'Supply Planning Data'!C56,'Shipments data'!F:F,"Planned")</f>
        <v>0</v>
      </c>
      <c r="P56" s="70">
        <f>SUMIFS('Shipments data'!G:G,'Shipments data'!E:E,'Supply Planning Data'!D56,'Shipments data'!A:A,'Supply Planning Data'!A56,'Shipments data'!F:F,"Shipped",'Shipments data'!H:H,"&lt;"&amp;'Supply Planning Data'!C71,'Shipments data'!S:S,"&lt;"&amp;'Supply Planning Data'!C71)</f>
        <v>0</v>
      </c>
      <c r="Q56" s="70">
        <f t="shared" si="27"/>
        <v>0</v>
      </c>
      <c r="R56" s="70">
        <f t="shared" si="36"/>
        <v>0</v>
      </c>
      <c r="S56" s="53"/>
      <c r="T56" s="73">
        <f t="shared" si="29"/>
        <v>0</v>
      </c>
      <c r="U56" s="71"/>
      <c r="V56" s="63"/>
      <c r="W56" s="73">
        <f t="shared" si="30"/>
        <v>0</v>
      </c>
      <c r="X56" s="74"/>
      <c r="Y56" s="73">
        <f t="shared" si="37"/>
        <v>0</v>
      </c>
      <c r="Z56" s="53"/>
      <c r="AA56" s="73">
        <f t="shared" si="31"/>
        <v>0</v>
      </c>
      <c r="AB56" s="71"/>
      <c r="AC56" s="63"/>
      <c r="AD56" s="73">
        <f t="shared" si="32"/>
        <v>0</v>
      </c>
      <c r="AE56" s="74"/>
      <c r="AF56" s="75">
        <f t="shared" si="38"/>
        <v>0</v>
      </c>
    </row>
    <row r="57" spans="1:32" hidden="1" x14ac:dyDescent="0.35">
      <c r="A57" s="58" t="str">
        <f>Start!C$9</f>
        <v>Niger (the)</v>
      </c>
      <c r="B57" s="69" t="str">
        <f>VLOOKUP(A57,list!B:C,2,FALSE)</f>
        <v>NER</v>
      </c>
      <c r="C57" s="60">
        <f t="shared" si="25"/>
        <v>44287</v>
      </c>
      <c r="D57" s="59" t="str">
        <f>IF(Start!$B$26="","",Start!$B$26)</f>
        <v/>
      </c>
      <c r="E57" s="59" t="str">
        <f>IFERROR(VLOOKUP(D57,Start!B$15:C$30,2,FALSE),"")</f>
        <v/>
      </c>
      <c r="F57" s="62">
        <f t="shared" si="34"/>
        <v>0</v>
      </c>
      <c r="G57" s="61"/>
      <c r="H57" s="61"/>
      <c r="I57" s="62">
        <f t="shared" si="35"/>
        <v>0</v>
      </c>
      <c r="J57" s="63">
        <v>5.8056713768802101E-2</v>
      </c>
      <c r="K57" s="64">
        <f t="shared" si="26"/>
        <v>0</v>
      </c>
      <c r="L57" s="64">
        <f t="shared" si="15"/>
        <v>0</v>
      </c>
      <c r="M57" s="71"/>
      <c r="N57" s="70">
        <f>SUMIFS('Shipments data'!G:G,'Shipments data'!E:E,'Supply Planning Data'!D57,'Shipments data'!A:A,'Supply Planning Data'!A57,'Shipments data'!O:O,'Supply Planning Data'!C57,'Shipments data'!F:F,"Shipped")</f>
        <v>0</v>
      </c>
      <c r="O57" s="72">
        <f>SUMIFS('Shipments data'!G:G,'Shipments data'!E:E,'Supply Planning Data'!D57,'Shipments data'!A:A,'Supply Planning Data'!A57,'Shipments data'!O:O,'Supply Planning Data'!C57,'Shipments data'!F:F,"Planned")</f>
        <v>0</v>
      </c>
      <c r="P57" s="70">
        <f>SUMIFS('Shipments data'!G:G,'Shipments data'!E:E,'Supply Planning Data'!D57,'Shipments data'!A:A,'Supply Planning Data'!A57,'Shipments data'!F:F,"Shipped",'Shipments data'!H:H,"&lt;"&amp;'Supply Planning Data'!C72,'Shipments data'!S:S,"&lt;"&amp;'Supply Planning Data'!C72)</f>
        <v>0</v>
      </c>
      <c r="Q57" s="70">
        <f t="shared" si="27"/>
        <v>0</v>
      </c>
      <c r="R57" s="70">
        <f t="shared" si="36"/>
        <v>0</v>
      </c>
      <c r="S57" s="53"/>
      <c r="T57" s="73">
        <f t="shared" si="29"/>
        <v>0</v>
      </c>
      <c r="U57" s="71"/>
      <c r="V57" s="63"/>
      <c r="W57" s="73">
        <f t="shared" si="30"/>
        <v>0</v>
      </c>
      <c r="X57" s="74"/>
      <c r="Y57" s="73">
        <f t="shared" si="37"/>
        <v>0</v>
      </c>
      <c r="Z57" s="53"/>
      <c r="AA57" s="73">
        <f t="shared" si="31"/>
        <v>0</v>
      </c>
      <c r="AB57" s="71"/>
      <c r="AC57" s="63"/>
      <c r="AD57" s="73">
        <f t="shared" si="32"/>
        <v>0</v>
      </c>
      <c r="AE57" s="74"/>
      <c r="AF57" s="75">
        <f t="shared" si="38"/>
        <v>0</v>
      </c>
    </row>
    <row r="58" spans="1:32" hidden="1" x14ac:dyDescent="0.35">
      <c r="A58" s="58" t="str">
        <f>Start!C$9</f>
        <v>Niger (the)</v>
      </c>
      <c r="B58" s="69" t="str">
        <f>VLOOKUP(A58,list!B:C,2,FALSE)</f>
        <v>NER</v>
      </c>
      <c r="C58" s="60">
        <f t="shared" si="25"/>
        <v>44287</v>
      </c>
      <c r="D58" s="69" t="str">
        <f>IF(Start!$B$27="","",Start!$B$27)</f>
        <v/>
      </c>
      <c r="E58" s="69" t="str">
        <f>IFERROR(VLOOKUP(D58,Start!B$15:C$30,2,FALSE),"")</f>
        <v/>
      </c>
      <c r="F58" s="62">
        <f t="shared" si="34"/>
        <v>0</v>
      </c>
      <c r="G58" s="61"/>
      <c r="H58" s="61"/>
      <c r="I58" s="62">
        <f t="shared" si="35"/>
        <v>0</v>
      </c>
      <c r="J58" s="63">
        <v>5.8520054619388799E-2</v>
      </c>
      <c r="K58" s="64">
        <f t="shared" si="26"/>
        <v>0</v>
      </c>
      <c r="L58" s="64">
        <f t="shared" si="15"/>
        <v>0</v>
      </c>
      <c r="M58" s="71"/>
      <c r="N58" s="70">
        <f>SUMIFS('Shipments data'!G:G,'Shipments data'!E:E,'Supply Planning Data'!D58,'Shipments data'!A:A,'Supply Planning Data'!A58,'Shipments data'!O:O,'Supply Planning Data'!C58,'Shipments data'!F:F,"Shipped")</f>
        <v>0</v>
      </c>
      <c r="O58" s="72">
        <f>SUMIFS('Shipments data'!G:G,'Shipments data'!E:E,'Supply Planning Data'!D58,'Shipments data'!A:A,'Supply Planning Data'!A58,'Shipments data'!O:O,'Supply Planning Data'!C58,'Shipments data'!F:F,"Planned")</f>
        <v>0</v>
      </c>
      <c r="P58" s="70">
        <f>SUMIFS('Shipments data'!G:G,'Shipments data'!E:E,'Supply Planning Data'!D58,'Shipments data'!A:A,'Supply Planning Data'!A58,'Shipments data'!F:F,"Shipped",'Shipments data'!H:H,"&lt;"&amp;'Supply Planning Data'!C73,'Shipments data'!S:S,"&lt;"&amp;'Supply Planning Data'!C73)</f>
        <v>0</v>
      </c>
      <c r="Q58" s="70">
        <f t="shared" si="27"/>
        <v>0</v>
      </c>
      <c r="R58" s="70">
        <f t="shared" si="36"/>
        <v>0</v>
      </c>
      <c r="S58" s="53"/>
      <c r="T58" s="73">
        <f t="shared" si="29"/>
        <v>0</v>
      </c>
      <c r="U58" s="71"/>
      <c r="V58" s="63"/>
      <c r="W58" s="73">
        <f t="shared" si="30"/>
        <v>0</v>
      </c>
      <c r="X58" s="74"/>
      <c r="Y58" s="73">
        <f t="shared" si="37"/>
        <v>0</v>
      </c>
      <c r="Z58" s="53"/>
      <c r="AA58" s="73">
        <f t="shared" si="31"/>
        <v>0</v>
      </c>
      <c r="AB58" s="71"/>
      <c r="AC58" s="63"/>
      <c r="AD58" s="73">
        <f t="shared" si="32"/>
        <v>0</v>
      </c>
      <c r="AE58" s="74"/>
      <c r="AF58" s="75">
        <f t="shared" si="38"/>
        <v>0</v>
      </c>
    </row>
    <row r="59" spans="1:32" hidden="1" x14ac:dyDescent="0.35">
      <c r="A59" s="58" t="str">
        <f>Start!C$9</f>
        <v>Niger (the)</v>
      </c>
      <c r="B59" s="69" t="str">
        <f>VLOOKUP(A59,list!B:C,2,FALSE)</f>
        <v>NER</v>
      </c>
      <c r="C59" s="60">
        <f t="shared" si="25"/>
        <v>44287</v>
      </c>
      <c r="D59" s="59" t="str">
        <f>IF(Start!$B$28="","",Start!$B$28)</f>
        <v/>
      </c>
      <c r="E59" s="59" t="str">
        <f>IFERROR(VLOOKUP(D59,Start!B$15:C$30,2,FALSE),"")</f>
        <v/>
      </c>
      <c r="F59" s="62">
        <f t="shared" si="34"/>
        <v>0</v>
      </c>
      <c r="G59" s="61"/>
      <c r="H59" s="61"/>
      <c r="I59" s="62">
        <f t="shared" si="35"/>
        <v>0</v>
      </c>
      <c r="J59" s="63">
        <v>5.89833954699754E-2</v>
      </c>
      <c r="K59" s="64">
        <f t="shared" si="26"/>
        <v>0</v>
      </c>
      <c r="L59" s="64">
        <f t="shared" si="15"/>
        <v>0</v>
      </c>
      <c r="M59" s="71"/>
      <c r="N59" s="70">
        <f>SUMIFS('Shipments data'!G:G,'Shipments data'!E:E,'Supply Planning Data'!D59,'Shipments data'!A:A,'Supply Planning Data'!A59,'Shipments data'!O:O,'Supply Planning Data'!C59,'Shipments data'!F:F,"Shipped")</f>
        <v>0</v>
      </c>
      <c r="O59" s="72">
        <f>SUMIFS('Shipments data'!G:G,'Shipments data'!E:E,'Supply Planning Data'!D59,'Shipments data'!A:A,'Supply Planning Data'!A59,'Shipments data'!O:O,'Supply Planning Data'!C59,'Shipments data'!F:F,"Planned")</f>
        <v>0</v>
      </c>
      <c r="P59" s="70">
        <f>SUMIFS('Shipments data'!G:G,'Shipments data'!E:E,'Supply Planning Data'!D59,'Shipments data'!A:A,'Supply Planning Data'!A59,'Shipments data'!F:F,"Shipped",'Shipments data'!H:H,"&lt;"&amp;'Supply Planning Data'!C74,'Shipments data'!S:S,"&lt;"&amp;'Supply Planning Data'!C74)</f>
        <v>0</v>
      </c>
      <c r="Q59" s="70">
        <f t="shared" si="27"/>
        <v>0</v>
      </c>
      <c r="R59" s="70">
        <f t="shared" si="36"/>
        <v>0</v>
      </c>
      <c r="S59" s="53"/>
      <c r="T59" s="73">
        <f t="shared" si="29"/>
        <v>0</v>
      </c>
      <c r="U59" s="71"/>
      <c r="V59" s="63"/>
      <c r="W59" s="73">
        <f t="shared" si="30"/>
        <v>0</v>
      </c>
      <c r="X59" s="74"/>
      <c r="Y59" s="73">
        <f t="shared" si="37"/>
        <v>0</v>
      </c>
      <c r="Z59" s="53"/>
      <c r="AA59" s="73">
        <f t="shared" si="31"/>
        <v>0</v>
      </c>
      <c r="AB59" s="71"/>
      <c r="AC59" s="63"/>
      <c r="AD59" s="73">
        <f t="shared" si="32"/>
        <v>0</v>
      </c>
      <c r="AE59" s="74"/>
      <c r="AF59" s="75">
        <f t="shared" si="38"/>
        <v>0</v>
      </c>
    </row>
    <row r="60" spans="1:32" hidden="1" x14ac:dyDescent="0.35">
      <c r="A60" s="58" t="str">
        <f>Start!C$9</f>
        <v>Niger (the)</v>
      </c>
      <c r="B60" s="69" t="str">
        <f>VLOOKUP(A60,list!B:C,2,FALSE)</f>
        <v>NER</v>
      </c>
      <c r="C60" s="60">
        <f t="shared" si="25"/>
        <v>44287</v>
      </c>
      <c r="D60" s="69" t="str">
        <f>IF(Start!$B$29="","",Start!$B$29)</f>
        <v/>
      </c>
      <c r="E60" s="69" t="str">
        <f>IFERROR(VLOOKUP(D60,Start!B$15:C$30,2,FALSE),"")</f>
        <v/>
      </c>
      <c r="F60" s="62">
        <f t="shared" si="34"/>
        <v>0</v>
      </c>
      <c r="G60" s="61"/>
      <c r="H60" s="61"/>
      <c r="I60" s="62">
        <f t="shared" si="35"/>
        <v>0</v>
      </c>
      <c r="J60" s="63">
        <v>5.9446736320562098E-2</v>
      </c>
      <c r="K60" s="64">
        <f t="shared" si="26"/>
        <v>0</v>
      </c>
      <c r="L60" s="64">
        <f t="shared" si="15"/>
        <v>0</v>
      </c>
      <c r="M60" s="71"/>
      <c r="N60" s="70">
        <f>SUMIFS('Shipments data'!G:G,'Shipments data'!E:E,'Supply Planning Data'!D60,'Shipments data'!A:A,'Supply Planning Data'!A60,'Shipments data'!O:O,'Supply Planning Data'!C60,'Shipments data'!F:F,"Shipped")</f>
        <v>0</v>
      </c>
      <c r="O60" s="72">
        <f>SUMIFS('Shipments data'!G:G,'Shipments data'!E:E,'Supply Planning Data'!D60,'Shipments data'!A:A,'Supply Planning Data'!A60,'Shipments data'!O:O,'Supply Planning Data'!C60,'Shipments data'!F:F,"Planned")</f>
        <v>0</v>
      </c>
      <c r="P60" s="70">
        <f>SUMIFS('Shipments data'!G:G,'Shipments data'!E:E,'Supply Planning Data'!D60,'Shipments data'!A:A,'Supply Planning Data'!A60,'Shipments data'!F:F,"Shipped",'Shipments data'!H:H,"&lt;"&amp;'Supply Planning Data'!C75,'Shipments data'!S:S,"&lt;"&amp;'Supply Planning Data'!C75)</f>
        <v>0</v>
      </c>
      <c r="Q60" s="70">
        <f t="shared" si="27"/>
        <v>0</v>
      </c>
      <c r="R60" s="70">
        <f t="shared" si="36"/>
        <v>0</v>
      </c>
      <c r="S60" s="53"/>
      <c r="T60" s="73">
        <f t="shared" si="29"/>
        <v>0</v>
      </c>
      <c r="U60" s="71"/>
      <c r="V60" s="63"/>
      <c r="W60" s="73">
        <f t="shared" si="30"/>
        <v>0</v>
      </c>
      <c r="X60" s="74"/>
      <c r="Y60" s="73">
        <f t="shared" si="37"/>
        <v>0</v>
      </c>
      <c r="Z60" s="53"/>
      <c r="AA60" s="73">
        <f t="shared" si="31"/>
        <v>0</v>
      </c>
      <c r="AB60" s="71"/>
      <c r="AC60" s="63"/>
      <c r="AD60" s="73">
        <f t="shared" si="32"/>
        <v>0</v>
      </c>
      <c r="AE60" s="74"/>
      <c r="AF60" s="75">
        <f t="shared" si="38"/>
        <v>0</v>
      </c>
    </row>
    <row r="61" spans="1:32" hidden="1" x14ac:dyDescent="0.35">
      <c r="A61" s="76" t="str">
        <f>Start!C$9</f>
        <v>Niger (the)</v>
      </c>
      <c r="B61" s="77" t="str">
        <f>VLOOKUP(A61,list!B:C,2,FALSE)</f>
        <v>NER</v>
      </c>
      <c r="C61" s="60">
        <f t="shared" si="25"/>
        <v>44287</v>
      </c>
      <c r="D61" s="59" t="str">
        <f>IF(Start!$B$30="","",Start!$B$30)</f>
        <v/>
      </c>
      <c r="E61" s="59" t="str">
        <f>IFERROR(VLOOKUP(D61,Start!B$15:C$30,2,FALSE),"")</f>
        <v/>
      </c>
      <c r="F61" s="62">
        <f t="shared" si="34"/>
        <v>0</v>
      </c>
      <c r="G61" s="61"/>
      <c r="H61" s="61"/>
      <c r="I61" s="62">
        <f t="shared" si="35"/>
        <v>0</v>
      </c>
      <c r="J61" s="63">
        <v>5.9910077171148698E-2</v>
      </c>
      <c r="K61" s="64">
        <f t="shared" si="26"/>
        <v>0</v>
      </c>
      <c r="L61" s="64">
        <f t="shared" si="15"/>
        <v>0</v>
      </c>
      <c r="M61" s="71"/>
      <c r="N61" s="70">
        <f>SUMIFS('Shipments data'!G:G,'Shipments data'!E:E,'Supply Planning Data'!D61,'Shipments data'!A:A,'Supply Planning Data'!A61,'Shipments data'!O:O,'Supply Planning Data'!C61,'Shipments data'!F:F,"Shipped")</f>
        <v>0</v>
      </c>
      <c r="O61" s="72">
        <f>SUMIFS('Shipments data'!G:G,'Shipments data'!E:E,'Supply Planning Data'!D61,'Shipments data'!A:A,'Supply Planning Data'!A61,'Shipments data'!O:O,'Supply Planning Data'!C61,'Shipments data'!F:F,"Planned")</f>
        <v>0</v>
      </c>
      <c r="P61" s="70">
        <f>SUMIFS('Shipments data'!G:G,'Shipments data'!E:E,'Supply Planning Data'!D61,'Shipments data'!A:A,'Supply Planning Data'!A61,'Shipments data'!F:F,"Shipped",'Shipments data'!H:H,"&lt;"&amp;'Supply Planning Data'!C76,'Shipments data'!S:S,"&lt;"&amp;'Supply Planning Data'!C76)</f>
        <v>0</v>
      </c>
      <c r="Q61" s="70">
        <f t="shared" si="27"/>
        <v>0</v>
      </c>
      <c r="R61" s="70">
        <f t="shared" si="36"/>
        <v>0</v>
      </c>
      <c r="S61" s="53"/>
      <c r="T61" s="73">
        <f t="shared" si="29"/>
        <v>0</v>
      </c>
      <c r="U61" s="71"/>
      <c r="V61" s="63"/>
      <c r="W61" s="73">
        <f t="shared" si="30"/>
        <v>0</v>
      </c>
      <c r="X61" s="74"/>
      <c r="Y61" s="73">
        <f t="shared" si="37"/>
        <v>0</v>
      </c>
      <c r="Z61" s="53"/>
      <c r="AA61" s="73">
        <f t="shared" si="31"/>
        <v>0</v>
      </c>
      <c r="AB61" s="71"/>
      <c r="AC61" s="63"/>
      <c r="AD61" s="73">
        <f t="shared" si="32"/>
        <v>0</v>
      </c>
      <c r="AE61" s="74"/>
      <c r="AF61" s="75">
        <f t="shared" si="38"/>
        <v>0</v>
      </c>
    </row>
    <row r="62" spans="1:32" x14ac:dyDescent="0.35">
      <c r="A62" s="35" t="str">
        <f>Start!C$9</f>
        <v>Niger (the)</v>
      </c>
      <c r="B62" s="36" t="str">
        <f>VLOOKUP(A62,list!B:C,2,FALSE)</f>
        <v>NER</v>
      </c>
      <c r="C62" s="78">
        <f t="shared" si="25"/>
        <v>44317</v>
      </c>
      <c r="D62" s="36" t="str">
        <f>IF(Start!$B$16="","",Start!$B$16)</f>
        <v>Pfizer</v>
      </c>
      <c r="E62" s="36" t="str">
        <f>IFERROR(VLOOKUP(D62,Start!B$15:C$30,2,FALSE),"")</f>
        <v>Yes</v>
      </c>
      <c r="F62" s="39">
        <f t="shared" si="34"/>
        <v>115782.82605119147</v>
      </c>
      <c r="G62" s="38">
        <v>14641.000000000005</v>
      </c>
      <c r="H62" s="38">
        <v>9126.7909529106491</v>
      </c>
      <c r="I62" s="39">
        <f t="shared" si="35"/>
        <v>23767.790952910655</v>
      </c>
      <c r="J62" s="40">
        <v>6.0373418021735299E-2</v>
      </c>
      <c r="K62" s="41">
        <f t="shared" si="26"/>
        <v>1434.9427786532933</v>
      </c>
      <c r="L62" s="41">
        <f t="shared" si="15"/>
        <v>25202.733731563949</v>
      </c>
      <c r="M62" s="38"/>
      <c r="N62" s="41">
        <f>SUMIFS('Shipments data'!G:G,'Shipments data'!E:E,'Supply Planning Data'!D62,'Shipments data'!A:A,'Supply Planning Data'!A62,'Shipments data'!O:O,'Supply Planning Data'!C62,'Shipments data'!F:F,"Shipped")</f>
        <v>0</v>
      </c>
      <c r="O62" s="42">
        <f>SUMIFS('Shipments data'!G:G,'Shipments data'!E:E,'Supply Planning Data'!D62,'Shipments data'!A:A,'Supply Planning Data'!A62,'Shipments data'!O:O,'Supply Planning Data'!C62,'Shipments data'!F:F,"Planned")</f>
        <v>0</v>
      </c>
      <c r="P62" s="41">
        <f>SUMIFS('Shipments data'!G:G,'Shipments data'!E:E,'Supply Planning Data'!D62,'Shipments data'!A:A,'Supply Planning Data'!A62,'Shipments data'!F:F,"Shipped",'Shipments data'!H:H,"&lt;"&amp;'Supply Planning Data'!C77,'Shipments data'!S:S,"&lt;"&amp;'Supply Planning Data'!C77)</f>
        <v>0</v>
      </c>
      <c r="Q62" s="41">
        <f t="shared" si="27"/>
        <v>0</v>
      </c>
      <c r="R62" s="41">
        <f t="shared" si="36"/>
        <v>90580.092319627525</v>
      </c>
      <c r="S62" s="66"/>
      <c r="T62" s="39">
        <f t="shared" si="29"/>
        <v>200000</v>
      </c>
      <c r="U62" s="38"/>
      <c r="V62" s="40"/>
      <c r="W62" s="39">
        <f t="shared" si="30"/>
        <v>0</v>
      </c>
      <c r="X62" s="44"/>
      <c r="Y62" s="39">
        <f t="shared" si="37"/>
        <v>200000</v>
      </c>
      <c r="Z62" s="66"/>
      <c r="AA62" s="39">
        <f t="shared" si="31"/>
        <v>200000</v>
      </c>
      <c r="AB62" s="38"/>
      <c r="AC62" s="40"/>
      <c r="AD62" s="39">
        <f t="shared" si="32"/>
        <v>0</v>
      </c>
      <c r="AE62" s="44"/>
      <c r="AF62" s="45">
        <f t="shared" si="38"/>
        <v>200000</v>
      </c>
    </row>
    <row r="63" spans="1:32" x14ac:dyDescent="0.35">
      <c r="A63" s="47" t="str">
        <f>Start!C$9</f>
        <v>Niger (the)</v>
      </c>
      <c r="B63" s="48" t="str">
        <f>VLOOKUP(A63,list!B:C,2,FALSE)</f>
        <v>NER</v>
      </c>
      <c r="C63" s="78">
        <f t="shared" si="25"/>
        <v>44317</v>
      </c>
      <c r="D63" s="36" t="str">
        <f>IF(Start!$B$17="","",Start!$B$17)</f>
        <v>Moderna</v>
      </c>
      <c r="E63" s="36" t="str">
        <f>IFERROR(VLOOKUP(D63,Start!B$15:C$30,2,FALSE),"")</f>
        <v>Yes</v>
      </c>
      <c r="F63" s="39">
        <f t="shared" si="34"/>
        <v>208292.39188192764</v>
      </c>
      <c r="G63" s="38">
        <v>17569.200000000008</v>
      </c>
      <c r="H63" s="50">
        <v>9158.3239896181003</v>
      </c>
      <c r="I63" s="39">
        <f t="shared" si="35"/>
        <v>26727.523989618108</v>
      </c>
      <c r="J63" s="40">
        <v>6.0836758872321997E-2</v>
      </c>
      <c r="K63" s="41">
        <f t="shared" si="26"/>
        <v>1626.0159322105985</v>
      </c>
      <c r="L63" s="41">
        <f t="shared" si="15"/>
        <v>28353.539921828706</v>
      </c>
      <c r="M63" s="50"/>
      <c r="N63" s="51">
        <f>SUMIFS('Shipments data'!G:G,'Shipments data'!E:E,'Supply Planning Data'!D63,'Shipments data'!A:A,'Supply Planning Data'!A63,'Shipments data'!O:O,'Supply Planning Data'!C63,'Shipments data'!F:F,"Shipped")</f>
        <v>0</v>
      </c>
      <c r="O63" s="52">
        <f>SUMIFS('Shipments data'!G:G,'Shipments data'!E:E,'Supply Planning Data'!D63,'Shipments data'!A:A,'Supply Planning Data'!A63,'Shipments data'!O:O,'Supply Planning Data'!C63,'Shipments data'!F:F,"Planned")</f>
        <v>0</v>
      </c>
      <c r="P63" s="51">
        <f>SUMIFS('Shipments data'!G:G,'Shipments data'!E:E,'Supply Planning Data'!D63,'Shipments data'!A:A,'Supply Planning Data'!A63,'Shipments data'!F:F,"Shipped",'Shipments data'!H:H,"&lt;"&amp;'Supply Planning Data'!C78,'Shipments data'!S:S,"&lt;"&amp;'Supply Planning Data'!C78)</f>
        <v>0</v>
      </c>
      <c r="Q63" s="51">
        <f t="shared" si="27"/>
        <v>0</v>
      </c>
      <c r="R63" s="51">
        <f t="shared" si="36"/>
        <v>179938.85196009895</v>
      </c>
      <c r="S63" s="53"/>
      <c r="T63" s="54">
        <f t="shared" si="29"/>
        <v>300000</v>
      </c>
      <c r="U63" s="50"/>
      <c r="V63" s="40"/>
      <c r="W63" s="54">
        <f t="shared" si="30"/>
        <v>0</v>
      </c>
      <c r="X63" s="55"/>
      <c r="Y63" s="54">
        <f t="shared" si="37"/>
        <v>300000</v>
      </c>
      <c r="Z63" s="53"/>
      <c r="AA63" s="54">
        <f t="shared" si="31"/>
        <v>300000</v>
      </c>
      <c r="AB63" s="50"/>
      <c r="AC63" s="40"/>
      <c r="AD63" s="54">
        <f t="shared" si="32"/>
        <v>0</v>
      </c>
      <c r="AE63" s="55"/>
      <c r="AF63" s="79">
        <f t="shared" si="38"/>
        <v>300000</v>
      </c>
    </row>
    <row r="64" spans="1:32" x14ac:dyDescent="0.35">
      <c r="A64" s="47" t="str">
        <f>Start!C$9</f>
        <v>Niger (the)</v>
      </c>
      <c r="B64" s="48" t="str">
        <f>VLOOKUP(A64,list!B:C,2,FALSE)</f>
        <v>NER</v>
      </c>
      <c r="C64" s="78">
        <f t="shared" si="25"/>
        <v>44317</v>
      </c>
      <c r="D64" s="36" t="str">
        <f>IF(Start!$B$18="","",Start!$B$18)</f>
        <v>AstraZeneca</v>
      </c>
      <c r="E64" s="36" t="str">
        <f>IFERROR(VLOOKUP(D64,Start!B$15:C$30,2,FALSE),"")</f>
        <v>Yes</v>
      </c>
      <c r="F64" s="39">
        <f t="shared" si="34"/>
        <v>678603.60493974108</v>
      </c>
      <c r="G64" s="38">
        <v>20497.400000000009</v>
      </c>
      <c r="H64" s="50">
        <v>9189.8570263255497</v>
      </c>
      <c r="I64" s="39">
        <f t="shared" si="35"/>
        <v>29687.257026325558</v>
      </c>
      <c r="J64" s="40">
        <v>6.1300099722908598E-2</v>
      </c>
      <c r="K64" s="41">
        <f t="shared" ref="K64:K127" si="39">IFERROR(J64*I64,0)</f>
        <v>1819.8318162133758</v>
      </c>
      <c r="L64" s="41">
        <f t="shared" si="15"/>
        <v>31507.088842538935</v>
      </c>
      <c r="M64" s="50"/>
      <c r="N64" s="51">
        <f>SUMIFS('Shipments data'!G:G,'Shipments data'!E:E,'Supply Planning Data'!D64,'Shipments data'!A:A,'Supply Planning Data'!A64,'Shipments data'!O:O,'Supply Planning Data'!C64,'Shipments data'!F:F,"Shipped")</f>
        <v>0</v>
      </c>
      <c r="O64" s="52">
        <f>SUMIFS('Shipments data'!G:G,'Shipments data'!E:E,'Supply Planning Data'!D64,'Shipments data'!A:A,'Supply Planning Data'!A64,'Shipments data'!O:O,'Supply Planning Data'!C64,'Shipments data'!F:F,"Planned")</f>
        <v>0</v>
      </c>
      <c r="P64" s="51">
        <f>SUMIFS('Shipments data'!G:G,'Shipments data'!E:E,'Supply Planning Data'!D64,'Shipments data'!A:A,'Supply Planning Data'!A64,'Shipments data'!F:F,"Shipped",'Shipments data'!H:H,"&lt;"&amp;'Supply Planning Data'!C79,'Shipments data'!S:S,"&lt;"&amp;'Supply Planning Data'!C79)</f>
        <v>0</v>
      </c>
      <c r="Q64" s="51">
        <f t="shared" si="27"/>
        <v>0</v>
      </c>
      <c r="R64" s="51">
        <f t="shared" si="36"/>
        <v>647096.5160972022</v>
      </c>
      <c r="S64" s="53"/>
      <c r="T64" s="54">
        <f t="shared" ref="T64:T127" si="40">Y49</f>
        <v>400000</v>
      </c>
      <c r="U64" s="50"/>
      <c r="V64" s="40"/>
      <c r="W64" s="54">
        <f t="shared" ref="W64:W127" si="41">IFERROR(V64*U64,0)+U64</f>
        <v>0</v>
      </c>
      <c r="X64" s="55"/>
      <c r="Y64" s="54">
        <f t="shared" si="37"/>
        <v>400000</v>
      </c>
      <c r="Z64" s="53"/>
      <c r="AA64" s="54">
        <f t="shared" ref="AA64:AA127" si="42">AF49</f>
        <v>400000</v>
      </c>
      <c r="AB64" s="50"/>
      <c r="AC64" s="40"/>
      <c r="AD64" s="54">
        <f t="shared" ref="AD64:AD127" si="43">IFERROR(AC64*AB64,0)+AB64</f>
        <v>0</v>
      </c>
      <c r="AE64" s="55"/>
      <c r="AF64" s="79">
        <f t="shared" si="38"/>
        <v>400000</v>
      </c>
    </row>
    <row r="65" spans="1:32" x14ac:dyDescent="0.35">
      <c r="A65" s="47" t="str">
        <f>Start!C$9</f>
        <v>Niger (the)</v>
      </c>
      <c r="B65" s="48" t="str">
        <f>VLOOKUP(A65,list!B:C,2,FALSE)</f>
        <v>NER</v>
      </c>
      <c r="C65" s="78">
        <f t="shared" si="25"/>
        <v>44317</v>
      </c>
      <c r="D65" s="36" t="str">
        <f>IF(Start!$B$19="","",Start!$B$19)</f>
        <v>J&amp;J</v>
      </c>
      <c r="E65" s="36" t="str">
        <f>IFERROR(VLOOKUP(D65,Start!B$15:C$30,2,FALSE),"")</f>
        <v>Yes</v>
      </c>
      <c r="F65" s="39">
        <f t="shared" si="34"/>
        <v>298129.70180141355</v>
      </c>
      <c r="G65" s="38">
        <v>20497.400000000009</v>
      </c>
      <c r="H65" s="50">
        <v>9221.3900630330008</v>
      </c>
      <c r="I65" s="39">
        <f t="shared" si="35"/>
        <v>29718.790063033011</v>
      </c>
      <c r="J65" s="40">
        <v>6.1763440573495303E-2</v>
      </c>
      <c r="K65" s="41">
        <f t="shared" si="39"/>
        <v>1835.5347239743221</v>
      </c>
      <c r="L65" s="41">
        <f t="shared" si="15"/>
        <v>31554.324787007332</v>
      </c>
      <c r="M65" s="50"/>
      <c r="N65" s="51">
        <f>SUMIFS('Shipments data'!G:G,'Shipments data'!E:E,'Supply Planning Data'!D65,'Shipments data'!A:A,'Supply Planning Data'!A65,'Shipments data'!O:O,'Supply Planning Data'!C65,'Shipments data'!F:F,"Shipped")</f>
        <v>0</v>
      </c>
      <c r="O65" s="52">
        <f>SUMIFS('Shipments data'!G:G,'Shipments data'!E:E,'Supply Planning Data'!D65,'Shipments data'!A:A,'Supply Planning Data'!A65,'Shipments data'!O:O,'Supply Planning Data'!C65,'Shipments data'!F:F,"Planned")</f>
        <v>0</v>
      </c>
      <c r="P65" s="51">
        <f>SUMIFS('Shipments data'!G:G,'Shipments data'!E:E,'Supply Planning Data'!D65,'Shipments data'!A:A,'Supply Planning Data'!A65,'Shipments data'!F:F,"Shipped",'Shipments data'!H:H,"&lt;"&amp;'Supply Planning Data'!C80,'Shipments data'!S:S,"&lt;"&amp;'Supply Planning Data'!C80)</f>
        <v>0</v>
      </c>
      <c r="Q65" s="51">
        <f t="shared" si="27"/>
        <v>0</v>
      </c>
      <c r="R65" s="51">
        <f t="shared" si="36"/>
        <v>266575.3770144062</v>
      </c>
      <c r="S65" s="53"/>
      <c r="T65" s="54">
        <f t="shared" si="40"/>
        <v>400000</v>
      </c>
      <c r="U65" s="50"/>
      <c r="V65" s="40"/>
      <c r="W65" s="54">
        <f t="shared" si="41"/>
        <v>0</v>
      </c>
      <c r="X65" s="55"/>
      <c r="Y65" s="54">
        <f t="shared" si="37"/>
        <v>400000</v>
      </c>
      <c r="Z65" s="53"/>
      <c r="AA65" s="54">
        <f t="shared" si="42"/>
        <v>400000</v>
      </c>
      <c r="AB65" s="50"/>
      <c r="AC65" s="40"/>
      <c r="AD65" s="54">
        <f t="shared" si="43"/>
        <v>0</v>
      </c>
      <c r="AE65" s="55"/>
      <c r="AF65" s="79">
        <f t="shared" si="38"/>
        <v>400000</v>
      </c>
    </row>
    <row r="66" spans="1:32" x14ac:dyDescent="0.35">
      <c r="A66" s="47" t="str">
        <f>Start!C$9</f>
        <v>Niger (the)</v>
      </c>
      <c r="B66" s="48" t="str">
        <f>VLOOKUP(A66,list!B:C,2,FALSE)</f>
        <v>NER</v>
      </c>
      <c r="C66" s="78">
        <f t="shared" si="25"/>
        <v>44317</v>
      </c>
      <c r="D66" s="36" t="str">
        <f>IF(Start!$B$20="","",Start!$B$20)</f>
        <v>Sinopharm</v>
      </c>
      <c r="E66" s="36" t="str">
        <f>IFERROR(VLOOKUP(D66,Start!B$15:C$30,2,FALSE),"")</f>
        <v>Yes</v>
      </c>
      <c r="F66" s="39">
        <f t="shared" si="34"/>
        <v>810257.7625307804</v>
      </c>
      <c r="G66" s="38">
        <v>20497.400000000009</v>
      </c>
      <c r="H66" s="50">
        <v>9252.9230997404593</v>
      </c>
      <c r="I66" s="39">
        <f t="shared" si="35"/>
        <v>29750.323099740468</v>
      </c>
      <c r="J66" s="40">
        <v>6.2226781424081903E-2</v>
      </c>
      <c r="K66" s="41">
        <f t="shared" si="39"/>
        <v>1851.2668528233648</v>
      </c>
      <c r="L66" s="41">
        <f t="shared" si="15"/>
        <v>31601.589952563834</v>
      </c>
      <c r="M66" s="50"/>
      <c r="N66" s="51">
        <f>SUMIFS('Shipments data'!G:G,'Shipments data'!E:E,'Supply Planning Data'!D66,'Shipments data'!A:A,'Supply Planning Data'!A66,'Shipments data'!O:O,'Supply Planning Data'!C66,'Shipments data'!F:F,"Shipped")</f>
        <v>0</v>
      </c>
      <c r="O66" s="52">
        <f>SUMIFS('Shipments data'!G:G,'Shipments data'!E:E,'Supply Planning Data'!D66,'Shipments data'!A:A,'Supply Planning Data'!A66,'Shipments data'!O:O,'Supply Planning Data'!C66,'Shipments data'!F:F,"Planned")</f>
        <v>0</v>
      </c>
      <c r="P66" s="51">
        <f>SUMIFS('Shipments data'!G:G,'Shipments data'!E:E,'Supply Planning Data'!D66,'Shipments data'!A:A,'Supply Planning Data'!A66,'Shipments data'!F:F,"Shipped",'Shipments data'!H:H,"&lt;"&amp;'Supply Planning Data'!C81,'Shipments data'!S:S,"&lt;"&amp;'Supply Planning Data'!C81)</f>
        <v>0</v>
      </c>
      <c r="Q66" s="51">
        <f t="shared" si="27"/>
        <v>0</v>
      </c>
      <c r="R66" s="51">
        <f t="shared" si="36"/>
        <v>778656.17257821653</v>
      </c>
      <c r="S66" s="53"/>
      <c r="T66" s="54">
        <f t="shared" si="40"/>
        <v>400000</v>
      </c>
      <c r="U66" s="50"/>
      <c r="V66" s="40"/>
      <c r="W66" s="54">
        <f t="shared" si="41"/>
        <v>0</v>
      </c>
      <c r="X66" s="55"/>
      <c r="Y66" s="54">
        <f t="shared" si="37"/>
        <v>400000</v>
      </c>
      <c r="Z66" s="53"/>
      <c r="AA66" s="54">
        <f t="shared" si="42"/>
        <v>400000</v>
      </c>
      <c r="AB66" s="50"/>
      <c r="AC66" s="40"/>
      <c r="AD66" s="54">
        <f t="shared" si="43"/>
        <v>0</v>
      </c>
      <c r="AE66" s="55"/>
      <c r="AF66" s="79">
        <f t="shared" si="38"/>
        <v>400000</v>
      </c>
    </row>
    <row r="67" spans="1:32" x14ac:dyDescent="0.35">
      <c r="A67" s="47" t="str">
        <f>Start!C$9</f>
        <v>Niger (the)</v>
      </c>
      <c r="B67" s="48" t="str">
        <f>VLOOKUP(A67,list!B:C,2,FALSE)</f>
        <v>NER</v>
      </c>
      <c r="C67" s="78">
        <f t="shared" si="25"/>
        <v>44317</v>
      </c>
      <c r="D67" s="36" t="str">
        <f>IF(Start!$B$21="","",Start!$B$21)</f>
        <v>Sinovac</v>
      </c>
      <c r="E67" s="36" t="str">
        <f>IFERROR(VLOOKUP(D67,Start!B$15:C$30,2,FALSE),"")</f>
        <v>Yes</v>
      </c>
      <c r="F67" s="39">
        <f t="shared" si="34"/>
        <v>297581.78712784202</v>
      </c>
      <c r="G67" s="38">
        <v>20497.400000000009</v>
      </c>
      <c r="H67" s="50">
        <v>9284.4561364479105</v>
      </c>
      <c r="I67" s="39">
        <f t="shared" si="35"/>
        <v>29781.856136447917</v>
      </c>
      <c r="J67" s="40">
        <v>6.2690122274668594E-2</v>
      </c>
      <c r="K67" s="41">
        <f t="shared" si="39"/>
        <v>1867.0282027605092</v>
      </c>
      <c r="L67" s="41">
        <f t="shared" si="15"/>
        <v>31648.884339208427</v>
      </c>
      <c r="M67" s="50"/>
      <c r="N67" s="51">
        <f>SUMIFS('Shipments data'!G:G,'Shipments data'!E:E,'Supply Planning Data'!D67,'Shipments data'!A:A,'Supply Planning Data'!A67,'Shipments data'!O:O,'Supply Planning Data'!C67,'Shipments data'!F:F,"Shipped")</f>
        <v>0</v>
      </c>
      <c r="O67" s="52">
        <f>SUMIFS('Shipments data'!G:G,'Shipments data'!E:E,'Supply Planning Data'!D67,'Shipments data'!A:A,'Supply Planning Data'!A67,'Shipments data'!O:O,'Supply Planning Data'!C67,'Shipments data'!F:F,"Planned")</f>
        <v>0</v>
      </c>
      <c r="P67" s="51">
        <f>SUMIFS('Shipments data'!G:G,'Shipments data'!E:E,'Supply Planning Data'!D67,'Shipments data'!A:A,'Supply Planning Data'!A67,'Shipments data'!F:F,"Shipped",'Shipments data'!H:H,"&lt;"&amp;'Supply Planning Data'!C82,'Shipments data'!S:S,"&lt;"&amp;'Supply Planning Data'!C82)</f>
        <v>0</v>
      </c>
      <c r="Q67" s="51">
        <f t="shared" si="27"/>
        <v>0</v>
      </c>
      <c r="R67" s="51">
        <f t="shared" si="36"/>
        <v>265932.9027886336</v>
      </c>
      <c r="S67" s="53"/>
      <c r="T67" s="54">
        <f t="shared" si="40"/>
        <v>400000</v>
      </c>
      <c r="U67" s="50"/>
      <c r="V67" s="40"/>
      <c r="W67" s="54">
        <f t="shared" si="41"/>
        <v>0</v>
      </c>
      <c r="X67" s="55"/>
      <c r="Y67" s="54">
        <f t="shared" si="37"/>
        <v>400000</v>
      </c>
      <c r="Z67" s="53"/>
      <c r="AA67" s="54">
        <f t="shared" si="42"/>
        <v>400000</v>
      </c>
      <c r="AB67" s="50"/>
      <c r="AC67" s="40"/>
      <c r="AD67" s="54">
        <f t="shared" si="43"/>
        <v>0</v>
      </c>
      <c r="AE67" s="55"/>
      <c r="AF67" s="79">
        <f t="shared" si="38"/>
        <v>400000</v>
      </c>
    </row>
    <row r="68" spans="1:32" x14ac:dyDescent="0.35">
      <c r="A68" s="47" t="str">
        <f>Start!C$9</f>
        <v>Niger (the)</v>
      </c>
      <c r="B68" s="48" t="str">
        <f>VLOOKUP(A68,list!B:C,2,FALSE)</f>
        <v>NER</v>
      </c>
      <c r="C68" s="78">
        <f t="shared" si="25"/>
        <v>44317</v>
      </c>
      <c r="D68" s="36" t="str">
        <f>IF(Start!$B$22="","",Start!$B$22)</f>
        <v>Sputnik V</v>
      </c>
      <c r="E68" s="36" t="str">
        <f>IFERROR(VLOOKUP(D68,Start!B$15:C$30,2,FALSE),"")</f>
        <v>Yes</v>
      </c>
      <c r="F68" s="39">
        <f t="shared" si="34"/>
        <v>297307.77559259796</v>
      </c>
      <c r="G68" s="38">
        <v>20497.400000000009</v>
      </c>
      <c r="H68" s="50">
        <v>9315.9891731553598</v>
      </c>
      <c r="I68" s="39">
        <f t="shared" si="35"/>
        <v>29813.389173155367</v>
      </c>
      <c r="J68" s="40">
        <v>6.3153463125255202E-2</v>
      </c>
      <c r="K68" s="41">
        <f t="shared" si="39"/>
        <v>1882.8187737857502</v>
      </c>
      <c r="L68" s="41">
        <f t="shared" si="15"/>
        <v>31696.207946941118</v>
      </c>
      <c r="M68" s="50"/>
      <c r="N68" s="51">
        <f>SUMIFS('Shipments data'!G:G,'Shipments data'!E:E,'Supply Planning Data'!D68,'Shipments data'!A:A,'Supply Planning Data'!A68,'Shipments data'!O:O,'Supply Planning Data'!C68,'Shipments data'!F:F,"Shipped")</f>
        <v>0</v>
      </c>
      <c r="O68" s="52">
        <f>SUMIFS('Shipments data'!G:G,'Shipments data'!E:E,'Supply Planning Data'!D68,'Shipments data'!A:A,'Supply Planning Data'!A68,'Shipments data'!O:O,'Supply Planning Data'!C68,'Shipments data'!F:F,"Planned")</f>
        <v>0</v>
      </c>
      <c r="P68" s="51">
        <f>SUMIFS('Shipments data'!G:G,'Shipments data'!E:E,'Supply Planning Data'!D68,'Shipments data'!A:A,'Supply Planning Data'!A68,'Shipments data'!F:F,"Shipped",'Shipments data'!H:H,"&lt;"&amp;'Supply Planning Data'!C83,'Shipments data'!S:S,"&lt;"&amp;'Supply Planning Data'!C83)</f>
        <v>0</v>
      </c>
      <c r="Q68" s="51">
        <f t="shared" si="27"/>
        <v>0</v>
      </c>
      <c r="R68" s="51">
        <f t="shared" si="36"/>
        <v>265611.56764565682</v>
      </c>
      <c r="S68" s="53"/>
      <c r="T68" s="54">
        <f t="shared" si="40"/>
        <v>400000</v>
      </c>
      <c r="U68" s="50"/>
      <c r="V68" s="40"/>
      <c r="W68" s="54">
        <f t="shared" si="41"/>
        <v>0</v>
      </c>
      <c r="X68" s="55"/>
      <c r="Y68" s="54">
        <f t="shared" si="37"/>
        <v>400000</v>
      </c>
      <c r="Z68" s="53"/>
      <c r="AA68" s="54">
        <f t="shared" si="42"/>
        <v>400000</v>
      </c>
      <c r="AB68" s="50"/>
      <c r="AC68" s="40"/>
      <c r="AD68" s="54">
        <f t="shared" si="43"/>
        <v>0</v>
      </c>
      <c r="AE68" s="55"/>
      <c r="AF68" s="79">
        <f t="shared" si="38"/>
        <v>400000</v>
      </c>
    </row>
    <row r="69" spans="1:32" x14ac:dyDescent="0.35">
      <c r="A69" s="47" t="str">
        <f>Start!C$9</f>
        <v>Niger (the)</v>
      </c>
      <c r="B69" s="48" t="str">
        <f>VLOOKUP(A69,list!B:C,2,FALSE)</f>
        <v>NER</v>
      </c>
      <c r="C69" s="78">
        <f t="shared" si="25"/>
        <v>44317</v>
      </c>
      <c r="D69" s="36" t="str">
        <f>IF(Start!$B$23="","",Start!$B$23)</f>
        <v>Sputnik Light</v>
      </c>
      <c r="E69" s="36" t="str">
        <f>IFERROR(VLOOKUP(D69,Start!B$15:C$30,2,FALSE),"")</f>
        <v>Yes</v>
      </c>
      <c r="F69" s="39">
        <f t="shared" si="34"/>
        <v>297033.72792504833</v>
      </c>
      <c r="G69" s="38">
        <v>20497.400000000009</v>
      </c>
      <c r="H69" s="50">
        <v>9347.5222098628201</v>
      </c>
      <c r="I69" s="39">
        <f t="shared" si="35"/>
        <v>29844.922209862831</v>
      </c>
      <c r="J69" s="40">
        <v>6.3616803975841907E-2</v>
      </c>
      <c r="K69" s="41">
        <f t="shared" si="39"/>
        <v>1898.6385658990941</v>
      </c>
      <c r="L69" s="41">
        <f t="shared" si="15"/>
        <v>31743.560775761925</v>
      </c>
      <c r="M69" s="50"/>
      <c r="N69" s="51">
        <f>SUMIFS('Shipments data'!G:G,'Shipments data'!E:E,'Supply Planning Data'!D69,'Shipments data'!A:A,'Supply Planning Data'!A69,'Shipments data'!O:O,'Supply Planning Data'!C69,'Shipments data'!F:F,"Shipped")</f>
        <v>0</v>
      </c>
      <c r="O69" s="52">
        <f>SUMIFS('Shipments data'!G:G,'Shipments data'!E:E,'Supply Planning Data'!D69,'Shipments data'!A:A,'Supply Planning Data'!A69,'Shipments data'!O:O,'Supply Planning Data'!C69,'Shipments data'!F:F,"Planned")</f>
        <v>0</v>
      </c>
      <c r="P69" s="51">
        <f>SUMIFS('Shipments data'!G:G,'Shipments data'!E:E,'Supply Planning Data'!D69,'Shipments data'!A:A,'Supply Planning Data'!A69,'Shipments data'!F:F,"Shipped",'Shipments data'!H:H,"&lt;"&amp;'Supply Planning Data'!C84,'Shipments data'!S:S,"&lt;"&amp;'Supply Planning Data'!C84)</f>
        <v>0</v>
      </c>
      <c r="Q69" s="51">
        <f t="shared" si="27"/>
        <v>0</v>
      </c>
      <c r="R69" s="51">
        <f t="shared" si="36"/>
        <v>265290.16714928643</v>
      </c>
      <c r="S69" s="53"/>
      <c r="T69" s="54">
        <f t="shared" si="40"/>
        <v>400000</v>
      </c>
      <c r="U69" s="50"/>
      <c r="V69" s="40"/>
      <c r="W69" s="54">
        <f t="shared" si="41"/>
        <v>0</v>
      </c>
      <c r="X69" s="55"/>
      <c r="Y69" s="54">
        <f t="shared" si="37"/>
        <v>400000</v>
      </c>
      <c r="Z69" s="53"/>
      <c r="AA69" s="54">
        <f t="shared" si="42"/>
        <v>400000</v>
      </c>
      <c r="AB69" s="50"/>
      <c r="AC69" s="40"/>
      <c r="AD69" s="54">
        <f t="shared" si="43"/>
        <v>0</v>
      </c>
      <c r="AE69" s="55"/>
      <c r="AF69" s="79">
        <f t="shared" si="38"/>
        <v>400000</v>
      </c>
    </row>
    <row r="70" spans="1:32" hidden="1" x14ac:dyDescent="0.35">
      <c r="A70" s="47" t="str">
        <f>Start!C$9</f>
        <v>Niger (the)</v>
      </c>
      <c r="B70" s="48" t="str">
        <f>VLOOKUP(A70,list!B:C,2,FALSE)</f>
        <v>NER</v>
      </c>
      <c r="C70" s="78">
        <f t="shared" si="25"/>
        <v>44317</v>
      </c>
      <c r="D70" s="36" t="str">
        <f>IF(Start!$B$24="","",Start!$B$24)</f>
        <v/>
      </c>
      <c r="E70" s="36" t="str">
        <f>IFERROR(VLOOKUP(D70,Start!B$15:C$30,2,FALSE),"")</f>
        <v/>
      </c>
      <c r="F70" s="39">
        <f t="shared" si="34"/>
        <v>0</v>
      </c>
      <c r="G70" s="38"/>
      <c r="H70" s="50"/>
      <c r="I70" s="39">
        <f t="shared" si="35"/>
        <v>0</v>
      </c>
      <c r="J70" s="40">
        <v>6.4080144826428501E-2</v>
      </c>
      <c r="K70" s="41">
        <f t="shared" si="39"/>
        <v>0</v>
      </c>
      <c r="L70" s="41">
        <f t="shared" si="15"/>
        <v>0</v>
      </c>
      <c r="M70" s="50"/>
      <c r="N70" s="51">
        <f>SUMIFS('Shipments data'!G:G,'Shipments data'!E:E,'Supply Planning Data'!D70,'Shipments data'!A:A,'Supply Planning Data'!A70,'Shipments data'!O:O,'Supply Planning Data'!C70,'Shipments data'!F:F,"Shipped")</f>
        <v>0</v>
      </c>
      <c r="O70" s="52">
        <f>SUMIFS('Shipments data'!G:G,'Shipments data'!E:E,'Supply Planning Data'!D70,'Shipments data'!A:A,'Supply Planning Data'!A70,'Shipments data'!O:O,'Supply Planning Data'!C70,'Shipments data'!F:F,"Planned")</f>
        <v>0</v>
      </c>
      <c r="P70" s="51">
        <f>SUMIFS('Shipments data'!G:G,'Shipments data'!E:E,'Supply Planning Data'!D70,'Shipments data'!A:A,'Supply Planning Data'!A70,'Shipments data'!F:F,"Shipped",'Shipments data'!H:H,"&lt;"&amp;'Supply Planning Data'!C85,'Shipments data'!S:S,"&lt;"&amp;'Supply Planning Data'!C85)</f>
        <v>0</v>
      </c>
      <c r="Q70" s="51">
        <f t="shared" si="27"/>
        <v>0</v>
      </c>
      <c r="R70" s="51">
        <f t="shared" si="36"/>
        <v>0</v>
      </c>
      <c r="S70" s="53"/>
      <c r="T70" s="54">
        <f t="shared" si="40"/>
        <v>0</v>
      </c>
      <c r="U70" s="50"/>
      <c r="V70" s="40"/>
      <c r="W70" s="54">
        <f t="shared" si="41"/>
        <v>0</v>
      </c>
      <c r="X70" s="55"/>
      <c r="Y70" s="54">
        <f t="shared" si="37"/>
        <v>0</v>
      </c>
      <c r="Z70" s="53"/>
      <c r="AA70" s="54">
        <f t="shared" si="42"/>
        <v>0</v>
      </c>
      <c r="AB70" s="50"/>
      <c r="AC70" s="40"/>
      <c r="AD70" s="54">
        <f t="shared" si="43"/>
        <v>0</v>
      </c>
      <c r="AE70" s="55"/>
      <c r="AF70" s="79">
        <f t="shared" si="38"/>
        <v>0</v>
      </c>
    </row>
    <row r="71" spans="1:32" hidden="1" x14ac:dyDescent="0.35">
      <c r="A71" s="47" t="str">
        <f>Start!C$9</f>
        <v>Niger (the)</v>
      </c>
      <c r="B71" s="48" t="str">
        <f>VLOOKUP(A71,list!B:C,2,FALSE)</f>
        <v>NER</v>
      </c>
      <c r="C71" s="78">
        <f t="shared" si="25"/>
        <v>44317</v>
      </c>
      <c r="D71" s="36" t="str">
        <f>IF(Start!$B$25="","",Start!$B$25)</f>
        <v/>
      </c>
      <c r="E71" s="36" t="str">
        <f>IFERROR(VLOOKUP(D71,Start!B$15:C$30,2,FALSE),"")</f>
        <v/>
      </c>
      <c r="F71" s="39">
        <f t="shared" si="34"/>
        <v>0</v>
      </c>
      <c r="G71" s="38"/>
      <c r="H71" s="50"/>
      <c r="I71" s="39">
        <f t="shared" si="35"/>
        <v>0</v>
      </c>
      <c r="J71" s="40">
        <v>6.4543485677015205E-2</v>
      </c>
      <c r="K71" s="41">
        <f t="shared" si="39"/>
        <v>0</v>
      </c>
      <c r="L71" s="41">
        <f t="shared" si="15"/>
        <v>0</v>
      </c>
      <c r="M71" s="50"/>
      <c r="N71" s="51">
        <f>SUMIFS('Shipments data'!G:G,'Shipments data'!E:E,'Supply Planning Data'!D71,'Shipments data'!A:A,'Supply Planning Data'!A71,'Shipments data'!O:O,'Supply Planning Data'!C71,'Shipments data'!F:F,"Shipped")</f>
        <v>0</v>
      </c>
      <c r="O71" s="52">
        <f>SUMIFS('Shipments data'!G:G,'Shipments data'!E:E,'Supply Planning Data'!D71,'Shipments data'!A:A,'Supply Planning Data'!A71,'Shipments data'!O:O,'Supply Planning Data'!C71,'Shipments data'!F:F,"Planned")</f>
        <v>0</v>
      </c>
      <c r="P71" s="51">
        <f>SUMIFS('Shipments data'!G:G,'Shipments data'!E:E,'Supply Planning Data'!D71,'Shipments data'!A:A,'Supply Planning Data'!A71,'Shipments data'!F:F,"Shipped",'Shipments data'!H:H,"&lt;"&amp;'Supply Planning Data'!C86,'Shipments data'!S:S,"&lt;"&amp;'Supply Planning Data'!C86)</f>
        <v>0</v>
      </c>
      <c r="Q71" s="51">
        <f t="shared" si="27"/>
        <v>0</v>
      </c>
      <c r="R71" s="51">
        <f t="shared" si="36"/>
        <v>0</v>
      </c>
      <c r="S71" s="53"/>
      <c r="T71" s="54">
        <f t="shared" si="40"/>
        <v>0</v>
      </c>
      <c r="U71" s="50"/>
      <c r="V71" s="40"/>
      <c r="W71" s="54">
        <f t="shared" si="41"/>
        <v>0</v>
      </c>
      <c r="X71" s="55"/>
      <c r="Y71" s="54">
        <f t="shared" si="37"/>
        <v>0</v>
      </c>
      <c r="Z71" s="53"/>
      <c r="AA71" s="54">
        <f t="shared" si="42"/>
        <v>0</v>
      </c>
      <c r="AB71" s="50"/>
      <c r="AC71" s="40"/>
      <c r="AD71" s="54">
        <f t="shared" si="43"/>
        <v>0</v>
      </c>
      <c r="AE71" s="55"/>
      <c r="AF71" s="79">
        <f t="shared" si="38"/>
        <v>0</v>
      </c>
    </row>
    <row r="72" spans="1:32" hidden="1" x14ac:dyDescent="0.35">
      <c r="A72" s="47" t="str">
        <f>Start!C$9</f>
        <v>Niger (the)</v>
      </c>
      <c r="B72" s="48" t="str">
        <f>VLOOKUP(A72,list!B:C,2,FALSE)</f>
        <v>NER</v>
      </c>
      <c r="C72" s="78">
        <f t="shared" si="25"/>
        <v>44317</v>
      </c>
      <c r="D72" s="36" t="str">
        <f>IF(Start!$B$26="","",Start!$B$26)</f>
        <v/>
      </c>
      <c r="E72" s="36" t="str">
        <f>IFERROR(VLOOKUP(D72,Start!B$15:C$30,2,FALSE),"")</f>
        <v/>
      </c>
      <c r="F72" s="39">
        <f t="shared" si="34"/>
        <v>0</v>
      </c>
      <c r="G72" s="38"/>
      <c r="H72" s="50"/>
      <c r="I72" s="39">
        <f t="shared" si="35"/>
        <v>0</v>
      </c>
      <c r="J72" s="40">
        <v>6.5006826527601799E-2</v>
      </c>
      <c r="K72" s="41">
        <f t="shared" si="39"/>
        <v>0</v>
      </c>
      <c r="L72" s="41">
        <f t="shared" si="15"/>
        <v>0</v>
      </c>
      <c r="M72" s="50"/>
      <c r="N72" s="51">
        <f>SUMIFS('Shipments data'!G:G,'Shipments data'!E:E,'Supply Planning Data'!D72,'Shipments data'!A:A,'Supply Planning Data'!A72,'Shipments data'!O:O,'Supply Planning Data'!C72,'Shipments data'!F:F,"Shipped")</f>
        <v>0</v>
      </c>
      <c r="O72" s="52">
        <f>SUMIFS('Shipments data'!G:G,'Shipments data'!E:E,'Supply Planning Data'!D72,'Shipments data'!A:A,'Supply Planning Data'!A72,'Shipments data'!O:O,'Supply Planning Data'!C72,'Shipments data'!F:F,"Planned")</f>
        <v>0</v>
      </c>
      <c r="P72" s="51">
        <f>SUMIFS('Shipments data'!G:G,'Shipments data'!E:E,'Supply Planning Data'!D72,'Shipments data'!A:A,'Supply Planning Data'!A72,'Shipments data'!F:F,"Shipped",'Shipments data'!H:H,"&lt;"&amp;'Supply Planning Data'!C87,'Shipments data'!S:S,"&lt;"&amp;'Supply Planning Data'!C87)</f>
        <v>0</v>
      </c>
      <c r="Q72" s="51">
        <f t="shared" si="27"/>
        <v>0</v>
      </c>
      <c r="R72" s="51">
        <f t="shared" si="36"/>
        <v>0</v>
      </c>
      <c r="S72" s="53"/>
      <c r="T72" s="54">
        <f t="shared" si="40"/>
        <v>0</v>
      </c>
      <c r="U72" s="50"/>
      <c r="V72" s="40"/>
      <c r="W72" s="54">
        <f t="shared" si="41"/>
        <v>0</v>
      </c>
      <c r="X72" s="55"/>
      <c r="Y72" s="54">
        <f t="shared" si="37"/>
        <v>0</v>
      </c>
      <c r="Z72" s="53"/>
      <c r="AA72" s="54">
        <f t="shared" si="42"/>
        <v>0</v>
      </c>
      <c r="AB72" s="50"/>
      <c r="AC72" s="40"/>
      <c r="AD72" s="54">
        <f t="shared" si="43"/>
        <v>0</v>
      </c>
      <c r="AE72" s="55"/>
      <c r="AF72" s="79">
        <f t="shared" si="38"/>
        <v>0</v>
      </c>
    </row>
    <row r="73" spans="1:32" hidden="1" x14ac:dyDescent="0.35">
      <c r="A73" s="47" t="str">
        <f>Start!C$9</f>
        <v>Niger (the)</v>
      </c>
      <c r="B73" s="48" t="str">
        <f>VLOOKUP(A73,list!B:C,2,FALSE)</f>
        <v>NER</v>
      </c>
      <c r="C73" s="78">
        <f t="shared" si="25"/>
        <v>44317</v>
      </c>
      <c r="D73" s="36" t="str">
        <f>IF(Start!$B$27="","",Start!$B$27)</f>
        <v/>
      </c>
      <c r="E73" s="36" t="str">
        <f>IFERROR(VLOOKUP(D73,Start!B$15:C$30,2,FALSE),"")</f>
        <v/>
      </c>
      <c r="F73" s="39">
        <f t="shared" si="34"/>
        <v>0</v>
      </c>
      <c r="G73" s="38"/>
      <c r="H73" s="50"/>
      <c r="I73" s="39">
        <f t="shared" si="35"/>
        <v>0</v>
      </c>
      <c r="J73" s="40">
        <v>6.5470167378188407E-2</v>
      </c>
      <c r="K73" s="41">
        <f t="shared" si="39"/>
        <v>0</v>
      </c>
      <c r="L73" s="41">
        <f t="shared" si="15"/>
        <v>0</v>
      </c>
      <c r="M73" s="50"/>
      <c r="N73" s="51">
        <f>SUMIFS('Shipments data'!G:G,'Shipments data'!E:E,'Supply Planning Data'!D73,'Shipments data'!A:A,'Supply Planning Data'!A73,'Shipments data'!O:O,'Supply Planning Data'!C73,'Shipments data'!F:F,"Shipped")</f>
        <v>0</v>
      </c>
      <c r="O73" s="52">
        <f>SUMIFS('Shipments data'!G:G,'Shipments data'!E:E,'Supply Planning Data'!D73,'Shipments data'!A:A,'Supply Planning Data'!A73,'Shipments data'!O:O,'Supply Planning Data'!C73,'Shipments data'!F:F,"Planned")</f>
        <v>0</v>
      </c>
      <c r="P73" s="51">
        <f>SUMIFS('Shipments data'!G:G,'Shipments data'!E:E,'Supply Planning Data'!D73,'Shipments data'!A:A,'Supply Planning Data'!A73,'Shipments data'!F:F,"Shipped",'Shipments data'!H:H,"&lt;"&amp;'Supply Planning Data'!C88,'Shipments data'!S:S,"&lt;"&amp;'Supply Planning Data'!C88)</f>
        <v>0</v>
      </c>
      <c r="Q73" s="51">
        <f t="shared" si="27"/>
        <v>0</v>
      </c>
      <c r="R73" s="51">
        <f t="shared" si="36"/>
        <v>0</v>
      </c>
      <c r="S73" s="53"/>
      <c r="T73" s="54">
        <f t="shared" si="40"/>
        <v>0</v>
      </c>
      <c r="U73" s="50"/>
      <c r="V73" s="40"/>
      <c r="W73" s="54">
        <f t="shared" si="41"/>
        <v>0</v>
      </c>
      <c r="X73" s="55"/>
      <c r="Y73" s="54">
        <f t="shared" si="37"/>
        <v>0</v>
      </c>
      <c r="Z73" s="53"/>
      <c r="AA73" s="54">
        <f t="shared" si="42"/>
        <v>0</v>
      </c>
      <c r="AB73" s="50"/>
      <c r="AC73" s="40"/>
      <c r="AD73" s="54">
        <f t="shared" si="43"/>
        <v>0</v>
      </c>
      <c r="AE73" s="55"/>
      <c r="AF73" s="79">
        <f t="shared" si="38"/>
        <v>0</v>
      </c>
    </row>
    <row r="74" spans="1:32" hidden="1" x14ac:dyDescent="0.35">
      <c r="A74" s="47" t="str">
        <f>Start!C$9</f>
        <v>Niger (the)</v>
      </c>
      <c r="B74" s="48" t="str">
        <f>VLOOKUP(A74,list!B:C,2,FALSE)</f>
        <v>NER</v>
      </c>
      <c r="C74" s="78">
        <f t="shared" si="25"/>
        <v>44317</v>
      </c>
      <c r="D74" s="36" t="str">
        <f>IF(Start!$B$28="","",Start!$B$28)</f>
        <v/>
      </c>
      <c r="E74" s="36" t="str">
        <f>IFERROR(VLOOKUP(D74,Start!B$15:C$30,2,FALSE),"")</f>
        <v/>
      </c>
      <c r="F74" s="39">
        <f t="shared" si="34"/>
        <v>0</v>
      </c>
      <c r="G74" s="38"/>
      <c r="H74" s="50"/>
      <c r="I74" s="39">
        <f t="shared" si="35"/>
        <v>0</v>
      </c>
      <c r="J74" s="40">
        <v>6.5933508228775098E-2</v>
      </c>
      <c r="K74" s="41">
        <f t="shared" si="39"/>
        <v>0</v>
      </c>
      <c r="L74" s="41">
        <f t="shared" si="15"/>
        <v>0</v>
      </c>
      <c r="M74" s="50"/>
      <c r="N74" s="51">
        <f>SUMIFS('Shipments data'!G:G,'Shipments data'!E:E,'Supply Planning Data'!D74,'Shipments data'!A:A,'Supply Planning Data'!A74,'Shipments data'!O:O,'Supply Planning Data'!C74,'Shipments data'!F:F,"Shipped")</f>
        <v>0</v>
      </c>
      <c r="O74" s="52">
        <f>SUMIFS('Shipments data'!G:G,'Shipments data'!E:E,'Supply Planning Data'!D74,'Shipments data'!A:A,'Supply Planning Data'!A74,'Shipments data'!O:O,'Supply Planning Data'!C74,'Shipments data'!F:F,"Planned")</f>
        <v>0</v>
      </c>
      <c r="P74" s="51">
        <f>SUMIFS('Shipments data'!G:G,'Shipments data'!E:E,'Supply Planning Data'!D74,'Shipments data'!A:A,'Supply Planning Data'!A74,'Shipments data'!F:F,"Shipped",'Shipments data'!H:H,"&lt;"&amp;'Supply Planning Data'!C89,'Shipments data'!S:S,"&lt;"&amp;'Supply Planning Data'!C89)</f>
        <v>0</v>
      </c>
      <c r="Q74" s="51">
        <f t="shared" si="27"/>
        <v>0</v>
      </c>
      <c r="R74" s="51">
        <f t="shared" si="36"/>
        <v>0</v>
      </c>
      <c r="S74" s="53"/>
      <c r="T74" s="54">
        <f t="shared" si="40"/>
        <v>0</v>
      </c>
      <c r="U74" s="50"/>
      <c r="V74" s="40"/>
      <c r="W74" s="54">
        <f t="shared" si="41"/>
        <v>0</v>
      </c>
      <c r="X74" s="55"/>
      <c r="Y74" s="54">
        <f t="shared" si="37"/>
        <v>0</v>
      </c>
      <c r="Z74" s="53"/>
      <c r="AA74" s="54">
        <f t="shared" si="42"/>
        <v>0</v>
      </c>
      <c r="AB74" s="50"/>
      <c r="AC74" s="40"/>
      <c r="AD74" s="54">
        <f t="shared" si="43"/>
        <v>0</v>
      </c>
      <c r="AE74" s="55"/>
      <c r="AF74" s="79">
        <f t="shared" si="38"/>
        <v>0</v>
      </c>
    </row>
    <row r="75" spans="1:32" hidden="1" x14ac:dyDescent="0.35">
      <c r="A75" s="47" t="str">
        <f>Start!C$9</f>
        <v>Niger (the)</v>
      </c>
      <c r="B75" s="48" t="str">
        <f>VLOOKUP(A75,list!B:C,2,FALSE)</f>
        <v>NER</v>
      </c>
      <c r="C75" s="78">
        <f t="shared" si="25"/>
        <v>44317</v>
      </c>
      <c r="D75" s="36" t="str">
        <f>IF(Start!$B$29="","",Start!$B$29)</f>
        <v/>
      </c>
      <c r="E75" s="36" t="str">
        <f>IFERROR(VLOOKUP(D75,Start!B$15:C$30,2,FALSE),"")</f>
        <v/>
      </c>
      <c r="F75" s="39">
        <f t="shared" si="34"/>
        <v>0</v>
      </c>
      <c r="G75" s="38"/>
      <c r="H75" s="50"/>
      <c r="I75" s="39">
        <f t="shared" si="35"/>
        <v>0</v>
      </c>
      <c r="J75" s="40">
        <v>6.6396849079361706E-2</v>
      </c>
      <c r="K75" s="41">
        <f t="shared" si="39"/>
        <v>0</v>
      </c>
      <c r="L75" s="41">
        <f t="shared" si="15"/>
        <v>0</v>
      </c>
      <c r="M75" s="50"/>
      <c r="N75" s="51">
        <f>SUMIFS('Shipments data'!G:G,'Shipments data'!E:E,'Supply Planning Data'!D75,'Shipments data'!A:A,'Supply Planning Data'!A75,'Shipments data'!O:O,'Supply Planning Data'!C75,'Shipments data'!F:F,"Shipped")</f>
        <v>0</v>
      </c>
      <c r="O75" s="52">
        <f>SUMIFS('Shipments data'!G:G,'Shipments data'!E:E,'Supply Planning Data'!D75,'Shipments data'!A:A,'Supply Planning Data'!A75,'Shipments data'!O:O,'Supply Planning Data'!C75,'Shipments data'!F:F,"Planned")</f>
        <v>0</v>
      </c>
      <c r="P75" s="51">
        <f>SUMIFS('Shipments data'!G:G,'Shipments data'!E:E,'Supply Planning Data'!D75,'Shipments data'!A:A,'Supply Planning Data'!A75,'Shipments data'!F:F,"Shipped",'Shipments data'!H:H,"&lt;"&amp;'Supply Planning Data'!C90,'Shipments data'!S:S,"&lt;"&amp;'Supply Planning Data'!C90)</f>
        <v>0</v>
      </c>
      <c r="Q75" s="51">
        <f t="shared" si="27"/>
        <v>0</v>
      </c>
      <c r="R75" s="51">
        <f t="shared" si="36"/>
        <v>0</v>
      </c>
      <c r="S75" s="53"/>
      <c r="T75" s="54">
        <f t="shared" si="40"/>
        <v>0</v>
      </c>
      <c r="U75" s="50"/>
      <c r="V75" s="40"/>
      <c r="W75" s="54">
        <f t="shared" si="41"/>
        <v>0</v>
      </c>
      <c r="X75" s="55"/>
      <c r="Y75" s="54">
        <f t="shared" si="37"/>
        <v>0</v>
      </c>
      <c r="Z75" s="53"/>
      <c r="AA75" s="54">
        <f t="shared" si="42"/>
        <v>0</v>
      </c>
      <c r="AB75" s="50"/>
      <c r="AC75" s="40"/>
      <c r="AD75" s="54">
        <f t="shared" si="43"/>
        <v>0</v>
      </c>
      <c r="AE75" s="55"/>
      <c r="AF75" s="79">
        <f t="shared" si="38"/>
        <v>0</v>
      </c>
    </row>
    <row r="76" spans="1:32" hidden="1" x14ac:dyDescent="0.35">
      <c r="A76" s="47" t="str">
        <f>Start!C$9</f>
        <v>Niger (the)</v>
      </c>
      <c r="B76" s="56" t="str">
        <f>VLOOKUP(A76,list!B:C,2,FALSE)</f>
        <v>NER</v>
      </c>
      <c r="C76" s="78">
        <f t="shared" si="25"/>
        <v>44317</v>
      </c>
      <c r="D76" s="36" t="str">
        <f>IF(Start!$B$30="","",Start!$B$30)</f>
        <v/>
      </c>
      <c r="E76" s="36" t="str">
        <f>IFERROR(VLOOKUP(D76,Start!B$15:C$30,2,FALSE),"")</f>
        <v/>
      </c>
      <c r="F76" s="39">
        <f t="shared" si="34"/>
        <v>0</v>
      </c>
      <c r="G76" s="38"/>
      <c r="H76" s="50"/>
      <c r="I76" s="39">
        <f t="shared" si="35"/>
        <v>0</v>
      </c>
      <c r="J76" s="40">
        <v>6.6860189929948396E-2</v>
      </c>
      <c r="K76" s="41">
        <f t="shared" si="39"/>
        <v>0</v>
      </c>
      <c r="L76" s="41">
        <f t="shared" si="15"/>
        <v>0</v>
      </c>
      <c r="M76" s="50"/>
      <c r="N76" s="51">
        <f>SUMIFS('Shipments data'!G:G,'Shipments data'!E:E,'Supply Planning Data'!D76,'Shipments data'!A:A,'Supply Planning Data'!A76,'Shipments data'!O:O,'Supply Planning Data'!C76,'Shipments data'!F:F,"Shipped")</f>
        <v>0</v>
      </c>
      <c r="O76" s="52">
        <f>SUMIFS('Shipments data'!G:G,'Shipments data'!E:E,'Supply Planning Data'!D76,'Shipments data'!A:A,'Supply Planning Data'!A76,'Shipments data'!O:O,'Supply Planning Data'!C76,'Shipments data'!F:F,"Planned")</f>
        <v>0</v>
      </c>
      <c r="P76" s="51">
        <f>SUMIFS('Shipments data'!G:G,'Shipments data'!E:E,'Supply Planning Data'!D76,'Shipments data'!A:A,'Supply Planning Data'!A76,'Shipments data'!F:F,"Shipped",'Shipments data'!H:H,"&lt;"&amp;'Supply Planning Data'!C91,'Shipments data'!S:S,"&lt;"&amp;'Supply Planning Data'!C91)</f>
        <v>0</v>
      </c>
      <c r="Q76" s="51">
        <f t="shared" si="27"/>
        <v>0</v>
      </c>
      <c r="R76" s="51">
        <f t="shared" si="36"/>
        <v>0</v>
      </c>
      <c r="S76" s="53"/>
      <c r="T76" s="54">
        <f t="shared" si="40"/>
        <v>0</v>
      </c>
      <c r="U76" s="50"/>
      <c r="V76" s="40"/>
      <c r="W76" s="54">
        <f t="shared" si="41"/>
        <v>0</v>
      </c>
      <c r="X76" s="55"/>
      <c r="Y76" s="54">
        <f t="shared" si="37"/>
        <v>0</v>
      </c>
      <c r="Z76" s="53"/>
      <c r="AA76" s="54">
        <f t="shared" si="42"/>
        <v>0</v>
      </c>
      <c r="AB76" s="50"/>
      <c r="AC76" s="40"/>
      <c r="AD76" s="54">
        <f t="shared" si="43"/>
        <v>0</v>
      </c>
      <c r="AE76" s="55"/>
      <c r="AF76" s="79">
        <f t="shared" si="38"/>
        <v>0</v>
      </c>
    </row>
    <row r="77" spans="1:32" x14ac:dyDescent="0.35">
      <c r="A77" s="58" t="str">
        <f>Start!C$9</f>
        <v>Niger (the)</v>
      </c>
      <c r="B77" s="59" t="str">
        <f>VLOOKUP(A77,list!B:C,2,FALSE)</f>
        <v>NER</v>
      </c>
      <c r="C77" s="60">
        <f t="shared" si="25"/>
        <v>44348</v>
      </c>
      <c r="D77" s="59" t="str">
        <f>IF(Start!$B$16="","",Start!$B$16)</f>
        <v>Pfizer</v>
      </c>
      <c r="E77" s="59" t="str">
        <f>IFERROR(VLOOKUP(D77,Start!B$15:C$30,2,FALSE),"")</f>
        <v>Yes</v>
      </c>
      <c r="F77" s="62">
        <f t="shared" si="34"/>
        <v>90580.092319627525</v>
      </c>
      <c r="G77" s="61">
        <v>16105.100000000008</v>
      </c>
      <c r="H77" s="61">
        <v>9599.7865035224404</v>
      </c>
      <c r="I77" s="62">
        <f t="shared" si="35"/>
        <v>25704.886503522448</v>
      </c>
      <c r="J77" s="63">
        <v>6.7323530780535004E-2</v>
      </c>
      <c r="K77" s="64">
        <f t="shared" si="39"/>
        <v>1730.5437177300523</v>
      </c>
      <c r="L77" s="64">
        <f t="shared" si="15"/>
        <v>27435.4302212525</v>
      </c>
      <c r="M77" s="61"/>
      <c r="N77" s="64">
        <f>SUMIFS('Shipments data'!G:G,'Shipments data'!E:E,'Supply Planning Data'!D77,'Shipments data'!A:A,'Supply Planning Data'!A77,'Shipments data'!O:O,'Supply Planning Data'!C77,'Shipments data'!F:F,"Shipped")</f>
        <v>0</v>
      </c>
      <c r="O77" s="65">
        <f>SUMIFS('Shipments data'!G:G,'Shipments data'!E:E,'Supply Planning Data'!D77,'Shipments data'!A:A,'Supply Planning Data'!A77,'Shipments data'!O:O,'Supply Planning Data'!C77,'Shipments data'!F:F,"Planned")</f>
        <v>0</v>
      </c>
      <c r="P77" s="64">
        <f>SUMIFS('Shipments data'!G:G,'Shipments data'!E:E,'Supply Planning Data'!D77,'Shipments data'!A:A,'Supply Planning Data'!A77,'Shipments data'!F:F,"Shipped",'Shipments data'!H:H,"&lt;"&amp;'Supply Planning Data'!C92,'Shipments data'!S:S,"&lt;"&amp;'Supply Planning Data'!C92)</f>
        <v>0</v>
      </c>
      <c r="Q77" s="64">
        <f t="shared" si="27"/>
        <v>0</v>
      </c>
      <c r="R77" s="64">
        <f t="shared" si="36"/>
        <v>63144.662098375025</v>
      </c>
      <c r="S77" s="66"/>
      <c r="T77" s="62">
        <f t="shared" si="40"/>
        <v>200000</v>
      </c>
      <c r="U77" s="61"/>
      <c r="V77" s="63"/>
      <c r="W77" s="62">
        <f t="shared" si="41"/>
        <v>0</v>
      </c>
      <c r="X77" s="67"/>
      <c r="Y77" s="62">
        <f t="shared" si="37"/>
        <v>200000</v>
      </c>
      <c r="Z77" s="66"/>
      <c r="AA77" s="62">
        <f t="shared" si="42"/>
        <v>200000</v>
      </c>
      <c r="AB77" s="61"/>
      <c r="AC77" s="63"/>
      <c r="AD77" s="62">
        <f t="shared" si="43"/>
        <v>0</v>
      </c>
      <c r="AE77" s="67"/>
      <c r="AF77" s="68">
        <f t="shared" si="38"/>
        <v>200000</v>
      </c>
    </row>
    <row r="78" spans="1:32" x14ac:dyDescent="0.35">
      <c r="A78" s="58" t="str">
        <f>Start!C$9</f>
        <v>Niger (the)</v>
      </c>
      <c r="B78" s="69" t="str">
        <f>VLOOKUP(A78,list!B:C,2,FALSE)</f>
        <v>NER</v>
      </c>
      <c r="C78" s="60">
        <f t="shared" si="25"/>
        <v>44348</v>
      </c>
      <c r="D78" s="69" t="str">
        <f>IF(Start!$B$17="","",Start!$B$17)</f>
        <v>Moderna</v>
      </c>
      <c r="E78" s="69" t="str">
        <f>IFERROR(VLOOKUP(D78,Start!B$15:C$30,2,FALSE),"")</f>
        <v>Yes</v>
      </c>
      <c r="F78" s="62">
        <f t="shared" si="34"/>
        <v>179938.85196009895</v>
      </c>
      <c r="G78" s="61">
        <v>19326.12000000001</v>
      </c>
      <c r="H78" s="61">
        <v>9631.3195402298898</v>
      </c>
      <c r="I78" s="62">
        <f t="shared" si="35"/>
        <v>28957.439540229898</v>
      </c>
      <c r="J78" s="63">
        <v>6.7786871631121695E-2</v>
      </c>
      <c r="K78" s="64">
        <f t="shared" si="39"/>
        <v>1962.9342368795317</v>
      </c>
      <c r="L78" s="64">
        <f t="shared" si="15"/>
        <v>30920.373777109431</v>
      </c>
      <c r="M78" s="71"/>
      <c r="N78" s="70">
        <f>SUMIFS('Shipments data'!G:G,'Shipments data'!E:E,'Supply Planning Data'!D78,'Shipments data'!A:A,'Supply Planning Data'!A78,'Shipments data'!O:O,'Supply Planning Data'!C78,'Shipments data'!F:F,"Shipped")</f>
        <v>0</v>
      </c>
      <c r="O78" s="72">
        <f>SUMIFS('Shipments data'!G:G,'Shipments data'!E:E,'Supply Planning Data'!D78,'Shipments data'!A:A,'Supply Planning Data'!A78,'Shipments data'!O:O,'Supply Planning Data'!C78,'Shipments data'!F:F,"Planned")</f>
        <v>0</v>
      </c>
      <c r="P78" s="70">
        <f>SUMIFS('Shipments data'!G:G,'Shipments data'!E:E,'Supply Planning Data'!D78,'Shipments data'!A:A,'Supply Planning Data'!A78,'Shipments data'!F:F,"Shipped",'Shipments data'!H:H,"&lt;"&amp;'Supply Planning Data'!C93,'Shipments data'!S:S,"&lt;"&amp;'Supply Planning Data'!C93)</f>
        <v>0</v>
      </c>
      <c r="Q78" s="70">
        <f t="shared" si="27"/>
        <v>0</v>
      </c>
      <c r="R78" s="70">
        <f t="shared" si="36"/>
        <v>149018.47818298952</v>
      </c>
      <c r="S78" s="53"/>
      <c r="T78" s="73">
        <f t="shared" si="40"/>
        <v>300000</v>
      </c>
      <c r="U78" s="71"/>
      <c r="V78" s="63"/>
      <c r="W78" s="73">
        <f t="shared" si="41"/>
        <v>0</v>
      </c>
      <c r="X78" s="74"/>
      <c r="Y78" s="73">
        <f t="shared" si="37"/>
        <v>300000</v>
      </c>
      <c r="Z78" s="53"/>
      <c r="AA78" s="73">
        <f t="shared" si="42"/>
        <v>300000</v>
      </c>
      <c r="AB78" s="71"/>
      <c r="AC78" s="63"/>
      <c r="AD78" s="73">
        <f t="shared" si="43"/>
        <v>0</v>
      </c>
      <c r="AE78" s="74"/>
      <c r="AF78" s="75">
        <f t="shared" si="38"/>
        <v>300000</v>
      </c>
    </row>
    <row r="79" spans="1:32" x14ac:dyDescent="0.35">
      <c r="A79" s="58" t="str">
        <f>Start!C$9</f>
        <v>Niger (the)</v>
      </c>
      <c r="B79" s="69" t="str">
        <f>VLOOKUP(A79,list!B:C,2,FALSE)</f>
        <v>NER</v>
      </c>
      <c r="C79" s="60">
        <f t="shared" si="25"/>
        <v>44348</v>
      </c>
      <c r="D79" s="59" t="str">
        <f>IF(Start!$B$18="","",Start!$B$18)</f>
        <v>AstraZeneca</v>
      </c>
      <c r="E79" s="59" t="str">
        <f>IFERROR(VLOOKUP(D79,Start!B$15:C$30,2,FALSE),"")</f>
        <v>Yes</v>
      </c>
      <c r="F79" s="62">
        <f t="shared" si="34"/>
        <v>647096.5160972022</v>
      </c>
      <c r="G79" s="61">
        <v>22547.14000000001</v>
      </c>
      <c r="H79" s="61">
        <v>9662.8525769373391</v>
      </c>
      <c r="I79" s="62">
        <f t="shared" si="35"/>
        <v>32209.992576937351</v>
      </c>
      <c r="J79" s="63">
        <v>6.8250212481708303E-2</v>
      </c>
      <c r="K79" s="64">
        <f t="shared" si="39"/>
        <v>2198.3388374102215</v>
      </c>
      <c r="L79" s="64">
        <f t="shared" si="15"/>
        <v>34408.331414347573</v>
      </c>
      <c r="M79" s="71"/>
      <c r="N79" s="70">
        <f>SUMIFS('Shipments data'!G:G,'Shipments data'!E:E,'Supply Planning Data'!D79,'Shipments data'!A:A,'Supply Planning Data'!A79,'Shipments data'!O:O,'Supply Planning Data'!C79,'Shipments data'!F:F,"Shipped")</f>
        <v>0</v>
      </c>
      <c r="O79" s="72">
        <f>SUMIFS('Shipments data'!G:G,'Shipments data'!E:E,'Supply Planning Data'!D79,'Shipments data'!A:A,'Supply Planning Data'!A79,'Shipments data'!O:O,'Supply Planning Data'!C79,'Shipments data'!F:F,"Planned")</f>
        <v>0</v>
      </c>
      <c r="P79" s="70">
        <f>SUMIFS('Shipments data'!G:G,'Shipments data'!E:E,'Supply Planning Data'!D79,'Shipments data'!A:A,'Supply Planning Data'!A79,'Shipments data'!F:F,"Shipped",'Shipments data'!H:H,"&lt;"&amp;'Supply Planning Data'!C94,'Shipments data'!S:S,"&lt;"&amp;'Supply Planning Data'!C94)</f>
        <v>0</v>
      </c>
      <c r="Q79" s="70">
        <f t="shared" si="27"/>
        <v>0</v>
      </c>
      <c r="R79" s="70">
        <f t="shared" si="36"/>
        <v>612688.18468285468</v>
      </c>
      <c r="S79" s="53"/>
      <c r="T79" s="73">
        <f t="shared" si="40"/>
        <v>400000</v>
      </c>
      <c r="U79" s="71"/>
      <c r="V79" s="63"/>
      <c r="W79" s="73">
        <f t="shared" si="41"/>
        <v>0</v>
      </c>
      <c r="X79" s="74"/>
      <c r="Y79" s="73">
        <f t="shared" si="37"/>
        <v>400000</v>
      </c>
      <c r="Z79" s="53"/>
      <c r="AA79" s="73">
        <f t="shared" si="42"/>
        <v>400000</v>
      </c>
      <c r="AB79" s="71"/>
      <c r="AC79" s="63"/>
      <c r="AD79" s="73">
        <f t="shared" si="43"/>
        <v>0</v>
      </c>
      <c r="AE79" s="74"/>
      <c r="AF79" s="75">
        <f t="shared" si="38"/>
        <v>400000</v>
      </c>
    </row>
    <row r="80" spans="1:32" x14ac:dyDescent="0.35">
      <c r="A80" s="58" t="str">
        <f>Start!C$9</f>
        <v>Niger (the)</v>
      </c>
      <c r="B80" s="69" t="str">
        <f>VLOOKUP(A80,list!B:C,2,FALSE)</f>
        <v>NER</v>
      </c>
      <c r="C80" s="60">
        <f t="shared" si="25"/>
        <v>44348</v>
      </c>
      <c r="D80" s="69" t="str">
        <f>IF(Start!$B$19="","",Start!$B$19)</f>
        <v>J&amp;J</v>
      </c>
      <c r="E80" s="69" t="str">
        <f>IFERROR(VLOOKUP(D80,Start!B$15:C$30,2,FALSE),"")</f>
        <v>Yes</v>
      </c>
      <c r="F80" s="62">
        <f t="shared" si="34"/>
        <v>266575.3770144062</v>
      </c>
      <c r="G80" s="61">
        <v>22547.14000000001</v>
      </c>
      <c r="H80" s="61">
        <v>9694.3856136447994</v>
      </c>
      <c r="I80" s="62">
        <f t="shared" si="35"/>
        <v>32241.525613644808</v>
      </c>
      <c r="J80" s="63">
        <v>6.8713553332294994E-2</v>
      </c>
      <c r="K80" s="64">
        <f t="shared" si="39"/>
        <v>2215.4297897677375</v>
      </c>
      <c r="L80" s="64">
        <f t="shared" si="15"/>
        <v>34456.955403412547</v>
      </c>
      <c r="M80" s="71"/>
      <c r="N80" s="70">
        <f>SUMIFS('Shipments data'!G:G,'Shipments data'!E:E,'Supply Planning Data'!D80,'Shipments data'!A:A,'Supply Planning Data'!A80,'Shipments data'!O:O,'Supply Planning Data'!C80,'Shipments data'!F:F,"Shipped")</f>
        <v>0</v>
      </c>
      <c r="O80" s="72">
        <f>SUMIFS('Shipments data'!G:G,'Shipments data'!E:E,'Supply Planning Data'!D80,'Shipments data'!A:A,'Supply Planning Data'!A80,'Shipments data'!O:O,'Supply Planning Data'!C80,'Shipments data'!F:F,"Planned")</f>
        <v>0</v>
      </c>
      <c r="P80" s="70">
        <f>SUMIFS('Shipments data'!G:G,'Shipments data'!E:E,'Supply Planning Data'!D80,'Shipments data'!A:A,'Supply Planning Data'!A80,'Shipments data'!F:F,"Shipped",'Shipments data'!H:H,"&lt;"&amp;'Supply Planning Data'!C95,'Shipments data'!S:S,"&lt;"&amp;'Supply Planning Data'!C95)</f>
        <v>0</v>
      </c>
      <c r="Q80" s="70">
        <f t="shared" si="27"/>
        <v>0</v>
      </c>
      <c r="R80" s="70">
        <f t="shared" si="36"/>
        <v>232118.42161099365</v>
      </c>
      <c r="S80" s="53"/>
      <c r="T80" s="73">
        <f t="shared" si="40"/>
        <v>400000</v>
      </c>
      <c r="U80" s="71"/>
      <c r="V80" s="63"/>
      <c r="W80" s="73">
        <f t="shared" si="41"/>
        <v>0</v>
      </c>
      <c r="X80" s="74"/>
      <c r="Y80" s="73">
        <f t="shared" si="37"/>
        <v>400000</v>
      </c>
      <c r="Z80" s="53"/>
      <c r="AA80" s="73">
        <f t="shared" si="42"/>
        <v>400000</v>
      </c>
      <c r="AB80" s="71"/>
      <c r="AC80" s="63"/>
      <c r="AD80" s="73">
        <f t="shared" si="43"/>
        <v>0</v>
      </c>
      <c r="AE80" s="74"/>
      <c r="AF80" s="75">
        <f t="shared" si="38"/>
        <v>400000</v>
      </c>
    </row>
    <row r="81" spans="1:32" x14ac:dyDescent="0.35">
      <c r="A81" s="58" t="str">
        <f>Start!C$9</f>
        <v>Niger (the)</v>
      </c>
      <c r="B81" s="69" t="str">
        <f>VLOOKUP(A81,list!B:C,2,FALSE)</f>
        <v>NER</v>
      </c>
      <c r="C81" s="60">
        <f t="shared" si="25"/>
        <v>44348</v>
      </c>
      <c r="D81" s="59" t="str">
        <f>IF(Start!$B$20="","",Start!$B$20)</f>
        <v>Sinopharm</v>
      </c>
      <c r="E81" s="59" t="str">
        <f>IFERROR(VLOOKUP(D81,Start!B$15:C$30,2,FALSE),"")</f>
        <v>Yes</v>
      </c>
      <c r="F81" s="62">
        <f t="shared" si="34"/>
        <v>778656.17257821653</v>
      </c>
      <c r="G81" s="61">
        <v>22547.14000000001</v>
      </c>
      <c r="H81" s="61">
        <v>9725.9186503522506</v>
      </c>
      <c r="I81" s="62">
        <f t="shared" si="35"/>
        <v>32273.058650352261</v>
      </c>
      <c r="J81" s="63">
        <v>6.9176894182881601E-2</v>
      </c>
      <c r="K81" s="64">
        <f t="shared" si="39"/>
        <v>2232.5499632133501</v>
      </c>
      <c r="L81" s="64">
        <f t="shared" si="15"/>
        <v>34505.608613565608</v>
      </c>
      <c r="M81" s="71"/>
      <c r="N81" s="70">
        <f>SUMIFS('Shipments data'!G:G,'Shipments data'!E:E,'Supply Planning Data'!D81,'Shipments data'!A:A,'Supply Planning Data'!A81,'Shipments data'!O:O,'Supply Planning Data'!C81,'Shipments data'!F:F,"Shipped")</f>
        <v>0</v>
      </c>
      <c r="O81" s="72">
        <f>SUMIFS('Shipments data'!G:G,'Shipments data'!E:E,'Supply Planning Data'!D81,'Shipments data'!A:A,'Supply Planning Data'!A81,'Shipments data'!O:O,'Supply Planning Data'!C81,'Shipments data'!F:F,"Planned")</f>
        <v>0</v>
      </c>
      <c r="P81" s="70">
        <f>SUMIFS('Shipments data'!G:G,'Shipments data'!E:E,'Supply Planning Data'!D81,'Shipments data'!A:A,'Supply Planning Data'!A81,'Shipments data'!F:F,"Shipped",'Shipments data'!H:H,"&lt;"&amp;'Supply Planning Data'!C96,'Shipments data'!S:S,"&lt;"&amp;'Supply Planning Data'!C96)</f>
        <v>0</v>
      </c>
      <c r="Q81" s="70">
        <f t="shared" si="27"/>
        <v>0</v>
      </c>
      <c r="R81" s="70">
        <f t="shared" si="36"/>
        <v>744150.56396465097</v>
      </c>
      <c r="S81" s="53"/>
      <c r="T81" s="73">
        <f t="shared" si="40"/>
        <v>400000</v>
      </c>
      <c r="U81" s="71"/>
      <c r="V81" s="63"/>
      <c r="W81" s="73">
        <f t="shared" si="41"/>
        <v>0</v>
      </c>
      <c r="X81" s="74"/>
      <c r="Y81" s="73">
        <f t="shared" si="37"/>
        <v>400000</v>
      </c>
      <c r="Z81" s="53"/>
      <c r="AA81" s="73">
        <f t="shared" si="42"/>
        <v>400000</v>
      </c>
      <c r="AB81" s="71"/>
      <c r="AC81" s="63"/>
      <c r="AD81" s="73">
        <f t="shared" si="43"/>
        <v>0</v>
      </c>
      <c r="AE81" s="74"/>
      <c r="AF81" s="75">
        <f t="shared" si="38"/>
        <v>400000</v>
      </c>
    </row>
    <row r="82" spans="1:32" x14ac:dyDescent="0.35">
      <c r="A82" s="58" t="str">
        <f>Start!C$9</f>
        <v>Niger (the)</v>
      </c>
      <c r="B82" s="69" t="str">
        <f>VLOOKUP(A82,list!B:C,2,FALSE)</f>
        <v>NER</v>
      </c>
      <c r="C82" s="60">
        <f t="shared" si="25"/>
        <v>44348</v>
      </c>
      <c r="D82" s="69" t="str">
        <f>IF(Start!$B$21="","",Start!$B$21)</f>
        <v>Sinovac</v>
      </c>
      <c r="E82" s="69" t="str">
        <f>IFERROR(VLOOKUP(D82,Start!B$15:C$30,2,FALSE),"")</f>
        <v>Yes</v>
      </c>
      <c r="F82" s="62">
        <f t="shared" si="34"/>
        <v>265932.9027886336</v>
      </c>
      <c r="G82" s="61">
        <v>22547.14000000001</v>
      </c>
      <c r="H82" s="61">
        <v>9757.4516870596999</v>
      </c>
      <c r="I82" s="62">
        <f t="shared" si="35"/>
        <v>32304.59168705971</v>
      </c>
      <c r="J82" s="63">
        <v>6.9640235033468306E-2</v>
      </c>
      <c r="K82" s="64">
        <f t="shared" si="39"/>
        <v>2249.6993577470648</v>
      </c>
      <c r="L82" s="64">
        <f t="shared" ref="L82:L145" si="44">SUM(I82,K82)</f>
        <v>34554.291044806778</v>
      </c>
      <c r="M82" s="71"/>
      <c r="N82" s="70">
        <f>SUMIFS('Shipments data'!G:G,'Shipments data'!E:E,'Supply Planning Data'!D82,'Shipments data'!A:A,'Supply Planning Data'!A82,'Shipments data'!O:O,'Supply Planning Data'!C82,'Shipments data'!F:F,"Shipped")</f>
        <v>0</v>
      </c>
      <c r="O82" s="72">
        <f>SUMIFS('Shipments data'!G:G,'Shipments data'!E:E,'Supply Planning Data'!D82,'Shipments data'!A:A,'Supply Planning Data'!A82,'Shipments data'!O:O,'Supply Planning Data'!C82,'Shipments data'!F:F,"Planned")</f>
        <v>0</v>
      </c>
      <c r="P82" s="70">
        <f>SUMIFS('Shipments data'!G:G,'Shipments data'!E:E,'Supply Planning Data'!D82,'Shipments data'!A:A,'Supply Planning Data'!A82,'Shipments data'!F:F,"Shipped",'Shipments data'!H:H,"&lt;"&amp;'Supply Planning Data'!C97,'Shipments data'!S:S,"&lt;"&amp;'Supply Planning Data'!C97)</f>
        <v>0</v>
      </c>
      <c r="Q82" s="70">
        <f t="shared" si="27"/>
        <v>0</v>
      </c>
      <c r="R82" s="70">
        <f t="shared" si="36"/>
        <v>231378.61174382683</v>
      </c>
      <c r="S82" s="53"/>
      <c r="T82" s="73">
        <f t="shared" si="40"/>
        <v>400000</v>
      </c>
      <c r="U82" s="71"/>
      <c r="V82" s="63"/>
      <c r="W82" s="73">
        <f t="shared" si="41"/>
        <v>0</v>
      </c>
      <c r="X82" s="74"/>
      <c r="Y82" s="73">
        <f t="shared" si="37"/>
        <v>400000</v>
      </c>
      <c r="Z82" s="53"/>
      <c r="AA82" s="73">
        <f t="shared" si="42"/>
        <v>400000</v>
      </c>
      <c r="AB82" s="71"/>
      <c r="AC82" s="63"/>
      <c r="AD82" s="73">
        <f t="shared" si="43"/>
        <v>0</v>
      </c>
      <c r="AE82" s="74"/>
      <c r="AF82" s="75">
        <f t="shared" si="38"/>
        <v>400000</v>
      </c>
    </row>
    <row r="83" spans="1:32" x14ac:dyDescent="0.35">
      <c r="A83" s="58" t="str">
        <f>Start!C$9</f>
        <v>Niger (the)</v>
      </c>
      <c r="B83" s="69" t="str">
        <f>VLOOKUP(A83,list!B:C,2,FALSE)</f>
        <v>NER</v>
      </c>
      <c r="C83" s="60">
        <f t="shared" si="25"/>
        <v>44348</v>
      </c>
      <c r="D83" s="59" t="str">
        <f>IF(Start!$B$22="","",Start!$B$22)</f>
        <v>Sputnik V</v>
      </c>
      <c r="E83" s="59" t="str">
        <f>IFERROR(VLOOKUP(D83,Start!B$15:C$30,2,FALSE),"")</f>
        <v>Yes</v>
      </c>
      <c r="F83" s="62">
        <f t="shared" si="34"/>
        <v>265611.56764565682</v>
      </c>
      <c r="G83" s="61">
        <v>22547.14000000001</v>
      </c>
      <c r="H83" s="61">
        <v>9788.9847237671602</v>
      </c>
      <c r="I83" s="62">
        <f t="shared" si="35"/>
        <v>32336.124723767171</v>
      </c>
      <c r="J83" s="63">
        <v>7.01035758840549E-2</v>
      </c>
      <c r="K83" s="64">
        <f t="shared" si="39"/>
        <v>2266.8779733688757</v>
      </c>
      <c r="L83" s="64">
        <f t="shared" si="44"/>
        <v>34603.002697136049</v>
      </c>
      <c r="M83" s="71"/>
      <c r="N83" s="70">
        <f>SUMIFS('Shipments data'!G:G,'Shipments data'!E:E,'Supply Planning Data'!D83,'Shipments data'!A:A,'Supply Planning Data'!A83,'Shipments data'!O:O,'Supply Planning Data'!C83,'Shipments data'!F:F,"Shipped")</f>
        <v>0</v>
      </c>
      <c r="O83" s="72">
        <f>SUMIFS('Shipments data'!G:G,'Shipments data'!E:E,'Supply Planning Data'!D83,'Shipments data'!A:A,'Supply Planning Data'!A83,'Shipments data'!O:O,'Supply Planning Data'!C83,'Shipments data'!F:F,"Planned")</f>
        <v>0</v>
      </c>
      <c r="P83" s="70">
        <f>SUMIFS('Shipments data'!G:G,'Shipments data'!E:E,'Supply Planning Data'!D83,'Shipments data'!A:A,'Supply Planning Data'!A83,'Shipments data'!F:F,"Shipped",'Shipments data'!H:H,"&lt;"&amp;'Supply Planning Data'!C98,'Shipments data'!S:S,"&lt;"&amp;'Supply Planning Data'!C98)</f>
        <v>0</v>
      </c>
      <c r="Q83" s="70">
        <f t="shared" si="27"/>
        <v>0</v>
      </c>
      <c r="R83" s="70">
        <f t="shared" si="36"/>
        <v>231008.56494852077</v>
      </c>
      <c r="S83" s="53"/>
      <c r="T83" s="73">
        <f t="shared" si="40"/>
        <v>400000</v>
      </c>
      <c r="U83" s="71"/>
      <c r="V83" s="63"/>
      <c r="W83" s="73">
        <f t="shared" si="41"/>
        <v>0</v>
      </c>
      <c r="X83" s="74"/>
      <c r="Y83" s="73">
        <f t="shared" si="37"/>
        <v>400000</v>
      </c>
      <c r="Z83" s="53"/>
      <c r="AA83" s="73">
        <f t="shared" si="42"/>
        <v>400000</v>
      </c>
      <c r="AB83" s="71"/>
      <c r="AC83" s="63"/>
      <c r="AD83" s="73">
        <f t="shared" si="43"/>
        <v>0</v>
      </c>
      <c r="AE83" s="74"/>
      <c r="AF83" s="75">
        <f t="shared" si="38"/>
        <v>400000</v>
      </c>
    </row>
    <row r="84" spans="1:32" x14ac:dyDescent="0.35">
      <c r="A84" s="58" t="str">
        <f>Start!C$9</f>
        <v>Niger (the)</v>
      </c>
      <c r="B84" s="69" t="str">
        <f>VLOOKUP(A84,list!B:C,2,FALSE)</f>
        <v>NER</v>
      </c>
      <c r="C84" s="60">
        <f t="shared" si="25"/>
        <v>44348</v>
      </c>
      <c r="D84" s="69" t="str">
        <f>IF(Start!$B$23="","",Start!$B$23)</f>
        <v>Sputnik Light</v>
      </c>
      <c r="E84" s="69" t="str">
        <f>IFERROR(VLOOKUP(D84,Start!B$15:C$30,2,FALSE),"")</f>
        <v>Yes</v>
      </c>
      <c r="F84" s="62">
        <f t="shared" si="34"/>
        <v>265290.16714928643</v>
      </c>
      <c r="G84" s="61">
        <v>22547.14000000001</v>
      </c>
      <c r="H84" s="61">
        <v>9820.5177604746095</v>
      </c>
      <c r="I84" s="62">
        <f t="shared" si="35"/>
        <v>32367.65776047462</v>
      </c>
      <c r="J84" s="63">
        <v>7.0566916734641605E-2</v>
      </c>
      <c r="K84" s="64">
        <f t="shared" si="39"/>
        <v>2284.0858100787887</v>
      </c>
      <c r="L84" s="64">
        <f t="shared" si="44"/>
        <v>34651.743570553408</v>
      </c>
      <c r="M84" s="71"/>
      <c r="N84" s="70">
        <f>SUMIFS('Shipments data'!G:G,'Shipments data'!E:E,'Supply Planning Data'!D84,'Shipments data'!A:A,'Supply Planning Data'!A84,'Shipments data'!O:O,'Supply Planning Data'!C84,'Shipments data'!F:F,"Shipped")</f>
        <v>0</v>
      </c>
      <c r="O84" s="72">
        <f>SUMIFS('Shipments data'!G:G,'Shipments data'!E:E,'Supply Planning Data'!D84,'Shipments data'!A:A,'Supply Planning Data'!A84,'Shipments data'!O:O,'Supply Planning Data'!C84,'Shipments data'!F:F,"Planned")</f>
        <v>0</v>
      </c>
      <c r="P84" s="70">
        <f>SUMIFS('Shipments data'!G:G,'Shipments data'!E:E,'Supply Planning Data'!D84,'Shipments data'!A:A,'Supply Planning Data'!A84,'Shipments data'!F:F,"Shipped",'Shipments data'!H:H,"&lt;"&amp;'Supply Planning Data'!C99,'Shipments data'!S:S,"&lt;"&amp;'Supply Planning Data'!C99)</f>
        <v>0</v>
      </c>
      <c r="Q84" s="70">
        <f t="shared" si="27"/>
        <v>0</v>
      </c>
      <c r="R84" s="70">
        <f t="shared" si="36"/>
        <v>230638.42357873303</v>
      </c>
      <c r="S84" s="53"/>
      <c r="T84" s="73">
        <f t="shared" si="40"/>
        <v>400000</v>
      </c>
      <c r="U84" s="71"/>
      <c r="V84" s="63"/>
      <c r="W84" s="73">
        <f t="shared" si="41"/>
        <v>0</v>
      </c>
      <c r="X84" s="74"/>
      <c r="Y84" s="73">
        <f t="shared" si="37"/>
        <v>400000</v>
      </c>
      <c r="Z84" s="53"/>
      <c r="AA84" s="73">
        <f t="shared" si="42"/>
        <v>400000</v>
      </c>
      <c r="AB84" s="71"/>
      <c r="AC84" s="63"/>
      <c r="AD84" s="73">
        <f t="shared" si="43"/>
        <v>0</v>
      </c>
      <c r="AE84" s="74"/>
      <c r="AF84" s="75">
        <f t="shared" si="38"/>
        <v>400000</v>
      </c>
    </row>
    <row r="85" spans="1:32" hidden="1" x14ac:dyDescent="0.35">
      <c r="A85" s="58" t="str">
        <f>Start!C$9</f>
        <v>Niger (the)</v>
      </c>
      <c r="B85" s="69" t="str">
        <f>VLOOKUP(A85,list!B:C,2,FALSE)</f>
        <v>NER</v>
      </c>
      <c r="C85" s="60">
        <f t="shared" si="25"/>
        <v>44348</v>
      </c>
      <c r="D85" s="59" t="str">
        <f>IF(Start!$B$24="","",Start!$B$24)</f>
        <v/>
      </c>
      <c r="E85" s="59" t="str">
        <f>IFERROR(VLOOKUP(D85,Start!B$15:C$30,2,FALSE),"")</f>
        <v/>
      </c>
      <c r="F85" s="62">
        <f t="shared" si="34"/>
        <v>0</v>
      </c>
      <c r="G85" s="61"/>
      <c r="H85" s="61"/>
      <c r="I85" s="62">
        <f t="shared" si="35"/>
        <v>0</v>
      </c>
      <c r="J85" s="63">
        <v>7.1030257585228199E-2</v>
      </c>
      <c r="K85" s="64">
        <f t="shared" si="39"/>
        <v>0</v>
      </c>
      <c r="L85" s="64">
        <f t="shared" si="44"/>
        <v>0</v>
      </c>
      <c r="M85" s="71"/>
      <c r="N85" s="70">
        <f>SUMIFS('Shipments data'!G:G,'Shipments data'!E:E,'Supply Planning Data'!D85,'Shipments data'!A:A,'Supply Planning Data'!A85,'Shipments data'!O:O,'Supply Planning Data'!C85,'Shipments data'!F:F,"Shipped")</f>
        <v>0</v>
      </c>
      <c r="O85" s="72">
        <f>SUMIFS('Shipments data'!G:G,'Shipments data'!E:E,'Supply Planning Data'!D85,'Shipments data'!A:A,'Supply Planning Data'!A85,'Shipments data'!O:O,'Supply Planning Data'!C85,'Shipments data'!F:F,"Planned")</f>
        <v>0</v>
      </c>
      <c r="P85" s="70">
        <f>SUMIFS('Shipments data'!G:G,'Shipments data'!E:E,'Supply Planning Data'!D85,'Shipments data'!A:A,'Supply Planning Data'!A85,'Shipments data'!F:F,"Shipped",'Shipments data'!H:H,"&lt;"&amp;'Supply Planning Data'!C100,'Shipments data'!S:S,"&lt;"&amp;'Supply Planning Data'!C100)</f>
        <v>0</v>
      </c>
      <c r="Q85" s="70">
        <f t="shared" si="27"/>
        <v>0</v>
      </c>
      <c r="R85" s="70">
        <f t="shared" si="36"/>
        <v>0</v>
      </c>
      <c r="S85" s="53"/>
      <c r="T85" s="73">
        <f t="shared" si="40"/>
        <v>0</v>
      </c>
      <c r="U85" s="71"/>
      <c r="V85" s="63"/>
      <c r="W85" s="73">
        <f t="shared" si="41"/>
        <v>0</v>
      </c>
      <c r="X85" s="74"/>
      <c r="Y85" s="73">
        <f t="shared" si="37"/>
        <v>0</v>
      </c>
      <c r="Z85" s="53"/>
      <c r="AA85" s="73">
        <f t="shared" si="42"/>
        <v>0</v>
      </c>
      <c r="AB85" s="71"/>
      <c r="AC85" s="63"/>
      <c r="AD85" s="73">
        <f t="shared" si="43"/>
        <v>0</v>
      </c>
      <c r="AE85" s="74"/>
      <c r="AF85" s="75">
        <f t="shared" si="38"/>
        <v>0</v>
      </c>
    </row>
    <row r="86" spans="1:32" hidden="1" x14ac:dyDescent="0.35">
      <c r="A86" s="58" t="str">
        <f>Start!C$9</f>
        <v>Niger (the)</v>
      </c>
      <c r="B86" s="69" t="str">
        <f>VLOOKUP(A86,list!B:C,2,FALSE)</f>
        <v>NER</v>
      </c>
      <c r="C86" s="60">
        <f t="shared" si="25"/>
        <v>44348</v>
      </c>
      <c r="D86" s="69" t="str">
        <f>IF(Start!$B$25="","",Start!$B$25)</f>
        <v/>
      </c>
      <c r="E86" s="69" t="str">
        <f>IFERROR(VLOOKUP(D86,Start!B$15:C$30,2,FALSE),"")</f>
        <v/>
      </c>
      <c r="F86" s="62">
        <f t="shared" si="34"/>
        <v>0</v>
      </c>
      <c r="G86" s="61"/>
      <c r="H86" s="61"/>
      <c r="I86" s="62">
        <f t="shared" si="35"/>
        <v>0</v>
      </c>
      <c r="J86" s="63">
        <v>7.1493598435814806E-2</v>
      </c>
      <c r="K86" s="64">
        <f t="shared" si="39"/>
        <v>0</v>
      </c>
      <c r="L86" s="64">
        <f t="shared" si="44"/>
        <v>0</v>
      </c>
      <c r="M86" s="71"/>
      <c r="N86" s="70">
        <f>SUMIFS('Shipments data'!G:G,'Shipments data'!E:E,'Supply Planning Data'!D86,'Shipments data'!A:A,'Supply Planning Data'!A86,'Shipments data'!O:O,'Supply Planning Data'!C86,'Shipments data'!F:F,"Shipped")</f>
        <v>0</v>
      </c>
      <c r="O86" s="72">
        <f>SUMIFS('Shipments data'!G:G,'Shipments data'!E:E,'Supply Planning Data'!D86,'Shipments data'!A:A,'Supply Planning Data'!A86,'Shipments data'!O:O,'Supply Planning Data'!C86,'Shipments data'!F:F,"Planned")</f>
        <v>0</v>
      </c>
      <c r="P86" s="70">
        <f>SUMIFS('Shipments data'!G:G,'Shipments data'!E:E,'Supply Planning Data'!D86,'Shipments data'!A:A,'Supply Planning Data'!A86,'Shipments data'!F:F,"Shipped",'Shipments data'!H:H,"&lt;"&amp;'Supply Planning Data'!C101,'Shipments data'!S:S,"&lt;"&amp;'Supply Planning Data'!C101)</f>
        <v>0</v>
      </c>
      <c r="Q86" s="70">
        <f t="shared" si="27"/>
        <v>0</v>
      </c>
      <c r="R86" s="70">
        <f t="shared" si="36"/>
        <v>0</v>
      </c>
      <c r="S86" s="53"/>
      <c r="T86" s="73">
        <f t="shared" si="40"/>
        <v>0</v>
      </c>
      <c r="U86" s="71"/>
      <c r="V86" s="63"/>
      <c r="W86" s="73">
        <f t="shared" si="41"/>
        <v>0</v>
      </c>
      <c r="X86" s="74"/>
      <c r="Y86" s="73">
        <f t="shared" si="37"/>
        <v>0</v>
      </c>
      <c r="Z86" s="53"/>
      <c r="AA86" s="73">
        <f t="shared" si="42"/>
        <v>0</v>
      </c>
      <c r="AB86" s="71"/>
      <c r="AC86" s="63"/>
      <c r="AD86" s="73">
        <f t="shared" si="43"/>
        <v>0</v>
      </c>
      <c r="AE86" s="74"/>
      <c r="AF86" s="75">
        <f t="shared" si="38"/>
        <v>0</v>
      </c>
    </row>
    <row r="87" spans="1:32" hidden="1" x14ac:dyDescent="0.35">
      <c r="A87" s="58" t="str">
        <f>Start!C$9</f>
        <v>Niger (the)</v>
      </c>
      <c r="B87" s="69" t="str">
        <f>VLOOKUP(A87,list!B:C,2,FALSE)</f>
        <v>NER</v>
      </c>
      <c r="C87" s="60">
        <f t="shared" si="25"/>
        <v>44348</v>
      </c>
      <c r="D87" s="59" t="str">
        <f>IF(Start!$B$26="","",Start!$B$26)</f>
        <v/>
      </c>
      <c r="E87" s="59" t="str">
        <f>IFERROR(VLOOKUP(D87,Start!B$15:C$30,2,FALSE),"")</f>
        <v/>
      </c>
      <c r="F87" s="62">
        <f t="shared" si="34"/>
        <v>0</v>
      </c>
      <c r="G87" s="61"/>
      <c r="H87" s="61"/>
      <c r="I87" s="62">
        <f t="shared" si="35"/>
        <v>0</v>
      </c>
      <c r="J87" s="63">
        <v>7.1956939286401497E-2</v>
      </c>
      <c r="K87" s="64">
        <f t="shared" si="39"/>
        <v>0</v>
      </c>
      <c r="L87" s="64">
        <f t="shared" si="44"/>
        <v>0</v>
      </c>
      <c r="M87" s="71"/>
      <c r="N87" s="70">
        <f>SUMIFS('Shipments data'!G:G,'Shipments data'!E:E,'Supply Planning Data'!D87,'Shipments data'!A:A,'Supply Planning Data'!A87,'Shipments data'!O:O,'Supply Planning Data'!C87,'Shipments data'!F:F,"Shipped")</f>
        <v>0</v>
      </c>
      <c r="O87" s="72">
        <f>SUMIFS('Shipments data'!G:G,'Shipments data'!E:E,'Supply Planning Data'!D87,'Shipments data'!A:A,'Supply Planning Data'!A87,'Shipments data'!O:O,'Supply Planning Data'!C87,'Shipments data'!F:F,"Planned")</f>
        <v>0</v>
      </c>
      <c r="P87" s="70">
        <f>SUMIFS('Shipments data'!G:G,'Shipments data'!E:E,'Supply Planning Data'!D87,'Shipments data'!A:A,'Supply Planning Data'!A87,'Shipments data'!F:F,"Shipped",'Shipments data'!H:H,"&lt;"&amp;'Supply Planning Data'!C102,'Shipments data'!S:S,"&lt;"&amp;'Supply Planning Data'!C102)</f>
        <v>0</v>
      </c>
      <c r="Q87" s="70">
        <f t="shared" si="27"/>
        <v>0</v>
      </c>
      <c r="R87" s="70">
        <f t="shared" si="36"/>
        <v>0</v>
      </c>
      <c r="S87" s="53"/>
      <c r="T87" s="73">
        <f t="shared" si="40"/>
        <v>0</v>
      </c>
      <c r="U87" s="71"/>
      <c r="V87" s="63"/>
      <c r="W87" s="73">
        <f t="shared" si="41"/>
        <v>0</v>
      </c>
      <c r="X87" s="74"/>
      <c r="Y87" s="73">
        <f t="shared" si="37"/>
        <v>0</v>
      </c>
      <c r="Z87" s="53"/>
      <c r="AA87" s="73">
        <f t="shared" si="42"/>
        <v>0</v>
      </c>
      <c r="AB87" s="71"/>
      <c r="AC87" s="63"/>
      <c r="AD87" s="73">
        <f t="shared" si="43"/>
        <v>0</v>
      </c>
      <c r="AE87" s="74"/>
      <c r="AF87" s="75">
        <f t="shared" si="38"/>
        <v>0</v>
      </c>
    </row>
    <row r="88" spans="1:32" hidden="1" x14ac:dyDescent="0.35">
      <c r="A88" s="58" t="str">
        <f>Start!C$9</f>
        <v>Niger (the)</v>
      </c>
      <c r="B88" s="69" t="str">
        <f>VLOOKUP(A88,list!B:C,2,FALSE)</f>
        <v>NER</v>
      </c>
      <c r="C88" s="60">
        <f t="shared" si="25"/>
        <v>44348</v>
      </c>
      <c r="D88" s="69" t="str">
        <f>IF(Start!$B$27="","",Start!$B$27)</f>
        <v/>
      </c>
      <c r="E88" s="69" t="str">
        <f>IFERROR(VLOOKUP(D88,Start!B$15:C$30,2,FALSE),"")</f>
        <v/>
      </c>
      <c r="F88" s="62">
        <f t="shared" si="34"/>
        <v>0</v>
      </c>
      <c r="G88" s="61"/>
      <c r="H88" s="61"/>
      <c r="I88" s="62">
        <f t="shared" si="35"/>
        <v>0</v>
      </c>
      <c r="J88" s="63">
        <v>7.2420280136988105E-2</v>
      </c>
      <c r="K88" s="64">
        <f t="shared" si="39"/>
        <v>0</v>
      </c>
      <c r="L88" s="64">
        <f t="shared" si="44"/>
        <v>0</v>
      </c>
      <c r="M88" s="71"/>
      <c r="N88" s="70">
        <f>SUMIFS('Shipments data'!G:G,'Shipments data'!E:E,'Supply Planning Data'!D88,'Shipments data'!A:A,'Supply Planning Data'!A88,'Shipments data'!O:O,'Supply Planning Data'!C88,'Shipments data'!F:F,"Shipped")</f>
        <v>0</v>
      </c>
      <c r="O88" s="72">
        <f>SUMIFS('Shipments data'!G:G,'Shipments data'!E:E,'Supply Planning Data'!D88,'Shipments data'!A:A,'Supply Planning Data'!A88,'Shipments data'!O:O,'Supply Planning Data'!C88,'Shipments data'!F:F,"Planned")</f>
        <v>0</v>
      </c>
      <c r="P88" s="70">
        <f>SUMIFS('Shipments data'!G:G,'Shipments data'!E:E,'Supply Planning Data'!D88,'Shipments data'!A:A,'Supply Planning Data'!A88,'Shipments data'!F:F,"Shipped",'Shipments data'!H:H,"&lt;"&amp;'Supply Planning Data'!C103,'Shipments data'!S:S,"&lt;"&amp;'Supply Planning Data'!C103)</f>
        <v>0</v>
      </c>
      <c r="Q88" s="70">
        <f t="shared" si="27"/>
        <v>0</v>
      </c>
      <c r="R88" s="70">
        <f t="shared" si="36"/>
        <v>0</v>
      </c>
      <c r="S88" s="53"/>
      <c r="T88" s="73">
        <f t="shared" si="40"/>
        <v>0</v>
      </c>
      <c r="U88" s="71"/>
      <c r="V88" s="63"/>
      <c r="W88" s="73">
        <f t="shared" si="41"/>
        <v>0</v>
      </c>
      <c r="X88" s="74"/>
      <c r="Y88" s="73">
        <f t="shared" si="37"/>
        <v>0</v>
      </c>
      <c r="Z88" s="53"/>
      <c r="AA88" s="73">
        <f t="shared" si="42"/>
        <v>0</v>
      </c>
      <c r="AB88" s="71"/>
      <c r="AC88" s="63"/>
      <c r="AD88" s="73">
        <f t="shared" si="43"/>
        <v>0</v>
      </c>
      <c r="AE88" s="74"/>
      <c r="AF88" s="75">
        <f t="shared" si="38"/>
        <v>0</v>
      </c>
    </row>
    <row r="89" spans="1:32" hidden="1" x14ac:dyDescent="0.35">
      <c r="A89" s="58" t="str">
        <f>Start!C$9</f>
        <v>Niger (the)</v>
      </c>
      <c r="B89" s="69" t="str">
        <f>VLOOKUP(A89,list!B:C,2,FALSE)</f>
        <v>NER</v>
      </c>
      <c r="C89" s="60">
        <f t="shared" si="25"/>
        <v>44348</v>
      </c>
      <c r="D89" s="59" t="str">
        <f>IF(Start!$B$28="","",Start!$B$28)</f>
        <v/>
      </c>
      <c r="E89" s="59" t="str">
        <f>IFERROR(VLOOKUP(D89,Start!B$15:C$30,2,FALSE),"")</f>
        <v/>
      </c>
      <c r="F89" s="62">
        <f t="shared" si="34"/>
        <v>0</v>
      </c>
      <c r="G89" s="61"/>
      <c r="H89" s="61"/>
      <c r="I89" s="62">
        <f t="shared" si="35"/>
        <v>0</v>
      </c>
      <c r="J89" s="63">
        <v>7.2883620987574796E-2</v>
      </c>
      <c r="K89" s="64">
        <f t="shared" si="39"/>
        <v>0</v>
      </c>
      <c r="L89" s="64">
        <f t="shared" si="44"/>
        <v>0</v>
      </c>
      <c r="M89" s="71"/>
      <c r="N89" s="70">
        <f>SUMIFS('Shipments data'!G:G,'Shipments data'!E:E,'Supply Planning Data'!D89,'Shipments data'!A:A,'Supply Planning Data'!A89,'Shipments data'!O:O,'Supply Planning Data'!C89,'Shipments data'!F:F,"Shipped")</f>
        <v>0</v>
      </c>
      <c r="O89" s="72">
        <f>SUMIFS('Shipments data'!G:G,'Shipments data'!E:E,'Supply Planning Data'!D89,'Shipments data'!A:A,'Supply Planning Data'!A89,'Shipments data'!O:O,'Supply Planning Data'!C89,'Shipments data'!F:F,"Planned")</f>
        <v>0</v>
      </c>
      <c r="P89" s="70">
        <f>SUMIFS('Shipments data'!G:G,'Shipments data'!E:E,'Supply Planning Data'!D89,'Shipments data'!A:A,'Supply Planning Data'!A89,'Shipments data'!F:F,"Shipped",'Shipments data'!H:H,"&lt;"&amp;'Supply Planning Data'!C104,'Shipments data'!S:S,"&lt;"&amp;'Supply Planning Data'!C104)</f>
        <v>0</v>
      </c>
      <c r="Q89" s="70">
        <f t="shared" si="27"/>
        <v>0</v>
      </c>
      <c r="R89" s="70">
        <f t="shared" si="36"/>
        <v>0</v>
      </c>
      <c r="S89" s="53"/>
      <c r="T89" s="73">
        <f t="shared" si="40"/>
        <v>0</v>
      </c>
      <c r="U89" s="71"/>
      <c r="V89" s="63"/>
      <c r="W89" s="73">
        <f t="shared" si="41"/>
        <v>0</v>
      </c>
      <c r="X89" s="74"/>
      <c r="Y89" s="73">
        <f t="shared" si="37"/>
        <v>0</v>
      </c>
      <c r="Z89" s="53"/>
      <c r="AA89" s="73">
        <f t="shared" si="42"/>
        <v>0</v>
      </c>
      <c r="AB89" s="71"/>
      <c r="AC89" s="63"/>
      <c r="AD89" s="73">
        <f t="shared" si="43"/>
        <v>0</v>
      </c>
      <c r="AE89" s="74"/>
      <c r="AF89" s="75">
        <f t="shared" si="38"/>
        <v>0</v>
      </c>
    </row>
    <row r="90" spans="1:32" hidden="1" x14ac:dyDescent="0.35">
      <c r="A90" s="58" t="str">
        <f>Start!C$9</f>
        <v>Niger (the)</v>
      </c>
      <c r="B90" s="69" t="str">
        <f>VLOOKUP(A90,list!B:C,2,FALSE)</f>
        <v>NER</v>
      </c>
      <c r="C90" s="60">
        <f t="shared" si="25"/>
        <v>44348</v>
      </c>
      <c r="D90" s="69" t="str">
        <f>IF(Start!$B$29="","",Start!$B$29)</f>
        <v/>
      </c>
      <c r="E90" s="69" t="str">
        <f>IFERROR(VLOOKUP(D90,Start!B$15:C$30,2,FALSE),"")</f>
        <v/>
      </c>
      <c r="F90" s="62">
        <f t="shared" si="34"/>
        <v>0</v>
      </c>
      <c r="G90" s="61"/>
      <c r="H90" s="61"/>
      <c r="I90" s="62">
        <f t="shared" si="35"/>
        <v>0</v>
      </c>
      <c r="J90" s="63">
        <v>7.3346961838161404E-2</v>
      </c>
      <c r="K90" s="64">
        <f t="shared" si="39"/>
        <v>0</v>
      </c>
      <c r="L90" s="64">
        <f t="shared" si="44"/>
        <v>0</v>
      </c>
      <c r="M90" s="71"/>
      <c r="N90" s="70">
        <f>SUMIFS('Shipments data'!G:G,'Shipments data'!E:E,'Supply Planning Data'!D90,'Shipments data'!A:A,'Supply Planning Data'!A90,'Shipments data'!O:O,'Supply Planning Data'!C90,'Shipments data'!F:F,"Shipped")</f>
        <v>0</v>
      </c>
      <c r="O90" s="72">
        <f>SUMIFS('Shipments data'!G:G,'Shipments data'!E:E,'Supply Planning Data'!D90,'Shipments data'!A:A,'Supply Planning Data'!A90,'Shipments data'!O:O,'Supply Planning Data'!C90,'Shipments data'!F:F,"Planned")</f>
        <v>0</v>
      </c>
      <c r="P90" s="70">
        <f>SUMIFS('Shipments data'!G:G,'Shipments data'!E:E,'Supply Planning Data'!D90,'Shipments data'!A:A,'Supply Planning Data'!A90,'Shipments data'!F:F,"Shipped",'Shipments data'!H:H,"&lt;"&amp;'Supply Planning Data'!C105,'Shipments data'!S:S,"&lt;"&amp;'Supply Planning Data'!C105)</f>
        <v>0</v>
      </c>
      <c r="Q90" s="70">
        <f t="shared" si="27"/>
        <v>0</v>
      </c>
      <c r="R90" s="70">
        <f t="shared" si="36"/>
        <v>0</v>
      </c>
      <c r="S90" s="53"/>
      <c r="T90" s="73">
        <f t="shared" si="40"/>
        <v>0</v>
      </c>
      <c r="U90" s="71"/>
      <c r="V90" s="63"/>
      <c r="W90" s="73">
        <f t="shared" si="41"/>
        <v>0</v>
      </c>
      <c r="X90" s="74"/>
      <c r="Y90" s="73">
        <f t="shared" si="37"/>
        <v>0</v>
      </c>
      <c r="Z90" s="53"/>
      <c r="AA90" s="73">
        <f t="shared" si="42"/>
        <v>0</v>
      </c>
      <c r="AB90" s="71"/>
      <c r="AC90" s="63"/>
      <c r="AD90" s="73">
        <f t="shared" si="43"/>
        <v>0</v>
      </c>
      <c r="AE90" s="74"/>
      <c r="AF90" s="75">
        <f t="shared" si="38"/>
        <v>0</v>
      </c>
    </row>
    <row r="91" spans="1:32" hidden="1" x14ac:dyDescent="0.35">
      <c r="A91" s="76" t="str">
        <f>Start!C$9</f>
        <v>Niger (the)</v>
      </c>
      <c r="B91" s="77" t="str">
        <f>VLOOKUP(A91,list!B:C,2,FALSE)</f>
        <v>NER</v>
      </c>
      <c r="C91" s="60">
        <f t="shared" si="25"/>
        <v>44348</v>
      </c>
      <c r="D91" s="59" t="str">
        <f>IF(Start!$B$30="","",Start!$B$30)</f>
        <v/>
      </c>
      <c r="E91" s="59" t="str">
        <f>IFERROR(VLOOKUP(D91,Start!B$15:C$30,2,FALSE),"")</f>
        <v/>
      </c>
      <c r="F91" s="62">
        <f t="shared" si="34"/>
        <v>0</v>
      </c>
      <c r="G91" s="61"/>
      <c r="H91" s="61"/>
      <c r="I91" s="62">
        <f t="shared" si="35"/>
        <v>0</v>
      </c>
      <c r="J91" s="63">
        <v>7.3810302688748095E-2</v>
      </c>
      <c r="K91" s="64">
        <f t="shared" si="39"/>
        <v>0</v>
      </c>
      <c r="L91" s="64">
        <f t="shared" si="44"/>
        <v>0</v>
      </c>
      <c r="M91" s="71"/>
      <c r="N91" s="70">
        <f>SUMIFS('Shipments data'!G:G,'Shipments data'!E:E,'Supply Planning Data'!D91,'Shipments data'!A:A,'Supply Planning Data'!A91,'Shipments data'!O:O,'Supply Planning Data'!C91,'Shipments data'!F:F,"Shipped")</f>
        <v>0</v>
      </c>
      <c r="O91" s="72">
        <f>SUMIFS('Shipments data'!G:G,'Shipments data'!E:E,'Supply Planning Data'!D91,'Shipments data'!A:A,'Supply Planning Data'!A91,'Shipments data'!O:O,'Supply Planning Data'!C91,'Shipments data'!F:F,"Planned")</f>
        <v>0</v>
      </c>
      <c r="P91" s="70">
        <f>SUMIFS('Shipments data'!G:G,'Shipments data'!E:E,'Supply Planning Data'!D91,'Shipments data'!A:A,'Supply Planning Data'!A91,'Shipments data'!F:F,"Shipped",'Shipments data'!H:H,"&lt;"&amp;'Supply Planning Data'!C106,'Shipments data'!S:S,"&lt;"&amp;'Supply Planning Data'!C106)</f>
        <v>0</v>
      </c>
      <c r="Q91" s="70">
        <f t="shared" si="27"/>
        <v>0</v>
      </c>
      <c r="R91" s="70">
        <f t="shared" si="36"/>
        <v>0</v>
      </c>
      <c r="S91" s="53"/>
      <c r="T91" s="73">
        <f t="shared" si="40"/>
        <v>0</v>
      </c>
      <c r="U91" s="71"/>
      <c r="V91" s="63"/>
      <c r="W91" s="73">
        <f t="shared" si="41"/>
        <v>0</v>
      </c>
      <c r="X91" s="74"/>
      <c r="Y91" s="73">
        <f t="shared" si="37"/>
        <v>0</v>
      </c>
      <c r="Z91" s="53"/>
      <c r="AA91" s="73">
        <f t="shared" si="42"/>
        <v>0</v>
      </c>
      <c r="AB91" s="71"/>
      <c r="AC91" s="63"/>
      <c r="AD91" s="73">
        <f t="shared" si="43"/>
        <v>0</v>
      </c>
      <c r="AE91" s="74"/>
      <c r="AF91" s="75">
        <f t="shared" si="38"/>
        <v>0</v>
      </c>
    </row>
    <row r="92" spans="1:32" x14ac:dyDescent="0.35">
      <c r="A92" s="35" t="str">
        <f>Start!C$9</f>
        <v>Niger (the)</v>
      </c>
      <c r="B92" s="36" t="str">
        <f>VLOOKUP(A92,list!B:C,2,FALSE)</f>
        <v>NER</v>
      </c>
      <c r="C92" s="78">
        <f t="shared" si="25"/>
        <v>44378</v>
      </c>
      <c r="D92" s="36" t="str">
        <f>IF(Start!$B$16="","",Start!$B$16)</f>
        <v>Pfizer</v>
      </c>
      <c r="E92" s="36" t="str">
        <f>IFERROR(VLOOKUP(D92,Start!B$15:C$30,2,FALSE),"")</f>
        <v>Yes</v>
      </c>
      <c r="F92" s="39">
        <f t="shared" si="34"/>
        <v>63144.662098375025</v>
      </c>
      <c r="G92" s="38">
        <v>17715.610000000011</v>
      </c>
      <c r="H92" s="38">
        <v>10072.782054134201</v>
      </c>
      <c r="I92" s="39">
        <f t="shared" si="35"/>
        <v>27788.392054134212</v>
      </c>
      <c r="J92" s="40">
        <v>7.4273643539334702E-2</v>
      </c>
      <c r="K92" s="41">
        <f t="shared" si="39"/>
        <v>2063.9451259600455</v>
      </c>
      <c r="L92" s="41">
        <f t="shared" si="44"/>
        <v>29852.337180094259</v>
      </c>
      <c r="M92" s="38"/>
      <c r="N92" s="41">
        <f>SUMIFS('Shipments data'!G:G,'Shipments data'!E:E,'Supply Planning Data'!D92,'Shipments data'!A:A,'Supply Planning Data'!A92,'Shipments data'!O:O,'Supply Planning Data'!C92,'Shipments data'!F:F,"Shipped")</f>
        <v>0</v>
      </c>
      <c r="O92" s="42">
        <f>SUMIFS('Shipments data'!G:G,'Shipments data'!E:E,'Supply Planning Data'!D92,'Shipments data'!A:A,'Supply Planning Data'!A92,'Shipments data'!O:O,'Supply Planning Data'!C92,'Shipments data'!F:F,"Planned")</f>
        <v>0</v>
      </c>
      <c r="P92" s="41">
        <f>SUMIFS('Shipments data'!G:G,'Shipments data'!E:E,'Supply Planning Data'!D92,'Shipments data'!A:A,'Supply Planning Data'!A92,'Shipments data'!F:F,"Shipped",'Shipments data'!H:H,"&lt;"&amp;'Supply Planning Data'!C107,'Shipments data'!S:S,"&lt;"&amp;'Supply Planning Data'!C107)</f>
        <v>0</v>
      </c>
      <c r="Q92" s="41">
        <f t="shared" si="27"/>
        <v>0</v>
      </c>
      <c r="R92" s="41">
        <f t="shared" si="36"/>
        <v>33292.324918280763</v>
      </c>
      <c r="S92" s="66"/>
      <c r="T92" s="39">
        <f t="shared" si="40"/>
        <v>200000</v>
      </c>
      <c r="U92" s="38"/>
      <c r="V92" s="40"/>
      <c r="W92" s="39">
        <f t="shared" si="41"/>
        <v>0</v>
      </c>
      <c r="X92" s="44"/>
      <c r="Y92" s="39">
        <f t="shared" si="37"/>
        <v>200000</v>
      </c>
      <c r="Z92" s="66"/>
      <c r="AA92" s="39">
        <f t="shared" si="42"/>
        <v>200000</v>
      </c>
      <c r="AB92" s="38"/>
      <c r="AC92" s="40"/>
      <c r="AD92" s="39">
        <f t="shared" si="43"/>
        <v>0</v>
      </c>
      <c r="AE92" s="44"/>
      <c r="AF92" s="45">
        <f t="shared" si="38"/>
        <v>200000</v>
      </c>
    </row>
    <row r="93" spans="1:32" x14ac:dyDescent="0.35">
      <c r="A93" s="47" t="str">
        <f>Start!C$9</f>
        <v>Niger (the)</v>
      </c>
      <c r="B93" s="48" t="str">
        <f>VLOOKUP(A93,list!B:C,2,FALSE)</f>
        <v>NER</v>
      </c>
      <c r="C93" s="78">
        <f t="shared" si="25"/>
        <v>44378</v>
      </c>
      <c r="D93" s="36" t="str">
        <f>IF(Start!$B$17="","",Start!$B$17)</f>
        <v>Moderna</v>
      </c>
      <c r="E93" s="36" t="str">
        <f>IFERROR(VLOOKUP(D93,Start!B$15:C$30,2,FALSE),"")</f>
        <v>Yes</v>
      </c>
      <c r="F93" s="39">
        <f t="shared" si="34"/>
        <v>149018.47818298952</v>
      </c>
      <c r="G93" s="38">
        <v>21258.732000000011</v>
      </c>
      <c r="H93" s="50">
        <v>10104.315090841699</v>
      </c>
      <c r="I93" s="39">
        <f t="shared" si="35"/>
        <v>31363.047090841712</v>
      </c>
      <c r="J93" s="40">
        <v>7.4736984389921393E-2</v>
      </c>
      <c r="K93" s="41">
        <f t="shared" si="39"/>
        <v>2343.9795608486065</v>
      </c>
      <c r="L93" s="41">
        <f t="shared" si="44"/>
        <v>33707.026651690321</v>
      </c>
      <c r="M93" s="50"/>
      <c r="N93" s="51">
        <f>SUMIFS('Shipments data'!G:G,'Shipments data'!E:E,'Supply Planning Data'!D93,'Shipments data'!A:A,'Supply Planning Data'!A93,'Shipments data'!O:O,'Supply Planning Data'!C93,'Shipments data'!F:F,"Shipped")</f>
        <v>0</v>
      </c>
      <c r="O93" s="52">
        <f>SUMIFS('Shipments data'!G:G,'Shipments data'!E:E,'Supply Planning Data'!D93,'Shipments data'!A:A,'Supply Planning Data'!A93,'Shipments data'!O:O,'Supply Planning Data'!C93,'Shipments data'!F:F,"Planned")</f>
        <v>0</v>
      </c>
      <c r="P93" s="51">
        <f>SUMIFS('Shipments data'!G:G,'Shipments data'!E:E,'Supply Planning Data'!D93,'Shipments data'!A:A,'Supply Planning Data'!A93,'Shipments data'!F:F,"Shipped",'Shipments data'!H:H,"&lt;"&amp;'Supply Planning Data'!C108,'Shipments data'!S:S,"&lt;"&amp;'Supply Planning Data'!C108)</f>
        <v>0</v>
      </c>
      <c r="Q93" s="51">
        <f t="shared" si="27"/>
        <v>0</v>
      </c>
      <c r="R93" s="51">
        <f t="shared" si="36"/>
        <v>115311.4515312992</v>
      </c>
      <c r="S93" s="53"/>
      <c r="T93" s="54">
        <f t="shared" si="40"/>
        <v>300000</v>
      </c>
      <c r="U93" s="50"/>
      <c r="V93" s="40"/>
      <c r="W93" s="54">
        <f t="shared" si="41"/>
        <v>0</v>
      </c>
      <c r="X93" s="55"/>
      <c r="Y93" s="54">
        <f t="shared" si="37"/>
        <v>300000</v>
      </c>
      <c r="Z93" s="53"/>
      <c r="AA93" s="54">
        <f t="shared" si="42"/>
        <v>300000</v>
      </c>
      <c r="AB93" s="50"/>
      <c r="AC93" s="40"/>
      <c r="AD93" s="54">
        <f t="shared" si="43"/>
        <v>0</v>
      </c>
      <c r="AE93" s="55"/>
      <c r="AF93" s="79">
        <f t="shared" si="38"/>
        <v>300000</v>
      </c>
    </row>
    <row r="94" spans="1:32" x14ac:dyDescent="0.35">
      <c r="A94" s="47" t="str">
        <f>Start!C$9</f>
        <v>Niger (the)</v>
      </c>
      <c r="B94" s="48" t="str">
        <f>VLOOKUP(A94,list!B:C,2,FALSE)</f>
        <v>NER</v>
      </c>
      <c r="C94" s="78">
        <f t="shared" si="25"/>
        <v>44378</v>
      </c>
      <c r="D94" s="36" t="str">
        <f>IF(Start!$B$18="","",Start!$B$18)</f>
        <v>AstraZeneca</v>
      </c>
      <c r="E94" s="36" t="str">
        <f>IFERROR(VLOOKUP(D94,Start!B$15:C$30,2,FALSE),"")</f>
        <v>Yes</v>
      </c>
      <c r="F94" s="39">
        <f t="shared" si="34"/>
        <v>612688.18468285468</v>
      </c>
      <c r="G94" s="38">
        <v>24801.854000000014</v>
      </c>
      <c r="H94" s="50">
        <v>10135.848127549099</v>
      </c>
      <c r="I94" s="39">
        <f t="shared" si="35"/>
        <v>34937.702127549113</v>
      </c>
      <c r="J94" s="40">
        <v>7.5200325240508001E-2</v>
      </c>
      <c r="K94" s="41">
        <f t="shared" si="39"/>
        <v>2627.3265631476816</v>
      </c>
      <c r="L94" s="41">
        <f t="shared" si="44"/>
        <v>37565.028690696796</v>
      </c>
      <c r="M94" s="50"/>
      <c r="N94" s="51">
        <f>SUMIFS('Shipments data'!G:G,'Shipments data'!E:E,'Supply Planning Data'!D94,'Shipments data'!A:A,'Supply Planning Data'!A94,'Shipments data'!O:O,'Supply Planning Data'!C94,'Shipments data'!F:F,"Shipped")</f>
        <v>0</v>
      </c>
      <c r="O94" s="52">
        <f>SUMIFS('Shipments data'!G:G,'Shipments data'!E:E,'Supply Planning Data'!D94,'Shipments data'!A:A,'Supply Planning Data'!A94,'Shipments data'!O:O,'Supply Planning Data'!C94,'Shipments data'!F:F,"Planned")</f>
        <v>0</v>
      </c>
      <c r="P94" s="51">
        <f>SUMIFS('Shipments data'!G:G,'Shipments data'!E:E,'Supply Planning Data'!D94,'Shipments data'!A:A,'Supply Planning Data'!A94,'Shipments data'!F:F,"Shipped",'Shipments data'!H:H,"&lt;"&amp;'Supply Planning Data'!C109,'Shipments data'!S:S,"&lt;"&amp;'Supply Planning Data'!C109)</f>
        <v>0</v>
      </c>
      <c r="Q94" s="51">
        <f t="shared" si="27"/>
        <v>0</v>
      </c>
      <c r="R94" s="51">
        <f t="shared" si="36"/>
        <v>575123.15599215787</v>
      </c>
      <c r="S94" s="53"/>
      <c r="T94" s="54">
        <f t="shared" si="40"/>
        <v>400000</v>
      </c>
      <c r="U94" s="50"/>
      <c r="V94" s="40"/>
      <c r="W94" s="54">
        <f t="shared" si="41"/>
        <v>0</v>
      </c>
      <c r="X94" s="55"/>
      <c r="Y94" s="54">
        <f t="shared" si="37"/>
        <v>400000</v>
      </c>
      <c r="Z94" s="53"/>
      <c r="AA94" s="54">
        <f t="shared" si="42"/>
        <v>400000</v>
      </c>
      <c r="AB94" s="50"/>
      <c r="AC94" s="40"/>
      <c r="AD94" s="54">
        <f t="shared" si="43"/>
        <v>0</v>
      </c>
      <c r="AE94" s="55"/>
      <c r="AF94" s="79">
        <f t="shared" si="38"/>
        <v>400000</v>
      </c>
    </row>
    <row r="95" spans="1:32" x14ac:dyDescent="0.35">
      <c r="A95" s="47" t="str">
        <f>Start!C$9</f>
        <v>Niger (the)</v>
      </c>
      <c r="B95" s="48" t="str">
        <f>VLOOKUP(A95,list!B:C,2,FALSE)</f>
        <v>NER</v>
      </c>
      <c r="C95" s="78">
        <f t="shared" si="25"/>
        <v>44378</v>
      </c>
      <c r="D95" s="36" t="str">
        <f>IF(Start!$B$19="","",Start!$B$19)</f>
        <v>J&amp;J</v>
      </c>
      <c r="E95" s="36" t="str">
        <f>IFERROR(VLOOKUP(D95,Start!B$15:C$30,2,FALSE),"")</f>
        <v>Yes</v>
      </c>
      <c r="F95" s="39">
        <f t="shared" si="34"/>
        <v>232118.42161099365</v>
      </c>
      <c r="G95" s="38">
        <v>24801.854000000014</v>
      </c>
      <c r="H95" s="50">
        <v>10167.3811642566</v>
      </c>
      <c r="I95" s="39">
        <f t="shared" si="35"/>
        <v>34969.235164256614</v>
      </c>
      <c r="J95" s="40">
        <v>7.5663666091094595E-2</v>
      </c>
      <c r="K95" s="41">
        <f t="shared" si="39"/>
        <v>2645.9005329292759</v>
      </c>
      <c r="L95" s="41">
        <f t="shared" si="44"/>
        <v>37615.135697185891</v>
      </c>
      <c r="M95" s="50"/>
      <c r="N95" s="51">
        <f>SUMIFS('Shipments data'!G:G,'Shipments data'!E:E,'Supply Planning Data'!D95,'Shipments data'!A:A,'Supply Planning Data'!A95,'Shipments data'!O:O,'Supply Planning Data'!C95,'Shipments data'!F:F,"Shipped")</f>
        <v>302400</v>
      </c>
      <c r="O95" s="52">
        <f>SUMIFS('Shipments data'!G:G,'Shipments data'!E:E,'Supply Planning Data'!D95,'Shipments data'!A:A,'Supply Planning Data'!A95,'Shipments data'!O:O,'Supply Planning Data'!C95,'Shipments data'!F:F,"Planned")</f>
        <v>0</v>
      </c>
      <c r="P95" s="51">
        <f>SUMIFS('Shipments data'!G:G,'Shipments data'!E:E,'Supply Planning Data'!D95,'Shipments data'!A:A,'Supply Planning Data'!A95,'Shipments data'!F:F,"Shipped",'Shipments data'!H:H,"&lt;"&amp;'Supply Planning Data'!C110,'Shipments data'!S:S,"&lt;"&amp;'Supply Planning Data'!C110)</f>
        <v>0</v>
      </c>
      <c r="Q95" s="51">
        <f t="shared" si="27"/>
        <v>0</v>
      </c>
      <c r="R95" s="51">
        <f t="shared" si="36"/>
        <v>496903.28591380775</v>
      </c>
      <c r="S95" s="53"/>
      <c r="T95" s="54">
        <f t="shared" si="40"/>
        <v>400000</v>
      </c>
      <c r="U95" s="50"/>
      <c r="V95" s="40"/>
      <c r="W95" s="54">
        <f t="shared" si="41"/>
        <v>0</v>
      </c>
      <c r="X95" s="55"/>
      <c r="Y95" s="54">
        <f t="shared" si="37"/>
        <v>400000</v>
      </c>
      <c r="Z95" s="53"/>
      <c r="AA95" s="54">
        <f t="shared" si="42"/>
        <v>400000</v>
      </c>
      <c r="AB95" s="50"/>
      <c r="AC95" s="40"/>
      <c r="AD95" s="54">
        <f t="shared" si="43"/>
        <v>0</v>
      </c>
      <c r="AE95" s="55"/>
      <c r="AF95" s="79">
        <f t="shared" si="38"/>
        <v>400000</v>
      </c>
    </row>
    <row r="96" spans="1:32" x14ac:dyDescent="0.35">
      <c r="A96" s="47" t="str">
        <f>Start!C$9</f>
        <v>Niger (the)</v>
      </c>
      <c r="B96" s="48" t="str">
        <f>VLOOKUP(A96,list!B:C,2,FALSE)</f>
        <v>NER</v>
      </c>
      <c r="C96" s="78">
        <f t="shared" si="25"/>
        <v>44378</v>
      </c>
      <c r="D96" s="36" t="str">
        <f>IF(Start!$B$20="","",Start!$B$20)</f>
        <v>Sinopharm</v>
      </c>
      <c r="E96" s="36" t="str">
        <f>IFERROR(VLOOKUP(D96,Start!B$15:C$30,2,FALSE),"")</f>
        <v>Yes</v>
      </c>
      <c r="F96" s="39">
        <f t="shared" si="34"/>
        <v>744150.56396465097</v>
      </c>
      <c r="G96" s="38">
        <v>24801.854000000014</v>
      </c>
      <c r="H96" s="50">
        <v>10198.914200964</v>
      </c>
      <c r="I96" s="39">
        <f t="shared" si="35"/>
        <v>35000.768200964012</v>
      </c>
      <c r="J96" s="40">
        <v>7.6127006941681299E-2</v>
      </c>
      <c r="K96" s="41">
        <f t="shared" si="39"/>
        <v>2664.5037237989654</v>
      </c>
      <c r="L96" s="41">
        <f t="shared" si="44"/>
        <v>37665.271924762979</v>
      </c>
      <c r="M96" s="50"/>
      <c r="N96" s="51">
        <f>SUMIFS('Shipments data'!G:G,'Shipments data'!E:E,'Supply Planning Data'!D96,'Shipments data'!A:A,'Supply Planning Data'!A96,'Shipments data'!O:O,'Supply Planning Data'!C96,'Shipments data'!F:F,"Shipped")</f>
        <v>0</v>
      </c>
      <c r="O96" s="52">
        <f>SUMIFS('Shipments data'!G:G,'Shipments data'!E:E,'Supply Planning Data'!D96,'Shipments data'!A:A,'Supply Planning Data'!A96,'Shipments data'!O:O,'Supply Planning Data'!C96,'Shipments data'!F:F,"Planned")</f>
        <v>0</v>
      </c>
      <c r="P96" s="51">
        <f>SUMIFS('Shipments data'!G:G,'Shipments data'!E:E,'Supply Planning Data'!D96,'Shipments data'!A:A,'Supply Planning Data'!A96,'Shipments data'!F:F,"Shipped",'Shipments data'!H:H,"&lt;"&amp;'Supply Planning Data'!C111,'Shipments data'!S:S,"&lt;"&amp;'Supply Planning Data'!C111)</f>
        <v>0</v>
      </c>
      <c r="Q96" s="51">
        <f t="shared" si="27"/>
        <v>0</v>
      </c>
      <c r="R96" s="51">
        <f t="shared" si="36"/>
        <v>706485.29203988798</v>
      </c>
      <c r="S96" s="53"/>
      <c r="T96" s="54">
        <f t="shared" si="40"/>
        <v>400000</v>
      </c>
      <c r="U96" s="50"/>
      <c r="V96" s="40"/>
      <c r="W96" s="54">
        <f t="shared" si="41"/>
        <v>0</v>
      </c>
      <c r="X96" s="55"/>
      <c r="Y96" s="54">
        <f t="shared" si="37"/>
        <v>400000</v>
      </c>
      <c r="Z96" s="53"/>
      <c r="AA96" s="54">
        <f t="shared" si="42"/>
        <v>400000</v>
      </c>
      <c r="AB96" s="50"/>
      <c r="AC96" s="40"/>
      <c r="AD96" s="54">
        <f t="shared" si="43"/>
        <v>0</v>
      </c>
      <c r="AE96" s="55"/>
      <c r="AF96" s="79">
        <f t="shared" si="38"/>
        <v>400000</v>
      </c>
    </row>
    <row r="97" spans="1:32" x14ac:dyDescent="0.35">
      <c r="A97" s="47" t="str">
        <f>Start!C$9</f>
        <v>Niger (the)</v>
      </c>
      <c r="B97" s="48" t="str">
        <f>VLOOKUP(A97,list!B:C,2,FALSE)</f>
        <v>NER</v>
      </c>
      <c r="C97" s="78">
        <f t="shared" ref="C97:C160" si="45">DATE(YEAR(C82),MONTH(C82)+1,1)</f>
        <v>44378</v>
      </c>
      <c r="D97" s="36" t="str">
        <f>IF(Start!$B$21="","",Start!$B$21)</f>
        <v>Sinovac</v>
      </c>
      <c r="E97" s="36" t="str">
        <f>IFERROR(VLOOKUP(D97,Start!B$15:C$30,2,FALSE),"")</f>
        <v>Yes</v>
      </c>
      <c r="F97" s="39">
        <f t="shared" si="34"/>
        <v>231378.61174382683</v>
      </c>
      <c r="G97" s="38">
        <v>24801.854000000014</v>
      </c>
      <c r="H97" s="50">
        <v>10230.4472376715</v>
      </c>
      <c r="I97" s="39">
        <f t="shared" si="35"/>
        <v>35032.301237671512</v>
      </c>
      <c r="J97" s="40">
        <v>7.6590347792267893E-2</v>
      </c>
      <c r="K97" s="41">
        <f t="shared" si="39"/>
        <v>2683.136135756758</v>
      </c>
      <c r="L97" s="41">
        <f t="shared" si="44"/>
        <v>37715.437373428271</v>
      </c>
      <c r="M97" s="50"/>
      <c r="N97" s="51">
        <f>SUMIFS('Shipments data'!G:G,'Shipments data'!E:E,'Supply Planning Data'!D97,'Shipments data'!A:A,'Supply Planning Data'!A97,'Shipments data'!O:O,'Supply Planning Data'!C97,'Shipments data'!F:F,"Shipped")</f>
        <v>0</v>
      </c>
      <c r="O97" s="52">
        <f>SUMIFS('Shipments data'!G:G,'Shipments data'!E:E,'Supply Planning Data'!D97,'Shipments data'!A:A,'Supply Planning Data'!A97,'Shipments data'!O:O,'Supply Planning Data'!C97,'Shipments data'!F:F,"Planned")</f>
        <v>0</v>
      </c>
      <c r="P97" s="51">
        <f>SUMIFS('Shipments data'!G:G,'Shipments data'!E:E,'Supply Planning Data'!D97,'Shipments data'!A:A,'Supply Planning Data'!A97,'Shipments data'!F:F,"Shipped",'Shipments data'!H:H,"&lt;"&amp;'Supply Planning Data'!C112,'Shipments data'!S:S,"&lt;"&amp;'Supply Planning Data'!C112)</f>
        <v>0</v>
      </c>
      <c r="Q97" s="51">
        <f t="shared" si="27"/>
        <v>0</v>
      </c>
      <c r="R97" s="51">
        <f t="shared" si="36"/>
        <v>193663.17437039857</v>
      </c>
      <c r="S97" s="53"/>
      <c r="T97" s="54">
        <f t="shared" si="40"/>
        <v>400000</v>
      </c>
      <c r="U97" s="50"/>
      <c r="V97" s="40"/>
      <c r="W97" s="54">
        <f t="shared" si="41"/>
        <v>0</v>
      </c>
      <c r="X97" s="55"/>
      <c r="Y97" s="54">
        <f t="shared" si="37"/>
        <v>400000</v>
      </c>
      <c r="Z97" s="53"/>
      <c r="AA97" s="54">
        <f t="shared" si="42"/>
        <v>400000</v>
      </c>
      <c r="AB97" s="50"/>
      <c r="AC97" s="40"/>
      <c r="AD97" s="54">
        <f t="shared" si="43"/>
        <v>0</v>
      </c>
      <c r="AE97" s="55"/>
      <c r="AF97" s="79">
        <f t="shared" si="38"/>
        <v>400000</v>
      </c>
    </row>
    <row r="98" spans="1:32" x14ac:dyDescent="0.35">
      <c r="A98" s="47" t="str">
        <f>Start!C$9</f>
        <v>Niger (the)</v>
      </c>
      <c r="B98" s="48" t="str">
        <f>VLOOKUP(A98,list!B:C,2,FALSE)</f>
        <v>NER</v>
      </c>
      <c r="C98" s="78">
        <f t="shared" si="45"/>
        <v>44378</v>
      </c>
      <c r="D98" s="36" t="str">
        <f>IF(Start!$B$22="","",Start!$B$22)</f>
        <v>Sputnik V</v>
      </c>
      <c r="E98" s="36" t="str">
        <f>IFERROR(VLOOKUP(D98,Start!B$15:C$30,2,FALSE),"")</f>
        <v>Yes</v>
      </c>
      <c r="F98" s="39">
        <f t="shared" si="34"/>
        <v>231008.56494852077</v>
      </c>
      <c r="G98" s="38">
        <v>24801.854000000014</v>
      </c>
      <c r="H98" s="50">
        <v>10261.980274378901</v>
      </c>
      <c r="I98" s="39">
        <f t="shared" si="35"/>
        <v>35063.834274378911</v>
      </c>
      <c r="J98" s="40">
        <v>7.7053688642854598E-2</v>
      </c>
      <c r="K98" s="41">
        <f t="shared" si="39"/>
        <v>2701.7977688026463</v>
      </c>
      <c r="L98" s="41">
        <f t="shared" si="44"/>
        <v>37765.632043181555</v>
      </c>
      <c r="M98" s="50"/>
      <c r="N98" s="51">
        <f>SUMIFS('Shipments data'!G:G,'Shipments data'!E:E,'Supply Planning Data'!D98,'Shipments data'!A:A,'Supply Planning Data'!A98,'Shipments data'!O:O,'Supply Planning Data'!C98,'Shipments data'!F:F,"Shipped")</f>
        <v>0</v>
      </c>
      <c r="O98" s="52">
        <f>SUMIFS('Shipments data'!G:G,'Shipments data'!E:E,'Supply Planning Data'!D98,'Shipments data'!A:A,'Supply Planning Data'!A98,'Shipments data'!O:O,'Supply Planning Data'!C98,'Shipments data'!F:F,"Planned")</f>
        <v>0</v>
      </c>
      <c r="P98" s="51">
        <f>SUMIFS('Shipments data'!G:G,'Shipments data'!E:E,'Supply Planning Data'!D98,'Shipments data'!A:A,'Supply Planning Data'!A98,'Shipments data'!F:F,"Shipped",'Shipments data'!H:H,"&lt;"&amp;'Supply Planning Data'!C113,'Shipments data'!S:S,"&lt;"&amp;'Supply Planning Data'!C113)</f>
        <v>0</v>
      </c>
      <c r="Q98" s="51">
        <f t="shared" ref="Q98:Q161" si="46">IF(P98-P83&lt;0,0,P98-P83)</f>
        <v>0</v>
      </c>
      <c r="R98" s="51">
        <f t="shared" si="36"/>
        <v>193242.93290533923</v>
      </c>
      <c r="S98" s="53"/>
      <c r="T98" s="54">
        <f t="shared" si="40"/>
        <v>400000</v>
      </c>
      <c r="U98" s="50"/>
      <c r="V98" s="40"/>
      <c r="W98" s="54">
        <f t="shared" si="41"/>
        <v>0</v>
      </c>
      <c r="X98" s="55"/>
      <c r="Y98" s="54">
        <f t="shared" si="37"/>
        <v>400000</v>
      </c>
      <c r="Z98" s="53"/>
      <c r="AA98" s="54">
        <f t="shared" si="42"/>
        <v>400000</v>
      </c>
      <c r="AB98" s="50"/>
      <c r="AC98" s="40"/>
      <c r="AD98" s="54">
        <f t="shared" si="43"/>
        <v>0</v>
      </c>
      <c r="AE98" s="55"/>
      <c r="AF98" s="79">
        <f t="shared" si="38"/>
        <v>400000</v>
      </c>
    </row>
    <row r="99" spans="1:32" x14ac:dyDescent="0.35">
      <c r="A99" s="47" t="str">
        <f>Start!C$9</f>
        <v>Niger (the)</v>
      </c>
      <c r="B99" s="48" t="str">
        <f>VLOOKUP(A99,list!B:C,2,FALSE)</f>
        <v>NER</v>
      </c>
      <c r="C99" s="78">
        <f t="shared" si="45"/>
        <v>44378</v>
      </c>
      <c r="D99" s="36" t="str">
        <f>IF(Start!$B$23="","",Start!$B$23)</f>
        <v>Sputnik Light</v>
      </c>
      <c r="E99" s="36" t="str">
        <f>IFERROR(VLOOKUP(D99,Start!B$15:C$30,2,FALSE),"")</f>
        <v>Yes</v>
      </c>
      <c r="F99" s="39">
        <f t="shared" si="34"/>
        <v>230638.42357873303</v>
      </c>
      <c r="G99" s="38">
        <v>24801.854000000014</v>
      </c>
      <c r="H99" s="50">
        <v>10293.513311086401</v>
      </c>
      <c r="I99" s="39">
        <f t="shared" si="35"/>
        <v>35095.367311086418</v>
      </c>
      <c r="J99" s="40">
        <v>7.7517029493441206E-2</v>
      </c>
      <c r="K99" s="41">
        <f t="shared" si="39"/>
        <v>2720.4886229366384</v>
      </c>
      <c r="L99" s="41">
        <f t="shared" si="44"/>
        <v>37815.855934023057</v>
      </c>
      <c r="M99" s="50"/>
      <c r="N99" s="51">
        <f>SUMIFS('Shipments data'!G:G,'Shipments data'!E:E,'Supply Planning Data'!D99,'Shipments data'!A:A,'Supply Planning Data'!A99,'Shipments data'!O:O,'Supply Planning Data'!C99,'Shipments data'!F:F,"Shipped")</f>
        <v>0</v>
      </c>
      <c r="O99" s="52">
        <f>SUMIFS('Shipments data'!G:G,'Shipments data'!E:E,'Supply Planning Data'!D99,'Shipments data'!A:A,'Supply Planning Data'!A99,'Shipments data'!O:O,'Supply Planning Data'!C99,'Shipments data'!F:F,"Planned")</f>
        <v>0</v>
      </c>
      <c r="P99" s="51">
        <f>SUMIFS('Shipments data'!G:G,'Shipments data'!E:E,'Supply Planning Data'!D99,'Shipments data'!A:A,'Supply Planning Data'!A99,'Shipments data'!F:F,"Shipped",'Shipments data'!H:H,"&lt;"&amp;'Supply Planning Data'!C114,'Shipments data'!S:S,"&lt;"&amp;'Supply Planning Data'!C114)</f>
        <v>0</v>
      </c>
      <c r="Q99" s="51">
        <f t="shared" si="46"/>
        <v>0</v>
      </c>
      <c r="R99" s="51">
        <f t="shared" si="36"/>
        <v>192822.56764470995</v>
      </c>
      <c r="S99" s="53"/>
      <c r="T99" s="54">
        <f t="shared" si="40"/>
        <v>400000</v>
      </c>
      <c r="U99" s="50"/>
      <c r="V99" s="40"/>
      <c r="W99" s="54">
        <f t="shared" si="41"/>
        <v>0</v>
      </c>
      <c r="X99" s="55"/>
      <c r="Y99" s="54">
        <f t="shared" si="37"/>
        <v>400000</v>
      </c>
      <c r="Z99" s="53"/>
      <c r="AA99" s="54">
        <f t="shared" si="42"/>
        <v>400000</v>
      </c>
      <c r="AB99" s="50"/>
      <c r="AC99" s="40"/>
      <c r="AD99" s="54">
        <f t="shared" si="43"/>
        <v>0</v>
      </c>
      <c r="AE99" s="55"/>
      <c r="AF99" s="79">
        <f t="shared" si="38"/>
        <v>400000</v>
      </c>
    </row>
    <row r="100" spans="1:32" hidden="1" x14ac:dyDescent="0.35">
      <c r="A100" s="47" t="str">
        <f>Start!C$9</f>
        <v>Niger (the)</v>
      </c>
      <c r="B100" s="48" t="str">
        <f>VLOOKUP(A100,list!B:C,2,FALSE)</f>
        <v>NER</v>
      </c>
      <c r="C100" s="78">
        <f t="shared" si="45"/>
        <v>44378</v>
      </c>
      <c r="D100" s="36" t="str">
        <f>IF(Start!$B$24="","",Start!$B$24)</f>
        <v/>
      </c>
      <c r="E100" s="36" t="str">
        <f>IFERROR(VLOOKUP(D100,Start!B$15:C$30,2,FALSE),"")</f>
        <v/>
      </c>
      <c r="F100" s="39">
        <f t="shared" si="34"/>
        <v>0</v>
      </c>
      <c r="G100" s="38"/>
      <c r="H100" s="50"/>
      <c r="I100" s="39">
        <f t="shared" si="35"/>
        <v>0</v>
      </c>
      <c r="J100" s="40">
        <v>7.7980370344027897E-2</v>
      </c>
      <c r="K100" s="41">
        <f t="shared" si="39"/>
        <v>0</v>
      </c>
      <c r="L100" s="41">
        <f t="shared" si="44"/>
        <v>0</v>
      </c>
      <c r="M100" s="50"/>
      <c r="N100" s="51">
        <f>SUMIFS('Shipments data'!G:G,'Shipments data'!E:E,'Supply Planning Data'!D100,'Shipments data'!A:A,'Supply Planning Data'!A100,'Shipments data'!O:O,'Supply Planning Data'!C100,'Shipments data'!F:F,"Shipped")</f>
        <v>0</v>
      </c>
      <c r="O100" s="52">
        <f>SUMIFS('Shipments data'!G:G,'Shipments data'!E:E,'Supply Planning Data'!D100,'Shipments data'!A:A,'Supply Planning Data'!A100,'Shipments data'!O:O,'Supply Planning Data'!C100,'Shipments data'!F:F,"Planned")</f>
        <v>0</v>
      </c>
      <c r="P100" s="51">
        <f>SUMIFS('Shipments data'!G:G,'Shipments data'!E:E,'Supply Planning Data'!D100,'Shipments data'!A:A,'Supply Planning Data'!A100,'Shipments data'!F:F,"Shipped",'Shipments data'!H:H,"&lt;"&amp;'Supply Planning Data'!C115,'Shipments data'!S:S,"&lt;"&amp;'Supply Planning Data'!C115)</f>
        <v>0</v>
      </c>
      <c r="Q100" s="51">
        <f t="shared" si="46"/>
        <v>0</v>
      </c>
      <c r="R100" s="51">
        <f t="shared" si="36"/>
        <v>0</v>
      </c>
      <c r="S100" s="53"/>
      <c r="T100" s="54">
        <f t="shared" si="40"/>
        <v>0</v>
      </c>
      <c r="U100" s="50"/>
      <c r="V100" s="40"/>
      <c r="W100" s="54">
        <f t="shared" si="41"/>
        <v>0</v>
      </c>
      <c r="X100" s="55"/>
      <c r="Y100" s="54">
        <f t="shared" si="37"/>
        <v>0</v>
      </c>
      <c r="Z100" s="53"/>
      <c r="AA100" s="54">
        <f t="shared" si="42"/>
        <v>0</v>
      </c>
      <c r="AB100" s="50"/>
      <c r="AC100" s="40"/>
      <c r="AD100" s="54">
        <f t="shared" si="43"/>
        <v>0</v>
      </c>
      <c r="AE100" s="55"/>
      <c r="AF100" s="79">
        <f t="shared" si="38"/>
        <v>0</v>
      </c>
    </row>
    <row r="101" spans="1:32" hidden="1" x14ac:dyDescent="0.35">
      <c r="A101" s="47" t="str">
        <f>Start!C$9</f>
        <v>Niger (the)</v>
      </c>
      <c r="B101" s="48" t="str">
        <f>VLOOKUP(A101,list!B:C,2,FALSE)</f>
        <v>NER</v>
      </c>
      <c r="C101" s="78">
        <f t="shared" si="45"/>
        <v>44378</v>
      </c>
      <c r="D101" s="36" t="str">
        <f>IF(Start!$B$25="","",Start!$B$25)</f>
        <v/>
      </c>
      <c r="E101" s="36" t="str">
        <f>IFERROR(VLOOKUP(D101,Start!B$15:C$30,2,FALSE),"")</f>
        <v/>
      </c>
      <c r="F101" s="39">
        <f t="shared" si="34"/>
        <v>0</v>
      </c>
      <c r="G101" s="38"/>
      <c r="H101" s="50"/>
      <c r="I101" s="39">
        <f t="shared" si="35"/>
        <v>0</v>
      </c>
      <c r="J101" s="40">
        <v>7.8443711194614504E-2</v>
      </c>
      <c r="K101" s="41">
        <f t="shared" si="39"/>
        <v>0</v>
      </c>
      <c r="L101" s="41">
        <f t="shared" si="44"/>
        <v>0</v>
      </c>
      <c r="M101" s="50"/>
      <c r="N101" s="51">
        <f>SUMIFS('Shipments data'!G:G,'Shipments data'!E:E,'Supply Planning Data'!D101,'Shipments data'!A:A,'Supply Planning Data'!A101,'Shipments data'!O:O,'Supply Planning Data'!C101,'Shipments data'!F:F,"Shipped")</f>
        <v>0</v>
      </c>
      <c r="O101" s="52">
        <f>SUMIFS('Shipments data'!G:G,'Shipments data'!E:E,'Supply Planning Data'!D101,'Shipments data'!A:A,'Supply Planning Data'!A101,'Shipments data'!O:O,'Supply Planning Data'!C101,'Shipments data'!F:F,"Planned")</f>
        <v>0</v>
      </c>
      <c r="P101" s="51">
        <f>SUMIFS('Shipments data'!G:G,'Shipments data'!E:E,'Supply Planning Data'!D101,'Shipments data'!A:A,'Supply Planning Data'!A101,'Shipments data'!F:F,"Shipped",'Shipments data'!H:H,"&lt;"&amp;'Supply Planning Data'!C116,'Shipments data'!S:S,"&lt;"&amp;'Supply Planning Data'!C116)</f>
        <v>0</v>
      </c>
      <c r="Q101" s="51">
        <f t="shared" si="46"/>
        <v>0</v>
      </c>
      <c r="R101" s="51">
        <f t="shared" si="36"/>
        <v>0</v>
      </c>
      <c r="S101" s="53"/>
      <c r="T101" s="54">
        <f t="shared" si="40"/>
        <v>0</v>
      </c>
      <c r="U101" s="50"/>
      <c r="V101" s="40"/>
      <c r="W101" s="54">
        <f t="shared" si="41"/>
        <v>0</v>
      </c>
      <c r="X101" s="55"/>
      <c r="Y101" s="54">
        <f t="shared" si="37"/>
        <v>0</v>
      </c>
      <c r="Z101" s="53"/>
      <c r="AA101" s="54">
        <f t="shared" si="42"/>
        <v>0</v>
      </c>
      <c r="AB101" s="50"/>
      <c r="AC101" s="40"/>
      <c r="AD101" s="54">
        <f t="shared" si="43"/>
        <v>0</v>
      </c>
      <c r="AE101" s="55"/>
      <c r="AF101" s="79">
        <f t="shared" si="38"/>
        <v>0</v>
      </c>
    </row>
    <row r="102" spans="1:32" hidden="1" x14ac:dyDescent="0.35">
      <c r="A102" s="47" t="str">
        <f>Start!C$9</f>
        <v>Niger (the)</v>
      </c>
      <c r="B102" s="48" t="str">
        <f>VLOOKUP(A102,list!B:C,2,FALSE)</f>
        <v>NER</v>
      </c>
      <c r="C102" s="78">
        <f t="shared" si="45"/>
        <v>44378</v>
      </c>
      <c r="D102" s="36" t="str">
        <f>IF(Start!$B$26="","",Start!$B$26)</f>
        <v/>
      </c>
      <c r="E102" s="36" t="str">
        <f>IFERROR(VLOOKUP(D102,Start!B$15:C$30,2,FALSE),"")</f>
        <v/>
      </c>
      <c r="F102" s="39">
        <f t="shared" si="34"/>
        <v>0</v>
      </c>
      <c r="G102" s="38"/>
      <c r="H102" s="50"/>
      <c r="I102" s="39">
        <f t="shared" si="35"/>
        <v>0</v>
      </c>
      <c r="J102" s="40">
        <v>7.8907052045201195E-2</v>
      </c>
      <c r="K102" s="41">
        <f t="shared" si="39"/>
        <v>0</v>
      </c>
      <c r="L102" s="41">
        <f t="shared" si="44"/>
        <v>0</v>
      </c>
      <c r="M102" s="50"/>
      <c r="N102" s="51">
        <f>SUMIFS('Shipments data'!G:G,'Shipments data'!E:E,'Supply Planning Data'!D102,'Shipments data'!A:A,'Supply Planning Data'!A102,'Shipments data'!O:O,'Supply Planning Data'!C102,'Shipments data'!F:F,"Shipped")</f>
        <v>0</v>
      </c>
      <c r="O102" s="52">
        <f>SUMIFS('Shipments data'!G:G,'Shipments data'!E:E,'Supply Planning Data'!D102,'Shipments data'!A:A,'Supply Planning Data'!A102,'Shipments data'!O:O,'Supply Planning Data'!C102,'Shipments data'!F:F,"Planned")</f>
        <v>0</v>
      </c>
      <c r="P102" s="51">
        <f>SUMIFS('Shipments data'!G:G,'Shipments data'!E:E,'Supply Planning Data'!D102,'Shipments data'!A:A,'Supply Planning Data'!A102,'Shipments data'!F:F,"Shipped",'Shipments data'!H:H,"&lt;"&amp;'Supply Planning Data'!C117,'Shipments data'!S:S,"&lt;"&amp;'Supply Planning Data'!C117)</f>
        <v>0</v>
      </c>
      <c r="Q102" s="51">
        <f t="shared" si="46"/>
        <v>0</v>
      </c>
      <c r="R102" s="51">
        <f t="shared" si="36"/>
        <v>0</v>
      </c>
      <c r="S102" s="53"/>
      <c r="T102" s="54">
        <f t="shared" si="40"/>
        <v>0</v>
      </c>
      <c r="U102" s="50"/>
      <c r="V102" s="40"/>
      <c r="W102" s="54">
        <f t="shared" si="41"/>
        <v>0</v>
      </c>
      <c r="X102" s="55"/>
      <c r="Y102" s="54">
        <f t="shared" si="37"/>
        <v>0</v>
      </c>
      <c r="Z102" s="53"/>
      <c r="AA102" s="54">
        <f t="shared" si="42"/>
        <v>0</v>
      </c>
      <c r="AB102" s="50"/>
      <c r="AC102" s="40"/>
      <c r="AD102" s="54">
        <f t="shared" si="43"/>
        <v>0</v>
      </c>
      <c r="AE102" s="55"/>
      <c r="AF102" s="79">
        <f t="shared" si="38"/>
        <v>0</v>
      </c>
    </row>
    <row r="103" spans="1:32" hidden="1" x14ac:dyDescent="0.35">
      <c r="A103" s="47" t="str">
        <f>Start!C$9</f>
        <v>Niger (the)</v>
      </c>
      <c r="B103" s="48" t="str">
        <f>VLOOKUP(A103,list!B:C,2,FALSE)</f>
        <v>NER</v>
      </c>
      <c r="C103" s="78">
        <f t="shared" si="45"/>
        <v>44378</v>
      </c>
      <c r="D103" s="36" t="str">
        <f>IF(Start!$B$27="","",Start!$B$27)</f>
        <v/>
      </c>
      <c r="E103" s="36" t="str">
        <f>IFERROR(VLOOKUP(D103,Start!B$15:C$30,2,FALSE),"")</f>
        <v/>
      </c>
      <c r="F103" s="39">
        <f t="shared" si="34"/>
        <v>0</v>
      </c>
      <c r="G103" s="38"/>
      <c r="H103" s="50"/>
      <c r="I103" s="39">
        <f t="shared" si="35"/>
        <v>0</v>
      </c>
      <c r="J103" s="40">
        <v>7.9370392895787803E-2</v>
      </c>
      <c r="K103" s="41">
        <f t="shared" si="39"/>
        <v>0</v>
      </c>
      <c r="L103" s="41">
        <f t="shared" si="44"/>
        <v>0</v>
      </c>
      <c r="M103" s="50"/>
      <c r="N103" s="51">
        <f>SUMIFS('Shipments data'!G:G,'Shipments data'!E:E,'Supply Planning Data'!D103,'Shipments data'!A:A,'Supply Planning Data'!A103,'Shipments data'!O:O,'Supply Planning Data'!C103,'Shipments data'!F:F,"Shipped")</f>
        <v>0</v>
      </c>
      <c r="O103" s="52">
        <f>SUMIFS('Shipments data'!G:G,'Shipments data'!E:E,'Supply Planning Data'!D103,'Shipments data'!A:A,'Supply Planning Data'!A103,'Shipments data'!O:O,'Supply Planning Data'!C103,'Shipments data'!F:F,"Planned")</f>
        <v>0</v>
      </c>
      <c r="P103" s="51">
        <f>SUMIFS('Shipments data'!G:G,'Shipments data'!E:E,'Supply Planning Data'!D103,'Shipments data'!A:A,'Supply Planning Data'!A103,'Shipments data'!F:F,"Shipped",'Shipments data'!H:H,"&lt;"&amp;'Supply Planning Data'!C118,'Shipments data'!S:S,"&lt;"&amp;'Supply Planning Data'!C118)</f>
        <v>0</v>
      </c>
      <c r="Q103" s="51">
        <f t="shared" si="46"/>
        <v>0</v>
      </c>
      <c r="R103" s="51">
        <f t="shared" si="36"/>
        <v>0</v>
      </c>
      <c r="S103" s="53"/>
      <c r="T103" s="54">
        <f t="shared" si="40"/>
        <v>0</v>
      </c>
      <c r="U103" s="50"/>
      <c r="V103" s="40"/>
      <c r="W103" s="54">
        <f t="shared" si="41"/>
        <v>0</v>
      </c>
      <c r="X103" s="55"/>
      <c r="Y103" s="54">
        <f t="shared" si="37"/>
        <v>0</v>
      </c>
      <c r="Z103" s="53"/>
      <c r="AA103" s="54">
        <f t="shared" si="42"/>
        <v>0</v>
      </c>
      <c r="AB103" s="50"/>
      <c r="AC103" s="40"/>
      <c r="AD103" s="54">
        <f t="shared" si="43"/>
        <v>0</v>
      </c>
      <c r="AE103" s="55"/>
      <c r="AF103" s="79">
        <f t="shared" si="38"/>
        <v>0</v>
      </c>
    </row>
    <row r="104" spans="1:32" hidden="1" x14ac:dyDescent="0.35">
      <c r="A104" s="47" t="str">
        <f>Start!C$9</f>
        <v>Niger (the)</v>
      </c>
      <c r="B104" s="48" t="str">
        <f>VLOOKUP(A104,list!B:C,2,FALSE)</f>
        <v>NER</v>
      </c>
      <c r="C104" s="78">
        <f t="shared" si="45"/>
        <v>44378</v>
      </c>
      <c r="D104" s="36" t="str">
        <f>IF(Start!$B$28="","",Start!$B$28)</f>
        <v/>
      </c>
      <c r="E104" s="36" t="str">
        <f>IFERROR(VLOOKUP(D104,Start!B$15:C$30,2,FALSE),"")</f>
        <v/>
      </c>
      <c r="F104" s="39">
        <f t="shared" si="34"/>
        <v>0</v>
      </c>
      <c r="G104" s="38"/>
      <c r="H104" s="50"/>
      <c r="I104" s="39">
        <f t="shared" si="35"/>
        <v>0</v>
      </c>
      <c r="J104" s="40">
        <v>7.9833733746374494E-2</v>
      </c>
      <c r="K104" s="41">
        <f t="shared" si="39"/>
        <v>0</v>
      </c>
      <c r="L104" s="41">
        <f t="shared" si="44"/>
        <v>0</v>
      </c>
      <c r="M104" s="50"/>
      <c r="N104" s="51">
        <f>SUMIFS('Shipments data'!G:G,'Shipments data'!E:E,'Supply Planning Data'!D104,'Shipments data'!A:A,'Supply Planning Data'!A104,'Shipments data'!O:O,'Supply Planning Data'!C104,'Shipments data'!F:F,"Shipped")</f>
        <v>0</v>
      </c>
      <c r="O104" s="52">
        <f>SUMIFS('Shipments data'!G:G,'Shipments data'!E:E,'Supply Planning Data'!D104,'Shipments data'!A:A,'Supply Planning Data'!A104,'Shipments data'!O:O,'Supply Planning Data'!C104,'Shipments data'!F:F,"Planned")</f>
        <v>0</v>
      </c>
      <c r="P104" s="51">
        <f>SUMIFS('Shipments data'!G:G,'Shipments data'!E:E,'Supply Planning Data'!D104,'Shipments data'!A:A,'Supply Planning Data'!A104,'Shipments data'!F:F,"Shipped",'Shipments data'!H:H,"&lt;"&amp;'Supply Planning Data'!C119,'Shipments data'!S:S,"&lt;"&amp;'Supply Planning Data'!C119)</f>
        <v>0</v>
      </c>
      <c r="Q104" s="51">
        <f t="shared" si="46"/>
        <v>0</v>
      </c>
      <c r="R104" s="51">
        <f t="shared" si="36"/>
        <v>0</v>
      </c>
      <c r="S104" s="53"/>
      <c r="T104" s="54">
        <f t="shared" si="40"/>
        <v>0</v>
      </c>
      <c r="U104" s="50"/>
      <c r="V104" s="40"/>
      <c r="W104" s="54">
        <f t="shared" si="41"/>
        <v>0</v>
      </c>
      <c r="X104" s="55"/>
      <c r="Y104" s="54">
        <f t="shared" si="37"/>
        <v>0</v>
      </c>
      <c r="Z104" s="53"/>
      <c r="AA104" s="54">
        <f t="shared" si="42"/>
        <v>0</v>
      </c>
      <c r="AB104" s="50"/>
      <c r="AC104" s="40"/>
      <c r="AD104" s="54">
        <f t="shared" si="43"/>
        <v>0</v>
      </c>
      <c r="AE104" s="55"/>
      <c r="AF104" s="79">
        <f t="shared" si="38"/>
        <v>0</v>
      </c>
    </row>
    <row r="105" spans="1:32" hidden="1" x14ac:dyDescent="0.35">
      <c r="A105" s="47" t="str">
        <f>Start!C$9</f>
        <v>Niger (the)</v>
      </c>
      <c r="B105" s="48" t="str">
        <f>VLOOKUP(A105,list!B:C,2,FALSE)</f>
        <v>NER</v>
      </c>
      <c r="C105" s="78">
        <f t="shared" si="45"/>
        <v>44378</v>
      </c>
      <c r="D105" s="36" t="str">
        <f>IF(Start!$B$29="","",Start!$B$29)</f>
        <v/>
      </c>
      <c r="E105" s="36" t="str">
        <f>IFERROR(VLOOKUP(D105,Start!B$15:C$30,2,FALSE),"")</f>
        <v/>
      </c>
      <c r="F105" s="39">
        <f t="shared" si="34"/>
        <v>0</v>
      </c>
      <c r="G105" s="38"/>
      <c r="H105" s="50"/>
      <c r="I105" s="39">
        <f t="shared" si="35"/>
        <v>0</v>
      </c>
      <c r="J105" s="40">
        <v>8.0297074596961102E-2</v>
      </c>
      <c r="K105" s="41">
        <f t="shared" si="39"/>
        <v>0</v>
      </c>
      <c r="L105" s="41">
        <f t="shared" si="44"/>
        <v>0</v>
      </c>
      <c r="M105" s="50"/>
      <c r="N105" s="51">
        <f>SUMIFS('Shipments data'!G:G,'Shipments data'!E:E,'Supply Planning Data'!D105,'Shipments data'!A:A,'Supply Planning Data'!A105,'Shipments data'!O:O,'Supply Planning Data'!C105,'Shipments data'!F:F,"Shipped")</f>
        <v>0</v>
      </c>
      <c r="O105" s="52">
        <f>SUMIFS('Shipments data'!G:G,'Shipments data'!E:E,'Supply Planning Data'!D105,'Shipments data'!A:A,'Supply Planning Data'!A105,'Shipments data'!O:O,'Supply Planning Data'!C105,'Shipments data'!F:F,"Planned")</f>
        <v>0</v>
      </c>
      <c r="P105" s="51">
        <f>SUMIFS('Shipments data'!G:G,'Shipments data'!E:E,'Supply Planning Data'!D105,'Shipments data'!A:A,'Supply Planning Data'!A105,'Shipments data'!F:F,"Shipped",'Shipments data'!H:H,"&lt;"&amp;'Supply Planning Data'!C120,'Shipments data'!S:S,"&lt;"&amp;'Supply Planning Data'!C120)</f>
        <v>0</v>
      </c>
      <c r="Q105" s="51">
        <f t="shared" si="46"/>
        <v>0</v>
      </c>
      <c r="R105" s="51">
        <f t="shared" si="36"/>
        <v>0</v>
      </c>
      <c r="S105" s="53"/>
      <c r="T105" s="54">
        <f t="shared" si="40"/>
        <v>0</v>
      </c>
      <c r="U105" s="50"/>
      <c r="V105" s="40"/>
      <c r="W105" s="54">
        <f t="shared" si="41"/>
        <v>0</v>
      </c>
      <c r="X105" s="55"/>
      <c r="Y105" s="54">
        <f t="shared" si="37"/>
        <v>0</v>
      </c>
      <c r="Z105" s="53"/>
      <c r="AA105" s="54">
        <f t="shared" si="42"/>
        <v>0</v>
      </c>
      <c r="AB105" s="50"/>
      <c r="AC105" s="40"/>
      <c r="AD105" s="54">
        <f t="shared" si="43"/>
        <v>0</v>
      </c>
      <c r="AE105" s="55"/>
      <c r="AF105" s="79">
        <f t="shared" si="38"/>
        <v>0</v>
      </c>
    </row>
    <row r="106" spans="1:32" hidden="1" x14ac:dyDescent="0.35">
      <c r="A106" s="47" t="str">
        <f>Start!C$9</f>
        <v>Niger (the)</v>
      </c>
      <c r="B106" s="56" t="str">
        <f>VLOOKUP(A106,list!B:C,2,FALSE)</f>
        <v>NER</v>
      </c>
      <c r="C106" s="78">
        <f t="shared" si="45"/>
        <v>44378</v>
      </c>
      <c r="D106" s="36" t="str">
        <f>IF(Start!$B$30="","",Start!$B$30)</f>
        <v/>
      </c>
      <c r="E106" s="36" t="str">
        <f>IFERROR(VLOOKUP(D106,Start!B$15:C$30,2,FALSE),"")</f>
        <v/>
      </c>
      <c r="F106" s="39">
        <f t="shared" si="34"/>
        <v>0</v>
      </c>
      <c r="G106" s="38"/>
      <c r="H106" s="50"/>
      <c r="I106" s="39">
        <f t="shared" si="35"/>
        <v>0</v>
      </c>
      <c r="J106" s="40">
        <v>8.0760415447547695E-2</v>
      </c>
      <c r="K106" s="41">
        <f t="shared" si="39"/>
        <v>0</v>
      </c>
      <c r="L106" s="41">
        <f t="shared" si="44"/>
        <v>0</v>
      </c>
      <c r="M106" s="50"/>
      <c r="N106" s="51">
        <f>SUMIFS('Shipments data'!G:G,'Shipments data'!E:E,'Supply Planning Data'!D106,'Shipments data'!A:A,'Supply Planning Data'!A106,'Shipments data'!O:O,'Supply Planning Data'!C106,'Shipments data'!F:F,"Shipped")</f>
        <v>0</v>
      </c>
      <c r="O106" s="52">
        <f>SUMIFS('Shipments data'!G:G,'Shipments data'!E:E,'Supply Planning Data'!D106,'Shipments data'!A:A,'Supply Planning Data'!A106,'Shipments data'!O:O,'Supply Planning Data'!C106,'Shipments data'!F:F,"Planned")</f>
        <v>0</v>
      </c>
      <c r="P106" s="51">
        <f>SUMIFS('Shipments data'!G:G,'Shipments data'!E:E,'Supply Planning Data'!D106,'Shipments data'!A:A,'Supply Planning Data'!A106,'Shipments data'!F:F,"Shipped",'Shipments data'!H:H,"&lt;"&amp;'Supply Planning Data'!C121,'Shipments data'!S:S,"&lt;"&amp;'Supply Planning Data'!C121)</f>
        <v>0</v>
      </c>
      <c r="Q106" s="51">
        <f t="shared" si="46"/>
        <v>0</v>
      </c>
      <c r="R106" s="51">
        <f t="shared" si="36"/>
        <v>0</v>
      </c>
      <c r="S106" s="53"/>
      <c r="T106" s="54">
        <f t="shared" si="40"/>
        <v>0</v>
      </c>
      <c r="U106" s="50"/>
      <c r="V106" s="40"/>
      <c r="W106" s="54">
        <f t="shared" si="41"/>
        <v>0</v>
      </c>
      <c r="X106" s="55"/>
      <c r="Y106" s="54">
        <f t="shared" si="37"/>
        <v>0</v>
      </c>
      <c r="Z106" s="53"/>
      <c r="AA106" s="54">
        <f t="shared" si="42"/>
        <v>0</v>
      </c>
      <c r="AB106" s="50"/>
      <c r="AC106" s="40"/>
      <c r="AD106" s="54">
        <f t="shared" si="43"/>
        <v>0</v>
      </c>
      <c r="AE106" s="55"/>
      <c r="AF106" s="79">
        <f t="shared" si="38"/>
        <v>0</v>
      </c>
    </row>
    <row r="107" spans="1:32" x14ac:dyDescent="0.35">
      <c r="A107" s="58" t="str">
        <f>Start!C$9</f>
        <v>Niger (the)</v>
      </c>
      <c r="B107" s="59" t="str">
        <f>VLOOKUP(A107,list!B:C,2,FALSE)</f>
        <v>NER</v>
      </c>
      <c r="C107" s="60">
        <f t="shared" si="45"/>
        <v>44409</v>
      </c>
      <c r="D107" s="59" t="str">
        <f>IF(Start!$B$16="","",Start!$B$16)</f>
        <v>Pfizer</v>
      </c>
      <c r="E107" s="59" t="str">
        <f>IFERROR(VLOOKUP(D107,Start!B$15:C$30,2,FALSE),"")</f>
        <v>Yes</v>
      </c>
      <c r="F107" s="62">
        <f t="shared" si="34"/>
        <v>33292.324918280763</v>
      </c>
      <c r="G107" s="61">
        <v>19487.171000000013</v>
      </c>
      <c r="H107" s="61">
        <v>10545.777604745999</v>
      </c>
      <c r="I107" s="62">
        <f t="shared" si="35"/>
        <v>30032.948604746012</v>
      </c>
      <c r="J107" s="63">
        <v>8.12237562981344E-2</v>
      </c>
      <c r="K107" s="64">
        <f t="shared" si="39"/>
        <v>2439.3888983862857</v>
      </c>
      <c r="L107" s="64">
        <f t="shared" si="44"/>
        <v>32472.337503132298</v>
      </c>
      <c r="M107" s="61"/>
      <c r="N107" s="64">
        <f>SUMIFS('Shipments data'!G:G,'Shipments data'!E:E,'Supply Planning Data'!D107,'Shipments data'!A:A,'Supply Planning Data'!A107,'Shipments data'!O:O,'Supply Planning Data'!C107,'Shipments data'!F:F,"Shipped")</f>
        <v>0</v>
      </c>
      <c r="O107" s="65">
        <f>SUMIFS('Shipments data'!G:G,'Shipments data'!E:E,'Supply Planning Data'!D107,'Shipments data'!A:A,'Supply Planning Data'!A107,'Shipments data'!O:O,'Supply Planning Data'!C107,'Shipments data'!F:F,"Planned")</f>
        <v>0</v>
      </c>
      <c r="P107" s="64">
        <f>SUMIFS('Shipments data'!G:G,'Shipments data'!E:E,'Supply Planning Data'!D107,'Shipments data'!A:A,'Supply Planning Data'!A107,'Shipments data'!F:F,"Shipped",'Shipments data'!H:H,"&lt;"&amp;'Supply Planning Data'!C122,'Shipments data'!S:S,"&lt;"&amp;'Supply Planning Data'!C122)</f>
        <v>0</v>
      </c>
      <c r="Q107" s="64">
        <f t="shared" si="46"/>
        <v>0</v>
      </c>
      <c r="R107" s="64">
        <f>IF(F107-L107+M107+N107-Q107&lt;0,0,F107-L107+M107+N107-Q107)</f>
        <v>819.98741514846552</v>
      </c>
      <c r="S107" s="66"/>
      <c r="T107" s="62">
        <f t="shared" si="40"/>
        <v>200000</v>
      </c>
      <c r="U107" s="61"/>
      <c r="V107" s="63"/>
      <c r="W107" s="62">
        <f t="shared" si="41"/>
        <v>0</v>
      </c>
      <c r="X107" s="67"/>
      <c r="Y107" s="62">
        <f t="shared" si="37"/>
        <v>200000</v>
      </c>
      <c r="Z107" s="66"/>
      <c r="AA107" s="62">
        <f t="shared" si="42"/>
        <v>200000</v>
      </c>
      <c r="AB107" s="61"/>
      <c r="AC107" s="63"/>
      <c r="AD107" s="62">
        <f t="shared" si="43"/>
        <v>0</v>
      </c>
      <c r="AE107" s="67"/>
      <c r="AF107" s="68">
        <f t="shared" si="38"/>
        <v>200000</v>
      </c>
    </row>
    <row r="108" spans="1:32" x14ac:dyDescent="0.35">
      <c r="A108" s="58" t="str">
        <f>Start!C$9</f>
        <v>Niger (the)</v>
      </c>
      <c r="B108" s="69" t="str">
        <f>VLOOKUP(A108,list!B:C,2,FALSE)</f>
        <v>NER</v>
      </c>
      <c r="C108" s="60">
        <f t="shared" si="45"/>
        <v>44409</v>
      </c>
      <c r="D108" s="69" t="str">
        <f>IF(Start!$B$17="","",Start!$B$17)</f>
        <v>Moderna</v>
      </c>
      <c r="E108" s="69" t="str">
        <f>IFERROR(VLOOKUP(D108,Start!B$15:C$30,2,FALSE),"")</f>
        <v>Yes</v>
      </c>
      <c r="F108" s="62">
        <f t="shared" si="34"/>
        <v>115311.4515312992</v>
      </c>
      <c r="G108" s="61">
        <v>23384.605200000013</v>
      </c>
      <c r="H108" s="61">
        <v>10577.3106414535</v>
      </c>
      <c r="I108" s="62">
        <f t="shared" si="35"/>
        <v>33961.915841453512</v>
      </c>
      <c r="J108" s="63">
        <v>8.1687097148720994E-2</v>
      </c>
      <c r="K108" s="64">
        <f t="shared" si="39"/>
        <v>2774.2503186974996</v>
      </c>
      <c r="L108" s="64">
        <f t="shared" si="44"/>
        <v>36736.166160151013</v>
      </c>
      <c r="M108" s="71"/>
      <c r="N108" s="70">
        <f>SUMIFS('Shipments data'!G:G,'Shipments data'!E:E,'Supply Planning Data'!D108,'Shipments data'!A:A,'Supply Planning Data'!A108,'Shipments data'!O:O,'Supply Planning Data'!C108,'Shipments data'!F:F,"Shipped")</f>
        <v>0</v>
      </c>
      <c r="O108" s="72">
        <f>SUMIFS('Shipments data'!G:G,'Shipments data'!E:E,'Supply Planning Data'!D108,'Shipments data'!A:A,'Supply Planning Data'!A108,'Shipments data'!O:O,'Supply Planning Data'!C108,'Shipments data'!F:F,"Planned")</f>
        <v>0</v>
      </c>
      <c r="P108" s="70">
        <f>SUMIFS('Shipments data'!G:G,'Shipments data'!E:E,'Supply Planning Data'!D108,'Shipments data'!A:A,'Supply Planning Data'!A108,'Shipments data'!F:F,"Shipped",'Shipments data'!H:H,"&lt;"&amp;'Supply Planning Data'!C123,'Shipments data'!S:S,"&lt;"&amp;'Supply Planning Data'!C123)</f>
        <v>0</v>
      </c>
      <c r="Q108" s="70">
        <f t="shared" si="46"/>
        <v>0</v>
      </c>
      <c r="R108" s="70">
        <f t="shared" si="36"/>
        <v>78575.285371148188</v>
      </c>
      <c r="S108" s="53"/>
      <c r="T108" s="73">
        <f t="shared" si="40"/>
        <v>300000</v>
      </c>
      <c r="U108" s="71"/>
      <c r="V108" s="63"/>
      <c r="W108" s="73">
        <f t="shared" si="41"/>
        <v>0</v>
      </c>
      <c r="X108" s="74"/>
      <c r="Y108" s="73">
        <f t="shared" si="37"/>
        <v>300000</v>
      </c>
      <c r="Z108" s="53"/>
      <c r="AA108" s="73">
        <f t="shared" si="42"/>
        <v>300000</v>
      </c>
      <c r="AB108" s="71"/>
      <c r="AC108" s="63"/>
      <c r="AD108" s="73">
        <f t="shared" si="43"/>
        <v>0</v>
      </c>
      <c r="AE108" s="74"/>
      <c r="AF108" s="75">
        <f t="shared" si="38"/>
        <v>300000</v>
      </c>
    </row>
    <row r="109" spans="1:32" x14ac:dyDescent="0.35">
      <c r="A109" s="58" t="str">
        <f>Start!C$9</f>
        <v>Niger (the)</v>
      </c>
      <c r="B109" s="69" t="str">
        <f>VLOOKUP(A109,list!B:C,2,FALSE)</f>
        <v>NER</v>
      </c>
      <c r="C109" s="60">
        <f t="shared" si="45"/>
        <v>44409</v>
      </c>
      <c r="D109" s="59" t="str">
        <f>IF(Start!$B$18="","",Start!$B$18)</f>
        <v>AstraZeneca</v>
      </c>
      <c r="E109" s="59" t="str">
        <f>IFERROR(VLOOKUP(D109,Start!B$15:C$30,2,FALSE),"")</f>
        <v>Yes</v>
      </c>
      <c r="F109" s="62">
        <f t="shared" si="34"/>
        <v>575123.15599215787</v>
      </c>
      <c r="G109" s="61">
        <v>27282.039400000016</v>
      </c>
      <c r="H109" s="61">
        <v>10608.8436781609</v>
      </c>
      <c r="I109" s="62">
        <f t="shared" si="35"/>
        <v>37890.883078160914</v>
      </c>
      <c r="J109" s="63">
        <v>8.2150437999307699E-2</v>
      </c>
      <c r="K109" s="64">
        <f t="shared" si="39"/>
        <v>3112.7526410514756</v>
      </c>
      <c r="L109" s="64">
        <f t="shared" si="44"/>
        <v>41003.635719212391</v>
      </c>
      <c r="M109" s="71"/>
      <c r="N109" s="70">
        <f>SUMIFS('Shipments data'!G:G,'Shipments data'!E:E,'Supply Planning Data'!D109,'Shipments data'!A:A,'Supply Planning Data'!A109,'Shipments data'!O:O,'Supply Planning Data'!C109,'Shipments data'!F:F,"Shipped")</f>
        <v>150600</v>
      </c>
      <c r="O109" s="72">
        <f>SUMIFS('Shipments data'!G:G,'Shipments data'!E:E,'Supply Planning Data'!D109,'Shipments data'!A:A,'Supply Planning Data'!A109,'Shipments data'!O:O,'Supply Planning Data'!C109,'Shipments data'!F:F,"Planned")</f>
        <v>0</v>
      </c>
      <c r="P109" s="70">
        <f>SUMIFS('Shipments data'!G:G,'Shipments data'!E:E,'Supply Planning Data'!D109,'Shipments data'!A:A,'Supply Planning Data'!A109,'Shipments data'!F:F,"Shipped",'Shipments data'!H:H,"&lt;"&amp;'Supply Planning Data'!C124,'Shipments data'!S:S,"&lt;"&amp;'Supply Planning Data'!C124)</f>
        <v>380200</v>
      </c>
      <c r="Q109" s="70">
        <f t="shared" si="46"/>
        <v>380200</v>
      </c>
      <c r="R109" s="70">
        <f t="shared" si="36"/>
        <v>304519.52027294552</v>
      </c>
      <c r="S109" s="53"/>
      <c r="T109" s="73">
        <f t="shared" si="40"/>
        <v>400000</v>
      </c>
      <c r="U109" s="71"/>
      <c r="V109" s="63"/>
      <c r="W109" s="73">
        <f t="shared" si="41"/>
        <v>0</v>
      </c>
      <c r="X109" s="74"/>
      <c r="Y109" s="73">
        <f t="shared" si="37"/>
        <v>400000</v>
      </c>
      <c r="Z109" s="53"/>
      <c r="AA109" s="73">
        <f t="shared" si="42"/>
        <v>400000</v>
      </c>
      <c r="AB109" s="71"/>
      <c r="AC109" s="63"/>
      <c r="AD109" s="73">
        <f t="shared" si="43"/>
        <v>0</v>
      </c>
      <c r="AE109" s="74"/>
      <c r="AF109" s="75">
        <f t="shared" si="38"/>
        <v>400000</v>
      </c>
    </row>
    <row r="110" spans="1:32" x14ac:dyDescent="0.35">
      <c r="A110" s="58" t="str">
        <f>Start!C$9</f>
        <v>Niger (the)</v>
      </c>
      <c r="B110" s="69" t="str">
        <f>VLOOKUP(A110,list!B:C,2,FALSE)</f>
        <v>NER</v>
      </c>
      <c r="C110" s="60">
        <f t="shared" si="45"/>
        <v>44409</v>
      </c>
      <c r="D110" s="69" t="str">
        <f>IF(Start!$B$19="","",Start!$B$19)</f>
        <v>J&amp;J</v>
      </c>
      <c r="E110" s="69" t="str">
        <f>IFERROR(VLOOKUP(D110,Start!B$15:C$30,2,FALSE),"")</f>
        <v>Yes</v>
      </c>
      <c r="F110" s="62">
        <f t="shared" si="34"/>
        <v>496903.28591380775</v>
      </c>
      <c r="G110" s="61">
        <v>27282.039400000016</v>
      </c>
      <c r="H110" s="61">
        <v>10640.3767148684</v>
      </c>
      <c r="I110" s="62">
        <f t="shared" si="35"/>
        <v>37922.416114868414</v>
      </c>
      <c r="J110" s="63">
        <v>8.2613778849894307E-2</v>
      </c>
      <c r="K110" s="64">
        <f t="shared" si="39"/>
        <v>3132.9140983674074</v>
      </c>
      <c r="L110" s="64">
        <f t="shared" si="44"/>
        <v>41055.330213235822</v>
      </c>
      <c r="M110" s="71"/>
      <c r="N110" s="70">
        <f>SUMIFS('Shipments data'!G:G,'Shipments data'!E:E,'Supply Planning Data'!D110,'Shipments data'!A:A,'Supply Planning Data'!A110,'Shipments data'!O:O,'Supply Planning Data'!C110,'Shipments data'!F:F,"Shipped")</f>
        <v>0</v>
      </c>
      <c r="O110" s="72">
        <f>SUMIFS('Shipments data'!G:G,'Shipments data'!E:E,'Supply Planning Data'!D110,'Shipments data'!A:A,'Supply Planning Data'!A110,'Shipments data'!O:O,'Supply Planning Data'!C110,'Shipments data'!F:F,"Planned")</f>
        <v>0</v>
      </c>
      <c r="P110" s="70">
        <f>SUMIFS('Shipments data'!G:G,'Shipments data'!E:E,'Supply Planning Data'!D110,'Shipments data'!A:A,'Supply Planning Data'!A110,'Shipments data'!F:F,"Shipped",'Shipments data'!H:H,"&lt;"&amp;'Supply Planning Data'!C125,'Shipments data'!S:S,"&lt;"&amp;'Supply Planning Data'!C125)</f>
        <v>0</v>
      </c>
      <c r="Q110" s="70">
        <f t="shared" si="46"/>
        <v>0</v>
      </c>
      <c r="R110" s="70">
        <f t="shared" si="36"/>
        <v>455847.95570057194</v>
      </c>
      <c r="S110" s="53"/>
      <c r="T110" s="73">
        <f t="shared" si="40"/>
        <v>400000</v>
      </c>
      <c r="U110" s="71"/>
      <c r="V110" s="63"/>
      <c r="W110" s="73">
        <f t="shared" si="41"/>
        <v>0</v>
      </c>
      <c r="X110" s="74"/>
      <c r="Y110" s="73">
        <f t="shared" si="37"/>
        <v>400000</v>
      </c>
      <c r="Z110" s="53"/>
      <c r="AA110" s="73">
        <f t="shared" si="42"/>
        <v>400000</v>
      </c>
      <c r="AB110" s="71"/>
      <c r="AC110" s="63"/>
      <c r="AD110" s="73">
        <f t="shared" si="43"/>
        <v>0</v>
      </c>
      <c r="AE110" s="74"/>
      <c r="AF110" s="75">
        <f t="shared" si="38"/>
        <v>400000</v>
      </c>
    </row>
    <row r="111" spans="1:32" x14ac:dyDescent="0.35">
      <c r="A111" s="58" t="str">
        <f>Start!C$9</f>
        <v>Niger (the)</v>
      </c>
      <c r="B111" s="69" t="str">
        <f>VLOOKUP(A111,list!B:C,2,FALSE)</f>
        <v>NER</v>
      </c>
      <c r="C111" s="60">
        <f t="shared" si="45"/>
        <v>44409</v>
      </c>
      <c r="D111" s="59" t="str">
        <f>IF(Start!$B$20="","",Start!$B$20)</f>
        <v>Sinopharm</v>
      </c>
      <c r="E111" s="59" t="str">
        <f>IFERROR(VLOOKUP(D111,Start!B$15:C$30,2,FALSE),"")</f>
        <v>Yes</v>
      </c>
      <c r="F111" s="62">
        <f t="shared" ref="F111:F174" si="47">R96</f>
        <v>706485.29203988798</v>
      </c>
      <c r="G111" s="61">
        <v>27282.039400000016</v>
      </c>
      <c r="H111" s="61">
        <v>10671.9097515758</v>
      </c>
      <c r="I111" s="62">
        <f t="shared" ref="I111:I174" si="48">SUM(G111:H111)</f>
        <v>37953.949151575813</v>
      </c>
      <c r="J111" s="63">
        <v>8.3077119700480997E-2</v>
      </c>
      <c r="K111" s="64">
        <f t="shared" si="39"/>
        <v>3153.1047767714331</v>
      </c>
      <c r="L111" s="64">
        <f t="shared" si="44"/>
        <v>41107.053928347246</v>
      </c>
      <c r="M111" s="71"/>
      <c r="N111" s="70">
        <f>SUMIFS('Shipments data'!G:G,'Shipments data'!E:E,'Supply Planning Data'!D111,'Shipments data'!A:A,'Supply Planning Data'!A111,'Shipments data'!O:O,'Supply Planning Data'!C111,'Shipments data'!F:F,"Shipped")</f>
        <v>0</v>
      </c>
      <c r="O111" s="72">
        <f>SUMIFS('Shipments data'!G:G,'Shipments data'!E:E,'Supply Planning Data'!D111,'Shipments data'!A:A,'Supply Planning Data'!A111,'Shipments data'!O:O,'Supply Planning Data'!C111,'Shipments data'!F:F,"Planned")</f>
        <v>0</v>
      </c>
      <c r="P111" s="70">
        <f>SUMIFS('Shipments data'!G:G,'Shipments data'!E:E,'Supply Planning Data'!D111,'Shipments data'!A:A,'Supply Planning Data'!A111,'Shipments data'!F:F,"Shipped",'Shipments data'!H:H,"&lt;"&amp;'Supply Planning Data'!C126,'Shipments data'!S:S,"&lt;"&amp;'Supply Planning Data'!C126)</f>
        <v>0</v>
      </c>
      <c r="Q111" s="70">
        <f t="shared" si="46"/>
        <v>0</v>
      </c>
      <c r="R111" s="70">
        <f t="shared" ref="R111:R174" si="49">IF(F111-L111+M111+N111-Q111&lt;0,0,F111-L111+M111+N111-Q111)</f>
        <v>665378.23811154068</v>
      </c>
      <c r="S111" s="53"/>
      <c r="T111" s="73">
        <f t="shared" si="40"/>
        <v>400000</v>
      </c>
      <c r="U111" s="71"/>
      <c r="V111" s="63"/>
      <c r="W111" s="73">
        <f t="shared" si="41"/>
        <v>0</v>
      </c>
      <c r="X111" s="74"/>
      <c r="Y111" s="73">
        <f t="shared" ref="Y111:Y174" si="50">IF($T111+$X111-$W111&lt;0,0,$T111+$X111-$W111)</f>
        <v>400000</v>
      </c>
      <c r="Z111" s="53"/>
      <c r="AA111" s="73">
        <f t="shared" si="42"/>
        <v>400000</v>
      </c>
      <c r="AB111" s="71"/>
      <c r="AC111" s="63"/>
      <c r="AD111" s="73">
        <f t="shared" si="43"/>
        <v>0</v>
      </c>
      <c r="AE111" s="74"/>
      <c r="AF111" s="75">
        <f t="shared" ref="AF111:AF174" si="51">IF($T111+$X111-$W111&lt;0,0,$T111+$X111-$W111)</f>
        <v>400000</v>
      </c>
    </row>
    <row r="112" spans="1:32" x14ac:dyDescent="0.35">
      <c r="A112" s="58" t="str">
        <f>Start!C$9</f>
        <v>Niger (the)</v>
      </c>
      <c r="B112" s="69" t="str">
        <f>VLOOKUP(A112,list!B:C,2,FALSE)</f>
        <v>NER</v>
      </c>
      <c r="C112" s="60">
        <f t="shared" si="45"/>
        <v>44409</v>
      </c>
      <c r="D112" s="69" t="str">
        <f>IF(Start!$B$21="","",Start!$B$21)</f>
        <v>Sinovac</v>
      </c>
      <c r="E112" s="69" t="str">
        <f>IFERROR(VLOOKUP(D112,Start!B$15:C$30,2,FALSE),"")</f>
        <v>Yes</v>
      </c>
      <c r="F112" s="62">
        <f t="shared" si="47"/>
        <v>193663.17437039857</v>
      </c>
      <c r="G112" s="61">
        <v>27282.039400000016</v>
      </c>
      <c r="H112" s="61">
        <v>10703.442788283301</v>
      </c>
      <c r="I112" s="62">
        <f t="shared" si="48"/>
        <v>37985.48218828332</v>
      </c>
      <c r="J112" s="63">
        <v>8.3540460551067605E-2</v>
      </c>
      <c r="K112" s="64">
        <f t="shared" si="39"/>
        <v>3173.324676263564</v>
      </c>
      <c r="L112" s="64">
        <f t="shared" si="44"/>
        <v>41158.806864546881</v>
      </c>
      <c r="M112" s="71"/>
      <c r="N112" s="70">
        <f>SUMIFS('Shipments data'!G:G,'Shipments data'!E:E,'Supply Planning Data'!D112,'Shipments data'!A:A,'Supply Planning Data'!A112,'Shipments data'!O:O,'Supply Planning Data'!C112,'Shipments data'!F:F,"Shipped")</f>
        <v>0</v>
      </c>
      <c r="O112" s="72">
        <f>SUMIFS('Shipments data'!G:G,'Shipments data'!E:E,'Supply Planning Data'!D112,'Shipments data'!A:A,'Supply Planning Data'!A112,'Shipments data'!O:O,'Supply Planning Data'!C112,'Shipments data'!F:F,"Planned")</f>
        <v>0</v>
      </c>
      <c r="P112" s="70">
        <f>SUMIFS('Shipments data'!G:G,'Shipments data'!E:E,'Supply Planning Data'!D112,'Shipments data'!A:A,'Supply Planning Data'!A112,'Shipments data'!F:F,"Shipped",'Shipments data'!H:H,"&lt;"&amp;'Supply Planning Data'!C127,'Shipments data'!S:S,"&lt;"&amp;'Supply Planning Data'!C127)</f>
        <v>0</v>
      </c>
      <c r="Q112" s="70">
        <f t="shared" si="46"/>
        <v>0</v>
      </c>
      <c r="R112" s="70">
        <f t="shared" si="49"/>
        <v>152504.3675058517</v>
      </c>
      <c r="S112" s="53"/>
      <c r="T112" s="73">
        <f t="shared" si="40"/>
        <v>400000</v>
      </c>
      <c r="U112" s="71"/>
      <c r="V112" s="63"/>
      <c r="W112" s="73">
        <f t="shared" si="41"/>
        <v>0</v>
      </c>
      <c r="X112" s="74"/>
      <c r="Y112" s="73">
        <f t="shared" si="50"/>
        <v>400000</v>
      </c>
      <c r="Z112" s="53"/>
      <c r="AA112" s="73">
        <f t="shared" si="42"/>
        <v>400000</v>
      </c>
      <c r="AB112" s="71"/>
      <c r="AC112" s="63"/>
      <c r="AD112" s="73">
        <f t="shared" si="43"/>
        <v>0</v>
      </c>
      <c r="AE112" s="74"/>
      <c r="AF112" s="75">
        <f t="shared" si="51"/>
        <v>400000</v>
      </c>
    </row>
    <row r="113" spans="1:32" x14ac:dyDescent="0.35">
      <c r="A113" s="58" t="str">
        <f>Start!C$9</f>
        <v>Niger (the)</v>
      </c>
      <c r="B113" s="69" t="str">
        <f>VLOOKUP(A113,list!B:C,2,FALSE)</f>
        <v>NER</v>
      </c>
      <c r="C113" s="60">
        <f t="shared" si="45"/>
        <v>44409</v>
      </c>
      <c r="D113" s="59" t="str">
        <f>IF(Start!$B$22="","",Start!$B$22)</f>
        <v>Sputnik V</v>
      </c>
      <c r="E113" s="59" t="str">
        <f>IFERROR(VLOOKUP(D113,Start!B$15:C$30,2,FALSE),"")</f>
        <v>Yes</v>
      </c>
      <c r="F113" s="62">
        <f t="shared" si="47"/>
        <v>193242.93290533923</v>
      </c>
      <c r="G113" s="61">
        <v>27282.039400000016</v>
      </c>
      <c r="H113" s="61">
        <v>10734.975824990701</v>
      </c>
      <c r="I113" s="62">
        <f t="shared" si="48"/>
        <v>38017.015224990719</v>
      </c>
      <c r="J113" s="63">
        <v>8.4003801401654296E-2</v>
      </c>
      <c r="K113" s="64">
        <f t="shared" si="39"/>
        <v>3193.5737968437879</v>
      </c>
      <c r="L113" s="64">
        <f t="shared" si="44"/>
        <v>41210.589021834508</v>
      </c>
      <c r="M113" s="71"/>
      <c r="N113" s="70">
        <f>SUMIFS('Shipments data'!G:G,'Shipments data'!E:E,'Supply Planning Data'!D113,'Shipments data'!A:A,'Supply Planning Data'!A113,'Shipments data'!O:O,'Supply Planning Data'!C113,'Shipments data'!F:F,"Shipped")</f>
        <v>0</v>
      </c>
      <c r="O113" s="72">
        <f>SUMIFS('Shipments data'!G:G,'Shipments data'!E:E,'Supply Planning Data'!D113,'Shipments data'!A:A,'Supply Planning Data'!A113,'Shipments data'!O:O,'Supply Planning Data'!C113,'Shipments data'!F:F,"Planned")</f>
        <v>0</v>
      </c>
      <c r="P113" s="70">
        <f>SUMIFS('Shipments data'!G:G,'Shipments data'!E:E,'Supply Planning Data'!D113,'Shipments data'!A:A,'Supply Planning Data'!A113,'Shipments data'!F:F,"Shipped",'Shipments data'!H:H,"&lt;"&amp;'Supply Planning Data'!C128,'Shipments data'!S:S,"&lt;"&amp;'Supply Planning Data'!C128)</f>
        <v>0</v>
      </c>
      <c r="Q113" s="70">
        <f t="shared" si="46"/>
        <v>0</v>
      </c>
      <c r="R113" s="70">
        <f t="shared" si="49"/>
        <v>152032.34388350471</v>
      </c>
      <c r="S113" s="53"/>
      <c r="T113" s="73">
        <f t="shared" si="40"/>
        <v>400000</v>
      </c>
      <c r="U113" s="71"/>
      <c r="V113" s="63"/>
      <c r="W113" s="73">
        <f t="shared" si="41"/>
        <v>0</v>
      </c>
      <c r="X113" s="74"/>
      <c r="Y113" s="73">
        <f t="shared" si="50"/>
        <v>400000</v>
      </c>
      <c r="Z113" s="53"/>
      <c r="AA113" s="73">
        <f t="shared" si="42"/>
        <v>400000</v>
      </c>
      <c r="AB113" s="71"/>
      <c r="AC113" s="63"/>
      <c r="AD113" s="73">
        <f t="shared" si="43"/>
        <v>0</v>
      </c>
      <c r="AE113" s="74"/>
      <c r="AF113" s="75">
        <f t="shared" si="51"/>
        <v>400000</v>
      </c>
    </row>
    <row r="114" spans="1:32" x14ac:dyDescent="0.35">
      <c r="A114" s="58" t="str">
        <f>Start!C$9</f>
        <v>Niger (the)</v>
      </c>
      <c r="B114" s="69" t="str">
        <f>VLOOKUP(A114,list!B:C,2,FALSE)</f>
        <v>NER</v>
      </c>
      <c r="C114" s="60">
        <f t="shared" si="45"/>
        <v>44409</v>
      </c>
      <c r="D114" s="69" t="str">
        <f>IF(Start!$B$23="","",Start!$B$23)</f>
        <v>Sputnik Light</v>
      </c>
      <c r="E114" s="69" t="str">
        <f>IFERROR(VLOOKUP(D114,Start!B$15:C$30,2,FALSE),"")</f>
        <v>Yes</v>
      </c>
      <c r="F114" s="62">
        <f t="shared" si="47"/>
        <v>192822.56764470995</v>
      </c>
      <c r="G114" s="61">
        <v>27282.039400000016</v>
      </c>
      <c r="H114" s="61">
        <v>10766.508861698199</v>
      </c>
      <c r="I114" s="62">
        <f t="shared" si="48"/>
        <v>38048.548261698219</v>
      </c>
      <c r="J114" s="63">
        <v>8.4467142252240904E-2</v>
      </c>
      <c r="K114" s="64">
        <f t="shared" si="39"/>
        <v>3213.8521385121167</v>
      </c>
      <c r="L114" s="64">
        <f t="shared" si="44"/>
        <v>41262.400400210332</v>
      </c>
      <c r="M114" s="71"/>
      <c r="N114" s="70">
        <f>SUMIFS('Shipments data'!G:G,'Shipments data'!E:E,'Supply Planning Data'!D114,'Shipments data'!A:A,'Supply Planning Data'!A114,'Shipments data'!O:O,'Supply Planning Data'!C114,'Shipments data'!F:F,"Shipped")</f>
        <v>0</v>
      </c>
      <c r="O114" s="72">
        <f>SUMIFS('Shipments data'!G:G,'Shipments data'!E:E,'Supply Planning Data'!D114,'Shipments data'!A:A,'Supply Planning Data'!A114,'Shipments data'!O:O,'Supply Planning Data'!C114,'Shipments data'!F:F,"Planned")</f>
        <v>0</v>
      </c>
      <c r="P114" s="70">
        <f>SUMIFS('Shipments data'!G:G,'Shipments data'!E:E,'Supply Planning Data'!D114,'Shipments data'!A:A,'Supply Planning Data'!A114,'Shipments data'!F:F,"Shipped",'Shipments data'!H:H,"&lt;"&amp;'Supply Planning Data'!C129,'Shipments data'!S:S,"&lt;"&amp;'Supply Planning Data'!C129)</f>
        <v>0</v>
      </c>
      <c r="Q114" s="70">
        <f t="shared" si="46"/>
        <v>0</v>
      </c>
      <c r="R114" s="70">
        <f t="shared" si="49"/>
        <v>151560.16724449961</v>
      </c>
      <c r="S114" s="53"/>
      <c r="T114" s="73">
        <f t="shared" si="40"/>
        <v>400000</v>
      </c>
      <c r="U114" s="71"/>
      <c r="V114" s="63"/>
      <c r="W114" s="73">
        <f t="shared" si="41"/>
        <v>0</v>
      </c>
      <c r="X114" s="74"/>
      <c r="Y114" s="73">
        <f t="shared" si="50"/>
        <v>400000</v>
      </c>
      <c r="Z114" s="53"/>
      <c r="AA114" s="73">
        <f t="shared" si="42"/>
        <v>400000</v>
      </c>
      <c r="AB114" s="71"/>
      <c r="AC114" s="63"/>
      <c r="AD114" s="73">
        <f t="shared" si="43"/>
        <v>0</v>
      </c>
      <c r="AE114" s="74"/>
      <c r="AF114" s="75">
        <f t="shared" si="51"/>
        <v>400000</v>
      </c>
    </row>
    <row r="115" spans="1:32" hidden="1" x14ac:dyDescent="0.35">
      <c r="A115" s="58" t="str">
        <f>Start!C$9</f>
        <v>Niger (the)</v>
      </c>
      <c r="B115" s="69" t="str">
        <f>VLOOKUP(A115,list!B:C,2,FALSE)</f>
        <v>NER</v>
      </c>
      <c r="C115" s="60">
        <f t="shared" si="45"/>
        <v>44409</v>
      </c>
      <c r="D115" s="59" t="str">
        <f>IF(Start!$B$24="","",Start!$B$24)</f>
        <v/>
      </c>
      <c r="E115" s="59" t="str">
        <f>IFERROR(VLOOKUP(D115,Start!B$15:C$30,2,FALSE),"")</f>
        <v/>
      </c>
      <c r="F115" s="62">
        <f t="shared" si="47"/>
        <v>0</v>
      </c>
      <c r="G115" s="61"/>
      <c r="H115" s="61"/>
      <c r="I115" s="62">
        <f t="shared" si="48"/>
        <v>0</v>
      </c>
      <c r="J115" s="63">
        <v>8.4930483102827595E-2</v>
      </c>
      <c r="K115" s="64">
        <f t="shared" si="39"/>
        <v>0</v>
      </c>
      <c r="L115" s="64">
        <f t="shared" si="44"/>
        <v>0</v>
      </c>
      <c r="M115" s="71"/>
      <c r="N115" s="70">
        <f>SUMIFS('Shipments data'!G:G,'Shipments data'!E:E,'Supply Planning Data'!D115,'Shipments data'!A:A,'Supply Planning Data'!A115,'Shipments data'!O:O,'Supply Planning Data'!C115,'Shipments data'!F:F,"Shipped")</f>
        <v>0</v>
      </c>
      <c r="O115" s="72">
        <f>SUMIFS('Shipments data'!G:G,'Shipments data'!E:E,'Supply Planning Data'!D115,'Shipments data'!A:A,'Supply Planning Data'!A115,'Shipments data'!O:O,'Supply Planning Data'!C115,'Shipments data'!F:F,"Planned")</f>
        <v>0</v>
      </c>
      <c r="P115" s="70">
        <f>SUMIFS('Shipments data'!G:G,'Shipments data'!E:E,'Supply Planning Data'!D115,'Shipments data'!A:A,'Supply Planning Data'!A115,'Shipments data'!F:F,"Shipped",'Shipments data'!H:H,"&lt;"&amp;'Supply Planning Data'!C130,'Shipments data'!S:S,"&lt;"&amp;'Supply Planning Data'!C130)</f>
        <v>0</v>
      </c>
      <c r="Q115" s="70">
        <f t="shared" si="46"/>
        <v>0</v>
      </c>
      <c r="R115" s="70">
        <f t="shared" si="49"/>
        <v>0</v>
      </c>
      <c r="S115" s="53"/>
      <c r="T115" s="73">
        <f t="shared" si="40"/>
        <v>0</v>
      </c>
      <c r="U115" s="71"/>
      <c r="V115" s="63"/>
      <c r="W115" s="73">
        <f t="shared" si="41"/>
        <v>0</v>
      </c>
      <c r="X115" s="74"/>
      <c r="Y115" s="73">
        <f t="shared" si="50"/>
        <v>0</v>
      </c>
      <c r="Z115" s="53"/>
      <c r="AA115" s="73">
        <f t="shared" si="42"/>
        <v>0</v>
      </c>
      <c r="AB115" s="71"/>
      <c r="AC115" s="63"/>
      <c r="AD115" s="73">
        <f t="shared" si="43"/>
        <v>0</v>
      </c>
      <c r="AE115" s="74"/>
      <c r="AF115" s="75">
        <f t="shared" si="51"/>
        <v>0</v>
      </c>
    </row>
    <row r="116" spans="1:32" hidden="1" x14ac:dyDescent="0.35">
      <c r="A116" s="58" t="str">
        <f>Start!C$9</f>
        <v>Niger (the)</v>
      </c>
      <c r="B116" s="69" t="str">
        <f>VLOOKUP(A116,list!B:C,2,FALSE)</f>
        <v>NER</v>
      </c>
      <c r="C116" s="60">
        <f t="shared" si="45"/>
        <v>44409</v>
      </c>
      <c r="D116" s="69" t="str">
        <f>IF(Start!$B$25="","",Start!$B$25)</f>
        <v/>
      </c>
      <c r="E116" s="69" t="str">
        <f>IFERROR(VLOOKUP(D116,Start!B$15:C$30,2,FALSE),"")</f>
        <v/>
      </c>
      <c r="F116" s="62">
        <f t="shared" si="47"/>
        <v>0</v>
      </c>
      <c r="G116" s="61"/>
      <c r="H116" s="61"/>
      <c r="I116" s="62">
        <f t="shared" si="48"/>
        <v>0</v>
      </c>
      <c r="J116" s="63">
        <v>8.5393823953414202E-2</v>
      </c>
      <c r="K116" s="64">
        <f t="shared" si="39"/>
        <v>0</v>
      </c>
      <c r="L116" s="64">
        <f t="shared" si="44"/>
        <v>0</v>
      </c>
      <c r="M116" s="71"/>
      <c r="N116" s="70">
        <f>SUMIFS('Shipments data'!G:G,'Shipments data'!E:E,'Supply Planning Data'!D116,'Shipments data'!A:A,'Supply Planning Data'!A116,'Shipments data'!O:O,'Supply Planning Data'!C116,'Shipments data'!F:F,"Shipped")</f>
        <v>0</v>
      </c>
      <c r="O116" s="72">
        <f>SUMIFS('Shipments data'!G:G,'Shipments data'!E:E,'Supply Planning Data'!D116,'Shipments data'!A:A,'Supply Planning Data'!A116,'Shipments data'!O:O,'Supply Planning Data'!C116,'Shipments data'!F:F,"Planned")</f>
        <v>0</v>
      </c>
      <c r="P116" s="70">
        <f>SUMIFS('Shipments data'!G:G,'Shipments data'!E:E,'Supply Planning Data'!D116,'Shipments data'!A:A,'Supply Planning Data'!A116,'Shipments data'!F:F,"Shipped",'Shipments data'!H:H,"&lt;"&amp;'Supply Planning Data'!C131,'Shipments data'!S:S,"&lt;"&amp;'Supply Planning Data'!C131)</f>
        <v>0</v>
      </c>
      <c r="Q116" s="70">
        <f t="shared" si="46"/>
        <v>0</v>
      </c>
      <c r="R116" s="70">
        <f t="shared" si="49"/>
        <v>0</v>
      </c>
      <c r="S116" s="53"/>
      <c r="T116" s="73">
        <f t="shared" si="40"/>
        <v>0</v>
      </c>
      <c r="U116" s="71"/>
      <c r="V116" s="63"/>
      <c r="W116" s="73">
        <f t="shared" si="41"/>
        <v>0</v>
      </c>
      <c r="X116" s="74"/>
      <c r="Y116" s="73">
        <f t="shared" si="50"/>
        <v>0</v>
      </c>
      <c r="Z116" s="53"/>
      <c r="AA116" s="73">
        <f t="shared" si="42"/>
        <v>0</v>
      </c>
      <c r="AB116" s="71"/>
      <c r="AC116" s="63"/>
      <c r="AD116" s="73">
        <f t="shared" si="43"/>
        <v>0</v>
      </c>
      <c r="AE116" s="74"/>
      <c r="AF116" s="75">
        <f t="shared" si="51"/>
        <v>0</v>
      </c>
    </row>
    <row r="117" spans="1:32" hidden="1" x14ac:dyDescent="0.35">
      <c r="A117" s="58" t="str">
        <f>Start!C$9</f>
        <v>Niger (the)</v>
      </c>
      <c r="B117" s="69" t="str">
        <f>VLOOKUP(A117,list!B:C,2,FALSE)</f>
        <v>NER</v>
      </c>
      <c r="C117" s="60">
        <f t="shared" si="45"/>
        <v>44409</v>
      </c>
      <c r="D117" s="59" t="str">
        <f>IF(Start!$B$26="","",Start!$B$26)</f>
        <v/>
      </c>
      <c r="E117" s="59" t="str">
        <f>IFERROR(VLOOKUP(D117,Start!B$15:C$30,2,FALSE),"")</f>
        <v/>
      </c>
      <c r="F117" s="62">
        <f t="shared" si="47"/>
        <v>0</v>
      </c>
      <c r="G117" s="61"/>
      <c r="H117" s="61"/>
      <c r="I117" s="62">
        <f t="shared" si="48"/>
        <v>0</v>
      </c>
      <c r="J117" s="63">
        <v>8.5857164804000796E-2</v>
      </c>
      <c r="K117" s="64">
        <f t="shared" si="39"/>
        <v>0</v>
      </c>
      <c r="L117" s="64">
        <f t="shared" si="44"/>
        <v>0</v>
      </c>
      <c r="M117" s="71"/>
      <c r="N117" s="70">
        <f>SUMIFS('Shipments data'!G:G,'Shipments data'!E:E,'Supply Planning Data'!D117,'Shipments data'!A:A,'Supply Planning Data'!A117,'Shipments data'!O:O,'Supply Planning Data'!C117,'Shipments data'!F:F,"Shipped")</f>
        <v>0</v>
      </c>
      <c r="O117" s="72">
        <f>SUMIFS('Shipments data'!G:G,'Shipments data'!E:E,'Supply Planning Data'!D117,'Shipments data'!A:A,'Supply Planning Data'!A117,'Shipments data'!O:O,'Supply Planning Data'!C117,'Shipments data'!F:F,"Planned")</f>
        <v>0</v>
      </c>
      <c r="P117" s="70">
        <f>SUMIFS('Shipments data'!G:G,'Shipments data'!E:E,'Supply Planning Data'!D117,'Shipments data'!A:A,'Supply Planning Data'!A117,'Shipments data'!F:F,"Shipped",'Shipments data'!H:H,"&lt;"&amp;'Supply Planning Data'!C132,'Shipments data'!S:S,"&lt;"&amp;'Supply Planning Data'!C132)</f>
        <v>0</v>
      </c>
      <c r="Q117" s="70">
        <f t="shared" si="46"/>
        <v>0</v>
      </c>
      <c r="R117" s="70">
        <f t="shared" si="49"/>
        <v>0</v>
      </c>
      <c r="S117" s="53"/>
      <c r="T117" s="73">
        <f t="shared" si="40"/>
        <v>0</v>
      </c>
      <c r="U117" s="71"/>
      <c r="V117" s="63"/>
      <c r="W117" s="73">
        <f t="shared" si="41"/>
        <v>0</v>
      </c>
      <c r="X117" s="74"/>
      <c r="Y117" s="73">
        <f t="shared" si="50"/>
        <v>0</v>
      </c>
      <c r="Z117" s="53"/>
      <c r="AA117" s="73">
        <f t="shared" si="42"/>
        <v>0</v>
      </c>
      <c r="AB117" s="71"/>
      <c r="AC117" s="63"/>
      <c r="AD117" s="73">
        <f t="shared" si="43"/>
        <v>0</v>
      </c>
      <c r="AE117" s="74"/>
      <c r="AF117" s="75">
        <f t="shared" si="51"/>
        <v>0</v>
      </c>
    </row>
    <row r="118" spans="1:32" hidden="1" x14ac:dyDescent="0.35">
      <c r="A118" s="58" t="str">
        <f>Start!C$9</f>
        <v>Niger (the)</v>
      </c>
      <c r="B118" s="69" t="str">
        <f>VLOOKUP(A118,list!B:C,2,FALSE)</f>
        <v>NER</v>
      </c>
      <c r="C118" s="60">
        <f t="shared" si="45"/>
        <v>44409</v>
      </c>
      <c r="D118" s="69" t="str">
        <f>IF(Start!$B$27="","",Start!$B$27)</f>
        <v/>
      </c>
      <c r="E118" s="69" t="str">
        <f>IFERROR(VLOOKUP(D118,Start!B$15:C$30,2,FALSE),"")</f>
        <v/>
      </c>
      <c r="F118" s="62">
        <f t="shared" si="47"/>
        <v>0</v>
      </c>
      <c r="G118" s="61"/>
      <c r="H118" s="61"/>
      <c r="I118" s="62">
        <f t="shared" si="48"/>
        <v>0</v>
      </c>
      <c r="J118" s="63">
        <v>8.6320505654587501E-2</v>
      </c>
      <c r="K118" s="64">
        <f t="shared" si="39"/>
        <v>0</v>
      </c>
      <c r="L118" s="64">
        <f t="shared" si="44"/>
        <v>0</v>
      </c>
      <c r="M118" s="71"/>
      <c r="N118" s="70">
        <f>SUMIFS('Shipments data'!G:G,'Shipments data'!E:E,'Supply Planning Data'!D118,'Shipments data'!A:A,'Supply Planning Data'!A118,'Shipments data'!O:O,'Supply Planning Data'!C118,'Shipments data'!F:F,"Shipped")</f>
        <v>0</v>
      </c>
      <c r="O118" s="72">
        <f>SUMIFS('Shipments data'!G:G,'Shipments data'!E:E,'Supply Planning Data'!D118,'Shipments data'!A:A,'Supply Planning Data'!A118,'Shipments data'!O:O,'Supply Planning Data'!C118,'Shipments data'!F:F,"Planned")</f>
        <v>0</v>
      </c>
      <c r="P118" s="70">
        <f>SUMIFS('Shipments data'!G:G,'Shipments data'!E:E,'Supply Planning Data'!D118,'Shipments data'!A:A,'Supply Planning Data'!A118,'Shipments data'!F:F,"Shipped",'Shipments data'!H:H,"&lt;"&amp;'Supply Planning Data'!C133,'Shipments data'!S:S,"&lt;"&amp;'Supply Planning Data'!C133)</f>
        <v>0</v>
      </c>
      <c r="Q118" s="70">
        <f t="shared" si="46"/>
        <v>0</v>
      </c>
      <c r="R118" s="70">
        <f t="shared" si="49"/>
        <v>0</v>
      </c>
      <c r="S118" s="53"/>
      <c r="T118" s="73">
        <f t="shared" si="40"/>
        <v>0</v>
      </c>
      <c r="U118" s="71"/>
      <c r="V118" s="63"/>
      <c r="W118" s="73">
        <f t="shared" si="41"/>
        <v>0</v>
      </c>
      <c r="X118" s="74"/>
      <c r="Y118" s="73">
        <f t="shared" si="50"/>
        <v>0</v>
      </c>
      <c r="Z118" s="53"/>
      <c r="AA118" s="73">
        <f t="shared" si="42"/>
        <v>0</v>
      </c>
      <c r="AB118" s="71"/>
      <c r="AC118" s="63"/>
      <c r="AD118" s="73">
        <f t="shared" si="43"/>
        <v>0</v>
      </c>
      <c r="AE118" s="74"/>
      <c r="AF118" s="75">
        <f t="shared" si="51"/>
        <v>0</v>
      </c>
    </row>
    <row r="119" spans="1:32" hidden="1" x14ac:dyDescent="0.35">
      <c r="A119" s="58" t="str">
        <f>Start!C$9</f>
        <v>Niger (the)</v>
      </c>
      <c r="B119" s="69" t="str">
        <f>VLOOKUP(A119,list!B:C,2,FALSE)</f>
        <v>NER</v>
      </c>
      <c r="C119" s="60">
        <f t="shared" si="45"/>
        <v>44409</v>
      </c>
      <c r="D119" s="59" t="str">
        <f>IF(Start!$B$28="","",Start!$B$28)</f>
        <v/>
      </c>
      <c r="E119" s="59" t="str">
        <f>IFERROR(VLOOKUP(D119,Start!B$15:C$30,2,FALSE),"")</f>
        <v/>
      </c>
      <c r="F119" s="62">
        <f t="shared" si="47"/>
        <v>0</v>
      </c>
      <c r="G119" s="61"/>
      <c r="H119" s="61"/>
      <c r="I119" s="62">
        <f t="shared" si="48"/>
        <v>0</v>
      </c>
      <c r="J119" s="63">
        <v>8.6783846505174095E-2</v>
      </c>
      <c r="K119" s="64">
        <f t="shared" si="39"/>
        <v>0</v>
      </c>
      <c r="L119" s="64">
        <f t="shared" si="44"/>
        <v>0</v>
      </c>
      <c r="M119" s="71"/>
      <c r="N119" s="70">
        <f>SUMIFS('Shipments data'!G:G,'Shipments data'!E:E,'Supply Planning Data'!D119,'Shipments data'!A:A,'Supply Planning Data'!A119,'Shipments data'!O:O,'Supply Planning Data'!C119,'Shipments data'!F:F,"Shipped")</f>
        <v>0</v>
      </c>
      <c r="O119" s="72">
        <f>SUMIFS('Shipments data'!G:G,'Shipments data'!E:E,'Supply Planning Data'!D119,'Shipments data'!A:A,'Supply Planning Data'!A119,'Shipments data'!O:O,'Supply Planning Data'!C119,'Shipments data'!F:F,"Planned")</f>
        <v>0</v>
      </c>
      <c r="P119" s="70">
        <f>SUMIFS('Shipments data'!G:G,'Shipments data'!E:E,'Supply Planning Data'!D119,'Shipments data'!A:A,'Supply Planning Data'!A119,'Shipments data'!F:F,"Shipped",'Shipments data'!H:H,"&lt;"&amp;'Supply Planning Data'!C134,'Shipments data'!S:S,"&lt;"&amp;'Supply Planning Data'!C134)</f>
        <v>0</v>
      </c>
      <c r="Q119" s="70">
        <f t="shared" si="46"/>
        <v>0</v>
      </c>
      <c r="R119" s="70">
        <f t="shared" si="49"/>
        <v>0</v>
      </c>
      <c r="S119" s="53"/>
      <c r="T119" s="73">
        <f t="shared" si="40"/>
        <v>0</v>
      </c>
      <c r="U119" s="71"/>
      <c r="V119" s="63"/>
      <c r="W119" s="73">
        <f t="shared" si="41"/>
        <v>0</v>
      </c>
      <c r="X119" s="74"/>
      <c r="Y119" s="73">
        <f t="shared" si="50"/>
        <v>0</v>
      </c>
      <c r="Z119" s="53"/>
      <c r="AA119" s="73">
        <f t="shared" si="42"/>
        <v>0</v>
      </c>
      <c r="AB119" s="71"/>
      <c r="AC119" s="63"/>
      <c r="AD119" s="73">
        <f t="shared" si="43"/>
        <v>0</v>
      </c>
      <c r="AE119" s="74"/>
      <c r="AF119" s="75">
        <f t="shared" si="51"/>
        <v>0</v>
      </c>
    </row>
    <row r="120" spans="1:32" hidden="1" x14ac:dyDescent="0.35">
      <c r="A120" s="58" t="str">
        <f>Start!C$9</f>
        <v>Niger (the)</v>
      </c>
      <c r="B120" s="69" t="str">
        <f>VLOOKUP(A120,list!B:C,2,FALSE)</f>
        <v>NER</v>
      </c>
      <c r="C120" s="60">
        <f t="shared" si="45"/>
        <v>44409</v>
      </c>
      <c r="D120" s="69" t="str">
        <f>IF(Start!$B$29="","",Start!$B$29)</f>
        <v/>
      </c>
      <c r="E120" s="69" t="str">
        <f>IFERROR(VLOOKUP(D120,Start!B$15:C$30,2,FALSE),"")</f>
        <v/>
      </c>
      <c r="F120" s="62">
        <f t="shared" si="47"/>
        <v>0</v>
      </c>
      <c r="G120" s="61"/>
      <c r="H120" s="61"/>
      <c r="I120" s="62">
        <f t="shared" si="48"/>
        <v>0</v>
      </c>
      <c r="J120" s="63">
        <v>8.72471873557608E-2</v>
      </c>
      <c r="K120" s="64">
        <f t="shared" si="39"/>
        <v>0</v>
      </c>
      <c r="L120" s="64">
        <f t="shared" si="44"/>
        <v>0</v>
      </c>
      <c r="M120" s="71"/>
      <c r="N120" s="70">
        <f>SUMIFS('Shipments data'!G:G,'Shipments data'!E:E,'Supply Planning Data'!D120,'Shipments data'!A:A,'Supply Planning Data'!A120,'Shipments data'!O:O,'Supply Planning Data'!C120,'Shipments data'!F:F,"Shipped")</f>
        <v>0</v>
      </c>
      <c r="O120" s="72">
        <f>SUMIFS('Shipments data'!G:G,'Shipments data'!E:E,'Supply Planning Data'!D120,'Shipments data'!A:A,'Supply Planning Data'!A120,'Shipments data'!O:O,'Supply Planning Data'!C120,'Shipments data'!F:F,"Planned")</f>
        <v>0</v>
      </c>
      <c r="P120" s="70">
        <f>SUMIFS('Shipments data'!G:G,'Shipments data'!E:E,'Supply Planning Data'!D120,'Shipments data'!A:A,'Supply Planning Data'!A120,'Shipments data'!F:F,"Shipped",'Shipments data'!H:H,"&lt;"&amp;'Supply Planning Data'!C135,'Shipments data'!S:S,"&lt;"&amp;'Supply Planning Data'!C135)</f>
        <v>0</v>
      </c>
      <c r="Q120" s="70">
        <f t="shared" si="46"/>
        <v>0</v>
      </c>
      <c r="R120" s="70">
        <f t="shared" si="49"/>
        <v>0</v>
      </c>
      <c r="S120" s="53"/>
      <c r="T120" s="73">
        <f t="shared" si="40"/>
        <v>0</v>
      </c>
      <c r="U120" s="71"/>
      <c r="V120" s="63"/>
      <c r="W120" s="73">
        <f t="shared" si="41"/>
        <v>0</v>
      </c>
      <c r="X120" s="74"/>
      <c r="Y120" s="73">
        <f t="shared" si="50"/>
        <v>0</v>
      </c>
      <c r="Z120" s="53"/>
      <c r="AA120" s="73">
        <f t="shared" si="42"/>
        <v>0</v>
      </c>
      <c r="AB120" s="71"/>
      <c r="AC120" s="63"/>
      <c r="AD120" s="73">
        <f t="shared" si="43"/>
        <v>0</v>
      </c>
      <c r="AE120" s="74"/>
      <c r="AF120" s="75">
        <f t="shared" si="51"/>
        <v>0</v>
      </c>
    </row>
    <row r="121" spans="1:32" hidden="1" x14ac:dyDescent="0.35">
      <c r="A121" s="76" t="str">
        <f>Start!C$9</f>
        <v>Niger (the)</v>
      </c>
      <c r="B121" s="77" t="str">
        <f>VLOOKUP(A121,list!B:C,2,FALSE)</f>
        <v>NER</v>
      </c>
      <c r="C121" s="60">
        <f t="shared" si="45"/>
        <v>44409</v>
      </c>
      <c r="D121" s="59" t="str">
        <f>IF(Start!$B$30="","",Start!$B$30)</f>
        <v/>
      </c>
      <c r="E121" s="59" t="str">
        <f>IFERROR(VLOOKUP(D121,Start!B$15:C$30,2,FALSE),"")</f>
        <v/>
      </c>
      <c r="F121" s="62">
        <f t="shared" si="47"/>
        <v>0</v>
      </c>
      <c r="G121" s="61"/>
      <c r="H121" s="61"/>
      <c r="I121" s="62">
        <f t="shared" si="48"/>
        <v>0</v>
      </c>
      <c r="J121" s="63">
        <v>8.7710528206347393E-2</v>
      </c>
      <c r="K121" s="64">
        <f t="shared" si="39"/>
        <v>0</v>
      </c>
      <c r="L121" s="64">
        <f t="shared" si="44"/>
        <v>0</v>
      </c>
      <c r="M121" s="71"/>
      <c r="N121" s="70">
        <f>SUMIFS('Shipments data'!G:G,'Shipments data'!E:E,'Supply Planning Data'!D121,'Shipments data'!A:A,'Supply Planning Data'!A121,'Shipments data'!O:O,'Supply Planning Data'!C121,'Shipments data'!F:F,"Shipped")</f>
        <v>0</v>
      </c>
      <c r="O121" s="72">
        <f>SUMIFS('Shipments data'!G:G,'Shipments data'!E:E,'Supply Planning Data'!D121,'Shipments data'!A:A,'Supply Planning Data'!A121,'Shipments data'!O:O,'Supply Planning Data'!C121,'Shipments data'!F:F,"Planned")</f>
        <v>0</v>
      </c>
      <c r="P121" s="70">
        <f>SUMIFS('Shipments data'!G:G,'Shipments data'!E:E,'Supply Planning Data'!D121,'Shipments data'!A:A,'Supply Planning Data'!A121,'Shipments data'!F:F,"Shipped",'Shipments data'!H:H,"&lt;"&amp;'Supply Planning Data'!C136,'Shipments data'!S:S,"&lt;"&amp;'Supply Planning Data'!C136)</f>
        <v>0</v>
      </c>
      <c r="Q121" s="70">
        <f t="shared" si="46"/>
        <v>0</v>
      </c>
      <c r="R121" s="70">
        <f t="shared" si="49"/>
        <v>0</v>
      </c>
      <c r="S121" s="53"/>
      <c r="T121" s="73">
        <f t="shared" si="40"/>
        <v>0</v>
      </c>
      <c r="U121" s="71"/>
      <c r="V121" s="63"/>
      <c r="W121" s="73">
        <f t="shared" si="41"/>
        <v>0</v>
      </c>
      <c r="X121" s="74"/>
      <c r="Y121" s="73">
        <f t="shared" si="50"/>
        <v>0</v>
      </c>
      <c r="Z121" s="53"/>
      <c r="AA121" s="73">
        <f t="shared" si="42"/>
        <v>0</v>
      </c>
      <c r="AB121" s="71"/>
      <c r="AC121" s="63"/>
      <c r="AD121" s="73">
        <f t="shared" si="43"/>
        <v>0</v>
      </c>
      <c r="AE121" s="74"/>
      <c r="AF121" s="75">
        <f t="shared" si="51"/>
        <v>0</v>
      </c>
    </row>
    <row r="122" spans="1:32" x14ac:dyDescent="0.35">
      <c r="A122" s="35" t="str">
        <f>Start!C$9</f>
        <v>Niger (the)</v>
      </c>
      <c r="B122" s="36" t="str">
        <f>VLOOKUP(A122,list!B:C,2,FALSE)</f>
        <v>NER</v>
      </c>
      <c r="C122" s="78">
        <f t="shared" si="45"/>
        <v>44440</v>
      </c>
      <c r="D122" s="36" t="str">
        <f>IF(Start!$B$16="","",Start!$B$16)</f>
        <v>Pfizer</v>
      </c>
      <c r="E122" s="36" t="str">
        <f>IFERROR(VLOOKUP(D122,Start!B$15:C$30,2,FALSE),"")</f>
        <v>Yes</v>
      </c>
      <c r="F122" s="39">
        <f t="shared" si="47"/>
        <v>819.98741514846552</v>
      </c>
      <c r="G122" s="38">
        <v>21435.888100000015</v>
      </c>
      <c r="H122" s="38">
        <v>11018.7731553578</v>
      </c>
      <c r="I122" s="39">
        <f t="shared" si="48"/>
        <v>32454.661255357816</v>
      </c>
      <c r="J122" s="40">
        <v>8.8173869056934098E-2</v>
      </c>
      <c r="K122" s="41">
        <f t="shared" si="39"/>
        <v>2861.6530518170725</v>
      </c>
      <c r="L122" s="41">
        <f t="shared" si="44"/>
        <v>35316.314307174885</v>
      </c>
      <c r="M122" s="38"/>
      <c r="N122" s="41">
        <f>SUMIFS('Shipments data'!G:G,'Shipments data'!E:E,'Supply Planning Data'!D122,'Shipments data'!A:A,'Supply Planning Data'!A122,'Shipments data'!O:O,'Supply Planning Data'!C122,'Shipments data'!F:F,"Shipped")</f>
        <v>0</v>
      </c>
      <c r="O122" s="42">
        <f>SUMIFS('Shipments data'!G:G,'Shipments data'!E:E,'Supply Planning Data'!D122,'Shipments data'!A:A,'Supply Planning Data'!A122,'Shipments data'!O:O,'Supply Planning Data'!C122,'Shipments data'!F:F,"Planned")</f>
        <v>0</v>
      </c>
      <c r="P122" s="41">
        <f>SUMIFS('Shipments data'!G:G,'Shipments data'!E:E,'Supply Planning Data'!D122,'Shipments data'!A:A,'Supply Planning Data'!A122,'Shipments data'!F:F,"Shipped",'Shipments data'!H:H,"&lt;"&amp;'Supply Planning Data'!C137,'Shipments data'!S:S,"&lt;"&amp;'Supply Planning Data'!C137)</f>
        <v>0</v>
      </c>
      <c r="Q122" s="41">
        <f t="shared" si="46"/>
        <v>0</v>
      </c>
      <c r="R122" s="41">
        <f>IF(F122-L122+M122+N122-Q122&lt;0,0,F122-L122+M122+N122-Q122)</f>
        <v>0</v>
      </c>
      <c r="S122" s="66"/>
      <c r="T122" s="39">
        <f t="shared" si="40"/>
        <v>200000</v>
      </c>
      <c r="U122" s="38"/>
      <c r="V122" s="40"/>
      <c r="W122" s="39">
        <f t="shared" si="41"/>
        <v>0</v>
      </c>
      <c r="X122" s="44"/>
      <c r="Y122" s="39">
        <f t="shared" si="50"/>
        <v>200000</v>
      </c>
      <c r="Z122" s="66"/>
      <c r="AA122" s="39">
        <f t="shared" si="42"/>
        <v>200000</v>
      </c>
      <c r="AB122" s="38"/>
      <c r="AC122" s="40"/>
      <c r="AD122" s="39">
        <f t="shared" si="43"/>
        <v>0</v>
      </c>
      <c r="AE122" s="44"/>
      <c r="AF122" s="45">
        <f t="shared" si="51"/>
        <v>200000</v>
      </c>
    </row>
    <row r="123" spans="1:32" x14ac:dyDescent="0.35">
      <c r="A123" s="47" t="str">
        <f>Start!C$9</f>
        <v>Niger (the)</v>
      </c>
      <c r="B123" s="48" t="str">
        <f>VLOOKUP(A123,list!B:C,2,FALSE)</f>
        <v>NER</v>
      </c>
      <c r="C123" s="78">
        <f t="shared" si="45"/>
        <v>44440</v>
      </c>
      <c r="D123" s="36" t="str">
        <f>IF(Start!$B$17="","",Start!$B$17)</f>
        <v>Moderna</v>
      </c>
      <c r="E123" s="36" t="str">
        <f>IFERROR(VLOOKUP(D123,Start!B$15:C$30,2,FALSE),"")</f>
        <v>Yes</v>
      </c>
      <c r="F123" s="39">
        <f t="shared" si="47"/>
        <v>78575.285371148188</v>
      </c>
      <c r="G123" s="38">
        <v>25723.065720000017</v>
      </c>
      <c r="H123" s="50">
        <v>11050.3061920653</v>
      </c>
      <c r="I123" s="39">
        <f t="shared" si="48"/>
        <v>36773.371912065319</v>
      </c>
      <c r="J123" s="40">
        <v>8.8637209907520706E-2</v>
      </c>
      <c r="K123" s="41">
        <f t="shared" si="39"/>
        <v>3259.4890851770597</v>
      </c>
      <c r="L123" s="41">
        <f t="shared" si="44"/>
        <v>40032.86099724238</v>
      </c>
      <c r="M123" s="50"/>
      <c r="N123" s="51">
        <f>SUMIFS('Shipments data'!G:G,'Shipments data'!E:E,'Supply Planning Data'!D123,'Shipments data'!A:A,'Supply Planning Data'!A123,'Shipments data'!O:O,'Supply Planning Data'!C123,'Shipments data'!F:F,"Shipped")</f>
        <v>0</v>
      </c>
      <c r="O123" s="52">
        <f>SUMIFS('Shipments data'!G:G,'Shipments data'!E:E,'Supply Planning Data'!D123,'Shipments data'!A:A,'Supply Planning Data'!A123,'Shipments data'!O:O,'Supply Planning Data'!C123,'Shipments data'!F:F,"Planned")</f>
        <v>0</v>
      </c>
      <c r="P123" s="51">
        <f>SUMIFS('Shipments data'!G:G,'Shipments data'!E:E,'Supply Planning Data'!D123,'Shipments data'!A:A,'Supply Planning Data'!A123,'Shipments data'!F:F,"Shipped",'Shipments data'!H:H,"&lt;"&amp;'Supply Planning Data'!C138,'Shipments data'!S:S,"&lt;"&amp;'Supply Planning Data'!C138)</f>
        <v>0</v>
      </c>
      <c r="Q123" s="51">
        <f t="shared" si="46"/>
        <v>0</v>
      </c>
      <c r="R123" s="51">
        <f t="shared" si="49"/>
        <v>38542.424373905807</v>
      </c>
      <c r="S123" s="53"/>
      <c r="T123" s="54">
        <f t="shared" si="40"/>
        <v>300000</v>
      </c>
      <c r="U123" s="50"/>
      <c r="V123" s="40"/>
      <c r="W123" s="54">
        <f t="shared" si="41"/>
        <v>0</v>
      </c>
      <c r="X123" s="55"/>
      <c r="Y123" s="54">
        <f t="shared" si="50"/>
        <v>300000</v>
      </c>
      <c r="Z123" s="53"/>
      <c r="AA123" s="54">
        <f t="shared" si="42"/>
        <v>300000</v>
      </c>
      <c r="AB123" s="50"/>
      <c r="AC123" s="40"/>
      <c r="AD123" s="54">
        <f t="shared" si="43"/>
        <v>0</v>
      </c>
      <c r="AE123" s="55"/>
      <c r="AF123" s="79">
        <f t="shared" si="51"/>
        <v>300000</v>
      </c>
    </row>
    <row r="124" spans="1:32" x14ac:dyDescent="0.35">
      <c r="A124" s="47" t="str">
        <f>Start!C$9</f>
        <v>Niger (the)</v>
      </c>
      <c r="B124" s="48" t="str">
        <f>VLOOKUP(A124,list!B:C,2,FALSE)</f>
        <v>NER</v>
      </c>
      <c r="C124" s="78">
        <f t="shared" si="45"/>
        <v>44440</v>
      </c>
      <c r="D124" s="36" t="str">
        <f>IF(Start!$B$18="","",Start!$B$18)</f>
        <v>AstraZeneca</v>
      </c>
      <c r="E124" s="36" t="str">
        <f>IFERROR(VLOOKUP(D124,Start!B$15:C$30,2,FALSE),"")</f>
        <v>Yes</v>
      </c>
      <c r="F124" s="39">
        <f t="shared" si="47"/>
        <v>304519.52027294552</v>
      </c>
      <c r="G124" s="38">
        <v>30010.243340000019</v>
      </c>
      <c r="H124" s="50">
        <v>11081.8392287727</v>
      </c>
      <c r="I124" s="39">
        <f t="shared" si="48"/>
        <v>41092.082568772719</v>
      </c>
      <c r="J124" s="40">
        <v>8.9100550758107397E-2</v>
      </c>
      <c r="K124" s="41">
        <f t="shared" si="39"/>
        <v>3661.3271886752736</v>
      </c>
      <c r="L124" s="41">
        <f t="shared" si="44"/>
        <v>44753.409757447997</v>
      </c>
      <c r="M124" s="50"/>
      <c r="N124" s="51">
        <f>SUMIFS('Shipments data'!G:G,'Shipments data'!E:E,'Supply Planning Data'!D124,'Shipments data'!A:A,'Supply Planning Data'!A124,'Shipments data'!O:O,'Supply Planning Data'!C124,'Shipments data'!F:F,"Shipped")</f>
        <v>100800</v>
      </c>
      <c r="O124" s="52">
        <f>SUMIFS('Shipments data'!G:G,'Shipments data'!E:E,'Supply Planning Data'!D124,'Shipments data'!A:A,'Supply Planning Data'!A124,'Shipments data'!O:O,'Supply Planning Data'!C124,'Shipments data'!F:F,"Planned")</f>
        <v>105600</v>
      </c>
      <c r="P124" s="51">
        <f>SUMIFS('Shipments data'!G:G,'Shipments data'!E:E,'Supply Planning Data'!D124,'Shipments data'!A:A,'Supply Planning Data'!A124,'Shipments data'!F:F,"Shipped",'Shipments data'!H:H,"&lt;"&amp;'Supply Planning Data'!C139,'Shipments data'!S:S,"&lt;"&amp;'Supply Planning Data'!C139)</f>
        <v>380200</v>
      </c>
      <c r="Q124" s="51">
        <f t="shared" si="46"/>
        <v>0</v>
      </c>
      <c r="R124" s="51">
        <f t="shared" si="49"/>
        <v>360566.11051549751</v>
      </c>
      <c r="S124" s="53"/>
      <c r="T124" s="54">
        <f t="shared" si="40"/>
        <v>400000</v>
      </c>
      <c r="U124" s="50"/>
      <c r="V124" s="40"/>
      <c r="W124" s="54">
        <f t="shared" si="41"/>
        <v>0</v>
      </c>
      <c r="X124" s="55"/>
      <c r="Y124" s="54">
        <f t="shared" si="50"/>
        <v>400000</v>
      </c>
      <c r="Z124" s="53"/>
      <c r="AA124" s="54">
        <f t="shared" si="42"/>
        <v>400000</v>
      </c>
      <c r="AB124" s="50"/>
      <c r="AC124" s="40"/>
      <c r="AD124" s="54">
        <f t="shared" si="43"/>
        <v>0</v>
      </c>
      <c r="AE124" s="55"/>
      <c r="AF124" s="79">
        <f t="shared" si="51"/>
        <v>400000</v>
      </c>
    </row>
    <row r="125" spans="1:32" x14ac:dyDescent="0.35">
      <c r="A125" s="47" t="str">
        <f>Start!C$9</f>
        <v>Niger (the)</v>
      </c>
      <c r="B125" s="48" t="str">
        <f>VLOOKUP(A125,list!B:C,2,FALSE)</f>
        <v>NER</v>
      </c>
      <c r="C125" s="78">
        <f t="shared" si="45"/>
        <v>44440</v>
      </c>
      <c r="D125" s="36" t="str">
        <f>IF(Start!$B$19="","",Start!$B$19)</f>
        <v>J&amp;J</v>
      </c>
      <c r="E125" s="36" t="str">
        <f>IFERROR(VLOOKUP(D125,Start!B$15:C$30,2,FALSE),"")</f>
        <v>Yes</v>
      </c>
      <c r="F125" s="39">
        <f t="shared" si="47"/>
        <v>455847.95570057194</v>
      </c>
      <c r="G125" s="38">
        <v>30010.243340000019</v>
      </c>
      <c r="H125" s="50">
        <v>11113.3722654802</v>
      </c>
      <c r="I125" s="39">
        <f t="shared" si="48"/>
        <v>41123.61560548022</v>
      </c>
      <c r="J125" s="40">
        <v>8.9563891608694005E-2</v>
      </c>
      <c r="K125" s="41">
        <f t="shared" si="39"/>
        <v>3683.1910506468275</v>
      </c>
      <c r="L125" s="41">
        <f t="shared" si="44"/>
        <v>44806.806656127046</v>
      </c>
      <c r="M125" s="50"/>
      <c r="N125" s="51">
        <f>SUMIFS('Shipments data'!G:G,'Shipments data'!E:E,'Supply Planning Data'!D125,'Shipments data'!A:A,'Supply Planning Data'!A125,'Shipments data'!O:O,'Supply Planning Data'!C125,'Shipments data'!F:F,"Shipped")</f>
        <v>0</v>
      </c>
      <c r="O125" s="52">
        <f>SUMIFS('Shipments data'!G:G,'Shipments data'!E:E,'Supply Planning Data'!D125,'Shipments data'!A:A,'Supply Planning Data'!A125,'Shipments data'!O:O,'Supply Planning Data'!C125,'Shipments data'!F:F,"Planned")</f>
        <v>0</v>
      </c>
      <c r="P125" s="51">
        <f>SUMIFS('Shipments data'!G:G,'Shipments data'!E:E,'Supply Planning Data'!D125,'Shipments data'!A:A,'Supply Planning Data'!A125,'Shipments data'!F:F,"Shipped",'Shipments data'!H:H,"&lt;"&amp;'Supply Planning Data'!C140,'Shipments data'!S:S,"&lt;"&amp;'Supply Planning Data'!C140)</f>
        <v>0</v>
      </c>
      <c r="Q125" s="51">
        <f t="shared" si="46"/>
        <v>0</v>
      </c>
      <c r="R125" s="51">
        <f t="shared" si="49"/>
        <v>411041.1490444449</v>
      </c>
      <c r="S125" s="53"/>
      <c r="T125" s="54">
        <f t="shared" si="40"/>
        <v>400000</v>
      </c>
      <c r="U125" s="50"/>
      <c r="V125" s="40"/>
      <c r="W125" s="54">
        <f t="shared" si="41"/>
        <v>0</v>
      </c>
      <c r="X125" s="55"/>
      <c r="Y125" s="54">
        <f t="shared" si="50"/>
        <v>400000</v>
      </c>
      <c r="Z125" s="53"/>
      <c r="AA125" s="54">
        <f t="shared" si="42"/>
        <v>400000</v>
      </c>
      <c r="AB125" s="50"/>
      <c r="AC125" s="40"/>
      <c r="AD125" s="54">
        <f t="shared" si="43"/>
        <v>0</v>
      </c>
      <c r="AE125" s="55"/>
      <c r="AF125" s="79">
        <f t="shared" si="51"/>
        <v>400000</v>
      </c>
    </row>
    <row r="126" spans="1:32" x14ac:dyDescent="0.35">
      <c r="A126" s="47" t="str">
        <f>Start!C$9</f>
        <v>Niger (the)</v>
      </c>
      <c r="B126" s="48" t="str">
        <f>VLOOKUP(A126,list!B:C,2,FALSE)</f>
        <v>NER</v>
      </c>
      <c r="C126" s="78">
        <f t="shared" si="45"/>
        <v>44440</v>
      </c>
      <c r="D126" s="36" t="str">
        <f>IF(Start!$B$20="","",Start!$B$20)</f>
        <v>Sinopharm</v>
      </c>
      <c r="E126" s="36" t="str">
        <f>IFERROR(VLOOKUP(D126,Start!B$15:C$30,2,FALSE),"")</f>
        <v>Yes</v>
      </c>
      <c r="F126" s="39">
        <f t="shared" si="47"/>
        <v>665378.23811154068</v>
      </c>
      <c r="G126" s="38">
        <v>30010.243340000019</v>
      </c>
      <c r="H126" s="50">
        <v>11144.905302187601</v>
      </c>
      <c r="I126" s="39">
        <f t="shared" si="48"/>
        <v>41155.148642187618</v>
      </c>
      <c r="J126" s="40">
        <v>9.0027232459280696E-2</v>
      </c>
      <c r="K126" s="41">
        <f t="shared" si="39"/>
        <v>3705.0841337064749</v>
      </c>
      <c r="L126" s="41">
        <f t="shared" si="44"/>
        <v>44860.232775894096</v>
      </c>
      <c r="M126" s="50"/>
      <c r="N126" s="51">
        <f>SUMIFS('Shipments data'!G:G,'Shipments data'!E:E,'Supply Planning Data'!D126,'Shipments data'!A:A,'Supply Planning Data'!A126,'Shipments data'!O:O,'Supply Planning Data'!C126,'Shipments data'!F:F,"Shipped")</f>
        <v>0</v>
      </c>
      <c r="O126" s="52">
        <f>SUMIFS('Shipments data'!G:G,'Shipments data'!E:E,'Supply Planning Data'!D126,'Shipments data'!A:A,'Supply Planning Data'!A126,'Shipments data'!O:O,'Supply Planning Data'!C126,'Shipments data'!F:F,"Planned")</f>
        <v>0</v>
      </c>
      <c r="P126" s="51">
        <f>SUMIFS('Shipments data'!G:G,'Shipments data'!E:E,'Supply Planning Data'!D126,'Shipments data'!A:A,'Supply Planning Data'!A126,'Shipments data'!F:F,"Shipped",'Shipments data'!H:H,"&lt;"&amp;'Supply Planning Data'!C141,'Shipments data'!S:S,"&lt;"&amp;'Supply Planning Data'!C141)</f>
        <v>0</v>
      </c>
      <c r="Q126" s="51">
        <f t="shared" si="46"/>
        <v>0</v>
      </c>
      <c r="R126" s="51">
        <f t="shared" si="49"/>
        <v>620518.00533564657</v>
      </c>
      <c r="S126" s="53"/>
      <c r="T126" s="54">
        <f t="shared" si="40"/>
        <v>400000</v>
      </c>
      <c r="U126" s="50"/>
      <c r="V126" s="40"/>
      <c r="W126" s="54">
        <f t="shared" si="41"/>
        <v>0</v>
      </c>
      <c r="X126" s="55"/>
      <c r="Y126" s="54">
        <f t="shared" si="50"/>
        <v>400000</v>
      </c>
      <c r="Z126" s="53"/>
      <c r="AA126" s="54">
        <f t="shared" si="42"/>
        <v>400000</v>
      </c>
      <c r="AB126" s="50"/>
      <c r="AC126" s="40"/>
      <c r="AD126" s="54">
        <f t="shared" si="43"/>
        <v>0</v>
      </c>
      <c r="AE126" s="55"/>
      <c r="AF126" s="79">
        <f t="shared" si="51"/>
        <v>400000</v>
      </c>
    </row>
    <row r="127" spans="1:32" x14ac:dyDescent="0.35">
      <c r="A127" s="47" t="str">
        <f>Start!C$9</f>
        <v>Niger (the)</v>
      </c>
      <c r="B127" s="48" t="str">
        <f>VLOOKUP(A127,list!B:C,2,FALSE)</f>
        <v>NER</v>
      </c>
      <c r="C127" s="78">
        <f t="shared" si="45"/>
        <v>44440</v>
      </c>
      <c r="D127" s="36" t="str">
        <f>IF(Start!$B$21="","",Start!$B$21)</f>
        <v>Sinovac</v>
      </c>
      <c r="E127" s="36" t="str">
        <f>IFERROR(VLOOKUP(D127,Start!B$15:C$30,2,FALSE),"")</f>
        <v>Yes</v>
      </c>
      <c r="F127" s="39">
        <f t="shared" si="47"/>
        <v>152504.3675058517</v>
      </c>
      <c r="G127" s="38">
        <v>30010.243340000019</v>
      </c>
      <c r="H127" s="50">
        <v>11176.438338895099</v>
      </c>
      <c r="I127" s="39">
        <f t="shared" si="48"/>
        <v>41186.681678895118</v>
      </c>
      <c r="J127" s="40">
        <v>9.0490573309867303E-2</v>
      </c>
      <c r="K127" s="41">
        <f t="shared" si="39"/>
        <v>3727.0064378542274</v>
      </c>
      <c r="L127" s="41">
        <f t="shared" si="44"/>
        <v>44913.688116749348</v>
      </c>
      <c r="M127" s="50"/>
      <c r="N127" s="51">
        <f>SUMIFS('Shipments data'!G:G,'Shipments data'!E:E,'Supply Planning Data'!D127,'Shipments data'!A:A,'Supply Planning Data'!A127,'Shipments data'!O:O,'Supply Planning Data'!C127,'Shipments data'!F:F,"Shipped")</f>
        <v>0</v>
      </c>
      <c r="O127" s="52">
        <f>SUMIFS('Shipments data'!G:G,'Shipments data'!E:E,'Supply Planning Data'!D127,'Shipments data'!A:A,'Supply Planning Data'!A127,'Shipments data'!O:O,'Supply Planning Data'!C127,'Shipments data'!F:F,"Planned")</f>
        <v>0</v>
      </c>
      <c r="P127" s="51">
        <f>SUMIFS('Shipments data'!G:G,'Shipments data'!E:E,'Supply Planning Data'!D127,'Shipments data'!A:A,'Supply Planning Data'!A127,'Shipments data'!F:F,"Shipped",'Shipments data'!H:H,"&lt;"&amp;'Supply Planning Data'!C142,'Shipments data'!S:S,"&lt;"&amp;'Supply Planning Data'!C142)</f>
        <v>0</v>
      </c>
      <c r="Q127" s="51">
        <f t="shared" si="46"/>
        <v>0</v>
      </c>
      <c r="R127" s="51">
        <f t="shared" si="49"/>
        <v>107590.67938910236</v>
      </c>
      <c r="S127" s="53"/>
      <c r="T127" s="54">
        <f t="shared" si="40"/>
        <v>400000</v>
      </c>
      <c r="U127" s="50"/>
      <c r="V127" s="40"/>
      <c r="W127" s="54">
        <f t="shared" si="41"/>
        <v>0</v>
      </c>
      <c r="X127" s="55"/>
      <c r="Y127" s="54">
        <f t="shared" si="50"/>
        <v>400000</v>
      </c>
      <c r="Z127" s="53"/>
      <c r="AA127" s="54">
        <f t="shared" si="42"/>
        <v>400000</v>
      </c>
      <c r="AB127" s="50"/>
      <c r="AC127" s="40"/>
      <c r="AD127" s="54">
        <f t="shared" si="43"/>
        <v>0</v>
      </c>
      <c r="AE127" s="55"/>
      <c r="AF127" s="79">
        <f t="shared" si="51"/>
        <v>400000</v>
      </c>
    </row>
    <row r="128" spans="1:32" x14ac:dyDescent="0.35">
      <c r="A128" s="47" t="str">
        <f>Start!C$9</f>
        <v>Niger (the)</v>
      </c>
      <c r="B128" s="48" t="str">
        <f>VLOOKUP(A128,list!B:C,2,FALSE)</f>
        <v>NER</v>
      </c>
      <c r="C128" s="78">
        <f t="shared" si="45"/>
        <v>44440</v>
      </c>
      <c r="D128" s="36" t="str">
        <f>IF(Start!$B$22="","",Start!$B$22)</f>
        <v>Sputnik V</v>
      </c>
      <c r="E128" s="36" t="str">
        <f>IFERROR(VLOOKUP(D128,Start!B$15:C$30,2,FALSE),"")</f>
        <v>Yes</v>
      </c>
      <c r="F128" s="39">
        <f t="shared" si="47"/>
        <v>152032.34388350471</v>
      </c>
      <c r="G128" s="38">
        <v>30010.243340000019</v>
      </c>
      <c r="H128" s="50">
        <v>11207.971375602499</v>
      </c>
      <c r="I128" s="39">
        <f t="shared" si="48"/>
        <v>41218.214715602517</v>
      </c>
      <c r="J128" s="40">
        <v>9.0953914160453994E-2</v>
      </c>
      <c r="K128" s="41">
        <f t="shared" ref="K128:K191" si="52">IFERROR(J128*I128,0)</f>
        <v>3748.957963090073</v>
      </c>
      <c r="L128" s="41">
        <f t="shared" si="44"/>
        <v>44967.172678692586</v>
      </c>
      <c r="M128" s="50"/>
      <c r="N128" s="51">
        <f>SUMIFS('Shipments data'!G:G,'Shipments data'!E:E,'Supply Planning Data'!D128,'Shipments data'!A:A,'Supply Planning Data'!A128,'Shipments data'!O:O,'Supply Planning Data'!C128,'Shipments data'!F:F,"Shipped")</f>
        <v>0</v>
      </c>
      <c r="O128" s="52">
        <f>SUMIFS('Shipments data'!G:G,'Shipments data'!E:E,'Supply Planning Data'!D128,'Shipments data'!A:A,'Supply Planning Data'!A128,'Shipments data'!O:O,'Supply Planning Data'!C128,'Shipments data'!F:F,"Planned")</f>
        <v>0</v>
      </c>
      <c r="P128" s="51">
        <f>SUMIFS('Shipments data'!G:G,'Shipments data'!E:E,'Supply Planning Data'!D128,'Shipments data'!A:A,'Supply Planning Data'!A128,'Shipments data'!F:F,"Shipped",'Shipments data'!H:H,"&lt;"&amp;'Supply Planning Data'!C143,'Shipments data'!S:S,"&lt;"&amp;'Supply Planning Data'!C143)</f>
        <v>0</v>
      </c>
      <c r="Q128" s="51">
        <f t="shared" si="46"/>
        <v>0</v>
      </c>
      <c r="R128" s="51">
        <f t="shared" si="49"/>
        <v>107065.17120481213</v>
      </c>
      <c r="S128" s="53"/>
      <c r="T128" s="54">
        <f t="shared" ref="T128:T191" si="53">Y113</f>
        <v>400000</v>
      </c>
      <c r="U128" s="50"/>
      <c r="V128" s="40"/>
      <c r="W128" s="54">
        <f t="shared" ref="W128:W191" si="54">IFERROR(V128*U128,0)+U128</f>
        <v>0</v>
      </c>
      <c r="X128" s="55"/>
      <c r="Y128" s="54">
        <f t="shared" si="50"/>
        <v>400000</v>
      </c>
      <c r="Z128" s="53"/>
      <c r="AA128" s="54">
        <f t="shared" ref="AA128:AA191" si="55">AF113</f>
        <v>400000</v>
      </c>
      <c r="AB128" s="50"/>
      <c r="AC128" s="40"/>
      <c r="AD128" s="54">
        <f t="shared" ref="AD128:AD191" si="56">IFERROR(AC128*AB128,0)+AB128</f>
        <v>0</v>
      </c>
      <c r="AE128" s="55"/>
      <c r="AF128" s="79">
        <f t="shared" si="51"/>
        <v>400000</v>
      </c>
    </row>
    <row r="129" spans="1:32" x14ac:dyDescent="0.35">
      <c r="A129" s="47" t="str">
        <f>Start!C$9</f>
        <v>Niger (the)</v>
      </c>
      <c r="B129" s="48" t="str">
        <f>VLOOKUP(A129,list!B:C,2,FALSE)</f>
        <v>NER</v>
      </c>
      <c r="C129" s="78">
        <f t="shared" si="45"/>
        <v>44440</v>
      </c>
      <c r="D129" s="36" t="str">
        <f>IF(Start!$B$23="","",Start!$B$23)</f>
        <v>Sputnik Light</v>
      </c>
      <c r="E129" s="36" t="str">
        <f>IFERROR(VLOOKUP(D129,Start!B$15:C$30,2,FALSE),"")</f>
        <v>Yes</v>
      </c>
      <c r="F129" s="39">
        <f t="shared" si="47"/>
        <v>151560.16724449961</v>
      </c>
      <c r="G129" s="38">
        <v>30010.243340000019</v>
      </c>
      <c r="H129" s="50">
        <v>11239.50441231</v>
      </c>
      <c r="I129" s="39">
        <f t="shared" si="48"/>
        <v>41249.747752310017</v>
      </c>
      <c r="J129" s="40">
        <v>9.1417255011040602E-2</v>
      </c>
      <c r="K129" s="41">
        <f t="shared" si="52"/>
        <v>3770.9387094140238</v>
      </c>
      <c r="L129" s="41">
        <f t="shared" si="44"/>
        <v>45020.686461724043</v>
      </c>
      <c r="M129" s="50"/>
      <c r="N129" s="51">
        <f>SUMIFS('Shipments data'!G:G,'Shipments data'!E:E,'Supply Planning Data'!D129,'Shipments data'!A:A,'Supply Planning Data'!A129,'Shipments data'!O:O,'Supply Planning Data'!C129,'Shipments data'!F:F,"Shipped")</f>
        <v>0</v>
      </c>
      <c r="O129" s="52">
        <f>SUMIFS('Shipments data'!G:G,'Shipments data'!E:E,'Supply Planning Data'!D129,'Shipments data'!A:A,'Supply Planning Data'!A129,'Shipments data'!O:O,'Supply Planning Data'!C129,'Shipments data'!F:F,"Planned")</f>
        <v>0</v>
      </c>
      <c r="P129" s="51">
        <f>SUMIFS('Shipments data'!G:G,'Shipments data'!E:E,'Supply Planning Data'!D129,'Shipments data'!A:A,'Supply Planning Data'!A129,'Shipments data'!F:F,"Shipped",'Shipments data'!H:H,"&lt;"&amp;'Supply Planning Data'!C144,'Shipments data'!S:S,"&lt;"&amp;'Supply Planning Data'!C144)</f>
        <v>0</v>
      </c>
      <c r="Q129" s="51">
        <f t="shared" si="46"/>
        <v>0</v>
      </c>
      <c r="R129" s="51">
        <f t="shared" si="49"/>
        <v>106539.48078277556</v>
      </c>
      <c r="S129" s="53"/>
      <c r="T129" s="54">
        <f t="shared" si="53"/>
        <v>400000</v>
      </c>
      <c r="U129" s="50"/>
      <c r="V129" s="40"/>
      <c r="W129" s="54">
        <f t="shared" si="54"/>
        <v>0</v>
      </c>
      <c r="X129" s="55"/>
      <c r="Y129" s="54">
        <f t="shared" si="50"/>
        <v>400000</v>
      </c>
      <c r="Z129" s="53"/>
      <c r="AA129" s="54">
        <f t="shared" si="55"/>
        <v>400000</v>
      </c>
      <c r="AB129" s="50"/>
      <c r="AC129" s="40"/>
      <c r="AD129" s="54">
        <f t="shared" si="56"/>
        <v>0</v>
      </c>
      <c r="AE129" s="55"/>
      <c r="AF129" s="79">
        <f t="shared" si="51"/>
        <v>400000</v>
      </c>
    </row>
    <row r="130" spans="1:32" hidden="1" x14ac:dyDescent="0.35">
      <c r="A130" s="47" t="str">
        <f>Start!C$9</f>
        <v>Niger (the)</v>
      </c>
      <c r="B130" s="48" t="str">
        <f>VLOOKUP(A130,list!B:C,2,FALSE)</f>
        <v>NER</v>
      </c>
      <c r="C130" s="78">
        <f t="shared" si="45"/>
        <v>44440</v>
      </c>
      <c r="D130" s="36" t="str">
        <f>IF(Start!$B$24="","",Start!$B$24)</f>
        <v/>
      </c>
      <c r="E130" s="36" t="str">
        <f>IFERROR(VLOOKUP(D130,Start!B$15:C$30,2,FALSE),"")</f>
        <v/>
      </c>
      <c r="F130" s="39">
        <f t="shared" si="47"/>
        <v>0</v>
      </c>
      <c r="G130" s="38"/>
      <c r="H130" s="50"/>
      <c r="I130" s="39">
        <f t="shared" si="48"/>
        <v>0</v>
      </c>
      <c r="J130" s="40">
        <v>9.1880595861627196E-2</v>
      </c>
      <c r="K130" s="41">
        <f t="shared" si="52"/>
        <v>0</v>
      </c>
      <c r="L130" s="41">
        <f t="shared" si="44"/>
        <v>0</v>
      </c>
      <c r="M130" s="50"/>
      <c r="N130" s="51">
        <f>SUMIFS('Shipments data'!G:G,'Shipments data'!E:E,'Supply Planning Data'!D130,'Shipments data'!A:A,'Supply Planning Data'!A130,'Shipments data'!O:O,'Supply Planning Data'!C130,'Shipments data'!F:F,"Shipped")</f>
        <v>0</v>
      </c>
      <c r="O130" s="52">
        <f>SUMIFS('Shipments data'!G:G,'Shipments data'!E:E,'Supply Planning Data'!D130,'Shipments data'!A:A,'Supply Planning Data'!A130,'Shipments data'!O:O,'Supply Planning Data'!C130,'Shipments data'!F:F,"Planned")</f>
        <v>0</v>
      </c>
      <c r="P130" s="51">
        <f>SUMIFS('Shipments data'!G:G,'Shipments data'!E:E,'Supply Planning Data'!D130,'Shipments data'!A:A,'Supply Planning Data'!A130,'Shipments data'!F:F,"Shipped",'Shipments data'!H:H,"&lt;"&amp;'Supply Planning Data'!C145,'Shipments data'!S:S,"&lt;"&amp;'Supply Planning Data'!C145)</f>
        <v>0</v>
      </c>
      <c r="Q130" s="51">
        <f t="shared" si="46"/>
        <v>0</v>
      </c>
      <c r="R130" s="51">
        <f t="shared" si="49"/>
        <v>0</v>
      </c>
      <c r="S130" s="53"/>
      <c r="T130" s="54">
        <f t="shared" si="53"/>
        <v>0</v>
      </c>
      <c r="U130" s="50"/>
      <c r="V130" s="40"/>
      <c r="W130" s="54">
        <f t="shared" si="54"/>
        <v>0</v>
      </c>
      <c r="X130" s="55"/>
      <c r="Y130" s="54">
        <f t="shared" si="50"/>
        <v>0</v>
      </c>
      <c r="Z130" s="53"/>
      <c r="AA130" s="54">
        <f t="shared" si="55"/>
        <v>0</v>
      </c>
      <c r="AB130" s="50"/>
      <c r="AC130" s="40"/>
      <c r="AD130" s="54">
        <f t="shared" si="56"/>
        <v>0</v>
      </c>
      <c r="AE130" s="55"/>
      <c r="AF130" s="79">
        <f t="shared" si="51"/>
        <v>0</v>
      </c>
    </row>
    <row r="131" spans="1:32" hidden="1" x14ac:dyDescent="0.35">
      <c r="A131" s="47" t="str">
        <f>Start!C$9</f>
        <v>Niger (the)</v>
      </c>
      <c r="B131" s="48" t="str">
        <f>VLOOKUP(A131,list!B:C,2,FALSE)</f>
        <v>NER</v>
      </c>
      <c r="C131" s="78">
        <f t="shared" si="45"/>
        <v>44440</v>
      </c>
      <c r="D131" s="36" t="str">
        <f>IF(Start!$B$25="","",Start!$B$25)</f>
        <v/>
      </c>
      <c r="E131" s="36" t="str">
        <f>IFERROR(VLOOKUP(D131,Start!B$15:C$30,2,FALSE),"")</f>
        <v/>
      </c>
      <c r="F131" s="39">
        <f t="shared" si="47"/>
        <v>0</v>
      </c>
      <c r="G131" s="38"/>
      <c r="H131" s="50"/>
      <c r="I131" s="39">
        <f t="shared" si="48"/>
        <v>0</v>
      </c>
      <c r="J131" s="40">
        <v>9.23439367122139E-2</v>
      </c>
      <c r="K131" s="41">
        <f t="shared" si="52"/>
        <v>0</v>
      </c>
      <c r="L131" s="41">
        <f t="shared" si="44"/>
        <v>0</v>
      </c>
      <c r="M131" s="50"/>
      <c r="N131" s="51">
        <f>SUMIFS('Shipments data'!G:G,'Shipments data'!E:E,'Supply Planning Data'!D131,'Shipments data'!A:A,'Supply Planning Data'!A131,'Shipments data'!O:O,'Supply Planning Data'!C131,'Shipments data'!F:F,"Shipped")</f>
        <v>0</v>
      </c>
      <c r="O131" s="52">
        <f>SUMIFS('Shipments data'!G:G,'Shipments data'!E:E,'Supply Planning Data'!D131,'Shipments data'!A:A,'Supply Planning Data'!A131,'Shipments data'!O:O,'Supply Planning Data'!C131,'Shipments data'!F:F,"Planned")</f>
        <v>0</v>
      </c>
      <c r="P131" s="51">
        <f>SUMIFS('Shipments data'!G:G,'Shipments data'!E:E,'Supply Planning Data'!D131,'Shipments data'!A:A,'Supply Planning Data'!A131,'Shipments data'!F:F,"Shipped",'Shipments data'!H:H,"&lt;"&amp;'Supply Planning Data'!C146,'Shipments data'!S:S,"&lt;"&amp;'Supply Planning Data'!C146)</f>
        <v>0</v>
      </c>
      <c r="Q131" s="51">
        <f t="shared" si="46"/>
        <v>0</v>
      </c>
      <c r="R131" s="51">
        <f t="shared" si="49"/>
        <v>0</v>
      </c>
      <c r="S131" s="53"/>
      <c r="T131" s="54">
        <f t="shared" si="53"/>
        <v>0</v>
      </c>
      <c r="U131" s="50"/>
      <c r="V131" s="40"/>
      <c r="W131" s="54">
        <f t="shared" si="54"/>
        <v>0</v>
      </c>
      <c r="X131" s="55"/>
      <c r="Y131" s="54">
        <f t="shared" si="50"/>
        <v>0</v>
      </c>
      <c r="Z131" s="53"/>
      <c r="AA131" s="54">
        <f t="shared" si="55"/>
        <v>0</v>
      </c>
      <c r="AB131" s="50"/>
      <c r="AC131" s="40"/>
      <c r="AD131" s="54">
        <f t="shared" si="56"/>
        <v>0</v>
      </c>
      <c r="AE131" s="55"/>
      <c r="AF131" s="79">
        <f t="shared" si="51"/>
        <v>0</v>
      </c>
    </row>
    <row r="132" spans="1:32" hidden="1" x14ac:dyDescent="0.35">
      <c r="A132" s="47" t="str">
        <f>Start!C$9</f>
        <v>Niger (the)</v>
      </c>
      <c r="B132" s="48" t="str">
        <f>VLOOKUP(A132,list!B:C,2,FALSE)</f>
        <v>NER</v>
      </c>
      <c r="C132" s="78">
        <f t="shared" si="45"/>
        <v>44440</v>
      </c>
      <c r="D132" s="36" t="str">
        <f>IF(Start!$B$26="","",Start!$B$26)</f>
        <v/>
      </c>
      <c r="E132" s="36" t="str">
        <f>IFERROR(VLOOKUP(D132,Start!B$15:C$30,2,FALSE),"")</f>
        <v/>
      </c>
      <c r="F132" s="39">
        <f t="shared" si="47"/>
        <v>0</v>
      </c>
      <c r="G132" s="38"/>
      <c r="H132" s="50"/>
      <c r="I132" s="39">
        <f t="shared" si="48"/>
        <v>0</v>
      </c>
      <c r="J132" s="40">
        <v>9.2807277562800494E-2</v>
      </c>
      <c r="K132" s="41">
        <f t="shared" si="52"/>
        <v>0</v>
      </c>
      <c r="L132" s="41">
        <f t="shared" si="44"/>
        <v>0</v>
      </c>
      <c r="M132" s="50"/>
      <c r="N132" s="51">
        <f>SUMIFS('Shipments data'!G:G,'Shipments data'!E:E,'Supply Planning Data'!D132,'Shipments data'!A:A,'Supply Planning Data'!A132,'Shipments data'!O:O,'Supply Planning Data'!C132,'Shipments data'!F:F,"Shipped")</f>
        <v>0</v>
      </c>
      <c r="O132" s="52">
        <f>SUMIFS('Shipments data'!G:G,'Shipments data'!E:E,'Supply Planning Data'!D132,'Shipments data'!A:A,'Supply Planning Data'!A132,'Shipments data'!O:O,'Supply Planning Data'!C132,'Shipments data'!F:F,"Planned")</f>
        <v>0</v>
      </c>
      <c r="P132" s="51">
        <f>SUMIFS('Shipments data'!G:G,'Shipments data'!E:E,'Supply Planning Data'!D132,'Shipments data'!A:A,'Supply Planning Data'!A132,'Shipments data'!F:F,"Shipped",'Shipments data'!H:H,"&lt;"&amp;'Supply Planning Data'!C147,'Shipments data'!S:S,"&lt;"&amp;'Supply Planning Data'!C147)</f>
        <v>0</v>
      </c>
      <c r="Q132" s="51">
        <f t="shared" si="46"/>
        <v>0</v>
      </c>
      <c r="R132" s="51">
        <f t="shared" si="49"/>
        <v>0</v>
      </c>
      <c r="S132" s="53"/>
      <c r="T132" s="54">
        <f t="shared" si="53"/>
        <v>0</v>
      </c>
      <c r="U132" s="50"/>
      <c r="V132" s="40"/>
      <c r="W132" s="54">
        <f t="shared" si="54"/>
        <v>0</v>
      </c>
      <c r="X132" s="55"/>
      <c r="Y132" s="54">
        <f t="shared" si="50"/>
        <v>0</v>
      </c>
      <c r="Z132" s="53"/>
      <c r="AA132" s="54">
        <f t="shared" si="55"/>
        <v>0</v>
      </c>
      <c r="AB132" s="50"/>
      <c r="AC132" s="40"/>
      <c r="AD132" s="54">
        <f t="shared" si="56"/>
        <v>0</v>
      </c>
      <c r="AE132" s="55"/>
      <c r="AF132" s="79">
        <f t="shared" si="51"/>
        <v>0</v>
      </c>
    </row>
    <row r="133" spans="1:32" hidden="1" x14ac:dyDescent="0.35">
      <c r="A133" s="47" t="str">
        <f>Start!C$9</f>
        <v>Niger (the)</v>
      </c>
      <c r="B133" s="48" t="str">
        <f>VLOOKUP(A133,list!B:C,2,FALSE)</f>
        <v>NER</v>
      </c>
      <c r="C133" s="78">
        <f t="shared" si="45"/>
        <v>44440</v>
      </c>
      <c r="D133" s="36" t="str">
        <f>IF(Start!$B$27="","",Start!$B$27)</f>
        <v/>
      </c>
      <c r="E133" s="36" t="str">
        <f>IFERROR(VLOOKUP(D133,Start!B$15:C$30,2,FALSE),"")</f>
        <v/>
      </c>
      <c r="F133" s="39">
        <f t="shared" si="47"/>
        <v>0</v>
      </c>
      <c r="G133" s="38"/>
      <c r="H133" s="50"/>
      <c r="I133" s="39">
        <f t="shared" si="48"/>
        <v>0</v>
      </c>
      <c r="J133" s="40">
        <v>9.3270618413387199E-2</v>
      </c>
      <c r="K133" s="41">
        <f t="shared" si="52"/>
        <v>0</v>
      </c>
      <c r="L133" s="41">
        <f t="shared" si="44"/>
        <v>0</v>
      </c>
      <c r="M133" s="50"/>
      <c r="N133" s="51">
        <f>SUMIFS('Shipments data'!G:G,'Shipments data'!E:E,'Supply Planning Data'!D133,'Shipments data'!A:A,'Supply Planning Data'!A133,'Shipments data'!O:O,'Supply Planning Data'!C133,'Shipments data'!F:F,"Shipped")</f>
        <v>0</v>
      </c>
      <c r="O133" s="52">
        <f>SUMIFS('Shipments data'!G:G,'Shipments data'!E:E,'Supply Planning Data'!D133,'Shipments data'!A:A,'Supply Planning Data'!A133,'Shipments data'!O:O,'Supply Planning Data'!C133,'Shipments data'!F:F,"Planned")</f>
        <v>0</v>
      </c>
      <c r="P133" s="51">
        <f>SUMIFS('Shipments data'!G:G,'Shipments data'!E:E,'Supply Planning Data'!D133,'Shipments data'!A:A,'Supply Planning Data'!A133,'Shipments data'!F:F,"Shipped",'Shipments data'!H:H,"&lt;"&amp;'Supply Planning Data'!C148,'Shipments data'!S:S,"&lt;"&amp;'Supply Planning Data'!C148)</f>
        <v>0</v>
      </c>
      <c r="Q133" s="51">
        <f t="shared" si="46"/>
        <v>0</v>
      </c>
      <c r="R133" s="51">
        <f t="shared" si="49"/>
        <v>0</v>
      </c>
      <c r="S133" s="53"/>
      <c r="T133" s="54">
        <f t="shared" si="53"/>
        <v>0</v>
      </c>
      <c r="U133" s="50"/>
      <c r="V133" s="40"/>
      <c r="W133" s="54">
        <f t="shared" si="54"/>
        <v>0</v>
      </c>
      <c r="X133" s="55"/>
      <c r="Y133" s="54">
        <f t="shared" si="50"/>
        <v>0</v>
      </c>
      <c r="Z133" s="53"/>
      <c r="AA133" s="54">
        <f t="shared" si="55"/>
        <v>0</v>
      </c>
      <c r="AB133" s="50"/>
      <c r="AC133" s="40"/>
      <c r="AD133" s="54">
        <f t="shared" si="56"/>
        <v>0</v>
      </c>
      <c r="AE133" s="55"/>
      <c r="AF133" s="79">
        <f t="shared" si="51"/>
        <v>0</v>
      </c>
    </row>
    <row r="134" spans="1:32" hidden="1" x14ac:dyDescent="0.35">
      <c r="A134" s="47" t="str">
        <f>Start!C$9</f>
        <v>Niger (the)</v>
      </c>
      <c r="B134" s="48" t="str">
        <f>VLOOKUP(A134,list!B:C,2,FALSE)</f>
        <v>NER</v>
      </c>
      <c r="C134" s="78">
        <f t="shared" si="45"/>
        <v>44440</v>
      </c>
      <c r="D134" s="36" t="str">
        <f>IF(Start!$B$28="","",Start!$B$28)</f>
        <v/>
      </c>
      <c r="E134" s="36" t="str">
        <f>IFERROR(VLOOKUP(D134,Start!B$15:C$30,2,FALSE),"")</f>
        <v/>
      </c>
      <c r="F134" s="39">
        <f t="shared" si="47"/>
        <v>0</v>
      </c>
      <c r="G134" s="38"/>
      <c r="H134" s="50"/>
      <c r="I134" s="39">
        <f t="shared" si="48"/>
        <v>0</v>
      </c>
      <c r="J134" s="40">
        <v>9.3733959263973807E-2</v>
      </c>
      <c r="K134" s="41">
        <f t="shared" si="52"/>
        <v>0</v>
      </c>
      <c r="L134" s="41">
        <f t="shared" si="44"/>
        <v>0</v>
      </c>
      <c r="M134" s="50"/>
      <c r="N134" s="51">
        <f>SUMIFS('Shipments data'!G:G,'Shipments data'!E:E,'Supply Planning Data'!D134,'Shipments data'!A:A,'Supply Planning Data'!A134,'Shipments data'!O:O,'Supply Planning Data'!C134,'Shipments data'!F:F,"Shipped")</f>
        <v>0</v>
      </c>
      <c r="O134" s="52">
        <f>SUMIFS('Shipments data'!G:G,'Shipments data'!E:E,'Supply Planning Data'!D134,'Shipments data'!A:A,'Supply Planning Data'!A134,'Shipments data'!O:O,'Supply Planning Data'!C134,'Shipments data'!F:F,"Planned")</f>
        <v>0</v>
      </c>
      <c r="P134" s="51">
        <f>SUMIFS('Shipments data'!G:G,'Shipments data'!E:E,'Supply Planning Data'!D134,'Shipments data'!A:A,'Supply Planning Data'!A134,'Shipments data'!F:F,"Shipped",'Shipments data'!H:H,"&lt;"&amp;'Supply Planning Data'!C149,'Shipments data'!S:S,"&lt;"&amp;'Supply Planning Data'!C149)</f>
        <v>0</v>
      </c>
      <c r="Q134" s="51">
        <f t="shared" si="46"/>
        <v>0</v>
      </c>
      <c r="R134" s="51">
        <f t="shared" si="49"/>
        <v>0</v>
      </c>
      <c r="S134" s="53"/>
      <c r="T134" s="54">
        <f t="shared" si="53"/>
        <v>0</v>
      </c>
      <c r="U134" s="50"/>
      <c r="V134" s="40"/>
      <c r="W134" s="54">
        <f t="shared" si="54"/>
        <v>0</v>
      </c>
      <c r="X134" s="55"/>
      <c r="Y134" s="54">
        <f t="shared" si="50"/>
        <v>0</v>
      </c>
      <c r="Z134" s="53"/>
      <c r="AA134" s="54">
        <f t="shared" si="55"/>
        <v>0</v>
      </c>
      <c r="AB134" s="50"/>
      <c r="AC134" s="40"/>
      <c r="AD134" s="54">
        <f t="shared" si="56"/>
        <v>0</v>
      </c>
      <c r="AE134" s="55"/>
      <c r="AF134" s="79">
        <f t="shared" si="51"/>
        <v>0</v>
      </c>
    </row>
    <row r="135" spans="1:32" hidden="1" x14ac:dyDescent="0.35">
      <c r="A135" s="47" t="str">
        <f>Start!C$9</f>
        <v>Niger (the)</v>
      </c>
      <c r="B135" s="48" t="str">
        <f>VLOOKUP(A135,list!B:C,2,FALSE)</f>
        <v>NER</v>
      </c>
      <c r="C135" s="78">
        <f t="shared" si="45"/>
        <v>44440</v>
      </c>
      <c r="D135" s="36" t="str">
        <f>IF(Start!$B$29="","",Start!$B$29)</f>
        <v/>
      </c>
      <c r="E135" s="36" t="str">
        <f>IFERROR(VLOOKUP(D135,Start!B$15:C$30,2,FALSE),"")</f>
        <v/>
      </c>
      <c r="F135" s="39">
        <f t="shared" si="47"/>
        <v>0</v>
      </c>
      <c r="G135" s="38"/>
      <c r="H135" s="50"/>
      <c r="I135" s="39">
        <f t="shared" si="48"/>
        <v>0</v>
      </c>
      <c r="J135" s="40">
        <v>9.4197300114560498E-2</v>
      </c>
      <c r="K135" s="41">
        <f t="shared" si="52"/>
        <v>0</v>
      </c>
      <c r="L135" s="41">
        <f t="shared" si="44"/>
        <v>0</v>
      </c>
      <c r="M135" s="50"/>
      <c r="N135" s="51">
        <f>SUMIFS('Shipments data'!G:G,'Shipments data'!E:E,'Supply Planning Data'!D135,'Shipments data'!A:A,'Supply Planning Data'!A135,'Shipments data'!O:O,'Supply Planning Data'!C135,'Shipments data'!F:F,"Shipped")</f>
        <v>0</v>
      </c>
      <c r="O135" s="52">
        <f>SUMIFS('Shipments data'!G:G,'Shipments data'!E:E,'Supply Planning Data'!D135,'Shipments data'!A:A,'Supply Planning Data'!A135,'Shipments data'!O:O,'Supply Planning Data'!C135,'Shipments data'!F:F,"Planned")</f>
        <v>0</v>
      </c>
      <c r="P135" s="51">
        <f>SUMIFS('Shipments data'!G:G,'Shipments data'!E:E,'Supply Planning Data'!D135,'Shipments data'!A:A,'Supply Planning Data'!A135,'Shipments data'!F:F,"Shipped",'Shipments data'!H:H,"&lt;"&amp;'Supply Planning Data'!C150,'Shipments data'!S:S,"&lt;"&amp;'Supply Planning Data'!C150)</f>
        <v>0</v>
      </c>
      <c r="Q135" s="51">
        <f t="shared" si="46"/>
        <v>0</v>
      </c>
      <c r="R135" s="51">
        <f t="shared" si="49"/>
        <v>0</v>
      </c>
      <c r="S135" s="53"/>
      <c r="T135" s="54">
        <f t="shared" si="53"/>
        <v>0</v>
      </c>
      <c r="U135" s="50"/>
      <c r="V135" s="40"/>
      <c r="W135" s="54">
        <f t="shared" si="54"/>
        <v>0</v>
      </c>
      <c r="X135" s="55"/>
      <c r="Y135" s="54">
        <f t="shared" si="50"/>
        <v>0</v>
      </c>
      <c r="Z135" s="53"/>
      <c r="AA135" s="54">
        <f t="shared" si="55"/>
        <v>0</v>
      </c>
      <c r="AB135" s="50"/>
      <c r="AC135" s="40"/>
      <c r="AD135" s="54">
        <f t="shared" si="56"/>
        <v>0</v>
      </c>
      <c r="AE135" s="55"/>
      <c r="AF135" s="79">
        <f t="shared" si="51"/>
        <v>0</v>
      </c>
    </row>
    <row r="136" spans="1:32" hidden="1" x14ac:dyDescent="0.35">
      <c r="A136" s="47" t="str">
        <f>Start!C$9</f>
        <v>Niger (the)</v>
      </c>
      <c r="B136" s="56" t="str">
        <f>VLOOKUP(A136,list!B:C,2,FALSE)</f>
        <v>NER</v>
      </c>
      <c r="C136" s="78">
        <f t="shared" si="45"/>
        <v>44440</v>
      </c>
      <c r="D136" s="36" t="str">
        <f>IF(Start!$B$30="","",Start!$B$30)</f>
        <v/>
      </c>
      <c r="E136" s="36" t="str">
        <f>IFERROR(VLOOKUP(D136,Start!B$15:C$30,2,FALSE),"")</f>
        <v/>
      </c>
      <c r="F136" s="39">
        <f t="shared" si="47"/>
        <v>0</v>
      </c>
      <c r="G136" s="38"/>
      <c r="H136" s="50"/>
      <c r="I136" s="39">
        <f t="shared" si="48"/>
        <v>0</v>
      </c>
      <c r="J136" s="40">
        <v>9.4660640965147105E-2</v>
      </c>
      <c r="K136" s="41">
        <f t="shared" si="52"/>
        <v>0</v>
      </c>
      <c r="L136" s="41">
        <f t="shared" si="44"/>
        <v>0</v>
      </c>
      <c r="M136" s="50"/>
      <c r="N136" s="51">
        <f>SUMIFS('Shipments data'!G:G,'Shipments data'!E:E,'Supply Planning Data'!D136,'Shipments data'!A:A,'Supply Planning Data'!A136,'Shipments data'!O:O,'Supply Planning Data'!C136,'Shipments data'!F:F,"Shipped")</f>
        <v>0</v>
      </c>
      <c r="O136" s="52">
        <f>SUMIFS('Shipments data'!G:G,'Shipments data'!E:E,'Supply Planning Data'!D136,'Shipments data'!A:A,'Supply Planning Data'!A136,'Shipments data'!O:O,'Supply Planning Data'!C136,'Shipments data'!F:F,"Planned")</f>
        <v>0</v>
      </c>
      <c r="P136" s="51">
        <f>SUMIFS('Shipments data'!G:G,'Shipments data'!E:E,'Supply Planning Data'!D136,'Shipments data'!A:A,'Supply Planning Data'!A136,'Shipments data'!F:F,"Shipped",'Shipments data'!H:H,"&lt;"&amp;'Supply Planning Data'!C151,'Shipments data'!S:S,"&lt;"&amp;'Supply Planning Data'!C151)</f>
        <v>0</v>
      </c>
      <c r="Q136" s="51">
        <f t="shared" si="46"/>
        <v>0</v>
      </c>
      <c r="R136" s="51">
        <f t="shared" si="49"/>
        <v>0</v>
      </c>
      <c r="S136" s="53"/>
      <c r="T136" s="54">
        <f t="shared" si="53"/>
        <v>0</v>
      </c>
      <c r="U136" s="50"/>
      <c r="V136" s="40"/>
      <c r="W136" s="54">
        <f t="shared" si="54"/>
        <v>0</v>
      </c>
      <c r="X136" s="55"/>
      <c r="Y136" s="54">
        <f t="shared" si="50"/>
        <v>0</v>
      </c>
      <c r="Z136" s="53"/>
      <c r="AA136" s="54">
        <f t="shared" si="55"/>
        <v>0</v>
      </c>
      <c r="AB136" s="50"/>
      <c r="AC136" s="40"/>
      <c r="AD136" s="54">
        <f t="shared" si="56"/>
        <v>0</v>
      </c>
      <c r="AE136" s="55"/>
      <c r="AF136" s="79">
        <f t="shared" si="51"/>
        <v>0</v>
      </c>
    </row>
    <row r="137" spans="1:32" x14ac:dyDescent="0.35">
      <c r="A137" s="58" t="str">
        <f>Start!C$9</f>
        <v>Niger (the)</v>
      </c>
      <c r="B137" s="59" t="str">
        <f>VLOOKUP(A137,list!B:C,2,FALSE)</f>
        <v>NER</v>
      </c>
      <c r="C137" s="60">
        <f t="shared" si="45"/>
        <v>44470</v>
      </c>
      <c r="D137" s="59" t="str">
        <f>IF(Start!$B$16="","",Start!$B$16)</f>
        <v>Pfizer</v>
      </c>
      <c r="E137" s="59" t="str">
        <f>IFERROR(VLOOKUP(D137,Start!B$15:C$30,2,FALSE),"")</f>
        <v>Yes</v>
      </c>
      <c r="F137" s="62">
        <f t="shared" si="47"/>
        <v>0</v>
      </c>
      <c r="G137" s="61">
        <v>23579.476910000019</v>
      </c>
      <c r="H137" s="61">
        <v>11491.7687059696</v>
      </c>
      <c r="I137" s="62">
        <f t="shared" si="48"/>
        <v>35071.245615969616</v>
      </c>
      <c r="J137" s="63">
        <v>9.5123981815733796E-2</v>
      </c>
      <c r="K137" s="64">
        <f t="shared" si="52"/>
        <v>3336.1165302286272</v>
      </c>
      <c r="L137" s="64">
        <f t="shared" si="44"/>
        <v>38407.36214619824</v>
      </c>
      <c r="M137" s="61"/>
      <c r="N137" s="64">
        <f>SUMIFS('Shipments data'!G:G,'Shipments data'!E:E,'Supply Planning Data'!D137,'Shipments data'!A:A,'Supply Planning Data'!A137,'Shipments data'!O:O,'Supply Planning Data'!C137,'Shipments data'!F:F,"Shipped")</f>
        <v>0</v>
      </c>
      <c r="O137" s="65">
        <f>SUMIFS('Shipments data'!G:G,'Shipments data'!E:E,'Supply Planning Data'!D137,'Shipments data'!A:A,'Supply Planning Data'!A137,'Shipments data'!O:O,'Supply Planning Data'!C137,'Shipments data'!F:F,"Planned")</f>
        <v>0</v>
      </c>
      <c r="P137" s="64">
        <f>SUMIFS('Shipments data'!G:G,'Shipments data'!E:E,'Supply Planning Data'!D137,'Shipments data'!A:A,'Supply Planning Data'!A137,'Shipments data'!F:F,"Shipped",'Shipments data'!H:H,"&lt;"&amp;'Supply Planning Data'!C152,'Shipments data'!S:S,"&lt;"&amp;'Supply Planning Data'!C152)</f>
        <v>0</v>
      </c>
      <c r="Q137" s="64">
        <f t="shared" si="46"/>
        <v>0</v>
      </c>
      <c r="R137" s="64">
        <f t="shared" si="49"/>
        <v>0</v>
      </c>
      <c r="S137" s="66"/>
      <c r="T137" s="62">
        <f t="shared" si="53"/>
        <v>200000</v>
      </c>
      <c r="U137" s="61"/>
      <c r="V137" s="63"/>
      <c r="W137" s="62">
        <f t="shared" si="54"/>
        <v>0</v>
      </c>
      <c r="X137" s="67"/>
      <c r="Y137" s="62">
        <f t="shared" si="50"/>
        <v>200000</v>
      </c>
      <c r="Z137" s="66"/>
      <c r="AA137" s="62">
        <f t="shared" si="55"/>
        <v>200000</v>
      </c>
      <c r="AB137" s="61"/>
      <c r="AC137" s="63"/>
      <c r="AD137" s="62">
        <f t="shared" si="56"/>
        <v>0</v>
      </c>
      <c r="AE137" s="67"/>
      <c r="AF137" s="68">
        <f t="shared" si="51"/>
        <v>200000</v>
      </c>
    </row>
    <row r="138" spans="1:32" x14ac:dyDescent="0.35">
      <c r="A138" s="58" t="str">
        <f>Start!C$9</f>
        <v>Niger (the)</v>
      </c>
      <c r="B138" s="69" t="str">
        <f>VLOOKUP(A138,list!B:C,2,FALSE)</f>
        <v>NER</v>
      </c>
      <c r="C138" s="60">
        <f t="shared" si="45"/>
        <v>44470</v>
      </c>
      <c r="D138" s="69" t="str">
        <f>IF(Start!$B$17="","",Start!$B$17)</f>
        <v>Moderna</v>
      </c>
      <c r="E138" s="69" t="str">
        <f>IFERROR(VLOOKUP(D138,Start!B$15:C$30,2,FALSE),"")</f>
        <v>Yes</v>
      </c>
      <c r="F138" s="62">
        <f t="shared" si="47"/>
        <v>38542.424373905807</v>
      </c>
      <c r="G138" s="61">
        <v>28295.372292000022</v>
      </c>
      <c r="H138" s="61">
        <v>11523.3017426771</v>
      </c>
      <c r="I138" s="62">
        <f t="shared" si="48"/>
        <v>39818.674034677126</v>
      </c>
      <c r="J138" s="63">
        <v>9.5587322666320404E-2</v>
      </c>
      <c r="K138" s="64">
        <f t="shared" si="52"/>
        <v>3806.1604430977168</v>
      </c>
      <c r="L138" s="64">
        <f t="shared" si="44"/>
        <v>43624.834477774843</v>
      </c>
      <c r="M138" s="71"/>
      <c r="N138" s="70">
        <f>SUMIFS('Shipments data'!G:G,'Shipments data'!E:E,'Supply Planning Data'!D138,'Shipments data'!A:A,'Supply Planning Data'!A138,'Shipments data'!O:O,'Supply Planning Data'!C138,'Shipments data'!F:F,"Shipped")</f>
        <v>0</v>
      </c>
      <c r="O138" s="72">
        <f>SUMIFS('Shipments data'!G:G,'Shipments data'!E:E,'Supply Planning Data'!D138,'Shipments data'!A:A,'Supply Planning Data'!A138,'Shipments data'!O:O,'Supply Planning Data'!C138,'Shipments data'!F:F,"Planned")</f>
        <v>0</v>
      </c>
      <c r="P138" s="70">
        <f>SUMIFS('Shipments data'!G:G,'Shipments data'!E:E,'Supply Planning Data'!D138,'Shipments data'!A:A,'Supply Planning Data'!A138,'Shipments data'!F:F,"Shipped",'Shipments data'!H:H,"&lt;"&amp;'Supply Planning Data'!C153,'Shipments data'!S:S,"&lt;"&amp;'Supply Planning Data'!C153)</f>
        <v>0</v>
      </c>
      <c r="Q138" s="70">
        <f t="shared" si="46"/>
        <v>0</v>
      </c>
      <c r="R138" s="70">
        <f t="shared" si="49"/>
        <v>0</v>
      </c>
      <c r="S138" s="53"/>
      <c r="T138" s="73">
        <f t="shared" si="53"/>
        <v>300000</v>
      </c>
      <c r="U138" s="71"/>
      <c r="V138" s="63"/>
      <c r="W138" s="73">
        <f t="shared" si="54"/>
        <v>0</v>
      </c>
      <c r="X138" s="74"/>
      <c r="Y138" s="73">
        <f t="shared" si="50"/>
        <v>300000</v>
      </c>
      <c r="Z138" s="53"/>
      <c r="AA138" s="73">
        <f t="shared" si="55"/>
        <v>300000</v>
      </c>
      <c r="AB138" s="71"/>
      <c r="AC138" s="63"/>
      <c r="AD138" s="73">
        <f t="shared" si="56"/>
        <v>0</v>
      </c>
      <c r="AE138" s="74"/>
      <c r="AF138" s="75">
        <f t="shared" si="51"/>
        <v>300000</v>
      </c>
    </row>
    <row r="139" spans="1:32" x14ac:dyDescent="0.35">
      <c r="A139" s="58" t="str">
        <f>Start!C$9</f>
        <v>Niger (the)</v>
      </c>
      <c r="B139" s="69" t="str">
        <f>VLOOKUP(A139,list!B:C,2,FALSE)</f>
        <v>NER</v>
      </c>
      <c r="C139" s="60">
        <f t="shared" si="45"/>
        <v>44470</v>
      </c>
      <c r="D139" s="59" t="str">
        <f>IF(Start!$B$18="","",Start!$B$18)</f>
        <v>AstraZeneca</v>
      </c>
      <c r="E139" s="59" t="str">
        <f>IFERROR(VLOOKUP(D139,Start!B$15:C$30,2,FALSE),"")</f>
        <v>Yes</v>
      </c>
      <c r="F139" s="62">
        <f t="shared" si="47"/>
        <v>360566.11051549751</v>
      </c>
      <c r="G139" s="61">
        <v>33011.267674000024</v>
      </c>
      <c r="H139" s="61">
        <v>11554.834779384501</v>
      </c>
      <c r="I139" s="62">
        <f t="shared" si="48"/>
        <v>44566.102453384527</v>
      </c>
      <c r="J139" s="63">
        <v>9.6050663516907095E-2</v>
      </c>
      <c r="K139" s="64">
        <f t="shared" si="52"/>
        <v>4280.6037110100451</v>
      </c>
      <c r="L139" s="64">
        <f t="shared" si="44"/>
        <v>48846.706164394571</v>
      </c>
      <c r="M139" s="71"/>
      <c r="N139" s="70">
        <f>SUMIFS('Shipments data'!G:G,'Shipments data'!E:E,'Supply Planning Data'!D139,'Shipments data'!A:A,'Supply Planning Data'!A139,'Shipments data'!O:O,'Supply Planning Data'!C139,'Shipments data'!F:F,"Shipped")</f>
        <v>0</v>
      </c>
      <c r="O139" s="72">
        <f>SUMIFS('Shipments data'!G:G,'Shipments data'!E:E,'Supply Planning Data'!D139,'Shipments data'!A:A,'Supply Planning Data'!A139,'Shipments data'!O:O,'Supply Planning Data'!C139,'Shipments data'!F:F,"Planned")</f>
        <v>0</v>
      </c>
      <c r="P139" s="70">
        <f>SUMIFS('Shipments data'!G:G,'Shipments data'!E:E,'Supply Planning Data'!D139,'Shipments data'!A:A,'Supply Planning Data'!A139,'Shipments data'!F:F,"Shipped",'Shipments data'!H:H,"&lt;"&amp;'Supply Planning Data'!C154,'Shipments data'!S:S,"&lt;"&amp;'Supply Planning Data'!C154)</f>
        <v>380200</v>
      </c>
      <c r="Q139" s="70">
        <f t="shared" si="46"/>
        <v>0</v>
      </c>
      <c r="R139" s="70">
        <f t="shared" si="49"/>
        <v>311719.40435110294</v>
      </c>
      <c r="S139" s="53"/>
      <c r="T139" s="73">
        <f t="shared" si="53"/>
        <v>400000</v>
      </c>
      <c r="U139" s="71"/>
      <c r="V139" s="63"/>
      <c r="W139" s="73">
        <f t="shared" si="54"/>
        <v>0</v>
      </c>
      <c r="X139" s="74"/>
      <c r="Y139" s="73">
        <f t="shared" si="50"/>
        <v>400000</v>
      </c>
      <c r="Z139" s="53"/>
      <c r="AA139" s="73">
        <f t="shared" si="55"/>
        <v>400000</v>
      </c>
      <c r="AB139" s="71"/>
      <c r="AC139" s="63"/>
      <c r="AD139" s="73">
        <f t="shared" si="56"/>
        <v>0</v>
      </c>
      <c r="AE139" s="74"/>
      <c r="AF139" s="75">
        <f t="shared" si="51"/>
        <v>400000</v>
      </c>
    </row>
    <row r="140" spans="1:32" x14ac:dyDescent="0.35">
      <c r="A140" s="58" t="str">
        <f>Start!C$9</f>
        <v>Niger (the)</v>
      </c>
      <c r="B140" s="69" t="str">
        <f>VLOOKUP(A140,list!B:C,2,FALSE)</f>
        <v>NER</v>
      </c>
      <c r="C140" s="60">
        <f t="shared" si="45"/>
        <v>44470</v>
      </c>
      <c r="D140" s="69" t="str">
        <f>IF(Start!$B$19="","",Start!$B$19)</f>
        <v>J&amp;J</v>
      </c>
      <c r="E140" s="69" t="str">
        <f>IFERROR(VLOOKUP(D140,Start!B$15:C$30,2,FALSE),"")</f>
        <v>Yes</v>
      </c>
      <c r="F140" s="62">
        <f t="shared" si="47"/>
        <v>411041.1490444449</v>
      </c>
      <c r="G140" s="61">
        <v>33011.267674000024</v>
      </c>
      <c r="H140" s="61">
        <v>11586.367816092001</v>
      </c>
      <c r="I140" s="62">
        <f t="shared" si="48"/>
        <v>44597.635490092027</v>
      </c>
      <c r="J140" s="63">
        <v>9.6514004367493703E-2</v>
      </c>
      <c r="K140" s="64">
        <f t="shared" si="52"/>
        <v>4304.2963864706344</v>
      </c>
      <c r="L140" s="64">
        <f t="shared" si="44"/>
        <v>48901.931876562659</v>
      </c>
      <c r="M140" s="71"/>
      <c r="N140" s="70">
        <f>SUMIFS('Shipments data'!G:G,'Shipments data'!E:E,'Supply Planning Data'!D140,'Shipments data'!A:A,'Supply Planning Data'!A140,'Shipments data'!O:O,'Supply Planning Data'!C140,'Shipments data'!F:F,"Shipped")</f>
        <v>0</v>
      </c>
      <c r="O140" s="72">
        <f>SUMIFS('Shipments data'!G:G,'Shipments data'!E:E,'Supply Planning Data'!D140,'Shipments data'!A:A,'Supply Planning Data'!A140,'Shipments data'!O:O,'Supply Planning Data'!C140,'Shipments data'!F:F,"Planned")</f>
        <v>0</v>
      </c>
      <c r="P140" s="70">
        <f>SUMIFS('Shipments data'!G:G,'Shipments data'!E:E,'Supply Planning Data'!D140,'Shipments data'!A:A,'Supply Planning Data'!A140,'Shipments data'!F:F,"Shipped",'Shipments data'!H:H,"&lt;"&amp;'Supply Planning Data'!C155,'Shipments data'!S:S,"&lt;"&amp;'Supply Planning Data'!C155)</f>
        <v>0</v>
      </c>
      <c r="Q140" s="70">
        <f t="shared" si="46"/>
        <v>0</v>
      </c>
      <c r="R140" s="70">
        <f t="shared" si="49"/>
        <v>362139.21716788225</v>
      </c>
      <c r="S140" s="53"/>
      <c r="T140" s="73">
        <f t="shared" si="53"/>
        <v>400000</v>
      </c>
      <c r="U140" s="71"/>
      <c r="V140" s="63"/>
      <c r="W140" s="73">
        <f t="shared" si="54"/>
        <v>0</v>
      </c>
      <c r="X140" s="74"/>
      <c r="Y140" s="73">
        <f t="shared" si="50"/>
        <v>400000</v>
      </c>
      <c r="Z140" s="53"/>
      <c r="AA140" s="73">
        <f t="shared" si="55"/>
        <v>400000</v>
      </c>
      <c r="AB140" s="71"/>
      <c r="AC140" s="63"/>
      <c r="AD140" s="73">
        <f t="shared" si="56"/>
        <v>0</v>
      </c>
      <c r="AE140" s="74"/>
      <c r="AF140" s="75">
        <f t="shared" si="51"/>
        <v>400000</v>
      </c>
    </row>
    <row r="141" spans="1:32" x14ac:dyDescent="0.35">
      <c r="A141" s="58" t="str">
        <f>Start!C$9</f>
        <v>Niger (the)</v>
      </c>
      <c r="B141" s="69" t="str">
        <f>VLOOKUP(A141,list!B:C,2,FALSE)</f>
        <v>NER</v>
      </c>
      <c r="C141" s="60">
        <f t="shared" si="45"/>
        <v>44470</v>
      </c>
      <c r="D141" s="59" t="str">
        <f>IF(Start!$B$20="","",Start!$B$20)</f>
        <v>Sinopharm</v>
      </c>
      <c r="E141" s="59" t="str">
        <f>IFERROR(VLOOKUP(D141,Start!B$15:C$30,2,FALSE),"")</f>
        <v>Yes</v>
      </c>
      <c r="F141" s="62">
        <f t="shared" si="47"/>
        <v>620518.00533564657</v>
      </c>
      <c r="G141" s="61">
        <v>33011.267674000024</v>
      </c>
      <c r="H141" s="61">
        <v>11617.900852799399</v>
      </c>
      <c r="I141" s="62">
        <f t="shared" si="48"/>
        <v>44629.168526799425</v>
      </c>
      <c r="J141" s="63">
        <v>9.6977345218080296E-2</v>
      </c>
      <c r="K141" s="64">
        <f t="shared" si="52"/>
        <v>4328.0182830193116</v>
      </c>
      <c r="L141" s="64">
        <f t="shared" si="44"/>
        <v>48957.186809818741</v>
      </c>
      <c r="M141" s="71"/>
      <c r="N141" s="70">
        <f>SUMIFS('Shipments data'!G:G,'Shipments data'!E:E,'Supply Planning Data'!D141,'Shipments data'!A:A,'Supply Planning Data'!A141,'Shipments data'!O:O,'Supply Planning Data'!C141,'Shipments data'!F:F,"Shipped")</f>
        <v>0</v>
      </c>
      <c r="O141" s="72">
        <f>SUMIFS('Shipments data'!G:G,'Shipments data'!E:E,'Supply Planning Data'!D141,'Shipments data'!A:A,'Supply Planning Data'!A141,'Shipments data'!O:O,'Supply Planning Data'!C141,'Shipments data'!F:F,"Planned")</f>
        <v>0</v>
      </c>
      <c r="P141" s="70">
        <f>SUMIFS('Shipments data'!G:G,'Shipments data'!E:E,'Supply Planning Data'!D141,'Shipments data'!A:A,'Supply Planning Data'!A141,'Shipments data'!F:F,"Shipped",'Shipments data'!H:H,"&lt;"&amp;'Supply Planning Data'!C156,'Shipments data'!S:S,"&lt;"&amp;'Supply Planning Data'!C156)</f>
        <v>0</v>
      </c>
      <c r="Q141" s="70">
        <f t="shared" si="46"/>
        <v>0</v>
      </c>
      <c r="R141" s="70">
        <f t="shared" si="49"/>
        <v>571560.81852582784</v>
      </c>
      <c r="S141" s="53"/>
      <c r="T141" s="73">
        <f t="shared" si="53"/>
        <v>400000</v>
      </c>
      <c r="U141" s="71"/>
      <c r="V141" s="63"/>
      <c r="W141" s="73">
        <f t="shared" si="54"/>
        <v>0</v>
      </c>
      <c r="X141" s="74"/>
      <c r="Y141" s="73">
        <f t="shared" si="50"/>
        <v>400000</v>
      </c>
      <c r="Z141" s="53"/>
      <c r="AA141" s="73">
        <f t="shared" si="55"/>
        <v>400000</v>
      </c>
      <c r="AB141" s="71"/>
      <c r="AC141" s="63"/>
      <c r="AD141" s="73">
        <f t="shared" si="56"/>
        <v>0</v>
      </c>
      <c r="AE141" s="74"/>
      <c r="AF141" s="75">
        <f t="shared" si="51"/>
        <v>400000</v>
      </c>
    </row>
    <row r="142" spans="1:32" x14ac:dyDescent="0.35">
      <c r="A142" s="58" t="str">
        <f>Start!C$9</f>
        <v>Niger (the)</v>
      </c>
      <c r="B142" s="69" t="str">
        <f>VLOOKUP(A142,list!B:C,2,FALSE)</f>
        <v>NER</v>
      </c>
      <c r="C142" s="60">
        <f t="shared" si="45"/>
        <v>44470</v>
      </c>
      <c r="D142" s="69" t="str">
        <f>IF(Start!$B$21="","",Start!$B$21)</f>
        <v>Sinovac</v>
      </c>
      <c r="E142" s="69" t="str">
        <f>IFERROR(VLOOKUP(D142,Start!B$15:C$30,2,FALSE),"")</f>
        <v>Yes</v>
      </c>
      <c r="F142" s="62">
        <f t="shared" si="47"/>
        <v>107590.67938910236</v>
      </c>
      <c r="G142" s="61">
        <v>33011.267674000024</v>
      </c>
      <c r="H142" s="61">
        <v>11649.4338895069</v>
      </c>
      <c r="I142" s="62">
        <f t="shared" si="48"/>
        <v>44660.701563506926</v>
      </c>
      <c r="J142" s="63">
        <v>9.7440686068667001E-2</v>
      </c>
      <c r="K142" s="64">
        <f t="shared" si="52"/>
        <v>4351.7694006561042</v>
      </c>
      <c r="L142" s="64">
        <f t="shared" si="44"/>
        <v>49012.470964163032</v>
      </c>
      <c r="M142" s="71"/>
      <c r="N142" s="70">
        <f>SUMIFS('Shipments data'!G:G,'Shipments data'!E:E,'Supply Planning Data'!D142,'Shipments data'!A:A,'Supply Planning Data'!A142,'Shipments data'!O:O,'Supply Planning Data'!C142,'Shipments data'!F:F,"Shipped")</f>
        <v>0</v>
      </c>
      <c r="O142" s="72">
        <f>SUMIFS('Shipments data'!G:G,'Shipments data'!E:E,'Supply Planning Data'!D142,'Shipments data'!A:A,'Supply Planning Data'!A142,'Shipments data'!O:O,'Supply Planning Data'!C142,'Shipments data'!F:F,"Planned")</f>
        <v>0</v>
      </c>
      <c r="P142" s="70">
        <f>SUMIFS('Shipments data'!G:G,'Shipments data'!E:E,'Supply Planning Data'!D142,'Shipments data'!A:A,'Supply Planning Data'!A142,'Shipments data'!F:F,"Shipped",'Shipments data'!H:H,"&lt;"&amp;'Supply Planning Data'!C157,'Shipments data'!S:S,"&lt;"&amp;'Supply Planning Data'!C157)</f>
        <v>0</v>
      </c>
      <c r="Q142" s="70">
        <f t="shared" si="46"/>
        <v>0</v>
      </c>
      <c r="R142" s="70">
        <f t="shared" si="49"/>
        <v>58578.208424939323</v>
      </c>
      <c r="S142" s="53"/>
      <c r="T142" s="73">
        <f t="shared" si="53"/>
        <v>400000</v>
      </c>
      <c r="U142" s="71"/>
      <c r="V142" s="63"/>
      <c r="W142" s="73">
        <f t="shared" si="54"/>
        <v>0</v>
      </c>
      <c r="X142" s="74"/>
      <c r="Y142" s="73">
        <f t="shared" si="50"/>
        <v>400000</v>
      </c>
      <c r="Z142" s="53"/>
      <c r="AA142" s="73">
        <f t="shared" si="55"/>
        <v>400000</v>
      </c>
      <c r="AB142" s="71"/>
      <c r="AC142" s="63"/>
      <c r="AD142" s="73">
        <f t="shared" si="56"/>
        <v>0</v>
      </c>
      <c r="AE142" s="74"/>
      <c r="AF142" s="75">
        <f t="shared" si="51"/>
        <v>400000</v>
      </c>
    </row>
    <row r="143" spans="1:32" x14ac:dyDescent="0.35">
      <c r="A143" s="58" t="str">
        <f>Start!C$9</f>
        <v>Niger (the)</v>
      </c>
      <c r="B143" s="69" t="str">
        <f>VLOOKUP(A143,list!B:C,2,FALSE)</f>
        <v>NER</v>
      </c>
      <c r="C143" s="60">
        <f t="shared" si="45"/>
        <v>44470</v>
      </c>
      <c r="D143" s="59" t="str">
        <f>IF(Start!$B$22="","",Start!$B$22)</f>
        <v>Sputnik V</v>
      </c>
      <c r="E143" s="59" t="str">
        <f>IFERROR(VLOOKUP(D143,Start!B$15:C$30,2,FALSE),"")</f>
        <v>Yes</v>
      </c>
      <c r="F143" s="62">
        <f t="shared" si="47"/>
        <v>107065.17120481213</v>
      </c>
      <c r="G143" s="61">
        <v>33011.267674000024</v>
      </c>
      <c r="H143" s="61">
        <v>11680.9669262143</v>
      </c>
      <c r="I143" s="62">
        <f t="shared" si="48"/>
        <v>44692.234600214324</v>
      </c>
      <c r="J143" s="63">
        <v>9.7904026919253595E-2</v>
      </c>
      <c r="K143" s="64">
        <f t="shared" si="52"/>
        <v>4375.5497393809801</v>
      </c>
      <c r="L143" s="64">
        <f t="shared" si="44"/>
        <v>49067.784339595302</v>
      </c>
      <c r="M143" s="71"/>
      <c r="N143" s="70">
        <f>SUMIFS('Shipments data'!G:G,'Shipments data'!E:E,'Supply Planning Data'!D143,'Shipments data'!A:A,'Supply Planning Data'!A143,'Shipments data'!O:O,'Supply Planning Data'!C143,'Shipments data'!F:F,"Shipped")</f>
        <v>0</v>
      </c>
      <c r="O143" s="72">
        <f>SUMIFS('Shipments data'!G:G,'Shipments data'!E:E,'Supply Planning Data'!D143,'Shipments data'!A:A,'Supply Planning Data'!A143,'Shipments data'!O:O,'Supply Planning Data'!C143,'Shipments data'!F:F,"Planned")</f>
        <v>0</v>
      </c>
      <c r="P143" s="70">
        <f>SUMIFS('Shipments data'!G:G,'Shipments data'!E:E,'Supply Planning Data'!D143,'Shipments data'!A:A,'Supply Planning Data'!A143,'Shipments data'!F:F,"Shipped",'Shipments data'!H:H,"&lt;"&amp;'Supply Planning Data'!C158,'Shipments data'!S:S,"&lt;"&amp;'Supply Planning Data'!C158)</f>
        <v>0</v>
      </c>
      <c r="Q143" s="70">
        <f t="shared" si="46"/>
        <v>0</v>
      </c>
      <c r="R143" s="70">
        <f t="shared" si="49"/>
        <v>57997.386865216824</v>
      </c>
      <c r="S143" s="53"/>
      <c r="T143" s="73">
        <f t="shared" si="53"/>
        <v>400000</v>
      </c>
      <c r="U143" s="71"/>
      <c r="V143" s="63"/>
      <c r="W143" s="73">
        <f t="shared" si="54"/>
        <v>0</v>
      </c>
      <c r="X143" s="74"/>
      <c r="Y143" s="73">
        <f t="shared" si="50"/>
        <v>400000</v>
      </c>
      <c r="Z143" s="53"/>
      <c r="AA143" s="73">
        <f t="shared" si="55"/>
        <v>400000</v>
      </c>
      <c r="AB143" s="71"/>
      <c r="AC143" s="63"/>
      <c r="AD143" s="73">
        <f t="shared" si="56"/>
        <v>0</v>
      </c>
      <c r="AE143" s="74"/>
      <c r="AF143" s="75">
        <f t="shared" si="51"/>
        <v>400000</v>
      </c>
    </row>
    <row r="144" spans="1:32" x14ac:dyDescent="0.35">
      <c r="A144" s="58" t="str">
        <f>Start!C$9</f>
        <v>Niger (the)</v>
      </c>
      <c r="B144" s="69" t="str">
        <f>VLOOKUP(A144,list!B:C,2,FALSE)</f>
        <v>NER</v>
      </c>
      <c r="C144" s="60">
        <f t="shared" si="45"/>
        <v>44470</v>
      </c>
      <c r="D144" s="69" t="str">
        <f>IF(Start!$B$23="","",Start!$B$23)</f>
        <v>Sputnik Light</v>
      </c>
      <c r="E144" s="69" t="str">
        <f>IFERROR(VLOOKUP(D144,Start!B$15:C$30,2,FALSE),"")</f>
        <v>Yes</v>
      </c>
      <c r="F144" s="62">
        <f t="shared" si="47"/>
        <v>106539.48078277556</v>
      </c>
      <c r="G144" s="61">
        <v>33011.267674000024</v>
      </c>
      <c r="H144" s="61">
        <v>11712.4999629218</v>
      </c>
      <c r="I144" s="62">
        <f t="shared" si="48"/>
        <v>44723.767636921824</v>
      </c>
      <c r="J144" s="63">
        <v>9.83673677698403E-2</v>
      </c>
      <c r="K144" s="64">
        <f t="shared" si="52"/>
        <v>4399.3592991939704</v>
      </c>
      <c r="L144" s="64">
        <f t="shared" si="44"/>
        <v>49123.126936115797</v>
      </c>
      <c r="M144" s="71"/>
      <c r="N144" s="70">
        <f>SUMIFS('Shipments data'!G:G,'Shipments data'!E:E,'Supply Planning Data'!D144,'Shipments data'!A:A,'Supply Planning Data'!A144,'Shipments data'!O:O,'Supply Planning Data'!C144,'Shipments data'!F:F,"Shipped")</f>
        <v>0</v>
      </c>
      <c r="O144" s="72">
        <f>SUMIFS('Shipments data'!G:G,'Shipments data'!E:E,'Supply Planning Data'!D144,'Shipments data'!A:A,'Supply Planning Data'!A144,'Shipments data'!O:O,'Supply Planning Data'!C144,'Shipments data'!F:F,"Planned")</f>
        <v>0</v>
      </c>
      <c r="P144" s="70">
        <f>SUMIFS('Shipments data'!G:G,'Shipments data'!E:E,'Supply Planning Data'!D144,'Shipments data'!A:A,'Supply Planning Data'!A144,'Shipments data'!F:F,"Shipped",'Shipments data'!H:H,"&lt;"&amp;'Supply Planning Data'!C159,'Shipments data'!S:S,"&lt;"&amp;'Supply Planning Data'!C159)</f>
        <v>0</v>
      </c>
      <c r="Q144" s="70">
        <f t="shared" si="46"/>
        <v>0</v>
      </c>
      <c r="R144" s="70">
        <f t="shared" si="49"/>
        <v>57416.35384665976</v>
      </c>
      <c r="S144" s="53"/>
      <c r="T144" s="73">
        <f t="shared" si="53"/>
        <v>400000</v>
      </c>
      <c r="U144" s="71"/>
      <c r="V144" s="63"/>
      <c r="W144" s="73">
        <f t="shared" si="54"/>
        <v>0</v>
      </c>
      <c r="X144" s="74"/>
      <c r="Y144" s="73">
        <f t="shared" si="50"/>
        <v>400000</v>
      </c>
      <c r="Z144" s="53"/>
      <c r="AA144" s="73">
        <f t="shared" si="55"/>
        <v>400000</v>
      </c>
      <c r="AB144" s="71"/>
      <c r="AC144" s="63"/>
      <c r="AD144" s="73">
        <f t="shared" si="56"/>
        <v>0</v>
      </c>
      <c r="AE144" s="74"/>
      <c r="AF144" s="75">
        <f t="shared" si="51"/>
        <v>400000</v>
      </c>
    </row>
    <row r="145" spans="1:32" hidden="1" x14ac:dyDescent="0.35">
      <c r="A145" s="58" t="str">
        <f>Start!C$9</f>
        <v>Niger (the)</v>
      </c>
      <c r="B145" s="69" t="str">
        <f>VLOOKUP(A145,list!B:C,2,FALSE)</f>
        <v>NER</v>
      </c>
      <c r="C145" s="60">
        <f t="shared" si="45"/>
        <v>44470</v>
      </c>
      <c r="D145" s="59" t="str">
        <f>IF(Start!$B$24="","",Start!$B$24)</f>
        <v/>
      </c>
      <c r="E145" s="59" t="str">
        <f>IFERROR(VLOOKUP(D145,Start!B$15:C$30,2,FALSE),"")</f>
        <v/>
      </c>
      <c r="F145" s="62">
        <f t="shared" si="47"/>
        <v>0</v>
      </c>
      <c r="G145" s="61"/>
      <c r="H145" s="61"/>
      <c r="I145" s="62">
        <f t="shared" si="48"/>
        <v>0</v>
      </c>
      <c r="J145" s="63">
        <v>9.8830708620426894E-2</v>
      </c>
      <c r="K145" s="64">
        <f t="shared" si="52"/>
        <v>0</v>
      </c>
      <c r="L145" s="64">
        <f t="shared" si="44"/>
        <v>0</v>
      </c>
      <c r="M145" s="71"/>
      <c r="N145" s="70">
        <f>SUMIFS('Shipments data'!G:G,'Shipments data'!E:E,'Supply Planning Data'!D145,'Shipments data'!A:A,'Supply Planning Data'!A145,'Shipments data'!O:O,'Supply Planning Data'!C145,'Shipments data'!F:F,"Shipped")</f>
        <v>0</v>
      </c>
      <c r="O145" s="72">
        <f>SUMIFS('Shipments data'!G:G,'Shipments data'!E:E,'Supply Planning Data'!D145,'Shipments data'!A:A,'Supply Planning Data'!A145,'Shipments data'!O:O,'Supply Planning Data'!C145,'Shipments data'!F:F,"Planned")</f>
        <v>0</v>
      </c>
      <c r="P145" s="70">
        <f>SUMIFS('Shipments data'!G:G,'Shipments data'!E:E,'Supply Planning Data'!D145,'Shipments data'!A:A,'Supply Planning Data'!A145,'Shipments data'!F:F,"Shipped",'Shipments data'!H:H,"&lt;"&amp;'Supply Planning Data'!C160,'Shipments data'!S:S,"&lt;"&amp;'Supply Planning Data'!C160)</f>
        <v>0</v>
      </c>
      <c r="Q145" s="70">
        <f t="shared" si="46"/>
        <v>0</v>
      </c>
      <c r="R145" s="70">
        <f t="shared" si="49"/>
        <v>0</v>
      </c>
      <c r="S145" s="53"/>
      <c r="T145" s="73">
        <f t="shared" si="53"/>
        <v>0</v>
      </c>
      <c r="U145" s="71"/>
      <c r="V145" s="63"/>
      <c r="W145" s="73">
        <f t="shared" si="54"/>
        <v>0</v>
      </c>
      <c r="X145" s="74"/>
      <c r="Y145" s="73">
        <f t="shared" si="50"/>
        <v>0</v>
      </c>
      <c r="Z145" s="53"/>
      <c r="AA145" s="73">
        <f t="shared" si="55"/>
        <v>0</v>
      </c>
      <c r="AB145" s="71"/>
      <c r="AC145" s="63"/>
      <c r="AD145" s="73">
        <f t="shared" si="56"/>
        <v>0</v>
      </c>
      <c r="AE145" s="74"/>
      <c r="AF145" s="75">
        <f t="shared" si="51"/>
        <v>0</v>
      </c>
    </row>
    <row r="146" spans="1:32" hidden="1" x14ac:dyDescent="0.35">
      <c r="A146" s="58" t="str">
        <f>Start!C$9</f>
        <v>Niger (the)</v>
      </c>
      <c r="B146" s="69" t="str">
        <f>VLOOKUP(A146,list!B:C,2,FALSE)</f>
        <v>NER</v>
      </c>
      <c r="C146" s="60">
        <f t="shared" si="45"/>
        <v>44470</v>
      </c>
      <c r="D146" s="69" t="str">
        <f>IF(Start!$B$25="","",Start!$B$25)</f>
        <v/>
      </c>
      <c r="E146" s="69" t="str">
        <f>IFERROR(VLOOKUP(D146,Start!B$15:C$30,2,FALSE),"")</f>
        <v/>
      </c>
      <c r="F146" s="62">
        <f t="shared" si="47"/>
        <v>0</v>
      </c>
      <c r="G146" s="61"/>
      <c r="H146" s="61"/>
      <c r="I146" s="62">
        <f t="shared" si="48"/>
        <v>0</v>
      </c>
      <c r="J146" s="63">
        <v>9.9294049471013598E-2</v>
      </c>
      <c r="K146" s="64">
        <f t="shared" si="52"/>
        <v>0</v>
      </c>
      <c r="L146" s="64">
        <f t="shared" ref="L146:L209" si="57">SUM(I146,K146)</f>
        <v>0</v>
      </c>
      <c r="M146" s="71"/>
      <c r="N146" s="70">
        <f>SUMIFS('Shipments data'!G:G,'Shipments data'!E:E,'Supply Planning Data'!D146,'Shipments data'!A:A,'Supply Planning Data'!A146,'Shipments data'!O:O,'Supply Planning Data'!C146,'Shipments data'!F:F,"Shipped")</f>
        <v>0</v>
      </c>
      <c r="O146" s="72">
        <f>SUMIFS('Shipments data'!G:G,'Shipments data'!E:E,'Supply Planning Data'!D146,'Shipments data'!A:A,'Supply Planning Data'!A146,'Shipments data'!O:O,'Supply Planning Data'!C146,'Shipments data'!F:F,"Planned")</f>
        <v>0</v>
      </c>
      <c r="P146" s="70">
        <f>SUMIFS('Shipments data'!G:G,'Shipments data'!E:E,'Supply Planning Data'!D146,'Shipments data'!A:A,'Supply Planning Data'!A146,'Shipments data'!F:F,"Shipped",'Shipments data'!H:H,"&lt;"&amp;'Supply Planning Data'!C161,'Shipments data'!S:S,"&lt;"&amp;'Supply Planning Data'!C161)</f>
        <v>0</v>
      </c>
      <c r="Q146" s="70">
        <f t="shared" si="46"/>
        <v>0</v>
      </c>
      <c r="R146" s="70">
        <f t="shared" si="49"/>
        <v>0</v>
      </c>
      <c r="S146" s="53"/>
      <c r="T146" s="73">
        <f t="shared" si="53"/>
        <v>0</v>
      </c>
      <c r="U146" s="71"/>
      <c r="V146" s="63"/>
      <c r="W146" s="73">
        <f t="shared" si="54"/>
        <v>0</v>
      </c>
      <c r="X146" s="74"/>
      <c r="Y146" s="73">
        <f t="shared" si="50"/>
        <v>0</v>
      </c>
      <c r="Z146" s="53"/>
      <c r="AA146" s="73">
        <f t="shared" si="55"/>
        <v>0</v>
      </c>
      <c r="AB146" s="71"/>
      <c r="AC146" s="63"/>
      <c r="AD146" s="73">
        <f t="shared" si="56"/>
        <v>0</v>
      </c>
      <c r="AE146" s="74"/>
      <c r="AF146" s="75">
        <f t="shared" si="51"/>
        <v>0</v>
      </c>
    </row>
    <row r="147" spans="1:32" hidden="1" x14ac:dyDescent="0.35">
      <c r="A147" s="58" t="str">
        <f>Start!C$9</f>
        <v>Niger (the)</v>
      </c>
      <c r="B147" s="69" t="str">
        <f>VLOOKUP(A147,list!B:C,2,FALSE)</f>
        <v>NER</v>
      </c>
      <c r="C147" s="60">
        <f t="shared" si="45"/>
        <v>44470</v>
      </c>
      <c r="D147" s="59" t="str">
        <f>IF(Start!$B$26="","",Start!$B$26)</f>
        <v/>
      </c>
      <c r="E147" s="59" t="str">
        <f>IFERROR(VLOOKUP(D147,Start!B$15:C$30,2,FALSE),"")</f>
        <v/>
      </c>
      <c r="F147" s="62">
        <f t="shared" si="47"/>
        <v>0</v>
      </c>
      <c r="G147" s="61"/>
      <c r="H147" s="61"/>
      <c r="I147" s="62">
        <f t="shared" si="48"/>
        <v>0</v>
      </c>
      <c r="J147" s="63">
        <v>9.9757390321600206E-2</v>
      </c>
      <c r="K147" s="64">
        <f t="shared" si="52"/>
        <v>0</v>
      </c>
      <c r="L147" s="64">
        <f t="shared" si="57"/>
        <v>0</v>
      </c>
      <c r="M147" s="71"/>
      <c r="N147" s="70">
        <f>SUMIFS('Shipments data'!G:G,'Shipments data'!E:E,'Supply Planning Data'!D147,'Shipments data'!A:A,'Supply Planning Data'!A147,'Shipments data'!O:O,'Supply Planning Data'!C147,'Shipments data'!F:F,"Shipped")</f>
        <v>0</v>
      </c>
      <c r="O147" s="72">
        <f>SUMIFS('Shipments data'!G:G,'Shipments data'!E:E,'Supply Planning Data'!D147,'Shipments data'!A:A,'Supply Planning Data'!A147,'Shipments data'!O:O,'Supply Planning Data'!C147,'Shipments data'!F:F,"Planned")</f>
        <v>0</v>
      </c>
      <c r="P147" s="70">
        <f>SUMIFS('Shipments data'!G:G,'Shipments data'!E:E,'Supply Planning Data'!D147,'Shipments data'!A:A,'Supply Planning Data'!A147,'Shipments data'!F:F,"Shipped",'Shipments data'!H:H,"&lt;"&amp;'Supply Planning Data'!C162,'Shipments data'!S:S,"&lt;"&amp;'Supply Planning Data'!C162)</f>
        <v>0</v>
      </c>
      <c r="Q147" s="70">
        <f t="shared" si="46"/>
        <v>0</v>
      </c>
      <c r="R147" s="70">
        <f t="shared" si="49"/>
        <v>0</v>
      </c>
      <c r="S147" s="53"/>
      <c r="T147" s="73">
        <f t="shared" si="53"/>
        <v>0</v>
      </c>
      <c r="U147" s="71"/>
      <c r="V147" s="63"/>
      <c r="W147" s="73">
        <f t="shared" si="54"/>
        <v>0</v>
      </c>
      <c r="X147" s="74"/>
      <c r="Y147" s="73">
        <f t="shared" si="50"/>
        <v>0</v>
      </c>
      <c r="Z147" s="53"/>
      <c r="AA147" s="73">
        <f t="shared" si="55"/>
        <v>0</v>
      </c>
      <c r="AB147" s="71"/>
      <c r="AC147" s="63"/>
      <c r="AD147" s="73">
        <f t="shared" si="56"/>
        <v>0</v>
      </c>
      <c r="AE147" s="74"/>
      <c r="AF147" s="75">
        <f t="shared" si="51"/>
        <v>0</v>
      </c>
    </row>
    <row r="148" spans="1:32" hidden="1" x14ac:dyDescent="0.35">
      <c r="A148" s="58" t="str">
        <f>Start!C$9</f>
        <v>Niger (the)</v>
      </c>
      <c r="B148" s="69" t="str">
        <f>VLOOKUP(A148,list!B:C,2,FALSE)</f>
        <v>NER</v>
      </c>
      <c r="C148" s="60">
        <f t="shared" si="45"/>
        <v>44470</v>
      </c>
      <c r="D148" s="69" t="str">
        <f>IF(Start!$B$27="","",Start!$B$27)</f>
        <v/>
      </c>
      <c r="E148" s="69" t="str">
        <f>IFERROR(VLOOKUP(D148,Start!B$15:C$30,2,FALSE),"")</f>
        <v/>
      </c>
      <c r="F148" s="62">
        <f t="shared" si="47"/>
        <v>0</v>
      </c>
      <c r="G148" s="61"/>
      <c r="H148" s="61"/>
      <c r="I148" s="62">
        <f t="shared" si="48"/>
        <v>0</v>
      </c>
      <c r="J148" s="63">
        <v>0.10022073117218699</v>
      </c>
      <c r="K148" s="64">
        <f t="shared" si="52"/>
        <v>0</v>
      </c>
      <c r="L148" s="64">
        <f t="shared" si="57"/>
        <v>0</v>
      </c>
      <c r="M148" s="71"/>
      <c r="N148" s="70">
        <f>SUMIFS('Shipments data'!G:G,'Shipments data'!E:E,'Supply Planning Data'!D148,'Shipments data'!A:A,'Supply Planning Data'!A148,'Shipments data'!O:O,'Supply Planning Data'!C148,'Shipments data'!F:F,"Shipped")</f>
        <v>0</v>
      </c>
      <c r="O148" s="72">
        <f>SUMIFS('Shipments data'!G:G,'Shipments data'!E:E,'Supply Planning Data'!D148,'Shipments data'!A:A,'Supply Planning Data'!A148,'Shipments data'!O:O,'Supply Planning Data'!C148,'Shipments data'!F:F,"Planned")</f>
        <v>0</v>
      </c>
      <c r="P148" s="70">
        <f>SUMIFS('Shipments data'!G:G,'Shipments data'!E:E,'Supply Planning Data'!D148,'Shipments data'!A:A,'Supply Planning Data'!A148,'Shipments data'!F:F,"Shipped",'Shipments data'!H:H,"&lt;"&amp;'Supply Planning Data'!C163,'Shipments data'!S:S,"&lt;"&amp;'Supply Planning Data'!C163)</f>
        <v>0</v>
      </c>
      <c r="Q148" s="70">
        <f t="shared" si="46"/>
        <v>0</v>
      </c>
      <c r="R148" s="70">
        <f t="shared" si="49"/>
        <v>0</v>
      </c>
      <c r="S148" s="53"/>
      <c r="T148" s="73">
        <f t="shared" si="53"/>
        <v>0</v>
      </c>
      <c r="U148" s="71"/>
      <c r="V148" s="63"/>
      <c r="W148" s="73">
        <f t="shared" si="54"/>
        <v>0</v>
      </c>
      <c r="X148" s="74"/>
      <c r="Y148" s="73">
        <f t="shared" si="50"/>
        <v>0</v>
      </c>
      <c r="Z148" s="53"/>
      <c r="AA148" s="73">
        <f t="shared" si="55"/>
        <v>0</v>
      </c>
      <c r="AB148" s="71"/>
      <c r="AC148" s="63"/>
      <c r="AD148" s="73">
        <f t="shared" si="56"/>
        <v>0</v>
      </c>
      <c r="AE148" s="74"/>
      <c r="AF148" s="75">
        <f t="shared" si="51"/>
        <v>0</v>
      </c>
    </row>
    <row r="149" spans="1:32" hidden="1" x14ac:dyDescent="0.35">
      <c r="A149" s="58" t="str">
        <f>Start!C$9</f>
        <v>Niger (the)</v>
      </c>
      <c r="B149" s="69" t="str">
        <f>VLOOKUP(A149,list!B:C,2,FALSE)</f>
        <v>NER</v>
      </c>
      <c r="C149" s="60">
        <f t="shared" si="45"/>
        <v>44470</v>
      </c>
      <c r="D149" s="59" t="str">
        <f>IF(Start!$B$28="","",Start!$B$28)</f>
        <v/>
      </c>
      <c r="E149" s="59" t="str">
        <f>IFERROR(VLOOKUP(D149,Start!B$15:C$30,2,FALSE),"")</f>
        <v/>
      </c>
      <c r="F149" s="62">
        <f t="shared" si="47"/>
        <v>0</v>
      </c>
      <c r="G149" s="61"/>
      <c r="H149" s="61"/>
      <c r="I149" s="62">
        <f t="shared" si="48"/>
        <v>0</v>
      </c>
      <c r="J149" s="63">
        <v>0.10068407202277301</v>
      </c>
      <c r="K149" s="64">
        <f t="shared" si="52"/>
        <v>0</v>
      </c>
      <c r="L149" s="64">
        <f t="shared" si="57"/>
        <v>0</v>
      </c>
      <c r="M149" s="71"/>
      <c r="N149" s="70">
        <f>SUMIFS('Shipments data'!G:G,'Shipments data'!E:E,'Supply Planning Data'!D149,'Shipments data'!A:A,'Supply Planning Data'!A149,'Shipments data'!O:O,'Supply Planning Data'!C149,'Shipments data'!F:F,"Shipped")</f>
        <v>0</v>
      </c>
      <c r="O149" s="72">
        <f>SUMIFS('Shipments data'!G:G,'Shipments data'!E:E,'Supply Planning Data'!D149,'Shipments data'!A:A,'Supply Planning Data'!A149,'Shipments data'!O:O,'Supply Planning Data'!C149,'Shipments data'!F:F,"Planned")</f>
        <v>0</v>
      </c>
      <c r="P149" s="70">
        <f>SUMIFS('Shipments data'!G:G,'Shipments data'!E:E,'Supply Planning Data'!D149,'Shipments data'!A:A,'Supply Planning Data'!A149,'Shipments data'!F:F,"Shipped",'Shipments data'!H:H,"&lt;"&amp;'Supply Planning Data'!C164,'Shipments data'!S:S,"&lt;"&amp;'Supply Planning Data'!C164)</f>
        <v>0</v>
      </c>
      <c r="Q149" s="70">
        <f t="shared" si="46"/>
        <v>0</v>
      </c>
      <c r="R149" s="70">
        <f t="shared" si="49"/>
        <v>0</v>
      </c>
      <c r="S149" s="53"/>
      <c r="T149" s="73">
        <f t="shared" si="53"/>
        <v>0</v>
      </c>
      <c r="U149" s="71"/>
      <c r="V149" s="63"/>
      <c r="W149" s="73">
        <f t="shared" si="54"/>
        <v>0</v>
      </c>
      <c r="X149" s="74"/>
      <c r="Y149" s="73">
        <f t="shared" si="50"/>
        <v>0</v>
      </c>
      <c r="Z149" s="53"/>
      <c r="AA149" s="73">
        <f t="shared" si="55"/>
        <v>0</v>
      </c>
      <c r="AB149" s="71"/>
      <c r="AC149" s="63"/>
      <c r="AD149" s="73">
        <f t="shared" si="56"/>
        <v>0</v>
      </c>
      <c r="AE149" s="74"/>
      <c r="AF149" s="75">
        <f t="shared" si="51"/>
        <v>0</v>
      </c>
    </row>
    <row r="150" spans="1:32" hidden="1" x14ac:dyDescent="0.35">
      <c r="A150" s="58" t="str">
        <f>Start!C$9</f>
        <v>Niger (the)</v>
      </c>
      <c r="B150" s="69" t="str">
        <f>VLOOKUP(A150,list!B:C,2,FALSE)</f>
        <v>NER</v>
      </c>
      <c r="C150" s="60">
        <f t="shared" si="45"/>
        <v>44470</v>
      </c>
      <c r="D150" s="69" t="str">
        <f>IF(Start!$B$29="","",Start!$B$29)</f>
        <v/>
      </c>
      <c r="E150" s="69" t="str">
        <f>IFERROR(VLOOKUP(D150,Start!B$15:C$30,2,FALSE),"")</f>
        <v/>
      </c>
      <c r="F150" s="62">
        <f t="shared" si="47"/>
        <v>0</v>
      </c>
      <c r="G150" s="61"/>
      <c r="H150" s="61"/>
      <c r="I150" s="62">
        <f t="shared" si="48"/>
        <v>0</v>
      </c>
      <c r="J150" s="63">
        <v>0.10114741287336</v>
      </c>
      <c r="K150" s="64">
        <f t="shared" si="52"/>
        <v>0</v>
      </c>
      <c r="L150" s="64">
        <f t="shared" si="57"/>
        <v>0</v>
      </c>
      <c r="M150" s="71"/>
      <c r="N150" s="70">
        <f>SUMIFS('Shipments data'!G:G,'Shipments data'!E:E,'Supply Planning Data'!D150,'Shipments data'!A:A,'Supply Planning Data'!A150,'Shipments data'!O:O,'Supply Planning Data'!C150,'Shipments data'!F:F,"Shipped")</f>
        <v>0</v>
      </c>
      <c r="O150" s="72">
        <f>SUMIFS('Shipments data'!G:G,'Shipments data'!E:E,'Supply Planning Data'!D150,'Shipments data'!A:A,'Supply Planning Data'!A150,'Shipments data'!O:O,'Supply Planning Data'!C150,'Shipments data'!F:F,"Planned")</f>
        <v>0</v>
      </c>
      <c r="P150" s="70">
        <f>SUMIFS('Shipments data'!G:G,'Shipments data'!E:E,'Supply Planning Data'!D150,'Shipments data'!A:A,'Supply Planning Data'!A150,'Shipments data'!F:F,"Shipped",'Shipments data'!H:H,"&lt;"&amp;'Supply Planning Data'!C165,'Shipments data'!S:S,"&lt;"&amp;'Supply Planning Data'!C165)</f>
        <v>0</v>
      </c>
      <c r="Q150" s="70">
        <f t="shared" si="46"/>
        <v>0</v>
      </c>
      <c r="R150" s="70">
        <f t="shared" si="49"/>
        <v>0</v>
      </c>
      <c r="S150" s="53"/>
      <c r="T150" s="73">
        <f t="shared" si="53"/>
        <v>0</v>
      </c>
      <c r="U150" s="71"/>
      <c r="V150" s="63"/>
      <c r="W150" s="73">
        <f t="shared" si="54"/>
        <v>0</v>
      </c>
      <c r="X150" s="74"/>
      <c r="Y150" s="73">
        <f t="shared" si="50"/>
        <v>0</v>
      </c>
      <c r="Z150" s="53"/>
      <c r="AA150" s="73">
        <f t="shared" si="55"/>
        <v>0</v>
      </c>
      <c r="AB150" s="71"/>
      <c r="AC150" s="63"/>
      <c r="AD150" s="73">
        <f t="shared" si="56"/>
        <v>0</v>
      </c>
      <c r="AE150" s="74"/>
      <c r="AF150" s="75">
        <f t="shared" si="51"/>
        <v>0</v>
      </c>
    </row>
    <row r="151" spans="1:32" hidden="1" x14ac:dyDescent="0.35">
      <c r="A151" s="76" t="str">
        <f>Start!C$9</f>
        <v>Niger (the)</v>
      </c>
      <c r="B151" s="77" t="str">
        <f>VLOOKUP(A151,list!B:C,2,FALSE)</f>
        <v>NER</v>
      </c>
      <c r="C151" s="60">
        <f t="shared" si="45"/>
        <v>44470</v>
      </c>
      <c r="D151" s="59" t="str">
        <f>IF(Start!$B$30="","",Start!$B$30)</f>
        <v/>
      </c>
      <c r="E151" s="59" t="str">
        <f>IFERROR(VLOOKUP(D151,Start!B$15:C$30,2,FALSE),"")</f>
        <v/>
      </c>
      <c r="F151" s="62">
        <f t="shared" si="47"/>
        <v>0</v>
      </c>
      <c r="G151" s="61"/>
      <c r="H151" s="61"/>
      <c r="I151" s="62">
        <f t="shared" si="48"/>
        <v>0</v>
      </c>
      <c r="J151" s="63">
        <v>0.101610753723947</v>
      </c>
      <c r="K151" s="64">
        <f t="shared" si="52"/>
        <v>0</v>
      </c>
      <c r="L151" s="64">
        <f t="shared" si="57"/>
        <v>0</v>
      </c>
      <c r="M151" s="71"/>
      <c r="N151" s="70">
        <f>SUMIFS('Shipments data'!G:G,'Shipments data'!E:E,'Supply Planning Data'!D151,'Shipments data'!A:A,'Supply Planning Data'!A151,'Shipments data'!O:O,'Supply Planning Data'!C151,'Shipments data'!F:F,"Shipped")</f>
        <v>0</v>
      </c>
      <c r="O151" s="72">
        <f>SUMIFS('Shipments data'!G:G,'Shipments data'!E:E,'Supply Planning Data'!D151,'Shipments data'!A:A,'Supply Planning Data'!A151,'Shipments data'!O:O,'Supply Planning Data'!C151,'Shipments data'!F:F,"Planned")</f>
        <v>0</v>
      </c>
      <c r="P151" s="70">
        <f>SUMIFS('Shipments data'!G:G,'Shipments data'!E:E,'Supply Planning Data'!D151,'Shipments data'!A:A,'Supply Planning Data'!A151,'Shipments data'!F:F,"Shipped",'Shipments data'!H:H,"&lt;"&amp;'Supply Planning Data'!C166,'Shipments data'!S:S,"&lt;"&amp;'Supply Planning Data'!C166)</f>
        <v>0</v>
      </c>
      <c r="Q151" s="70">
        <f t="shared" si="46"/>
        <v>0</v>
      </c>
      <c r="R151" s="70">
        <f t="shared" si="49"/>
        <v>0</v>
      </c>
      <c r="S151" s="53"/>
      <c r="T151" s="73">
        <f t="shared" si="53"/>
        <v>0</v>
      </c>
      <c r="U151" s="71"/>
      <c r="V151" s="63"/>
      <c r="W151" s="73">
        <f t="shared" si="54"/>
        <v>0</v>
      </c>
      <c r="X151" s="74"/>
      <c r="Y151" s="73">
        <f t="shared" si="50"/>
        <v>0</v>
      </c>
      <c r="Z151" s="53"/>
      <c r="AA151" s="73">
        <f t="shared" si="55"/>
        <v>0</v>
      </c>
      <c r="AB151" s="71"/>
      <c r="AC151" s="63"/>
      <c r="AD151" s="73">
        <f t="shared" si="56"/>
        <v>0</v>
      </c>
      <c r="AE151" s="74"/>
      <c r="AF151" s="75">
        <f t="shared" si="51"/>
        <v>0</v>
      </c>
    </row>
    <row r="152" spans="1:32" x14ac:dyDescent="0.35">
      <c r="A152" s="35" t="str">
        <f>Start!C$9</f>
        <v>Niger (the)</v>
      </c>
      <c r="B152" s="36" t="str">
        <f>VLOOKUP(A152,list!B:C,2,FALSE)</f>
        <v>NER</v>
      </c>
      <c r="C152" s="78">
        <f t="shared" si="45"/>
        <v>44501</v>
      </c>
      <c r="D152" s="36" t="str">
        <f>IF(Start!$B$16="","",Start!$B$16)</f>
        <v>Pfizer</v>
      </c>
      <c r="E152" s="36" t="str">
        <f>IFERROR(VLOOKUP(D152,Start!B$15:C$30,2,FALSE),"")</f>
        <v>Yes</v>
      </c>
      <c r="F152" s="39">
        <f>R137</f>
        <v>0</v>
      </c>
      <c r="G152" s="38">
        <v>25937.424601000024</v>
      </c>
      <c r="H152" s="38">
        <v>11964.7642565814</v>
      </c>
      <c r="I152" s="39">
        <f t="shared" si="48"/>
        <v>37902.188857581423</v>
      </c>
      <c r="J152" s="40">
        <v>0.10207409457453299</v>
      </c>
      <c r="K152" s="41">
        <f t="shared" si="52"/>
        <v>3868.8316100305769</v>
      </c>
      <c r="L152" s="41">
        <f t="shared" si="57"/>
        <v>41771.020467611997</v>
      </c>
      <c r="M152" s="38"/>
      <c r="N152" s="41">
        <f>SUMIFS('Shipments data'!G:G,'Shipments data'!E:E,'Supply Planning Data'!D152,'Shipments data'!A:A,'Supply Planning Data'!A152,'Shipments data'!O:O,'Supply Planning Data'!C152,'Shipments data'!F:F,"Shipped")</f>
        <v>0</v>
      </c>
      <c r="O152" s="42">
        <f>SUMIFS('Shipments data'!G:G,'Shipments data'!E:E,'Supply Planning Data'!D152,'Shipments data'!A:A,'Supply Planning Data'!A152,'Shipments data'!O:O,'Supply Planning Data'!C152,'Shipments data'!F:F,"Planned")</f>
        <v>0</v>
      </c>
      <c r="P152" s="41">
        <f>SUMIFS('Shipments data'!G:G,'Shipments data'!E:E,'Supply Planning Data'!D152,'Shipments data'!A:A,'Supply Planning Data'!A152,'Shipments data'!F:F,"Shipped",'Shipments data'!H:H,"&lt;"&amp;'Supply Planning Data'!C167,'Shipments data'!S:S,"&lt;"&amp;'Supply Planning Data'!C167)</f>
        <v>0</v>
      </c>
      <c r="Q152" s="41">
        <f t="shared" si="46"/>
        <v>0</v>
      </c>
      <c r="R152" s="41">
        <f t="shared" si="49"/>
        <v>0</v>
      </c>
      <c r="S152" s="66"/>
      <c r="T152" s="39">
        <f t="shared" si="53"/>
        <v>200000</v>
      </c>
      <c r="U152" s="38"/>
      <c r="V152" s="40"/>
      <c r="W152" s="39">
        <f t="shared" si="54"/>
        <v>0</v>
      </c>
      <c r="X152" s="44"/>
      <c r="Y152" s="39">
        <f t="shared" si="50"/>
        <v>200000</v>
      </c>
      <c r="Z152" s="66"/>
      <c r="AA152" s="39">
        <f t="shared" si="55"/>
        <v>200000</v>
      </c>
      <c r="AB152" s="38"/>
      <c r="AC152" s="40"/>
      <c r="AD152" s="39">
        <f t="shared" si="56"/>
        <v>0</v>
      </c>
      <c r="AE152" s="44"/>
      <c r="AF152" s="45">
        <f t="shared" si="51"/>
        <v>200000</v>
      </c>
    </row>
    <row r="153" spans="1:32" x14ac:dyDescent="0.35">
      <c r="A153" s="47" t="str">
        <f>Start!C$9</f>
        <v>Niger (the)</v>
      </c>
      <c r="B153" s="48" t="str">
        <f>VLOOKUP(A153,list!B:C,2,FALSE)</f>
        <v>NER</v>
      </c>
      <c r="C153" s="78">
        <f t="shared" si="45"/>
        <v>44501</v>
      </c>
      <c r="D153" s="36" t="str">
        <f>IF(Start!$B$17="","",Start!$B$17)</f>
        <v>Moderna</v>
      </c>
      <c r="E153" s="36" t="str">
        <f>IFERROR(VLOOKUP(D153,Start!B$15:C$30,2,FALSE),"")</f>
        <v>Yes</v>
      </c>
      <c r="F153" s="39">
        <f t="shared" si="47"/>
        <v>0</v>
      </c>
      <c r="G153" s="38">
        <v>31124.909521200025</v>
      </c>
      <c r="H153" s="50">
        <v>11996.297293288801</v>
      </c>
      <c r="I153" s="39">
        <f t="shared" si="48"/>
        <v>43121.206814488825</v>
      </c>
      <c r="J153" s="40">
        <v>0.10253743542512</v>
      </c>
      <c r="K153" s="41">
        <f t="shared" si="52"/>
        <v>4421.5379591938927</v>
      </c>
      <c r="L153" s="41">
        <f t="shared" si="57"/>
        <v>47542.744773682716</v>
      </c>
      <c r="M153" s="50"/>
      <c r="N153" s="51">
        <f>SUMIFS('Shipments data'!G:G,'Shipments data'!E:E,'Supply Planning Data'!D153,'Shipments data'!A:A,'Supply Planning Data'!A153,'Shipments data'!O:O,'Supply Planning Data'!C153,'Shipments data'!F:F,"Shipped")</f>
        <v>0</v>
      </c>
      <c r="O153" s="52">
        <f>SUMIFS('Shipments data'!G:G,'Shipments data'!E:E,'Supply Planning Data'!D153,'Shipments data'!A:A,'Supply Planning Data'!A153,'Shipments data'!O:O,'Supply Planning Data'!C153,'Shipments data'!F:F,"Planned")</f>
        <v>0</v>
      </c>
      <c r="P153" s="51">
        <f>SUMIFS('Shipments data'!G:G,'Shipments data'!E:E,'Supply Planning Data'!D153,'Shipments data'!A:A,'Supply Planning Data'!A153,'Shipments data'!F:F,"Shipped",'Shipments data'!H:H,"&lt;"&amp;'Supply Planning Data'!C168,'Shipments data'!S:S,"&lt;"&amp;'Supply Planning Data'!C168)</f>
        <v>0</v>
      </c>
      <c r="Q153" s="51">
        <f t="shared" si="46"/>
        <v>0</v>
      </c>
      <c r="R153" s="51">
        <f t="shared" si="49"/>
        <v>0</v>
      </c>
      <c r="S153" s="53"/>
      <c r="T153" s="54">
        <f t="shared" si="53"/>
        <v>300000</v>
      </c>
      <c r="U153" s="50"/>
      <c r="V153" s="40"/>
      <c r="W153" s="54">
        <f t="shared" si="54"/>
        <v>0</v>
      </c>
      <c r="X153" s="55"/>
      <c r="Y153" s="54">
        <f t="shared" si="50"/>
        <v>300000</v>
      </c>
      <c r="Z153" s="53"/>
      <c r="AA153" s="54">
        <f t="shared" si="55"/>
        <v>300000</v>
      </c>
      <c r="AB153" s="50"/>
      <c r="AC153" s="40"/>
      <c r="AD153" s="54">
        <f t="shared" si="56"/>
        <v>0</v>
      </c>
      <c r="AE153" s="55"/>
      <c r="AF153" s="79">
        <f t="shared" si="51"/>
        <v>300000</v>
      </c>
    </row>
    <row r="154" spans="1:32" x14ac:dyDescent="0.35">
      <c r="A154" s="47" t="str">
        <f>Start!C$9</f>
        <v>Niger (the)</v>
      </c>
      <c r="B154" s="48" t="str">
        <f>VLOOKUP(A154,list!B:C,2,FALSE)</f>
        <v>NER</v>
      </c>
      <c r="C154" s="78">
        <f t="shared" si="45"/>
        <v>44501</v>
      </c>
      <c r="D154" s="36" t="str">
        <f>IF(Start!$B$18="","",Start!$B$18)</f>
        <v>AstraZeneca</v>
      </c>
      <c r="E154" s="36" t="str">
        <f>IFERROR(VLOOKUP(D154,Start!B$15:C$30,2,FALSE),"")</f>
        <v>Yes</v>
      </c>
      <c r="F154" s="39">
        <f t="shared" si="47"/>
        <v>311719.40435110294</v>
      </c>
      <c r="G154" s="38">
        <v>36312.394441400029</v>
      </c>
      <c r="H154" s="50">
        <v>12027.830329996301</v>
      </c>
      <c r="I154" s="39">
        <f t="shared" si="48"/>
        <v>48340.22477139633</v>
      </c>
      <c r="J154" s="40">
        <v>0.103000776275707</v>
      </c>
      <c r="K154" s="41">
        <f t="shared" si="52"/>
        <v>4979.080676795983</v>
      </c>
      <c r="L154" s="41">
        <f t="shared" si="57"/>
        <v>53319.30544819231</v>
      </c>
      <c r="M154" s="50"/>
      <c r="N154" s="51">
        <f>SUMIFS('Shipments data'!G:G,'Shipments data'!E:E,'Supply Planning Data'!D154,'Shipments data'!A:A,'Supply Planning Data'!A154,'Shipments data'!O:O,'Supply Planning Data'!C154,'Shipments data'!F:F,"Shipped")</f>
        <v>0</v>
      </c>
      <c r="O154" s="52">
        <f>SUMIFS('Shipments data'!G:G,'Shipments data'!E:E,'Supply Planning Data'!D154,'Shipments data'!A:A,'Supply Planning Data'!A154,'Shipments data'!O:O,'Supply Planning Data'!C154,'Shipments data'!F:F,"Planned")</f>
        <v>148800</v>
      </c>
      <c r="P154" s="51">
        <f>SUMIFS('Shipments data'!G:G,'Shipments data'!E:E,'Supply Planning Data'!D154,'Shipments data'!A:A,'Supply Planning Data'!A154,'Shipments data'!F:F,"Shipped",'Shipments data'!H:H,"&lt;"&amp;'Supply Planning Data'!C169,'Shipments data'!S:S,"&lt;"&amp;'Supply Planning Data'!C169)</f>
        <v>631600</v>
      </c>
      <c r="Q154" s="51">
        <f t="shared" si="46"/>
        <v>251400</v>
      </c>
      <c r="R154" s="51">
        <f t="shared" si="49"/>
        <v>7000.0989029106277</v>
      </c>
      <c r="S154" s="53"/>
      <c r="T154" s="54">
        <f t="shared" si="53"/>
        <v>400000</v>
      </c>
      <c r="U154" s="50"/>
      <c r="V154" s="40"/>
      <c r="W154" s="54">
        <f t="shared" si="54"/>
        <v>0</v>
      </c>
      <c r="X154" s="55"/>
      <c r="Y154" s="54">
        <f t="shared" si="50"/>
        <v>400000</v>
      </c>
      <c r="Z154" s="53"/>
      <c r="AA154" s="54">
        <f t="shared" si="55"/>
        <v>400000</v>
      </c>
      <c r="AB154" s="50"/>
      <c r="AC154" s="40"/>
      <c r="AD154" s="54">
        <f t="shared" si="56"/>
        <v>0</v>
      </c>
      <c r="AE154" s="55"/>
      <c r="AF154" s="79">
        <f t="shared" si="51"/>
        <v>400000</v>
      </c>
    </row>
    <row r="155" spans="1:32" x14ac:dyDescent="0.35">
      <c r="A155" s="47" t="str">
        <f>Start!C$9</f>
        <v>Niger (the)</v>
      </c>
      <c r="B155" s="48" t="str">
        <f>VLOOKUP(A155,list!B:C,2,FALSE)</f>
        <v>NER</v>
      </c>
      <c r="C155" s="78">
        <f t="shared" si="45"/>
        <v>44501</v>
      </c>
      <c r="D155" s="36" t="str">
        <f>IF(Start!$B$19="","",Start!$B$19)</f>
        <v>J&amp;J</v>
      </c>
      <c r="E155" s="36" t="str">
        <f>IFERROR(VLOOKUP(D155,Start!B$15:C$30,2,FALSE),"")</f>
        <v>Yes</v>
      </c>
      <c r="F155" s="39">
        <f t="shared" si="47"/>
        <v>362139.21716788225</v>
      </c>
      <c r="G155" s="38">
        <v>36312.394441400029</v>
      </c>
      <c r="H155" s="50">
        <v>12059.363366703799</v>
      </c>
      <c r="I155" s="39">
        <f t="shared" si="48"/>
        <v>48371.75780810383</v>
      </c>
      <c r="J155" s="40">
        <v>0.103464117126293</v>
      </c>
      <c r="K155" s="41">
        <f t="shared" si="52"/>
        <v>5004.7412154623325</v>
      </c>
      <c r="L155" s="41">
        <f t="shared" si="57"/>
        <v>53376.499023566161</v>
      </c>
      <c r="M155" s="50"/>
      <c r="N155" s="51">
        <f>SUMIFS('Shipments data'!G:G,'Shipments data'!E:E,'Supply Planning Data'!D155,'Shipments data'!A:A,'Supply Planning Data'!A155,'Shipments data'!O:O,'Supply Planning Data'!C155,'Shipments data'!F:F,"Shipped")</f>
        <v>0</v>
      </c>
      <c r="O155" s="52">
        <f>SUMIFS('Shipments data'!G:G,'Shipments data'!E:E,'Supply Planning Data'!D155,'Shipments data'!A:A,'Supply Planning Data'!A155,'Shipments data'!O:O,'Supply Planning Data'!C155,'Shipments data'!F:F,"Planned")</f>
        <v>0</v>
      </c>
      <c r="P155" s="51">
        <f>SUMIFS('Shipments data'!G:G,'Shipments data'!E:E,'Supply Planning Data'!D155,'Shipments data'!A:A,'Supply Planning Data'!A155,'Shipments data'!F:F,"Shipped",'Shipments data'!H:H,"&lt;"&amp;'Supply Planning Data'!C170,'Shipments data'!S:S,"&lt;"&amp;'Supply Planning Data'!C170)</f>
        <v>0</v>
      </c>
      <c r="Q155" s="51">
        <f t="shared" si="46"/>
        <v>0</v>
      </c>
      <c r="R155" s="51">
        <f t="shared" si="49"/>
        <v>308762.71814431611</v>
      </c>
      <c r="S155" s="53"/>
      <c r="T155" s="54">
        <f t="shared" si="53"/>
        <v>400000</v>
      </c>
      <c r="U155" s="50"/>
      <c r="V155" s="40"/>
      <c r="W155" s="54">
        <f t="shared" si="54"/>
        <v>0</v>
      </c>
      <c r="X155" s="55"/>
      <c r="Y155" s="54">
        <f t="shared" si="50"/>
        <v>400000</v>
      </c>
      <c r="Z155" s="53"/>
      <c r="AA155" s="54">
        <f t="shared" si="55"/>
        <v>400000</v>
      </c>
      <c r="AB155" s="50"/>
      <c r="AC155" s="40"/>
      <c r="AD155" s="54">
        <f t="shared" si="56"/>
        <v>0</v>
      </c>
      <c r="AE155" s="55"/>
      <c r="AF155" s="79">
        <f t="shared" si="51"/>
        <v>400000</v>
      </c>
    </row>
    <row r="156" spans="1:32" x14ac:dyDescent="0.35">
      <c r="A156" s="47" t="str">
        <f>Start!C$9</f>
        <v>Niger (the)</v>
      </c>
      <c r="B156" s="48" t="str">
        <f>VLOOKUP(A156,list!B:C,2,FALSE)</f>
        <v>NER</v>
      </c>
      <c r="C156" s="78">
        <f t="shared" si="45"/>
        <v>44501</v>
      </c>
      <c r="D156" s="36" t="str">
        <f>IF(Start!$B$20="","",Start!$B$20)</f>
        <v>Sinopharm</v>
      </c>
      <c r="E156" s="36" t="str">
        <f>IFERROR(VLOOKUP(D156,Start!B$15:C$30,2,FALSE),"")</f>
        <v>Yes</v>
      </c>
      <c r="F156" s="39">
        <f t="shared" si="47"/>
        <v>571560.81852582784</v>
      </c>
      <c r="G156" s="38">
        <v>36312.394441400029</v>
      </c>
      <c r="H156" s="50">
        <v>12090.8964034112</v>
      </c>
      <c r="I156" s="39">
        <f t="shared" si="48"/>
        <v>48403.290844811228</v>
      </c>
      <c r="J156" s="40">
        <v>0.10392745797687999</v>
      </c>
      <c r="K156" s="41">
        <f t="shared" si="52"/>
        <v>5030.4309752168192</v>
      </c>
      <c r="L156" s="41">
        <f t="shared" si="57"/>
        <v>53433.721820028048</v>
      </c>
      <c r="M156" s="50"/>
      <c r="N156" s="51">
        <f>SUMIFS('Shipments data'!G:G,'Shipments data'!E:E,'Supply Planning Data'!D156,'Shipments data'!A:A,'Supply Planning Data'!A156,'Shipments data'!O:O,'Supply Planning Data'!C156,'Shipments data'!F:F,"Shipped")</f>
        <v>0</v>
      </c>
      <c r="O156" s="52">
        <f>SUMIFS('Shipments data'!G:G,'Shipments data'!E:E,'Supply Planning Data'!D156,'Shipments data'!A:A,'Supply Planning Data'!A156,'Shipments data'!O:O,'Supply Planning Data'!C156,'Shipments data'!F:F,"Planned")</f>
        <v>0</v>
      </c>
      <c r="P156" s="51">
        <f>SUMIFS('Shipments data'!G:G,'Shipments data'!E:E,'Supply Planning Data'!D156,'Shipments data'!A:A,'Supply Planning Data'!A156,'Shipments data'!F:F,"Shipped",'Shipments data'!H:H,"&lt;"&amp;'Supply Planning Data'!C171,'Shipments data'!S:S,"&lt;"&amp;'Supply Planning Data'!C171)</f>
        <v>0</v>
      </c>
      <c r="Q156" s="51">
        <f t="shared" si="46"/>
        <v>0</v>
      </c>
      <c r="R156" s="51">
        <f t="shared" si="49"/>
        <v>518127.09670579981</v>
      </c>
      <c r="S156" s="53"/>
      <c r="T156" s="54">
        <f t="shared" si="53"/>
        <v>400000</v>
      </c>
      <c r="U156" s="50"/>
      <c r="V156" s="40"/>
      <c r="W156" s="54">
        <f t="shared" si="54"/>
        <v>0</v>
      </c>
      <c r="X156" s="55"/>
      <c r="Y156" s="54">
        <f t="shared" si="50"/>
        <v>400000</v>
      </c>
      <c r="Z156" s="53"/>
      <c r="AA156" s="54">
        <f t="shared" si="55"/>
        <v>400000</v>
      </c>
      <c r="AB156" s="50"/>
      <c r="AC156" s="40"/>
      <c r="AD156" s="54">
        <f t="shared" si="56"/>
        <v>0</v>
      </c>
      <c r="AE156" s="55"/>
      <c r="AF156" s="79">
        <f t="shared" si="51"/>
        <v>400000</v>
      </c>
    </row>
    <row r="157" spans="1:32" x14ac:dyDescent="0.35">
      <c r="A157" s="47" t="str">
        <f>Start!C$9</f>
        <v>Niger (the)</v>
      </c>
      <c r="B157" s="48" t="str">
        <f>VLOOKUP(A157,list!B:C,2,FALSE)</f>
        <v>NER</v>
      </c>
      <c r="C157" s="78">
        <f t="shared" si="45"/>
        <v>44501</v>
      </c>
      <c r="D157" s="36" t="str">
        <f>IF(Start!$B$21="","",Start!$B$21)</f>
        <v>Sinovac</v>
      </c>
      <c r="E157" s="36" t="str">
        <f>IFERROR(VLOOKUP(D157,Start!B$15:C$30,2,FALSE),"")</f>
        <v>Yes</v>
      </c>
      <c r="F157" s="39">
        <f t="shared" si="47"/>
        <v>58578.208424939323</v>
      </c>
      <c r="G157" s="38">
        <v>36312.394441400029</v>
      </c>
      <c r="H157" s="50">
        <v>12122.4294401187</v>
      </c>
      <c r="I157" s="39">
        <f t="shared" si="48"/>
        <v>48434.823881518729</v>
      </c>
      <c r="J157" s="40">
        <v>0.104390798827467</v>
      </c>
      <c r="K157" s="41">
        <f t="shared" si="52"/>
        <v>5056.1499560594166</v>
      </c>
      <c r="L157" s="41">
        <f t="shared" si="57"/>
        <v>53490.973837578145</v>
      </c>
      <c r="M157" s="50"/>
      <c r="N157" s="51">
        <f>SUMIFS('Shipments data'!G:G,'Shipments data'!E:E,'Supply Planning Data'!D157,'Shipments data'!A:A,'Supply Planning Data'!A157,'Shipments data'!O:O,'Supply Planning Data'!C157,'Shipments data'!F:F,"Shipped")</f>
        <v>0</v>
      </c>
      <c r="O157" s="52">
        <f>SUMIFS('Shipments data'!G:G,'Shipments data'!E:E,'Supply Planning Data'!D157,'Shipments data'!A:A,'Supply Planning Data'!A157,'Shipments data'!O:O,'Supply Planning Data'!C157,'Shipments data'!F:F,"Planned")</f>
        <v>0</v>
      </c>
      <c r="P157" s="51">
        <f>SUMIFS('Shipments data'!G:G,'Shipments data'!E:E,'Supply Planning Data'!D157,'Shipments data'!A:A,'Supply Planning Data'!A157,'Shipments data'!F:F,"Shipped",'Shipments data'!H:H,"&lt;"&amp;'Supply Planning Data'!C172,'Shipments data'!S:S,"&lt;"&amp;'Supply Planning Data'!C172)</f>
        <v>0</v>
      </c>
      <c r="Q157" s="51">
        <f t="shared" si="46"/>
        <v>0</v>
      </c>
      <c r="R157" s="51">
        <f t="shared" si="49"/>
        <v>5087.2345873611775</v>
      </c>
      <c r="S157" s="53"/>
      <c r="T157" s="54">
        <f t="shared" si="53"/>
        <v>400000</v>
      </c>
      <c r="U157" s="50"/>
      <c r="V157" s="40"/>
      <c r="W157" s="54">
        <f t="shared" si="54"/>
        <v>0</v>
      </c>
      <c r="X157" s="55"/>
      <c r="Y157" s="54">
        <f t="shared" si="50"/>
        <v>400000</v>
      </c>
      <c r="Z157" s="53"/>
      <c r="AA157" s="54">
        <f t="shared" si="55"/>
        <v>400000</v>
      </c>
      <c r="AB157" s="50"/>
      <c r="AC157" s="40"/>
      <c r="AD157" s="54">
        <f t="shared" si="56"/>
        <v>0</v>
      </c>
      <c r="AE157" s="55"/>
      <c r="AF157" s="79">
        <f t="shared" si="51"/>
        <v>400000</v>
      </c>
    </row>
    <row r="158" spans="1:32" x14ac:dyDescent="0.35">
      <c r="A158" s="47" t="str">
        <f>Start!C$9</f>
        <v>Niger (the)</v>
      </c>
      <c r="B158" s="48" t="str">
        <f>VLOOKUP(A158,list!B:C,2,FALSE)</f>
        <v>NER</v>
      </c>
      <c r="C158" s="78">
        <f t="shared" si="45"/>
        <v>44501</v>
      </c>
      <c r="D158" s="36" t="str">
        <f>IF(Start!$B$22="","",Start!$B$22)</f>
        <v>Sputnik V</v>
      </c>
      <c r="E158" s="36" t="str">
        <f>IFERROR(VLOOKUP(D158,Start!B$15:C$30,2,FALSE),"")</f>
        <v>Yes</v>
      </c>
      <c r="F158" s="39">
        <f t="shared" si="47"/>
        <v>57997.386865216824</v>
      </c>
      <c r="G158" s="38">
        <v>36312.394441400029</v>
      </c>
      <c r="H158" s="50">
        <v>12153.9624768261</v>
      </c>
      <c r="I158" s="39">
        <f t="shared" si="48"/>
        <v>48466.356918226127</v>
      </c>
      <c r="J158" s="40">
        <v>0.104854139678053</v>
      </c>
      <c r="K158" s="41">
        <f t="shared" si="52"/>
        <v>5081.8981579900528</v>
      </c>
      <c r="L158" s="41">
        <f t="shared" si="57"/>
        <v>53548.255076216177</v>
      </c>
      <c r="M158" s="50"/>
      <c r="N158" s="51">
        <f>SUMIFS('Shipments data'!G:G,'Shipments data'!E:E,'Supply Planning Data'!D158,'Shipments data'!A:A,'Supply Planning Data'!A158,'Shipments data'!O:O,'Supply Planning Data'!C158,'Shipments data'!F:F,"Shipped")</f>
        <v>0</v>
      </c>
      <c r="O158" s="52">
        <f>SUMIFS('Shipments data'!G:G,'Shipments data'!E:E,'Supply Planning Data'!D158,'Shipments data'!A:A,'Supply Planning Data'!A158,'Shipments data'!O:O,'Supply Planning Data'!C158,'Shipments data'!F:F,"Planned")</f>
        <v>0</v>
      </c>
      <c r="P158" s="51">
        <f>SUMIFS('Shipments data'!G:G,'Shipments data'!E:E,'Supply Planning Data'!D158,'Shipments data'!A:A,'Supply Planning Data'!A158,'Shipments data'!F:F,"Shipped",'Shipments data'!H:H,"&lt;"&amp;'Supply Planning Data'!C173,'Shipments data'!S:S,"&lt;"&amp;'Supply Planning Data'!C173)</f>
        <v>0</v>
      </c>
      <c r="Q158" s="51">
        <f t="shared" si="46"/>
        <v>0</v>
      </c>
      <c r="R158" s="51">
        <f t="shared" si="49"/>
        <v>4449.1317890006467</v>
      </c>
      <c r="S158" s="53"/>
      <c r="T158" s="54">
        <f t="shared" si="53"/>
        <v>400000</v>
      </c>
      <c r="U158" s="50"/>
      <c r="V158" s="40"/>
      <c r="W158" s="54">
        <f t="shared" si="54"/>
        <v>0</v>
      </c>
      <c r="X158" s="55"/>
      <c r="Y158" s="54">
        <f t="shared" si="50"/>
        <v>400000</v>
      </c>
      <c r="Z158" s="53"/>
      <c r="AA158" s="54">
        <f t="shared" si="55"/>
        <v>400000</v>
      </c>
      <c r="AB158" s="50"/>
      <c r="AC158" s="40"/>
      <c r="AD158" s="54">
        <f t="shared" si="56"/>
        <v>0</v>
      </c>
      <c r="AE158" s="55"/>
      <c r="AF158" s="79">
        <f t="shared" si="51"/>
        <v>400000</v>
      </c>
    </row>
    <row r="159" spans="1:32" x14ac:dyDescent="0.35">
      <c r="A159" s="47" t="str">
        <f>Start!C$9</f>
        <v>Niger (the)</v>
      </c>
      <c r="B159" s="48" t="str">
        <f>VLOOKUP(A159,list!B:C,2,FALSE)</f>
        <v>NER</v>
      </c>
      <c r="C159" s="78">
        <f t="shared" si="45"/>
        <v>44501</v>
      </c>
      <c r="D159" s="36" t="str">
        <f>IF(Start!$B$23="","",Start!$B$23)</f>
        <v>Sputnik Light</v>
      </c>
      <c r="E159" s="36" t="str">
        <f>IFERROR(VLOOKUP(D159,Start!B$15:C$30,2,FALSE),"")</f>
        <v>Yes</v>
      </c>
      <c r="F159" s="39">
        <f t="shared" si="47"/>
        <v>57416.35384665976</v>
      </c>
      <c r="G159" s="38">
        <v>36312.394441400029</v>
      </c>
      <c r="H159" s="50">
        <v>12185.4955135336</v>
      </c>
      <c r="I159" s="39">
        <f t="shared" si="48"/>
        <v>48497.889954933627</v>
      </c>
      <c r="J159" s="40">
        <v>0.10531748052864</v>
      </c>
      <c r="K159" s="41">
        <f t="shared" si="52"/>
        <v>5107.675581008848</v>
      </c>
      <c r="L159" s="41">
        <f t="shared" si="57"/>
        <v>53605.565535942478</v>
      </c>
      <c r="M159" s="50"/>
      <c r="N159" s="51">
        <f>SUMIFS('Shipments data'!G:G,'Shipments data'!E:E,'Supply Planning Data'!D159,'Shipments data'!A:A,'Supply Planning Data'!A159,'Shipments data'!O:O,'Supply Planning Data'!C159,'Shipments data'!F:F,"Shipped")</f>
        <v>0</v>
      </c>
      <c r="O159" s="52">
        <f>SUMIFS('Shipments data'!G:G,'Shipments data'!E:E,'Supply Planning Data'!D159,'Shipments data'!A:A,'Supply Planning Data'!A159,'Shipments data'!O:O,'Supply Planning Data'!C159,'Shipments data'!F:F,"Planned")</f>
        <v>0</v>
      </c>
      <c r="P159" s="51">
        <f>SUMIFS('Shipments data'!G:G,'Shipments data'!E:E,'Supply Planning Data'!D159,'Shipments data'!A:A,'Supply Planning Data'!A159,'Shipments data'!F:F,"Shipped",'Shipments data'!H:H,"&lt;"&amp;'Supply Planning Data'!C174,'Shipments data'!S:S,"&lt;"&amp;'Supply Planning Data'!C174)</f>
        <v>0</v>
      </c>
      <c r="Q159" s="51">
        <f t="shared" si="46"/>
        <v>0</v>
      </c>
      <c r="R159" s="51">
        <f t="shared" si="49"/>
        <v>3810.788310717282</v>
      </c>
      <c r="S159" s="53"/>
      <c r="T159" s="54">
        <f t="shared" si="53"/>
        <v>400000</v>
      </c>
      <c r="U159" s="50"/>
      <c r="V159" s="40"/>
      <c r="W159" s="54">
        <f t="shared" si="54"/>
        <v>0</v>
      </c>
      <c r="X159" s="55"/>
      <c r="Y159" s="54">
        <f t="shared" si="50"/>
        <v>400000</v>
      </c>
      <c r="Z159" s="53"/>
      <c r="AA159" s="54">
        <f t="shared" si="55"/>
        <v>400000</v>
      </c>
      <c r="AB159" s="50"/>
      <c r="AC159" s="40"/>
      <c r="AD159" s="54">
        <f t="shared" si="56"/>
        <v>0</v>
      </c>
      <c r="AE159" s="55"/>
      <c r="AF159" s="79">
        <f t="shared" si="51"/>
        <v>400000</v>
      </c>
    </row>
    <row r="160" spans="1:32" hidden="1" x14ac:dyDescent="0.35">
      <c r="A160" s="47" t="str">
        <f>Start!C$9</f>
        <v>Niger (the)</v>
      </c>
      <c r="B160" s="48" t="str">
        <f>VLOOKUP(A160,list!B:C,2,FALSE)</f>
        <v>NER</v>
      </c>
      <c r="C160" s="78">
        <f t="shared" si="45"/>
        <v>44501</v>
      </c>
      <c r="D160" s="36" t="str">
        <f>IF(Start!$B$24="","",Start!$B$24)</f>
        <v/>
      </c>
      <c r="E160" s="36" t="str">
        <f>IFERROR(VLOOKUP(D160,Start!B$15:C$30,2,FALSE),"")</f>
        <v/>
      </c>
      <c r="F160" s="39">
        <f t="shared" si="47"/>
        <v>0</v>
      </c>
      <c r="G160" s="38"/>
      <c r="H160" s="50"/>
      <c r="I160" s="39">
        <f t="shared" si="48"/>
        <v>0</v>
      </c>
      <c r="J160" s="40">
        <v>0.10578082137922699</v>
      </c>
      <c r="K160" s="41">
        <f t="shared" si="52"/>
        <v>0</v>
      </c>
      <c r="L160" s="41">
        <f t="shared" si="57"/>
        <v>0</v>
      </c>
      <c r="M160" s="50"/>
      <c r="N160" s="51">
        <f>SUMIFS('Shipments data'!G:G,'Shipments data'!E:E,'Supply Planning Data'!D160,'Shipments data'!A:A,'Supply Planning Data'!A160,'Shipments data'!O:O,'Supply Planning Data'!C160,'Shipments data'!F:F,"Shipped")</f>
        <v>0</v>
      </c>
      <c r="O160" s="52">
        <f>SUMIFS('Shipments data'!G:G,'Shipments data'!E:E,'Supply Planning Data'!D160,'Shipments data'!A:A,'Supply Planning Data'!A160,'Shipments data'!O:O,'Supply Planning Data'!C160,'Shipments data'!F:F,"Planned")</f>
        <v>0</v>
      </c>
      <c r="P160" s="51">
        <f>SUMIFS('Shipments data'!G:G,'Shipments data'!E:E,'Supply Planning Data'!D160,'Shipments data'!A:A,'Supply Planning Data'!A160,'Shipments data'!F:F,"Shipped",'Shipments data'!H:H,"&lt;"&amp;'Supply Planning Data'!C175,'Shipments data'!S:S,"&lt;"&amp;'Supply Planning Data'!C175)</f>
        <v>0</v>
      </c>
      <c r="Q160" s="51">
        <f t="shared" si="46"/>
        <v>0</v>
      </c>
      <c r="R160" s="51">
        <f t="shared" si="49"/>
        <v>0</v>
      </c>
      <c r="S160" s="53"/>
      <c r="T160" s="54">
        <f t="shared" si="53"/>
        <v>0</v>
      </c>
      <c r="U160" s="50"/>
      <c r="V160" s="40"/>
      <c r="W160" s="54">
        <f t="shared" si="54"/>
        <v>0</v>
      </c>
      <c r="X160" s="55"/>
      <c r="Y160" s="54">
        <f t="shared" si="50"/>
        <v>0</v>
      </c>
      <c r="Z160" s="53"/>
      <c r="AA160" s="54">
        <f t="shared" si="55"/>
        <v>0</v>
      </c>
      <c r="AB160" s="50"/>
      <c r="AC160" s="40"/>
      <c r="AD160" s="54">
        <f t="shared" si="56"/>
        <v>0</v>
      </c>
      <c r="AE160" s="55"/>
      <c r="AF160" s="79">
        <f t="shared" si="51"/>
        <v>0</v>
      </c>
    </row>
    <row r="161" spans="1:32" hidden="1" x14ac:dyDescent="0.35">
      <c r="A161" s="47" t="str">
        <f>Start!C$9</f>
        <v>Niger (the)</v>
      </c>
      <c r="B161" s="48" t="str">
        <f>VLOOKUP(A161,list!B:C,2,FALSE)</f>
        <v>NER</v>
      </c>
      <c r="C161" s="78">
        <f t="shared" ref="C161:C224" si="58">DATE(YEAR(C146),MONTH(C146)+1,1)</f>
        <v>44501</v>
      </c>
      <c r="D161" s="36" t="str">
        <f>IF(Start!$B$25="","",Start!$B$25)</f>
        <v/>
      </c>
      <c r="E161" s="36" t="str">
        <f>IFERROR(VLOOKUP(D161,Start!B$15:C$30,2,FALSE),"")</f>
        <v/>
      </c>
      <c r="F161" s="39">
        <f t="shared" si="47"/>
        <v>0</v>
      </c>
      <c r="G161" s="38"/>
      <c r="H161" s="50"/>
      <c r="I161" s="39">
        <f t="shared" si="48"/>
        <v>0</v>
      </c>
      <c r="J161" s="40">
        <v>0.10624416222981301</v>
      </c>
      <c r="K161" s="41">
        <f t="shared" si="52"/>
        <v>0</v>
      </c>
      <c r="L161" s="41">
        <f t="shared" si="57"/>
        <v>0</v>
      </c>
      <c r="M161" s="50"/>
      <c r="N161" s="51">
        <f>SUMIFS('Shipments data'!G:G,'Shipments data'!E:E,'Supply Planning Data'!D161,'Shipments data'!A:A,'Supply Planning Data'!A161,'Shipments data'!O:O,'Supply Planning Data'!C161,'Shipments data'!F:F,"Shipped")</f>
        <v>0</v>
      </c>
      <c r="O161" s="52">
        <f>SUMIFS('Shipments data'!G:G,'Shipments data'!E:E,'Supply Planning Data'!D161,'Shipments data'!A:A,'Supply Planning Data'!A161,'Shipments data'!O:O,'Supply Planning Data'!C161,'Shipments data'!F:F,"Planned")</f>
        <v>0</v>
      </c>
      <c r="P161" s="51">
        <f>SUMIFS('Shipments data'!G:G,'Shipments data'!E:E,'Supply Planning Data'!D161,'Shipments data'!A:A,'Supply Planning Data'!A161,'Shipments data'!F:F,"Shipped",'Shipments data'!H:H,"&lt;"&amp;'Supply Planning Data'!C176,'Shipments data'!S:S,"&lt;"&amp;'Supply Planning Data'!C176)</f>
        <v>0</v>
      </c>
      <c r="Q161" s="51">
        <f t="shared" si="46"/>
        <v>0</v>
      </c>
      <c r="R161" s="51">
        <f t="shared" si="49"/>
        <v>0</v>
      </c>
      <c r="S161" s="53"/>
      <c r="T161" s="54">
        <f t="shared" si="53"/>
        <v>0</v>
      </c>
      <c r="U161" s="50"/>
      <c r="V161" s="40"/>
      <c r="W161" s="54">
        <f t="shared" si="54"/>
        <v>0</v>
      </c>
      <c r="X161" s="55"/>
      <c r="Y161" s="54">
        <f t="shared" si="50"/>
        <v>0</v>
      </c>
      <c r="Z161" s="53"/>
      <c r="AA161" s="54">
        <f t="shared" si="55"/>
        <v>0</v>
      </c>
      <c r="AB161" s="50"/>
      <c r="AC161" s="40"/>
      <c r="AD161" s="54">
        <f t="shared" si="56"/>
        <v>0</v>
      </c>
      <c r="AE161" s="55"/>
      <c r="AF161" s="79">
        <f t="shared" si="51"/>
        <v>0</v>
      </c>
    </row>
    <row r="162" spans="1:32" hidden="1" x14ac:dyDescent="0.35">
      <c r="A162" s="47" t="str">
        <f>Start!C$9</f>
        <v>Niger (the)</v>
      </c>
      <c r="B162" s="48" t="str">
        <f>VLOOKUP(A162,list!B:C,2,FALSE)</f>
        <v>NER</v>
      </c>
      <c r="C162" s="78">
        <f t="shared" si="58"/>
        <v>44501</v>
      </c>
      <c r="D162" s="36" t="str">
        <f>IF(Start!$B$26="","",Start!$B$26)</f>
        <v/>
      </c>
      <c r="E162" s="36" t="str">
        <f>IFERROR(VLOOKUP(D162,Start!B$15:C$30,2,FALSE),"")</f>
        <v/>
      </c>
      <c r="F162" s="39">
        <f t="shared" si="47"/>
        <v>0</v>
      </c>
      <c r="G162" s="38"/>
      <c r="H162" s="50"/>
      <c r="I162" s="39">
        <f t="shared" si="48"/>
        <v>0</v>
      </c>
      <c r="J162" s="40">
        <v>0.1067075030804</v>
      </c>
      <c r="K162" s="41">
        <f t="shared" si="52"/>
        <v>0</v>
      </c>
      <c r="L162" s="41">
        <f t="shared" si="57"/>
        <v>0</v>
      </c>
      <c r="M162" s="50"/>
      <c r="N162" s="51">
        <f>SUMIFS('Shipments data'!G:G,'Shipments data'!E:E,'Supply Planning Data'!D162,'Shipments data'!A:A,'Supply Planning Data'!A162,'Shipments data'!O:O,'Supply Planning Data'!C162,'Shipments data'!F:F,"Shipped")</f>
        <v>0</v>
      </c>
      <c r="O162" s="52">
        <f>SUMIFS('Shipments data'!G:G,'Shipments data'!E:E,'Supply Planning Data'!D162,'Shipments data'!A:A,'Supply Planning Data'!A162,'Shipments data'!O:O,'Supply Planning Data'!C162,'Shipments data'!F:F,"Planned")</f>
        <v>0</v>
      </c>
      <c r="P162" s="51">
        <f>SUMIFS('Shipments data'!G:G,'Shipments data'!E:E,'Supply Planning Data'!D162,'Shipments data'!A:A,'Supply Planning Data'!A162,'Shipments data'!F:F,"Shipped",'Shipments data'!H:H,"&lt;"&amp;'Supply Planning Data'!C177,'Shipments data'!S:S,"&lt;"&amp;'Supply Planning Data'!C177)</f>
        <v>0</v>
      </c>
      <c r="Q162" s="51">
        <f t="shared" ref="Q162:Q225" si="59">IF(P162-P147&lt;0,0,P162-P147)</f>
        <v>0</v>
      </c>
      <c r="R162" s="51">
        <f t="shared" si="49"/>
        <v>0</v>
      </c>
      <c r="S162" s="53"/>
      <c r="T162" s="54">
        <f t="shared" si="53"/>
        <v>0</v>
      </c>
      <c r="U162" s="50"/>
      <c r="V162" s="40"/>
      <c r="W162" s="54">
        <f t="shared" si="54"/>
        <v>0</v>
      </c>
      <c r="X162" s="55"/>
      <c r="Y162" s="54">
        <f t="shared" si="50"/>
        <v>0</v>
      </c>
      <c r="Z162" s="53"/>
      <c r="AA162" s="54">
        <f t="shared" si="55"/>
        <v>0</v>
      </c>
      <c r="AB162" s="50"/>
      <c r="AC162" s="40"/>
      <c r="AD162" s="54">
        <f t="shared" si="56"/>
        <v>0</v>
      </c>
      <c r="AE162" s="55"/>
      <c r="AF162" s="79">
        <f t="shared" si="51"/>
        <v>0</v>
      </c>
    </row>
    <row r="163" spans="1:32" hidden="1" x14ac:dyDescent="0.35">
      <c r="A163" s="47" t="str">
        <f>Start!C$9</f>
        <v>Niger (the)</v>
      </c>
      <c r="B163" s="48" t="str">
        <f>VLOOKUP(A163,list!B:C,2,FALSE)</f>
        <v>NER</v>
      </c>
      <c r="C163" s="78">
        <f t="shared" si="58"/>
        <v>44501</v>
      </c>
      <c r="D163" s="36" t="str">
        <f>IF(Start!$B$27="","",Start!$B$27)</f>
        <v/>
      </c>
      <c r="E163" s="36" t="str">
        <f>IFERROR(VLOOKUP(D163,Start!B$15:C$30,2,FALSE),"")</f>
        <v/>
      </c>
      <c r="F163" s="39">
        <f t="shared" si="47"/>
        <v>0</v>
      </c>
      <c r="G163" s="38"/>
      <c r="H163" s="50"/>
      <c r="I163" s="39">
        <f t="shared" si="48"/>
        <v>0</v>
      </c>
      <c r="J163" s="40">
        <v>0.107170843930986</v>
      </c>
      <c r="K163" s="41">
        <f t="shared" si="52"/>
        <v>0</v>
      </c>
      <c r="L163" s="41">
        <f t="shared" si="57"/>
        <v>0</v>
      </c>
      <c r="M163" s="50"/>
      <c r="N163" s="51">
        <f>SUMIFS('Shipments data'!G:G,'Shipments data'!E:E,'Supply Planning Data'!D163,'Shipments data'!A:A,'Supply Planning Data'!A163,'Shipments data'!O:O,'Supply Planning Data'!C163,'Shipments data'!F:F,"Shipped")</f>
        <v>0</v>
      </c>
      <c r="O163" s="52">
        <f>SUMIFS('Shipments data'!G:G,'Shipments data'!E:E,'Supply Planning Data'!D163,'Shipments data'!A:A,'Supply Planning Data'!A163,'Shipments data'!O:O,'Supply Planning Data'!C163,'Shipments data'!F:F,"Planned")</f>
        <v>0</v>
      </c>
      <c r="P163" s="51">
        <f>SUMIFS('Shipments data'!G:G,'Shipments data'!E:E,'Supply Planning Data'!D163,'Shipments data'!A:A,'Supply Planning Data'!A163,'Shipments data'!F:F,"Shipped",'Shipments data'!H:H,"&lt;"&amp;'Supply Planning Data'!C178,'Shipments data'!S:S,"&lt;"&amp;'Supply Planning Data'!C178)</f>
        <v>0</v>
      </c>
      <c r="Q163" s="51">
        <f t="shared" si="59"/>
        <v>0</v>
      </c>
      <c r="R163" s="51">
        <f t="shared" si="49"/>
        <v>0</v>
      </c>
      <c r="S163" s="53"/>
      <c r="T163" s="54">
        <f t="shared" si="53"/>
        <v>0</v>
      </c>
      <c r="U163" s="50"/>
      <c r="V163" s="40"/>
      <c r="W163" s="54">
        <f t="shared" si="54"/>
        <v>0</v>
      </c>
      <c r="X163" s="55"/>
      <c r="Y163" s="54">
        <f t="shared" si="50"/>
        <v>0</v>
      </c>
      <c r="Z163" s="53"/>
      <c r="AA163" s="54">
        <f t="shared" si="55"/>
        <v>0</v>
      </c>
      <c r="AB163" s="50"/>
      <c r="AC163" s="40"/>
      <c r="AD163" s="54">
        <f t="shared" si="56"/>
        <v>0</v>
      </c>
      <c r="AE163" s="55"/>
      <c r="AF163" s="79">
        <f t="shared" si="51"/>
        <v>0</v>
      </c>
    </row>
    <row r="164" spans="1:32" hidden="1" x14ac:dyDescent="0.35">
      <c r="A164" s="47" t="str">
        <f>Start!C$9</f>
        <v>Niger (the)</v>
      </c>
      <c r="B164" s="48" t="str">
        <f>VLOOKUP(A164,list!B:C,2,FALSE)</f>
        <v>NER</v>
      </c>
      <c r="C164" s="78">
        <f t="shared" si="58"/>
        <v>44501</v>
      </c>
      <c r="D164" s="36" t="str">
        <f>IF(Start!$B$28="","",Start!$B$28)</f>
        <v/>
      </c>
      <c r="E164" s="36" t="str">
        <f>IFERROR(VLOOKUP(D164,Start!B$15:C$30,2,FALSE),"")</f>
        <v/>
      </c>
      <c r="F164" s="39">
        <f t="shared" si="47"/>
        <v>0</v>
      </c>
      <c r="G164" s="38"/>
      <c r="H164" s="50"/>
      <c r="I164" s="39">
        <f t="shared" si="48"/>
        <v>0</v>
      </c>
      <c r="J164" s="40">
        <v>0.10763418478157299</v>
      </c>
      <c r="K164" s="41">
        <f t="shared" si="52"/>
        <v>0</v>
      </c>
      <c r="L164" s="41">
        <f t="shared" si="57"/>
        <v>0</v>
      </c>
      <c r="M164" s="50"/>
      <c r="N164" s="51">
        <f>SUMIFS('Shipments data'!G:G,'Shipments data'!E:E,'Supply Planning Data'!D164,'Shipments data'!A:A,'Supply Planning Data'!A164,'Shipments data'!O:O,'Supply Planning Data'!C164,'Shipments data'!F:F,"Shipped")</f>
        <v>0</v>
      </c>
      <c r="O164" s="52">
        <f>SUMIFS('Shipments data'!G:G,'Shipments data'!E:E,'Supply Planning Data'!D164,'Shipments data'!A:A,'Supply Planning Data'!A164,'Shipments data'!O:O,'Supply Planning Data'!C164,'Shipments data'!F:F,"Planned")</f>
        <v>0</v>
      </c>
      <c r="P164" s="51">
        <f>SUMIFS('Shipments data'!G:G,'Shipments data'!E:E,'Supply Planning Data'!D164,'Shipments data'!A:A,'Supply Planning Data'!A164,'Shipments data'!F:F,"Shipped",'Shipments data'!H:H,"&lt;"&amp;'Supply Planning Data'!C179,'Shipments data'!S:S,"&lt;"&amp;'Supply Planning Data'!C179)</f>
        <v>0</v>
      </c>
      <c r="Q164" s="51">
        <f t="shared" si="59"/>
        <v>0</v>
      </c>
      <c r="R164" s="51">
        <f t="shared" si="49"/>
        <v>0</v>
      </c>
      <c r="S164" s="53"/>
      <c r="T164" s="54">
        <f t="shared" si="53"/>
        <v>0</v>
      </c>
      <c r="U164" s="50"/>
      <c r="V164" s="40"/>
      <c r="W164" s="54">
        <f t="shared" si="54"/>
        <v>0</v>
      </c>
      <c r="X164" s="55"/>
      <c r="Y164" s="54">
        <f t="shared" si="50"/>
        <v>0</v>
      </c>
      <c r="Z164" s="53"/>
      <c r="AA164" s="54">
        <f t="shared" si="55"/>
        <v>0</v>
      </c>
      <c r="AB164" s="50"/>
      <c r="AC164" s="40"/>
      <c r="AD164" s="54">
        <f t="shared" si="56"/>
        <v>0</v>
      </c>
      <c r="AE164" s="55"/>
      <c r="AF164" s="79">
        <f t="shared" si="51"/>
        <v>0</v>
      </c>
    </row>
    <row r="165" spans="1:32" hidden="1" x14ac:dyDescent="0.35">
      <c r="A165" s="47" t="str">
        <f>Start!C$9</f>
        <v>Niger (the)</v>
      </c>
      <c r="B165" s="48" t="str">
        <f>VLOOKUP(A165,list!B:C,2,FALSE)</f>
        <v>NER</v>
      </c>
      <c r="C165" s="78">
        <f t="shared" si="58"/>
        <v>44501</v>
      </c>
      <c r="D165" s="36" t="str">
        <f>IF(Start!$B$29="","",Start!$B$29)</f>
        <v/>
      </c>
      <c r="E165" s="36" t="str">
        <f>IFERROR(VLOOKUP(D165,Start!B$15:C$30,2,FALSE),"")</f>
        <v/>
      </c>
      <c r="F165" s="39">
        <f t="shared" si="47"/>
        <v>0</v>
      </c>
      <c r="G165" s="38"/>
      <c r="H165" s="50"/>
      <c r="I165" s="39">
        <f t="shared" si="48"/>
        <v>0</v>
      </c>
      <c r="J165" s="40">
        <v>0.10809752563216</v>
      </c>
      <c r="K165" s="41">
        <f t="shared" si="52"/>
        <v>0</v>
      </c>
      <c r="L165" s="41">
        <f t="shared" si="57"/>
        <v>0</v>
      </c>
      <c r="M165" s="50"/>
      <c r="N165" s="51">
        <f>SUMIFS('Shipments data'!G:G,'Shipments data'!E:E,'Supply Planning Data'!D165,'Shipments data'!A:A,'Supply Planning Data'!A165,'Shipments data'!O:O,'Supply Planning Data'!C165,'Shipments data'!F:F,"Shipped")</f>
        <v>0</v>
      </c>
      <c r="O165" s="52">
        <f>SUMIFS('Shipments data'!G:G,'Shipments data'!E:E,'Supply Planning Data'!D165,'Shipments data'!A:A,'Supply Planning Data'!A165,'Shipments data'!O:O,'Supply Planning Data'!C165,'Shipments data'!F:F,"Planned")</f>
        <v>0</v>
      </c>
      <c r="P165" s="51">
        <f>SUMIFS('Shipments data'!G:G,'Shipments data'!E:E,'Supply Planning Data'!D165,'Shipments data'!A:A,'Supply Planning Data'!A165,'Shipments data'!F:F,"Shipped",'Shipments data'!H:H,"&lt;"&amp;'Supply Planning Data'!C180,'Shipments data'!S:S,"&lt;"&amp;'Supply Planning Data'!C180)</f>
        <v>0</v>
      </c>
      <c r="Q165" s="51">
        <f t="shared" si="59"/>
        <v>0</v>
      </c>
      <c r="R165" s="51">
        <f t="shared" si="49"/>
        <v>0</v>
      </c>
      <c r="S165" s="53"/>
      <c r="T165" s="54">
        <f t="shared" si="53"/>
        <v>0</v>
      </c>
      <c r="U165" s="50"/>
      <c r="V165" s="40"/>
      <c r="W165" s="54">
        <f t="shared" si="54"/>
        <v>0</v>
      </c>
      <c r="X165" s="55"/>
      <c r="Y165" s="54">
        <f t="shared" si="50"/>
        <v>0</v>
      </c>
      <c r="Z165" s="53"/>
      <c r="AA165" s="54">
        <f t="shared" si="55"/>
        <v>0</v>
      </c>
      <c r="AB165" s="50"/>
      <c r="AC165" s="40"/>
      <c r="AD165" s="54">
        <f t="shared" si="56"/>
        <v>0</v>
      </c>
      <c r="AE165" s="55"/>
      <c r="AF165" s="79">
        <f t="shared" si="51"/>
        <v>0</v>
      </c>
    </row>
    <row r="166" spans="1:32" hidden="1" x14ac:dyDescent="0.35">
      <c r="A166" s="47" t="str">
        <f>Start!C$9</f>
        <v>Niger (the)</v>
      </c>
      <c r="B166" s="56" t="str">
        <f>VLOOKUP(A166,list!B:C,2,FALSE)</f>
        <v>NER</v>
      </c>
      <c r="C166" s="78">
        <f t="shared" si="58"/>
        <v>44501</v>
      </c>
      <c r="D166" s="36" t="str">
        <f>IF(Start!$B$30="","",Start!$B$30)</f>
        <v/>
      </c>
      <c r="E166" s="36" t="str">
        <f>IFERROR(VLOOKUP(D166,Start!B$15:C$30,2,FALSE),"")</f>
        <v/>
      </c>
      <c r="F166" s="39">
        <f t="shared" si="47"/>
        <v>0</v>
      </c>
      <c r="G166" s="38"/>
      <c r="H166" s="50"/>
      <c r="I166" s="39">
        <f t="shared" si="48"/>
        <v>0</v>
      </c>
      <c r="J166" s="40">
        <v>0.108560866482746</v>
      </c>
      <c r="K166" s="41">
        <f t="shared" si="52"/>
        <v>0</v>
      </c>
      <c r="L166" s="41">
        <f t="shared" si="57"/>
        <v>0</v>
      </c>
      <c r="M166" s="50"/>
      <c r="N166" s="51">
        <f>SUMIFS('Shipments data'!G:G,'Shipments data'!E:E,'Supply Planning Data'!D166,'Shipments data'!A:A,'Supply Planning Data'!A166,'Shipments data'!O:O,'Supply Planning Data'!C166,'Shipments data'!F:F,"Shipped")</f>
        <v>0</v>
      </c>
      <c r="O166" s="52">
        <f>SUMIFS('Shipments data'!G:G,'Shipments data'!E:E,'Supply Planning Data'!D166,'Shipments data'!A:A,'Supply Planning Data'!A166,'Shipments data'!O:O,'Supply Planning Data'!C166,'Shipments data'!F:F,"Planned")</f>
        <v>0</v>
      </c>
      <c r="P166" s="51">
        <f>SUMIFS('Shipments data'!G:G,'Shipments data'!E:E,'Supply Planning Data'!D166,'Shipments data'!A:A,'Supply Planning Data'!A166,'Shipments data'!F:F,"Shipped",'Shipments data'!H:H,"&lt;"&amp;'Supply Planning Data'!C181,'Shipments data'!S:S,"&lt;"&amp;'Supply Planning Data'!C181)</f>
        <v>0</v>
      </c>
      <c r="Q166" s="51">
        <f t="shared" si="59"/>
        <v>0</v>
      </c>
      <c r="R166" s="51">
        <f t="shared" si="49"/>
        <v>0</v>
      </c>
      <c r="S166" s="53"/>
      <c r="T166" s="54">
        <f t="shared" si="53"/>
        <v>0</v>
      </c>
      <c r="U166" s="50"/>
      <c r="V166" s="40"/>
      <c r="W166" s="54">
        <f t="shared" si="54"/>
        <v>0</v>
      </c>
      <c r="X166" s="55"/>
      <c r="Y166" s="54">
        <f t="shared" si="50"/>
        <v>0</v>
      </c>
      <c r="Z166" s="53"/>
      <c r="AA166" s="54">
        <f t="shared" si="55"/>
        <v>0</v>
      </c>
      <c r="AB166" s="50"/>
      <c r="AC166" s="40"/>
      <c r="AD166" s="54">
        <f t="shared" si="56"/>
        <v>0</v>
      </c>
      <c r="AE166" s="55"/>
      <c r="AF166" s="79">
        <f t="shared" si="51"/>
        <v>0</v>
      </c>
    </row>
    <row r="167" spans="1:32" x14ac:dyDescent="0.35">
      <c r="A167" s="58" t="str">
        <f>Start!C$9</f>
        <v>Niger (the)</v>
      </c>
      <c r="B167" s="59" t="str">
        <f>VLOOKUP(A167,list!B:C,2,FALSE)</f>
        <v>NER</v>
      </c>
      <c r="C167" s="60">
        <f t="shared" si="58"/>
        <v>44531</v>
      </c>
      <c r="D167" s="59" t="str">
        <f>IF(Start!$B$16="","",Start!$B$16)</f>
        <v>Pfizer</v>
      </c>
      <c r="E167" s="59" t="str">
        <f>IFERROR(VLOOKUP(D167,Start!B$15:C$30,2,FALSE),"")</f>
        <v>Yes</v>
      </c>
      <c r="F167" s="62">
        <f t="shared" si="47"/>
        <v>0</v>
      </c>
      <c r="G167" s="61">
        <v>28531.16706110003</v>
      </c>
      <c r="H167" s="61">
        <v>12437.759807193201</v>
      </c>
      <c r="I167" s="62">
        <f t="shared" si="48"/>
        <v>40968.926868293231</v>
      </c>
      <c r="J167" s="63">
        <v>0.109024207333333</v>
      </c>
      <c r="K167" s="64">
        <f t="shared" si="52"/>
        <v>4466.6047771129579</v>
      </c>
      <c r="L167" s="64">
        <f t="shared" si="57"/>
        <v>45435.53164540619</v>
      </c>
      <c r="M167" s="61"/>
      <c r="N167" s="64">
        <f>SUMIFS('Shipments data'!G:G,'Shipments data'!E:E,'Supply Planning Data'!D167,'Shipments data'!A:A,'Supply Planning Data'!A167,'Shipments data'!O:O,'Supply Planning Data'!C167,'Shipments data'!F:F,"Shipped")</f>
        <v>0</v>
      </c>
      <c r="O167" s="65">
        <f>SUMIFS('Shipments data'!G:G,'Shipments data'!E:E,'Supply Planning Data'!D167,'Shipments data'!A:A,'Supply Planning Data'!A167,'Shipments data'!O:O,'Supply Planning Data'!C167,'Shipments data'!F:F,"Planned")</f>
        <v>250000</v>
      </c>
      <c r="P167" s="64">
        <f>SUMIFS('Shipments data'!G:G,'Shipments data'!E:E,'Supply Planning Data'!D167,'Shipments data'!A:A,'Supply Planning Data'!A167,'Shipments data'!F:F,"Shipped",'Shipments data'!H:H,"&lt;"&amp;'Supply Planning Data'!C182,'Shipments data'!S:S,"&lt;"&amp;'Supply Planning Data'!C182)</f>
        <v>0</v>
      </c>
      <c r="Q167" s="64">
        <f t="shared" si="59"/>
        <v>0</v>
      </c>
      <c r="R167" s="64">
        <f t="shared" si="49"/>
        <v>0</v>
      </c>
      <c r="S167" s="66"/>
      <c r="T167" s="62">
        <f t="shared" si="53"/>
        <v>200000</v>
      </c>
      <c r="U167" s="61"/>
      <c r="V167" s="63"/>
      <c r="W167" s="62">
        <f t="shared" si="54"/>
        <v>0</v>
      </c>
      <c r="X167" s="67"/>
      <c r="Y167" s="62">
        <f t="shared" si="50"/>
        <v>200000</v>
      </c>
      <c r="Z167" s="66"/>
      <c r="AA167" s="62">
        <f t="shared" si="55"/>
        <v>200000</v>
      </c>
      <c r="AB167" s="61"/>
      <c r="AC167" s="63"/>
      <c r="AD167" s="62">
        <f t="shared" si="56"/>
        <v>0</v>
      </c>
      <c r="AE167" s="67"/>
      <c r="AF167" s="68">
        <f t="shared" si="51"/>
        <v>200000</v>
      </c>
    </row>
    <row r="168" spans="1:32" x14ac:dyDescent="0.35">
      <c r="A168" s="58" t="str">
        <f>Start!C$9</f>
        <v>Niger (the)</v>
      </c>
      <c r="B168" s="69" t="str">
        <f>VLOOKUP(A168,list!B:C,2,FALSE)</f>
        <v>NER</v>
      </c>
      <c r="C168" s="60">
        <f t="shared" si="58"/>
        <v>44531</v>
      </c>
      <c r="D168" s="69" t="str">
        <f>IF(Start!$B$17="","",Start!$B$17)</f>
        <v>Moderna</v>
      </c>
      <c r="E168" s="69" t="str">
        <f>IFERROR(VLOOKUP(D168,Start!B$15:C$30,2,FALSE),"")</f>
        <v>Yes</v>
      </c>
      <c r="F168" s="62">
        <f t="shared" si="47"/>
        <v>0</v>
      </c>
      <c r="G168" s="61">
        <v>34237.400473320027</v>
      </c>
      <c r="H168" s="61">
        <v>12469.292843900599</v>
      </c>
      <c r="I168" s="62">
        <f t="shared" si="48"/>
        <v>46706.693317220626</v>
      </c>
      <c r="J168" s="63">
        <v>0.10948754818391999</v>
      </c>
      <c r="K168" s="64">
        <f t="shared" si="52"/>
        <v>5113.8013350807669</v>
      </c>
      <c r="L168" s="64">
        <f t="shared" si="57"/>
        <v>51820.494652301393</v>
      </c>
      <c r="M168" s="71"/>
      <c r="N168" s="70">
        <f>SUMIFS('Shipments data'!G:G,'Shipments data'!E:E,'Supply Planning Data'!D168,'Shipments data'!A:A,'Supply Planning Data'!A168,'Shipments data'!O:O,'Supply Planning Data'!C168,'Shipments data'!F:F,"Shipped")</f>
        <v>0</v>
      </c>
      <c r="O168" s="72">
        <f>SUMIFS('Shipments data'!G:G,'Shipments data'!E:E,'Supply Planning Data'!D168,'Shipments data'!A:A,'Supply Planning Data'!A168,'Shipments data'!O:O,'Supply Planning Data'!C168,'Shipments data'!F:F,"Planned")</f>
        <v>0</v>
      </c>
      <c r="P168" s="70">
        <f>SUMIFS('Shipments data'!G:G,'Shipments data'!E:E,'Supply Planning Data'!D168,'Shipments data'!A:A,'Supply Planning Data'!A168,'Shipments data'!F:F,"Shipped",'Shipments data'!H:H,"&lt;"&amp;'Supply Planning Data'!C183,'Shipments data'!S:S,"&lt;"&amp;'Supply Planning Data'!C183)</f>
        <v>0</v>
      </c>
      <c r="Q168" s="70">
        <f t="shared" si="59"/>
        <v>0</v>
      </c>
      <c r="R168" s="70">
        <f t="shared" si="49"/>
        <v>0</v>
      </c>
      <c r="S168" s="53"/>
      <c r="T168" s="73">
        <f t="shared" si="53"/>
        <v>300000</v>
      </c>
      <c r="U168" s="71"/>
      <c r="V168" s="63"/>
      <c r="W168" s="73">
        <f t="shared" si="54"/>
        <v>0</v>
      </c>
      <c r="X168" s="74"/>
      <c r="Y168" s="73">
        <f t="shared" si="50"/>
        <v>300000</v>
      </c>
      <c r="Z168" s="53"/>
      <c r="AA168" s="73">
        <f t="shared" si="55"/>
        <v>300000</v>
      </c>
      <c r="AB168" s="71"/>
      <c r="AC168" s="63"/>
      <c r="AD168" s="73">
        <f t="shared" si="56"/>
        <v>0</v>
      </c>
      <c r="AE168" s="74"/>
      <c r="AF168" s="75">
        <f t="shared" si="51"/>
        <v>300000</v>
      </c>
    </row>
    <row r="169" spans="1:32" x14ac:dyDescent="0.35">
      <c r="A169" s="58" t="str">
        <f>Start!C$9</f>
        <v>Niger (the)</v>
      </c>
      <c r="B169" s="69" t="str">
        <f>VLOOKUP(A169,list!B:C,2,FALSE)</f>
        <v>NER</v>
      </c>
      <c r="C169" s="60">
        <f t="shared" si="58"/>
        <v>44531</v>
      </c>
      <c r="D169" s="59" t="str">
        <f>IF(Start!$B$18="","",Start!$B$18)</f>
        <v>AstraZeneca</v>
      </c>
      <c r="E169" s="59" t="str">
        <f>IFERROR(VLOOKUP(D169,Start!B$15:C$30,2,FALSE),"")</f>
        <v>Yes</v>
      </c>
      <c r="F169" s="62">
        <f t="shared" si="47"/>
        <v>7000.0989029106277</v>
      </c>
      <c r="G169" s="61">
        <v>39943.633885540032</v>
      </c>
      <c r="H169" s="61">
        <v>12500.825880608099</v>
      </c>
      <c r="I169" s="62">
        <f t="shared" si="48"/>
        <v>52444.459766148131</v>
      </c>
      <c r="J169" s="63">
        <v>0.10995088903450601</v>
      </c>
      <c r="K169" s="64">
        <f t="shared" si="52"/>
        <v>5766.3149762223675</v>
      </c>
      <c r="L169" s="64">
        <f t="shared" si="57"/>
        <v>58210.7747423705</v>
      </c>
      <c r="M169" s="71"/>
      <c r="N169" s="70">
        <f>SUMIFS('Shipments data'!G:G,'Shipments data'!E:E,'Supply Planning Data'!D169,'Shipments data'!A:A,'Supply Planning Data'!A169,'Shipments data'!O:O,'Supply Planning Data'!C169,'Shipments data'!F:F,"Shipped")</f>
        <v>0</v>
      </c>
      <c r="O169" s="72">
        <f>SUMIFS('Shipments data'!G:G,'Shipments data'!E:E,'Supply Planning Data'!D169,'Shipments data'!A:A,'Supply Planning Data'!A169,'Shipments data'!O:O,'Supply Planning Data'!C169,'Shipments data'!F:F,"Planned")</f>
        <v>0</v>
      </c>
      <c r="P169" s="70">
        <f>SUMIFS('Shipments data'!G:G,'Shipments data'!E:E,'Supply Planning Data'!D169,'Shipments data'!A:A,'Supply Planning Data'!A169,'Shipments data'!F:F,"Shipped",'Shipments data'!H:H,"&lt;"&amp;'Supply Planning Data'!C184,'Shipments data'!S:S,"&lt;"&amp;'Supply Planning Data'!C184)</f>
        <v>631600</v>
      </c>
      <c r="Q169" s="70">
        <f t="shared" si="59"/>
        <v>0</v>
      </c>
      <c r="R169" s="70">
        <f t="shared" si="49"/>
        <v>0</v>
      </c>
      <c r="S169" s="53"/>
      <c r="T169" s="73">
        <f t="shared" si="53"/>
        <v>400000</v>
      </c>
      <c r="U169" s="71"/>
      <c r="V169" s="63"/>
      <c r="W169" s="73">
        <f t="shared" si="54"/>
        <v>0</v>
      </c>
      <c r="X169" s="74"/>
      <c r="Y169" s="73">
        <f t="shared" si="50"/>
        <v>400000</v>
      </c>
      <c r="Z169" s="53"/>
      <c r="AA169" s="73">
        <f t="shared" si="55"/>
        <v>400000</v>
      </c>
      <c r="AB169" s="71"/>
      <c r="AC169" s="63"/>
      <c r="AD169" s="73">
        <f t="shared" si="56"/>
        <v>0</v>
      </c>
      <c r="AE169" s="74"/>
      <c r="AF169" s="75">
        <f t="shared" si="51"/>
        <v>400000</v>
      </c>
    </row>
    <row r="170" spans="1:32" x14ac:dyDescent="0.35">
      <c r="A170" s="58" t="str">
        <f>Start!C$9</f>
        <v>Niger (the)</v>
      </c>
      <c r="B170" s="69" t="str">
        <f>VLOOKUP(A170,list!B:C,2,FALSE)</f>
        <v>NER</v>
      </c>
      <c r="C170" s="60">
        <f t="shared" si="58"/>
        <v>44531</v>
      </c>
      <c r="D170" s="69" t="str">
        <f>IF(Start!$B$19="","",Start!$B$19)</f>
        <v>J&amp;J</v>
      </c>
      <c r="E170" s="69" t="str">
        <f>IFERROR(VLOOKUP(D170,Start!B$15:C$30,2,FALSE),"")</f>
        <v>Yes</v>
      </c>
      <c r="F170" s="62">
        <f t="shared" si="47"/>
        <v>308762.71814431611</v>
      </c>
      <c r="G170" s="61">
        <v>39943.633885540032</v>
      </c>
      <c r="H170" s="61">
        <v>12532.3589173155</v>
      </c>
      <c r="I170" s="62">
        <f t="shared" si="48"/>
        <v>52475.99280285553</v>
      </c>
      <c r="J170" s="63">
        <v>0.110414229885093</v>
      </c>
      <c r="K170" s="64">
        <f t="shared" si="52"/>
        <v>5794.0963327829759</v>
      </c>
      <c r="L170" s="64">
        <f t="shared" si="57"/>
        <v>58270.089135638504</v>
      </c>
      <c r="M170" s="71"/>
      <c r="N170" s="70">
        <f>SUMIFS('Shipments data'!G:G,'Shipments data'!E:E,'Supply Planning Data'!D170,'Shipments data'!A:A,'Supply Planning Data'!A170,'Shipments data'!O:O,'Supply Planning Data'!C170,'Shipments data'!F:F,"Shipped")</f>
        <v>0</v>
      </c>
      <c r="O170" s="72">
        <f>SUMIFS('Shipments data'!G:G,'Shipments data'!E:E,'Supply Planning Data'!D170,'Shipments data'!A:A,'Supply Planning Data'!A170,'Shipments data'!O:O,'Supply Planning Data'!C170,'Shipments data'!F:F,"Planned")</f>
        <v>0</v>
      </c>
      <c r="P170" s="70">
        <f>SUMIFS('Shipments data'!G:G,'Shipments data'!E:E,'Supply Planning Data'!D170,'Shipments data'!A:A,'Supply Planning Data'!A170,'Shipments data'!F:F,"Shipped",'Shipments data'!H:H,"&lt;"&amp;'Supply Planning Data'!C185,'Shipments data'!S:S,"&lt;"&amp;'Supply Planning Data'!C185)</f>
        <v>302400</v>
      </c>
      <c r="Q170" s="70">
        <f t="shared" si="59"/>
        <v>302400</v>
      </c>
      <c r="R170" s="70">
        <f t="shared" si="49"/>
        <v>0</v>
      </c>
      <c r="S170" s="53"/>
      <c r="T170" s="73">
        <f t="shared" si="53"/>
        <v>400000</v>
      </c>
      <c r="U170" s="71"/>
      <c r="V170" s="63"/>
      <c r="W170" s="73">
        <f t="shared" si="54"/>
        <v>0</v>
      </c>
      <c r="X170" s="74"/>
      <c r="Y170" s="73">
        <f t="shared" si="50"/>
        <v>400000</v>
      </c>
      <c r="Z170" s="53"/>
      <c r="AA170" s="73">
        <f t="shared" si="55"/>
        <v>400000</v>
      </c>
      <c r="AB170" s="71"/>
      <c r="AC170" s="63"/>
      <c r="AD170" s="73">
        <f t="shared" si="56"/>
        <v>0</v>
      </c>
      <c r="AE170" s="74"/>
      <c r="AF170" s="75">
        <f t="shared" si="51"/>
        <v>400000</v>
      </c>
    </row>
    <row r="171" spans="1:32" x14ac:dyDescent="0.35">
      <c r="A171" s="58" t="str">
        <f>Start!C$9</f>
        <v>Niger (the)</v>
      </c>
      <c r="B171" s="69" t="str">
        <f>VLOOKUP(A171,list!B:C,2,FALSE)</f>
        <v>NER</v>
      </c>
      <c r="C171" s="60">
        <f t="shared" si="58"/>
        <v>44531</v>
      </c>
      <c r="D171" s="59" t="str">
        <f>IF(Start!$B$20="","",Start!$B$20)</f>
        <v>Sinopharm</v>
      </c>
      <c r="E171" s="59" t="str">
        <f>IFERROR(VLOOKUP(D171,Start!B$15:C$30,2,FALSE),"")</f>
        <v>Yes</v>
      </c>
      <c r="F171" s="62">
        <f t="shared" si="47"/>
        <v>518127.09670579981</v>
      </c>
      <c r="G171" s="61">
        <v>39943.633885540032</v>
      </c>
      <c r="H171" s="61">
        <v>12563.891954023</v>
      </c>
      <c r="I171" s="62">
        <f t="shared" si="48"/>
        <v>52507.52583956303</v>
      </c>
      <c r="J171" s="63">
        <v>0.11087757073568</v>
      </c>
      <c r="K171" s="64">
        <f t="shared" si="52"/>
        <v>5821.906910431695</v>
      </c>
      <c r="L171" s="64">
        <f t="shared" si="57"/>
        <v>58329.432749994725</v>
      </c>
      <c r="M171" s="71"/>
      <c r="N171" s="70">
        <f>SUMIFS('Shipments data'!G:G,'Shipments data'!E:E,'Supply Planning Data'!D171,'Shipments data'!A:A,'Supply Planning Data'!A171,'Shipments data'!O:O,'Supply Planning Data'!C171,'Shipments data'!F:F,"Shipped")</f>
        <v>0</v>
      </c>
      <c r="O171" s="72">
        <f>SUMIFS('Shipments data'!G:G,'Shipments data'!E:E,'Supply Planning Data'!D171,'Shipments data'!A:A,'Supply Planning Data'!A171,'Shipments data'!O:O,'Supply Planning Data'!C171,'Shipments data'!F:F,"Planned")</f>
        <v>723600</v>
      </c>
      <c r="P171" s="70">
        <f>SUMIFS('Shipments data'!G:G,'Shipments data'!E:E,'Supply Planning Data'!D171,'Shipments data'!A:A,'Supply Planning Data'!A171,'Shipments data'!F:F,"Shipped",'Shipments data'!H:H,"&lt;"&amp;'Supply Planning Data'!C186,'Shipments data'!S:S,"&lt;"&amp;'Supply Planning Data'!C186)</f>
        <v>0</v>
      </c>
      <c r="Q171" s="70">
        <f t="shared" si="59"/>
        <v>0</v>
      </c>
      <c r="R171" s="70">
        <f t="shared" si="49"/>
        <v>459797.66395580507</v>
      </c>
      <c r="S171" s="53"/>
      <c r="T171" s="73">
        <f t="shared" si="53"/>
        <v>400000</v>
      </c>
      <c r="U171" s="71"/>
      <c r="V171" s="63"/>
      <c r="W171" s="73">
        <f t="shared" si="54"/>
        <v>0</v>
      </c>
      <c r="X171" s="74"/>
      <c r="Y171" s="73">
        <f t="shared" si="50"/>
        <v>400000</v>
      </c>
      <c r="Z171" s="53"/>
      <c r="AA171" s="73">
        <f t="shared" si="55"/>
        <v>400000</v>
      </c>
      <c r="AB171" s="71"/>
      <c r="AC171" s="63"/>
      <c r="AD171" s="73">
        <f t="shared" si="56"/>
        <v>0</v>
      </c>
      <c r="AE171" s="74"/>
      <c r="AF171" s="75">
        <f t="shared" si="51"/>
        <v>400000</v>
      </c>
    </row>
    <row r="172" spans="1:32" x14ac:dyDescent="0.35">
      <c r="A172" s="58" t="str">
        <f>Start!C$9</f>
        <v>Niger (the)</v>
      </c>
      <c r="B172" s="69" t="str">
        <f>VLOOKUP(A172,list!B:C,2,FALSE)</f>
        <v>NER</v>
      </c>
      <c r="C172" s="60">
        <f t="shared" si="58"/>
        <v>44531</v>
      </c>
      <c r="D172" s="69" t="str">
        <f>IF(Start!$B$21="","",Start!$B$21)</f>
        <v>Sinovac</v>
      </c>
      <c r="E172" s="69" t="str">
        <f>IFERROR(VLOOKUP(D172,Start!B$15:C$30,2,FALSE),"")</f>
        <v>Yes</v>
      </c>
      <c r="F172" s="62">
        <f t="shared" si="47"/>
        <v>5087.2345873611775</v>
      </c>
      <c r="G172" s="61">
        <v>39943.633885540032</v>
      </c>
      <c r="H172" s="61">
        <v>12595.4249907305</v>
      </c>
      <c r="I172" s="62">
        <f t="shared" si="48"/>
        <v>52539.05887627053</v>
      </c>
      <c r="J172" s="63">
        <v>0.11134091158626599</v>
      </c>
      <c r="K172" s="64">
        <f t="shared" si="52"/>
        <v>5849.7467091684612</v>
      </c>
      <c r="L172" s="64">
        <f t="shared" si="57"/>
        <v>58388.80558543899</v>
      </c>
      <c r="M172" s="71"/>
      <c r="N172" s="70">
        <f>SUMIFS('Shipments data'!G:G,'Shipments data'!E:E,'Supply Planning Data'!D172,'Shipments data'!A:A,'Supply Planning Data'!A172,'Shipments data'!O:O,'Supply Planning Data'!C172,'Shipments data'!F:F,"Shipped")</f>
        <v>0</v>
      </c>
      <c r="O172" s="72">
        <f>SUMIFS('Shipments data'!G:G,'Shipments data'!E:E,'Supply Planning Data'!D172,'Shipments data'!A:A,'Supply Planning Data'!A172,'Shipments data'!O:O,'Supply Planning Data'!C172,'Shipments data'!F:F,"Planned")</f>
        <v>0</v>
      </c>
      <c r="P172" s="70">
        <f>SUMIFS('Shipments data'!G:G,'Shipments data'!E:E,'Supply Planning Data'!D172,'Shipments data'!A:A,'Supply Planning Data'!A172,'Shipments data'!F:F,"Shipped",'Shipments data'!H:H,"&lt;"&amp;'Supply Planning Data'!C187,'Shipments data'!S:S,"&lt;"&amp;'Supply Planning Data'!C187)</f>
        <v>0</v>
      </c>
      <c r="Q172" s="70">
        <f t="shared" si="59"/>
        <v>0</v>
      </c>
      <c r="R172" s="70">
        <f t="shared" si="49"/>
        <v>0</v>
      </c>
      <c r="S172" s="53"/>
      <c r="T172" s="73">
        <f t="shared" si="53"/>
        <v>400000</v>
      </c>
      <c r="U172" s="71"/>
      <c r="V172" s="63"/>
      <c r="W172" s="73">
        <f t="shared" si="54"/>
        <v>0</v>
      </c>
      <c r="X172" s="74"/>
      <c r="Y172" s="73">
        <f t="shared" si="50"/>
        <v>400000</v>
      </c>
      <c r="Z172" s="53"/>
      <c r="AA172" s="73">
        <f t="shared" si="55"/>
        <v>400000</v>
      </c>
      <c r="AB172" s="71"/>
      <c r="AC172" s="63"/>
      <c r="AD172" s="73">
        <f t="shared" si="56"/>
        <v>0</v>
      </c>
      <c r="AE172" s="74"/>
      <c r="AF172" s="75">
        <f t="shared" si="51"/>
        <v>400000</v>
      </c>
    </row>
    <row r="173" spans="1:32" x14ac:dyDescent="0.35">
      <c r="A173" s="58" t="str">
        <f>Start!C$9</f>
        <v>Niger (the)</v>
      </c>
      <c r="B173" s="69" t="str">
        <f>VLOOKUP(A173,list!B:C,2,FALSE)</f>
        <v>NER</v>
      </c>
      <c r="C173" s="60">
        <f t="shared" si="58"/>
        <v>44531</v>
      </c>
      <c r="D173" s="59" t="str">
        <f>IF(Start!$B$22="","",Start!$B$22)</f>
        <v>Sputnik V</v>
      </c>
      <c r="E173" s="59" t="str">
        <f>IFERROR(VLOOKUP(D173,Start!B$15:C$30,2,FALSE),"")</f>
        <v>Yes</v>
      </c>
      <c r="F173" s="62">
        <f t="shared" si="47"/>
        <v>4449.1317890006467</v>
      </c>
      <c r="G173" s="61">
        <v>39943.633885540032</v>
      </c>
      <c r="H173" s="61">
        <v>12626.9580274379</v>
      </c>
      <c r="I173" s="62">
        <f t="shared" si="48"/>
        <v>52570.591912977936</v>
      </c>
      <c r="J173" s="63">
        <v>0.111804252436853</v>
      </c>
      <c r="K173" s="64">
        <f t="shared" si="52"/>
        <v>5877.6157289933681</v>
      </c>
      <c r="L173" s="64">
        <f t="shared" si="57"/>
        <v>58448.207641971305</v>
      </c>
      <c r="M173" s="71"/>
      <c r="N173" s="70">
        <f>SUMIFS('Shipments data'!G:G,'Shipments data'!E:E,'Supply Planning Data'!D173,'Shipments data'!A:A,'Supply Planning Data'!A173,'Shipments data'!O:O,'Supply Planning Data'!C173,'Shipments data'!F:F,"Shipped")</f>
        <v>0</v>
      </c>
      <c r="O173" s="72">
        <f>SUMIFS('Shipments data'!G:G,'Shipments data'!E:E,'Supply Planning Data'!D173,'Shipments data'!A:A,'Supply Planning Data'!A173,'Shipments data'!O:O,'Supply Planning Data'!C173,'Shipments data'!F:F,"Planned")</f>
        <v>0</v>
      </c>
      <c r="P173" s="70">
        <f>SUMIFS('Shipments data'!G:G,'Shipments data'!E:E,'Supply Planning Data'!D173,'Shipments data'!A:A,'Supply Planning Data'!A173,'Shipments data'!F:F,"Shipped",'Shipments data'!H:H,"&lt;"&amp;'Supply Planning Data'!C188,'Shipments data'!S:S,"&lt;"&amp;'Supply Planning Data'!C188)</f>
        <v>0</v>
      </c>
      <c r="Q173" s="70">
        <f t="shared" si="59"/>
        <v>0</v>
      </c>
      <c r="R173" s="70">
        <f t="shared" si="49"/>
        <v>0</v>
      </c>
      <c r="S173" s="53"/>
      <c r="T173" s="73">
        <f t="shared" si="53"/>
        <v>400000</v>
      </c>
      <c r="U173" s="71"/>
      <c r="V173" s="63"/>
      <c r="W173" s="73">
        <f t="shared" si="54"/>
        <v>0</v>
      </c>
      <c r="X173" s="74"/>
      <c r="Y173" s="73">
        <f t="shared" si="50"/>
        <v>400000</v>
      </c>
      <c r="Z173" s="53"/>
      <c r="AA173" s="73">
        <f t="shared" si="55"/>
        <v>400000</v>
      </c>
      <c r="AB173" s="71"/>
      <c r="AC173" s="63"/>
      <c r="AD173" s="73">
        <f t="shared" si="56"/>
        <v>0</v>
      </c>
      <c r="AE173" s="74"/>
      <c r="AF173" s="75">
        <f t="shared" si="51"/>
        <v>400000</v>
      </c>
    </row>
    <row r="174" spans="1:32" x14ac:dyDescent="0.35">
      <c r="A174" s="58" t="str">
        <f>Start!C$9</f>
        <v>Niger (the)</v>
      </c>
      <c r="B174" s="69" t="str">
        <f>VLOOKUP(A174,list!B:C,2,FALSE)</f>
        <v>NER</v>
      </c>
      <c r="C174" s="60">
        <f t="shared" si="58"/>
        <v>44531</v>
      </c>
      <c r="D174" s="69" t="str">
        <f>IF(Start!$B$23="","",Start!$B$23)</f>
        <v>Sputnik Light</v>
      </c>
      <c r="E174" s="69" t="str">
        <f>IFERROR(VLOOKUP(D174,Start!B$15:C$30,2,FALSE),"")</f>
        <v>Yes</v>
      </c>
      <c r="F174" s="62">
        <f t="shared" si="47"/>
        <v>3810.788310717282</v>
      </c>
      <c r="G174" s="61">
        <v>39943.633885540032</v>
      </c>
      <c r="H174" s="61">
        <v>12658.491064145401</v>
      </c>
      <c r="I174" s="62">
        <f t="shared" si="48"/>
        <v>52602.124949685429</v>
      </c>
      <c r="J174" s="63">
        <v>0.11226759328744</v>
      </c>
      <c r="K174" s="64">
        <f t="shared" si="52"/>
        <v>5905.5139699063839</v>
      </c>
      <c r="L174" s="64">
        <f t="shared" si="57"/>
        <v>58507.638919591816</v>
      </c>
      <c r="M174" s="71"/>
      <c r="N174" s="70">
        <f>SUMIFS('Shipments data'!G:G,'Shipments data'!E:E,'Supply Planning Data'!D174,'Shipments data'!A:A,'Supply Planning Data'!A174,'Shipments data'!O:O,'Supply Planning Data'!C174,'Shipments data'!F:F,"Shipped")</f>
        <v>0</v>
      </c>
      <c r="O174" s="72">
        <f>SUMIFS('Shipments data'!G:G,'Shipments data'!E:E,'Supply Planning Data'!D174,'Shipments data'!A:A,'Supply Planning Data'!A174,'Shipments data'!O:O,'Supply Planning Data'!C174,'Shipments data'!F:F,"Planned")</f>
        <v>0</v>
      </c>
      <c r="P174" s="70">
        <f>SUMIFS('Shipments data'!G:G,'Shipments data'!E:E,'Supply Planning Data'!D174,'Shipments data'!A:A,'Supply Planning Data'!A174,'Shipments data'!F:F,"Shipped",'Shipments data'!H:H,"&lt;"&amp;'Supply Planning Data'!C189,'Shipments data'!S:S,"&lt;"&amp;'Supply Planning Data'!C189)</f>
        <v>0</v>
      </c>
      <c r="Q174" s="70">
        <f t="shared" si="59"/>
        <v>0</v>
      </c>
      <c r="R174" s="70">
        <f t="shared" si="49"/>
        <v>0</v>
      </c>
      <c r="S174" s="53"/>
      <c r="T174" s="73">
        <f t="shared" si="53"/>
        <v>400000</v>
      </c>
      <c r="U174" s="71"/>
      <c r="V174" s="63"/>
      <c r="W174" s="73">
        <f t="shared" si="54"/>
        <v>0</v>
      </c>
      <c r="X174" s="74"/>
      <c r="Y174" s="73">
        <f t="shared" si="50"/>
        <v>400000</v>
      </c>
      <c r="Z174" s="53"/>
      <c r="AA174" s="73">
        <f t="shared" si="55"/>
        <v>400000</v>
      </c>
      <c r="AB174" s="71"/>
      <c r="AC174" s="63"/>
      <c r="AD174" s="73">
        <f t="shared" si="56"/>
        <v>0</v>
      </c>
      <c r="AE174" s="74"/>
      <c r="AF174" s="75">
        <f t="shared" si="51"/>
        <v>400000</v>
      </c>
    </row>
    <row r="175" spans="1:32" hidden="1" x14ac:dyDescent="0.35">
      <c r="A175" s="58" t="str">
        <f>Start!C$9</f>
        <v>Niger (the)</v>
      </c>
      <c r="B175" s="69" t="str">
        <f>VLOOKUP(A175,list!B:C,2,FALSE)</f>
        <v>NER</v>
      </c>
      <c r="C175" s="60">
        <f t="shared" si="58"/>
        <v>44531</v>
      </c>
      <c r="D175" s="59" t="str">
        <f>IF(Start!$B$24="","",Start!$B$24)</f>
        <v/>
      </c>
      <c r="E175" s="59" t="str">
        <f>IFERROR(VLOOKUP(D175,Start!B$15:C$30,2,FALSE),"")</f>
        <v/>
      </c>
      <c r="F175" s="62">
        <f t="shared" ref="F175:F238" si="60">R160</f>
        <v>0</v>
      </c>
      <c r="G175" s="61"/>
      <c r="H175" s="61"/>
      <c r="I175" s="62">
        <f t="shared" ref="I175:I238" si="61">SUM(G175:H175)</f>
        <v>0</v>
      </c>
      <c r="J175" s="63">
        <v>0.112730934138026</v>
      </c>
      <c r="K175" s="64">
        <f t="shared" si="52"/>
        <v>0</v>
      </c>
      <c r="L175" s="64">
        <f t="shared" si="57"/>
        <v>0</v>
      </c>
      <c r="M175" s="71"/>
      <c r="N175" s="70">
        <f>SUMIFS('Shipments data'!G:G,'Shipments data'!E:E,'Supply Planning Data'!D175,'Shipments data'!A:A,'Supply Planning Data'!A175,'Shipments data'!O:O,'Supply Planning Data'!C175,'Shipments data'!F:F,"Shipped")</f>
        <v>0</v>
      </c>
      <c r="O175" s="72">
        <f>SUMIFS('Shipments data'!G:G,'Shipments data'!E:E,'Supply Planning Data'!D175,'Shipments data'!A:A,'Supply Planning Data'!A175,'Shipments data'!O:O,'Supply Planning Data'!C175,'Shipments data'!F:F,"Planned")</f>
        <v>0</v>
      </c>
      <c r="P175" s="70">
        <f>SUMIFS('Shipments data'!G:G,'Shipments data'!E:E,'Supply Planning Data'!D175,'Shipments data'!A:A,'Supply Planning Data'!A175,'Shipments data'!F:F,"Shipped",'Shipments data'!H:H,"&lt;"&amp;'Supply Planning Data'!C190,'Shipments data'!S:S,"&lt;"&amp;'Supply Planning Data'!C190)</f>
        <v>0</v>
      </c>
      <c r="Q175" s="70">
        <f t="shared" si="59"/>
        <v>0</v>
      </c>
      <c r="R175" s="70">
        <f t="shared" ref="R175:R238" si="62">IF(F175-L175+M175+N175-Q175&lt;0,0,F175-L175+M175+N175-Q175)</f>
        <v>0</v>
      </c>
      <c r="S175" s="53"/>
      <c r="T175" s="73">
        <f t="shared" si="53"/>
        <v>0</v>
      </c>
      <c r="U175" s="71"/>
      <c r="V175" s="63"/>
      <c r="W175" s="73">
        <f t="shared" si="54"/>
        <v>0</v>
      </c>
      <c r="X175" s="74"/>
      <c r="Y175" s="73">
        <f t="shared" ref="Y175:Y238" si="63">IF($T175+$X175-$W175&lt;0,0,$T175+$X175-$W175)</f>
        <v>0</v>
      </c>
      <c r="Z175" s="53"/>
      <c r="AA175" s="73">
        <f t="shared" si="55"/>
        <v>0</v>
      </c>
      <c r="AB175" s="71"/>
      <c r="AC175" s="63"/>
      <c r="AD175" s="73">
        <f t="shared" si="56"/>
        <v>0</v>
      </c>
      <c r="AE175" s="74"/>
      <c r="AF175" s="75">
        <f t="shared" ref="AF175:AF238" si="64">IF($T175+$X175-$W175&lt;0,0,$T175+$X175-$W175)</f>
        <v>0</v>
      </c>
    </row>
    <row r="176" spans="1:32" hidden="1" x14ac:dyDescent="0.35">
      <c r="A176" s="58" t="str">
        <f>Start!C$9</f>
        <v>Niger (the)</v>
      </c>
      <c r="B176" s="69" t="str">
        <f>VLOOKUP(A176,list!B:C,2,FALSE)</f>
        <v>NER</v>
      </c>
      <c r="C176" s="60">
        <f t="shared" si="58"/>
        <v>44531</v>
      </c>
      <c r="D176" s="69" t="str">
        <f>IF(Start!$B$25="","",Start!$B$25)</f>
        <v/>
      </c>
      <c r="E176" s="69" t="str">
        <f>IFERROR(VLOOKUP(D176,Start!B$15:C$30,2,FALSE),"")</f>
        <v/>
      </c>
      <c r="F176" s="62">
        <f t="shared" si="60"/>
        <v>0</v>
      </c>
      <c r="G176" s="61"/>
      <c r="H176" s="61"/>
      <c r="I176" s="62">
        <f t="shared" si="61"/>
        <v>0</v>
      </c>
      <c r="J176" s="63">
        <v>0.11319427498861299</v>
      </c>
      <c r="K176" s="64">
        <f t="shared" si="52"/>
        <v>0</v>
      </c>
      <c r="L176" s="64">
        <f t="shared" si="57"/>
        <v>0</v>
      </c>
      <c r="M176" s="71"/>
      <c r="N176" s="70">
        <f>SUMIFS('Shipments data'!G:G,'Shipments data'!E:E,'Supply Planning Data'!D176,'Shipments data'!A:A,'Supply Planning Data'!A176,'Shipments data'!O:O,'Supply Planning Data'!C176,'Shipments data'!F:F,"Shipped")</f>
        <v>0</v>
      </c>
      <c r="O176" s="72">
        <f>SUMIFS('Shipments data'!G:G,'Shipments data'!E:E,'Supply Planning Data'!D176,'Shipments data'!A:A,'Supply Planning Data'!A176,'Shipments data'!O:O,'Supply Planning Data'!C176,'Shipments data'!F:F,"Planned")</f>
        <v>0</v>
      </c>
      <c r="P176" s="70">
        <f>SUMIFS('Shipments data'!G:G,'Shipments data'!E:E,'Supply Planning Data'!D176,'Shipments data'!A:A,'Supply Planning Data'!A176,'Shipments data'!F:F,"Shipped",'Shipments data'!H:H,"&lt;"&amp;'Supply Planning Data'!C191,'Shipments data'!S:S,"&lt;"&amp;'Supply Planning Data'!C191)</f>
        <v>0</v>
      </c>
      <c r="Q176" s="70">
        <f t="shared" si="59"/>
        <v>0</v>
      </c>
      <c r="R176" s="70">
        <f t="shared" si="62"/>
        <v>0</v>
      </c>
      <c r="S176" s="53"/>
      <c r="T176" s="73">
        <f t="shared" si="53"/>
        <v>0</v>
      </c>
      <c r="U176" s="71"/>
      <c r="V176" s="63"/>
      <c r="W176" s="73">
        <f t="shared" si="54"/>
        <v>0</v>
      </c>
      <c r="X176" s="74"/>
      <c r="Y176" s="73">
        <f t="shared" si="63"/>
        <v>0</v>
      </c>
      <c r="Z176" s="53"/>
      <c r="AA176" s="73">
        <f t="shared" si="55"/>
        <v>0</v>
      </c>
      <c r="AB176" s="71"/>
      <c r="AC176" s="63"/>
      <c r="AD176" s="73">
        <f t="shared" si="56"/>
        <v>0</v>
      </c>
      <c r="AE176" s="74"/>
      <c r="AF176" s="75">
        <f t="shared" si="64"/>
        <v>0</v>
      </c>
    </row>
    <row r="177" spans="1:32" hidden="1" x14ac:dyDescent="0.35">
      <c r="A177" s="58" t="str">
        <f>Start!C$9</f>
        <v>Niger (the)</v>
      </c>
      <c r="B177" s="69" t="str">
        <f>VLOOKUP(A177,list!B:C,2,FALSE)</f>
        <v>NER</v>
      </c>
      <c r="C177" s="60">
        <f t="shared" si="58"/>
        <v>44531</v>
      </c>
      <c r="D177" s="59" t="str">
        <f>IF(Start!$B$26="","",Start!$B$26)</f>
        <v/>
      </c>
      <c r="E177" s="59" t="str">
        <f>IFERROR(VLOOKUP(D177,Start!B$15:C$30,2,FALSE),"")</f>
        <v/>
      </c>
      <c r="F177" s="62">
        <f t="shared" si="60"/>
        <v>0</v>
      </c>
      <c r="G177" s="61"/>
      <c r="H177" s="61"/>
      <c r="I177" s="62">
        <f t="shared" si="61"/>
        <v>0</v>
      </c>
      <c r="J177" s="63">
        <v>0.1136576158392</v>
      </c>
      <c r="K177" s="64">
        <f t="shared" si="52"/>
        <v>0</v>
      </c>
      <c r="L177" s="64">
        <f t="shared" si="57"/>
        <v>0</v>
      </c>
      <c r="M177" s="71"/>
      <c r="N177" s="70">
        <f>SUMIFS('Shipments data'!G:G,'Shipments data'!E:E,'Supply Planning Data'!D177,'Shipments data'!A:A,'Supply Planning Data'!A177,'Shipments data'!O:O,'Supply Planning Data'!C177,'Shipments data'!F:F,"Shipped")</f>
        <v>0</v>
      </c>
      <c r="O177" s="72">
        <f>SUMIFS('Shipments data'!G:G,'Shipments data'!E:E,'Supply Planning Data'!D177,'Shipments data'!A:A,'Supply Planning Data'!A177,'Shipments data'!O:O,'Supply Planning Data'!C177,'Shipments data'!F:F,"Planned")</f>
        <v>0</v>
      </c>
      <c r="P177" s="70">
        <f>SUMIFS('Shipments data'!G:G,'Shipments data'!E:E,'Supply Planning Data'!D177,'Shipments data'!A:A,'Supply Planning Data'!A177,'Shipments data'!F:F,"Shipped",'Shipments data'!H:H,"&lt;"&amp;'Supply Planning Data'!C192,'Shipments data'!S:S,"&lt;"&amp;'Supply Planning Data'!C192)</f>
        <v>0</v>
      </c>
      <c r="Q177" s="70">
        <f t="shared" si="59"/>
        <v>0</v>
      </c>
      <c r="R177" s="70">
        <f t="shared" si="62"/>
        <v>0</v>
      </c>
      <c r="S177" s="53"/>
      <c r="T177" s="73">
        <f t="shared" si="53"/>
        <v>0</v>
      </c>
      <c r="U177" s="71"/>
      <c r="V177" s="63"/>
      <c r="W177" s="73">
        <f t="shared" si="54"/>
        <v>0</v>
      </c>
      <c r="X177" s="74"/>
      <c r="Y177" s="73">
        <f t="shared" si="63"/>
        <v>0</v>
      </c>
      <c r="Z177" s="53"/>
      <c r="AA177" s="73">
        <f t="shared" si="55"/>
        <v>0</v>
      </c>
      <c r="AB177" s="71"/>
      <c r="AC177" s="63"/>
      <c r="AD177" s="73">
        <f t="shared" si="56"/>
        <v>0</v>
      </c>
      <c r="AE177" s="74"/>
      <c r="AF177" s="75">
        <f t="shared" si="64"/>
        <v>0</v>
      </c>
    </row>
    <row r="178" spans="1:32" hidden="1" x14ac:dyDescent="0.35">
      <c r="A178" s="58" t="str">
        <f>Start!C$9</f>
        <v>Niger (the)</v>
      </c>
      <c r="B178" s="69" t="str">
        <f>VLOOKUP(A178,list!B:C,2,FALSE)</f>
        <v>NER</v>
      </c>
      <c r="C178" s="60">
        <f t="shared" si="58"/>
        <v>44531</v>
      </c>
      <c r="D178" s="69" t="str">
        <f>IF(Start!$B$27="","",Start!$B$27)</f>
        <v/>
      </c>
      <c r="E178" s="69" t="str">
        <f>IFERROR(VLOOKUP(D178,Start!B$15:C$30,2,FALSE),"")</f>
        <v/>
      </c>
      <c r="F178" s="62">
        <f t="shared" si="60"/>
        <v>0</v>
      </c>
      <c r="G178" s="61"/>
      <c r="H178" s="61"/>
      <c r="I178" s="62">
        <f t="shared" si="61"/>
        <v>0</v>
      </c>
      <c r="J178" s="63">
        <v>0.114120956689786</v>
      </c>
      <c r="K178" s="64">
        <f t="shared" si="52"/>
        <v>0</v>
      </c>
      <c r="L178" s="64">
        <f t="shared" si="57"/>
        <v>0</v>
      </c>
      <c r="M178" s="71"/>
      <c r="N178" s="70">
        <f>SUMIFS('Shipments data'!G:G,'Shipments data'!E:E,'Supply Planning Data'!D178,'Shipments data'!A:A,'Supply Planning Data'!A178,'Shipments data'!O:O,'Supply Planning Data'!C178,'Shipments data'!F:F,"Shipped")</f>
        <v>0</v>
      </c>
      <c r="O178" s="72">
        <f>SUMIFS('Shipments data'!G:G,'Shipments data'!E:E,'Supply Planning Data'!D178,'Shipments data'!A:A,'Supply Planning Data'!A178,'Shipments data'!O:O,'Supply Planning Data'!C178,'Shipments data'!F:F,"Planned")</f>
        <v>0</v>
      </c>
      <c r="P178" s="70">
        <f>SUMIFS('Shipments data'!G:G,'Shipments data'!E:E,'Supply Planning Data'!D178,'Shipments data'!A:A,'Supply Planning Data'!A178,'Shipments data'!F:F,"Shipped",'Shipments data'!H:H,"&lt;"&amp;'Supply Planning Data'!C193,'Shipments data'!S:S,"&lt;"&amp;'Supply Planning Data'!C193)</f>
        <v>0</v>
      </c>
      <c r="Q178" s="70">
        <f t="shared" si="59"/>
        <v>0</v>
      </c>
      <c r="R178" s="70">
        <f t="shared" si="62"/>
        <v>0</v>
      </c>
      <c r="S178" s="53"/>
      <c r="T178" s="73">
        <f t="shared" si="53"/>
        <v>0</v>
      </c>
      <c r="U178" s="71"/>
      <c r="V178" s="63"/>
      <c r="W178" s="73">
        <f t="shared" si="54"/>
        <v>0</v>
      </c>
      <c r="X178" s="74"/>
      <c r="Y178" s="73">
        <f t="shared" si="63"/>
        <v>0</v>
      </c>
      <c r="Z178" s="53"/>
      <c r="AA178" s="73">
        <f t="shared" si="55"/>
        <v>0</v>
      </c>
      <c r="AB178" s="71"/>
      <c r="AC178" s="63"/>
      <c r="AD178" s="73">
        <f t="shared" si="56"/>
        <v>0</v>
      </c>
      <c r="AE178" s="74"/>
      <c r="AF178" s="75">
        <f t="shared" si="64"/>
        <v>0</v>
      </c>
    </row>
    <row r="179" spans="1:32" hidden="1" x14ac:dyDescent="0.35">
      <c r="A179" s="58" t="str">
        <f>Start!C$9</f>
        <v>Niger (the)</v>
      </c>
      <c r="B179" s="69" t="str">
        <f>VLOOKUP(A179,list!B:C,2,FALSE)</f>
        <v>NER</v>
      </c>
      <c r="C179" s="60">
        <f t="shared" si="58"/>
        <v>44531</v>
      </c>
      <c r="D179" s="59" t="str">
        <f>IF(Start!$B$28="","",Start!$B$28)</f>
        <v/>
      </c>
      <c r="E179" s="59" t="str">
        <f>IFERROR(VLOOKUP(D179,Start!B$15:C$30,2,FALSE),"")</f>
        <v/>
      </c>
      <c r="F179" s="62">
        <f t="shared" si="60"/>
        <v>0</v>
      </c>
      <c r="G179" s="61"/>
      <c r="H179" s="61"/>
      <c r="I179" s="62">
        <f t="shared" si="61"/>
        <v>0</v>
      </c>
      <c r="J179" s="63">
        <v>0.114584297540373</v>
      </c>
      <c r="K179" s="64">
        <f t="shared" si="52"/>
        <v>0</v>
      </c>
      <c r="L179" s="64">
        <f t="shared" si="57"/>
        <v>0</v>
      </c>
      <c r="M179" s="71"/>
      <c r="N179" s="70">
        <f>SUMIFS('Shipments data'!G:G,'Shipments data'!E:E,'Supply Planning Data'!D179,'Shipments data'!A:A,'Supply Planning Data'!A179,'Shipments data'!O:O,'Supply Planning Data'!C179,'Shipments data'!F:F,"Shipped")</f>
        <v>0</v>
      </c>
      <c r="O179" s="72">
        <f>SUMIFS('Shipments data'!G:G,'Shipments data'!E:E,'Supply Planning Data'!D179,'Shipments data'!A:A,'Supply Planning Data'!A179,'Shipments data'!O:O,'Supply Planning Data'!C179,'Shipments data'!F:F,"Planned")</f>
        <v>0</v>
      </c>
      <c r="P179" s="70">
        <f>SUMIFS('Shipments data'!G:G,'Shipments data'!E:E,'Supply Planning Data'!D179,'Shipments data'!A:A,'Supply Planning Data'!A179,'Shipments data'!F:F,"Shipped",'Shipments data'!H:H,"&lt;"&amp;'Supply Planning Data'!C194,'Shipments data'!S:S,"&lt;"&amp;'Supply Planning Data'!C194)</f>
        <v>0</v>
      </c>
      <c r="Q179" s="70">
        <f t="shared" si="59"/>
        <v>0</v>
      </c>
      <c r="R179" s="70">
        <f t="shared" si="62"/>
        <v>0</v>
      </c>
      <c r="S179" s="53"/>
      <c r="T179" s="73">
        <f t="shared" si="53"/>
        <v>0</v>
      </c>
      <c r="U179" s="71"/>
      <c r="V179" s="63"/>
      <c r="W179" s="73">
        <f t="shared" si="54"/>
        <v>0</v>
      </c>
      <c r="X179" s="74"/>
      <c r="Y179" s="73">
        <f t="shared" si="63"/>
        <v>0</v>
      </c>
      <c r="Z179" s="53"/>
      <c r="AA179" s="73">
        <f t="shared" si="55"/>
        <v>0</v>
      </c>
      <c r="AB179" s="71"/>
      <c r="AC179" s="63"/>
      <c r="AD179" s="73">
        <f t="shared" si="56"/>
        <v>0</v>
      </c>
      <c r="AE179" s="74"/>
      <c r="AF179" s="75">
        <f t="shared" si="64"/>
        <v>0</v>
      </c>
    </row>
    <row r="180" spans="1:32" hidden="1" x14ac:dyDescent="0.35">
      <c r="A180" s="58" t="str">
        <f>Start!C$9</f>
        <v>Niger (the)</v>
      </c>
      <c r="B180" s="69" t="str">
        <f>VLOOKUP(A180,list!B:C,2,FALSE)</f>
        <v>NER</v>
      </c>
      <c r="C180" s="60">
        <f t="shared" si="58"/>
        <v>44531</v>
      </c>
      <c r="D180" s="69" t="str">
        <f>IF(Start!$B$29="","",Start!$B$29)</f>
        <v/>
      </c>
      <c r="E180" s="69" t="str">
        <f>IFERROR(VLOOKUP(D180,Start!B$15:C$30,2,FALSE),"")</f>
        <v/>
      </c>
      <c r="F180" s="62">
        <f t="shared" si="60"/>
        <v>0</v>
      </c>
      <c r="G180" s="61"/>
      <c r="H180" s="61"/>
      <c r="I180" s="62">
        <f t="shared" si="61"/>
        <v>0</v>
      </c>
      <c r="J180" s="63">
        <v>0.115047638390959</v>
      </c>
      <c r="K180" s="64">
        <f t="shared" si="52"/>
        <v>0</v>
      </c>
      <c r="L180" s="64">
        <f t="shared" si="57"/>
        <v>0</v>
      </c>
      <c r="M180" s="71"/>
      <c r="N180" s="70">
        <f>SUMIFS('Shipments data'!G:G,'Shipments data'!E:E,'Supply Planning Data'!D180,'Shipments data'!A:A,'Supply Planning Data'!A180,'Shipments data'!O:O,'Supply Planning Data'!C180,'Shipments data'!F:F,"Shipped")</f>
        <v>0</v>
      </c>
      <c r="O180" s="72">
        <f>SUMIFS('Shipments data'!G:G,'Shipments data'!E:E,'Supply Planning Data'!D180,'Shipments data'!A:A,'Supply Planning Data'!A180,'Shipments data'!O:O,'Supply Planning Data'!C180,'Shipments data'!F:F,"Planned")</f>
        <v>0</v>
      </c>
      <c r="P180" s="70">
        <f>SUMIFS('Shipments data'!G:G,'Shipments data'!E:E,'Supply Planning Data'!D180,'Shipments data'!A:A,'Supply Planning Data'!A180,'Shipments data'!F:F,"Shipped",'Shipments data'!H:H,"&lt;"&amp;'Supply Planning Data'!C195,'Shipments data'!S:S,"&lt;"&amp;'Supply Planning Data'!C195)</f>
        <v>0</v>
      </c>
      <c r="Q180" s="70">
        <f t="shared" si="59"/>
        <v>0</v>
      </c>
      <c r="R180" s="70">
        <f t="shared" si="62"/>
        <v>0</v>
      </c>
      <c r="S180" s="53"/>
      <c r="T180" s="73">
        <f t="shared" si="53"/>
        <v>0</v>
      </c>
      <c r="U180" s="71"/>
      <c r="V180" s="63"/>
      <c r="W180" s="73">
        <f t="shared" si="54"/>
        <v>0</v>
      </c>
      <c r="X180" s="74"/>
      <c r="Y180" s="73">
        <f t="shared" si="63"/>
        <v>0</v>
      </c>
      <c r="Z180" s="53"/>
      <c r="AA180" s="73">
        <f t="shared" si="55"/>
        <v>0</v>
      </c>
      <c r="AB180" s="71"/>
      <c r="AC180" s="63"/>
      <c r="AD180" s="73">
        <f t="shared" si="56"/>
        <v>0</v>
      </c>
      <c r="AE180" s="74"/>
      <c r="AF180" s="75">
        <f t="shared" si="64"/>
        <v>0</v>
      </c>
    </row>
    <row r="181" spans="1:32" hidden="1" x14ac:dyDescent="0.35">
      <c r="A181" s="76" t="str">
        <f>Start!C$9</f>
        <v>Niger (the)</v>
      </c>
      <c r="B181" s="77" t="str">
        <f>VLOOKUP(A181,list!B:C,2,FALSE)</f>
        <v>NER</v>
      </c>
      <c r="C181" s="60">
        <f t="shared" si="58"/>
        <v>44531</v>
      </c>
      <c r="D181" s="59" t="str">
        <f>IF(Start!$B$30="","",Start!$B$30)</f>
        <v/>
      </c>
      <c r="E181" s="59" t="str">
        <f>IFERROR(VLOOKUP(D181,Start!B$15:C$30,2,FALSE),"")</f>
        <v/>
      </c>
      <c r="F181" s="62">
        <f t="shared" si="60"/>
        <v>0</v>
      </c>
      <c r="G181" s="61"/>
      <c r="H181" s="61"/>
      <c r="I181" s="62">
        <f t="shared" si="61"/>
        <v>0</v>
      </c>
      <c r="J181" s="63">
        <v>0.11551097924154601</v>
      </c>
      <c r="K181" s="64">
        <f t="shared" si="52"/>
        <v>0</v>
      </c>
      <c r="L181" s="64">
        <f t="shared" si="57"/>
        <v>0</v>
      </c>
      <c r="M181" s="71"/>
      <c r="N181" s="70">
        <f>SUMIFS('Shipments data'!G:G,'Shipments data'!E:E,'Supply Planning Data'!D181,'Shipments data'!A:A,'Supply Planning Data'!A181,'Shipments data'!O:O,'Supply Planning Data'!C181,'Shipments data'!F:F,"Shipped")</f>
        <v>0</v>
      </c>
      <c r="O181" s="72">
        <f>SUMIFS('Shipments data'!G:G,'Shipments data'!E:E,'Supply Planning Data'!D181,'Shipments data'!A:A,'Supply Planning Data'!A181,'Shipments data'!O:O,'Supply Planning Data'!C181,'Shipments data'!F:F,"Planned")</f>
        <v>0</v>
      </c>
      <c r="P181" s="70">
        <f>SUMIFS('Shipments data'!G:G,'Shipments data'!E:E,'Supply Planning Data'!D181,'Shipments data'!A:A,'Supply Planning Data'!A181,'Shipments data'!F:F,"Shipped",'Shipments data'!H:H,"&lt;"&amp;'Supply Planning Data'!C196,'Shipments data'!S:S,"&lt;"&amp;'Supply Planning Data'!C196)</f>
        <v>0</v>
      </c>
      <c r="Q181" s="70">
        <f t="shared" si="59"/>
        <v>0</v>
      </c>
      <c r="R181" s="70">
        <f t="shared" si="62"/>
        <v>0</v>
      </c>
      <c r="S181" s="53"/>
      <c r="T181" s="73">
        <f t="shared" si="53"/>
        <v>0</v>
      </c>
      <c r="U181" s="71"/>
      <c r="V181" s="63"/>
      <c r="W181" s="73">
        <f t="shared" si="54"/>
        <v>0</v>
      </c>
      <c r="X181" s="74"/>
      <c r="Y181" s="73">
        <f t="shared" si="63"/>
        <v>0</v>
      </c>
      <c r="Z181" s="53"/>
      <c r="AA181" s="73">
        <f t="shared" si="55"/>
        <v>0</v>
      </c>
      <c r="AB181" s="71"/>
      <c r="AC181" s="63"/>
      <c r="AD181" s="73">
        <f t="shared" si="56"/>
        <v>0</v>
      </c>
      <c r="AE181" s="74"/>
      <c r="AF181" s="75">
        <f t="shared" si="64"/>
        <v>0</v>
      </c>
    </row>
    <row r="182" spans="1:32" x14ac:dyDescent="0.35">
      <c r="A182" s="35" t="str">
        <f>Start!C$9</f>
        <v>Niger (the)</v>
      </c>
      <c r="B182" s="36" t="str">
        <f>VLOOKUP(A182,list!B:C,2,FALSE)</f>
        <v>NER</v>
      </c>
      <c r="C182" s="78">
        <f t="shared" si="58"/>
        <v>44562</v>
      </c>
      <c r="D182" s="36" t="str">
        <f>IF(Start!$B$16="","",Start!$B$16)</f>
        <v>Pfizer</v>
      </c>
      <c r="E182" s="36" t="str">
        <f>IFERROR(VLOOKUP(D182,Start!B$15:C$30,2,FALSE),"")</f>
        <v>Yes</v>
      </c>
      <c r="F182" s="39">
        <f t="shared" si="60"/>
        <v>0</v>
      </c>
      <c r="G182" s="38">
        <v>31384.283767210036</v>
      </c>
      <c r="H182" s="38">
        <v>12910.755357804999</v>
      </c>
      <c r="I182" s="39">
        <f t="shared" si="61"/>
        <v>44295.039125015035</v>
      </c>
      <c r="J182" s="40">
        <v>0.115974320092133</v>
      </c>
      <c r="K182" s="41">
        <f t="shared" si="52"/>
        <v>5137.087045978049</v>
      </c>
      <c r="L182" s="41">
        <f t="shared" si="57"/>
        <v>49432.126170993084</v>
      </c>
      <c r="M182" s="38"/>
      <c r="N182" s="41">
        <f>SUMIFS('Shipments data'!G:G,'Shipments data'!E:E,'Supply Planning Data'!D182,'Shipments data'!A:A,'Supply Planning Data'!A182,'Shipments data'!O:O,'Supply Planning Data'!C182,'Shipments data'!F:F,"Shipped")</f>
        <v>0</v>
      </c>
      <c r="O182" s="42">
        <f>SUMIFS('Shipments data'!G:G,'Shipments data'!E:E,'Supply Planning Data'!D182,'Shipments data'!A:A,'Supply Planning Data'!A182,'Shipments data'!O:O,'Supply Planning Data'!C182,'Shipments data'!F:F,"Planned")</f>
        <v>0</v>
      </c>
      <c r="P182" s="41">
        <f>SUMIFS('Shipments data'!G:G,'Shipments data'!E:E,'Supply Planning Data'!D182,'Shipments data'!A:A,'Supply Planning Data'!A182,'Shipments data'!F:F,"Shipped",'Shipments data'!H:H,"&lt;"&amp;'Supply Planning Data'!C197,'Shipments data'!S:S,"&lt;"&amp;'Supply Planning Data'!C197)</f>
        <v>0</v>
      </c>
      <c r="Q182" s="41">
        <f t="shared" si="59"/>
        <v>0</v>
      </c>
      <c r="R182" s="41">
        <f t="shared" si="62"/>
        <v>0</v>
      </c>
      <c r="S182" s="66"/>
      <c r="T182" s="39">
        <f t="shared" si="53"/>
        <v>200000</v>
      </c>
      <c r="U182" s="38"/>
      <c r="V182" s="40"/>
      <c r="W182" s="39">
        <f t="shared" si="54"/>
        <v>0</v>
      </c>
      <c r="X182" s="44"/>
      <c r="Y182" s="39">
        <f t="shared" si="63"/>
        <v>200000</v>
      </c>
      <c r="Z182" s="66"/>
      <c r="AA182" s="39">
        <f t="shared" si="55"/>
        <v>200000</v>
      </c>
      <c r="AB182" s="38"/>
      <c r="AC182" s="40"/>
      <c r="AD182" s="39">
        <f t="shared" si="56"/>
        <v>0</v>
      </c>
      <c r="AE182" s="44"/>
      <c r="AF182" s="45">
        <f t="shared" si="64"/>
        <v>200000</v>
      </c>
    </row>
    <row r="183" spans="1:32" x14ac:dyDescent="0.35">
      <c r="A183" s="47" t="str">
        <f>Start!C$9</f>
        <v>Niger (the)</v>
      </c>
      <c r="B183" s="48" t="str">
        <f>VLOOKUP(A183,list!B:C,2,FALSE)</f>
        <v>NER</v>
      </c>
      <c r="C183" s="78">
        <f t="shared" si="58"/>
        <v>44562</v>
      </c>
      <c r="D183" s="36" t="str">
        <f>IF(Start!$B$17="","",Start!$B$17)</f>
        <v>Moderna</v>
      </c>
      <c r="E183" s="36" t="str">
        <f>IFERROR(VLOOKUP(D183,Start!B$15:C$30,2,FALSE),"")</f>
        <v>Yes</v>
      </c>
      <c r="F183" s="39">
        <f t="shared" si="60"/>
        <v>0</v>
      </c>
      <c r="G183" s="38">
        <v>37661.140520652036</v>
      </c>
      <c r="H183" s="50">
        <v>12942.288394512399</v>
      </c>
      <c r="I183" s="39">
        <f t="shared" si="61"/>
        <v>50603.428915164433</v>
      </c>
      <c r="J183" s="40">
        <v>0.116437660942719</v>
      </c>
      <c r="K183" s="41">
        <f t="shared" si="52"/>
        <v>5892.1448985628986</v>
      </c>
      <c r="L183" s="41">
        <f t="shared" si="57"/>
        <v>56495.573813727329</v>
      </c>
      <c r="M183" s="50"/>
      <c r="N183" s="51">
        <f>SUMIFS('Shipments data'!G:G,'Shipments data'!E:E,'Supply Planning Data'!D183,'Shipments data'!A:A,'Supply Planning Data'!A183,'Shipments data'!O:O,'Supply Planning Data'!C183,'Shipments data'!F:F,"Shipped")</f>
        <v>0</v>
      </c>
      <c r="O183" s="52">
        <f>SUMIFS('Shipments data'!G:G,'Shipments data'!E:E,'Supply Planning Data'!D183,'Shipments data'!A:A,'Supply Planning Data'!A183,'Shipments data'!O:O,'Supply Planning Data'!C183,'Shipments data'!F:F,"Planned")</f>
        <v>0</v>
      </c>
      <c r="P183" s="51">
        <f>SUMIFS('Shipments data'!G:G,'Shipments data'!E:E,'Supply Planning Data'!D183,'Shipments data'!A:A,'Supply Planning Data'!A183,'Shipments data'!F:F,"Shipped",'Shipments data'!H:H,"&lt;"&amp;'Supply Planning Data'!C198,'Shipments data'!S:S,"&lt;"&amp;'Supply Planning Data'!C198)</f>
        <v>0</v>
      </c>
      <c r="Q183" s="51">
        <f t="shared" si="59"/>
        <v>0</v>
      </c>
      <c r="R183" s="51">
        <f t="shared" si="62"/>
        <v>0</v>
      </c>
      <c r="S183" s="53"/>
      <c r="T183" s="54">
        <f t="shared" si="53"/>
        <v>300000</v>
      </c>
      <c r="U183" s="50"/>
      <c r="V183" s="40"/>
      <c r="W183" s="54">
        <f t="shared" si="54"/>
        <v>0</v>
      </c>
      <c r="X183" s="55"/>
      <c r="Y183" s="54">
        <f t="shared" si="63"/>
        <v>300000</v>
      </c>
      <c r="Z183" s="53"/>
      <c r="AA183" s="54">
        <f t="shared" si="55"/>
        <v>300000</v>
      </c>
      <c r="AB183" s="50"/>
      <c r="AC183" s="40"/>
      <c r="AD183" s="54">
        <f t="shared" si="56"/>
        <v>0</v>
      </c>
      <c r="AE183" s="55"/>
      <c r="AF183" s="79">
        <f t="shared" si="64"/>
        <v>300000</v>
      </c>
    </row>
    <row r="184" spans="1:32" x14ac:dyDescent="0.35">
      <c r="A184" s="47" t="str">
        <f>Start!C$9</f>
        <v>Niger (the)</v>
      </c>
      <c r="B184" s="48" t="str">
        <f>VLOOKUP(A184,list!B:C,2,FALSE)</f>
        <v>NER</v>
      </c>
      <c r="C184" s="78">
        <f t="shared" si="58"/>
        <v>44562</v>
      </c>
      <c r="D184" s="36" t="str">
        <f>IF(Start!$B$18="","",Start!$B$18)</f>
        <v>AstraZeneca</v>
      </c>
      <c r="E184" s="36" t="str">
        <f>IFERROR(VLOOKUP(D184,Start!B$15:C$30,2,FALSE),"")</f>
        <v>Yes</v>
      </c>
      <c r="F184" s="39">
        <f t="shared" si="60"/>
        <v>0</v>
      </c>
      <c r="G184" s="38">
        <v>43937.997274094036</v>
      </c>
      <c r="H184" s="50">
        <v>12973.8214312199</v>
      </c>
      <c r="I184" s="39">
        <f t="shared" si="61"/>
        <v>56911.818705313934</v>
      </c>
      <c r="J184" s="40">
        <v>0.11690100179330599</v>
      </c>
      <c r="K184" s="41">
        <f t="shared" si="52"/>
        <v>6653.0486205302095</v>
      </c>
      <c r="L184" s="41">
        <f t="shared" si="57"/>
        <v>63564.867325844141</v>
      </c>
      <c r="M184" s="50"/>
      <c r="N184" s="51">
        <f>SUMIFS('Shipments data'!G:G,'Shipments data'!E:E,'Supply Planning Data'!D184,'Shipments data'!A:A,'Supply Planning Data'!A184,'Shipments data'!O:O,'Supply Planning Data'!C184,'Shipments data'!F:F,"Shipped")</f>
        <v>0</v>
      </c>
      <c r="O184" s="52">
        <f>SUMIFS('Shipments data'!G:G,'Shipments data'!E:E,'Supply Planning Data'!D184,'Shipments data'!A:A,'Supply Planning Data'!A184,'Shipments data'!O:O,'Supply Planning Data'!C184,'Shipments data'!F:F,"Planned")</f>
        <v>0</v>
      </c>
      <c r="P184" s="51">
        <f>SUMIFS('Shipments data'!G:G,'Shipments data'!E:E,'Supply Planning Data'!D184,'Shipments data'!A:A,'Supply Planning Data'!A184,'Shipments data'!F:F,"Shipped",'Shipments data'!H:H,"&lt;"&amp;'Supply Planning Data'!C199,'Shipments data'!S:S,"&lt;"&amp;'Supply Planning Data'!C199)</f>
        <v>631600</v>
      </c>
      <c r="Q184" s="51">
        <f t="shared" si="59"/>
        <v>0</v>
      </c>
      <c r="R184" s="51">
        <f t="shared" si="62"/>
        <v>0</v>
      </c>
      <c r="S184" s="53"/>
      <c r="T184" s="54">
        <f t="shared" si="53"/>
        <v>400000</v>
      </c>
      <c r="U184" s="50"/>
      <c r="V184" s="40"/>
      <c r="W184" s="54">
        <f t="shared" si="54"/>
        <v>0</v>
      </c>
      <c r="X184" s="55"/>
      <c r="Y184" s="54">
        <f t="shared" si="63"/>
        <v>400000</v>
      </c>
      <c r="Z184" s="53"/>
      <c r="AA184" s="54">
        <f t="shared" si="55"/>
        <v>400000</v>
      </c>
      <c r="AB184" s="50"/>
      <c r="AC184" s="40"/>
      <c r="AD184" s="54">
        <f t="shared" si="56"/>
        <v>0</v>
      </c>
      <c r="AE184" s="55"/>
      <c r="AF184" s="79">
        <f t="shared" si="64"/>
        <v>400000</v>
      </c>
    </row>
    <row r="185" spans="1:32" x14ac:dyDescent="0.35">
      <c r="A185" s="47" t="str">
        <f>Start!C$9</f>
        <v>Niger (the)</v>
      </c>
      <c r="B185" s="48" t="str">
        <f>VLOOKUP(A185,list!B:C,2,FALSE)</f>
        <v>NER</v>
      </c>
      <c r="C185" s="78">
        <f t="shared" si="58"/>
        <v>44562</v>
      </c>
      <c r="D185" s="36" t="str">
        <f>IF(Start!$B$19="","",Start!$B$19)</f>
        <v>J&amp;J</v>
      </c>
      <c r="E185" s="36" t="str">
        <f>IFERROR(VLOOKUP(D185,Start!B$15:C$30,2,FALSE),"")</f>
        <v>Yes</v>
      </c>
      <c r="F185" s="39">
        <f t="shared" si="60"/>
        <v>0</v>
      </c>
      <c r="G185" s="38">
        <v>43937.997274094036</v>
      </c>
      <c r="H185" s="50">
        <v>13005.3544679273</v>
      </c>
      <c r="I185" s="39">
        <f t="shared" si="61"/>
        <v>56943.351742021332</v>
      </c>
      <c r="J185" s="40">
        <v>0.117364342643893</v>
      </c>
      <c r="K185" s="41">
        <f t="shared" si="52"/>
        <v>6683.1190451423136</v>
      </c>
      <c r="L185" s="41">
        <f t="shared" si="57"/>
        <v>63626.470787163649</v>
      </c>
      <c r="M185" s="50"/>
      <c r="N185" s="51">
        <f>SUMIFS('Shipments data'!G:G,'Shipments data'!E:E,'Supply Planning Data'!D185,'Shipments data'!A:A,'Supply Planning Data'!A185,'Shipments data'!O:O,'Supply Planning Data'!C185,'Shipments data'!F:F,"Shipped")</f>
        <v>0</v>
      </c>
      <c r="O185" s="52">
        <f>SUMIFS('Shipments data'!G:G,'Shipments data'!E:E,'Supply Planning Data'!D185,'Shipments data'!A:A,'Supply Planning Data'!A185,'Shipments data'!O:O,'Supply Planning Data'!C185,'Shipments data'!F:F,"Planned")</f>
        <v>0</v>
      </c>
      <c r="P185" s="51">
        <f>SUMIFS('Shipments data'!G:G,'Shipments data'!E:E,'Supply Planning Data'!D185,'Shipments data'!A:A,'Supply Planning Data'!A185,'Shipments data'!F:F,"Shipped",'Shipments data'!H:H,"&lt;"&amp;'Supply Planning Data'!C200,'Shipments data'!S:S,"&lt;"&amp;'Supply Planning Data'!C200)</f>
        <v>302400</v>
      </c>
      <c r="Q185" s="51">
        <f t="shared" si="59"/>
        <v>0</v>
      </c>
      <c r="R185" s="51">
        <f t="shared" si="62"/>
        <v>0</v>
      </c>
      <c r="S185" s="53"/>
      <c r="T185" s="54">
        <f t="shared" si="53"/>
        <v>400000</v>
      </c>
      <c r="U185" s="50"/>
      <c r="V185" s="40"/>
      <c r="W185" s="54">
        <f t="shared" si="54"/>
        <v>0</v>
      </c>
      <c r="X185" s="55"/>
      <c r="Y185" s="54">
        <f t="shared" si="63"/>
        <v>400000</v>
      </c>
      <c r="Z185" s="53"/>
      <c r="AA185" s="54">
        <f t="shared" si="55"/>
        <v>400000</v>
      </c>
      <c r="AB185" s="50"/>
      <c r="AC185" s="40"/>
      <c r="AD185" s="54">
        <f t="shared" si="56"/>
        <v>0</v>
      </c>
      <c r="AE185" s="55"/>
      <c r="AF185" s="79">
        <f t="shared" si="64"/>
        <v>400000</v>
      </c>
    </row>
    <row r="186" spans="1:32" x14ac:dyDescent="0.35">
      <c r="A186" s="47" t="str">
        <f>Start!C$9</f>
        <v>Niger (the)</v>
      </c>
      <c r="B186" s="48" t="str">
        <f>VLOOKUP(A186,list!B:C,2,FALSE)</f>
        <v>NER</v>
      </c>
      <c r="C186" s="78">
        <f t="shared" si="58"/>
        <v>44562</v>
      </c>
      <c r="D186" s="36" t="str">
        <f>IF(Start!$B$20="","",Start!$B$20)</f>
        <v>Sinopharm</v>
      </c>
      <c r="E186" s="36" t="str">
        <f>IFERROR(VLOOKUP(D186,Start!B$15:C$30,2,FALSE),"")</f>
        <v>Yes</v>
      </c>
      <c r="F186" s="39">
        <f t="shared" si="60"/>
        <v>459797.66395580507</v>
      </c>
      <c r="G186" s="38">
        <v>43937.997274094036</v>
      </c>
      <c r="H186" s="50">
        <v>13036.8875046348</v>
      </c>
      <c r="I186" s="39">
        <f t="shared" si="61"/>
        <v>56974.88477872884</v>
      </c>
      <c r="J186" s="40">
        <v>0.117827683494479</v>
      </c>
      <c r="K186" s="41">
        <f t="shared" si="52"/>
        <v>6713.218690842471</v>
      </c>
      <c r="L186" s="41">
        <f t="shared" si="57"/>
        <v>63688.10346957131</v>
      </c>
      <c r="M186" s="50"/>
      <c r="N186" s="51">
        <f>SUMIFS('Shipments data'!G:G,'Shipments data'!E:E,'Supply Planning Data'!D186,'Shipments data'!A:A,'Supply Planning Data'!A186,'Shipments data'!O:O,'Supply Planning Data'!C186,'Shipments data'!F:F,"Shipped")</f>
        <v>0</v>
      </c>
      <c r="O186" s="52">
        <f>SUMIFS('Shipments data'!G:G,'Shipments data'!E:E,'Supply Planning Data'!D186,'Shipments data'!A:A,'Supply Planning Data'!A186,'Shipments data'!O:O,'Supply Planning Data'!C186,'Shipments data'!F:F,"Planned")</f>
        <v>0</v>
      </c>
      <c r="P186" s="51">
        <f>SUMIFS('Shipments data'!G:G,'Shipments data'!E:E,'Supply Planning Data'!D186,'Shipments data'!A:A,'Supply Planning Data'!A186,'Shipments data'!F:F,"Shipped",'Shipments data'!H:H,"&lt;"&amp;'Supply Planning Data'!C201,'Shipments data'!S:S,"&lt;"&amp;'Supply Planning Data'!C201)</f>
        <v>0</v>
      </c>
      <c r="Q186" s="51">
        <f t="shared" si="59"/>
        <v>0</v>
      </c>
      <c r="R186" s="51">
        <f t="shared" si="62"/>
        <v>396109.56048623373</v>
      </c>
      <c r="S186" s="53"/>
      <c r="T186" s="54">
        <f t="shared" si="53"/>
        <v>400000</v>
      </c>
      <c r="U186" s="50"/>
      <c r="V186" s="40"/>
      <c r="W186" s="54">
        <f t="shared" si="54"/>
        <v>0</v>
      </c>
      <c r="X186" s="55"/>
      <c r="Y186" s="54">
        <f t="shared" si="63"/>
        <v>400000</v>
      </c>
      <c r="Z186" s="53"/>
      <c r="AA186" s="54">
        <f t="shared" si="55"/>
        <v>400000</v>
      </c>
      <c r="AB186" s="50"/>
      <c r="AC186" s="40"/>
      <c r="AD186" s="54">
        <f t="shared" si="56"/>
        <v>0</v>
      </c>
      <c r="AE186" s="55"/>
      <c r="AF186" s="79">
        <f t="shared" si="64"/>
        <v>400000</v>
      </c>
    </row>
    <row r="187" spans="1:32" x14ac:dyDescent="0.35">
      <c r="A187" s="47" t="str">
        <f>Start!C$9</f>
        <v>Niger (the)</v>
      </c>
      <c r="B187" s="48" t="str">
        <f>VLOOKUP(A187,list!B:C,2,FALSE)</f>
        <v>NER</v>
      </c>
      <c r="C187" s="78">
        <f t="shared" si="58"/>
        <v>44562</v>
      </c>
      <c r="D187" s="36" t="str">
        <f>IF(Start!$B$21="","",Start!$B$21)</f>
        <v>Sinovac</v>
      </c>
      <c r="E187" s="36" t="str">
        <f>IFERROR(VLOOKUP(D187,Start!B$15:C$30,2,FALSE),"")</f>
        <v>Yes</v>
      </c>
      <c r="F187" s="39">
        <f t="shared" si="60"/>
        <v>0</v>
      </c>
      <c r="G187" s="38">
        <v>43937.997274094036</v>
      </c>
      <c r="H187" s="50">
        <v>13068.420541342201</v>
      </c>
      <c r="I187" s="39">
        <f t="shared" si="61"/>
        <v>57006.417815436238</v>
      </c>
      <c r="J187" s="40">
        <v>0.118291024345066</v>
      </c>
      <c r="K187" s="41">
        <f t="shared" si="52"/>
        <v>6743.3475576307719</v>
      </c>
      <c r="L187" s="41">
        <f t="shared" si="57"/>
        <v>63749.765373067014</v>
      </c>
      <c r="M187" s="50"/>
      <c r="N187" s="51">
        <f>SUMIFS('Shipments data'!G:G,'Shipments data'!E:E,'Supply Planning Data'!D187,'Shipments data'!A:A,'Supply Planning Data'!A187,'Shipments data'!O:O,'Supply Planning Data'!C187,'Shipments data'!F:F,"Shipped")</f>
        <v>0</v>
      </c>
      <c r="O187" s="52">
        <f>SUMIFS('Shipments data'!G:G,'Shipments data'!E:E,'Supply Planning Data'!D187,'Shipments data'!A:A,'Supply Planning Data'!A187,'Shipments data'!O:O,'Supply Planning Data'!C187,'Shipments data'!F:F,"Planned")</f>
        <v>0</v>
      </c>
      <c r="P187" s="51">
        <f>SUMIFS('Shipments data'!G:G,'Shipments data'!E:E,'Supply Planning Data'!D187,'Shipments data'!A:A,'Supply Planning Data'!A187,'Shipments data'!F:F,"Shipped",'Shipments data'!H:H,"&lt;"&amp;'Supply Planning Data'!C202,'Shipments data'!S:S,"&lt;"&amp;'Supply Planning Data'!C202)</f>
        <v>0</v>
      </c>
      <c r="Q187" s="51">
        <f t="shared" si="59"/>
        <v>0</v>
      </c>
      <c r="R187" s="51">
        <f t="shared" si="62"/>
        <v>0</v>
      </c>
      <c r="S187" s="53"/>
      <c r="T187" s="54">
        <f t="shared" si="53"/>
        <v>400000</v>
      </c>
      <c r="U187" s="50"/>
      <c r="V187" s="40"/>
      <c r="W187" s="54">
        <f t="shared" si="54"/>
        <v>0</v>
      </c>
      <c r="X187" s="55"/>
      <c r="Y187" s="54">
        <f t="shared" si="63"/>
        <v>400000</v>
      </c>
      <c r="Z187" s="53"/>
      <c r="AA187" s="54">
        <f t="shared" si="55"/>
        <v>400000</v>
      </c>
      <c r="AB187" s="50"/>
      <c r="AC187" s="40"/>
      <c r="AD187" s="54">
        <f t="shared" si="56"/>
        <v>0</v>
      </c>
      <c r="AE187" s="55"/>
      <c r="AF187" s="79">
        <f t="shared" si="64"/>
        <v>400000</v>
      </c>
    </row>
    <row r="188" spans="1:32" x14ac:dyDescent="0.35">
      <c r="A188" s="47" t="str">
        <f>Start!C$9</f>
        <v>Niger (the)</v>
      </c>
      <c r="B188" s="48" t="str">
        <f>VLOOKUP(A188,list!B:C,2,FALSE)</f>
        <v>NER</v>
      </c>
      <c r="C188" s="78">
        <f t="shared" si="58"/>
        <v>44562</v>
      </c>
      <c r="D188" s="36" t="str">
        <f>IF(Start!$B$22="","",Start!$B$22)</f>
        <v>Sputnik V</v>
      </c>
      <c r="E188" s="36" t="str">
        <f>IFERROR(VLOOKUP(D188,Start!B$15:C$30,2,FALSE),"")</f>
        <v>Yes</v>
      </c>
      <c r="F188" s="39">
        <f t="shared" si="60"/>
        <v>0</v>
      </c>
      <c r="G188" s="38">
        <v>43937.997274094036</v>
      </c>
      <c r="H188" s="50">
        <v>13099.953578049701</v>
      </c>
      <c r="I188" s="39">
        <f t="shared" si="61"/>
        <v>57037.950852143738</v>
      </c>
      <c r="J188" s="40">
        <v>0.11875436519565299</v>
      </c>
      <c r="K188" s="41">
        <f t="shared" si="52"/>
        <v>6773.5056455071845</v>
      </c>
      <c r="L188" s="41">
        <f t="shared" si="57"/>
        <v>63811.456497650921</v>
      </c>
      <c r="M188" s="50"/>
      <c r="N188" s="51">
        <f>SUMIFS('Shipments data'!G:G,'Shipments data'!E:E,'Supply Planning Data'!D188,'Shipments data'!A:A,'Supply Planning Data'!A188,'Shipments data'!O:O,'Supply Planning Data'!C188,'Shipments data'!F:F,"Shipped")</f>
        <v>0</v>
      </c>
      <c r="O188" s="52">
        <f>SUMIFS('Shipments data'!G:G,'Shipments data'!E:E,'Supply Planning Data'!D188,'Shipments data'!A:A,'Supply Planning Data'!A188,'Shipments data'!O:O,'Supply Planning Data'!C188,'Shipments data'!F:F,"Planned")</f>
        <v>0</v>
      </c>
      <c r="P188" s="51">
        <f>SUMIFS('Shipments data'!G:G,'Shipments data'!E:E,'Supply Planning Data'!D188,'Shipments data'!A:A,'Supply Planning Data'!A188,'Shipments data'!F:F,"Shipped",'Shipments data'!H:H,"&lt;"&amp;'Supply Planning Data'!C203,'Shipments data'!S:S,"&lt;"&amp;'Supply Planning Data'!C203)</f>
        <v>0</v>
      </c>
      <c r="Q188" s="51">
        <f t="shared" si="59"/>
        <v>0</v>
      </c>
      <c r="R188" s="51">
        <f t="shared" si="62"/>
        <v>0</v>
      </c>
      <c r="S188" s="53"/>
      <c r="T188" s="54">
        <f t="shared" si="53"/>
        <v>400000</v>
      </c>
      <c r="U188" s="50"/>
      <c r="V188" s="40"/>
      <c r="W188" s="54">
        <f t="shared" si="54"/>
        <v>0</v>
      </c>
      <c r="X188" s="55"/>
      <c r="Y188" s="54">
        <f t="shared" si="63"/>
        <v>400000</v>
      </c>
      <c r="Z188" s="53"/>
      <c r="AA188" s="54">
        <f t="shared" si="55"/>
        <v>400000</v>
      </c>
      <c r="AB188" s="50"/>
      <c r="AC188" s="40"/>
      <c r="AD188" s="54">
        <f t="shared" si="56"/>
        <v>0</v>
      </c>
      <c r="AE188" s="55"/>
      <c r="AF188" s="79">
        <f t="shared" si="64"/>
        <v>400000</v>
      </c>
    </row>
    <row r="189" spans="1:32" x14ac:dyDescent="0.35">
      <c r="A189" s="47" t="str">
        <f>Start!C$9</f>
        <v>Niger (the)</v>
      </c>
      <c r="B189" s="48" t="str">
        <f>VLOOKUP(A189,list!B:C,2,FALSE)</f>
        <v>NER</v>
      </c>
      <c r="C189" s="78">
        <f t="shared" si="58"/>
        <v>44562</v>
      </c>
      <c r="D189" s="36" t="str">
        <f>IF(Start!$B$23="","",Start!$B$23)</f>
        <v>Sputnik Light</v>
      </c>
      <c r="E189" s="36" t="str">
        <f>IFERROR(VLOOKUP(D189,Start!B$15:C$30,2,FALSE),"")</f>
        <v>Yes</v>
      </c>
      <c r="F189" s="39">
        <f t="shared" si="60"/>
        <v>0</v>
      </c>
      <c r="G189" s="38">
        <v>43937.997274094036</v>
      </c>
      <c r="H189" s="50">
        <v>13131.486614757099</v>
      </c>
      <c r="I189" s="39">
        <f t="shared" si="61"/>
        <v>57069.483888851137</v>
      </c>
      <c r="J189" s="40">
        <v>0.11921770604623901</v>
      </c>
      <c r="K189" s="41">
        <f t="shared" si="52"/>
        <v>6803.6929544716277</v>
      </c>
      <c r="L189" s="41">
        <f t="shared" si="57"/>
        <v>63873.176843322763</v>
      </c>
      <c r="M189" s="50"/>
      <c r="N189" s="51">
        <f>SUMIFS('Shipments data'!G:G,'Shipments data'!E:E,'Supply Planning Data'!D189,'Shipments data'!A:A,'Supply Planning Data'!A189,'Shipments data'!O:O,'Supply Planning Data'!C189,'Shipments data'!F:F,"Shipped")</f>
        <v>0</v>
      </c>
      <c r="O189" s="52">
        <f>SUMIFS('Shipments data'!G:G,'Shipments data'!E:E,'Supply Planning Data'!D189,'Shipments data'!A:A,'Supply Planning Data'!A189,'Shipments data'!O:O,'Supply Planning Data'!C189,'Shipments data'!F:F,"Planned")</f>
        <v>0</v>
      </c>
      <c r="P189" s="51">
        <f>SUMIFS('Shipments data'!G:G,'Shipments data'!E:E,'Supply Planning Data'!D189,'Shipments data'!A:A,'Supply Planning Data'!A189,'Shipments data'!F:F,"Shipped",'Shipments data'!H:H,"&lt;"&amp;'Supply Planning Data'!C204,'Shipments data'!S:S,"&lt;"&amp;'Supply Planning Data'!C204)</f>
        <v>0</v>
      </c>
      <c r="Q189" s="51">
        <f t="shared" si="59"/>
        <v>0</v>
      </c>
      <c r="R189" s="51">
        <f t="shared" si="62"/>
        <v>0</v>
      </c>
      <c r="S189" s="53"/>
      <c r="T189" s="54">
        <f t="shared" si="53"/>
        <v>400000</v>
      </c>
      <c r="U189" s="50"/>
      <c r="V189" s="40"/>
      <c r="W189" s="54">
        <f t="shared" si="54"/>
        <v>0</v>
      </c>
      <c r="X189" s="55"/>
      <c r="Y189" s="54">
        <f t="shared" si="63"/>
        <v>400000</v>
      </c>
      <c r="Z189" s="53"/>
      <c r="AA189" s="54">
        <f t="shared" si="55"/>
        <v>400000</v>
      </c>
      <c r="AB189" s="50"/>
      <c r="AC189" s="40"/>
      <c r="AD189" s="54">
        <f t="shared" si="56"/>
        <v>0</v>
      </c>
      <c r="AE189" s="55"/>
      <c r="AF189" s="79">
        <f t="shared" si="64"/>
        <v>400000</v>
      </c>
    </row>
    <row r="190" spans="1:32" hidden="1" x14ac:dyDescent="0.35">
      <c r="A190" s="47" t="str">
        <f>Start!C$9</f>
        <v>Niger (the)</v>
      </c>
      <c r="B190" s="48" t="str">
        <f>VLOOKUP(A190,list!B:C,2,FALSE)</f>
        <v>NER</v>
      </c>
      <c r="C190" s="78">
        <f t="shared" si="58"/>
        <v>44562</v>
      </c>
      <c r="D190" s="36" t="str">
        <f>IF(Start!$B$24="","",Start!$B$24)</f>
        <v/>
      </c>
      <c r="E190" s="36" t="str">
        <f>IFERROR(VLOOKUP(D190,Start!B$15:C$30,2,FALSE),"")</f>
        <v/>
      </c>
      <c r="F190" s="39">
        <f t="shared" si="60"/>
        <v>0</v>
      </c>
      <c r="G190" s="38"/>
      <c r="H190" s="50"/>
      <c r="I190" s="39">
        <f t="shared" si="61"/>
        <v>0</v>
      </c>
      <c r="J190" s="40">
        <v>0.119681046896826</v>
      </c>
      <c r="K190" s="41">
        <f t="shared" si="52"/>
        <v>0</v>
      </c>
      <c r="L190" s="41">
        <f t="shared" si="57"/>
        <v>0</v>
      </c>
      <c r="M190" s="50"/>
      <c r="N190" s="51">
        <f>SUMIFS('Shipments data'!G:G,'Shipments data'!E:E,'Supply Planning Data'!D190,'Shipments data'!A:A,'Supply Planning Data'!A190,'Shipments data'!O:O,'Supply Planning Data'!C190,'Shipments data'!F:F,"Shipped")</f>
        <v>0</v>
      </c>
      <c r="O190" s="52">
        <f>SUMIFS('Shipments data'!G:G,'Shipments data'!E:E,'Supply Planning Data'!D190,'Shipments data'!A:A,'Supply Planning Data'!A190,'Shipments data'!O:O,'Supply Planning Data'!C190,'Shipments data'!F:F,"Planned")</f>
        <v>0</v>
      </c>
      <c r="P190" s="51">
        <f>SUMIFS('Shipments data'!G:G,'Shipments data'!E:E,'Supply Planning Data'!D190,'Shipments data'!A:A,'Supply Planning Data'!A190,'Shipments data'!F:F,"Shipped",'Shipments data'!H:H,"&lt;"&amp;'Supply Planning Data'!C205,'Shipments data'!S:S,"&lt;"&amp;'Supply Planning Data'!C205)</f>
        <v>0</v>
      </c>
      <c r="Q190" s="51">
        <f t="shared" si="59"/>
        <v>0</v>
      </c>
      <c r="R190" s="51">
        <f t="shared" si="62"/>
        <v>0</v>
      </c>
      <c r="S190" s="53"/>
      <c r="T190" s="54">
        <f t="shared" si="53"/>
        <v>0</v>
      </c>
      <c r="U190" s="50"/>
      <c r="V190" s="40"/>
      <c r="W190" s="54">
        <f t="shared" si="54"/>
        <v>0</v>
      </c>
      <c r="X190" s="55"/>
      <c r="Y190" s="54">
        <f t="shared" si="63"/>
        <v>0</v>
      </c>
      <c r="Z190" s="53"/>
      <c r="AA190" s="54">
        <f t="shared" si="55"/>
        <v>0</v>
      </c>
      <c r="AB190" s="50"/>
      <c r="AC190" s="40"/>
      <c r="AD190" s="54">
        <f t="shared" si="56"/>
        <v>0</v>
      </c>
      <c r="AE190" s="55"/>
      <c r="AF190" s="79">
        <f t="shared" si="64"/>
        <v>0</v>
      </c>
    </row>
    <row r="191" spans="1:32" hidden="1" x14ac:dyDescent="0.35">
      <c r="A191" s="47" t="str">
        <f>Start!C$9</f>
        <v>Niger (the)</v>
      </c>
      <c r="B191" s="48" t="str">
        <f>VLOOKUP(A191,list!B:C,2,FALSE)</f>
        <v>NER</v>
      </c>
      <c r="C191" s="78">
        <f t="shared" si="58"/>
        <v>44562</v>
      </c>
      <c r="D191" s="36" t="str">
        <f>IF(Start!$B$25="","",Start!$B$25)</f>
        <v/>
      </c>
      <c r="E191" s="36" t="str">
        <f>IFERROR(VLOOKUP(D191,Start!B$15:C$30,2,FALSE),"")</f>
        <v/>
      </c>
      <c r="F191" s="39">
        <f t="shared" si="60"/>
        <v>0</v>
      </c>
      <c r="G191" s="38"/>
      <c r="H191" s="50"/>
      <c r="I191" s="39">
        <f t="shared" si="61"/>
        <v>0</v>
      </c>
      <c r="J191" s="40">
        <v>0.120144387747413</v>
      </c>
      <c r="K191" s="41">
        <f t="shared" si="52"/>
        <v>0</v>
      </c>
      <c r="L191" s="41">
        <f t="shared" si="57"/>
        <v>0</v>
      </c>
      <c r="M191" s="50"/>
      <c r="N191" s="51">
        <f>SUMIFS('Shipments data'!G:G,'Shipments data'!E:E,'Supply Planning Data'!D191,'Shipments data'!A:A,'Supply Planning Data'!A191,'Shipments data'!O:O,'Supply Planning Data'!C191,'Shipments data'!F:F,"Shipped")</f>
        <v>0</v>
      </c>
      <c r="O191" s="52">
        <f>SUMIFS('Shipments data'!G:G,'Shipments data'!E:E,'Supply Planning Data'!D191,'Shipments data'!A:A,'Supply Planning Data'!A191,'Shipments data'!O:O,'Supply Planning Data'!C191,'Shipments data'!F:F,"Planned")</f>
        <v>0</v>
      </c>
      <c r="P191" s="51">
        <f>SUMIFS('Shipments data'!G:G,'Shipments data'!E:E,'Supply Planning Data'!D191,'Shipments data'!A:A,'Supply Planning Data'!A191,'Shipments data'!F:F,"Shipped",'Shipments data'!H:H,"&lt;"&amp;'Supply Planning Data'!C206,'Shipments data'!S:S,"&lt;"&amp;'Supply Planning Data'!C206)</f>
        <v>0</v>
      </c>
      <c r="Q191" s="51">
        <f t="shared" si="59"/>
        <v>0</v>
      </c>
      <c r="R191" s="51">
        <f t="shared" si="62"/>
        <v>0</v>
      </c>
      <c r="S191" s="53"/>
      <c r="T191" s="54">
        <f t="shared" si="53"/>
        <v>0</v>
      </c>
      <c r="U191" s="50"/>
      <c r="V191" s="40"/>
      <c r="W191" s="54">
        <f t="shared" si="54"/>
        <v>0</v>
      </c>
      <c r="X191" s="55"/>
      <c r="Y191" s="54">
        <f t="shared" si="63"/>
        <v>0</v>
      </c>
      <c r="Z191" s="53"/>
      <c r="AA191" s="54">
        <f t="shared" si="55"/>
        <v>0</v>
      </c>
      <c r="AB191" s="50"/>
      <c r="AC191" s="40"/>
      <c r="AD191" s="54">
        <f t="shared" si="56"/>
        <v>0</v>
      </c>
      <c r="AE191" s="55"/>
      <c r="AF191" s="79">
        <f t="shared" si="64"/>
        <v>0</v>
      </c>
    </row>
    <row r="192" spans="1:32" hidden="1" x14ac:dyDescent="0.35">
      <c r="A192" s="47" t="str">
        <f>Start!C$9</f>
        <v>Niger (the)</v>
      </c>
      <c r="B192" s="48" t="str">
        <f>VLOOKUP(A192,list!B:C,2,FALSE)</f>
        <v>NER</v>
      </c>
      <c r="C192" s="78">
        <f t="shared" si="58"/>
        <v>44562</v>
      </c>
      <c r="D192" s="36" t="str">
        <f>IF(Start!$B$26="","",Start!$B$26)</f>
        <v/>
      </c>
      <c r="E192" s="36" t="str">
        <f>IFERROR(VLOOKUP(D192,Start!B$15:C$30,2,FALSE),"")</f>
        <v/>
      </c>
      <c r="F192" s="39">
        <f t="shared" si="60"/>
        <v>0</v>
      </c>
      <c r="G192" s="38"/>
      <c r="H192" s="50"/>
      <c r="I192" s="39">
        <f t="shared" si="61"/>
        <v>0</v>
      </c>
      <c r="J192" s="40">
        <v>0.12060772859799899</v>
      </c>
      <c r="K192" s="41">
        <f t="shared" ref="K192:K255" si="65">IFERROR(J192*I192,0)</f>
        <v>0</v>
      </c>
      <c r="L192" s="41">
        <f t="shared" si="57"/>
        <v>0</v>
      </c>
      <c r="M192" s="50"/>
      <c r="N192" s="51">
        <f>SUMIFS('Shipments data'!G:G,'Shipments data'!E:E,'Supply Planning Data'!D192,'Shipments data'!A:A,'Supply Planning Data'!A192,'Shipments data'!O:O,'Supply Planning Data'!C192,'Shipments data'!F:F,"Shipped")</f>
        <v>0</v>
      </c>
      <c r="O192" s="52">
        <f>SUMIFS('Shipments data'!G:G,'Shipments data'!E:E,'Supply Planning Data'!D192,'Shipments data'!A:A,'Supply Planning Data'!A192,'Shipments data'!O:O,'Supply Planning Data'!C192,'Shipments data'!F:F,"Planned")</f>
        <v>0</v>
      </c>
      <c r="P192" s="51">
        <f>SUMIFS('Shipments data'!G:G,'Shipments data'!E:E,'Supply Planning Data'!D192,'Shipments data'!A:A,'Supply Planning Data'!A192,'Shipments data'!F:F,"Shipped",'Shipments data'!H:H,"&lt;"&amp;'Supply Planning Data'!C207,'Shipments data'!S:S,"&lt;"&amp;'Supply Planning Data'!C207)</f>
        <v>0</v>
      </c>
      <c r="Q192" s="51">
        <f t="shared" si="59"/>
        <v>0</v>
      </c>
      <c r="R192" s="51">
        <f t="shared" si="62"/>
        <v>0</v>
      </c>
      <c r="S192" s="53"/>
      <c r="T192" s="54">
        <f t="shared" ref="T192:T255" si="66">Y177</f>
        <v>0</v>
      </c>
      <c r="U192" s="50"/>
      <c r="V192" s="40"/>
      <c r="W192" s="54">
        <f t="shared" ref="W192:W255" si="67">IFERROR(V192*U192,0)+U192</f>
        <v>0</v>
      </c>
      <c r="X192" s="55"/>
      <c r="Y192" s="54">
        <f t="shared" si="63"/>
        <v>0</v>
      </c>
      <c r="Z192" s="53"/>
      <c r="AA192" s="54">
        <f t="shared" ref="AA192:AA255" si="68">AF177</f>
        <v>0</v>
      </c>
      <c r="AB192" s="50"/>
      <c r="AC192" s="40"/>
      <c r="AD192" s="54">
        <f t="shared" ref="AD192:AD255" si="69">IFERROR(AC192*AB192,0)+AB192</f>
        <v>0</v>
      </c>
      <c r="AE192" s="55"/>
      <c r="AF192" s="79">
        <f t="shared" si="64"/>
        <v>0</v>
      </c>
    </row>
    <row r="193" spans="1:32" hidden="1" x14ac:dyDescent="0.35">
      <c r="A193" s="47" t="str">
        <f>Start!C$9</f>
        <v>Niger (the)</v>
      </c>
      <c r="B193" s="48" t="str">
        <f>VLOOKUP(A193,list!B:C,2,FALSE)</f>
        <v>NER</v>
      </c>
      <c r="C193" s="78">
        <f t="shared" si="58"/>
        <v>44562</v>
      </c>
      <c r="D193" s="36" t="str">
        <f>IF(Start!$B$27="","",Start!$B$27)</f>
        <v/>
      </c>
      <c r="E193" s="36" t="str">
        <f>IFERROR(VLOOKUP(D193,Start!B$15:C$30,2,FALSE),"")</f>
        <v/>
      </c>
      <c r="F193" s="39">
        <f t="shared" si="60"/>
        <v>0</v>
      </c>
      <c r="G193" s="38"/>
      <c r="H193" s="50"/>
      <c r="I193" s="39">
        <f t="shared" si="61"/>
        <v>0</v>
      </c>
      <c r="J193" s="40">
        <v>0.12107106944858601</v>
      </c>
      <c r="K193" s="41">
        <f t="shared" si="65"/>
        <v>0</v>
      </c>
      <c r="L193" s="41">
        <f t="shared" si="57"/>
        <v>0</v>
      </c>
      <c r="M193" s="50"/>
      <c r="N193" s="51">
        <f>SUMIFS('Shipments data'!G:G,'Shipments data'!E:E,'Supply Planning Data'!D193,'Shipments data'!A:A,'Supply Planning Data'!A193,'Shipments data'!O:O,'Supply Planning Data'!C193,'Shipments data'!F:F,"Shipped")</f>
        <v>0</v>
      </c>
      <c r="O193" s="52">
        <f>SUMIFS('Shipments data'!G:G,'Shipments data'!E:E,'Supply Planning Data'!D193,'Shipments data'!A:A,'Supply Planning Data'!A193,'Shipments data'!O:O,'Supply Planning Data'!C193,'Shipments data'!F:F,"Planned")</f>
        <v>0</v>
      </c>
      <c r="P193" s="51">
        <f>SUMIFS('Shipments data'!G:G,'Shipments data'!E:E,'Supply Planning Data'!D193,'Shipments data'!A:A,'Supply Planning Data'!A193,'Shipments data'!F:F,"Shipped",'Shipments data'!H:H,"&lt;"&amp;'Supply Planning Data'!C208,'Shipments data'!S:S,"&lt;"&amp;'Supply Planning Data'!C208)</f>
        <v>0</v>
      </c>
      <c r="Q193" s="51">
        <f t="shared" si="59"/>
        <v>0</v>
      </c>
      <c r="R193" s="51">
        <f t="shared" si="62"/>
        <v>0</v>
      </c>
      <c r="S193" s="53"/>
      <c r="T193" s="54">
        <f t="shared" si="66"/>
        <v>0</v>
      </c>
      <c r="U193" s="50"/>
      <c r="V193" s="40"/>
      <c r="W193" s="54">
        <f t="shared" si="67"/>
        <v>0</v>
      </c>
      <c r="X193" s="55"/>
      <c r="Y193" s="54">
        <f t="shared" si="63"/>
        <v>0</v>
      </c>
      <c r="Z193" s="53"/>
      <c r="AA193" s="54">
        <f t="shared" si="68"/>
        <v>0</v>
      </c>
      <c r="AB193" s="50"/>
      <c r="AC193" s="40"/>
      <c r="AD193" s="54">
        <f t="shared" si="69"/>
        <v>0</v>
      </c>
      <c r="AE193" s="55"/>
      <c r="AF193" s="79">
        <f t="shared" si="64"/>
        <v>0</v>
      </c>
    </row>
    <row r="194" spans="1:32" hidden="1" x14ac:dyDescent="0.35">
      <c r="A194" s="47" t="str">
        <f>Start!C$9</f>
        <v>Niger (the)</v>
      </c>
      <c r="B194" s="48" t="str">
        <f>VLOOKUP(A194,list!B:C,2,FALSE)</f>
        <v>NER</v>
      </c>
      <c r="C194" s="78">
        <f t="shared" si="58"/>
        <v>44562</v>
      </c>
      <c r="D194" s="36" t="str">
        <f>IF(Start!$B$28="","",Start!$B$28)</f>
        <v/>
      </c>
      <c r="E194" s="36" t="str">
        <f>IFERROR(VLOOKUP(D194,Start!B$15:C$30,2,FALSE),"")</f>
        <v/>
      </c>
      <c r="F194" s="39">
        <f t="shared" si="60"/>
        <v>0</v>
      </c>
      <c r="G194" s="38"/>
      <c r="H194" s="50"/>
      <c r="I194" s="39">
        <f t="shared" si="61"/>
        <v>0</v>
      </c>
      <c r="J194" s="40">
        <v>0.121534410299173</v>
      </c>
      <c r="K194" s="41">
        <f t="shared" si="65"/>
        <v>0</v>
      </c>
      <c r="L194" s="41">
        <f t="shared" si="57"/>
        <v>0</v>
      </c>
      <c r="M194" s="50"/>
      <c r="N194" s="51">
        <f>SUMIFS('Shipments data'!G:G,'Shipments data'!E:E,'Supply Planning Data'!D194,'Shipments data'!A:A,'Supply Planning Data'!A194,'Shipments data'!O:O,'Supply Planning Data'!C194,'Shipments data'!F:F,"Shipped")</f>
        <v>0</v>
      </c>
      <c r="O194" s="52">
        <f>SUMIFS('Shipments data'!G:G,'Shipments data'!E:E,'Supply Planning Data'!D194,'Shipments data'!A:A,'Supply Planning Data'!A194,'Shipments data'!O:O,'Supply Planning Data'!C194,'Shipments data'!F:F,"Planned")</f>
        <v>0</v>
      </c>
      <c r="P194" s="51">
        <f>SUMIFS('Shipments data'!G:G,'Shipments data'!E:E,'Supply Planning Data'!D194,'Shipments data'!A:A,'Supply Planning Data'!A194,'Shipments data'!F:F,"Shipped",'Shipments data'!H:H,"&lt;"&amp;'Supply Planning Data'!C209,'Shipments data'!S:S,"&lt;"&amp;'Supply Planning Data'!C209)</f>
        <v>0</v>
      </c>
      <c r="Q194" s="51">
        <f t="shared" si="59"/>
        <v>0</v>
      </c>
      <c r="R194" s="51">
        <f t="shared" si="62"/>
        <v>0</v>
      </c>
      <c r="S194" s="53"/>
      <c r="T194" s="54">
        <f t="shared" si="66"/>
        <v>0</v>
      </c>
      <c r="U194" s="50"/>
      <c r="V194" s="40"/>
      <c r="W194" s="54">
        <f t="shared" si="67"/>
        <v>0</v>
      </c>
      <c r="X194" s="55"/>
      <c r="Y194" s="54">
        <f t="shared" si="63"/>
        <v>0</v>
      </c>
      <c r="Z194" s="53"/>
      <c r="AA194" s="54">
        <f t="shared" si="68"/>
        <v>0</v>
      </c>
      <c r="AB194" s="50"/>
      <c r="AC194" s="40"/>
      <c r="AD194" s="54">
        <f t="shared" si="69"/>
        <v>0</v>
      </c>
      <c r="AE194" s="55"/>
      <c r="AF194" s="79">
        <f t="shared" si="64"/>
        <v>0</v>
      </c>
    </row>
    <row r="195" spans="1:32" hidden="1" x14ac:dyDescent="0.35">
      <c r="A195" s="47" t="str">
        <f>Start!C$9</f>
        <v>Niger (the)</v>
      </c>
      <c r="B195" s="48" t="str">
        <f>VLOOKUP(A195,list!B:C,2,FALSE)</f>
        <v>NER</v>
      </c>
      <c r="C195" s="78">
        <f t="shared" si="58"/>
        <v>44562</v>
      </c>
      <c r="D195" s="36" t="str">
        <f>IF(Start!$B$29="","",Start!$B$29)</f>
        <v/>
      </c>
      <c r="E195" s="36" t="str">
        <f>IFERROR(VLOOKUP(D195,Start!B$15:C$30,2,FALSE),"")</f>
        <v/>
      </c>
      <c r="F195" s="39">
        <f t="shared" si="60"/>
        <v>0</v>
      </c>
      <c r="G195" s="38"/>
      <c r="H195" s="50"/>
      <c r="I195" s="39">
        <f t="shared" si="61"/>
        <v>0</v>
      </c>
      <c r="J195" s="40">
        <v>0.121997751149759</v>
      </c>
      <c r="K195" s="41">
        <f t="shared" si="65"/>
        <v>0</v>
      </c>
      <c r="L195" s="41">
        <f t="shared" si="57"/>
        <v>0</v>
      </c>
      <c r="M195" s="50"/>
      <c r="N195" s="51">
        <f>SUMIFS('Shipments data'!G:G,'Shipments data'!E:E,'Supply Planning Data'!D195,'Shipments data'!A:A,'Supply Planning Data'!A195,'Shipments data'!O:O,'Supply Planning Data'!C195,'Shipments data'!F:F,"Shipped")</f>
        <v>0</v>
      </c>
      <c r="O195" s="52">
        <f>SUMIFS('Shipments data'!G:G,'Shipments data'!E:E,'Supply Planning Data'!D195,'Shipments data'!A:A,'Supply Planning Data'!A195,'Shipments data'!O:O,'Supply Planning Data'!C195,'Shipments data'!F:F,"Planned")</f>
        <v>0</v>
      </c>
      <c r="P195" s="51">
        <f>SUMIFS('Shipments data'!G:G,'Shipments data'!E:E,'Supply Planning Data'!D195,'Shipments data'!A:A,'Supply Planning Data'!A195,'Shipments data'!F:F,"Shipped",'Shipments data'!H:H,"&lt;"&amp;'Supply Planning Data'!C210,'Shipments data'!S:S,"&lt;"&amp;'Supply Planning Data'!C210)</f>
        <v>0</v>
      </c>
      <c r="Q195" s="51">
        <f t="shared" si="59"/>
        <v>0</v>
      </c>
      <c r="R195" s="51">
        <f t="shared" si="62"/>
        <v>0</v>
      </c>
      <c r="S195" s="53"/>
      <c r="T195" s="54">
        <f t="shared" si="66"/>
        <v>0</v>
      </c>
      <c r="U195" s="50"/>
      <c r="V195" s="40"/>
      <c r="W195" s="54">
        <f t="shared" si="67"/>
        <v>0</v>
      </c>
      <c r="X195" s="55"/>
      <c r="Y195" s="54">
        <f t="shared" si="63"/>
        <v>0</v>
      </c>
      <c r="Z195" s="53"/>
      <c r="AA195" s="54">
        <f t="shared" si="68"/>
        <v>0</v>
      </c>
      <c r="AB195" s="50"/>
      <c r="AC195" s="40"/>
      <c r="AD195" s="54">
        <f t="shared" si="69"/>
        <v>0</v>
      </c>
      <c r="AE195" s="55"/>
      <c r="AF195" s="79">
        <f t="shared" si="64"/>
        <v>0</v>
      </c>
    </row>
    <row r="196" spans="1:32" hidden="1" x14ac:dyDescent="0.35">
      <c r="A196" s="47" t="str">
        <f>Start!C$9</f>
        <v>Niger (the)</v>
      </c>
      <c r="B196" s="56" t="str">
        <f>VLOOKUP(A196,list!B:C,2,FALSE)</f>
        <v>NER</v>
      </c>
      <c r="C196" s="78">
        <f t="shared" si="58"/>
        <v>44562</v>
      </c>
      <c r="D196" s="36" t="str">
        <f>IF(Start!$B$30="","",Start!$B$30)</f>
        <v/>
      </c>
      <c r="E196" s="36" t="str">
        <f>IFERROR(VLOOKUP(D196,Start!B$15:C$30,2,FALSE),"")</f>
        <v/>
      </c>
      <c r="F196" s="39">
        <f t="shared" si="60"/>
        <v>0</v>
      </c>
      <c r="G196" s="38"/>
      <c r="H196" s="50"/>
      <c r="I196" s="39">
        <f t="shared" si="61"/>
        <v>0</v>
      </c>
      <c r="J196" s="40">
        <v>0.12246109200034599</v>
      </c>
      <c r="K196" s="41">
        <f t="shared" si="65"/>
        <v>0</v>
      </c>
      <c r="L196" s="41">
        <f t="shared" si="57"/>
        <v>0</v>
      </c>
      <c r="M196" s="50"/>
      <c r="N196" s="51">
        <f>SUMIFS('Shipments data'!G:G,'Shipments data'!E:E,'Supply Planning Data'!D196,'Shipments data'!A:A,'Supply Planning Data'!A196,'Shipments data'!O:O,'Supply Planning Data'!C196,'Shipments data'!F:F,"Shipped")</f>
        <v>0</v>
      </c>
      <c r="O196" s="52">
        <f>SUMIFS('Shipments data'!G:G,'Shipments data'!E:E,'Supply Planning Data'!D196,'Shipments data'!A:A,'Supply Planning Data'!A196,'Shipments data'!O:O,'Supply Planning Data'!C196,'Shipments data'!F:F,"Planned")</f>
        <v>0</v>
      </c>
      <c r="P196" s="51">
        <f>SUMIFS('Shipments data'!G:G,'Shipments data'!E:E,'Supply Planning Data'!D196,'Shipments data'!A:A,'Supply Planning Data'!A196,'Shipments data'!F:F,"Shipped",'Shipments data'!H:H,"&lt;"&amp;'Supply Planning Data'!C211,'Shipments data'!S:S,"&lt;"&amp;'Supply Planning Data'!C211)</f>
        <v>0</v>
      </c>
      <c r="Q196" s="51">
        <f t="shared" si="59"/>
        <v>0</v>
      </c>
      <c r="R196" s="51">
        <f t="shared" si="62"/>
        <v>0</v>
      </c>
      <c r="S196" s="53"/>
      <c r="T196" s="54">
        <f t="shared" si="66"/>
        <v>0</v>
      </c>
      <c r="U196" s="50"/>
      <c r="V196" s="40"/>
      <c r="W196" s="54">
        <f t="shared" si="67"/>
        <v>0</v>
      </c>
      <c r="X196" s="55"/>
      <c r="Y196" s="54">
        <f t="shared" si="63"/>
        <v>0</v>
      </c>
      <c r="Z196" s="53"/>
      <c r="AA196" s="54">
        <f t="shared" si="68"/>
        <v>0</v>
      </c>
      <c r="AB196" s="50"/>
      <c r="AC196" s="40"/>
      <c r="AD196" s="54">
        <f t="shared" si="69"/>
        <v>0</v>
      </c>
      <c r="AE196" s="55"/>
      <c r="AF196" s="79">
        <f t="shared" si="64"/>
        <v>0</v>
      </c>
    </row>
    <row r="197" spans="1:32" x14ac:dyDescent="0.35">
      <c r="A197" s="58" t="str">
        <f>Start!C$9</f>
        <v>Niger (the)</v>
      </c>
      <c r="B197" s="59" t="str">
        <f>VLOOKUP(A197,list!B:C,2,FALSE)</f>
        <v>NER</v>
      </c>
      <c r="C197" s="60">
        <f t="shared" si="58"/>
        <v>44593</v>
      </c>
      <c r="D197" s="59" t="str">
        <f>IF(Start!$B$16="","",Start!$B$16)</f>
        <v>Pfizer</v>
      </c>
      <c r="E197" s="59" t="str">
        <f>IFERROR(VLOOKUP(D197,Start!B$15:C$30,2,FALSE),"")</f>
        <v>Yes</v>
      </c>
      <c r="F197" s="62">
        <f t="shared" si="60"/>
        <v>0</v>
      </c>
      <c r="G197" s="61">
        <v>34522.712143931043</v>
      </c>
      <c r="H197" s="61">
        <v>13383.7509084168</v>
      </c>
      <c r="I197" s="62">
        <f t="shared" si="61"/>
        <v>47906.463052347841</v>
      </c>
      <c r="J197" s="63">
        <v>0.12292443285093201</v>
      </c>
      <c r="K197" s="64">
        <f t="shared" si="65"/>
        <v>5888.8748006039868</v>
      </c>
      <c r="L197" s="64">
        <f t="shared" si="57"/>
        <v>53795.33785295183</v>
      </c>
      <c r="M197" s="61"/>
      <c r="N197" s="64">
        <f>SUMIFS('Shipments data'!G:G,'Shipments data'!E:E,'Supply Planning Data'!D197,'Shipments data'!A:A,'Supply Planning Data'!A197,'Shipments data'!O:O,'Supply Planning Data'!C197,'Shipments data'!F:F,"Shipped")</f>
        <v>0</v>
      </c>
      <c r="O197" s="65">
        <f>SUMIFS('Shipments data'!G:G,'Shipments data'!E:E,'Supply Planning Data'!D197,'Shipments data'!A:A,'Supply Planning Data'!A197,'Shipments data'!O:O,'Supply Planning Data'!C197,'Shipments data'!F:F,"Planned")</f>
        <v>0</v>
      </c>
      <c r="P197" s="64">
        <f>SUMIFS('Shipments data'!G:G,'Shipments data'!E:E,'Supply Planning Data'!D197,'Shipments data'!A:A,'Supply Planning Data'!A197,'Shipments data'!F:F,"Shipped",'Shipments data'!H:H,"&lt;"&amp;'Supply Planning Data'!C212,'Shipments data'!S:S,"&lt;"&amp;'Supply Planning Data'!C212)</f>
        <v>0</v>
      </c>
      <c r="Q197" s="64">
        <f t="shared" si="59"/>
        <v>0</v>
      </c>
      <c r="R197" s="64">
        <f t="shared" si="62"/>
        <v>0</v>
      </c>
      <c r="S197" s="66"/>
      <c r="T197" s="62">
        <f t="shared" si="66"/>
        <v>200000</v>
      </c>
      <c r="U197" s="61"/>
      <c r="V197" s="63"/>
      <c r="W197" s="62">
        <f t="shared" si="67"/>
        <v>0</v>
      </c>
      <c r="X197" s="67"/>
      <c r="Y197" s="62">
        <f t="shared" si="63"/>
        <v>200000</v>
      </c>
      <c r="Z197" s="66"/>
      <c r="AA197" s="62">
        <f t="shared" si="68"/>
        <v>200000</v>
      </c>
      <c r="AB197" s="61"/>
      <c r="AC197" s="63"/>
      <c r="AD197" s="62">
        <f t="shared" si="69"/>
        <v>0</v>
      </c>
      <c r="AE197" s="67"/>
      <c r="AF197" s="68">
        <f t="shared" si="64"/>
        <v>200000</v>
      </c>
    </row>
    <row r="198" spans="1:32" x14ac:dyDescent="0.35">
      <c r="A198" s="58" t="str">
        <f>Start!C$9</f>
        <v>Niger (the)</v>
      </c>
      <c r="B198" s="69" t="str">
        <f>VLOOKUP(A198,list!B:C,2,FALSE)</f>
        <v>NER</v>
      </c>
      <c r="C198" s="60">
        <f t="shared" si="58"/>
        <v>44593</v>
      </c>
      <c r="D198" s="69" t="str">
        <f>IF(Start!$B$17="","",Start!$B$17)</f>
        <v>Moderna</v>
      </c>
      <c r="E198" s="69" t="str">
        <f>IFERROR(VLOOKUP(D198,Start!B$15:C$30,2,FALSE),"")</f>
        <v>Yes</v>
      </c>
      <c r="F198" s="62">
        <f t="shared" si="60"/>
        <v>0</v>
      </c>
      <c r="G198" s="61">
        <v>41427.25457271724</v>
      </c>
      <c r="H198" s="61">
        <v>13415.2839451242</v>
      </c>
      <c r="I198" s="62">
        <f t="shared" si="61"/>
        <v>54842.538517841444</v>
      </c>
      <c r="J198" s="63">
        <v>0.123387773701519</v>
      </c>
      <c r="K198" s="64">
        <f t="shared" si="65"/>
        <v>6766.8987318562595</v>
      </c>
      <c r="L198" s="64">
        <f t="shared" si="57"/>
        <v>61609.437249697701</v>
      </c>
      <c r="M198" s="71"/>
      <c r="N198" s="70">
        <f>SUMIFS('Shipments data'!G:G,'Shipments data'!E:E,'Supply Planning Data'!D198,'Shipments data'!A:A,'Supply Planning Data'!A198,'Shipments data'!O:O,'Supply Planning Data'!C198,'Shipments data'!F:F,"Shipped")</f>
        <v>0</v>
      </c>
      <c r="O198" s="72">
        <f>SUMIFS('Shipments data'!G:G,'Shipments data'!E:E,'Supply Planning Data'!D198,'Shipments data'!A:A,'Supply Planning Data'!A198,'Shipments data'!O:O,'Supply Planning Data'!C198,'Shipments data'!F:F,"Planned")</f>
        <v>0</v>
      </c>
      <c r="P198" s="70">
        <f>SUMIFS('Shipments data'!G:G,'Shipments data'!E:E,'Supply Planning Data'!D198,'Shipments data'!A:A,'Supply Planning Data'!A198,'Shipments data'!F:F,"Shipped",'Shipments data'!H:H,"&lt;"&amp;'Supply Planning Data'!C213,'Shipments data'!S:S,"&lt;"&amp;'Supply Planning Data'!C213)</f>
        <v>0</v>
      </c>
      <c r="Q198" s="70">
        <f t="shared" si="59"/>
        <v>0</v>
      </c>
      <c r="R198" s="70">
        <f t="shared" si="62"/>
        <v>0</v>
      </c>
      <c r="S198" s="53"/>
      <c r="T198" s="73">
        <f t="shared" si="66"/>
        <v>300000</v>
      </c>
      <c r="U198" s="71"/>
      <c r="V198" s="63"/>
      <c r="W198" s="73">
        <f t="shared" si="67"/>
        <v>0</v>
      </c>
      <c r="X198" s="74"/>
      <c r="Y198" s="73">
        <f t="shared" si="63"/>
        <v>300000</v>
      </c>
      <c r="Z198" s="53"/>
      <c r="AA198" s="73">
        <f t="shared" si="68"/>
        <v>300000</v>
      </c>
      <c r="AB198" s="71"/>
      <c r="AC198" s="63"/>
      <c r="AD198" s="73">
        <f t="shared" si="69"/>
        <v>0</v>
      </c>
      <c r="AE198" s="74"/>
      <c r="AF198" s="75">
        <f t="shared" si="64"/>
        <v>300000</v>
      </c>
    </row>
    <row r="199" spans="1:32" x14ac:dyDescent="0.35">
      <c r="A199" s="58" t="str">
        <f>Start!C$9</f>
        <v>Niger (the)</v>
      </c>
      <c r="B199" s="69" t="str">
        <f>VLOOKUP(A199,list!B:C,2,FALSE)</f>
        <v>NER</v>
      </c>
      <c r="C199" s="60">
        <f t="shared" si="58"/>
        <v>44593</v>
      </c>
      <c r="D199" s="59" t="str">
        <f>IF(Start!$B$18="","",Start!$B$18)</f>
        <v>AstraZeneca</v>
      </c>
      <c r="E199" s="59" t="str">
        <f>IFERROR(VLOOKUP(D199,Start!B$15:C$30,2,FALSE),"")</f>
        <v>Yes</v>
      </c>
      <c r="F199" s="62">
        <f t="shared" si="60"/>
        <v>0</v>
      </c>
      <c r="G199" s="61">
        <v>48331.797001503444</v>
      </c>
      <c r="H199" s="61">
        <v>13446.8169818317</v>
      </c>
      <c r="I199" s="62">
        <f t="shared" si="61"/>
        <v>61778.613983335148</v>
      </c>
      <c r="J199" s="63">
        <v>0.123851114552106</v>
      </c>
      <c r="K199" s="64">
        <f t="shared" si="65"/>
        <v>7651.3501973203793</v>
      </c>
      <c r="L199" s="64">
        <f t="shared" si="57"/>
        <v>69429.96418065553</v>
      </c>
      <c r="M199" s="71"/>
      <c r="N199" s="70">
        <f>SUMIFS('Shipments data'!G:G,'Shipments data'!E:E,'Supply Planning Data'!D199,'Shipments data'!A:A,'Supply Planning Data'!A199,'Shipments data'!O:O,'Supply Planning Data'!C199,'Shipments data'!F:F,"Shipped")</f>
        <v>0</v>
      </c>
      <c r="O199" s="72">
        <f>SUMIFS('Shipments data'!G:G,'Shipments data'!E:E,'Supply Planning Data'!D199,'Shipments data'!A:A,'Supply Planning Data'!A199,'Shipments data'!O:O,'Supply Planning Data'!C199,'Shipments data'!F:F,"Planned")</f>
        <v>0</v>
      </c>
      <c r="P199" s="70">
        <f>SUMIFS('Shipments data'!G:G,'Shipments data'!E:E,'Supply Planning Data'!D199,'Shipments data'!A:A,'Supply Planning Data'!A199,'Shipments data'!F:F,"Shipped",'Shipments data'!H:H,"&lt;"&amp;'Supply Planning Data'!C214,'Shipments data'!S:S,"&lt;"&amp;'Supply Planning Data'!C214)</f>
        <v>631600</v>
      </c>
      <c r="Q199" s="70">
        <f t="shared" si="59"/>
        <v>0</v>
      </c>
      <c r="R199" s="70">
        <f t="shared" si="62"/>
        <v>0</v>
      </c>
      <c r="S199" s="53"/>
      <c r="T199" s="73">
        <f t="shared" si="66"/>
        <v>400000</v>
      </c>
      <c r="U199" s="71"/>
      <c r="V199" s="63"/>
      <c r="W199" s="73">
        <f t="shared" si="67"/>
        <v>0</v>
      </c>
      <c r="X199" s="74"/>
      <c r="Y199" s="73">
        <f t="shared" si="63"/>
        <v>400000</v>
      </c>
      <c r="Z199" s="53"/>
      <c r="AA199" s="73">
        <f t="shared" si="68"/>
        <v>400000</v>
      </c>
      <c r="AB199" s="71"/>
      <c r="AC199" s="63"/>
      <c r="AD199" s="73">
        <f t="shared" si="69"/>
        <v>0</v>
      </c>
      <c r="AE199" s="74"/>
      <c r="AF199" s="75">
        <f t="shared" si="64"/>
        <v>400000</v>
      </c>
    </row>
    <row r="200" spans="1:32" x14ac:dyDescent="0.35">
      <c r="A200" s="58" t="str">
        <f>Start!C$9</f>
        <v>Niger (the)</v>
      </c>
      <c r="B200" s="69" t="str">
        <f>VLOOKUP(A200,list!B:C,2,FALSE)</f>
        <v>NER</v>
      </c>
      <c r="C200" s="60">
        <f t="shared" si="58"/>
        <v>44593</v>
      </c>
      <c r="D200" s="69" t="str">
        <f>IF(Start!$B$19="","",Start!$B$19)</f>
        <v>J&amp;J</v>
      </c>
      <c r="E200" s="69" t="str">
        <f>IFERROR(VLOOKUP(D200,Start!B$15:C$30,2,FALSE),"")</f>
        <v>Yes</v>
      </c>
      <c r="F200" s="62">
        <f t="shared" si="60"/>
        <v>0</v>
      </c>
      <c r="G200" s="61">
        <v>48331.797001503444</v>
      </c>
      <c r="H200" s="61">
        <v>13478.3500185391</v>
      </c>
      <c r="I200" s="62">
        <f t="shared" si="61"/>
        <v>61810.147020042547</v>
      </c>
      <c r="J200" s="63">
        <v>0.124314455402692</v>
      </c>
      <c r="K200" s="64">
        <f t="shared" si="65"/>
        <v>7683.8947651569142</v>
      </c>
      <c r="L200" s="64">
        <f t="shared" si="57"/>
        <v>69494.041785199457</v>
      </c>
      <c r="M200" s="71"/>
      <c r="N200" s="70">
        <f>SUMIFS('Shipments data'!G:G,'Shipments data'!E:E,'Supply Planning Data'!D200,'Shipments data'!A:A,'Supply Planning Data'!A200,'Shipments data'!O:O,'Supply Planning Data'!C200,'Shipments data'!F:F,"Shipped")</f>
        <v>0</v>
      </c>
      <c r="O200" s="72">
        <f>SUMIFS('Shipments data'!G:G,'Shipments data'!E:E,'Supply Planning Data'!D200,'Shipments data'!A:A,'Supply Planning Data'!A200,'Shipments data'!O:O,'Supply Planning Data'!C200,'Shipments data'!F:F,"Planned")</f>
        <v>0</v>
      </c>
      <c r="P200" s="70">
        <f>SUMIFS('Shipments data'!G:G,'Shipments data'!E:E,'Supply Planning Data'!D200,'Shipments data'!A:A,'Supply Planning Data'!A200,'Shipments data'!F:F,"Shipped",'Shipments data'!H:H,"&lt;"&amp;'Supply Planning Data'!C215,'Shipments data'!S:S,"&lt;"&amp;'Supply Planning Data'!C215)</f>
        <v>302400</v>
      </c>
      <c r="Q200" s="70">
        <f t="shared" si="59"/>
        <v>0</v>
      </c>
      <c r="R200" s="70">
        <f t="shared" si="62"/>
        <v>0</v>
      </c>
      <c r="S200" s="53"/>
      <c r="T200" s="73">
        <f t="shared" si="66"/>
        <v>400000</v>
      </c>
      <c r="U200" s="71"/>
      <c r="V200" s="63"/>
      <c r="W200" s="73">
        <f t="shared" si="67"/>
        <v>0</v>
      </c>
      <c r="X200" s="74"/>
      <c r="Y200" s="73">
        <f t="shared" si="63"/>
        <v>400000</v>
      </c>
      <c r="Z200" s="53"/>
      <c r="AA200" s="73">
        <f t="shared" si="68"/>
        <v>400000</v>
      </c>
      <c r="AB200" s="71"/>
      <c r="AC200" s="63"/>
      <c r="AD200" s="73">
        <f t="shared" si="69"/>
        <v>0</v>
      </c>
      <c r="AE200" s="74"/>
      <c r="AF200" s="75">
        <f t="shared" si="64"/>
        <v>400000</v>
      </c>
    </row>
    <row r="201" spans="1:32" x14ac:dyDescent="0.35">
      <c r="A201" s="58" t="str">
        <f>Start!C$9</f>
        <v>Niger (the)</v>
      </c>
      <c r="B201" s="69" t="str">
        <f>VLOOKUP(A201,list!B:C,2,FALSE)</f>
        <v>NER</v>
      </c>
      <c r="C201" s="60">
        <f t="shared" si="58"/>
        <v>44593</v>
      </c>
      <c r="D201" s="59" t="str">
        <f>IF(Start!$B$20="","",Start!$B$20)</f>
        <v>Sinopharm</v>
      </c>
      <c r="E201" s="59" t="str">
        <f>IFERROR(VLOOKUP(D201,Start!B$15:C$30,2,FALSE),"")</f>
        <v>Yes</v>
      </c>
      <c r="F201" s="62">
        <f t="shared" si="60"/>
        <v>396109.56048623373</v>
      </c>
      <c r="G201" s="61">
        <v>48331.797001503444</v>
      </c>
      <c r="H201" s="61">
        <v>13509.883055246601</v>
      </c>
      <c r="I201" s="62">
        <f t="shared" si="61"/>
        <v>61841.680056750047</v>
      </c>
      <c r="J201" s="63">
        <v>0.12477779625327901</v>
      </c>
      <c r="K201" s="64">
        <f t="shared" si="65"/>
        <v>7716.4685540816254</v>
      </c>
      <c r="L201" s="64">
        <f t="shared" si="57"/>
        <v>69558.148610831675</v>
      </c>
      <c r="M201" s="71"/>
      <c r="N201" s="70">
        <f>SUMIFS('Shipments data'!G:G,'Shipments data'!E:E,'Supply Planning Data'!D201,'Shipments data'!A:A,'Supply Planning Data'!A201,'Shipments data'!O:O,'Supply Planning Data'!C201,'Shipments data'!F:F,"Shipped")</f>
        <v>0</v>
      </c>
      <c r="O201" s="72">
        <f>SUMIFS('Shipments data'!G:G,'Shipments data'!E:E,'Supply Planning Data'!D201,'Shipments data'!A:A,'Supply Planning Data'!A201,'Shipments data'!O:O,'Supply Planning Data'!C201,'Shipments data'!F:F,"Planned")</f>
        <v>0</v>
      </c>
      <c r="P201" s="70">
        <f>SUMIFS('Shipments data'!G:G,'Shipments data'!E:E,'Supply Planning Data'!D201,'Shipments data'!A:A,'Supply Planning Data'!A201,'Shipments data'!F:F,"Shipped",'Shipments data'!H:H,"&lt;"&amp;'Supply Planning Data'!C216,'Shipments data'!S:S,"&lt;"&amp;'Supply Planning Data'!C216)</f>
        <v>0</v>
      </c>
      <c r="Q201" s="70">
        <f t="shared" si="59"/>
        <v>0</v>
      </c>
      <c r="R201" s="70">
        <f t="shared" si="62"/>
        <v>326551.41187540209</v>
      </c>
      <c r="S201" s="53"/>
      <c r="T201" s="73">
        <f t="shared" si="66"/>
        <v>400000</v>
      </c>
      <c r="U201" s="71"/>
      <c r="V201" s="63"/>
      <c r="W201" s="73">
        <f t="shared" si="67"/>
        <v>0</v>
      </c>
      <c r="X201" s="74"/>
      <c r="Y201" s="73">
        <f t="shared" si="63"/>
        <v>400000</v>
      </c>
      <c r="Z201" s="53"/>
      <c r="AA201" s="73">
        <f t="shared" si="68"/>
        <v>400000</v>
      </c>
      <c r="AB201" s="71"/>
      <c r="AC201" s="63"/>
      <c r="AD201" s="73">
        <f t="shared" si="69"/>
        <v>0</v>
      </c>
      <c r="AE201" s="74"/>
      <c r="AF201" s="75">
        <f t="shared" si="64"/>
        <v>400000</v>
      </c>
    </row>
    <row r="202" spans="1:32" x14ac:dyDescent="0.35">
      <c r="A202" s="58" t="str">
        <f>Start!C$9</f>
        <v>Niger (the)</v>
      </c>
      <c r="B202" s="69" t="str">
        <f>VLOOKUP(A202,list!B:C,2,FALSE)</f>
        <v>NER</v>
      </c>
      <c r="C202" s="60">
        <f t="shared" si="58"/>
        <v>44593</v>
      </c>
      <c r="D202" s="69" t="str">
        <f>IF(Start!$B$21="","",Start!$B$21)</f>
        <v>Sinovac</v>
      </c>
      <c r="E202" s="69" t="str">
        <f>IFERROR(VLOOKUP(D202,Start!B$15:C$30,2,FALSE),"")</f>
        <v>Yes</v>
      </c>
      <c r="F202" s="62">
        <f t="shared" si="60"/>
        <v>0</v>
      </c>
      <c r="G202" s="61">
        <v>48331.797001503444</v>
      </c>
      <c r="H202" s="61">
        <v>13541.416091954001</v>
      </c>
      <c r="I202" s="62">
        <f t="shared" si="61"/>
        <v>61873.213093457445</v>
      </c>
      <c r="J202" s="63">
        <v>0.125241137103866</v>
      </c>
      <c r="K202" s="64">
        <f t="shared" si="65"/>
        <v>7749.0715640944209</v>
      </c>
      <c r="L202" s="64">
        <f t="shared" si="57"/>
        <v>69622.284657551863</v>
      </c>
      <c r="M202" s="71"/>
      <c r="N202" s="70">
        <f>SUMIFS('Shipments data'!G:G,'Shipments data'!E:E,'Supply Planning Data'!D202,'Shipments data'!A:A,'Supply Planning Data'!A202,'Shipments data'!O:O,'Supply Planning Data'!C202,'Shipments data'!F:F,"Shipped")</f>
        <v>0</v>
      </c>
      <c r="O202" s="72">
        <f>SUMIFS('Shipments data'!G:G,'Shipments data'!E:E,'Supply Planning Data'!D202,'Shipments data'!A:A,'Supply Planning Data'!A202,'Shipments data'!O:O,'Supply Planning Data'!C202,'Shipments data'!F:F,"Planned")</f>
        <v>0</v>
      </c>
      <c r="P202" s="70">
        <f>SUMIFS('Shipments data'!G:G,'Shipments data'!E:E,'Supply Planning Data'!D202,'Shipments data'!A:A,'Supply Planning Data'!A202,'Shipments data'!F:F,"Shipped",'Shipments data'!H:H,"&lt;"&amp;'Supply Planning Data'!C217,'Shipments data'!S:S,"&lt;"&amp;'Supply Planning Data'!C217)</f>
        <v>0</v>
      </c>
      <c r="Q202" s="70">
        <f t="shared" si="59"/>
        <v>0</v>
      </c>
      <c r="R202" s="70">
        <f t="shared" si="62"/>
        <v>0</v>
      </c>
      <c r="S202" s="53"/>
      <c r="T202" s="73">
        <f t="shared" si="66"/>
        <v>400000</v>
      </c>
      <c r="U202" s="71"/>
      <c r="V202" s="63"/>
      <c r="W202" s="73">
        <f t="shared" si="67"/>
        <v>0</v>
      </c>
      <c r="X202" s="74"/>
      <c r="Y202" s="73">
        <f t="shared" si="63"/>
        <v>400000</v>
      </c>
      <c r="Z202" s="53"/>
      <c r="AA202" s="73">
        <f t="shared" si="68"/>
        <v>400000</v>
      </c>
      <c r="AB202" s="71"/>
      <c r="AC202" s="63"/>
      <c r="AD202" s="73">
        <f t="shared" si="69"/>
        <v>0</v>
      </c>
      <c r="AE202" s="74"/>
      <c r="AF202" s="75">
        <f t="shared" si="64"/>
        <v>400000</v>
      </c>
    </row>
    <row r="203" spans="1:32" x14ac:dyDescent="0.35">
      <c r="A203" s="58" t="str">
        <f>Start!C$9</f>
        <v>Niger (the)</v>
      </c>
      <c r="B203" s="69" t="str">
        <f>VLOOKUP(A203,list!B:C,2,FALSE)</f>
        <v>NER</v>
      </c>
      <c r="C203" s="60">
        <f t="shared" si="58"/>
        <v>44593</v>
      </c>
      <c r="D203" s="59" t="str">
        <f>IF(Start!$B$22="","",Start!$B$22)</f>
        <v>Sputnik V</v>
      </c>
      <c r="E203" s="59" t="str">
        <f>IFERROR(VLOOKUP(D203,Start!B$15:C$30,2,FALSE),"")</f>
        <v>Yes</v>
      </c>
      <c r="F203" s="62">
        <f t="shared" si="60"/>
        <v>0</v>
      </c>
      <c r="G203" s="61">
        <v>48331.797001503444</v>
      </c>
      <c r="H203" s="61">
        <v>13572.949128661499</v>
      </c>
      <c r="I203" s="62">
        <f t="shared" si="61"/>
        <v>61904.746130164945</v>
      </c>
      <c r="J203" s="63">
        <v>0.125704477954452</v>
      </c>
      <c r="K203" s="64">
        <f t="shared" si="65"/>
        <v>7781.703795195267</v>
      </c>
      <c r="L203" s="64">
        <f t="shared" si="57"/>
        <v>69686.449925360212</v>
      </c>
      <c r="M203" s="71"/>
      <c r="N203" s="70">
        <f>SUMIFS('Shipments data'!G:G,'Shipments data'!E:E,'Supply Planning Data'!D203,'Shipments data'!A:A,'Supply Planning Data'!A203,'Shipments data'!O:O,'Supply Planning Data'!C203,'Shipments data'!F:F,"Shipped")</f>
        <v>0</v>
      </c>
      <c r="O203" s="72">
        <f>SUMIFS('Shipments data'!G:G,'Shipments data'!E:E,'Supply Planning Data'!D203,'Shipments data'!A:A,'Supply Planning Data'!A203,'Shipments data'!O:O,'Supply Planning Data'!C203,'Shipments data'!F:F,"Planned")</f>
        <v>0</v>
      </c>
      <c r="P203" s="70">
        <f>SUMIFS('Shipments data'!G:G,'Shipments data'!E:E,'Supply Planning Data'!D203,'Shipments data'!A:A,'Supply Planning Data'!A203,'Shipments data'!F:F,"Shipped",'Shipments data'!H:H,"&lt;"&amp;'Supply Planning Data'!C218,'Shipments data'!S:S,"&lt;"&amp;'Supply Planning Data'!C218)</f>
        <v>0</v>
      </c>
      <c r="Q203" s="70">
        <f t="shared" si="59"/>
        <v>0</v>
      </c>
      <c r="R203" s="70">
        <f t="shared" si="62"/>
        <v>0</v>
      </c>
      <c r="S203" s="53"/>
      <c r="T203" s="73">
        <f t="shared" si="66"/>
        <v>400000</v>
      </c>
      <c r="U203" s="71"/>
      <c r="V203" s="63"/>
      <c r="W203" s="73">
        <f t="shared" si="67"/>
        <v>0</v>
      </c>
      <c r="X203" s="74"/>
      <c r="Y203" s="73">
        <f t="shared" si="63"/>
        <v>400000</v>
      </c>
      <c r="Z203" s="53"/>
      <c r="AA203" s="73">
        <f t="shared" si="68"/>
        <v>400000</v>
      </c>
      <c r="AB203" s="71"/>
      <c r="AC203" s="63"/>
      <c r="AD203" s="73">
        <f t="shared" si="69"/>
        <v>0</v>
      </c>
      <c r="AE203" s="74"/>
      <c r="AF203" s="75">
        <f t="shared" si="64"/>
        <v>400000</v>
      </c>
    </row>
    <row r="204" spans="1:32" x14ac:dyDescent="0.35">
      <c r="A204" s="58" t="str">
        <f>Start!C$9</f>
        <v>Niger (the)</v>
      </c>
      <c r="B204" s="69" t="str">
        <f>VLOOKUP(A204,list!B:C,2,FALSE)</f>
        <v>NER</v>
      </c>
      <c r="C204" s="60">
        <f t="shared" si="58"/>
        <v>44593</v>
      </c>
      <c r="D204" s="69" t="str">
        <f>IF(Start!$B$23="","",Start!$B$23)</f>
        <v>Sputnik Light</v>
      </c>
      <c r="E204" s="69" t="str">
        <f>IFERROR(VLOOKUP(D204,Start!B$15:C$30,2,FALSE),"")</f>
        <v>Yes</v>
      </c>
      <c r="F204" s="62">
        <f t="shared" si="60"/>
        <v>0</v>
      </c>
      <c r="G204" s="61">
        <v>48331.797001503444</v>
      </c>
      <c r="H204" s="61">
        <v>13604.4821653689</v>
      </c>
      <c r="I204" s="62">
        <f t="shared" si="61"/>
        <v>61936.279166872344</v>
      </c>
      <c r="J204" s="63">
        <v>0.12616781880503899</v>
      </c>
      <c r="K204" s="64">
        <f t="shared" si="65"/>
        <v>7814.3652473842612</v>
      </c>
      <c r="L204" s="64">
        <f t="shared" si="57"/>
        <v>69750.644414256603</v>
      </c>
      <c r="M204" s="71"/>
      <c r="N204" s="70">
        <f>SUMIFS('Shipments data'!G:G,'Shipments data'!E:E,'Supply Planning Data'!D204,'Shipments data'!A:A,'Supply Planning Data'!A204,'Shipments data'!O:O,'Supply Planning Data'!C204,'Shipments data'!F:F,"Shipped")</f>
        <v>0</v>
      </c>
      <c r="O204" s="72">
        <f>SUMIFS('Shipments data'!G:G,'Shipments data'!E:E,'Supply Planning Data'!D204,'Shipments data'!A:A,'Supply Planning Data'!A204,'Shipments data'!O:O,'Supply Planning Data'!C204,'Shipments data'!F:F,"Planned")</f>
        <v>0</v>
      </c>
      <c r="P204" s="70">
        <f>SUMIFS('Shipments data'!G:G,'Shipments data'!E:E,'Supply Planning Data'!D204,'Shipments data'!A:A,'Supply Planning Data'!A204,'Shipments data'!F:F,"Shipped",'Shipments data'!H:H,"&lt;"&amp;'Supply Planning Data'!C219,'Shipments data'!S:S,"&lt;"&amp;'Supply Planning Data'!C219)</f>
        <v>0</v>
      </c>
      <c r="Q204" s="70">
        <f t="shared" si="59"/>
        <v>0</v>
      </c>
      <c r="R204" s="70">
        <f t="shared" si="62"/>
        <v>0</v>
      </c>
      <c r="S204" s="53"/>
      <c r="T204" s="73">
        <f t="shared" si="66"/>
        <v>400000</v>
      </c>
      <c r="U204" s="71"/>
      <c r="V204" s="63"/>
      <c r="W204" s="73">
        <f t="shared" si="67"/>
        <v>0</v>
      </c>
      <c r="X204" s="74"/>
      <c r="Y204" s="73">
        <f t="shared" si="63"/>
        <v>400000</v>
      </c>
      <c r="Z204" s="53"/>
      <c r="AA204" s="73">
        <f t="shared" si="68"/>
        <v>400000</v>
      </c>
      <c r="AB204" s="71"/>
      <c r="AC204" s="63"/>
      <c r="AD204" s="73">
        <f t="shared" si="69"/>
        <v>0</v>
      </c>
      <c r="AE204" s="74"/>
      <c r="AF204" s="75">
        <f t="shared" si="64"/>
        <v>400000</v>
      </c>
    </row>
    <row r="205" spans="1:32" hidden="1" x14ac:dyDescent="0.35">
      <c r="A205" s="58" t="str">
        <f>Start!C$9</f>
        <v>Niger (the)</v>
      </c>
      <c r="B205" s="69" t="str">
        <f>VLOOKUP(A205,list!B:C,2,FALSE)</f>
        <v>NER</v>
      </c>
      <c r="C205" s="60">
        <f t="shared" si="58"/>
        <v>44593</v>
      </c>
      <c r="D205" s="59" t="str">
        <f>IF(Start!$B$24="","",Start!$B$24)</f>
        <v/>
      </c>
      <c r="E205" s="59" t="str">
        <f>IFERROR(VLOOKUP(D205,Start!B$15:C$30,2,FALSE),"")</f>
        <v/>
      </c>
      <c r="F205" s="62">
        <f t="shared" si="60"/>
        <v>0</v>
      </c>
      <c r="G205" s="61"/>
      <c r="H205" s="61"/>
      <c r="I205" s="62">
        <f t="shared" si="61"/>
        <v>0</v>
      </c>
      <c r="J205" s="63">
        <v>0.12663115965562599</v>
      </c>
      <c r="K205" s="64">
        <f t="shared" si="65"/>
        <v>0</v>
      </c>
      <c r="L205" s="64">
        <f t="shared" si="57"/>
        <v>0</v>
      </c>
      <c r="M205" s="71"/>
      <c r="N205" s="70">
        <f>SUMIFS('Shipments data'!G:G,'Shipments data'!E:E,'Supply Planning Data'!D205,'Shipments data'!A:A,'Supply Planning Data'!A205,'Shipments data'!O:O,'Supply Planning Data'!C205,'Shipments data'!F:F,"Shipped")</f>
        <v>0</v>
      </c>
      <c r="O205" s="72">
        <f>SUMIFS('Shipments data'!G:G,'Shipments data'!E:E,'Supply Planning Data'!D205,'Shipments data'!A:A,'Supply Planning Data'!A205,'Shipments data'!O:O,'Supply Planning Data'!C205,'Shipments data'!F:F,"Planned")</f>
        <v>0</v>
      </c>
      <c r="P205" s="70">
        <f>SUMIFS('Shipments data'!G:G,'Shipments data'!E:E,'Supply Planning Data'!D205,'Shipments data'!A:A,'Supply Planning Data'!A205,'Shipments data'!F:F,"Shipped",'Shipments data'!H:H,"&lt;"&amp;'Supply Planning Data'!C220,'Shipments data'!S:S,"&lt;"&amp;'Supply Planning Data'!C220)</f>
        <v>0</v>
      </c>
      <c r="Q205" s="70">
        <f t="shared" si="59"/>
        <v>0</v>
      </c>
      <c r="R205" s="70">
        <f t="shared" si="62"/>
        <v>0</v>
      </c>
      <c r="S205" s="53"/>
      <c r="T205" s="73">
        <f t="shared" si="66"/>
        <v>0</v>
      </c>
      <c r="U205" s="71"/>
      <c r="V205" s="63"/>
      <c r="W205" s="73">
        <f t="shared" si="67"/>
        <v>0</v>
      </c>
      <c r="X205" s="74"/>
      <c r="Y205" s="73">
        <f t="shared" si="63"/>
        <v>0</v>
      </c>
      <c r="Z205" s="53"/>
      <c r="AA205" s="73">
        <f t="shared" si="68"/>
        <v>0</v>
      </c>
      <c r="AB205" s="71"/>
      <c r="AC205" s="63"/>
      <c r="AD205" s="73">
        <f t="shared" si="69"/>
        <v>0</v>
      </c>
      <c r="AE205" s="74"/>
      <c r="AF205" s="75">
        <f t="shared" si="64"/>
        <v>0</v>
      </c>
    </row>
    <row r="206" spans="1:32" hidden="1" x14ac:dyDescent="0.35">
      <c r="A206" s="58" t="str">
        <f>Start!C$9</f>
        <v>Niger (the)</v>
      </c>
      <c r="B206" s="69" t="str">
        <f>VLOOKUP(A206,list!B:C,2,FALSE)</f>
        <v>NER</v>
      </c>
      <c r="C206" s="60">
        <f t="shared" si="58"/>
        <v>44593</v>
      </c>
      <c r="D206" s="69" t="str">
        <f>IF(Start!$B$25="","",Start!$B$25)</f>
        <v/>
      </c>
      <c r="E206" s="69" t="str">
        <f>IFERROR(VLOOKUP(D206,Start!B$15:C$30,2,FALSE),"")</f>
        <v/>
      </c>
      <c r="F206" s="62">
        <f t="shared" si="60"/>
        <v>0</v>
      </c>
      <c r="G206" s="61"/>
      <c r="H206" s="61"/>
      <c r="I206" s="62">
        <f t="shared" si="61"/>
        <v>0</v>
      </c>
      <c r="J206" s="63">
        <v>0.12709450050621199</v>
      </c>
      <c r="K206" s="64">
        <f t="shared" si="65"/>
        <v>0</v>
      </c>
      <c r="L206" s="64">
        <f t="shared" si="57"/>
        <v>0</v>
      </c>
      <c r="M206" s="71"/>
      <c r="N206" s="70">
        <f>SUMIFS('Shipments data'!G:G,'Shipments data'!E:E,'Supply Planning Data'!D206,'Shipments data'!A:A,'Supply Planning Data'!A206,'Shipments data'!O:O,'Supply Planning Data'!C206,'Shipments data'!F:F,"Shipped")</f>
        <v>0</v>
      </c>
      <c r="O206" s="72">
        <f>SUMIFS('Shipments data'!G:G,'Shipments data'!E:E,'Supply Planning Data'!D206,'Shipments data'!A:A,'Supply Planning Data'!A206,'Shipments data'!O:O,'Supply Planning Data'!C206,'Shipments data'!F:F,"Planned")</f>
        <v>0</v>
      </c>
      <c r="P206" s="70">
        <f>SUMIFS('Shipments data'!G:G,'Shipments data'!E:E,'Supply Planning Data'!D206,'Shipments data'!A:A,'Supply Planning Data'!A206,'Shipments data'!F:F,"Shipped",'Shipments data'!H:H,"&lt;"&amp;'Supply Planning Data'!C221,'Shipments data'!S:S,"&lt;"&amp;'Supply Planning Data'!C221)</f>
        <v>0</v>
      </c>
      <c r="Q206" s="70">
        <f t="shared" si="59"/>
        <v>0</v>
      </c>
      <c r="R206" s="70">
        <f t="shared" si="62"/>
        <v>0</v>
      </c>
      <c r="S206" s="53"/>
      <c r="T206" s="73">
        <f t="shared" si="66"/>
        <v>0</v>
      </c>
      <c r="U206" s="71"/>
      <c r="V206" s="63"/>
      <c r="W206" s="73">
        <f t="shared" si="67"/>
        <v>0</v>
      </c>
      <c r="X206" s="74"/>
      <c r="Y206" s="73">
        <f t="shared" si="63"/>
        <v>0</v>
      </c>
      <c r="Z206" s="53"/>
      <c r="AA206" s="73">
        <f t="shared" si="68"/>
        <v>0</v>
      </c>
      <c r="AB206" s="71"/>
      <c r="AC206" s="63"/>
      <c r="AD206" s="73">
        <f t="shared" si="69"/>
        <v>0</v>
      </c>
      <c r="AE206" s="74"/>
      <c r="AF206" s="75">
        <f t="shared" si="64"/>
        <v>0</v>
      </c>
    </row>
    <row r="207" spans="1:32" hidden="1" x14ac:dyDescent="0.35">
      <c r="A207" s="58" t="str">
        <f>Start!C$9</f>
        <v>Niger (the)</v>
      </c>
      <c r="B207" s="69" t="str">
        <f>VLOOKUP(A207,list!B:C,2,FALSE)</f>
        <v>NER</v>
      </c>
      <c r="C207" s="60">
        <f t="shared" si="58"/>
        <v>44593</v>
      </c>
      <c r="D207" s="59" t="str">
        <f>IF(Start!$B$26="","",Start!$B$26)</f>
        <v/>
      </c>
      <c r="E207" s="59" t="str">
        <f>IFERROR(VLOOKUP(D207,Start!B$15:C$30,2,FALSE),"")</f>
        <v/>
      </c>
      <c r="F207" s="62">
        <f t="shared" si="60"/>
        <v>0</v>
      </c>
      <c r="G207" s="61"/>
      <c r="H207" s="61"/>
      <c r="I207" s="62">
        <f t="shared" si="61"/>
        <v>0</v>
      </c>
      <c r="J207" s="63">
        <v>0.12755784135679901</v>
      </c>
      <c r="K207" s="64">
        <f t="shared" si="65"/>
        <v>0</v>
      </c>
      <c r="L207" s="64">
        <f t="shared" si="57"/>
        <v>0</v>
      </c>
      <c r="M207" s="71"/>
      <c r="N207" s="70">
        <f>SUMIFS('Shipments data'!G:G,'Shipments data'!E:E,'Supply Planning Data'!D207,'Shipments data'!A:A,'Supply Planning Data'!A207,'Shipments data'!O:O,'Supply Planning Data'!C207,'Shipments data'!F:F,"Shipped")</f>
        <v>0</v>
      </c>
      <c r="O207" s="72">
        <f>SUMIFS('Shipments data'!G:G,'Shipments data'!E:E,'Supply Planning Data'!D207,'Shipments data'!A:A,'Supply Planning Data'!A207,'Shipments data'!O:O,'Supply Planning Data'!C207,'Shipments data'!F:F,"Planned")</f>
        <v>0</v>
      </c>
      <c r="P207" s="70">
        <f>SUMIFS('Shipments data'!G:G,'Shipments data'!E:E,'Supply Planning Data'!D207,'Shipments data'!A:A,'Supply Planning Data'!A207,'Shipments data'!F:F,"Shipped",'Shipments data'!H:H,"&lt;"&amp;'Supply Planning Data'!C222,'Shipments data'!S:S,"&lt;"&amp;'Supply Planning Data'!C222)</f>
        <v>0</v>
      </c>
      <c r="Q207" s="70">
        <f t="shared" si="59"/>
        <v>0</v>
      </c>
      <c r="R207" s="70">
        <f t="shared" si="62"/>
        <v>0</v>
      </c>
      <c r="S207" s="53"/>
      <c r="T207" s="73">
        <f t="shared" si="66"/>
        <v>0</v>
      </c>
      <c r="U207" s="71"/>
      <c r="V207" s="63"/>
      <c r="W207" s="73">
        <f t="shared" si="67"/>
        <v>0</v>
      </c>
      <c r="X207" s="74"/>
      <c r="Y207" s="73">
        <f t="shared" si="63"/>
        <v>0</v>
      </c>
      <c r="Z207" s="53"/>
      <c r="AA207" s="73">
        <f t="shared" si="68"/>
        <v>0</v>
      </c>
      <c r="AB207" s="71"/>
      <c r="AC207" s="63"/>
      <c r="AD207" s="73">
        <f t="shared" si="69"/>
        <v>0</v>
      </c>
      <c r="AE207" s="74"/>
      <c r="AF207" s="75">
        <f t="shared" si="64"/>
        <v>0</v>
      </c>
    </row>
    <row r="208" spans="1:32" hidden="1" x14ac:dyDescent="0.35">
      <c r="A208" s="58" t="str">
        <f>Start!C$9</f>
        <v>Niger (the)</v>
      </c>
      <c r="B208" s="69" t="str">
        <f>VLOOKUP(A208,list!B:C,2,FALSE)</f>
        <v>NER</v>
      </c>
      <c r="C208" s="60">
        <f t="shared" si="58"/>
        <v>44593</v>
      </c>
      <c r="D208" s="69" t="str">
        <f>IF(Start!$B$27="","",Start!$B$27)</f>
        <v/>
      </c>
      <c r="E208" s="69" t="str">
        <f>IFERROR(VLOOKUP(D208,Start!B$15:C$30,2,FALSE),"")</f>
        <v/>
      </c>
      <c r="F208" s="62">
        <f t="shared" si="60"/>
        <v>0</v>
      </c>
      <c r="G208" s="61"/>
      <c r="H208" s="61"/>
      <c r="I208" s="62">
        <f t="shared" si="61"/>
        <v>0</v>
      </c>
      <c r="J208" s="63">
        <v>0.12802118220738601</v>
      </c>
      <c r="K208" s="64">
        <f t="shared" si="65"/>
        <v>0</v>
      </c>
      <c r="L208" s="64">
        <f t="shared" si="57"/>
        <v>0</v>
      </c>
      <c r="M208" s="71"/>
      <c r="N208" s="70">
        <f>SUMIFS('Shipments data'!G:G,'Shipments data'!E:E,'Supply Planning Data'!D208,'Shipments data'!A:A,'Supply Planning Data'!A208,'Shipments data'!O:O,'Supply Planning Data'!C208,'Shipments data'!F:F,"Shipped")</f>
        <v>0</v>
      </c>
      <c r="O208" s="72">
        <f>SUMIFS('Shipments data'!G:G,'Shipments data'!E:E,'Supply Planning Data'!D208,'Shipments data'!A:A,'Supply Planning Data'!A208,'Shipments data'!O:O,'Supply Planning Data'!C208,'Shipments data'!F:F,"Planned")</f>
        <v>0</v>
      </c>
      <c r="P208" s="70">
        <f>SUMIFS('Shipments data'!G:G,'Shipments data'!E:E,'Supply Planning Data'!D208,'Shipments data'!A:A,'Supply Planning Data'!A208,'Shipments data'!F:F,"Shipped",'Shipments data'!H:H,"&lt;"&amp;'Supply Planning Data'!C223,'Shipments data'!S:S,"&lt;"&amp;'Supply Planning Data'!C223)</f>
        <v>0</v>
      </c>
      <c r="Q208" s="70">
        <f t="shared" si="59"/>
        <v>0</v>
      </c>
      <c r="R208" s="70">
        <f t="shared" si="62"/>
        <v>0</v>
      </c>
      <c r="S208" s="53"/>
      <c r="T208" s="73">
        <f t="shared" si="66"/>
        <v>0</v>
      </c>
      <c r="U208" s="71"/>
      <c r="V208" s="63"/>
      <c r="W208" s="73">
        <f t="shared" si="67"/>
        <v>0</v>
      </c>
      <c r="X208" s="74"/>
      <c r="Y208" s="73">
        <f t="shared" si="63"/>
        <v>0</v>
      </c>
      <c r="Z208" s="53"/>
      <c r="AA208" s="73">
        <f t="shared" si="68"/>
        <v>0</v>
      </c>
      <c r="AB208" s="71"/>
      <c r="AC208" s="63"/>
      <c r="AD208" s="73">
        <f t="shared" si="69"/>
        <v>0</v>
      </c>
      <c r="AE208" s="74"/>
      <c r="AF208" s="75">
        <f t="shared" si="64"/>
        <v>0</v>
      </c>
    </row>
    <row r="209" spans="1:32" hidden="1" x14ac:dyDescent="0.35">
      <c r="A209" s="58" t="str">
        <f>Start!C$9</f>
        <v>Niger (the)</v>
      </c>
      <c r="B209" s="69" t="str">
        <f>VLOOKUP(A209,list!B:C,2,FALSE)</f>
        <v>NER</v>
      </c>
      <c r="C209" s="60">
        <f t="shared" si="58"/>
        <v>44593</v>
      </c>
      <c r="D209" s="59" t="str">
        <f>IF(Start!$B$28="","",Start!$B$28)</f>
        <v/>
      </c>
      <c r="E209" s="59" t="str">
        <f>IFERROR(VLOOKUP(D209,Start!B$15:C$30,2,FALSE),"")</f>
        <v/>
      </c>
      <c r="F209" s="62">
        <f t="shared" si="60"/>
        <v>0</v>
      </c>
      <c r="G209" s="61"/>
      <c r="H209" s="61"/>
      <c r="I209" s="62">
        <f t="shared" si="61"/>
        <v>0</v>
      </c>
      <c r="J209" s="63">
        <v>0.12848452305797201</v>
      </c>
      <c r="K209" s="64">
        <f t="shared" si="65"/>
        <v>0</v>
      </c>
      <c r="L209" s="64">
        <f t="shared" si="57"/>
        <v>0</v>
      </c>
      <c r="M209" s="71"/>
      <c r="N209" s="70">
        <f>SUMIFS('Shipments data'!G:G,'Shipments data'!E:E,'Supply Planning Data'!D209,'Shipments data'!A:A,'Supply Planning Data'!A209,'Shipments data'!O:O,'Supply Planning Data'!C209,'Shipments data'!F:F,"Shipped")</f>
        <v>0</v>
      </c>
      <c r="O209" s="72">
        <f>SUMIFS('Shipments data'!G:G,'Shipments data'!E:E,'Supply Planning Data'!D209,'Shipments data'!A:A,'Supply Planning Data'!A209,'Shipments data'!O:O,'Supply Planning Data'!C209,'Shipments data'!F:F,"Planned")</f>
        <v>0</v>
      </c>
      <c r="P209" s="70">
        <f>SUMIFS('Shipments data'!G:G,'Shipments data'!E:E,'Supply Planning Data'!D209,'Shipments data'!A:A,'Supply Planning Data'!A209,'Shipments data'!F:F,"Shipped",'Shipments data'!H:H,"&lt;"&amp;'Supply Planning Data'!C224,'Shipments data'!S:S,"&lt;"&amp;'Supply Planning Data'!C224)</f>
        <v>0</v>
      </c>
      <c r="Q209" s="70">
        <f t="shared" si="59"/>
        <v>0</v>
      </c>
      <c r="R209" s="70">
        <f t="shared" si="62"/>
        <v>0</v>
      </c>
      <c r="S209" s="53"/>
      <c r="T209" s="73">
        <f t="shared" si="66"/>
        <v>0</v>
      </c>
      <c r="U209" s="71"/>
      <c r="V209" s="63"/>
      <c r="W209" s="73">
        <f t="shared" si="67"/>
        <v>0</v>
      </c>
      <c r="X209" s="74"/>
      <c r="Y209" s="73">
        <f t="shared" si="63"/>
        <v>0</v>
      </c>
      <c r="Z209" s="53"/>
      <c r="AA209" s="73">
        <f t="shared" si="68"/>
        <v>0</v>
      </c>
      <c r="AB209" s="71"/>
      <c r="AC209" s="63"/>
      <c r="AD209" s="73">
        <f t="shared" si="69"/>
        <v>0</v>
      </c>
      <c r="AE209" s="74"/>
      <c r="AF209" s="75">
        <f t="shared" si="64"/>
        <v>0</v>
      </c>
    </row>
    <row r="210" spans="1:32" hidden="1" x14ac:dyDescent="0.35">
      <c r="A210" s="58" t="str">
        <f>Start!C$9</f>
        <v>Niger (the)</v>
      </c>
      <c r="B210" s="69" t="str">
        <f>VLOOKUP(A210,list!B:C,2,FALSE)</f>
        <v>NER</v>
      </c>
      <c r="C210" s="60">
        <f t="shared" si="58"/>
        <v>44593</v>
      </c>
      <c r="D210" s="69" t="str">
        <f>IF(Start!$B$29="","",Start!$B$29)</f>
        <v/>
      </c>
      <c r="E210" s="69" t="str">
        <f>IFERROR(VLOOKUP(D210,Start!B$15:C$30,2,FALSE),"")</f>
        <v/>
      </c>
      <c r="F210" s="62">
        <f t="shared" si="60"/>
        <v>0</v>
      </c>
      <c r="G210" s="61"/>
      <c r="H210" s="61"/>
      <c r="I210" s="62">
        <f t="shared" si="61"/>
        <v>0</v>
      </c>
      <c r="J210" s="63">
        <v>0.128947863908559</v>
      </c>
      <c r="K210" s="64">
        <f t="shared" si="65"/>
        <v>0</v>
      </c>
      <c r="L210" s="64">
        <f t="shared" ref="L210:L273" si="70">SUM(I210,K210)</f>
        <v>0</v>
      </c>
      <c r="M210" s="71"/>
      <c r="N210" s="70">
        <f>SUMIFS('Shipments data'!G:G,'Shipments data'!E:E,'Supply Planning Data'!D210,'Shipments data'!A:A,'Supply Planning Data'!A210,'Shipments data'!O:O,'Supply Planning Data'!C210,'Shipments data'!F:F,"Shipped")</f>
        <v>0</v>
      </c>
      <c r="O210" s="72">
        <f>SUMIFS('Shipments data'!G:G,'Shipments data'!E:E,'Supply Planning Data'!D210,'Shipments data'!A:A,'Supply Planning Data'!A210,'Shipments data'!O:O,'Supply Planning Data'!C210,'Shipments data'!F:F,"Planned")</f>
        <v>0</v>
      </c>
      <c r="P210" s="70">
        <f>SUMIFS('Shipments data'!G:G,'Shipments data'!E:E,'Supply Planning Data'!D210,'Shipments data'!A:A,'Supply Planning Data'!A210,'Shipments data'!F:F,"Shipped",'Shipments data'!H:H,"&lt;"&amp;'Supply Planning Data'!C225,'Shipments data'!S:S,"&lt;"&amp;'Supply Planning Data'!C225)</f>
        <v>0</v>
      </c>
      <c r="Q210" s="70">
        <f t="shared" si="59"/>
        <v>0</v>
      </c>
      <c r="R210" s="70">
        <f t="shared" si="62"/>
        <v>0</v>
      </c>
      <c r="S210" s="53"/>
      <c r="T210" s="73">
        <f t="shared" si="66"/>
        <v>0</v>
      </c>
      <c r="U210" s="71"/>
      <c r="V210" s="63"/>
      <c r="W210" s="73">
        <f t="shared" si="67"/>
        <v>0</v>
      </c>
      <c r="X210" s="74"/>
      <c r="Y210" s="73">
        <f t="shared" si="63"/>
        <v>0</v>
      </c>
      <c r="Z210" s="53"/>
      <c r="AA210" s="73">
        <f t="shared" si="68"/>
        <v>0</v>
      </c>
      <c r="AB210" s="71"/>
      <c r="AC210" s="63"/>
      <c r="AD210" s="73">
        <f t="shared" si="69"/>
        <v>0</v>
      </c>
      <c r="AE210" s="74"/>
      <c r="AF210" s="75">
        <f t="shared" si="64"/>
        <v>0</v>
      </c>
    </row>
    <row r="211" spans="1:32" hidden="1" x14ac:dyDescent="0.35">
      <c r="A211" s="76" t="str">
        <f>Start!C$9</f>
        <v>Niger (the)</v>
      </c>
      <c r="B211" s="77" t="str">
        <f>VLOOKUP(A211,list!B:C,2,FALSE)</f>
        <v>NER</v>
      </c>
      <c r="C211" s="60">
        <f t="shared" si="58"/>
        <v>44593</v>
      </c>
      <c r="D211" s="59" t="str">
        <f>IF(Start!$B$30="","",Start!$B$30)</f>
        <v/>
      </c>
      <c r="E211" s="59" t="str">
        <f>IFERROR(VLOOKUP(D211,Start!B$15:C$30,2,FALSE),"")</f>
        <v/>
      </c>
      <c r="F211" s="62">
        <f t="shared" si="60"/>
        <v>0</v>
      </c>
      <c r="G211" s="61"/>
      <c r="H211" s="61"/>
      <c r="I211" s="62">
        <f t="shared" si="61"/>
        <v>0</v>
      </c>
      <c r="J211" s="63">
        <v>0.129411204759145</v>
      </c>
      <c r="K211" s="64">
        <f t="shared" si="65"/>
        <v>0</v>
      </c>
      <c r="L211" s="64">
        <f t="shared" si="70"/>
        <v>0</v>
      </c>
      <c r="M211" s="71"/>
      <c r="N211" s="70">
        <f>SUMIFS('Shipments data'!G:G,'Shipments data'!E:E,'Supply Planning Data'!D211,'Shipments data'!A:A,'Supply Planning Data'!A211,'Shipments data'!O:O,'Supply Planning Data'!C211,'Shipments data'!F:F,"Shipped")</f>
        <v>0</v>
      </c>
      <c r="O211" s="72">
        <f>SUMIFS('Shipments data'!G:G,'Shipments data'!E:E,'Supply Planning Data'!D211,'Shipments data'!A:A,'Supply Planning Data'!A211,'Shipments data'!O:O,'Supply Planning Data'!C211,'Shipments data'!F:F,"Planned")</f>
        <v>0</v>
      </c>
      <c r="P211" s="70">
        <f>SUMIFS('Shipments data'!G:G,'Shipments data'!E:E,'Supply Planning Data'!D211,'Shipments data'!A:A,'Supply Planning Data'!A211,'Shipments data'!F:F,"Shipped",'Shipments data'!H:H,"&lt;"&amp;'Supply Planning Data'!C226,'Shipments data'!S:S,"&lt;"&amp;'Supply Planning Data'!C226)</f>
        <v>0</v>
      </c>
      <c r="Q211" s="70">
        <f t="shared" si="59"/>
        <v>0</v>
      </c>
      <c r="R211" s="70">
        <f t="shared" si="62"/>
        <v>0</v>
      </c>
      <c r="S211" s="53"/>
      <c r="T211" s="73">
        <f t="shared" si="66"/>
        <v>0</v>
      </c>
      <c r="U211" s="71"/>
      <c r="V211" s="63"/>
      <c r="W211" s="73">
        <f t="shared" si="67"/>
        <v>0</v>
      </c>
      <c r="X211" s="74"/>
      <c r="Y211" s="73">
        <f t="shared" si="63"/>
        <v>0</v>
      </c>
      <c r="Z211" s="53"/>
      <c r="AA211" s="73">
        <f t="shared" si="68"/>
        <v>0</v>
      </c>
      <c r="AB211" s="71"/>
      <c r="AC211" s="63"/>
      <c r="AD211" s="73">
        <f t="shared" si="69"/>
        <v>0</v>
      </c>
      <c r="AE211" s="74"/>
      <c r="AF211" s="75">
        <f t="shared" si="64"/>
        <v>0</v>
      </c>
    </row>
    <row r="212" spans="1:32" x14ac:dyDescent="0.35">
      <c r="A212" s="35" t="str">
        <f>Start!C$9</f>
        <v>Niger (the)</v>
      </c>
      <c r="B212" s="36" t="str">
        <f>VLOOKUP(A212,list!B:C,2,FALSE)</f>
        <v>NER</v>
      </c>
      <c r="C212" s="78">
        <f t="shared" si="58"/>
        <v>44621</v>
      </c>
      <c r="D212" s="36" t="str">
        <f>IF(Start!$B$16="","",Start!$B$16)</f>
        <v>Pfizer</v>
      </c>
      <c r="E212" s="36" t="str">
        <f>IFERROR(VLOOKUP(D212,Start!B$15:C$30,2,FALSE),"")</f>
        <v>Yes</v>
      </c>
      <c r="F212" s="39">
        <f t="shared" si="60"/>
        <v>0</v>
      </c>
      <c r="G212" s="38">
        <v>37974.983358324149</v>
      </c>
      <c r="H212" s="38">
        <v>13856.7464590286</v>
      </c>
      <c r="I212" s="39">
        <f t="shared" si="61"/>
        <v>51831.729817352752</v>
      </c>
      <c r="J212" s="40">
        <v>0.129874545609732</v>
      </c>
      <c r="K212" s="41">
        <f t="shared" si="65"/>
        <v>6731.6223581950862</v>
      </c>
      <c r="L212" s="41">
        <f t="shared" si="70"/>
        <v>58563.352175547836</v>
      </c>
      <c r="M212" s="38"/>
      <c r="N212" s="41">
        <f>SUMIFS('Shipments data'!G:G,'Shipments data'!E:E,'Supply Planning Data'!D212,'Shipments data'!A:A,'Supply Planning Data'!A212,'Shipments data'!O:O,'Supply Planning Data'!C212,'Shipments data'!F:F,"Shipped")</f>
        <v>0</v>
      </c>
      <c r="O212" s="42">
        <f>SUMIFS('Shipments data'!G:G,'Shipments data'!E:E,'Supply Planning Data'!D212,'Shipments data'!A:A,'Supply Planning Data'!A212,'Shipments data'!O:O,'Supply Planning Data'!C212,'Shipments data'!F:F,"Planned")</f>
        <v>209950</v>
      </c>
      <c r="P212" s="41">
        <f>SUMIFS('Shipments data'!G:G,'Shipments data'!E:E,'Supply Planning Data'!D212,'Shipments data'!A:A,'Supply Planning Data'!A212,'Shipments data'!F:F,"Shipped",'Shipments data'!H:H,"&lt;"&amp;'Supply Planning Data'!C227,'Shipments data'!S:S,"&lt;"&amp;'Supply Planning Data'!C227)</f>
        <v>0</v>
      </c>
      <c r="Q212" s="41">
        <f t="shared" si="59"/>
        <v>0</v>
      </c>
      <c r="R212" s="41">
        <f t="shared" si="62"/>
        <v>0</v>
      </c>
      <c r="S212" s="66"/>
      <c r="T212" s="39">
        <f t="shared" si="66"/>
        <v>200000</v>
      </c>
      <c r="U212" s="38"/>
      <c r="V212" s="40"/>
      <c r="W212" s="39">
        <f t="shared" si="67"/>
        <v>0</v>
      </c>
      <c r="X212" s="44"/>
      <c r="Y212" s="39">
        <f t="shared" si="63"/>
        <v>200000</v>
      </c>
      <c r="Z212" s="66"/>
      <c r="AA212" s="39">
        <f t="shared" si="68"/>
        <v>200000</v>
      </c>
      <c r="AB212" s="38"/>
      <c r="AC212" s="40"/>
      <c r="AD212" s="39">
        <f t="shared" si="69"/>
        <v>0</v>
      </c>
      <c r="AE212" s="44"/>
      <c r="AF212" s="45">
        <f t="shared" si="64"/>
        <v>200000</v>
      </c>
    </row>
    <row r="213" spans="1:32" x14ac:dyDescent="0.35">
      <c r="A213" s="47" t="str">
        <f>Start!C$9</f>
        <v>Niger (the)</v>
      </c>
      <c r="B213" s="48" t="str">
        <f>VLOOKUP(A213,list!B:C,2,FALSE)</f>
        <v>NER</v>
      </c>
      <c r="C213" s="78">
        <f t="shared" si="58"/>
        <v>44621</v>
      </c>
      <c r="D213" s="36" t="str">
        <f>IF(Start!$B$17="","",Start!$B$17)</f>
        <v>Moderna</v>
      </c>
      <c r="E213" s="36" t="str">
        <f>IFERROR(VLOOKUP(D213,Start!B$15:C$30,2,FALSE),"")</f>
        <v>Yes</v>
      </c>
      <c r="F213" s="39">
        <f t="shared" si="60"/>
        <v>0</v>
      </c>
      <c r="G213" s="38">
        <v>45569.980029988968</v>
      </c>
      <c r="H213" s="50">
        <v>13888.279495736</v>
      </c>
      <c r="I213" s="39">
        <f t="shared" si="61"/>
        <v>59458.25952572497</v>
      </c>
      <c r="J213" s="40">
        <v>0.13033788646031899</v>
      </c>
      <c r="K213" s="41">
        <f t="shared" si="65"/>
        <v>7749.6638791921214</v>
      </c>
      <c r="L213" s="41">
        <f t="shared" si="70"/>
        <v>67207.923404917092</v>
      </c>
      <c r="M213" s="50"/>
      <c r="N213" s="51">
        <f>SUMIFS('Shipments data'!G:G,'Shipments data'!E:E,'Supply Planning Data'!D213,'Shipments data'!A:A,'Supply Planning Data'!A213,'Shipments data'!O:O,'Supply Planning Data'!C213,'Shipments data'!F:F,"Shipped")</f>
        <v>0</v>
      </c>
      <c r="O213" s="52">
        <f>SUMIFS('Shipments data'!G:G,'Shipments data'!E:E,'Supply Planning Data'!D213,'Shipments data'!A:A,'Supply Planning Data'!A213,'Shipments data'!O:O,'Supply Planning Data'!C213,'Shipments data'!F:F,"Planned")</f>
        <v>0</v>
      </c>
      <c r="P213" s="51">
        <f>SUMIFS('Shipments data'!G:G,'Shipments data'!E:E,'Supply Planning Data'!D213,'Shipments data'!A:A,'Supply Planning Data'!A213,'Shipments data'!F:F,"Shipped",'Shipments data'!H:H,"&lt;"&amp;'Supply Planning Data'!C228,'Shipments data'!S:S,"&lt;"&amp;'Supply Planning Data'!C228)</f>
        <v>0</v>
      </c>
      <c r="Q213" s="51">
        <f t="shared" si="59"/>
        <v>0</v>
      </c>
      <c r="R213" s="51">
        <f t="shared" si="62"/>
        <v>0</v>
      </c>
      <c r="S213" s="53"/>
      <c r="T213" s="54">
        <f t="shared" si="66"/>
        <v>300000</v>
      </c>
      <c r="U213" s="50"/>
      <c r="V213" s="40"/>
      <c r="W213" s="54">
        <f t="shared" si="67"/>
        <v>0</v>
      </c>
      <c r="X213" s="55"/>
      <c r="Y213" s="54">
        <f t="shared" si="63"/>
        <v>300000</v>
      </c>
      <c r="Z213" s="53"/>
      <c r="AA213" s="54">
        <f t="shared" si="68"/>
        <v>300000</v>
      </c>
      <c r="AB213" s="50"/>
      <c r="AC213" s="40"/>
      <c r="AD213" s="54">
        <f t="shared" si="69"/>
        <v>0</v>
      </c>
      <c r="AE213" s="55"/>
      <c r="AF213" s="79">
        <f t="shared" si="64"/>
        <v>300000</v>
      </c>
    </row>
    <row r="214" spans="1:32" x14ac:dyDescent="0.35">
      <c r="A214" s="47" t="str">
        <f>Start!C$9</f>
        <v>Niger (the)</v>
      </c>
      <c r="B214" s="48" t="str">
        <f>VLOOKUP(A214,list!B:C,2,FALSE)</f>
        <v>NER</v>
      </c>
      <c r="C214" s="78">
        <f t="shared" si="58"/>
        <v>44621</v>
      </c>
      <c r="D214" s="36" t="str">
        <f>IF(Start!$B$18="","",Start!$B$18)</f>
        <v>AstraZeneca</v>
      </c>
      <c r="E214" s="36" t="str">
        <f>IFERROR(VLOOKUP(D214,Start!B$15:C$30,2,FALSE),"")</f>
        <v>Yes</v>
      </c>
      <c r="F214" s="39">
        <f t="shared" si="60"/>
        <v>0</v>
      </c>
      <c r="G214" s="38">
        <v>53164.976701653795</v>
      </c>
      <c r="H214" s="50">
        <v>13919.8125324435</v>
      </c>
      <c r="I214" s="39">
        <f t="shared" si="61"/>
        <v>67084.78923409729</v>
      </c>
      <c r="J214" s="40">
        <v>0.13080122731090499</v>
      </c>
      <c r="K214" s="41">
        <f t="shared" si="65"/>
        <v>8774.7727657133109</v>
      </c>
      <c r="L214" s="41">
        <f t="shared" si="70"/>
        <v>75859.561999810598</v>
      </c>
      <c r="M214" s="50"/>
      <c r="N214" s="51">
        <f>SUMIFS('Shipments data'!G:G,'Shipments data'!E:E,'Supply Planning Data'!D214,'Shipments data'!A:A,'Supply Planning Data'!A214,'Shipments data'!O:O,'Supply Planning Data'!C214,'Shipments data'!F:F,"Shipped")</f>
        <v>0</v>
      </c>
      <c r="O214" s="52">
        <f>SUMIFS('Shipments data'!G:G,'Shipments data'!E:E,'Supply Planning Data'!D214,'Shipments data'!A:A,'Supply Planning Data'!A214,'Shipments data'!O:O,'Supply Planning Data'!C214,'Shipments data'!F:F,"Planned")</f>
        <v>0</v>
      </c>
      <c r="P214" s="51">
        <f>SUMIFS('Shipments data'!G:G,'Shipments data'!E:E,'Supply Planning Data'!D214,'Shipments data'!A:A,'Supply Planning Data'!A214,'Shipments data'!F:F,"Shipped",'Shipments data'!H:H,"&lt;"&amp;'Supply Planning Data'!C229,'Shipments data'!S:S,"&lt;"&amp;'Supply Planning Data'!C229)</f>
        <v>631600</v>
      </c>
      <c r="Q214" s="51">
        <f t="shared" si="59"/>
        <v>0</v>
      </c>
      <c r="R214" s="51">
        <f t="shared" si="62"/>
        <v>0</v>
      </c>
      <c r="S214" s="53"/>
      <c r="T214" s="54">
        <f t="shared" si="66"/>
        <v>400000</v>
      </c>
      <c r="U214" s="50"/>
      <c r="V214" s="40"/>
      <c r="W214" s="54">
        <f t="shared" si="67"/>
        <v>0</v>
      </c>
      <c r="X214" s="55"/>
      <c r="Y214" s="54">
        <f t="shared" si="63"/>
        <v>400000</v>
      </c>
      <c r="Z214" s="53"/>
      <c r="AA214" s="54">
        <f t="shared" si="68"/>
        <v>400000</v>
      </c>
      <c r="AB214" s="50"/>
      <c r="AC214" s="40"/>
      <c r="AD214" s="54">
        <f t="shared" si="69"/>
        <v>0</v>
      </c>
      <c r="AE214" s="55"/>
      <c r="AF214" s="79">
        <f t="shared" si="64"/>
        <v>400000</v>
      </c>
    </row>
    <row r="215" spans="1:32" x14ac:dyDescent="0.35">
      <c r="A215" s="47" t="str">
        <f>Start!C$9</f>
        <v>Niger (the)</v>
      </c>
      <c r="B215" s="48" t="str">
        <f>VLOOKUP(A215,list!B:C,2,FALSE)</f>
        <v>NER</v>
      </c>
      <c r="C215" s="78">
        <f t="shared" si="58"/>
        <v>44621</v>
      </c>
      <c r="D215" s="36" t="str">
        <f>IF(Start!$B$19="","",Start!$B$19)</f>
        <v>J&amp;J</v>
      </c>
      <c r="E215" s="36" t="str">
        <f>IFERROR(VLOOKUP(D215,Start!B$15:C$30,2,FALSE),"")</f>
        <v>Yes</v>
      </c>
      <c r="F215" s="39">
        <f t="shared" si="60"/>
        <v>0</v>
      </c>
      <c r="G215" s="38">
        <v>53164.976701653795</v>
      </c>
      <c r="H215" s="50">
        <v>13951.345569150901</v>
      </c>
      <c r="I215" s="39">
        <f t="shared" si="61"/>
        <v>67116.322270804696</v>
      </c>
      <c r="J215" s="40">
        <v>0.13126456816149201</v>
      </c>
      <c r="K215" s="41">
        <f t="shared" si="65"/>
        <v>8809.9950594647071</v>
      </c>
      <c r="L215" s="41">
        <f t="shared" si="70"/>
        <v>75926.317330269405</v>
      </c>
      <c r="M215" s="50"/>
      <c r="N215" s="51">
        <f>SUMIFS('Shipments data'!G:G,'Shipments data'!E:E,'Supply Planning Data'!D215,'Shipments data'!A:A,'Supply Planning Data'!A215,'Shipments data'!O:O,'Supply Planning Data'!C215,'Shipments data'!F:F,"Shipped")</f>
        <v>0</v>
      </c>
      <c r="O215" s="52">
        <f>SUMIFS('Shipments data'!G:G,'Shipments data'!E:E,'Supply Planning Data'!D215,'Shipments data'!A:A,'Supply Planning Data'!A215,'Shipments data'!O:O,'Supply Planning Data'!C215,'Shipments data'!F:F,"Planned")</f>
        <v>0</v>
      </c>
      <c r="P215" s="51">
        <f>SUMIFS('Shipments data'!G:G,'Shipments data'!E:E,'Supply Planning Data'!D215,'Shipments data'!A:A,'Supply Planning Data'!A215,'Shipments data'!F:F,"Shipped",'Shipments data'!H:H,"&lt;"&amp;'Supply Planning Data'!C230,'Shipments data'!S:S,"&lt;"&amp;'Supply Planning Data'!C230)</f>
        <v>302400</v>
      </c>
      <c r="Q215" s="51">
        <f t="shared" si="59"/>
        <v>0</v>
      </c>
      <c r="R215" s="51">
        <f t="shared" si="62"/>
        <v>0</v>
      </c>
      <c r="S215" s="53"/>
      <c r="T215" s="54">
        <f t="shared" si="66"/>
        <v>400000</v>
      </c>
      <c r="U215" s="50"/>
      <c r="V215" s="40"/>
      <c r="W215" s="54">
        <f t="shared" si="67"/>
        <v>0</v>
      </c>
      <c r="X215" s="55"/>
      <c r="Y215" s="54">
        <f t="shared" si="63"/>
        <v>400000</v>
      </c>
      <c r="Z215" s="53"/>
      <c r="AA215" s="54">
        <f t="shared" si="68"/>
        <v>400000</v>
      </c>
      <c r="AB215" s="50"/>
      <c r="AC215" s="40"/>
      <c r="AD215" s="54">
        <f t="shared" si="69"/>
        <v>0</v>
      </c>
      <c r="AE215" s="55"/>
      <c r="AF215" s="79">
        <f t="shared" si="64"/>
        <v>400000</v>
      </c>
    </row>
    <row r="216" spans="1:32" x14ac:dyDescent="0.35">
      <c r="A216" s="47" t="str">
        <f>Start!C$9</f>
        <v>Niger (the)</v>
      </c>
      <c r="B216" s="48" t="str">
        <f>VLOOKUP(A216,list!B:C,2,FALSE)</f>
        <v>NER</v>
      </c>
      <c r="C216" s="78">
        <f t="shared" si="58"/>
        <v>44621</v>
      </c>
      <c r="D216" s="36" t="str">
        <f>IF(Start!$B$20="","",Start!$B$20)</f>
        <v>Sinopharm</v>
      </c>
      <c r="E216" s="36" t="str">
        <f>IFERROR(VLOOKUP(D216,Start!B$15:C$30,2,FALSE),"")</f>
        <v>Yes</v>
      </c>
      <c r="F216" s="39">
        <f t="shared" si="60"/>
        <v>326551.41187540209</v>
      </c>
      <c r="G216" s="38">
        <v>53164.976701653795</v>
      </c>
      <c r="H216" s="50">
        <v>13982.878605858399</v>
      </c>
      <c r="I216" s="39">
        <f t="shared" si="61"/>
        <v>67147.855307512189</v>
      </c>
      <c r="J216" s="40">
        <v>0.13172790901207901</v>
      </c>
      <c r="K216" s="41">
        <f t="shared" si="65"/>
        <v>8845.2465743042121</v>
      </c>
      <c r="L216" s="41">
        <f t="shared" si="70"/>
        <v>75993.101881816401</v>
      </c>
      <c r="M216" s="50"/>
      <c r="N216" s="51">
        <f>SUMIFS('Shipments data'!G:G,'Shipments data'!E:E,'Supply Planning Data'!D216,'Shipments data'!A:A,'Supply Planning Data'!A216,'Shipments data'!O:O,'Supply Planning Data'!C216,'Shipments data'!F:F,"Shipped")</f>
        <v>0</v>
      </c>
      <c r="O216" s="52">
        <f>SUMIFS('Shipments data'!G:G,'Shipments data'!E:E,'Supply Planning Data'!D216,'Shipments data'!A:A,'Supply Planning Data'!A216,'Shipments data'!O:O,'Supply Planning Data'!C216,'Shipments data'!F:F,"Planned")</f>
        <v>0</v>
      </c>
      <c r="P216" s="51">
        <f>SUMIFS('Shipments data'!G:G,'Shipments data'!E:E,'Supply Planning Data'!D216,'Shipments data'!A:A,'Supply Planning Data'!A216,'Shipments data'!F:F,"Shipped",'Shipments data'!H:H,"&lt;"&amp;'Supply Planning Data'!C231,'Shipments data'!S:S,"&lt;"&amp;'Supply Planning Data'!C231)</f>
        <v>0</v>
      </c>
      <c r="Q216" s="51">
        <f t="shared" si="59"/>
        <v>0</v>
      </c>
      <c r="R216" s="51">
        <f t="shared" si="62"/>
        <v>250558.30999358569</v>
      </c>
      <c r="S216" s="53"/>
      <c r="T216" s="54">
        <f t="shared" si="66"/>
        <v>400000</v>
      </c>
      <c r="U216" s="50"/>
      <c r="V216" s="40"/>
      <c r="W216" s="54">
        <f t="shared" si="67"/>
        <v>0</v>
      </c>
      <c r="X216" s="55"/>
      <c r="Y216" s="54">
        <f t="shared" si="63"/>
        <v>400000</v>
      </c>
      <c r="Z216" s="53"/>
      <c r="AA216" s="54">
        <f t="shared" si="68"/>
        <v>400000</v>
      </c>
      <c r="AB216" s="50"/>
      <c r="AC216" s="40"/>
      <c r="AD216" s="54">
        <f t="shared" si="69"/>
        <v>0</v>
      </c>
      <c r="AE216" s="55"/>
      <c r="AF216" s="79">
        <f t="shared" si="64"/>
        <v>400000</v>
      </c>
    </row>
    <row r="217" spans="1:32" x14ac:dyDescent="0.35">
      <c r="A217" s="47" t="str">
        <f>Start!C$9</f>
        <v>Niger (the)</v>
      </c>
      <c r="B217" s="48" t="str">
        <f>VLOOKUP(A217,list!B:C,2,FALSE)</f>
        <v>NER</v>
      </c>
      <c r="C217" s="78">
        <f t="shared" si="58"/>
        <v>44621</v>
      </c>
      <c r="D217" s="36" t="str">
        <f>IF(Start!$B$21="","",Start!$B$21)</f>
        <v>Sinovac</v>
      </c>
      <c r="E217" s="36" t="str">
        <f>IFERROR(VLOOKUP(D217,Start!B$15:C$30,2,FALSE),"")</f>
        <v>Yes</v>
      </c>
      <c r="F217" s="39">
        <f t="shared" si="60"/>
        <v>0</v>
      </c>
      <c r="G217" s="38">
        <v>53164.976701653795</v>
      </c>
      <c r="H217" s="50">
        <v>14014.411642565799</v>
      </c>
      <c r="I217" s="39">
        <f t="shared" si="61"/>
        <v>67179.388344219595</v>
      </c>
      <c r="J217" s="40">
        <v>0.13219124986266501</v>
      </c>
      <c r="K217" s="41">
        <f t="shared" si="65"/>
        <v>8880.5273102317369</v>
      </c>
      <c r="L217" s="41">
        <f t="shared" si="70"/>
        <v>76059.915654451324</v>
      </c>
      <c r="M217" s="50"/>
      <c r="N217" s="51">
        <f>SUMIFS('Shipments data'!G:G,'Shipments data'!E:E,'Supply Planning Data'!D217,'Shipments data'!A:A,'Supply Planning Data'!A217,'Shipments data'!O:O,'Supply Planning Data'!C217,'Shipments data'!F:F,"Shipped")</f>
        <v>0</v>
      </c>
      <c r="O217" s="52">
        <f>SUMIFS('Shipments data'!G:G,'Shipments data'!E:E,'Supply Planning Data'!D217,'Shipments data'!A:A,'Supply Planning Data'!A217,'Shipments data'!O:O,'Supply Planning Data'!C217,'Shipments data'!F:F,"Planned")</f>
        <v>0</v>
      </c>
      <c r="P217" s="51">
        <f>SUMIFS('Shipments data'!G:G,'Shipments data'!E:E,'Supply Planning Data'!D217,'Shipments data'!A:A,'Supply Planning Data'!A217,'Shipments data'!F:F,"Shipped",'Shipments data'!H:H,"&lt;"&amp;'Supply Planning Data'!C232,'Shipments data'!S:S,"&lt;"&amp;'Supply Planning Data'!C232)</f>
        <v>0</v>
      </c>
      <c r="Q217" s="51">
        <f t="shared" si="59"/>
        <v>0</v>
      </c>
      <c r="R217" s="51">
        <f t="shared" si="62"/>
        <v>0</v>
      </c>
      <c r="S217" s="53"/>
      <c r="T217" s="54">
        <f t="shared" si="66"/>
        <v>400000</v>
      </c>
      <c r="U217" s="50"/>
      <c r="V217" s="40"/>
      <c r="W217" s="54">
        <f t="shared" si="67"/>
        <v>0</v>
      </c>
      <c r="X217" s="55"/>
      <c r="Y217" s="54">
        <f t="shared" si="63"/>
        <v>400000</v>
      </c>
      <c r="Z217" s="53"/>
      <c r="AA217" s="54">
        <f t="shared" si="68"/>
        <v>400000</v>
      </c>
      <c r="AB217" s="50"/>
      <c r="AC217" s="40"/>
      <c r="AD217" s="54">
        <f t="shared" si="69"/>
        <v>0</v>
      </c>
      <c r="AE217" s="55"/>
      <c r="AF217" s="79">
        <f t="shared" si="64"/>
        <v>400000</v>
      </c>
    </row>
    <row r="218" spans="1:32" x14ac:dyDescent="0.35">
      <c r="A218" s="47" t="str">
        <f>Start!C$9</f>
        <v>Niger (the)</v>
      </c>
      <c r="B218" s="48" t="str">
        <f>VLOOKUP(A218,list!B:C,2,FALSE)</f>
        <v>NER</v>
      </c>
      <c r="C218" s="78">
        <f t="shared" si="58"/>
        <v>44621</v>
      </c>
      <c r="D218" s="36" t="str">
        <f>IF(Start!$B$22="","",Start!$B$22)</f>
        <v>Sputnik V</v>
      </c>
      <c r="E218" s="36" t="str">
        <f>IFERROR(VLOOKUP(D218,Start!B$15:C$30,2,FALSE),"")</f>
        <v>Yes</v>
      </c>
      <c r="F218" s="39">
        <f t="shared" si="60"/>
        <v>0</v>
      </c>
      <c r="G218" s="38">
        <v>53164.976701653795</v>
      </c>
      <c r="H218" s="50">
        <v>14045.9446792733</v>
      </c>
      <c r="I218" s="39">
        <f t="shared" si="61"/>
        <v>67210.921380927088</v>
      </c>
      <c r="J218" s="40">
        <v>0.132654590713252</v>
      </c>
      <c r="K218" s="41">
        <f t="shared" si="65"/>
        <v>8915.8372672474416</v>
      </c>
      <c r="L218" s="41">
        <f t="shared" si="70"/>
        <v>76126.758648174524</v>
      </c>
      <c r="M218" s="50"/>
      <c r="N218" s="51">
        <f>SUMIFS('Shipments data'!G:G,'Shipments data'!E:E,'Supply Planning Data'!D218,'Shipments data'!A:A,'Supply Planning Data'!A218,'Shipments data'!O:O,'Supply Planning Data'!C218,'Shipments data'!F:F,"Shipped")</f>
        <v>0</v>
      </c>
      <c r="O218" s="52">
        <f>SUMIFS('Shipments data'!G:G,'Shipments data'!E:E,'Supply Planning Data'!D218,'Shipments data'!A:A,'Supply Planning Data'!A218,'Shipments data'!O:O,'Supply Planning Data'!C218,'Shipments data'!F:F,"Planned")</f>
        <v>0</v>
      </c>
      <c r="P218" s="51">
        <f>SUMIFS('Shipments data'!G:G,'Shipments data'!E:E,'Supply Planning Data'!D218,'Shipments data'!A:A,'Supply Planning Data'!A218,'Shipments data'!F:F,"Shipped",'Shipments data'!H:H,"&lt;"&amp;'Supply Planning Data'!C233,'Shipments data'!S:S,"&lt;"&amp;'Supply Planning Data'!C233)</f>
        <v>0</v>
      </c>
      <c r="Q218" s="51">
        <f t="shared" si="59"/>
        <v>0</v>
      </c>
      <c r="R218" s="51">
        <f t="shared" si="62"/>
        <v>0</v>
      </c>
      <c r="S218" s="53"/>
      <c r="T218" s="54">
        <f t="shared" si="66"/>
        <v>400000</v>
      </c>
      <c r="U218" s="50"/>
      <c r="V218" s="40"/>
      <c r="W218" s="54">
        <f t="shared" si="67"/>
        <v>0</v>
      </c>
      <c r="X218" s="55"/>
      <c r="Y218" s="54">
        <f t="shared" si="63"/>
        <v>400000</v>
      </c>
      <c r="Z218" s="53"/>
      <c r="AA218" s="54">
        <f t="shared" si="68"/>
        <v>400000</v>
      </c>
      <c r="AB218" s="50"/>
      <c r="AC218" s="40"/>
      <c r="AD218" s="54">
        <f t="shared" si="69"/>
        <v>0</v>
      </c>
      <c r="AE218" s="55"/>
      <c r="AF218" s="79">
        <f t="shared" si="64"/>
        <v>400000</v>
      </c>
    </row>
    <row r="219" spans="1:32" x14ac:dyDescent="0.35">
      <c r="A219" s="47" t="str">
        <f>Start!C$9</f>
        <v>Niger (the)</v>
      </c>
      <c r="B219" s="48" t="str">
        <f>VLOOKUP(A219,list!B:C,2,FALSE)</f>
        <v>NER</v>
      </c>
      <c r="C219" s="78">
        <f t="shared" si="58"/>
        <v>44621</v>
      </c>
      <c r="D219" s="36" t="str">
        <f>IF(Start!$B$23="","",Start!$B$23)</f>
        <v>Sputnik Light</v>
      </c>
      <c r="E219" s="36" t="str">
        <f>IFERROR(VLOOKUP(D219,Start!B$15:C$30,2,FALSE),"")</f>
        <v>Yes</v>
      </c>
      <c r="F219" s="39">
        <f t="shared" si="60"/>
        <v>0</v>
      </c>
      <c r="G219" s="38">
        <v>53164.976701653795</v>
      </c>
      <c r="H219" s="50">
        <v>14077.4777159807</v>
      </c>
      <c r="I219" s="39">
        <f t="shared" si="61"/>
        <v>67242.454417634493</v>
      </c>
      <c r="J219" s="40">
        <v>0.133117931563839</v>
      </c>
      <c r="K219" s="41">
        <f t="shared" si="65"/>
        <v>8951.1764453512315</v>
      </c>
      <c r="L219" s="41">
        <f t="shared" si="70"/>
        <v>76193.630862985723</v>
      </c>
      <c r="M219" s="50"/>
      <c r="N219" s="51">
        <f>SUMIFS('Shipments data'!G:G,'Shipments data'!E:E,'Supply Planning Data'!D219,'Shipments data'!A:A,'Supply Planning Data'!A219,'Shipments data'!O:O,'Supply Planning Data'!C219,'Shipments data'!F:F,"Shipped")</f>
        <v>0</v>
      </c>
      <c r="O219" s="52">
        <f>SUMIFS('Shipments data'!G:G,'Shipments data'!E:E,'Supply Planning Data'!D219,'Shipments data'!A:A,'Supply Planning Data'!A219,'Shipments data'!O:O,'Supply Planning Data'!C219,'Shipments data'!F:F,"Planned")</f>
        <v>0</v>
      </c>
      <c r="P219" s="51">
        <f>SUMIFS('Shipments data'!G:G,'Shipments data'!E:E,'Supply Planning Data'!D219,'Shipments data'!A:A,'Supply Planning Data'!A219,'Shipments data'!F:F,"Shipped",'Shipments data'!H:H,"&lt;"&amp;'Supply Planning Data'!C234,'Shipments data'!S:S,"&lt;"&amp;'Supply Planning Data'!C234)</f>
        <v>0</v>
      </c>
      <c r="Q219" s="51">
        <f t="shared" si="59"/>
        <v>0</v>
      </c>
      <c r="R219" s="51">
        <f t="shared" si="62"/>
        <v>0</v>
      </c>
      <c r="S219" s="53"/>
      <c r="T219" s="54">
        <f t="shared" si="66"/>
        <v>400000</v>
      </c>
      <c r="U219" s="50"/>
      <c r="V219" s="40"/>
      <c r="W219" s="54">
        <f t="shared" si="67"/>
        <v>0</v>
      </c>
      <c r="X219" s="55"/>
      <c r="Y219" s="54">
        <f t="shared" si="63"/>
        <v>400000</v>
      </c>
      <c r="Z219" s="53"/>
      <c r="AA219" s="54">
        <f t="shared" si="68"/>
        <v>400000</v>
      </c>
      <c r="AB219" s="50"/>
      <c r="AC219" s="40"/>
      <c r="AD219" s="54">
        <f t="shared" si="69"/>
        <v>0</v>
      </c>
      <c r="AE219" s="55"/>
      <c r="AF219" s="79">
        <f t="shared" si="64"/>
        <v>400000</v>
      </c>
    </row>
    <row r="220" spans="1:32" hidden="1" x14ac:dyDescent="0.35">
      <c r="A220" s="47" t="str">
        <f>Start!C$9</f>
        <v>Niger (the)</v>
      </c>
      <c r="B220" s="48" t="str">
        <f>VLOOKUP(A220,list!B:C,2,FALSE)</f>
        <v>NER</v>
      </c>
      <c r="C220" s="78">
        <f t="shared" si="58"/>
        <v>44621</v>
      </c>
      <c r="D220" s="36" t="str">
        <f>IF(Start!$B$24="","",Start!$B$24)</f>
        <v/>
      </c>
      <c r="E220" s="36" t="str">
        <f>IFERROR(VLOOKUP(D220,Start!B$15:C$30,2,FALSE),"")</f>
        <v/>
      </c>
      <c r="F220" s="39">
        <f t="shared" si="60"/>
        <v>0</v>
      </c>
      <c r="G220" s="38"/>
      <c r="H220" s="50"/>
      <c r="I220" s="39">
        <f t="shared" si="61"/>
        <v>0</v>
      </c>
      <c r="J220" s="40">
        <v>0.133581272414425</v>
      </c>
      <c r="K220" s="41">
        <f t="shared" si="65"/>
        <v>0</v>
      </c>
      <c r="L220" s="41">
        <f t="shared" si="70"/>
        <v>0</v>
      </c>
      <c r="M220" s="50"/>
      <c r="N220" s="51">
        <f>SUMIFS('Shipments data'!G:G,'Shipments data'!E:E,'Supply Planning Data'!D220,'Shipments data'!A:A,'Supply Planning Data'!A220,'Shipments data'!O:O,'Supply Planning Data'!C220,'Shipments data'!F:F,"Shipped")</f>
        <v>0</v>
      </c>
      <c r="O220" s="52">
        <f>SUMIFS('Shipments data'!G:G,'Shipments data'!E:E,'Supply Planning Data'!D220,'Shipments data'!A:A,'Supply Planning Data'!A220,'Shipments data'!O:O,'Supply Planning Data'!C220,'Shipments data'!F:F,"Planned")</f>
        <v>0</v>
      </c>
      <c r="P220" s="51">
        <f>SUMIFS('Shipments data'!G:G,'Shipments data'!E:E,'Supply Planning Data'!D220,'Shipments data'!A:A,'Supply Planning Data'!A220,'Shipments data'!F:F,"Shipped",'Shipments data'!H:H,"&lt;"&amp;'Supply Planning Data'!C235,'Shipments data'!S:S,"&lt;"&amp;'Supply Planning Data'!C235)</f>
        <v>0</v>
      </c>
      <c r="Q220" s="51">
        <f t="shared" si="59"/>
        <v>0</v>
      </c>
      <c r="R220" s="51">
        <f t="shared" si="62"/>
        <v>0</v>
      </c>
      <c r="S220" s="53"/>
      <c r="T220" s="54">
        <f t="shared" si="66"/>
        <v>0</v>
      </c>
      <c r="U220" s="50"/>
      <c r="V220" s="40"/>
      <c r="W220" s="54">
        <f t="shared" si="67"/>
        <v>0</v>
      </c>
      <c r="X220" s="55"/>
      <c r="Y220" s="54">
        <f t="shared" si="63"/>
        <v>0</v>
      </c>
      <c r="Z220" s="53"/>
      <c r="AA220" s="54">
        <f t="shared" si="68"/>
        <v>0</v>
      </c>
      <c r="AB220" s="50"/>
      <c r="AC220" s="40"/>
      <c r="AD220" s="54">
        <f t="shared" si="69"/>
        <v>0</v>
      </c>
      <c r="AE220" s="55"/>
      <c r="AF220" s="79">
        <f t="shared" si="64"/>
        <v>0</v>
      </c>
    </row>
    <row r="221" spans="1:32" hidden="1" x14ac:dyDescent="0.35">
      <c r="A221" s="47" t="str">
        <f>Start!C$9</f>
        <v>Niger (the)</v>
      </c>
      <c r="B221" s="48" t="str">
        <f>VLOOKUP(A221,list!B:C,2,FALSE)</f>
        <v>NER</v>
      </c>
      <c r="C221" s="78">
        <f t="shared" si="58"/>
        <v>44621</v>
      </c>
      <c r="D221" s="36" t="str">
        <f>IF(Start!$B$25="","",Start!$B$25)</f>
        <v/>
      </c>
      <c r="E221" s="36" t="str">
        <f>IFERROR(VLOOKUP(D221,Start!B$15:C$30,2,FALSE),"")</f>
        <v/>
      </c>
      <c r="F221" s="39">
        <f t="shared" si="60"/>
        <v>0</v>
      </c>
      <c r="G221" s="38"/>
      <c r="H221" s="50"/>
      <c r="I221" s="39">
        <f t="shared" si="61"/>
        <v>0</v>
      </c>
      <c r="J221" s="40">
        <v>0.13404461326501199</v>
      </c>
      <c r="K221" s="41">
        <f t="shared" si="65"/>
        <v>0</v>
      </c>
      <c r="L221" s="41">
        <f t="shared" si="70"/>
        <v>0</v>
      </c>
      <c r="M221" s="50"/>
      <c r="N221" s="51">
        <f>SUMIFS('Shipments data'!G:G,'Shipments data'!E:E,'Supply Planning Data'!D221,'Shipments data'!A:A,'Supply Planning Data'!A221,'Shipments data'!O:O,'Supply Planning Data'!C221,'Shipments data'!F:F,"Shipped")</f>
        <v>0</v>
      </c>
      <c r="O221" s="52">
        <f>SUMIFS('Shipments data'!G:G,'Shipments data'!E:E,'Supply Planning Data'!D221,'Shipments data'!A:A,'Supply Planning Data'!A221,'Shipments data'!O:O,'Supply Planning Data'!C221,'Shipments data'!F:F,"Planned")</f>
        <v>0</v>
      </c>
      <c r="P221" s="51">
        <f>SUMIFS('Shipments data'!G:G,'Shipments data'!E:E,'Supply Planning Data'!D221,'Shipments data'!A:A,'Supply Planning Data'!A221,'Shipments data'!F:F,"Shipped",'Shipments data'!H:H,"&lt;"&amp;'Supply Planning Data'!C236,'Shipments data'!S:S,"&lt;"&amp;'Supply Planning Data'!C236)</f>
        <v>0</v>
      </c>
      <c r="Q221" s="51">
        <f t="shared" si="59"/>
        <v>0</v>
      </c>
      <c r="R221" s="51">
        <f t="shared" si="62"/>
        <v>0</v>
      </c>
      <c r="S221" s="53"/>
      <c r="T221" s="54">
        <f t="shared" si="66"/>
        <v>0</v>
      </c>
      <c r="U221" s="50"/>
      <c r="V221" s="40"/>
      <c r="W221" s="54">
        <f t="shared" si="67"/>
        <v>0</v>
      </c>
      <c r="X221" s="55"/>
      <c r="Y221" s="54">
        <f t="shared" si="63"/>
        <v>0</v>
      </c>
      <c r="Z221" s="53"/>
      <c r="AA221" s="54">
        <f t="shared" si="68"/>
        <v>0</v>
      </c>
      <c r="AB221" s="50"/>
      <c r="AC221" s="40"/>
      <c r="AD221" s="54">
        <f t="shared" si="69"/>
        <v>0</v>
      </c>
      <c r="AE221" s="55"/>
      <c r="AF221" s="79">
        <f t="shared" si="64"/>
        <v>0</v>
      </c>
    </row>
    <row r="222" spans="1:32" hidden="1" x14ac:dyDescent="0.35">
      <c r="A222" s="47" t="str">
        <f>Start!C$9</f>
        <v>Niger (the)</v>
      </c>
      <c r="B222" s="48" t="str">
        <f>VLOOKUP(A222,list!B:C,2,FALSE)</f>
        <v>NER</v>
      </c>
      <c r="C222" s="78">
        <f t="shared" si="58"/>
        <v>44621</v>
      </c>
      <c r="D222" s="36" t="str">
        <f>IF(Start!$B$26="","",Start!$B$26)</f>
        <v/>
      </c>
      <c r="E222" s="36" t="str">
        <f>IFERROR(VLOOKUP(D222,Start!B$15:C$30,2,FALSE),"")</f>
        <v/>
      </c>
      <c r="F222" s="39">
        <f t="shared" si="60"/>
        <v>0</v>
      </c>
      <c r="G222" s="38"/>
      <c r="H222" s="50"/>
      <c r="I222" s="39">
        <f t="shared" si="61"/>
        <v>0</v>
      </c>
      <c r="J222" s="40">
        <v>0.13450795411559899</v>
      </c>
      <c r="K222" s="41">
        <f t="shared" si="65"/>
        <v>0</v>
      </c>
      <c r="L222" s="41">
        <f t="shared" si="70"/>
        <v>0</v>
      </c>
      <c r="M222" s="50"/>
      <c r="N222" s="51">
        <f>SUMIFS('Shipments data'!G:G,'Shipments data'!E:E,'Supply Planning Data'!D222,'Shipments data'!A:A,'Supply Planning Data'!A222,'Shipments data'!O:O,'Supply Planning Data'!C222,'Shipments data'!F:F,"Shipped")</f>
        <v>0</v>
      </c>
      <c r="O222" s="52">
        <f>SUMIFS('Shipments data'!G:G,'Shipments data'!E:E,'Supply Planning Data'!D222,'Shipments data'!A:A,'Supply Planning Data'!A222,'Shipments data'!O:O,'Supply Planning Data'!C222,'Shipments data'!F:F,"Planned")</f>
        <v>0</v>
      </c>
      <c r="P222" s="51">
        <f>SUMIFS('Shipments data'!G:G,'Shipments data'!E:E,'Supply Planning Data'!D222,'Shipments data'!A:A,'Supply Planning Data'!A222,'Shipments data'!F:F,"Shipped",'Shipments data'!H:H,"&lt;"&amp;'Supply Planning Data'!C237,'Shipments data'!S:S,"&lt;"&amp;'Supply Planning Data'!C237)</f>
        <v>0</v>
      </c>
      <c r="Q222" s="51">
        <f t="shared" si="59"/>
        <v>0</v>
      </c>
      <c r="R222" s="51">
        <f t="shared" si="62"/>
        <v>0</v>
      </c>
      <c r="S222" s="53"/>
      <c r="T222" s="54">
        <f t="shared" si="66"/>
        <v>0</v>
      </c>
      <c r="U222" s="50"/>
      <c r="V222" s="40"/>
      <c r="W222" s="54">
        <f t="shared" si="67"/>
        <v>0</v>
      </c>
      <c r="X222" s="55"/>
      <c r="Y222" s="54">
        <f t="shared" si="63"/>
        <v>0</v>
      </c>
      <c r="Z222" s="53"/>
      <c r="AA222" s="54">
        <f t="shared" si="68"/>
        <v>0</v>
      </c>
      <c r="AB222" s="50"/>
      <c r="AC222" s="40"/>
      <c r="AD222" s="54">
        <f t="shared" si="69"/>
        <v>0</v>
      </c>
      <c r="AE222" s="55"/>
      <c r="AF222" s="79">
        <f t="shared" si="64"/>
        <v>0</v>
      </c>
    </row>
    <row r="223" spans="1:32" hidden="1" x14ac:dyDescent="0.35">
      <c r="A223" s="47" t="str">
        <f>Start!C$9</f>
        <v>Niger (the)</v>
      </c>
      <c r="B223" s="48" t="str">
        <f>VLOOKUP(A223,list!B:C,2,FALSE)</f>
        <v>NER</v>
      </c>
      <c r="C223" s="78">
        <f t="shared" si="58"/>
        <v>44621</v>
      </c>
      <c r="D223" s="36" t="str">
        <f>IF(Start!$B$27="","",Start!$B$27)</f>
        <v/>
      </c>
      <c r="E223" s="36" t="str">
        <f>IFERROR(VLOOKUP(D223,Start!B$15:C$30,2,FALSE),"")</f>
        <v/>
      </c>
      <c r="F223" s="39">
        <f t="shared" si="60"/>
        <v>0</v>
      </c>
      <c r="G223" s="38"/>
      <c r="H223" s="50"/>
      <c r="I223" s="39">
        <f t="shared" si="61"/>
        <v>0</v>
      </c>
      <c r="J223" s="40">
        <v>0.13497129496618501</v>
      </c>
      <c r="K223" s="41">
        <f t="shared" si="65"/>
        <v>0</v>
      </c>
      <c r="L223" s="41">
        <f t="shared" si="70"/>
        <v>0</v>
      </c>
      <c r="M223" s="50"/>
      <c r="N223" s="51">
        <f>SUMIFS('Shipments data'!G:G,'Shipments data'!E:E,'Supply Planning Data'!D223,'Shipments data'!A:A,'Supply Planning Data'!A223,'Shipments data'!O:O,'Supply Planning Data'!C223,'Shipments data'!F:F,"Shipped")</f>
        <v>0</v>
      </c>
      <c r="O223" s="52">
        <f>SUMIFS('Shipments data'!G:G,'Shipments data'!E:E,'Supply Planning Data'!D223,'Shipments data'!A:A,'Supply Planning Data'!A223,'Shipments data'!O:O,'Supply Planning Data'!C223,'Shipments data'!F:F,"Planned")</f>
        <v>0</v>
      </c>
      <c r="P223" s="51">
        <f>SUMIFS('Shipments data'!G:G,'Shipments data'!E:E,'Supply Planning Data'!D223,'Shipments data'!A:A,'Supply Planning Data'!A223,'Shipments data'!F:F,"Shipped",'Shipments data'!H:H,"&lt;"&amp;'Supply Planning Data'!C238,'Shipments data'!S:S,"&lt;"&amp;'Supply Planning Data'!C238)</f>
        <v>0</v>
      </c>
      <c r="Q223" s="51">
        <f t="shared" si="59"/>
        <v>0</v>
      </c>
      <c r="R223" s="51">
        <f t="shared" si="62"/>
        <v>0</v>
      </c>
      <c r="S223" s="53"/>
      <c r="T223" s="54">
        <f t="shared" si="66"/>
        <v>0</v>
      </c>
      <c r="U223" s="50"/>
      <c r="V223" s="40"/>
      <c r="W223" s="54">
        <f t="shared" si="67"/>
        <v>0</v>
      </c>
      <c r="X223" s="55"/>
      <c r="Y223" s="54">
        <f t="shared" si="63"/>
        <v>0</v>
      </c>
      <c r="Z223" s="53"/>
      <c r="AA223" s="54">
        <f t="shared" si="68"/>
        <v>0</v>
      </c>
      <c r="AB223" s="50"/>
      <c r="AC223" s="40"/>
      <c r="AD223" s="54">
        <f t="shared" si="69"/>
        <v>0</v>
      </c>
      <c r="AE223" s="55"/>
      <c r="AF223" s="79">
        <f t="shared" si="64"/>
        <v>0</v>
      </c>
    </row>
    <row r="224" spans="1:32" hidden="1" x14ac:dyDescent="0.35">
      <c r="A224" s="47" t="str">
        <f>Start!C$9</f>
        <v>Niger (the)</v>
      </c>
      <c r="B224" s="48" t="str">
        <f>VLOOKUP(A224,list!B:C,2,FALSE)</f>
        <v>NER</v>
      </c>
      <c r="C224" s="78">
        <f t="shared" si="58"/>
        <v>44621</v>
      </c>
      <c r="D224" s="36" t="str">
        <f>IF(Start!$B$28="","",Start!$B$28)</f>
        <v/>
      </c>
      <c r="E224" s="36" t="str">
        <f>IFERROR(VLOOKUP(D224,Start!B$15:C$30,2,FALSE),"")</f>
        <v/>
      </c>
      <c r="F224" s="39">
        <f t="shared" si="60"/>
        <v>0</v>
      </c>
      <c r="G224" s="38"/>
      <c r="H224" s="50"/>
      <c r="I224" s="39">
        <f t="shared" si="61"/>
        <v>0</v>
      </c>
      <c r="J224" s="40">
        <v>0.13543463581677201</v>
      </c>
      <c r="K224" s="41">
        <f t="shared" si="65"/>
        <v>0</v>
      </c>
      <c r="L224" s="41">
        <f t="shared" si="70"/>
        <v>0</v>
      </c>
      <c r="M224" s="50"/>
      <c r="N224" s="51">
        <f>SUMIFS('Shipments data'!G:G,'Shipments data'!E:E,'Supply Planning Data'!D224,'Shipments data'!A:A,'Supply Planning Data'!A224,'Shipments data'!O:O,'Supply Planning Data'!C224,'Shipments data'!F:F,"Shipped")</f>
        <v>0</v>
      </c>
      <c r="O224" s="52">
        <f>SUMIFS('Shipments data'!G:G,'Shipments data'!E:E,'Supply Planning Data'!D224,'Shipments data'!A:A,'Supply Planning Data'!A224,'Shipments data'!O:O,'Supply Planning Data'!C224,'Shipments data'!F:F,"Planned")</f>
        <v>0</v>
      </c>
      <c r="P224" s="51">
        <f>SUMIFS('Shipments data'!G:G,'Shipments data'!E:E,'Supply Planning Data'!D224,'Shipments data'!A:A,'Supply Planning Data'!A224,'Shipments data'!F:F,"Shipped",'Shipments data'!H:H,"&lt;"&amp;'Supply Planning Data'!C239,'Shipments data'!S:S,"&lt;"&amp;'Supply Planning Data'!C239)</f>
        <v>0</v>
      </c>
      <c r="Q224" s="51">
        <f t="shared" si="59"/>
        <v>0</v>
      </c>
      <c r="R224" s="51">
        <f t="shared" si="62"/>
        <v>0</v>
      </c>
      <c r="S224" s="53"/>
      <c r="T224" s="54">
        <f t="shared" si="66"/>
        <v>0</v>
      </c>
      <c r="U224" s="50"/>
      <c r="V224" s="40"/>
      <c r="W224" s="54">
        <f t="shared" si="67"/>
        <v>0</v>
      </c>
      <c r="X224" s="55"/>
      <c r="Y224" s="54">
        <f t="shared" si="63"/>
        <v>0</v>
      </c>
      <c r="Z224" s="53"/>
      <c r="AA224" s="54">
        <f t="shared" si="68"/>
        <v>0</v>
      </c>
      <c r="AB224" s="50"/>
      <c r="AC224" s="40"/>
      <c r="AD224" s="54">
        <f t="shared" si="69"/>
        <v>0</v>
      </c>
      <c r="AE224" s="55"/>
      <c r="AF224" s="79">
        <f t="shared" si="64"/>
        <v>0</v>
      </c>
    </row>
    <row r="225" spans="1:32" hidden="1" x14ac:dyDescent="0.35">
      <c r="A225" s="47" t="str">
        <f>Start!C$9</f>
        <v>Niger (the)</v>
      </c>
      <c r="B225" s="48" t="str">
        <f>VLOOKUP(A225,list!B:C,2,FALSE)</f>
        <v>NER</v>
      </c>
      <c r="C225" s="78">
        <f t="shared" ref="C225:C288" si="71">DATE(YEAR(C210),MONTH(C210)+1,1)</f>
        <v>44621</v>
      </c>
      <c r="D225" s="36" t="str">
        <f>IF(Start!$B$29="","",Start!$B$29)</f>
        <v/>
      </c>
      <c r="E225" s="36" t="str">
        <f>IFERROR(VLOOKUP(D225,Start!B$15:C$30,2,FALSE),"")</f>
        <v/>
      </c>
      <c r="F225" s="39">
        <f t="shared" si="60"/>
        <v>0</v>
      </c>
      <c r="G225" s="38"/>
      <c r="H225" s="50"/>
      <c r="I225" s="39">
        <f t="shared" si="61"/>
        <v>0</v>
      </c>
      <c r="J225" s="40">
        <v>0.13589797666735901</v>
      </c>
      <c r="K225" s="41">
        <f t="shared" si="65"/>
        <v>0</v>
      </c>
      <c r="L225" s="41">
        <f t="shared" si="70"/>
        <v>0</v>
      </c>
      <c r="M225" s="50"/>
      <c r="N225" s="51">
        <f>SUMIFS('Shipments data'!G:G,'Shipments data'!E:E,'Supply Planning Data'!D225,'Shipments data'!A:A,'Supply Planning Data'!A225,'Shipments data'!O:O,'Supply Planning Data'!C225,'Shipments data'!F:F,"Shipped")</f>
        <v>0</v>
      </c>
      <c r="O225" s="52">
        <f>SUMIFS('Shipments data'!G:G,'Shipments data'!E:E,'Supply Planning Data'!D225,'Shipments data'!A:A,'Supply Planning Data'!A225,'Shipments data'!O:O,'Supply Planning Data'!C225,'Shipments data'!F:F,"Planned")</f>
        <v>0</v>
      </c>
      <c r="P225" s="51">
        <f>SUMIFS('Shipments data'!G:G,'Shipments data'!E:E,'Supply Planning Data'!D225,'Shipments data'!A:A,'Supply Planning Data'!A225,'Shipments data'!F:F,"Shipped",'Shipments data'!H:H,"&lt;"&amp;'Supply Planning Data'!C240,'Shipments data'!S:S,"&lt;"&amp;'Supply Planning Data'!C240)</f>
        <v>0</v>
      </c>
      <c r="Q225" s="51">
        <f t="shared" si="59"/>
        <v>0</v>
      </c>
      <c r="R225" s="51">
        <f t="shared" si="62"/>
        <v>0</v>
      </c>
      <c r="S225" s="53"/>
      <c r="T225" s="54">
        <f t="shared" si="66"/>
        <v>0</v>
      </c>
      <c r="U225" s="50"/>
      <c r="V225" s="40"/>
      <c r="W225" s="54">
        <f t="shared" si="67"/>
        <v>0</v>
      </c>
      <c r="X225" s="55"/>
      <c r="Y225" s="54">
        <f t="shared" si="63"/>
        <v>0</v>
      </c>
      <c r="Z225" s="53"/>
      <c r="AA225" s="54">
        <f t="shared" si="68"/>
        <v>0</v>
      </c>
      <c r="AB225" s="50"/>
      <c r="AC225" s="40"/>
      <c r="AD225" s="54">
        <f t="shared" si="69"/>
        <v>0</v>
      </c>
      <c r="AE225" s="55"/>
      <c r="AF225" s="79">
        <f t="shared" si="64"/>
        <v>0</v>
      </c>
    </row>
    <row r="226" spans="1:32" hidden="1" x14ac:dyDescent="0.35">
      <c r="A226" s="47" t="str">
        <f>Start!C$9</f>
        <v>Niger (the)</v>
      </c>
      <c r="B226" s="56" t="str">
        <f>VLOOKUP(A226,list!B:C,2,FALSE)</f>
        <v>NER</v>
      </c>
      <c r="C226" s="78">
        <f t="shared" si="71"/>
        <v>44621</v>
      </c>
      <c r="D226" s="36" t="str">
        <f>IF(Start!$B$30="","",Start!$B$30)</f>
        <v/>
      </c>
      <c r="E226" s="36" t="str">
        <f>IFERROR(VLOOKUP(D226,Start!B$15:C$30,2,FALSE),"")</f>
        <v/>
      </c>
      <c r="F226" s="39">
        <f t="shared" si="60"/>
        <v>0</v>
      </c>
      <c r="G226" s="38"/>
      <c r="H226" s="50"/>
      <c r="I226" s="39">
        <f t="shared" si="61"/>
        <v>0</v>
      </c>
      <c r="J226" s="40">
        <v>0.136361317517945</v>
      </c>
      <c r="K226" s="41">
        <f t="shared" si="65"/>
        <v>0</v>
      </c>
      <c r="L226" s="41">
        <f t="shared" si="70"/>
        <v>0</v>
      </c>
      <c r="M226" s="50"/>
      <c r="N226" s="51">
        <f>SUMIFS('Shipments data'!G:G,'Shipments data'!E:E,'Supply Planning Data'!D226,'Shipments data'!A:A,'Supply Planning Data'!A226,'Shipments data'!O:O,'Supply Planning Data'!C226,'Shipments data'!F:F,"Shipped")</f>
        <v>0</v>
      </c>
      <c r="O226" s="52">
        <f>SUMIFS('Shipments data'!G:G,'Shipments data'!E:E,'Supply Planning Data'!D226,'Shipments data'!A:A,'Supply Planning Data'!A226,'Shipments data'!O:O,'Supply Planning Data'!C226,'Shipments data'!F:F,"Planned")</f>
        <v>0</v>
      </c>
      <c r="P226" s="51">
        <f>SUMIFS('Shipments data'!G:G,'Shipments data'!E:E,'Supply Planning Data'!D226,'Shipments data'!A:A,'Supply Planning Data'!A226,'Shipments data'!F:F,"Shipped",'Shipments data'!H:H,"&lt;"&amp;'Supply Planning Data'!C241,'Shipments data'!S:S,"&lt;"&amp;'Supply Planning Data'!C241)</f>
        <v>0</v>
      </c>
      <c r="Q226" s="51">
        <f t="shared" ref="Q226:Q289" si="72">IF(P226-P211&lt;0,0,P226-P211)</f>
        <v>0</v>
      </c>
      <c r="R226" s="51">
        <f t="shared" si="62"/>
        <v>0</v>
      </c>
      <c r="S226" s="53"/>
      <c r="T226" s="54">
        <f t="shared" si="66"/>
        <v>0</v>
      </c>
      <c r="U226" s="50"/>
      <c r="V226" s="40"/>
      <c r="W226" s="54">
        <f t="shared" si="67"/>
        <v>0</v>
      </c>
      <c r="X226" s="55"/>
      <c r="Y226" s="54">
        <f t="shared" si="63"/>
        <v>0</v>
      </c>
      <c r="Z226" s="53"/>
      <c r="AA226" s="54">
        <f t="shared" si="68"/>
        <v>0</v>
      </c>
      <c r="AB226" s="50"/>
      <c r="AC226" s="40"/>
      <c r="AD226" s="54">
        <f t="shared" si="69"/>
        <v>0</v>
      </c>
      <c r="AE226" s="55"/>
      <c r="AF226" s="79">
        <f t="shared" si="64"/>
        <v>0</v>
      </c>
    </row>
    <row r="227" spans="1:32" x14ac:dyDescent="0.35">
      <c r="A227" s="58" t="str">
        <f>Start!C$9</f>
        <v>Niger (the)</v>
      </c>
      <c r="B227" s="59" t="str">
        <f>VLOOKUP(A227,list!B:C,2,FALSE)</f>
        <v>NER</v>
      </c>
      <c r="C227" s="60">
        <f t="shared" si="71"/>
        <v>44652</v>
      </c>
      <c r="D227" s="59" t="str">
        <f>IF(Start!$B$16="","",Start!$B$16)</f>
        <v>Pfizer</v>
      </c>
      <c r="E227" s="59" t="str">
        <f>IFERROR(VLOOKUP(D227,Start!B$15:C$30,2,FALSE),"")</f>
        <v>Yes</v>
      </c>
      <c r="F227" s="62">
        <f t="shared" si="60"/>
        <v>0</v>
      </c>
      <c r="G227" s="61">
        <v>41772.481694156566</v>
      </c>
      <c r="H227" s="61">
        <v>14329.7420096404</v>
      </c>
      <c r="I227" s="62">
        <f t="shared" si="61"/>
        <v>56102.223703796968</v>
      </c>
      <c r="J227" s="63">
        <v>0.136824658368532</v>
      </c>
      <c r="K227" s="64">
        <f t="shared" si="65"/>
        <v>7676.1675919869776</v>
      </c>
      <c r="L227" s="64">
        <f t="shared" si="70"/>
        <v>63778.391295783949</v>
      </c>
      <c r="M227" s="61"/>
      <c r="N227" s="64">
        <f>SUMIFS('Shipments data'!G:G,'Shipments data'!E:E,'Supply Planning Data'!D227,'Shipments data'!A:A,'Supply Planning Data'!A227,'Shipments data'!O:O,'Supply Planning Data'!C227,'Shipments data'!F:F,"Shipped")</f>
        <v>0</v>
      </c>
      <c r="O227" s="65">
        <f>SUMIFS('Shipments data'!G:G,'Shipments data'!E:E,'Supply Planning Data'!D227,'Shipments data'!A:A,'Supply Planning Data'!A227,'Shipments data'!O:O,'Supply Planning Data'!C227,'Shipments data'!F:F,"Planned")</f>
        <v>0</v>
      </c>
      <c r="P227" s="64">
        <f>SUMIFS('Shipments data'!G:G,'Shipments data'!E:E,'Supply Planning Data'!D227,'Shipments data'!A:A,'Supply Planning Data'!A227,'Shipments data'!F:F,"Shipped",'Shipments data'!H:H,"&lt;"&amp;'Supply Planning Data'!C242,'Shipments data'!S:S,"&lt;"&amp;'Supply Planning Data'!C242)</f>
        <v>0</v>
      </c>
      <c r="Q227" s="64">
        <f t="shared" si="72"/>
        <v>0</v>
      </c>
      <c r="R227" s="64">
        <f t="shared" si="62"/>
        <v>0</v>
      </c>
      <c r="S227" s="66"/>
      <c r="T227" s="62">
        <f t="shared" si="66"/>
        <v>200000</v>
      </c>
      <c r="U227" s="61"/>
      <c r="V227" s="63"/>
      <c r="W227" s="62">
        <f t="shared" si="67"/>
        <v>0</v>
      </c>
      <c r="X227" s="67"/>
      <c r="Y227" s="62">
        <f t="shared" si="63"/>
        <v>200000</v>
      </c>
      <c r="Z227" s="66"/>
      <c r="AA227" s="62">
        <f t="shared" si="68"/>
        <v>200000</v>
      </c>
      <c r="AB227" s="61"/>
      <c r="AC227" s="63"/>
      <c r="AD227" s="62">
        <f t="shared" si="69"/>
        <v>0</v>
      </c>
      <c r="AE227" s="67"/>
      <c r="AF227" s="68">
        <f t="shared" si="64"/>
        <v>200000</v>
      </c>
    </row>
    <row r="228" spans="1:32" x14ac:dyDescent="0.35">
      <c r="A228" s="58" t="str">
        <f>Start!C$9</f>
        <v>Niger (the)</v>
      </c>
      <c r="B228" s="69" t="str">
        <f>VLOOKUP(A228,list!B:C,2,FALSE)</f>
        <v>NER</v>
      </c>
      <c r="C228" s="60">
        <f t="shared" si="71"/>
        <v>44652</v>
      </c>
      <c r="D228" s="69" t="str">
        <f>IF(Start!$B$17="","",Start!$B$17)</f>
        <v>Moderna</v>
      </c>
      <c r="E228" s="69" t="str">
        <f>IFERROR(VLOOKUP(D228,Start!B$15:C$30,2,FALSE),"")</f>
        <v>Yes</v>
      </c>
      <c r="F228" s="62">
        <f t="shared" si="60"/>
        <v>0</v>
      </c>
      <c r="G228" s="61">
        <v>50126.97803298787</v>
      </c>
      <c r="H228" s="61">
        <v>14361.275046347801</v>
      </c>
      <c r="I228" s="62">
        <f t="shared" si="61"/>
        <v>64488.253079335671</v>
      </c>
      <c r="J228" s="63">
        <v>0.137287999219118</v>
      </c>
      <c r="K228" s="64">
        <f t="shared" si="65"/>
        <v>8853.4632383981188</v>
      </c>
      <c r="L228" s="64">
        <f t="shared" si="70"/>
        <v>73341.716317733793</v>
      </c>
      <c r="M228" s="71"/>
      <c r="N228" s="70">
        <f>SUMIFS('Shipments data'!G:G,'Shipments data'!E:E,'Supply Planning Data'!D228,'Shipments data'!A:A,'Supply Planning Data'!A228,'Shipments data'!O:O,'Supply Planning Data'!C228,'Shipments data'!F:F,"Shipped")</f>
        <v>0</v>
      </c>
      <c r="O228" s="72">
        <f>SUMIFS('Shipments data'!G:G,'Shipments data'!E:E,'Supply Planning Data'!D228,'Shipments data'!A:A,'Supply Planning Data'!A228,'Shipments data'!O:O,'Supply Planning Data'!C228,'Shipments data'!F:F,"Planned")</f>
        <v>0</v>
      </c>
      <c r="P228" s="70">
        <f>SUMIFS('Shipments data'!G:G,'Shipments data'!E:E,'Supply Planning Data'!D228,'Shipments data'!A:A,'Supply Planning Data'!A228,'Shipments data'!F:F,"Shipped",'Shipments data'!H:H,"&lt;"&amp;'Supply Planning Data'!C243,'Shipments data'!S:S,"&lt;"&amp;'Supply Planning Data'!C243)</f>
        <v>0</v>
      </c>
      <c r="Q228" s="70">
        <f t="shared" si="72"/>
        <v>0</v>
      </c>
      <c r="R228" s="70">
        <f t="shared" si="62"/>
        <v>0</v>
      </c>
      <c r="S228" s="53"/>
      <c r="T228" s="73">
        <f t="shared" si="66"/>
        <v>300000</v>
      </c>
      <c r="U228" s="71"/>
      <c r="V228" s="63"/>
      <c r="W228" s="73">
        <f t="shared" si="67"/>
        <v>0</v>
      </c>
      <c r="X228" s="74"/>
      <c r="Y228" s="73">
        <f t="shared" si="63"/>
        <v>300000</v>
      </c>
      <c r="Z228" s="53"/>
      <c r="AA228" s="73">
        <f t="shared" si="68"/>
        <v>300000</v>
      </c>
      <c r="AB228" s="71"/>
      <c r="AC228" s="63"/>
      <c r="AD228" s="73">
        <f t="shared" si="69"/>
        <v>0</v>
      </c>
      <c r="AE228" s="74"/>
      <c r="AF228" s="75">
        <f t="shared" si="64"/>
        <v>300000</v>
      </c>
    </row>
    <row r="229" spans="1:32" x14ac:dyDescent="0.35">
      <c r="A229" s="58" t="str">
        <f>Start!C$9</f>
        <v>Niger (the)</v>
      </c>
      <c r="B229" s="69" t="str">
        <f>VLOOKUP(A229,list!B:C,2,FALSE)</f>
        <v>NER</v>
      </c>
      <c r="C229" s="60">
        <f t="shared" si="71"/>
        <v>44652</v>
      </c>
      <c r="D229" s="59" t="str">
        <f>IF(Start!$B$18="","",Start!$B$18)</f>
        <v>AstraZeneca</v>
      </c>
      <c r="E229" s="59" t="str">
        <f>IFERROR(VLOOKUP(D229,Start!B$15:C$30,2,FALSE),"")</f>
        <v>Yes</v>
      </c>
      <c r="F229" s="62">
        <f t="shared" si="60"/>
        <v>0</v>
      </c>
      <c r="G229" s="61">
        <v>58481.474371819182</v>
      </c>
      <c r="H229" s="61">
        <v>14392.808083055301</v>
      </c>
      <c r="I229" s="62">
        <f t="shared" si="61"/>
        <v>72874.282454874483</v>
      </c>
      <c r="J229" s="63">
        <v>0.13775134006970499</v>
      </c>
      <c r="K229" s="64">
        <f t="shared" si="65"/>
        <v>10038.530064777151</v>
      </c>
      <c r="L229" s="64">
        <f t="shared" si="70"/>
        <v>82912.812519651634</v>
      </c>
      <c r="M229" s="71"/>
      <c r="N229" s="70">
        <f>SUMIFS('Shipments data'!G:G,'Shipments data'!E:E,'Supply Planning Data'!D229,'Shipments data'!A:A,'Supply Planning Data'!A229,'Shipments data'!O:O,'Supply Planning Data'!C229,'Shipments data'!F:F,"Shipped")</f>
        <v>0</v>
      </c>
      <c r="O229" s="72">
        <f>SUMIFS('Shipments data'!G:G,'Shipments data'!E:E,'Supply Planning Data'!D229,'Shipments data'!A:A,'Supply Planning Data'!A229,'Shipments data'!O:O,'Supply Planning Data'!C229,'Shipments data'!F:F,"Planned")</f>
        <v>0</v>
      </c>
      <c r="P229" s="70">
        <f>SUMIFS('Shipments data'!G:G,'Shipments data'!E:E,'Supply Planning Data'!D229,'Shipments data'!A:A,'Supply Planning Data'!A229,'Shipments data'!F:F,"Shipped",'Shipments data'!H:H,"&lt;"&amp;'Supply Planning Data'!C244,'Shipments data'!S:S,"&lt;"&amp;'Supply Planning Data'!C244)</f>
        <v>631600</v>
      </c>
      <c r="Q229" s="70">
        <f t="shared" si="72"/>
        <v>0</v>
      </c>
      <c r="R229" s="70">
        <f t="shared" si="62"/>
        <v>0</v>
      </c>
      <c r="S229" s="53"/>
      <c r="T229" s="73">
        <f t="shared" si="66"/>
        <v>400000</v>
      </c>
      <c r="U229" s="71"/>
      <c r="V229" s="63"/>
      <c r="W229" s="73">
        <f t="shared" si="67"/>
        <v>0</v>
      </c>
      <c r="X229" s="74"/>
      <c r="Y229" s="73">
        <f t="shared" si="63"/>
        <v>400000</v>
      </c>
      <c r="Z229" s="53"/>
      <c r="AA229" s="73">
        <f t="shared" si="68"/>
        <v>400000</v>
      </c>
      <c r="AB229" s="71"/>
      <c r="AC229" s="63"/>
      <c r="AD229" s="73">
        <f t="shared" si="69"/>
        <v>0</v>
      </c>
      <c r="AE229" s="74"/>
      <c r="AF229" s="75">
        <f t="shared" si="64"/>
        <v>400000</v>
      </c>
    </row>
    <row r="230" spans="1:32" x14ac:dyDescent="0.35">
      <c r="A230" s="58" t="str">
        <f>Start!C$9</f>
        <v>Niger (the)</v>
      </c>
      <c r="B230" s="69" t="str">
        <f>VLOOKUP(A230,list!B:C,2,FALSE)</f>
        <v>NER</v>
      </c>
      <c r="C230" s="60">
        <f t="shared" si="71"/>
        <v>44652</v>
      </c>
      <c r="D230" s="69" t="str">
        <f>IF(Start!$B$19="","",Start!$B$19)</f>
        <v>J&amp;J</v>
      </c>
      <c r="E230" s="69" t="str">
        <f>IFERROR(VLOOKUP(D230,Start!B$15:C$30,2,FALSE),"")</f>
        <v>Yes</v>
      </c>
      <c r="F230" s="62">
        <f t="shared" si="60"/>
        <v>0</v>
      </c>
      <c r="G230" s="61">
        <v>58481.474371819182</v>
      </c>
      <c r="H230" s="61">
        <v>14424.341119762699</v>
      </c>
      <c r="I230" s="62">
        <f t="shared" si="61"/>
        <v>72905.815491581889</v>
      </c>
      <c r="J230" s="63">
        <v>0.13821468092029199</v>
      </c>
      <c r="K230" s="64">
        <f t="shared" si="65"/>
        <v>10076.654025402671</v>
      </c>
      <c r="L230" s="64">
        <f t="shared" si="70"/>
        <v>82982.469516984565</v>
      </c>
      <c r="M230" s="71"/>
      <c r="N230" s="70">
        <f>SUMIFS('Shipments data'!G:G,'Shipments data'!E:E,'Supply Planning Data'!D230,'Shipments data'!A:A,'Supply Planning Data'!A230,'Shipments data'!O:O,'Supply Planning Data'!C230,'Shipments data'!F:F,"Shipped")</f>
        <v>0</v>
      </c>
      <c r="O230" s="72">
        <f>SUMIFS('Shipments data'!G:G,'Shipments data'!E:E,'Supply Planning Data'!D230,'Shipments data'!A:A,'Supply Planning Data'!A230,'Shipments data'!O:O,'Supply Planning Data'!C230,'Shipments data'!F:F,"Planned")</f>
        <v>0</v>
      </c>
      <c r="P230" s="70">
        <f>SUMIFS('Shipments data'!G:G,'Shipments data'!E:E,'Supply Planning Data'!D230,'Shipments data'!A:A,'Supply Planning Data'!A230,'Shipments data'!F:F,"Shipped",'Shipments data'!H:H,"&lt;"&amp;'Supply Planning Data'!C245,'Shipments data'!S:S,"&lt;"&amp;'Supply Planning Data'!C245)</f>
        <v>302400</v>
      </c>
      <c r="Q230" s="70">
        <f t="shared" si="72"/>
        <v>0</v>
      </c>
      <c r="R230" s="70">
        <f t="shared" si="62"/>
        <v>0</v>
      </c>
      <c r="S230" s="53"/>
      <c r="T230" s="73">
        <f t="shared" si="66"/>
        <v>400000</v>
      </c>
      <c r="U230" s="71"/>
      <c r="V230" s="63"/>
      <c r="W230" s="73">
        <f t="shared" si="67"/>
        <v>0</v>
      </c>
      <c r="X230" s="74"/>
      <c r="Y230" s="73">
        <f t="shared" si="63"/>
        <v>400000</v>
      </c>
      <c r="Z230" s="53"/>
      <c r="AA230" s="73">
        <f t="shared" si="68"/>
        <v>400000</v>
      </c>
      <c r="AB230" s="71"/>
      <c r="AC230" s="63"/>
      <c r="AD230" s="73">
        <f t="shared" si="69"/>
        <v>0</v>
      </c>
      <c r="AE230" s="74"/>
      <c r="AF230" s="75">
        <f t="shared" si="64"/>
        <v>400000</v>
      </c>
    </row>
    <row r="231" spans="1:32" x14ac:dyDescent="0.35">
      <c r="A231" s="58" t="str">
        <f>Start!C$9</f>
        <v>Niger (the)</v>
      </c>
      <c r="B231" s="69" t="str">
        <f>VLOOKUP(A231,list!B:C,2,FALSE)</f>
        <v>NER</v>
      </c>
      <c r="C231" s="60">
        <f t="shared" si="71"/>
        <v>44652</v>
      </c>
      <c r="D231" s="59" t="str">
        <f>IF(Start!$B$20="","",Start!$B$20)</f>
        <v>Sinopharm</v>
      </c>
      <c r="E231" s="59" t="str">
        <f>IFERROR(VLOOKUP(D231,Start!B$15:C$30,2,FALSE),"")</f>
        <v>Yes</v>
      </c>
      <c r="F231" s="62">
        <f t="shared" si="60"/>
        <v>250558.30999358569</v>
      </c>
      <c r="G231" s="61">
        <v>58481.474371819182</v>
      </c>
      <c r="H231" s="61">
        <v>14455.8741564702</v>
      </c>
      <c r="I231" s="62">
        <f t="shared" si="61"/>
        <v>72937.348528289382</v>
      </c>
      <c r="J231" s="63">
        <v>0.13867802177087801</v>
      </c>
      <c r="K231" s="64">
        <f t="shared" si="65"/>
        <v>10114.807207116231</v>
      </c>
      <c r="L231" s="64">
        <f t="shared" si="70"/>
        <v>83052.155735405613</v>
      </c>
      <c r="M231" s="71"/>
      <c r="N231" s="70">
        <f>SUMIFS('Shipments data'!G:G,'Shipments data'!E:E,'Supply Planning Data'!D231,'Shipments data'!A:A,'Supply Planning Data'!A231,'Shipments data'!O:O,'Supply Planning Data'!C231,'Shipments data'!F:F,"Shipped")</f>
        <v>0</v>
      </c>
      <c r="O231" s="72">
        <f>SUMIFS('Shipments data'!G:G,'Shipments data'!E:E,'Supply Planning Data'!D231,'Shipments data'!A:A,'Supply Planning Data'!A231,'Shipments data'!O:O,'Supply Planning Data'!C231,'Shipments data'!F:F,"Planned")</f>
        <v>0</v>
      </c>
      <c r="P231" s="70">
        <f>SUMIFS('Shipments data'!G:G,'Shipments data'!E:E,'Supply Planning Data'!D231,'Shipments data'!A:A,'Supply Planning Data'!A231,'Shipments data'!F:F,"Shipped",'Shipments data'!H:H,"&lt;"&amp;'Supply Planning Data'!C246,'Shipments data'!S:S,"&lt;"&amp;'Supply Planning Data'!C246)</f>
        <v>0</v>
      </c>
      <c r="Q231" s="70">
        <f t="shared" si="72"/>
        <v>0</v>
      </c>
      <c r="R231" s="70">
        <f t="shared" si="62"/>
        <v>167506.15425818006</v>
      </c>
      <c r="S231" s="53"/>
      <c r="T231" s="73">
        <f t="shared" si="66"/>
        <v>400000</v>
      </c>
      <c r="U231" s="71"/>
      <c r="V231" s="63"/>
      <c r="W231" s="73">
        <f t="shared" si="67"/>
        <v>0</v>
      </c>
      <c r="X231" s="74"/>
      <c r="Y231" s="73">
        <f t="shared" si="63"/>
        <v>400000</v>
      </c>
      <c r="Z231" s="53"/>
      <c r="AA231" s="73">
        <f t="shared" si="68"/>
        <v>400000</v>
      </c>
      <c r="AB231" s="71"/>
      <c r="AC231" s="63"/>
      <c r="AD231" s="73">
        <f t="shared" si="69"/>
        <v>0</v>
      </c>
      <c r="AE231" s="74"/>
      <c r="AF231" s="75">
        <f t="shared" si="64"/>
        <v>400000</v>
      </c>
    </row>
    <row r="232" spans="1:32" x14ac:dyDescent="0.35">
      <c r="A232" s="58" t="str">
        <f>Start!C$9</f>
        <v>Niger (the)</v>
      </c>
      <c r="B232" s="69" t="str">
        <f>VLOOKUP(A232,list!B:C,2,FALSE)</f>
        <v>NER</v>
      </c>
      <c r="C232" s="60">
        <f t="shared" si="71"/>
        <v>44652</v>
      </c>
      <c r="D232" s="69" t="str">
        <f>IF(Start!$B$21="","",Start!$B$21)</f>
        <v>Sinovac</v>
      </c>
      <c r="E232" s="69" t="str">
        <f>IFERROR(VLOOKUP(D232,Start!B$15:C$30,2,FALSE),"")</f>
        <v>Yes</v>
      </c>
      <c r="F232" s="62">
        <f t="shared" si="60"/>
        <v>0</v>
      </c>
      <c r="G232" s="61">
        <v>58481.474371819182</v>
      </c>
      <c r="H232" s="61">
        <v>14487.4071931776</v>
      </c>
      <c r="I232" s="62">
        <f t="shared" si="61"/>
        <v>72968.881564996787</v>
      </c>
      <c r="J232" s="63">
        <v>0.13914136262146501</v>
      </c>
      <c r="K232" s="64">
        <f t="shared" si="65"/>
        <v>10152.989609917951</v>
      </c>
      <c r="L232" s="64">
        <f t="shared" si="70"/>
        <v>83121.871174914733</v>
      </c>
      <c r="M232" s="71"/>
      <c r="N232" s="70">
        <f>SUMIFS('Shipments data'!G:G,'Shipments data'!E:E,'Supply Planning Data'!D232,'Shipments data'!A:A,'Supply Planning Data'!A232,'Shipments data'!O:O,'Supply Planning Data'!C232,'Shipments data'!F:F,"Shipped")</f>
        <v>0</v>
      </c>
      <c r="O232" s="72">
        <f>SUMIFS('Shipments data'!G:G,'Shipments data'!E:E,'Supply Planning Data'!D232,'Shipments data'!A:A,'Supply Planning Data'!A232,'Shipments data'!O:O,'Supply Planning Data'!C232,'Shipments data'!F:F,"Planned")</f>
        <v>0</v>
      </c>
      <c r="P232" s="70">
        <f>SUMIFS('Shipments data'!G:G,'Shipments data'!E:E,'Supply Planning Data'!D232,'Shipments data'!A:A,'Supply Planning Data'!A232,'Shipments data'!F:F,"Shipped",'Shipments data'!H:H,"&lt;"&amp;'Supply Planning Data'!C247,'Shipments data'!S:S,"&lt;"&amp;'Supply Planning Data'!C247)</f>
        <v>0</v>
      </c>
      <c r="Q232" s="70">
        <f t="shared" si="72"/>
        <v>0</v>
      </c>
      <c r="R232" s="70">
        <f t="shared" si="62"/>
        <v>0</v>
      </c>
      <c r="S232" s="53"/>
      <c r="T232" s="73">
        <f t="shared" si="66"/>
        <v>400000</v>
      </c>
      <c r="U232" s="71"/>
      <c r="V232" s="63"/>
      <c r="W232" s="73">
        <f t="shared" si="67"/>
        <v>0</v>
      </c>
      <c r="X232" s="74"/>
      <c r="Y232" s="73">
        <f t="shared" si="63"/>
        <v>400000</v>
      </c>
      <c r="Z232" s="53"/>
      <c r="AA232" s="73">
        <f t="shared" si="68"/>
        <v>400000</v>
      </c>
      <c r="AB232" s="71"/>
      <c r="AC232" s="63"/>
      <c r="AD232" s="73">
        <f t="shared" si="69"/>
        <v>0</v>
      </c>
      <c r="AE232" s="74"/>
      <c r="AF232" s="75">
        <f t="shared" si="64"/>
        <v>400000</v>
      </c>
    </row>
    <row r="233" spans="1:32" x14ac:dyDescent="0.35">
      <c r="A233" s="58" t="str">
        <f>Start!C$9</f>
        <v>Niger (the)</v>
      </c>
      <c r="B233" s="69" t="str">
        <f>VLOOKUP(A233,list!B:C,2,FALSE)</f>
        <v>NER</v>
      </c>
      <c r="C233" s="60">
        <f t="shared" si="71"/>
        <v>44652</v>
      </c>
      <c r="D233" s="59" t="str">
        <f>IF(Start!$B$22="","",Start!$B$22)</f>
        <v>Sputnik V</v>
      </c>
      <c r="E233" s="59" t="str">
        <f>IFERROR(VLOOKUP(D233,Start!B$15:C$30,2,FALSE),"")</f>
        <v>Yes</v>
      </c>
      <c r="F233" s="62">
        <f t="shared" si="60"/>
        <v>0</v>
      </c>
      <c r="G233" s="61">
        <v>58481.474371819182</v>
      </c>
      <c r="H233" s="61">
        <v>14518.9402298851</v>
      </c>
      <c r="I233" s="62">
        <f t="shared" si="61"/>
        <v>73000.41460170428</v>
      </c>
      <c r="J233" s="63">
        <v>0.13960470347205101</v>
      </c>
      <c r="K233" s="64">
        <f t="shared" si="65"/>
        <v>10191.201233807709</v>
      </c>
      <c r="L233" s="64">
        <f t="shared" si="70"/>
        <v>83191.615835511984</v>
      </c>
      <c r="M233" s="71"/>
      <c r="N233" s="70">
        <f>SUMIFS('Shipments data'!G:G,'Shipments data'!E:E,'Supply Planning Data'!D233,'Shipments data'!A:A,'Supply Planning Data'!A233,'Shipments data'!O:O,'Supply Planning Data'!C233,'Shipments data'!F:F,"Shipped")</f>
        <v>0</v>
      </c>
      <c r="O233" s="72">
        <f>SUMIFS('Shipments data'!G:G,'Shipments data'!E:E,'Supply Planning Data'!D233,'Shipments data'!A:A,'Supply Planning Data'!A233,'Shipments data'!O:O,'Supply Planning Data'!C233,'Shipments data'!F:F,"Planned")</f>
        <v>0</v>
      </c>
      <c r="P233" s="70">
        <f>SUMIFS('Shipments data'!G:G,'Shipments data'!E:E,'Supply Planning Data'!D233,'Shipments data'!A:A,'Supply Planning Data'!A233,'Shipments data'!F:F,"Shipped",'Shipments data'!H:H,"&lt;"&amp;'Supply Planning Data'!C248,'Shipments data'!S:S,"&lt;"&amp;'Supply Planning Data'!C248)</f>
        <v>0</v>
      </c>
      <c r="Q233" s="70">
        <f t="shared" si="72"/>
        <v>0</v>
      </c>
      <c r="R233" s="70">
        <f t="shared" si="62"/>
        <v>0</v>
      </c>
      <c r="S233" s="53"/>
      <c r="T233" s="73">
        <f t="shared" si="66"/>
        <v>400000</v>
      </c>
      <c r="U233" s="71"/>
      <c r="V233" s="63"/>
      <c r="W233" s="73">
        <f t="shared" si="67"/>
        <v>0</v>
      </c>
      <c r="X233" s="74"/>
      <c r="Y233" s="73">
        <f t="shared" si="63"/>
        <v>400000</v>
      </c>
      <c r="Z233" s="53"/>
      <c r="AA233" s="73">
        <f t="shared" si="68"/>
        <v>400000</v>
      </c>
      <c r="AB233" s="71"/>
      <c r="AC233" s="63"/>
      <c r="AD233" s="73">
        <f t="shared" si="69"/>
        <v>0</v>
      </c>
      <c r="AE233" s="74"/>
      <c r="AF233" s="75">
        <f t="shared" si="64"/>
        <v>400000</v>
      </c>
    </row>
    <row r="234" spans="1:32" x14ac:dyDescent="0.35">
      <c r="A234" s="58" t="str">
        <f>Start!C$9</f>
        <v>Niger (the)</v>
      </c>
      <c r="B234" s="69" t="str">
        <f>VLOOKUP(A234,list!B:C,2,FALSE)</f>
        <v>NER</v>
      </c>
      <c r="C234" s="60">
        <f t="shared" si="71"/>
        <v>44652</v>
      </c>
      <c r="D234" s="69" t="str">
        <f>IF(Start!$B$23="","",Start!$B$23)</f>
        <v>Sputnik Light</v>
      </c>
      <c r="E234" s="69" t="str">
        <f>IFERROR(VLOOKUP(D234,Start!B$15:C$30,2,FALSE),"")</f>
        <v>Yes</v>
      </c>
      <c r="F234" s="62">
        <f t="shared" si="60"/>
        <v>0</v>
      </c>
      <c r="G234" s="61">
        <v>58481.474371819182</v>
      </c>
      <c r="H234" s="61">
        <v>14550.4732665925</v>
      </c>
      <c r="I234" s="62">
        <f t="shared" si="61"/>
        <v>73031.947638411686</v>
      </c>
      <c r="J234" s="63">
        <v>0.140068044322638</v>
      </c>
      <c r="K234" s="64">
        <f t="shared" si="65"/>
        <v>10229.442078785625</v>
      </c>
      <c r="L234" s="64">
        <f t="shared" si="70"/>
        <v>83261.389717197308</v>
      </c>
      <c r="M234" s="71"/>
      <c r="N234" s="70">
        <f>SUMIFS('Shipments data'!G:G,'Shipments data'!E:E,'Supply Planning Data'!D234,'Shipments data'!A:A,'Supply Planning Data'!A234,'Shipments data'!O:O,'Supply Planning Data'!C234,'Shipments data'!F:F,"Shipped")</f>
        <v>0</v>
      </c>
      <c r="O234" s="72">
        <f>SUMIFS('Shipments data'!G:G,'Shipments data'!E:E,'Supply Planning Data'!D234,'Shipments data'!A:A,'Supply Planning Data'!A234,'Shipments data'!O:O,'Supply Planning Data'!C234,'Shipments data'!F:F,"Planned")</f>
        <v>0</v>
      </c>
      <c r="P234" s="70">
        <f>SUMIFS('Shipments data'!G:G,'Shipments data'!E:E,'Supply Planning Data'!D234,'Shipments data'!A:A,'Supply Planning Data'!A234,'Shipments data'!F:F,"Shipped",'Shipments data'!H:H,"&lt;"&amp;'Supply Planning Data'!C249,'Shipments data'!S:S,"&lt;"&amp;'Supply Planning Data'!C249)</f>
        <v>0</v>
      </c>
      <c r="Q234" s="70">
        <f t="shared" si="72"/>
        <v>0</v>
      </c>
      <c r="R234" s="70">
        <f t="shared" si="62"/>
        <v>0</v>
      </c>
      <c r="S234" s="53"/>
      <c r="T234" s="73">
        <f t="shared" si="66"/>
        <v>400000</v>
      </c>
      <c r="U234" s="71"/>
      <c r="V234" s="63"/>
      <c r="W234" s="73">
        <f t="shared" si="67"/>
        <v>0</v>
      </c>
      <c r="X234" s="74"/>
      <c r="Y234" s="73">
        <f t="shared" si="63"/>
        <v>400000</v>
      </c>
      <c r="Z234" s="53"/>
      <c r="AA234" s="73">
        <f t="shared" si="68"/>
        <v>400000</v>
      </c>
      <c r="AB234" s="71"/>
      <c r="AC234" s="63"/>
      <c r="AD234" s="73">
        <f t="shared" si="69"/>
        <v>0</v>
      </c>
      <c r="AE234" s="74"/>
      <c r="AF234" s="75">
        <f t="shared" si="64"/>
        <v>400000</v>
      </c>
    </row>
    <row r="235" spans="1:32" hidden="1" x14ac:dyDescent="0.35">
      <c r="A235" s="58" t="str">
        <f>Start!C$9</f>
        <v>Niger (the)</v>
      </c>
      <c r="B235" s="69" t="str">
        <f>VLOOKUP(A235,list!B:C,2,FALSE)</f>
        <v>NER</v>
      </c>
      <c r="C235" s="60">
        <f t="shared" si="71"/>
        <v>44652</v>
      </c>
      <c r="D235" s="59" t="str">
        <f>IF(Start!$B$24="","",Start!$B$24)</f>
        <v/>
      </c>
      <c r="E235" s="59" t="str">
        <f>IFERROR(VLOOKUP(D235,Start!B$15:C$30,2,FALSE),"")</f>
        <v/>
      </c>
      <c r="F235" s="62">
        <f t="shared" si="60"/>
        <v>0</v>
      </c>
      <c r="G235" s="61"/>
      <c r="H235" s="61"/>
      <c r="I235" s="62">
        <f t="shared" si="61"/>
        <v>0</v>
      </c>
      <c r="J235" s="63">
        <v>0.140531385173225</v>
      </c>
      <c r="K235" s="64">
        <f t="shared" si="65"/>
        <v>0</v>
      </c>
      <c r="L235" s="64">
        <f t="shared" si="70"/>
        <v>0</v>
      </c>
      <c r="M235" s="71"/>
      <c r="N235" s="70">
        <f>SUMIFS('Shipments data'!G:G,'Shipments data'!E:E,'Supply Planning Data'!D235,'Shipments data'!A:A,'Supply Planning Data'!A235,'Shipments data'!O:O,'Supply Planning Data'!C235,'Shipments data'!F:F,"Shipped")</f>
        <v>0</v>
      </c>
      <c r="O235" s="72">
        <f>SUMIFS('Shipments data'!G:G,'Shipments data'!E:E,'Supply Planning Data'!D235,'Shipments data'!A:A,'Supply Planning Data'!A235,'Shipments data'!O:O,'Supply Planning Data'!C235,'Shipments data'!F:F,"Planned")</f>
        <v>0</v>
      </c>
      <c r="P235" s="70">
        <f>SUMIFS('Shipments data'!G:G,'Shipments data'!E:E,'Supply Planning Data'!D235,'Shipments data'!A:A,'Supply Planning Data'!A235,'Shipments data'!F:F,"Shipped",'Shipments data'!H:H,"&lt;"&amp;'Supply Planning Data'!C250,'Shipments data'!S:S,"&lt;"&amp;'Supply Planning Data'!C250)</f>
        <v>0</v>
      </c>
      <c r="Q235" s="70">
        <f t="shared" si="72"/>
        <v>0</v>
      </c>
      <c r="R235" s="70">
        <f t="shared" si="62"/>
        <v>0</v>
      </c>
      <c r="S235" s="53"/>
      <c r="T235" s="73">
        <f t="shared" si="66"/>
        <v>0</v>
      </c>
      <c r="U235" s="71"/>
      <c r="V235" s="63"/>
      <c r="W235" s="73">
        <f t="shared" si="67"/>
        <v>0</v>
      </c>
      <c r="X235" s="74"/>
      <c r="Y235" s="73">
        <f t="shared" si="63"/>
        <v>0</v>
      </c>
      <c r="Z235" s="53"/>
      <c r="AA235" s="73">
        <f t="shared" si="68"/>
        <v>0</v>
      </c>
      <c r="AB235" s="71"/>
      <c r="AC235" s="63"/>
      <c r="AD235" s="73">
        <f t="shared" si="69"/>
        <v>0</v>
      </c>
      <c r="AE235" s="74"/>
      <c r="AF235" s="75">
        <f t="shared" si="64"/>
        <v>0</v>
      </c>
    </row>
    <row r="236" spans="1:32" hidden="1" x14ac:dyDescent="0.35">
      <c r="A236" s="58" t="str">
        <f>Start!C$9</f>
        <v>Niger (the)</v>
      </c>
      <c r="B236" s="69" t="str">
        <f>VLOOKUP(A236,list!B:C,2,FALSE)</f>
        <v>NER</v>
      </c>
      <c r="C236" s="60">
        <f t="shared" si="71"/>
        <v>44652</v>
      </c>
      <c r="D236" s="69" t="str">
        <f>IF(Start!$B$25="","",Start!$B$25)</f>
        <v/>
      </c>
      <c r="E236" s="69" t="str">
        <f>IFERROR(VLOOKUP(D236,Start!B$15:C$30,2,FALSE),"")</f>
        <v/>
      </c>
      <c r="F236" s="62">
        <f t="shared" si="60"/>
        <v>0</v>
      </c>
      <c r="G236" s="61"/>
      <c r="H236" s="61"/>
      <c r="I236" s="62">
        <f t="shared" si="61"/>
        <v>0</v>
      </c>
      <c r="J236" s="63">
        <v>0.140994726023811</v>
      </c>
      <c r="K236" s="64">
        <f t="shared" si="65"/>
        <v>0</v>
      </c>
      <c r="L236" s="64">
        <f t="shared" si="70"/>
        <v>0</v>
      </c>
      <c r="M236" s="71"/>
      <c r="N236" s="70">
        <f>SUMIFS('Shipments data'!G:G,'Shipments data'!E:E,'Supply Planning Data'!D236,'Shipments data'!A:A,'Supply Planning Data'!A236,'Shipments data'!O:O,'Supply Planning Data'!C236,'Shipments data'!F:F,"Shipped")</f>
        <v>0</v>
      </c>
      <c r="O236" s="72">
        <f>SUMIFS('Shipments data'!G:G,'Shipments data'!E:E,'Supply Planning Data'!D236,'Shipments data'!A:A,'Supply Planning Data'!A236,'Shipments data'!O:O,'Supply Planning Data'!C236,'Shipments data'!F:F,"Planned")</f>
        <v>0</v>
      </c>
      <c r="P236" s="70">
        <f>SUMIFS('Shipments data'!G:G,'Shipments data'!E:E,'Supply Planning Data'!D236,'Shipments data'!A:A,'Supply Planning Data'!A236,'Shipments data'!F:F,"Shipped",'Shipments data'!H:H,"&lt;"&amp;'Supply Planning Data'!C251,'Shipments data'!S:S,"&lt;"&amp;'Supply Planning Data'!C251)</f>
        <v>0</v>
      </c>
      <c r="Q236" s="70">
        <f t="shared" si="72"/>
        <v>0</v>
      </c>
      <c r="R236" s="70">
        <f t="shared" si="62"/>
        <v>0</v>
      </c>
      <c r="S236" s="53"/>
      <c r="T236" s="73">
        <f t="shared" si="66"/>
        <v>0</v>
      </c>
      <c r="U236" s="71"/>
      <c r="V236" s="63"/>
      <c r="W236" s="73">
        <f t="shared" si="67"/>
        <v>0</v>
      </c>
      <c r="X236" s="74"/>
      <c r="Y236" s="73">
        <f t="shared" si="63"/>
        <v>0</v>
      </c>
      <c r="Z236" s="53"/>
      <c r="AA236" s="73">
        <f t="shared" si="68"/>
        <v>0</v>
      </c>
      <c r="AB236" s="71"/>
      <c r="AC236" s="63"/>
      <c r="AD236" s="73">
        <f t="shared" si="69"/>
        <v>0</v>
      </c>
      <c r="AE236" s="74"/>
      <c r="AF236" s="75">
        <f t="shared" si="64"/>
        <v>0</v>
      </c>
    </row>
    <row r="237" spans="1:32" hidden="1" x14ac:dyDescent="0.35">
      <c r="A237" s="58" t="str">
        <f>Start!C$9</f>
        <v>Niger (the)</v>
      </c>
      <c r="B237" s="69" t="str">
        <f>VLOOKUP(A237,list!B:C,2,FALSE)</f>
        <v>NER</v>
      </c>
      <c r="C237" s="60">
        <f t="shared" si="71"/>
        <v>44652</v>
      </c>
      <c r="D237" s="59" t="str">
        <f>IF(Start!$B$26="","",Start!$B$26)</f>
        <v/>
      </c>
      <c r="E237" s="59" t="str">
        <f>IFERROR(VLOOKUP(D237,Start!B$15:C$30,2,FALSE),"")</f>
        <v/>
      </c>
      <c r="F237" s="62">
        <f t="shared" si="60"/>
        <v>0</v>
      </c>
      <c r="G237" s="61"/>
      <c r="H237" s="61"/>
      <c r="I237" s="62">
        <f t="shared" si="61"/>
        <v>0</v>
      </c>
      <c r="J237" s="63">
        <v>0.14145806687439799</v>
      </c>
      <c r="K237" s="64">
        <f t="shared" si="65"/>
        <v>0</v>
      </c>
      <c r="L237" s="64">
        <f t="shared" si="70"/>
        <v>0</v>
      </c>
      <c r="M237" s="71"/>
      <c r="N237" s="70">
        <f>SUMIFS('Shipments data'!G:G,'Shipments data'!E:E,'Supply Planning Data'!D237,'Shipments data'!A:A,'Supply Planning Data'!A237,'Shipments data'!O:O,'Supply Planning Data'!C237,'Shipments data'!F:F,"Shipped")</f>
        <v>0</v>
      </c>
      <c r="O237" s="72">
        <f>SUMIFS('Shipments data'!G:G,'Shipments data'!E:E,'Supply Planning Data'!D237,'Shipments data'!A:A,'Supply Planning Data'!A237,'Shipments data'!O:O,'Supply Planning Data'!C237,'Shipments data'!F:F,"Planned")</f>
        <v>0</v>
      </c>
      <c r="P237" s="70">
        <f>SUMIFS('Shipments data'!G:G,'Shipments data'!E:E,'Supply Planning Data'!D237,'Shipments data'!A:A,'Supply Planning Data'!A237,'Shipments data'!F:F,"Shipped",'Shipments data'!H:H,"&lt;"&amp;'Supply Planning Data'!C252,'Shipments data'!S:S,"&lt;"&amp;'Supply Planning Data'!C252)</f>
        <v>0</v>
      </c>
      <c r="Q237" s="70">
        <f t="shared" si="72"/>
        <v>0</v>
      </c>
      <c r="R237" s="70">
        <f t="shared" si="62"/>
        <v>0</v>
      </c>
      <c r="S237" s="53"/>
      <c r="T237" s="73">
        <f t="shared" si="66"/>
        <v>0</v>
      </c>
      <c r="U237" s="71"/>
      <c r="V237" s="63"/>
      <c r="W237" s="73">
        <f t="shared" si="67"/>
        <v>0</v>
      </c>
      <c r="X237" s="74"/>
      <c r="Y237" s="73">
        <f t="shared" si="63"/>
        <v>0</v>
      </c>
      <c r="Z237" s="53"/>
      <c r="AA237" s="73">
        <f t="shared" si="68"/>
        <v>0</v>
      </c>
      <c r="AB237" s="71"/>
      <c r="AC237" s="63"/>
      <c r="AD237" s="73">
        <f t="shared" si="69"/>
        <v>0</v>
      </c>
      <c r="AE237" s="74"/>
      <c r="AF237" s="75">
        <f t="shared" si="64"/>
        <v>0</v>
      </c>
    </row>
    <row r="238" spans="1:32" hidden="1" x14ac:dyDescent="0.35">
      <c r="A238" s="58" t="str">
        <f>Start!C$9</f>
        <v>Niger (the)</v>
      </c>
      <c r="B238" s="69" t="str">
        <f>VLOOKUP(A238,list!B:C,2,FALSE)</f>
        <v>NER</v>
      </c>
      <c r="C238" s="60">
        <f t="shared" si="71"/>
        <v>44652</v>
      </c>
      <c r="D238" s="69" t="str">
        <f>IF(Start!$B$27="","",Start!$B$27)</f>
        <v/>
      </c>
      <c r="E238" s="69" t="str">
        <f>IFERROR(VLOOKUP(D238,Start!B$15:C$30,2,FALSE),"")</f>
        <v/>
      </c>
      <c r="F238" s="62">
        <f t="shared" si="60"/>
        <v>0</v>
      </c>
      <c r="G238" s="61"/>
      <c r="H238" s="61"/>
      <c r="I238" s="62">
        <f t="shared" si="61"/>
        <v>0</v>
      </c>
      <c r="J238" s="63">
        <v>0.14192140772498499</v>
      </c>
      <c r="K238" s="64">
        <f t="shared" si="65"/>
        <v>0</v>
      </c>
      <c r="L238" s="64">
        <f t="shared" si="70"/>
        <v>0</v>
      </c>
      <c r="M238" s="71"/>
      <c r="N238" s="70">
        <f>SUMIFS('Shipments data'!G:G,'Shipments data'!E:E,'Supply Planning Data'!D238,'Shipments data'!A:A,'Supply Planning Data'!A238,'Shipments data'!O:O,'Supply Planning Data'!C238,'Shipments data'!F:F,"Shipped")</f>
        <v>0</v>
      </c>
      <c r="O238" s="72">
        <f>SUMIFS('Shipments data'!G:G,'Shipments data'!E:E,'Supply Planning Data'!D238,'Shipments data'!A:A,'Supply Planning Data'!A238,'Shipments data'!O:O,'Supply Planning Data'!C238,'Shipments data'!F:F,"Planned")</f>
        <v>0</v>
      </c>
      <c r="P238" s="70">
        <f>SUMIFS('Shipments data'!G:G,'Shipments data'!E:E,'Supply Planning Data'!D238,'Shipments data'!A:A,'Supply Planning Data'!A238,'Shipments data'!F:F,"Shipped",'Shipments data'!H:H,"&lt;"&amp;'Supply Planning Data'!C253,'Shipments data'!S:S,"&lt;"&amp;'Supply Planning Data'!C253)</f>
        <v>0</v>
      </c>
      <c r="Q238" s="70">
        <f t="shared" si="72"/>
        <v>0</v>
      </c>
      <c r="R238" s="70">
        <f t="shared" si="62"/>
        <v>0</v>
      </c>
      <c r="S238" s="53"/>
      <c r="T238" s="73">
        <f t="shared" si="66"/>
        <v>0</v>
      </c>
      <c r="U238" s="71"/>
      <c r="V238" s="63"/>
      <c r="W238" s="73">
        <f t="shared" si="67"/>
        <v>0</v>
      </c>
      <c r="X238" s="74"/>
      <c r="Y238" s="73">
        <f t="shared" si="63"/>
        <v>0</v>
      </c>
      <c r="Z238" s="53"/>
      <c r="AA238" s="73">
        <f t="shared" si="68"/>
        <v>0</v>
      </c>
      <c r="AB238" s="71"/>
      <c r="AC238" s="63"/>
      <c r="AD238" s="73">
        <f t="shared" si="69"/>
        <v>0</v>
      </c>
      <c r="AE238" s="74"/>
      <c r="AF238" s="75">
        <f t="shared" si="64"/>
        <v>0</v>
      </c>
    </row>
    <row r="239" spans="1:32" hidden="1" x14ac:dyDescent="0.35">
      <c r="A239" s="58" t="str">
        <f>Start!C$9</f>
        <v>Niger (the)</v>
      </c>
      <c r="B239" s="69" t="str">
        <f>VLOOKUP(A239,list!B:C,2,FALSE)</f>
        <v>NER</v>
      </c>
      <c r="C239" s="60">
        <f t="shared" si="71"/>
        <v>44652</v>
      </c>
      <c r="D239" s="59" t="str">
        <f>IF(Start!$B$28="","",Start!$B$28)</f>
        <v/>
      </c>
      <c r="E239" s="59" t="str">
        <f>IFERROR(VLOOKUP(D239,Start!B$15:C$30,2,FALSE),"")</f>
        <v/>
      </c>
      <c r="F239" s="62">
        <f t="shared" ref="F239:F302" si="73">R224</f>
        <v>0</v>
      </c>
      <c r="G239" s="61"/>
      <c r="H239" s="61"/>
      <c r="I239" s="62">
        <f t="shared" ref="I239:I302" si="74">SUM(G239:H239)</f>
        <v>0</v>
      </c>
      <c r="J239" s="63">
        <v>0.14238474857557101</v>
      </c>
      <c r="K239" s="64">
        <f t="shared" si="65"/>
        <v>0</v>
      </c>
      <c r="L239" s="64">
        <f t="shared" si="70"/>
        <v>0</v>
      </c>
      <c r="M239" s="71"/>
      <c r="N239" s="70">
        <f>SUMIFS('Shipments data'!G:G,'Shipments data'!E:E,'Supply Planning Data'!D239,'Shipments data'!A:A,'Supply Planning Data'!A239,'Shipments data'!O:O,'Supply Planning Data'!C239,'Shipments data'!F:F,"Shipped")</f>
        <v>0</v>
      </c>
      <c r="O239" s="72">
        <f>SUMIFS('Shipments data'!G:G,'Shipments data'!E:E,'Supply Planning Data'!D239,'Shipments data'!A:A,'Supply Planning Data'!A239,'Shipments data'!O:O,'Supply Planning Data'!C239,'Shipments data'!F:F,"Planned")</f>
        <v>0</v>
      </c>
      <c r="P239" s="70">
        <f>SUMIFS('Shipments data'!G:G,'Shipments data'!E:E,'Supply Planning Data'!D239,'Shipments data'!A:A,'Supply Planning Data'!A239,'Shipments data'!F:F,"Shipped",'Shipments data'!H:H,"&lt;"&amp;'Supply Planning Data'!C254,'Shipments data'!S:S,"&lt;"&amp;'Supply Planning Data'!C254)</f>
        <v>0</v>
      </c>
      <c r="Q239" s="70">
        <f t="shared" si="72"/>
        <v>0</v>
      </c>
      <c r="R239" s="70">
        <f t="shared" ref="R239:R302" si="75">IF(F239-L239+M239+N239-Q239&lt;0,0,F239-L239+M239+N239-Q239)</f>
        <v>0</v>
      </c>
      <c r="S239" s="53"/>
      <c r="T239" s="73">
        <f t="shared" si="66"/>
        <v>0</v>
      </c>
      <c r="U239" s="71"/>
      <c r="V239" s="63"/>
      <c r="W239" s="73">
        <f t="shared" si="67"/>
        <v>0</v>
      </c>
      <c r="X239" s="74"/>
      <c r="Y239" s="73">
        <f t="shared" ref="Y239:Y302" si="76">IF($T239+$X239-$W239&lt;0,0,$T239+$X239-$W239)</f>
        <v>0</v>
      </c>
      <c r="Z239" s="53"/>
      <c r="AA239" s="73">
        <f t="shared" si="68"/>
        <v>0</v>
      </c>
      <c r="AB239" s="71"/>
      <c r="AC239" s="63"/>
      <c r="AD239" s="73">
        <f t="shared" si="69"/>
        <v>0</v>
      </c>
      <c r="AE239" s="74"/>
      <c r="AF239" s="75">
        <f t="shared" ref="AF239:AF302" si="77">IF($T239+$X239-$W239&lt;0,0,$T239+$X239-$W239)</f>
        <v>0</v>
      </c>
    </row>
    <row r="240" spans="1:32" hidden="1" x14ac:dyDescent="0.35">
      <c r="A240" s="58" t="str">
        <f>Start!C$9</f>
        <v>Niger (the)</v>
      </c>
      <c r="B240" s="69" t="str">
        <f>VLOOKUP(A240,list!B:C,2,FALSE)</f>
        <v>NER</v>
      </c>
      <c r="C240" s="60">
        <f t="shared" si="71"/>
        <v>44652</v>
      </c>
      <c r="D240" s="69" t="str">
        <f>IF(Start!$B$29="","",Start!$B$29)</f>
        <v/>
      </c>
      <c r="E240" s="69" t="str">
        <f>IFERROR(VLOOKUP(D240,Start!B$15:C$30,2,FALSE),"")</f>
        <v/>
      </c>
      <c r="F240" s="62">
        <f t="shared" si="73"/>
        <v>0</v>
      </c>
      <c r="G240" s="61"/>
      <c r="H240" s="61"/>
      <c r="I240" s="62">
        <f t="shared" si="74"/>
        <v>0</v>
      </c>
      <c r="J240" s="63">
        <v>0.14284808942615801</v>
      </c>
      <c r="K240" s="64">
        <f t="shared" si="65"/>
        <v>0</v>
      </c>
      <c r="L240" s="64">
        <f t="shared" si="70"/>
        <v>0</v>
      </c>
      <c r="M240" s="71"/>
      <c r="N240" s="70">
        <f>SUMIFS('Shipments data'!G:G,'Shipments data'!E:E,'Supply Planning Data'!D240,'Shipments data'!A:A,'Supply Planning Data'!A240,'Shipments data'!O:O,'Supply Planning Data'!C240,'Shipments data'!F:F,"Shipped")</f>
        <v>0</v>
      </c>
      <c r="O240" s="72">
        <f>SUMIFS('Shipments data'!G:G,'Shipments data'!E:E,'Supply Planning Data'!D240,'Shipments data'!A:A,'Supply Planning Data'!A240,'Shipments data'!O:O,'Supply Planning Data'!C240,'Shipments data'!F:F,"Planned")</f>
        <v>0</v>
      </c>
      <c r="P240" s="70">
        <f>SUMIFS('Shipments data'!G:G,'Shipments data'!E:E,'Supply Planning Data'!D240,'Shipments data'!A:A,'Supply Planning Data'!A240,'Shipments data'!F:F,"Shipped",'Shipments data'!H:H,"&lt;"&amp;'Supply Planning Data'!C255,'Shipments data'!S:S,"&lt;"&amp;'Supply Planning Data'!C255)</f>
        <v>0</v>
      </c>
      <c r="Q240" s="70">
        <f t="shared" si="72"/>
        <v>0</v>
      </c>
      <c r="R240" s="70">
        <f t="shared" si="75"/>
        <v>0</v>
      </c>
      <c r="S240" s="53"/>
      <c r="T240" s="73">
        <f t="shared" si="66"/>
        <v>0</v>
      </c>
      <c r="U240" s="71"/>
      <c r="V240" s="63"/>
      <c r="W240" s="73">
        <f t="shared" si="67"/>
        <v>0</v>
      </c>
      <c r="X240" s="74"/>
      <c r="Y240" s="73">
        <f t="shared" si="76"/>
        <v>0</v>
      </c>
      <c r="Z240" s="53"/>
      <c r="AA240" s="73">
        <f t="shared" si="68"/>
        <v>0</v>
      </c>
      <c r="AB240" s="71"/>
      <c r="AC240" s="63"/>
      <c r="AD240" s="73">
        <f t="shared" si="69"/>
        <v>0</v>
      </c>
      <c r="AE240" s="74"/>
      <c r="AF240" s="75">
        <f t="shared" si="77"/>
        <v>0</v>
      </c>
    </row>
    <row r="241" spans="1:32" hidden="1" x14ac:dyDescent="0.35">
      <c r="A241" s="76" t="str">
        <f>Start!C$9</f>
        <v>Niger (the)</v>
      </c>
      <c r="B241" s="77" t="str">
        <f>VLOOKUP(A241,list!B:C,2,FALSE)</f>
        <v>NER</v>
      </c>
      <c r="C241" s="60">
        <f t="shared" si="71"/>
        <v>44652</v>
      </c>
      <c r="D241" s="59" t="str">
        <f>IF(Start!$B$30="","",Start!$B$30)</f>
        <v/>
      </c>
      <c r="E241" s="59" t="str">
        <f>IFERROR(VLOOKUP(D241,Start!B$15:C$30,2,FALSE),"")</f>
        <v/>
      </c>
      <c r="F241" s="62">
        <f t="shared" si="73"/>
        <v>0</v>
      </c>
      <c r="G241" s="61"/>
      <c r="H241" s="61"/>
      <c r="I241" s="62">
        <f t="shared" si="74"/>
        <v>0</v>
      </c>
      <c r="J241" s="63">
        <v>0.14331143027674501</v>
      </c>
      <c r="K241" s="64">
        <f t="shared" si="65"/>
        <v>0</v>
      </c>
      <c r="L241" s="64">
        <f t="shared" si="70"/>
        <v>0</v>
      </c>
      <c r="M241" s="71"/>
      <c r="N241" s="70">
        <f>SUMIFS('Shipments data'!G:G,'Shipments data'!E:E,'Supply Planning Data'!D241,'Shipments data'!A:A,'Supply Planning Data'!A241,'Shipments data'!O:O,'Supply Planning Data'!C241,'Shipments data'!F:F,"Shipped")</f>
        <v>0</v>
      </c>
      <c r="O241" s="72">
        <f>SUMIFS('Shipments data'!G:G,'Shipments data'!E:E,'Supply Planning Data'!D241,'Shipments data'!A:A,'Supply Planning Data'!A241,'Shipments data'!O:O,'Supply Planning Data'!C241,'Shipments data'!F:F,"Planned")</f>
        <v>0</v>
      </c>
      <c r="P241" s="70">
        <f>SUMIFS('Shipments data'!G:G,'Shipments data'!E:E,'Supply Planning Data'!D241,'Shipments data'!A:A,'Supply Planning Data'!A241,'Shipments data'!F:F,"Shipped",'Shipments data'!H:H,"&lt;"&amp;'Supply Planning Data'!C256,'Shipments data'!S:S,"&lt;"&amp;'Supply Planning Data'!C256)</f>
        <v>0</v>
      </c>
      <c r="Q241" s="70">
        <f t="shared" si="72"/>
        <v>0</v>
      </c>
      <c r="R241" s="70">
        <f t="shared" si="75"/>
        <v>0</v>
      </c>
      <c r="S241" s="53"/>
      <c r="T241" s="73">
        <f t="shared" si="66"/>
        <v>0</v>
      </c>
      <c r="U241" s="71"/>
      <c r="V241" s="63"/>
      <c r="W241" s="73">
        <f t="shared" si="67"/>
        <v>0</v>
      </c>
      <c r="X241" s="74"/>
      <c r="Y241" s="73">
        <f t="shared" si="76"/>
        <v>0</v>
      </c>
      <c r="Z241" s="53"/>
      <c r="AA241" s="73">
        <f t="shared" si="68"/>
        <v>0</v>
      </c>
      <c r="AB241" s="71"/>
      <c r="AC241" s="63"/>
      <c r="AD241" s="73">
        <f t="shared" si="69"/>
        <v>0</v>
      </c>
      <c r="AE241" s="74"/>
      <c r="AF241" s="75">
        <f t="shared" si="77"/>
        <v>0</v>
      </c>
    </row>
    <row r="242" spans="1:32" x14ac:dyDescent="0.35">
      <c r="A242" s="35" t="str">
        <f>Start!C$9</f>
        <v>Niger (the)</v>
      </c>
      <c r="B242" s="36" t="str">
        <f>VLOOKUP(A242,list!B:C,2,FALSE)</f>
        <v>NER</v>
      </c>
      <c r="C242" s="78">
        <f t="shared" si="71"/>
        <v>44682</v>
      </c>
      <c r="D242" s="36" t="str">
        <f>IF(Start!$B$16="","",Start!$B$16)</f>
        <v>Pfizer</v>
      </c>
      <c r="E242" s="36" t="str">
        <f>IFERROR(VLOOKUP(D242,Start!B$15:C$30,2,FALSE),"")</f>
        <v>Yes</v>
      </c>
      <c r="F242" s="39">
        <f t="shared" si="73"/>
        <v>0</v>
      </c>
      <c r="G242" s="38">
        <v>45949.729863572225</v>
      </c>
      <c r="H242" s="38">
        <v>14802.737560252101</v>
      </c>
      <c r="I242" s="39">
        <f t="shared" si="74"/>
        <v>60752.467423824324</v>
      </c>
      <c r="J242" s="40">
        <v>0.143774771127331</v>
      </c>
      <c r="K242" s="41">
        <f t="shared" si="65"/>
        <v>8734.6720992809751</v>
      </c>
      <c r="L242" s="41">
        <f t="shared" si="70"/>
        <v>69487.139523105303</v>
      </c>
      <c r="M242" s="38"/>
      <c r="N242" s="41">
        <f>SUMIFS('Shipments data'!G:G,'Shipments data'!E:E,'Supply Planning Data'!D242,'Shipments data'!A:A,'Supply Planning Data'!A242,'Shipments data'!O:O,'Supply Planning Data'!C242,'Shipments data'!F:F,"Shipped")</f>
        <v>0</v>
      </c>
      <c r="O242" s="42">
        <f>SUMIFS('Shipments data'!G:G,'Shipments data'!E:E,'Supply Planning Data'!D242,'Shipments data'!A:A,'Supply Planning Data'!A242,'Shipments data'!O:O,'Supply Planning Data'!C242,'Shipments data'!F:F,"Planned")</f>
        <v>0</v>
      </c>
      <c r="P242" s="41">
        <f>SUMIFS('Shipments data'!G:G,'Shipments data'!E:E,'Supply Planning Data'!D242,'Shipments data'!A:A,'Supply Planning Data'!A242,'Shipments data'!F:F,"Shipped",'Shipments data'!H:H,"&lt;"&amp;'Supply Planning Data'!C257,'Shipments data'!S:S,"&lt;"&amp;'Supply Planning Data'!C257)</f>
        <v>0</v>
      </c>
      <c r="Q242" s="41">
        <f t="shared" si="72"/>
        <v>0</v>
      </c>
      <c r="R242" s="41">
        <f t="shared" si="75"/>
        <v>0</v>
      </c>
      <c r="S242" s="66"/>
      <c r="T242" s="39">
        <f t="shared" si="66"/>
        <v>200000</v>
      </c>
      <c r="U242" s="38"/>
      <c r="V242" s="40"/>
      <c r="W242" s="39">
        <f t="shared" si="67"/>
        <v>0</v>
      </c>
      <c r="X242" s="44"/>
      <c r="Y242" s="39">
        <f t="shared" si="76"/>
        <v>200000</v>
      </c>
      <c r="Z242" s="66"/>
      <c r="AA242" s="39">
        <f t="shared" si="68"/>
        <v>200000</v>
      </c>
      <c r="AB242" s="38"/>
      <c r="AC242" s="40"/>
      <c r="AD242" s="39">
        <f t="shared" si="69"/>
        <v>0</v>
      </c>
      <c r="AE242" s="44"/>
      <c r="AF242" s="45">
        <f t="shared" si="77"/>
        <v>200000</v>
      </c>
    </row>
    <row r="243" spans="1:32" x14ac:dyDescent="0.35">
      <c r="A243" s="47" t="str">
        <f>Start!C$9</f>
        <v>Niger (the)</v>
      </c>
      <c r="B243" s="48" t="str">
        <f>VLOOKUP(A243,list!B:C,2,FALSE)</f>
        <v>NER</v>
      </c>
      <c r="C243" s="78">
        <f t="shared" si="71"/>
        <v>44682</v>
      </c>
      <c r="D243" s="36" t="str">
        <f>IF(Start!$B$17="","",Start!$B$17)</f>
        <v>Moderna</v>
      </c>
      <c r="E243" s="36" t="str">
        <f>IFERROR(VLOOKUP(D243,Start!B$15:C$30,2,FALSE),"")</f>
        <v>Yes</v>
      </c>
      <c r="F243" s="39">
        <f t="shared" si="73"/>
        <v>0</v>
      </c>
      <c r="G243" s="38">
        <v>55139.67583628666</v>
      </c>
      <c r="H243" s="50">
        <v>14834.270596959601</v>
      </c>
      <c r="I243" s="39">
        <f t="shared" si="74"/>
        <v>69973.946433246267</v>
      </c>
      <c r="J243" s="40">
        <v>0.144238111977918</v>
      </c>
      <c r="K243" s="41">
        <f t="shared" si="65"/>
        <v>10092.909921175411</v>
      </c>
      <c r="L243" s="41">
        <f t="shared" si="70"/>
        <v>80066.856354421674</v>
      </c>
      <c r="M243" s="50"/>
      <c r="N243" s="51">
        <f>SUMIFS('Shipments data'!G:G,'Shipments data'!E:E,'Supply Planning Data'!D243,'Shipments data'!A:A,'Supply Planning Data'!A243,'Shipments data'!O:O,'Supply Planning Data'!C243,'Shipments data'!F:F,"Shipped")</f>
        <v>0</v>
      </c>
      <c r="O243" s="52">
        <f>SUMIFS('Shipments data'!G:G,'Shipments data'!E:E,'Supply Planning Data'!D243,'Shipments data'!A:A,'Supply Planning Data'!A243,'Shipments data'!O:O,'Supply Planning Data'!C243,'Shipments data'!F:F,"Planned")</f>
        <v>0</v>
      </c>
      <c r="P243" s="51">
        <f>SUMIFS('Shipments data'!G:G,'Shipments data'!E:E,'Supply Planning Data'!D243,'Shipments data'!A:A,'Supply Planning Data'!A243,'Shipments data'!F:F,"Shipped",'Shipments data'!H:H,"&lt;"&amp;'Supply Planning Data'!C258,'Shipments data'!S:S,"&lt;"&amp;'Supply Planning Data'!C258)</f>
        <v>0</v>
      </c>
      <c r="Q243" s="51">
        <f t="shared" si="72"/>
        <v>0</v>
      </c>
      <c r="R243" s="51">
        <f t="shared" si="75"/>
        <v>0</v>
      </c>
      <c r="S243" s="53"/>
      <c r="T243" s="54">
        <f t="shared" si="66"/>
        <v>300000</v>
      </c>
      <c r="U243" s="50"/>
      <c r="V243" s="40"/>
      <c r="W243" s="54">
        <f t="shared" si="67"/>
        <v>0</v>
      </c>
      <c r="X243" s="55"/>
      <c r="Y243" s="54">
        <f t="shared" si="76"/>
        <v>300000</v>
      </c>
      <c r="Z243" s="53"/>
      <c r="AA243" s="54">
        <f t="shared" si="68"/>
        <v>300000</v>
      </c>
      <c r="AB243" s="50"/>
      <c r="AC243" s="40"/>
      <c r="AD243" s="54">
        <f t="shared" si="69"/>
        <v>0</v>
      </c>
      <c r="AE243" s="55"/>
      <c r="AF243" s="79">
        <f t="shared" si="77"/>
        <v>300000</v>
      </c>
    </row>
    <row r="244" spans="1:32" x14ac:dyDescent="0.35">
      <c r="A244" s="47" t="str">
        <f>Start!C$9</f>
        <v>Niger (the)</v>
      </c>
      <c r="B244" s="48" t="str">
        <f>VLOOKUP(A244,list!B:C,2,FALSE)</f>
        <v>NER</v>
      </c>
      <c r="C244" s="78">
        <f t="shared" si="71"/>
        <v>44682</v>
      </c>
      <c r="D244" s="36" t="str">
        <f>IF(Start!$B$18="","",Start!$B$18)</f>
        <v>AstraZeneca</v>
      </c>
      <c r="E244" s="36" t="str">
        <f>IFERROR(VLOOKUP(D244,Start!B$15:C$30,2,FALSE),"")</f>
        <v>Yes</v>
      </c>
      <c r="F244" s="39">
        <f t="shared" si="73"/>
        <v>0</v>
      </c>
      <c r="G244" s="38">
        <v>64329.621809001103</v>
      </c>
      <c r="H244" s="50">
        <v>14865.803633667099</v>
      </c>
      <c r="I244" s="39">
        <f t="shared" si="74"/>
        <v>79195.425442668202</v>
      </c>
      <c r="J244" s="40">
        <v>0.144701452828505</v>
      </c>
      <c r="K244" s="41">
        <f t="shared" si="65"/>
        <v>11459.693118925637</v>
      </c>
      <c r="L244" s="41">
        <f t="shared" si="70"/>
        <v>90655.118561593845</v>
      </c>
      <c r="M244" s="50"/>
      <c r="N244" s="51">
        <f>SUMIFS('Shipments data'!G:G,'Shipments data'!E:E,'Supply Planning Data'!D244,'Shipments data'!A:A,'Supply Planning Data'!A244,'Shipments data'!O:O,'Supply Planning Data'!C244,'Shipments data'!F:F,"Shipped")</f>
        <v>0</v>
      </c>
      <c r="O244" s="52">
        <f>SUMIFS('Shipments data'!G:G,'Shipments data'!E:E,'Supply Planning Data'!D244,'Shipments data'!A:A,'Supply Planning Data'!A244,'Shipments data'!O:O,'Supply Planning Data'!C244,'Shipments data'!F:F,"Planned")</f>
        <v>0</v>
      </c>
      <c r="P244" s="51">
        <f>SUMIFS('Shipments data'!G:G,'Shipments data'!E:E,'Supply Planning Data'!D244,'Shipments data'!A:A,'Supply Planning Data'!A244,'Shipments data'!F:F,"Shipped",'Shipments data'!H:H,"&lt;"&amp;'Supply Planning Data'!C259,'Shipments data'!S:S,"&lt;"&amp;'Supply Planning Data'!C259)</f>
        <v>631600</v>
      </c>
      <c r="Q244" s="51">
        <f t="shared" si="72"/>
        <v>0</v>
      </c>
      <c r="R244" s="51">
        <f t="shared" si="75"/>
        <v>0</v>
      </c>
      <c r="S244" s="53"/>
      <c r="T244" s="54">
        <f t="shared" si="66"/>
        <v>400000</v>
      </c>
      <c r="U244" s="50"/>
      <c r="V244" s="40"/>
      <c r="W244" s="54">
        <f t="shared" si="67"/>
        <v>0</v>
      </c>
      <c r="X244" s="55"/>
      <c r="Y244" s="54">
        <f t="shared" si="76"/>
        <v>400000</v>
      </c>
      <c r="Z244" s="53"/>
      <c r="AA244" s="54">
        <f t="shared" si="68"/>
        <v>400000</v>
      </c>
      <c r="AB244" s="50"/>
      <c r="AC244" s="40"/>
      <c r="AD244" s="54">
        <f t="shared" si="69"/>
        <v>0</v>
      </c>
      <c r="AE244" s="55"/>
      <c r="AF244" s="79">
        <f t="shared" si="77"/>
        <v>400000</v>
      </c>
    </row>
    <row r="245" spans="1:32" x14ac:dyDescent="0.35">
      <c r="A245" s="47" t="str">
        <f>Start!C$9</f>
        <v>Niger (the)</v>
      </c>
      <c r="B245" s="48" t="str">
        <f>VLOOKUP(A245,list!B:C,2,FALSE)</f>
        <v>NER</v>
      </c>
      <c r="C245" s="78">
        <f t="shared" si="71"/>
        <v>44682</v>
      </c>
      <c r="D245" s="36" t="str">
        <f>IF(Start!$B$19="","",Start!$B$19)</f>
        <v>J&amp;J</v>
      </c>
      <c r="E245" s="36" t="str">
        <f>IFERROR(VLOOKUP(D245,Start!B$15:C$30,2,FALSE),"")</f>
        <v>Yes</v>
      </c>
      <c r="F245" s="39">
        <f t="shared" si="73"/>
        <v>0</v>
      </c>
      <c r="G245" s="38">
        <v>64329.621809001103</v>
      </c>
      <c r="H245" s="50">
        <v>14897.3366703745</v>
      </c>
      <c r="I245" s="39">
        <f t="shared" si="74"/>
        <v>79226.958479375608</v>
      </c>
      <c r="J245" s="40">
        <v>0.14516479367909099</v>
      </c>
      <c r="K245" s="41">
        <f t="shared" si="65"/>
        <v>11500.965081480468</v>
      </c>
      <c r="L245" s="41">
        <f t="shared" si="70"/>
        <v>90727.92356085607</v>
      </c>
      <c r="M245" s="50"/>
      <c r="N245" s="51">
        <f>SUMIFS('Shipments data'!G:G,'Shipments data'!E:E,'Supply Planning Data'!D245,'Shipments data'!A:A,'Supply Planning Data'!A245,'Shipments data'!O:O,'Supply Planning Data'!C245,'Shipments data'!F:F,"Shipped")</f>
        <v>0</v>
      </c>
      <c r="O245" s="52">
        <f>SUMIFS('Shipments data'!G:G,'Shipments data'!E:E,'Supply Planning Data'!D245,'Shipments data'!A:A,'Supply Planning Data'!A245,'Shipments data'!O:O,'Supply Planning Data'!C245,'Shipments data'!F:F,"Planned")</f>
        <v>0</v>
      </c>
      <c r="P245" s="51">
        <f>SUMIFS('Shipments data'!G:G,'Shipments data'!E:E,'Supply Planning Data'!D245,'Shipments data'!A:A,'Supply Planning Data'!A245,'Shipments data'!F:F,"Shipped",'Shipments data'!H:H,"&lt;"&amp;'Supply Planning Data'!C260,'Shipments data'!S:S,"&lt;"&amp;'Supply Planning Data'!C260)</f>
        <v>302400</v>
      </c>
      <c r="Q245" s="51">
        <f t="shared" si="72"/>
        <v>0</v>
      </c>
      <c r="R245" s="51">
        <f t="shared" si="75"/>
        <v>0</v>
      </c>
      <c r="S245" s="53"/>
      <c r="T245" s="54">
        <f t="shared" si="66"/>
        <v>400000</v>
      </c>
      <c r="U245" s="50"/>
      <c r="V245" s="40"/>
      <c r="W245" s="54">
        <f t="shared" si="67"/>
        <v>0</v>
      </c>
      <c r="X245" s="55"/>
      <c r="Y245" s="54">
        <f t="shared" si="76"/>
        <v>400000</v>
      </c>
      <c r="Z245" s="53"/>
      <c r="AA245" s="54">
        <f t="shared" si="68"/>
        <v>400000</v>
      </c>
      <c r="AB245" s="50"/>
      <c r="AC245" s="40"/>
      <c r="AD245" s="54">
        <f t="shared" si="69"/>
        <v>0</v>
      </c>
      <c r="AE245" s="55"/>
      <c r="AF245" s="79">
        <f t="shared" si="77"/>
        <v>400000</v>
      </c>
    </row>
    <row r="246" spans="1:32" x14ac:dyDescent="0.35">
      <c r="A246" s="47" t="str">
        <f>Start!C$9</f>
        <v>Niger (the)</v>
      </c>
      <c r="B246" s="48" t="str">
        <f>VLOOKUP(A246,list!B:C,2,FALSE)</f>
        <v>NER</v>
      </c>
      <c r="C246" s="78">
        <f t="shared" si="71"/>
        <v>44682</v>
      </c>
      <c r="D246" s="36" t="str">
        <f>IF(Start!$B$20="","",Start!$B$20)</f>
        <v>Sinopharm</v>
      </c>
      <c r="E246" s="36" t="str">
        <f>IFERROR(VLOOKUP(D246,Start!B$15:C$30,2,FALSE),"")</f>
        <v>Yes</v>
      </c>
      <c r="F246" s="39">
        <f>R231</f>
        <v>167506.15425818006</v>
      </c>
      <c r="G246" s="38">
        <v>64329.621809001103</v>
      </c>
      <c r="H246" s="50">
        <v>14928.869707082</v>
      </c>
      <c r="I246" s="39">
        <f t="shared" si="74"/>
        <v>79258.491516083101</v>
      </c>
      <c r="J246" s="40">
        <v>0.14562813452967799</v>
      </c>
      <c r="K246" s="41">
        <f t="shared" si="65"/>
        <v>11542.266265123491</v>
      </c>
      <c r="L246" s="41">
        <f t="shared" si="70"/>
        <v>90800.757781206587</v>
      </c>
      <c r="M246" s="50"/>
      <c r="N246" s="51">
        <f>SUMIFS('Shipments data'!G:G,'Shipments data'!E:E,'Supply Planning Data'!D246,'Shipments data'!A:A,'Supply Planning Data'!A246,'Shipments data'!O:O,'Supply Planning Data'!C246,'Shipments data'!F:F,"Shipped")</f>
        <v>0</v>
      </c>
      <c r="O246" s="52">
        <f>SUMIFS('Shipments data'!G:G,'Shipments data'!E:E,'Supply Planning Data'!D246,'Shipments data'!A:A,'Supply Planning Data'!A246,'Shipments data'!O:O,'Supply Planning Data'!C246,'Shipments data'!F:F,"Planned")</f>
        <v>0</v>
      </c>
      <c r="P246" s="51">
        <f>SUMIFS('Shipments data'!G:G,'Shipments data'!E:E,'Supply Planning Data'!D246,'Shipments data'!A:A,'Supply Planning Data'!A246,'Shipments data'!F:F,"Shipped",'Shipments data'!H:H,"&lt;"&amp;'Supply Planning Data'!C261,'Shipments data'!S:S,"&lt;"&amp;'Supply Planning Data'!C261)</f>
        <v>0</v>
      </c>
      <c r="Q246" s="51">
        <f t="shared" si="72"/>
        <v>0</v>
      </c>
      <c r="R246" s="51">
        <f t="shared" si="75"/>
        <v>76705.396476973474</v>
      </c>
      <c r="S246" s="53"/>
      <c r="T246" s="54">
        <f t="shared" si="66"/>
        <v>400000</v>
      </c>
      <c r="U246" s="50"/>
      <c r="V246" s="40"/>
      <c r="W246" s="54">
        <f t="shared" si="67"/>
        <v>0</v>
      </c>
      <c r="X246" s="55"/>
      <c r="Y246" s="54">
        <f t="shared" si="76"/>
        <v>400000</v>
      </c>
      <c r="Z246" s="53"/>
      <c r="AA246" s="54">
        <f t="shared" si="68"/>
        <v>400000</v>
      </c>
      <c r="AB246" s="50"/>
      <c r="AC246" s="40"/>
      <c r="AD246" s="54">
        <f t="shared" si="69"/>
        <v>0</v>
      </c>
      <c r="AE246" s="55"/>
      <c r="AF246" s="79">
        <f t="shared" si="77"/>
        <v>400000</v>
      </c>
    </row>
    <row r="247" spans="1:32" x14ac:dyDescent="0.35">
      <c r="A247" s="47" t="str">
        <f>Start!C$9</f>
        <v>Niger (the)</v>
      </c>
      <c r="B247" s="48" t="str">
        <f>VLOOKUP(A247,list!B:C,2,FALSE)</f>
        <v>NER</v>
      </c>
      <c r="C247" s="78">
        <f t="shared" si="71"/>
        <v>44682</v>
      </c>
      <c r="D247" s="36" t="str">
        <f>IF(Start!$B$21="","",Start!$B$21)</f>
        <v>Sinovac</v>
      </c>
      <c r="E247" s="36" t="str">
        <f>IFERROR(VLOOKUP(D247,Start!B$15:C$30,2,FALSE),"")</f>
        <v>Yes</v>
      </c>
      <c r="F247" s="39">
        <f t="shared" si="73"/>
        <v>0</v>
      </c>
      <c r="G247" s="38">
        <v>64329.621809001103</v>
      </c>
      <c r="H247" s="50">
        <v>14960.4027437894</v>
      </c>
      <c r="I247" s="39">
        <f t="shared" si="74"/>
        <v>79290.024552790506</v>
      </c>
      <c r="J247" s="40">
        <v>0.14609147538026401</v>
      </c>
      <c r="K247" s="41">
        <f t="shared" si="65"/>
        <v>11583.596669854523</v>
      </c>
      <c r="L247" s="41">
        <f t="shared" si="70"/>
        <v>90873.62122264503</v>
      </c>
      <c r="M247" s="50"/>
      <c r="N247" s="51">
        <f>SUMIFS('Shipments data'!G:G,'Shipments data'!E:E,'Supply Planning Data'!D247,'Shipments data'!A:A,'Supply Planning Data'!A247,'Shipments data'!O:O,'Supply Planning Data'!C247,'Shipments data'!F:F,"Shipped")</f>
        <v>0</v>
      </c>
      <c r="O247" s="52">
        <f>SUMIFS('Shipments data'!G:G,'Shipments data'!E:E,'Supply Planning Data'!D247,'Shipments data'!A:A,'Supply Planning Data'!A247,'Shipments data'!O:O,'Supply Planning Data'!C247,'Shipments data'!F:F,"Planned")</f>
        <v>0</v>
      </c>
      <c r="P247" s="51">
        <f>SUMIFS('Shipments data'!G:G,'Shipments data'!E:E,'Supply Planning Data'!D247,'Shipments data'!A:A,'Supply Planning Data'!A247,'Shipments data'!F:F,"Shipped",'Shipments data'!H:H,"&lt;"&amp;'Supply Planning Data'!C262,'Shipments data'!S:S,"&lt;"&amp;'Supply Planning Data'!C262)</f>
        <v>0</v>
      </c>
      <c r="Q247" s="51">
        <f t="shared" si="72"/>
        <v>0</v>
      </c>
      <c r="R247" s="51">
        <f t="shared" si="75"/>
        <v>0</v>
      </c>
      <c r="S247" s="53"/>
      <c r="T247" s="54">
        <f t="shared" si="66"/>
        <v>400000</v>
      </c>
      <c r="U247" s="50"/>
      <c r="V247" s="40"/>
      <c r="W247" s="54">
        <f t="shared" si="67"/>
        <v>0</v>
      </c>
      <c r="X247" s="55"/>
      <c r="Y247" s="54">
        <f t="shared" si="76"/>
        <v>400000</v>
      </c>
      <c r="Z247" s="53"/>
      <c r="AA247" s="54">
        <f t="shared" si="68"/>
        <v>400000</v>
      </c>
      <c r="AB247" s="50"/>
      <c r="AC247" s="40"/>
      <c r="AD247" s="54">
        <f t="shared" si="69"/>
        <v>0</v>
      </c>
      <c r="AE247" s="55"/>
      <c r="AF247" s="79">
        <f t="shared" si="77"/>
        <v>400000</v>
      </c>
    </row>
    <row r="248" spans="1:32" x14ac:dyDescent="0.35">
      <c r="A248" s="47" t="str">
        <f>Start!C$9</f>
        <v>Niger (the)</v>
      </c>
      <c r="B248" s="48" t="str">
        <f>VLOOKUP(A248,list!B:C,2,FALSE)</f>
        <v>NER</v>
      </c>
      <c r="C248" s="78">
        <f t="shared" si="71"/>
        <v>44682</v>
      </c>
      <c r="D248" s="36" t="str">
        <f>IF(Start!$B$22="","",Start!$B$22)</f>
        <v>Sputnik V</v>
      </c>
      <c r="E248" s="36" t="str">
        <f>IFERROR(VLOOKUP(D248,Start!B$15:C$30,2,FALSE),"")</f>
        <v>Yes</v>
      </c>
      <c r="F248" s="39">
        <f t="shared" si="73"/>
        <v>0</v>
      </c>
      <c r="G248" s="38">
        <v>64329.621809001103</v>
      </c>
      <c r="H248" s="50">
        <v>14991.9357804969</v>
      </c>
      <c r="I248" s="39">
        <f t="shared" si="74"/>
        <v>79321.557589497999</v>
      </c>
      <c r="J248" s="40">
        <v>0.14655481623085101</v>
      </c>
      <c r="K248" s="41">
        <f t="shared" si="65"/>
        <v>11624.956295673745</v>
      </c>
      <c r="L248" s="41">
        <f t="shared" si="70"/>
        <v>90946.513885171749</v>
      </c>
      <c r="M248" s="50"/>
      <c r="N248" s="51">
        <f>SUMIFS('Shipments data'!G:G,'Shipments data'!E:E,'Supply Planning Data'!D248,'Shipments data'!A:A,'Supply Planning Data'!A248,'Shipments data'!O:O,'Supply Planning Data'!C248,'Shipments data'!F:F,"Shipped")</f>
        <v>0</v>
      </c>
      <c r="O248" s="52">
        <f>SUMIFS('Shipments data'!G:G,'Shipments data'!E:E,'Supply Planning Data'!D248,'Shipments data'!A:A,'Supply Planning Data'!A248,'Shipments data'!O:O,'Supply Planning Data'!C248,'Shipments data'!F:F,"Planned")</f>
        <v>0</v>
      </c>
      <c r="P248" s="51">
        <f>SUMIFS('Shipments data'!G:G,'Shipments data'!E:E,'Supply Planning Data'!D248,'Shipments data'!A:A,'Supply Planning Data'!A248,'Shipments data'!F:F,"Shipped",'Shipments data'!H:H,"&lt;"&amp;'Supply Planning Data'!C263,'Shipments data'!S:S,"&lt;"&amp;'Supply Planning Data'!C263)</f>
        <v>0</v>
      </c>
      <c r="Q248" s="51">
        <f t="shared" si="72"/>
        <v>0</v>
      </c>
      <c r="R248" s="51">
        <f t="shared" si="75"/>
        <v>0</v>
      </c>
      <c r="S248" s="53"/>
      <c r="T248" s="54">
        <f t="shared" si="66"/>
        <v>400000</v>
      </c>
      <c r="U248" s="50"/>
      <c r="V248" s="40"/>
      <c r="W248" s="54">
        <f t="shared" si="67"/>
        <v>0</v>
      </c>
      <c r="X248" s="55"/>
      <c r="Y248" s="54">
        <f t="shared" si="76"/>
        <v>400000</v>
      </c>
      <c r="Z248" s="53"/>
      <c r="AA248" s="54">
        <f t="shared" si="68"/>
        <v>400000</v>
      </c>
      <c r="AB248" s="50"/>
      <c r="AC248" s="40"/>
      <c r="AD248" s="54">
        <f t="shared" si="69"/>
        <v>0</v>
      </c>
      <c r="AE248" s="55"/>
      <c r="AF248" s="79">
        <f t="shared" si="77"/>
        <v>400000</v>
      </c>
    </row>
    <row r="249" spans="1:32" x14ac:dyDescent="0.35">
      <c r="A249" s="47" t="str">
        <f>Start!C$9</f>
        <v>Niger (the)</v>
      </c>
      <c r="B249" s="48" t="str">
        <f>VLOOKUP(A249,list!B:C,2,FALSE)</f>
        <v>NER</v>
      </c>
      <c r="C249" s="78">
        <f t="shared" si="71"/>
        <v>44682</v>
      </c>
      <c r="D249" s="36" t="str">
        <f>IF(Start!$B$23="","",Start!$B$23)</f>
        <v>Sputnik Light</v>
      </c>
      <c r="E249" s="36" t="str">
        <f>IFERROR(VLOOKUP(D249,Start!B$15:C$30,2,FALSE),"")</f>
        <v>Yes</v>
      </c>
      <c r="F249" s="39">
        <f t="shared" si="73"/>
        <v>0</v>
      </c>
      <c r="G249" s="38">
        <v>64329.621809001103</v>
      </c>
      <c r="H249" s="50">
        <v>15023.468817204301</v>
      </c>
      <c r="I249" s="39">
        <f t="shared" si="74"/>
        <v>79353.090626205405</v>
      </c>
      <c r="J249" s="40">
        <v>0.14701815708143801</v>
      </c>
      <c r="K249" s="41">
        <f t="shared" si="65"/>
        <v>11666.345142581053</v>
      </c>
      <c r="L249" s="41">
        <f t="shared" si="70"/>
        <v>91019.435768786454</v>
      </c>
      <c r="M249" s="50"/>
      <c r="N249" s="51">
        <f>SUMIFS('Shipments data'!G:G,'Shipments data'!E:E,'Supply Planning Data'!D249,'Shipments data'!A:A,'Supply Planning Data'!A249,'Shipments data'!O:O,'Supply Planning Data'!C249,'Shipments data'!F:F,"Shipped")</f>
        <v>0</v>
      </c>
      <c r="O249" s="52">
        <f>SUMIFS('Shipments data'!G:G,'Shipments data'!E:E,'Supply Planning Data'!D249,'Shipments data'!A:A,'Supply Planning Data'!A249,'Shipments data'!O:O,'Supply Planning Data'!C249,'Shipments data'!F:F,"Planned")</f>
        <v>0</v>
      </c>
      <c r="P249" s="51">
        <f>SUMIFS('Shipments data'!G:G,'Shipments data'!E:E,'Supply Planning Data'!D249,'Shipments data'!A:A,'Supply Planning Data'!A249,'Shipments data'!F:F,"Shipped",'Shipments data'!H:H,"&lt;"&amp;'Supply Planning Data'!C264,'Shipments data'!S:S,"&lt;"&amp;'Supply Planning Data'!C264)</f>
        <v>0</v>
      </c>
      <c r="Q249" s="51">
        <f t="shared" si="72"/>
        <v>0</v>
      </c>
      <c r="R249" s="51">
        <f t="shared" si="75"/>
        <v>0</v>
      </c>
      <c r="S249" s="53"/>
      <c r="T249" s="54">
        <f t="shared" si="66"/>
        <v>400000</v>
      </c>
      <c r="U249" s="50"/>
      <c r="V249" s="40"/>
      <c r="W249" s="54">
        <f t="shared" si="67"/>
        <v>0</v>
      </c>
      <c r="X249" s="55"/>
      <c r="Y249" s="54">
        <f t="shared" si="76"/>
        <v>400000</v>
      </c>
      <c r="Z249" s="53"/>
      <c r="AA249" s="54">
        <f t="shared" si="68"/>
        <v>400000</v>
      </c>
      <c r="AB249" s="50"/>
      <c r="AC249" s="40"/>
      <c r="AD249" s="54">
        <f t="shared" si="69"/>
        <v>0</v>
      </c>
      <c r="AE249" s="55"/>
      <c r="AF249" s="79">
        <f t="shared" si="77"/>
        <v>400000</v>
      </c>
    </row>
    <row r="250" spans="1:32" hidden="1" x14ac:dyDescent="0.35">
      <c r="A250" s="47" t="str">
        <f>Start!C$9</f>
        <v>Niger (the)</v>
      </c>
      <c r="B250" s="48" t="str">
        <f>VLOOKUP(A250,list!B:C,2,FALSE)</f>
        <v>NER</v>
      </c>
      <c r="C250" s="78">
        <f t="shared" si="71"/>
        <v>44682</v>
      </c>
      <c r="D250" s="36" t="str">
        <f>IF(Start!$B$24="","",Start!$B$24)</f>
        <v/>
      </c>
      <c r="E250" s="36" t="str">
        <f>IFERROR(VLOOKUP(D250,Start!B$15:C$30,2,FALSE),"")</f>
        <v/>
      </c>
      <c r="F250" s="39">
        <f t="shared" si="73"/>
        <v>0</v>
      </c>
      <c r="G250" s="38"/>
      <c r="H250" s="50"/>
      <c r="I250" s="39">
        <f t="shared" si="74"/>
        <v>0</v>
      </c>
      <c r="J250" s="40">
        <v>0.147481497932024</v>
      </c>
      <c r="K250" s="41">
        <f t="shared" si="65"/>
        <v>0</v>
      </c>
      <c r="L250" s="41">
        <f t="shared" si="70"/>
        <v>0</v>
      </c>
      <c r="M250" s="50"/>
      <c r="N250" s="51">
        <f>SUMIFS('Shipments data'!G:G,'Shipments data'!E:E,'Supply Planning Data'!D250,'Shipments data'!A:A,'Supply Planning Data'!A250,'Shipments data'!O:O,'Supply Planning Data'!C250,'Shipments data'!F:F,"Shipped")</f>
        <v>0</v>
      </c>
      <c r="O250" s="52">
        <f>SUMIFS('Shipments data'!G:G,'Shipments data'!E:E,'Supply Planning Data'!D250,'Shipments data'!A:A,'Supply Planning Data'!A250,'Shipments data'!O:O,'Supply Planning Data'!C250,'Shipments data'!F:F,"Planned")</f>
        <v>0</v>
      </c>
      <c r="P250" s="51">
        <f>SUMIFS('Shipments data'!G:G,'Shipments data'!E:E,'Supply Planning Data'!D250,'Shipments data'!A:A,'Supply Planning Data'!A250,'Shipments data'!F:F,"Shipped",'Shipments data'!H:H,"&lt;"&amp;'Supply Planning Data'!C265,'Shipments data'!S:S,"&lt;"&amp;'Supply Planning Data'!C265)</f>
        <v>0</v>
      </c>
      <c r="Q250" s="51">
        <f t="shared" si="72"/>
        <v>0</v>
      </c>
      <c r="R250" s="51">
        <f t="shared" si="75"/>
        <v>0</v>
      </c>
      <c r="S250" s="53"/>
      <c r="T250" s="54">
        <f t="shared" si="66"/>
        <v>0</v>
      </c>
      <c r="U250" s="50"/>
      <c r="V250" s="40"/>
      <c r="W250" s="54">
        <f t="shared" si="67"/>
        <v>0</v>
      </c>
      <c r="X250" s="55"/>
      <c r="Y250" s="54">
        <f t="shared" si="76"/>
        <v>0</v>
      </c>
      <c r="Z250" s="53"/>
      <c r="AA250" s="54">
        <f t="shared" si="68"/>
        <v>0</v>
      </c>
      <c r="AB250" s="50"/>
      <c r="AC250" s="40"/>
      <c r="AD250" s="54">
        <f t="shared" si="69"/>
        <v>0</v>
      </c>
      <c r="AE250" s="55"/>
      <c r="AF250" s="79">
        <f t="shared" si="77"/>
        <v>0</v>
      </c>
    </row>
    <row r="251" spans="1:32" hidden="1" x14ac:dyDescent="0.35">
      <c r="A251" s="47" t="str">
        <f>Start!C$9</f>
        <v>Niger (the)</v>
      </c>
      <c r="B251" s="48" t="str">
        <f>VLOOKUP(A251,list!B:C,2,FALSE)</f>
        <v>NER</v>
      </c>
      <c r="C251" s="78">
        <f t="shared" si="71"/>
        <v>44682</v>
      </c>
      <c r="D251" s="36" t="str">
        <f>IF(Start!$B$25="","",Start!$B$25)</f>
        <v/>
      </c>
      <c r="E251" s="36" t="str">
        <f>IFERROR(VLOOKUP(D251,Start!B$15:C$30,2,FALSE),"")</f>
        <v/>
      </c>
      <c r="F251" s="39">
        <f t="shared" si="73"/>
        <v>0</v>
      </c>
      <c r="G251" s="38"/>
      <c r="H251" s="50"/>
      <c r="I251" s="39">
        <f t="shared" si="74"/>
        <v>0</v>
      </c>
      <c r="J251" s="40">
        <v>0.147944838782611</v>
      </c>
      <c r="K251" s="41">
        <f t="shared" si="65"/>
        <v>0</v>
      </c>
      <c r="L251" s="41">
        <f t="shared" si="70"/>
        <v>0</v>
      </c>
      <c r="M251" s="50"/>
      <c r="N251" s="51">
        <f>SUMIFS('Shipments data'!G:G,'Shipments data'!E:E,'Supply Planning Data'!D251,'Shipments data'!A:A,'Supply Planning Data'!A251,'Shipments data'!O:O,'Supply Planning Data'!C251,'Shipments data'!F:F,"Shipped")</f>
        <v>0</v>
      </c>
      <c r="O251" s="52">
        <f>SUMIFS('Shipments data'!G:G,'Shipments data'!E:E,'Supply Planning Data'!D251,'Shipments data'!A:A,'Supply Planning Data'!A251,'Shipments data'!O:O,'Supply Planning Data'!C251,'Shipments data'!F:F,"Planned")</f>
        <v>0</v>
      </c>
      <c r="P251" s="51">
        <f>SUMIFS('Shipments data'!G:G,'Shipments data'!E:E,'Supply Planning Data'!D251,'Shipments data'!A:A,'Supply Planning Data'!A251,'Shipments data'!F:F,"Shipped",'Shipments data'!H:H,"&lt;"&amp;'Supply Planning Data'!C266,'Shipments data'!S:S,"&lt;"&amp;'Supply Planning Data'!C266)</f>
        <v>0</v>
      </c>
      <c r="Q251" s="51">
        <f t="shared" si="72"/>
        <v>0</v>
      </c>
      <c r="R251" s="51">
        <f t="shared" si="75"/>
        <v>0</v>
      </c>
      <c r="S251" s="53"/>
      <c r="T251" s="54">
        <f t="shared" si="66"/>
        <v>0</v>
      </c>
      <c r="U251" s="50"/>
      <c r="V251" s="40"/>
      <c r="W251" s="54">
        <f t="shared" si="67"/>
        <v>0</v>
      </c>
      <c r="X251" s="55"/>
      <c r="Y251" s="54">
        <f t="shared" si="76"/>
        <v>0</v>
      </c>
      <c r="Z251" s="53"/>
      <c r="AA251" s="54">
        <f t="shared" si="68"/>
        <v>0</v>
      </c>
      <c r="AB251" s="50"/>
      <c r="AC251" s="40"/>
      <c r="AD251" s="54">
        <f t="shared" si="69"/>
        <v>0</v>
      </c>
      <c r="AE251" s="55"/>
      <c r="AF251" s="79">
        <f t="shared" si="77"/>
        <v>0</v>
      </c>
    </row>
    <row r="252" spans="1:32" hidden="1" x14ac:dyDescent="0.35">
      <c r="A252" s="47" t="str">
        <f>Start!C$9</f>
        <v>Niger (the)</v>
      </c>
      <c r="B252" s="48" t="str">
        <f>VLOOKUP(A252,list!B:C,2,FALSE)</f>
        <v>NER</v>
      </c>
      <c r="C252" s="78">
        <f t="shared" si="71"/>
        <v>44682</v>
      </c>
      <c r="D252" s="36" t="str">
        <f>IF(Start!$B$26="","",Start!$B$26)</f>
        <v/>
      </c>
      <c r="E252" s="36" t="str">
        <f>IFERROR(VLOOKUP(D252,Start!B$15:C$30,2,FALSE),"")</f>
        <v/>
      </c>
      <c r="F252" s="39">
        <f t="shared" si="73"/>
        <v>0</v>
      </c>
      <c r="G252" s="38"/>
      <c r="H252" s="50"/>
      <c r="I252" s="39">
        <f t="shared" si="74"/>
        <v>0</v>
      </c>
      <c r="J252" s="40">
        <v>0.148408179633198</v>
      </c>
      <c r="K252" s="41">
        <f t="shared" si="65"/>
        <v>0</v>
      </c>
      <c r="L252" s="41">
        <f t="shared" si="70"/>
        <v>0</v>
      </c>
      <c r="M252" s="50"/>
      <c r="N252" s="51">
        <f>SUMIFS('Shipments data'!G:G,'Shipments data'!E:E,'Supply Planning Data'!D252,'Shipments data'!A:A,'Supply Planning Data'!A252,'Shipments data'!O:O,'Supply Planning Data'!C252,'Shipments data'!F:F,"Shipped")</f>
        <v>0</v>
      </c>
      <c r="O252" s="52">
        <f>SUMIFS('Shipments data'!G:G,'Shipments data'!E:E,'Supply Planning Data'!D252,'Shipments data'!A:A,'Supply Planning Data'!A252,'Shipments data'!O:O,'Supply Planning Data'!C252,'Shipments data'!F:F,"Planned")</f>
        <v>0</v>
      </c>
      <c r="P252" s="51">
        <f>SUMIFS('Shipments data'!G:G,'Shipments data'!E:E,'Supply Planning Data'!D252,'Shipments data'!A:A,'Supply Planning Data'!A252,'Shipments data'!F:F,"Shipped",'Shipments data'!H:H,"&lt;"&amp;'Supply Planning Data'!C267,'Shipments data'!S:S,"&lt;"&amp;'Supply Planning Data'!C267)</f>
        <v>0</v>
      </c>
      <c r="Q252" s="51">
        <f t="shared" si="72"/>
        <v>0</v>
      </c>
      <c r="R252" s="51">
        <f t="shared" si="75"/>
        <v>0</v>
      </c>
      <c r="S252" s="53"/>
      <c r="T252" s="54">
        <f t="shared" si="66"/>
        <v>0</v>
      </c>
      <c r="U252" s="50"/>
      <c r="V252" s="40"/>
      <c r="W252" s="54">
        <f t="shared" si="67"/>
        <v>0</v>
      </c>
      <c r="X252" s="55"/>
      <c r="Y252" s="54">
        <f t="shared" si="76"/>
        <v>0</v>
      </c>
      <c r="Z252" s="53"/>
      <c r="AA252" s="54">
        <f t="shared" si="68"/>
        <v>0</v>
      </c>
      <c r="AB252" s="50"/>
      <c r="AC252" s="40"/>
      <c r="AD252" s="54">
        <f t="shared" si="69"/>
        <v>0</v>
      </c>
      <c r="AE252" s="55"/>
      <c r="AF252" s="79">
        <f t="shared" si="77"/>
        <v>0</v>
      </c>
    </row>
    <row r="253" spans="1:32" hidden="1" x14ac:dyDescent="0.35">
      <c r="A253" s="47" t="str">
        <f>Start!C$9</f>
        <v>Niger (the)</v>
      </c>
      <c r="B253" s="48" t="str">
        <f>VLOOKUP(A253,list!B:C,2,FALSE)</f>
        <v>NER</v>
      </c>
      <c r="C253" s="78">
        <f t="shared" si="71"/>
        <v>44682</v>
      </c>
      <c r="D253" s="36" t="str">
        <f>IF(Start!$B$27="","",Start!$B$27)</f>
        <v/>
      </c>
      <c r="E253" s="36" t="str">
        <f>IFERROR(VLOOKUP(D253,Start!B$15:C$30,2,FALSE),"")</f>
        <v/>
      </c>
      <c r="F253" s="39">
        <f t="shared" si="73"/>
        <v>0</v>
      </c>
      <c r="G253" s="38"/>
      <c r="H253" s="50"/>
      <c r="I253" s="39">
        <f t="shared" si="74"/>
        <v>0</v>
      </c>
      <c r="J253" s="40">
        <v>0.14887152048378399</v>
      </c>
      <c r="K253" s="41">
        <f t="shared" si="65"/>
        <v>0</v>
      </c>
      <c r="L253" s="41">
        <f t="shared" si="70"/>
        <v>0</v>
      </c>
      <c r="M253" s="50"/>
      <c r="N253" s="51">
        <f>SUMIFS('Shipments data'!G:G,'Shipments data'!E:E,'Supply Planning Data'!D253,'Shipments data'!A:A,'Supply Planning Data'!A253,'Shipments data'!O:O,'Supply Planning Data'!C253,'Shipments data'!F:F,"Shipped")</f>
        <v>0</v>
      </c>
      <c r="O253" s="52">
        <f>SUMIFS('Shipments data'!G:G,'Shipments data'!E:E,'Supply Planning Data'!D253,'Shipments data'!A:A,'Supply Planning Data'!A253,'Shipments data'!O:O,'Supply Planning Data'!C253,'Shipments data'!F:F,"Planned")</f>
        <v>0</v>
      </c>
      <c r="P253" s="51">
        <f>SUMIFS('Shipments data'!G:G,'Shipments data'!E:E,'Supply Planning Data'!D253,'Shipments data'!A:A,'Supply Planning Data'!A253,'Shipments data'!F:F,"Shipped",'Shipments data'!H:H,"&lt;"&amp;'Supply Planning Data'!C268,'Shipments data'!S:S,"&lt;"&amp;'Supply Planning Data'!C268)</f>
        <v>0</v>
      </c>
      <c r="Q253" s="51">
        <f t="shared" si="72"/>
        <v>0</v>
      </c>
      <c r="R253" s="51">
        <f t="shared" si="75"/>
        <v>0</v>
      </c>
      <c r="S253" s="53"/>
      <c r="T253" s="54">
        <f t="shared" si="66"/>
        <v>0</v>
      </c>
      <c r="U253" s="50"/>
      <c r="V253" s="40"/>
      <c r="W253" s="54">
        <f t="shared" si="67"/>
        <v>0</v>
      </c>
      <c r="X253" s="55"/>
      <c r="Y253" s="54">
        <f t="shared" si="76"/>
        <v>0</v>
      </c>
      <c r="Z253" s="53"/>
      <c r="AA253" s="54">
        <f t="shared" si="68"/>
        <v>0</v>
      </c>
      <c r="AB253" s="50"/>
      <c r="AC253" s="40"/>
      <c r="AD253" s="54">
        <f t="shared" si="69"/>
        <v>0</v>
      </c>
      <c r="AE253" s="55"/>
      <c r="AF253" s="79">
        <f t="shared" si="77"/>
        <v>0</v>
      </c>
    </row>
    <row r="254" spans="1:32" hidden="1" x14ac:dyDescent="0.35">
      <c r="A254" s="47" t="str">
        <f>Start!C$9</f>
        <v>Niger (the)</v>
      </c>
      <c r="B254" s="48" t="str">
        <f>VLOOKUP(A254,list!B:C,2,FALSE)</f>
        <v>NER</v>
      </c>
      <c r="C254" s="78">
        <f t="shared" si="71"/>
        <v>44682</v>
      </c>
      <c r="D254" s="36" t="str">
        <f>IF(Start!$B$28="","",Start!$B$28)</f>
        <v/>
      </c>
      <c r="E254" s="36" t="str">
        <f>IFERROR(VLOOKUP(D254,Start!B$15:C$30,2,FALSE),"")</f>
        <v/>
      </c>
      <c r="F254" s="39">
        <f t="shared" si="73"/>
        <v>0</v>
      </c>
      <c r="G254" s="38"/>
      <c r="H254" s="50"/>
      <c r="I254" s="39">
        <f t="shared" si="74"/>
        <v>0</v>
      </c>
      <c r="J254" s="40">
        <v>0.14933486133437099</v>
      </c>
      <c r="K254" s="41">
        <f t="shared" si="65"/>
        <v>0</v>
      </c>
      <c r="L254" s="41">
        <f t="shared" si="70"/>
        <v>0</v>
      </c>
      <c r="M254" s="50"/>
      <c r="N254" s="51">
        <f>SUMIFS('Shipments data'!G:G,'Shipments data'!E:E,'Supply Planning Data'!D254,'Shipments data'!A:A,'Supply Planning Data'!A254,'Shipments data'!O:O,'Supply Planning Data'!C254,'Shipments data'!F:F,"Shipped")</f>
        <v>0</v>
      </c>
      <c r="O254" s="52">
        <f>SUMIFS('Shipments data'!G:G,'Shipments data'!E:E,'Supply Planning Data'!D254,'Shipments data'!A:A,'Supply Planning Data'!A254,'Shipments data'!O:O,'Supply Planning Data'!C254,'Shipments data'!F:F,"Planned")</f>
        <v>0</v>
      </c>
      <c r="P254" s="51">
        <f>SUMIFS('Shipments data'!G:G,'Shipments data'!E:E,'Supply Planning Data'!D254,'Shipments data'!A:A,'Supply Planning Data'!A254,'Shipments data'!F:F,"Shipped",'Shipments data'!H:H,"&lt;"&amp;'Supply Planning Data'!C269,'Shipments data'!S:S,"&lt;"&amp;'Supply Planning Data'!C269)</f>
        <v>0</v>
      </c>
      <c r="Q254" s="51">
        <f t="shared" si="72"/>
        <v>0</v>
      </c>
      <c r="R254" s="51">
        <f t="shared" si="75"/>
        <v>0</v>
      </c>
      <c r="S254" s="53"/>
      <c r="T254" s="54">
        <f t="shared" si="66"/>
        <v>0</v>
      </c>
      <c r="U254" s="50"/>
      <c r="V254" s="40"/>
      <c r="W254" s="54">
        <f t="shared" si="67"/>
        <v>0</v>
      </c>
      <c r="X254" s="55"/>
      <c r="Y254" s="54">
        <f t="shared" si="76"/>
        <v>0</v>
      </c>
      <c r="Z254" s="53"/>
      <c r="AA254" s="54">
        <f t="shared" si="68"/>
        <v>0</v>
      </c>
      <c r="AB254" s="50"/>
      <c r="AC254" s="40"/>
      <c r="AD254" s="54">
        <f t="shared" si="69"/>
        <v>0</v>
      </c>
      <c r="AE254" s="55"/>
      <c r="AF254" s="79">
        <f t="shared" si="77"/>
        <v>0</v>
      </c>
    </row>
    <row r="255" spans="1:32" hidden="1" x14ac:dyDescent="0.35">
      <c r="A255" s="47" t="str">
        <f>Start!C$9</f>
        <v>Niger (the)</v>
      </c>
      <c r="B255" s="48" t="str">
        <f>VLOOKUP(A255,list!B:C,2,FALSE)</f>
        <v>NER</v>
      </c>
      <c r="C255" s="78">
        <f t="shared" si="71"/>
        <v>44682</v>
      </c>
      <c r="D255" s="36" t="str">
        <f>IF(Start!$B$29="","",Start!$B$29)</f>
        <v/>
      </c>
      <c r="E255" s="36" t="str">
        <f>IFERROR(VLOOKUP(D255,Start!B$15:C$30,2,FALSE),"")</f>
        <v/>
      </c>
      <c r="F255" s="39">
        <f t="shared" si="73"/>
        <v>0</v>
      </c>
      <c r="G255" s="38"/>
      <c r="H255" s="50"/>
      <c r="I255" s="39">
        <f t="shared" si="74"/>
        <v>0</v>
      </c>
      <c r="J255" s="40">
        <v>0.14979820218495801</v>
      </c>
      <c r="K255" s="41">
        <f t="shared" si="65"/>
        <v>0</v>
      </c>
      <c r="L255" s="41">
        <f t="shared" si="70"/>
        <v>0</v>
      </c>
      <c r="M255" s="50"/>
      <c r="N255" s="51">
        <f>SUMIFS('Shipments data'!G:G,'Shipments data'!E:E,'Supply Planning Data'!D255,'Shipments data'!A:A,'Supply Planning Data'!A255,'Shipments data'!O:O,'Supply Planning Data'!C255,'Shipments data'!F:F,"Shipped")</f>
        <v>0</v>
      </c>
      <c r="O255" s="52">
        <f>SUMIFS('Shipments data'!G:G,'Shipments data'!E:E,'Supply Planning Data'!D255,'Shipments data'!A:A,'Supply Planning Data'!A255,'Shipments data'!O:O,'Supply Planning Data'!C255,'Shipments data'!F:F,"Planned")</f>
        <v>0</v>
      </c>
      <c r="P255" s="51">
        <f>SUMIFS('Shipments data'!G:G,'Shipments data'!E:E,'Supply Planning Data'!D255,'Shipments data'!A:A,'Supply Planning Data'!A255,'Shipments data'!F:F,"Shipped",'Shipments data'!H:H,"&lt;"&amp;'Supply Planning Data'!C270,'Shipments data'!S:S,"&lt;"&amp;'Supply Planning Data'!C270)</f>
        <v>0</v>
      </c>
      <c r="Q255" s="51">
        <f t="shared" si="72"/>
        <v>0</v>
      </c>
      <c r="R255" s="51">
        <f t="shared" si="75"/>
        <v>0</v>
      </c>
      <c r="S255" s="53"/>
      <c r="T255" s="54">
        <f t="shared" si="66"/>
        <v>0</v>
      </c>
      <c r="U255" s="50"/>
      <c r="V255" s="40"/>
      <c r="W255" s="54">
        <f t="shared" si="67"/>
        <v>0</v>
      </c>
      <c r="X255" s="55"/>
      <c r="Y255" s="54">
        <f t="shared" si="76"/>
        <v>0</v>
      </c>
      <c r="Z255" s="53"/>
      <c r="AA255" s="54">
        <f t="shared" si="68"/>
        <v>0</v>
      </c>
      <c r="AB255" s="50"/>
      <c r="AC255" s="40"/>
      <c r="AD255" s="54">
        <f t="shared" si="69"/>
        <v>0</v>
      </c>
      <c r="AE255" s="55"/>
      <c r="AF255" s="79">
        <f t="shared" si="77"/>
        <v>0</v>
      </c>
    </row>
    <row r="256" spans="1:32" hidden="1" x14ac:dyDescent="0.35">
      <c r="A256" s="47" t="str">
        <f>Start!C$9</f>
        <v>Niger (the)</v>
      </c>
      <c r="B256" s="56" t="str">
        <f>VLOOKUP(A256,list!B:C,2,FALSE)</f>
        <v>NER</v>
      </c>
      <c r="C256" s="78">
        <f t="shared" si="71"/>
        <v>44682</v>
      </c>
      <c r="D256" s="36" t="str">
        <f>IF(Start!$B$30="","",Start!$B$30)</f>
        <v/>
      </c>
      <c r="E256" s="36" t="str">
        <f>IFERROR(VLOOKUP(D256,Start!B$15:C$30,2,FALSE),"")</f>
        <v/>
      </c>
      <c r="F256" s="39">
        <f t="shared" si="73"/>
        <v>0</v>
      </c>
      <c r="G256" s="38"/>
      <c r="H256" s="50"/>
      <c r="I256" s="39">
        <f t="shared" si="74"/>
        <v>0</v>
      </c>
      <c r="J256" s="40">
        <v>0.15026154303554401</v>
      </c>
      <c r="K256" s="41">
        <f t="shared" ref="K256:K319" si="78">IFERROR(J256*I256,0)</f>
        <v>0</v>
      </c>
      <c r="L256" s="41">
        <f t="shared" si="70"/>
        <v>0</v>
      </c>
      <c r="M256" s="50"/>
      <c r="N256" s="51">
        <f>SUMIFS('Shipments data'!G:G,'Shipments data'!E:E,'Supply Planning Data'!D256,'Shipments data'!A:A,'Supply Planning Data'!A256,'Shipments data'!O:O,'Supply Planning Data'!C256,'Shipments data'!F:F,"Shipped")</f>
        <v>0</v>
      </c>
      <c r="O256" s="52">
        <f>SUMIFS('Shipments data'!G:G,'Shipments data'!E:E,'Supply Planning Data'!D256,'Shipments data'!A:A,'Supply Planning Data'!A256,'Shipments data'!O:O,'Supply Planning Data'!C256,'Shipments data'!F:F,"Planned")</f>
        <v>0</v>
      </c>
      <c r="P256" s="51">
        <f>SUMIFS('Shipments data'!G:G,'Shipments data'!E:E,'Supply Planning Data'!D256,'Shipments data'!A:A,'Supply Planning Data'!A256,'Shipments data'!F:F,"Shipped",'Shipments data'!H:H,"&lt;"&amp;'Supply Planning Data'!C271,'Shipments data'!S:S,"&lt;"&amp;'Supply Planning Data'!C271)</f>
        <v>0</v>
      </c>
      <c r="Q256" s="51">
        <f t="shared" si="72"/>
        <v>0</v>
      </c>
      <c r="R256" s="51">
        <f t="shared" si="75"/>
        <v>0</v>
      </c>
      <c r="S256" s="53"/>
      <c r="T256" s="54">
        <f t="shared" ref="T256:T319" si="79">Y241</f>
        <v>0</v>
      </c>
      <c r="U256" s="50"/>
      <c r="V256" s="40"/>
      <c r="W256" s="54">
        <f t="shared" ref="W256:W319" si="80">IFERROR(V256*U256,0)+U256</f>
        <v>0</v>
      </c>
      <c r="X256" s="55"/>
      <c r="Y256" s="54">
        <f t="shared" si="76"/>
        <v>0</v>
      </c>
      <c r="Z256" s="53"/>
      <c r="AA256" s="54">
        <f t="shared" ref="AA256:AA319" si="81">AF241</f>
        <v>0</v>
      </c>
      <c r="AB256" s="50"/>
      <c r="AC256" s="40"/>
      <c r="AD256" s="54">
        <f t="shared" ref="AD256:AD319" si="82">IFERROR(AC256*AB256,0)+AB256</f>
        <v>0</v>
      </c>
      <c r="AE256" s="55"/>
      <c r="AF256" s="79">
        <f t="shared" si="77"/>
        <v>0</v>
      </c>
    </row>
    <row r="257" spans="1:32" x14ac:dyDescent="0.35">
      <c r="A257" s="58" t="str">
        <f>Start!C$9</f>
        <v>Niger (the)</v>
      </c>
      <c r="B257" s="59" t="str">
        <f>VLOOKUP(A257,list!B:C,2,FALSE)</f>
        <v>NER</v>
      </c>
      <c r="C257" s="60">
        <f t="shared" si="71"/>
        <v>44713</v>
      </c>
      <c r="D257" s="59" t="str">
        <f>IF(Start!$B$16="","",Start!$B$16)</f>
        <v>Pfizer</v>
      </c>
      <c r="E257" s="59" t="str">
        <f>IFERROR(VLOOKUP(D257,Start!B$15:C$30,2,FALSE),"")</f>
        <v>Yes</v>
      </c>
      <c r="F257" s="62">
        <f t="shared" si="73"/>
        <v>0</v>
      </c>
      <c r="G257" s="61">
        <v>50544.702849929454</v>
      </c>
      <c r="H257" s="61">
        <v>15275.733110863899</v>
      </c>
      <c r="I257" s="62">
        <f t="shared" si="74"/>
        <v>65820.435960793358</v>
      </c>
      <c r="J257" s="63"/>
      <c r="K257" s="64">
        <f t="shared" si="78"/>
        <v>0</v>
      </c>
      <c r="L257" s="64">
        <f t="shared" si="70"/>
        <v>65820.435960793358</v>
      </c>
      <c r="M257" s="61"/>
      <c r="N257" s="64">
        <f>SUMIFS('Shipments data'!G:G,'Shipments data'!E:E,'Supply Planning Data'!D257,'Shipments data'!A:A,'Supply Planning Data'!A257,'Shipments data'!O:O,'Supply Planning Data'!C257,'Shipments data'!F:F,"Shipped")</f>
        <v>0</v>
      </c>
      <c r="O257" s="65">
        <f>SUMIFS('Shipments data'!G:G,'Shipments data'!E:E,'Supply Planning Data'!D257,'Shipments data'!A:A,'Supply Planning Data'!A257,'Shipments data'!O:O,'Supply Planning Data'!C257,'Shipments data'!F:F,"Planned")</f>
        <v>200000</v>
      </c>
      <c r="P257" s="64">
        <f>SUMIFS('Shipments data'!G:G,'Shipments data'!E:E,'Supply Planning Data'!D257,'Shipments data'!A:A,'Supply Planning Data'!A257,'Shipments data'!F:F,"Shipped",'Shipments data'!H:H,"&lt;"&amp;'Supply Planning Data'!C272,'Shipments data'!S:S,"&lt;"&amp;'Supply Planning Data'!C272)</f>
        <v>0</v>
      </c>
      <c r="Q257" s="64">
        <f t="shared" si="72"/>
        <v>0</v>
      </c>
      <c r="R257" s="64">
        <f t="shared" si="75"/>
        <v>0</v>
      </c>
      <c r="S257" s="66"/>
      <c r="T257" s="62">
        <f t="shared" si="79"/>
        <v>200000</v>
      </c>
      <c r="U257" s="61"/>
      <c r="V257" s="63"/>
      <c r="W257" s="62">
        <f t="shared" si="80"/>
        <v>0</v>
      </c>
      <c r="X257" s="67"/>
      <c r="Y257" s="62">
        <f t="shared" si="76"/>
        <v>200000</v>
      </c>
      <c r="Z257" s="66"/>
      <c r="AA257" s="62">
        <f t="shared" si="81"/>
        <v>200000</v>
      </c>
      <c r="AB257" s="61"/>
      <c r="AC257" s="63"/>
      <c r="AD257" s="62">
        <f t="shared" si="82"/>
        <v>0</v>
      </c>
      <c r="AE257" s="67"/>
      <c r="AF257" s="68">
        <f t="shared" si="77"/>
        <v>200000</v>
      </c>
    </row>
    <row r="258" spans="1:32" x14ac:dyDescent="0.35">
      <c r="A258" s="58" t="str">
        <f>Start!C$9</f>
        <v>Niger (the)</v>
      </c>
      <c r="B258" s="69" t="str">
        <f>VLOOKUP(A258,list!B:C,2,FALSE)</f>
        <v>NER</v>
      </c>
      <c r="C258" s="60">
        <f t="shared" si="71"/>
        <v>44713</v>
      </c>
      <c r="D258" s="69" t="str">
        <f>IF(Start!$B$17="","",Start!$B$17)</f>
        <v>Moderna</v>
      </c>
      <c r="E258" s="69" t="str">
        <f>IFERROR(VLOOKUP(D258,Start!B$15:C$30,2,FALSE),"")</f>
        <v>Yes</v>
      </c>
      <c r="F258" s="62">
        <f t="shared" si="73"/>
        <v>0</v>
      </c>
      <c r="G258" s="61">
        <v>60653.64341991533</v>
      </c>
      <c r="H258" s="61">
        <v>15307.266147571399</v>
      </c>
      <c r="I258" s="62">
        <f t="shared" si="74"/>
        <v>75960.909567486728</v>
      </c>
      <c r="J258" s="63"/>
      <c r="K258" s="64">
        <f t="shared" si="78"/>
        <v>0</v>
      </c>
      <c r="L258" s="64">
        <f t="shared" si="70"/>
        <v>75960.909567486728</v>
      </c>
      <c r="M258" s="71"/>
      <c r="N258" s="70">
        <f>SUMIFS('Shipments data'!G:G,'Shipments data'!E:E,'Supply Planning Data'!D258,'Shipments data'!A:A,'Supply Planning Data'!A258,'Shipments data'!O:O,'Supply Planning Data'!C258,'Shipments data'!F:F,"Shipped")</f>
        <v>0</v>
      </c>
      <c r="O258" s="72">
        <f>SUMIFS('Shipments data'!G:G,'Shipments data'!E:E,'Supply Planning Data'!D258,'Shipments data'!A:A,'Supply Planning Data'!A258,'Shipments data'!O:O,'Supply Planning Data'!C258,'Shipments data'!F:F,"Planned")</f>
        <v>0</v>
      </c>
      <c r="P258" s="70">
        <f>SUMIFS('Shipments data'!G:G,'Shipments data'!E:E,'Supply Planning Data'!D258,'Shipments data'!A:A,'Supply Planning Data'!A258,'Shipments data'!F:F,"Shipped",'Shipments data'!H:H,"&lt;"&amp;'Supply Planning Data'!C273,'Shipments data'!S:S,"&lt;"&amp;'Supply Planning Data'!C273)</f>
        <v>0</v>
      </c>
      <c r="Q258" s="70">
        <f t="shared" si="72"/>
        <v>0</v>
      </c>
      <c r="R258" s="70">
        <f t="shared" si="75"/>
        <v>0</v>
      </c>
      <c r="S258" s="53"/>
      <c r="T258" s="73">
        <f t="shared" si="79"/>
        <v>300000</v>
      </c>
      <c r="U258" s="71"/>
      <c r="V258" s="63"/>
      <c r="W258" s="73">
        <f t="shared" si="80"/>
        <v>0</v>
      </c>
      <c r="X258" s="74"/>
      <c r="Y258" s="73">
        <f t="shared" si="76"/>
        <v>300000</v>
      </c>
      <c r="Z258" s="53"/>
      <c r="AA258" s="73">
        <f t="shared" si="81"/>
        <v>300000</v>
      </c>
      <c r="AB258" s="71"/>
      <c r="AC258" s="63"/>
      <c r="AD258" s="73">
        <f t="shared" si="82"/>
        <v>0</v>
      </c>
      <c r="AE258" s="74"/>
      <c r="AF258" s="75">
        <f t="shared" si="77"/>
        <v>300000</v>
      </c>
    </row>
    <row r="259" spans="1:32" x14ac:dyDescent="0.35">
      <c r="A259" s="58" t="str">
        <f>Start!C$9</f>
        <v>Niger (the)</v>
      </c>
      <c r="B259" s="69" t="str">
        <f>VLOOKUP(A259,list!B:C,2,FALSE)</f>
        <v>NER</v>
      </c>
      <c r="C259" s="60">
        <f t="shared" si="71"/>
        <v>44713</v>
      </c>
      <c r="D259" s="59" t="str">
        <f>IF(Start!$B$18="","",Start!$B$18)</f>
        <v>AstraZeneca</v>
      </c>
      <c r="E259" s="59" t="str">
        <f>IFERROR(VLOOKUP(D259,Start!B$15:C$30,2,FALSE),"")</f>
        <v>Yes</v>
      </c>
      <c r="F259" s="62">
        <f t="shared" si="73"/>
        <v>0</v>
      </c>
      <c r="G259" s="61">
        <v>70762.583989901221</v>
      </c>
      <c r="H259" s="61">
        <v>15338.7991842788</v>
      </c>
      <c r="I259" s="62">
        <f t="shared" si="74"/>
        <v>86101.383174180024</v>
      </c>
      <c r="J259" s="63"/>
      <c r="K259" s="64">
        <f t="shared" si="78"/>
        <v>0</v>
      </c>
      <c r="L259" s="64">
        <f t="shared" si="70"/>
        <v>86101.383174180024</v>
      </c>
      <c r="M259" s="71"/>
      <c r="N259" s="70">
        <f>SUMIFS('Shipments data'!G:G,'Shipments data'!E:E,'Supply Planning Data'!D259,'Shipments data'!A:A,'Supply Planning Data'!A259,'Shipments data'!O:O,'Supply Planning Data'!C259,'Shipments data'!F:F,"Shipped")</f>
        <v>0</v>
      </c>
      <c r="O259" s="72">
        <f>SUMIFS('Shipments data'!G:G,'Shipments data'!E:E,'Supply Planning Data'!D259,'Shipments data'!A:A,'Supply Planning Data'!A259,'Shipments data'!O:O,'Supply Planning Data'!C259,'Shipments data'!F:F,"Planned")</f>
        <v>0</v>
      </c>
      <c r="P259" s="70">
        <f>SUMIFS('Shipments data'!G:G,'Shipments data'!E:E,'Supply Planning Data'!D259,'Shipments data'!A:A,'Supply Planning Data'!A259,'Shipments data'!F:F,"Shipped",'Shipments data'!H:H,"&lt;"&amp;'Supply Planning Data'!C274,'Shipments data'!S:S,"&lt;"&amp;'Supply Planning Data'!C274)</f>
        <v>631600</v>
      </c>
      <c r="Q259" s="70">
        <f t="shared" si="72"/>
        <v>0</v>
      </c>
      <c r="R259" s="70">
        <f t="shared" si="75"/>
        <v>0</v>
      </c>
      <c r="S259" s="53"/>
      <c r="T259" s="73">
        <f t="shared" si="79"/>
        <v>400000</v>
      </c>
      <c r="U259" s="71"/>
      <c r="V259" s="63"/>
      <c r="W259" s="73">
        <f t="shared" si="80"/>
        <v>0</v>
      </c>
      <c r="X259" s="74"/>
      <c r="Y259" s="73">
        <f t="shared" si="76"/>
        <v>400000</v>
      </c>
      <c r="Z259" s="53"/>
      <c r="AA259" s="73">
        <f t="shared" si="81"/>
        <v>400000</v>
      </c>
      <c r="AB259" s="71"/>
      <c r="AC259" s="63"/>
      <c r="AD259" s="73">
        <f t="shared" si="82"/>
        <v>0</v>
      </c>
      <c r="AE259" s="74"/>
      <c r="AF259" s="75">
        <f t="shared" si="77"/>
        <v>400000</v>
      </c>
    </row>
    <row r="260" spans="1:32" x14ac:dyDescent="0.35">
      <c r="A260" s="58" t="str">
        <f>Start!C$9</f>
        <v>Niger (the)</v>
      </c>
      <c r="B260" s="69" t="str">
        <f>VLOOKUP(A260,list!B:C,2,FALSE)</f>
        <v>NER</v>
      </c>
      <c r="C260" s="60">
        <f t="shared" si="71"/>
        <v>44713</v>
      </c>
      <c r="D260" s="69" t="str">
        <f>IF(Start!$B$19="","",Start!$B$19)</f>
        <v>J&amp;J</v>
      </c>
      <c r="E260" s="69" t="str">
        <f>IFERROR(VLOOKUP(D260,Start!B$15:C$30,2,FALSE),"")</f>
        <v>Yes</v>
      </c>
      <c r="F260" s="62">
        <f t="shared" si="73"/>
        <v>0</v>
      </c>
      <c r="G260" s="61">
        <v>70762.583989901221</v>
      </c>
      <c r="H260" s="61">
        <v>15370.3322209863</v>
      </c>
      <c r="I260" s="62">
        <f t="shared" si="74"/>
        <v>86132.916210887517</v>
      </c>
      <c r="J260" s="63"/>
      <c r="K260" s="64">
        <f t="shared" si="78"/>
        <v>0</v>
      </c>
      <c r="L260" s="64">
        <f t="shared" si="70"/>
        <v>86132.916210887517</v>
      </c>
      <c r="M260" s="71"/>
      <c r="N260" s="70">
        <f>SUMIFS('Shipments data'!G:G,'Shipments data'!E:E,'Supply Planning Data'!D260,'Shipments data'!A:A,'Supply Planning Data'!A260,'Shipments data'!O:O,'Supply Planning Data'!C260,'Shipments data'!F:F,"Shipped")</f>
        <v>0</v>
      </c>
      <c r="O260" s="72">
        <f>SUMIFS('Shipments data'!G:G,'Shipments data'!E:E,'Supply Planning Data'!D260,'Shipments data'!A:A,'Supply Planning Data'!A260,'Shipments data'!O:O,'Supply Planning Data'!C260,'Shipments data'!F:F,"Planned")</f>
        <v>0</v>
      </c>
      <c r="P260" s="70">
        <f>SUMIFS('Shipments data'!G:G,'Shipments data'!E:E,'Supply Planning Data'!D260,'Shipments data'!A:A,'Supply Planning Data'!A260,'Shipments data'!F:F,"Shipped",'Shipments data'!H:H,"&lt;"&amp;'Supply Planning Data'!C275,'Shipments data'!S:S,"&lt;"&amp;'Supply Planning Data'!C275)</f>
        <v>302400</v>
      </c>
      <c r="Q260" s="70">
        <f t="shared" si="72"/>
        <v>0</v>
      </c>
      <c r="R260" s="70">
        <f t="shared" si="75"/>
        <v>0</v>
      </c>
      <c r="S260" s="53"/>
      <c r="T260" s="73">
        <f t="shared" si="79"/>
        <v>400000</v>
      </c>
      <c r="U260" s="71"/>
      <c r="V260" s="63"/>
      <c r="W260" s="73">
        <f t="shared" si="80"/>
        <v>0</v>
      </c>
      <c r="X260" s="74"/>
      <c r="Y260" s="73">
        <f t="shared" si="76"/>
        <v>400000</v>
      </c>
      <c r="Z260" s="53"/>
      <c r="AA260" s="73">
        <f t="shared" si="81"/>
        <v>400000</v>
      </c>
      <c r="AB260" s="71"/>
      <c r="AC260" s="63"/>
      <c r="AD260" s="73">
        <f t="shared" si="82"/>
        <v>0</v>
      </c>
      <c r="AE260" s="74"/>
      <c r="AF260" s="75">
        <f t="shared" si="77"/>
        <v>400000</v>
      </c>
    </row>
    <row r="261" spans="1:32" x14ac:dyDescent="0.35">
      <c r="A261" s="58" t="str">
        <f>Start!C$9</f>
        <v>Niger (the)</v>
      </c>
      <c r="B261" s="69" t="str">
        <f>VLOOKUP(A261,list!B:C,2,FALSE)</f>
        <v>NER</v>
      </c>
      <c r="C261" s="60">
        <f t="shared" si="71"/>
        <v>44713</v>
      </c>
      <c r="D261" s="59" t="str">
        <f>IF(Start!$B$20="","",Start!$B$20)</f>
        <v>Sinopharm</v>
      </c>
      <c r="E261" s="59" t="str">
        <f>IFERROR(VLOOKUP(D261,Start!B$15:C$30,2,FALSE),"")</f>
        <v>Yes</v>
      </c>
      <c r="F261" s="62">
        <f t="shared" si="73"/>
        <v>76705.396476973474</v>
      </c>
      <c r="G261" s="61">
        <v>70762.583989901221</v>
      </c>
      <c r="H261" s="61">
        <v>15401.8652576937</v>
      </c>
      <c r="I261" s="62">
        <f t="shared" si="74"/>
        <v>86164.449247594923</v>
      </c>
      <c r="J261" s="63"/>
      <c r="K261" s="64">
        <f t="shared" si="78"/>
        <v>0</v>
      </c>
      <c r="L261" s="64">
        <f t="shared" si="70"/>
        <v>86164.449247594923</v>
      </c>
      <c r="M261" s="71"/>
      <c r="N261" s="70">
        <f>SUMIFS('Shipments data'!G:G,'Shipments data'!E:E,'Supply Planning Data'!D261,'Shipments data'!A:A,'Supply Planning Data'!A261,'Shipments data'!O:O,'Supply Planning Data'!C261,'Shipments data'!F:F,"Shipped")</f>
        <v>0</v>
      </c>
      <c r="O261" s="72">
        <f>SUMIFS('Shipments data'!G:G,'Shipments data'!E:E,'Supply Planning Data'!D261,'Shipments data'!A:A,'Supply Planning Data'!A261,'Shipments data'!O:O,'Supply Planning Data'!C261,'Shipments data'!F:F,"Planned")</f>
        <v>0</v>
      </c>
      <c r="P261" s="70">
        <f>SUMIFS('Shipments data'!G:G,'Shipments data'!E:E,'Supply Planning Data'!D261,'Shipments data'!A:A,'Supply Planning Data'!A261,'Shipments data'!F:F,"Shipped",'Shipments data'!H:H,"&lt;"&amp;'Supply Planning Data'!C276,'Shipments data'!S:S,"&lt;"&amp;'Supply Planning Data'!C276)</f>
        <v>0</v>
      </c>
      <c r="Q261" s="70">
        <f t="shared" si="72"/>
        <v>0</v>
      </c>
      <c r="R261" s="70">
        <f t="shared" si="75"/>
        <v>0</v>
      </c>
      <c r="S261" s="53"/>
      <c r="T261" s="73">
        <f t="shared" si="79"/>
        <v>400000</v>
      </c>
      <c r="U261" s="71"/>
      <c r="V261" s="63"/>
      <c r="W261" s="73">
        <f t="shared" si="80"/>
        <v>0</v>
      </c>
      <c r="X261" s="74"/>
      <c r="Y261" s="73">
        <f t="shared" si="76"/>
        <v>400000</v>
      </c>
      <c r="Z261" s="53"/>
      <c r="AA261" s="73">
        <f t="shared" si="81"/>
        <v>400000</v>
      </c>
      <c r="AB261" s="71"/>
      <c r="AC261" s="63"/>
      <c r="AD261" s="73">
        <f t="shared" si="82"/>
        <v>0</v>
      </c>
      <c r="AE261" s="74"/>
      <c r="AF261" s="75">
        <f t="shared" si="77"/>
        <v>400000</v>
      </c>
    </row>
    <row r="262" spans="1:32" x14ac:dyDescent="0.35">
      <c r="A262" s="58" t="str">
        <f>Start!C$9</f>
        <v>Niger (the)</v>
      </c>
      <c r="B262" s="69" t="str">
        <f>VLOOKUP(A262,list!B:C,2,FALSE)</f>
        <v>NER</v>
      </c>
      <c r="C262" s="60">
        <f t="shared" si="71"/>
        <v>44713</v>
      </c>
      <c r="D262" s="69" t="str">
        <f>IF(Start!$B$21="","",Start!$B$21)</f>
        <v>Sinovac</v>
      </c>
      <c r="E262" s="69" t="str">
        <f>IFERROR(VLOOKUP(D262,Start!B$15:C$30,2,FALSE),"")</f>
        <v>Yes</v>
      </c>
      <c r="F262" s="62">
        <f t="shared" si="73"/>
        <v>0</v>
      </c>
      <c r="G262" s="61">
        <v>70762.583989901221</v>
      </c>
      <c r="H262" s="61">
        <v>15433.3982944012</v>
      </c>
      <c r="I262" s="62">
        <f t="shared" si="74"/>
        <v>86195.982284302416</v>
      </c>
      <c r="J262" s="63"/>
      <c r="K262" s="64">
        <f t="shared" si="78"/>
        <v>0</v>
      </c>
      <c r="L262" s="64">
        <f t="shared" si="70"/>
        <v>86195.982284302416</v>
      </c>
      <c r="M262" s="71"/>
      <c r="N262" s="70">
        <f>SUMIFS('Shipments data'!G:G,'Shipments data'!E:E,'Supply Planning Data'!D262,'Shipments data'!A:A,'Supply Planning Data'!A262,'Shipments data'!O:O,'Supply Planning Data'!C262,'Shipments data'!F:F,"Shipped")</f>
        <v>0</v>
      </c>
      <c r="O262" s="72">
        <f>SUMIFS('Shipments data'!G:G,'Shipments data'!E:E,'Supply Planning Data'!D262,'Shipments data'!A:A,'Supply Planning Data'!A262,'Shipments data'!O:O,'Supply Planning Data'!C262,'Shipments data'!F:F,"Planned")</f>
        <v>0</v>
      </c>
      <c r="P262" s="70">
        <f>SUMIFS('Shipments data'!G:G,'Shipments data'!E:E,'Supply Planning Data'!D262,'Shipments data'!A:A,'Supply Planning Data'!A262,'Shipments data'!F:F,"Shipped",'Shipments data'!H:H,"&lt;"&amp;'Supply Planning Data'!C277,'Shipments data'!S:S,"&lt;"&amp;'Supply Planning Data'!C277)</f>
        <v>0</v>
      </c>
      <c r="Q262" s="70">
        <f t="shared" si="72"/>
        <v>0</v>
      </c>
      <c r="R262" s="70">
        <f t="shared" si="75"/>
        <v>0</v>
      </c>
      <c r="S262" s="53"/>
      <c r="T262" s="73">
        <f t="shared" si="79"/>
        <v>400000</v>
      </c>
      <c r="U262" s="71"/>
      <c r="V262" s="63"/>
      <c r="W262" s="73">
        <f t="shared" si="80"/>
        <v>0</v>
      </c>
      <c r="X262" s="74"/>
      <c r="Y262" s="73">
        <f t="shared" si="76"/>
        <v>400000</v>
      </c>
      <c r="Z262" s="53"/>
      <c r="AA262" s="73">
        <f t="shared" si="81"/>
        <v>400000</v>
      </c>
      <c r="AB262" s="71"/>
      <c r="AC262" s="63"/>
      <c r="AD262" s="73">
        <f t="shared" si="82"/>
        <v>0</v>
      </c>
      <c r="AE262" s="74"/>
      <c r="AF262" s="75">
        <f t="shared" si="77"/>
        <v>400000</v>
      </c>
    </row>
    <row r="263" spans="1:32" x14ac:dyDescent="0.35">
      <c r="A263" s="58" t="str">
        <f>Start!C$9</f>
        <v>Niger (the)</v>
      </c>
      <c r="B263" s="69" t="str">
        <f>VLOOKUP(A263,list!B:C,2,FALSE)</f>
        <v>NER</v>
      </c>
      <c r="C263" s="60">
        <f t="shared" si="71"/>
        <v>44713</v>
      </c>
      <c r="D263" s="59" t="str">
        <f>IF(Start!$B$22="","",Start!$B$22)</f>
        <v>Sputnik V</v>
      </c>
      <c r="E263" s="59" t="str">
        <f>IFERROR(VLOOKUP(D263,Start!B$15:C$30,2,FALSE),"")</f>
        <v>Yes</v>
      </c>
      <c r="F263" s="62">
        <f t="shared" si="73"/>
        <v>0</v>
      </c>
      <c r="G263" s="61">
        <v>70762.583989901221</v>
      </c>
      <c r="H263" s="61">
        <v>15464.931331108701</v>
      </c>
      <c r="I263" s="62">
        <f t="shared" si="74"/>
        <v>86227.515321009923</v>
      </c>
      <c r="J263" s="63"/>
      <c r="K263" s="64">
        <f t="shared" si="78"/>
        <v>0</v>
      </c>
      <c r="L263" s="64">
        <f t="shared" si="70"/>
        <v>86227.515321009923</v>
      </c>
      <c r="M263" s="71"/>
      <c r="N263" s="70">
        <f>SUMIFS('Shipments data'!G:G,'Shipments data'!E:E,'Supply Planning Data'!D263,'Shipments data'!A:A,'Supply Planning Data'!A263,'Shipments data'!O:O,'Supply Planning Data'!C263,'Shipments data'!F:F,"Shipped")</f>
        <v>0</v>
      </c>
      <c r="O263" s="72">
        <f>SUMIFS('Shipments data'!G:G,'Shipments data'!E:E,'Supply Planning Data'!D263,'Shipments data'!A:A,'Supply Planning Data'!A263,'Shipments data'!O:O,'Supply Planning Data'!C263,'Shipments data'!F:F,"Planned")</f>
        <v>0</v>
      </c>
      <c r="P263" s="70">
        <f>SUMIFS('Shipments data'!G:G,'Shipments data'!E:E,'Supply Planning Data'!D263,'Shipments data'!A:A,'Supply Planning Data'!A263,'Shipments data'!F:F,"Shipped",'Shipments data'!H:H,"&lt;"&amp;'Supply Planning Data'!C278,'Shipments data'!S:S,"&lt;"&amp;'Supply Planning Data'!C278)</f>
        <v>0</v>
      </c>
      <c r="Q263" s="70">
        <f t="shared" si="72"/>
        <v>0</v>
      </c>
      <c r="R263" s="70">
        <f t="shared" si="75"/>
        <v>0</v>
      </c>
      <c r="S263" s="53"/>
      <c r="T263" s="73">
        <f t="shared" si="79"/>
        <v>400000</v>
      </c>
      <c r="U263" s="71"/>
      <c r="V263" s="63"/>
      <c r="W263" s="73">
        <f t="shared" si="80"/>
        <v>0</v>
      </c>
      <c r="X263" s="74"/>
      <c r="Y263" s="73">
        <f t="shared" si="76"/>
        <v>400000</v>
      </c>
      <c r="Z263" s="53"/>
      <c r="AA263" s="73">
        <f t="shared" si="81"/>
        <v>400000</v>
      </c>
      <c r="AB263" s="71"/>
      <c r="AC263" s="63"/>
      <c r="AD263" s="73">
        <f t="shared" si="82"/>
        <v>0</v>
      </c>
      <c r="AE263" s="74"/>
      <c r="AF263" s="75">
        <f t="shared" si="77"/>
        <v>400000</v>
      </c>
    </row>
    <row r="264" spans="1:32" x14ac:dyDescent="0.35">
      <c r="A264" s="58" t="str">
        <f>Start!C$9</f>
        <v>Niger (the)</v>
      </c>
      <c r="B264" s="69" t="str">
        <f>VLOOKUP(A264,list!B:C,2,FALSE)</f>
        <v>NER</v>
      </c>
      <c r="C264" s="60">
        <f t="shared" si="71"/>
        <v>44713</v>
      </c>
      <c r="D264" s="69" t="str">
        <f>IF(Start!$B$23="","",Start!$B$23)</f>
        <v>Sputnik Light</v>
      </c>
      <c r="E264" s="69" t="str">
        <f>IFERROR(VLOOKUP(D264,Start!B$15:C$30,2,FALSE),"")</f>
        <v>Yes</v>
      </c>
      <c r="F264" s="62">
        <f t="shared" si="73"/>
        <v>0</v>
      </c>
      <c r="G264" s="61">
        <v>70762.583989901221</v>
      </c>
      <c r="H264" s="61">
        <v>15496.464367816099</v>
      </c>
      <c r="I264" s="62">
        <f t="shared" si="74"/>
        <v>86259.048357717315</v>
      </c>
      <c r="J264" s="63"/>
      <c r="K264" s="64">
        <f t="shared" si="78"/>
        <v>0</v>
      </c>
      <c r="L264" s="64">
        <f t="shared" si="70"/>
        <v>86259.048357717315</v>
      </c>
      <c r="M264" s="71"/>
      <c r="N264" s="70">
        <f>SUMIFS('Shipments data'!G:G,'Shipments data'!E:E,'Supply Planning Data'!D264,'Shipments data'!A:A,'Supply Planning Data'!A264,'Shipments data'!O:O,'Supply Planning Data'!C264,'Shipments data'!F:F,"Shipped")</f>
        <v>0</v>
      </c>
      <c r="O264" s="72">
        <f>SUMIFS('Shipments data'!G:G,'Shipments data'!E:E,'Supply Planning Data'!D264,'Shipments data'!A:A,'Supply Planning Data'!A264,'Shipments data'!O:O,'Supply Planning Data'!C264,'Shipments data'!F:F,"Planned")</f>
        <v>0</v>
      </c>
      <c r="P264" s="70">
        <f>SUMIFS('Shipments data'!G:G,'Shipments data'!E:E,'Supply Planning Data'!D264,'Shipments data'!A:A,'Supply Planning Data'!A264,'Shipments data'!F:F,"Shipped",'Shipments data'!H:H,"&lt;"&amp;'Supply Planning Data'!C279,'Shipments data'!S:S,"&lt;"&amp;'Supply Planning Data'!C279)</f>
        <v>0</v>
      </c>
      <c r="Q264" s="70">
        <f t="shared" si="72"/>
        <v>0</v>
      </c>
      <c r="R264" s="70">
        <f t="shared" si="75"/>
        <v>0</v>
      </c>
      <c r="S264" s="53"/>
      <c r="T264" s="73">
        <f t="shared" si="79"/>
        <v>400000</v>
      </c>
      <c r="U264" s="71"/>
      <c r="V264" s="63"/>
      <c r="W264" s="73">
        <f t="shared" si="80"/>
        <v>0</v>
      </c>
      <c r="X264" s="74"/>
      <c r="Y264" s="73">
        <f t="shared" si="76"/>
        <v>400000</v>
      </c>
      <c r="Z264" s="53"/>
      <c r="AA264" s="73">
        <f t="shared" si="81"/>
        <v>400000</v>
      </c>
      <c r="AB264" s="71"/>
      <c r="AC264" s="63"/>
      <c r="AD264" s="73">
        <f t="shared" si="82"/>
        <v>0</v>
      </c>
      <c r="AE264" s="74"/>
      <c r="AF264" s="75">
        <f t="shared" si="77"/>
        <v>400000</v>
      </c>
    </row>
    <row r="265" spans="1:32" hidden="1" x14ac:dyDescent="0.35">
      <c r="A265" s="58" t="str">
        <f>Start!C$9</f>
        <v>Niger (the)</v>
      </c>
      <c r="B265" s="69" t="str">
        <f>VLOOKUP(A265,list!B:C,2,FALSE)</f>
        <v>NER</v>
      </c>
      <c r="C265" s="60">
        <f t="shared" si="71"/>
        <v>44713</v>
      </c>
      <c r="D265" s="59" t="str">
        <f>IF(Start!$B$24="","",Start!$B$24)</f>
        <v/>
      </c>
      <c r="E265" s="59" t="str">
        <f>IFERROR(VLOOKUP(D265,Start!B$15:C$30,2,FALSE),"")</f>
        <v/>
      </c>
      <c r="F265" s="62">
        <f t="shared" si="73"/>
        <v>0</v>
      </c>
      <c r="G265" s="61"/>
      <c r="H265" s="61"/>
      <c r="I265" s="62">
        <f t="shared" si="74"/>
        <v>0</v>
      </c>
      <c r="J265" s="63"/>
      <c r="K265" s="64">
        <f t="shared" si="78"/>
        <v>0</v>
      </c>
      <c r="L265" s="64">
        <f t="shared" si="70"/>
        <v>0</v>
      </c>
      <c r="M265" s="71"/>
      <c r="N265" s="70">
        <f>SUMIFS('Shipments data'!G:G,'Shipments data'!E:E,'Supply Planning Data'!D265,'Shipments data'!A:A,'Supply Planning Data'!A265,'Shipments data'!O:O,'Supply Planning Data'!C265,'Shipments data'!F:F,"Shipped")</f>
        <v>0</v>
      </c>
      <c r="O265" s="72">
        <f>SUMIFS('Shipments data'!G:G,'Shipments data'!E:E,'Supply Planning Data'!D265,'Shipments data'!A:A,'Supply Planning Data'!A265,'Shipments data'!O:O,'Supply Planning Data'!C265,'Shipments data'!F:F,"Planned")</f>
        <v>0</v>
      </c>
      <c r="P265" s="70">
        <f>SUMIFS('Shipments data'!G:G,'Shipments data'!E:E,'Supply Planning Data'!D265,'Shipments data'!A:A,'Supply Planning Data'!A265,'Shipments data'!F:F,"Shipped",'Shipments data'!H:H,"&lt;"&amp;'Supply Planning Data'!C280,'Shipments data'!S:S,"&lt;"&amp;'Supply Planning Data'!C280)</f>
        <v>0</v>
      </c>
      <c r="Q265" s="70">
        <f t="shared" si="72"/>
        <v>0</v>
      </c>
      <c r="R265" s="70">
        <f t="shared" si="75"/>
        <v>0</v>
      </c>
      <c r="S265" s="53"/>
      <c r="T265" s="73">
        <f t="shared" si="79"/>
        <v>0</v>
      </c>
      <c r="U265" s="71"/>
      <c r="V265" s="63"/>
      <c r="W265" s="73">
        <f t="shared" si="80"/>
        <v>0</v>
      </c>
      <c r="X265" s="74"/>
      <c r="Y265" s="73">
        <f t="shared" si="76"/>
        <v>0</v>
      </c>
      <c r="Z265" s="53"/>
      <c r="AA265" s="73">
        <f t="shared" si="81"/>
        <v>0</v>
      </c>
      <c r="AB265" s="71"/>
      <c r="AC265" s="63"/>
      <c r="AD265" s="73">
        <f t="shared" si="82"/>
        <v>0</v>
      </c>
      <c r="AE265" s="74"/>
      <c r="AF265" s="75">
        <f t="shared" si="77"/>
        <v>0</v>
      </c>
    </row>
    <row r="266" spans="1:32" hidden="1" x14ac:dyDescent="0.35">
      <c r="A266" s="58" t="str">
        <f>Start!C$9</f>
        <v>Niger (the)</v>
      </c>
      <c r="B266" s="69" t="str">
        <f>VLOOKUP(A266,list!B:C,2,FALSE)</f>
        <v>NER</v>
      </c>
      <c r="C266" s="60">
        <f t="shared" si="71"/>
        <v>44713</v>
      </c>
      <c r="D266" s="69" t="str">
        <f>IF(Start!$B$25="","",Start!$B$25)</f>
        <v/>
      </c>
      <c r="E266" s="69" t="str">
        <f>IFERROR(VLOOKUP(D266,Start!B$15:C$30,2,FALSE),"")</f>
        <v/>
      </c>
      <c r="F266" s="62">
        <f t="shared" si="73"/>
        <v>0</v>
      </c>
      <c r="G266" s="61"/>
      <c r="H266" s="61"/>
      <c r="I266" s="62">
        <f t="shared" si="74"/>
        <v>0</v>
      </c>
      <c r="J266" s="63"/>
      <c r="K266" s="64">
        <f t="shared" si="78"/>
        <v>0</v>
      </c>
      <c r="L266" s="64">
        <f t="shared" si="70"/>
        <v>0</v>
      </c>
      <c r="M266" s="71"/>
      <c r="N266" s="70">
        <f>SUMIFS('Shipments data'!G:G,'Shipments data'!E:E,'Supply Planning Data'!D266,'Shipments data'!A:A,'Supply Planning Data'!A266,'Shipments data'!O:O,'Supply Planning Data'!C266,'Shipments data'!F:F,"Shipped")</f>
        <v>0</v>
      </c>
      <c r="O266" s="72">
        <f>SUMIFS('Shipments data'!G:G,'Shipments data'!E:E,'Supply Planning Data'!D266,'Shipments data'!A:A,'Supply Planning Data'!A266,'Shipments data'!O:O,'Supply Planning Data'!C266,'Shipments data'!F:F,"Planned")</f>
        <v>0</v>
      </c>
      <c r="P266" s="70">
        <f>SUMIFS('Shipments data'!G:G,'Shipments data'!E:E,'Supply Planning Data'!D266,'Shipments data'!A:A,'Supply Planning Data'!A266,'Shipments data'!F:F,"Shipped",'Shipments data'!H:H,"&lt;"&amp;'Supply Planning Data'!C281,'Shipments data'!S:S,"&lt;"&amp;'Supply Planning Data'!C281)</f>
        <v>0</v>
      </c>
      <c r="Q266" s="70">
        <f t="shared" si="72"/>
        <v>0</v>
      </c>
      <c r="R266" s="70">
        <f t="shared" si="75"/>
        <v>0</v>
      </c>
      <c r="S266" s="53"/>
      <c r="T266" s="73">
        <f t="shared" si="79"/>
        <v>0</v>
      </c>
      <c r="U266" s="71"/>
      <c r="V266" s="63"/>
      <c r="W266" s="73">
        <f t="shared" si="80"/>
        <v>0</v>
      </c>
      <c r="X266" s="74"/>
      <c r="Y266" s="73">
        <f t="shared" si="76"/>
        <v>0</v>
      </c>
      <c r="Z266" s="53"/>
      <c r="AA266" s="73">
        <f t="shared" si="81"/>
        <v>0</v>
      </c>
      <c r="AB266" s="71"/>
      <c r="AC266" s="63"/>
      <c r="AD266" s="73">
        <f t="shared" si="82"/>
        <v>0</v>
      </c>
      <c r="AE266" s="74"/>
      <c r="AF266" s="75">
        <f t="shared" si="77"/>
        <v>0</v>
      </c>
    </row>
    <row r="267" spans="1:32" hidden="1" x14ac:dyDescent="0.35">
      <c r="A267" s="58" t="str">
        <f>Start!C$9</f>
        <v>Niger (the)</v>
      </c>
      <c r="B267" s="69" t="str">
        <f>VLOOKUP(A267,list!B:C,2,FALSE)</f>
        <v>NER</v>
      </c>
      <c r="C267" s="60">
        <f t="shared" si="71"/>
        <v>44713</v>
      </c>
      <c r="D267" s="59" t="str">
        <f>IF(Start!$B$26="","",Start!$B$26)</f>
        <v/>
      </c>
      <c r="E267" s="59" t="str">
        <f>IFERROR(VLOOKUP(D267,Start!B$15:C$30,2,FALSE),"")</f>
        <v/>
      </c>
      <c r="F267" s="62">
        <f t="shared" si="73"/>
        <v>0</v>
      </c>
      <c r="G267" s="61"/>
      <c r="H267" s="61"/>
      <c r="I267" s="62">
        <f t="shared" si="74"/>
        <v>0</v>
      </c>
      <c r="J267" s="63"/>
      <c r="K267" s="64">
        <f t="shared" si="78"/>
        <v>0</v>
      </c>
      <c r="L267" s="64">
        <f t="shared" si="70"/>
        <v>0</v>
      </c>
      <c r="M267" s="71"/>
      <c r="N267" s="70">
        <f>SUMIFS('Shipments data'!G:G,'Shipments data'!E:E,'Supply Planning Data'!D267,'Shipments data'!A:A,'Supply Planning Data'!A267,'Shipments data'!O:O,'Supply Planning Data'!C267,'Shipments data'!F:F,"Shipped")</f>
        <v>0</v>
      </c>
      <c r="O267" s="72">
        <f>SUMIFS('Shipments data'!G:G,'Shipments data'!E:E,'Supply Planning Data'!D267,'Shipments data'!A:A,'Supply Planning Data'!A267,'Shipments data'!O:O,'Supply Planning Data'!C267,'Shipments data'!F:F,"Planned")</f>
        <v>0</v>
      </c>
      <c r="P267" s="70">
        <f>SUMIFS('Shipments data'!G:G,'Shipments data'!E:E,'Supply Planning Data'!D267,'Shipments data'!A:A,'Supply Planning Data'!A267,'Shipments data'!F:F,"Shipped",'Shipments data'!H:H,"&lt;"&amp;'Supply Planning Data'!C282,'Shipments data'!S:S,"&lt;"&amp;'Supply Planning Data'!C282)</f>
        <v>0</v>
      </c>
      <c r="Q267" s="70">
        <f t="shared" si="72"/>
        <v>0</v>
      </c>
      <c r="R267" s="70">
        <f t="shared" si="75"/>
        <v>0</v>
      </c>
      <c r="S267" s="53"/>
      <c r="T267" s="73">
        <f t="shared" si="79"/>
        <v>0</v>
      </c>
      <c r="U267" s="71"/>
      <c r="V267" s="63"/>
      <c r="W267" s="73">
        <f t="shared" si="80"/>
        <v>0</v>
      </c>
      <c r="X267" s="74"/>
      <c r="Y267" s="73">
        <f t="shared" si="76"/>
        <v>0</v>
      </c>
      <c r="Z267" s="53"/>
      <c r="AA267" s="73">
        <f t="shared" si="81"/>
        <v>0</v>
      </c>
      <c r="AB267" s="71"/>
      <c r="AC267" s="63"/>
      <c r="AD267" s="73">
        <f t="shared" si="82"/>
        <v>0</v>
      </c>
      <c r="AE267" s="74"/>
      <c r="AF267" s="75">
        <f t="shared" si="77"/>
        <v>0</v>
      </c>
    </row>
    <row r="268" spans="1:32" hidden="1" x14ac:dyDescent="0.35">
      <c r="A268" s="58" t="str">
        <f>Start!C$9</f>
        <v>Niger (the)</v>
      </c>
      <c r="B268" s="69" t="str">
        <f>VLOOKUP(A268,list!B:C,2,FALSE)</f>
        <v>NER</v>
      </c>
      <c r="C268" s="60">
        <f t="shared" si="71"/>
        <v>44713</v>
      </c>
      <c r="D268" s="69" t="str">
        <f>IF(Start!$B$27="","",Start!$B$27)</f>
        <v/>
      </c>
      <c r="E268" s="69" t="str">
        <f>IFERROR(VLOOKUP(D268,Start!B$15:C$30,2,FALSE),"")</f>
        <v/>
      </c>
      <c r="F268" s="62">
        <f t="shared" si="73"/>
        <v>0</v>
      </c>
      <c r="G268" s="61"/>
      <c r="H268" s="61"/>
      <c r="I268" s="62">
        <f t="shared" si="74"/>
        <v>0</v>
      </c>
      <c r="J268" s="63"/>
      <c r="K268" s="64">
        <f t="shared" si="78"/>
        <v>0</v>
      </c>
      <c r="L268" s="64">
        <f t="shared" si="70"/>
        <v>0</v>
      </c>
      <c r="M268" s="71"/>
      <c r="N268" s="70">
        <f>SUMIFS('Shipments data'!G:G,'Shipments data'!E:E,'Supply Planning Data'!D268,'Shipments data'!A:A,'Supply Planning Data'!A268,'Shipments data'!O:O,'Supply Planning Data'!C268,'Shipments data'!F:F,"Shipped")</f>
        <v>0</v>
      </c>
      <c r="O268" s="72">
        <f>SUMIFS('Shipments data'!G:G,'Shipments data'!E:E,'Supply Planning Data'!D268,'Shipments data'!A:A,'Supply Planning Data'!A268,'Shipments data'!O:O,'Supply Planning Data'!C268,'Shipments data'!F:F,"Planned")</f>
        <v>0</v>
      </c>
      <c r="P268" s="70">
        <f>SUMIFS('Shipments data'!G:G,'Shipments data'!E:E,'Supply Planning Data'!D268,'Shipments data'!A:A,'Supply Planning Data'!A268,'Shipments data'!F:F,"Shipped",'Shipments data'!H:H,"&lt;"&amp;'Supply Planning Data'!C283,'Shipments data'!S:S,"&lt;"&amp;'Supply Planning Data'!C283)</f>
        <v>0</v>
      </c>
      <c r="Q268" s="70">
        <f t="shared" si="72"/>
        <v>0</v>
      </c>
      <c r="R268" s="70">
        <f t="shared" si="75"/>
        <v>0</v>
      </c>
      <c r="S268" s="53"/>
      <c r="T268" s="73">
        <f t="shared" si="79"/>
        <v>0</v>
      </c>
      <c r="U268" s="71"/>
      <c r="V268" s="63"/>
      <c r="W268" s="73">
        <f t="shared" si="80"/>
        <v>0</v>
      </c>
      <c r="X268" s="74"/>
      <c r="Y268" s="73">
        <f t="shared" si="76"/>
        <v>0</v>
      </c>
      <c r="Z268" s="53"/>
      <c r="AA268" s="73">
        <f t="shared" si="81"/>
        <v>0</v>
      </c>
      <c r="AB268" s="71"/>
      <c r="AC268" s="63"/>
      <c r="AD268" s="73">
        <f t="shared" si="82"/>
        <v>0</v>
      </c>
      <c r="AE268" s="74"/>
      <c r="AF268" s="75">
        <f t="shared" si="77"/>
        <v>0</v>
      </c>
    </row>
    <row r="269" spans="1:32" hidden="1" x14ac:dyDescent="0.35">
      <c r="A269" s="58" t="str">
        <f>Start!C$9</f>
        <v>Niger (the)</v>
      </c>
      <c r="B269" s="69" t="str">
        <f>VLOOKUP(A269,list!B:C,2,FALSE)</f>
        <v>NER</v>
      </c>
      <c r="C269" s="60">
        <f t="shared" si="71"/>
        <v>44713</v>
      </c>
      <c r="D269" s="59" t="str">
        <f>IF(Start!$B$28="","",Start!$B$28)</f>
        <v/>
      </c>
      <c r="E269" s="59" t="str">
        <f>IFERROR(VLOOKUP(D269,Start!B$15:C$30,2,FALSE),"")</f>
        <v/>
      </c>
      <c r="F269" s="62">
        <f t="shared" si="73"/>
        <v>0</v>
      </c>
      <c r="G269" s="61"/>
      <c r="H269" s="61"/>
      <c r="I269" s="62">
        <f t="shared" si="74"/>
        <v>0</v>
      </c>
      <c r="J269" s="63"/>
      <c r="K269" s="64">
        <f t="shared" si="78"/>
        <v>0</v>
      </c>
      <c r="L269" s="64">
        <f t="shared" si="70"/>
        <v>0</v>
      </c>
      <c r="M269" s="71"/>
      <c r="N269" s="70">
        <f>SUMIFS('Shipments data'!G:G,'Shipments data'!E:E,'Supply Planning Data'!D269,'Shipments data'!A:A,'Supply Planning Data'!A269,'Shipments data'!O:O,'Supply Planning Data'!C269,'Shipments data'!F:F,"Shipped")</f>
        <v>0</v>
      </c>
      <c r="O269" s="72">
        <f>SUMIFS('Shipments data'!G:G,'Shipments data'!E:E,'Supply Planning Data'!D269,'Shipments data'!A:A,'Supply Planning Data'!A269,'Shipments data'!O:O,'Supply Planning Data'!C269,'Shipments data'!F:F,"Planned")</f>
        <v>0</v>
      </c>
      <c r="P269" s="70">
        <f>SUMIFS('Shipments data'!G:G,'Shipments data'!E:E,'Supply Planning Data'!D269,'Shipments data'!A:A,'Supply Planning Data'!A269,'Shipments data'!F:F,"Shipped",'Shipments data'!H:H,"&lt;"&amp;'Supply Planning Data'!C284,'Shipments data'!S:S,"&lt;"&amp;'Supply Planning Data'!C284)</f>
        <v>0</v>
      </c>
      <c r="Q269" s="70">
        <f t="shared" si="72"/>
        <v>0</v>
      </c>
      <c r="R269" s="70">
        <f t="shared" si="75"/>
        <v>0</v>
      </c>
      <c r="S269" s="53"/>
      <c r="T269" s="73">
        <f t="shared" si="79"/>
        <v>0</v>
      </c>
      <c r="U269" s="71"/>
      <c r="V269" s="63"/>
      <c r="W269" s="73">
        <f t="shared" si="80"/>
        <v>0</v>
      </c>
      <c r="X269" s="74"/>
      <c r="Y269" s="73">
        <f t="shared" si="76"/>
        <v>0</v>
      </c>
      <c r="Z269" s="53"/>
      <c r="AA269" s="73">
        <f t="shared" si="81"/>
        <v>0</v>
      </c>
      <c r="AB269" s="71"/>
      <c r="AC269" s="63"/>
      <c r="AD269" s="73">
        <f t="shared" si="82"/>
        <v>0</v>
      </c>
      <c r="AE269" s="74"/>
      <c r="AF269" s="75">
        <f t="shared" si="77"/>
        <v>0</v>
      </c>
    </row>
    <row r="270" spans="1:32" hidden="1" x14ac:dyDescent="0.35">
      <c r="A270" s="58" t="str">
        <f>Start!C$9</f>
        <v>Niger (the)</v>
      </c>
      <c r="B270" s="69" t="str">
        <f>VLOOKUP(A270,list!B:C,2,FALSE)</f>
        <v>NER</v>
      </c>
      <c r="C270" s="60">
        <f t="shared" si="71"/>
        <v>44713</v>
      </c>
      <c r="D270" s="69" t="str">
        <f>IF(Start!$B$29="","",Start!$B$29)</f>
        <v/>
      </c>
      <c r="E270" s="69" t="str">
        <f>IFERROR(VLOOKUP(D270,Start!B$15:C$30,2,FALSE),"")</f>
        <v/>
      </c>
      <c r="F270" s="62">
        <f t="shared" si="73"/>
        <v>0</v>
      </c>
      <c r="G270" s="61"/>
      <c r="H270" s="61"/>
      <c r="I270" s="62">
        <f t="shared" si="74"/>
        <v>0</v>
      </c>
      <c r="J270" s="63"/>
      <c r="K270" s="64">
        <f t="shared" si="78"/>
        <v>0</v>
      </c>
      <c r="L270" s="64">
        <f t="shared" si="70"/>
        <v>0</v>
      </c>
      <c r="M270" s="71"/>
      <c r="N270" s="70">
        <f>SUMIFS('Shipments data'!G:G,'Shipments data'!E:E,'Supply Planning Data'!D270,'Shipments data'!A:A,'Supply Planning Data'!A270,'Shipments data'!O:O,'Supply Planning Data'!C270,'Shipments data'!F:F,"Shipped")</f>
        <v>0</v>
      </c>
      <c r="O270" s="72">
        <f>SUMIFS('Shipments data'!G:G,'Shipments data'!E:E,'Supply Planning Data'!D270,'Shipments data'!A:A,'Supply Planning Data'!A270,'Shipments data'!O:O,'Supply Planning Data'!C270,'Shipments data'!F:F,"Planned")</f>
        <v>0</v>
      </c>
      <c r="P270" s="70">
        <f>SUMIFS('Shipments data'!G:G,'Shipments data'!E:E,'Supply Planning Data'!D270,'Shipments data'!A:A,'Supply Planning Data'!A270,'Shipments data'!F:F,"Shipped",'Shipments data'!H:H,"&lt;"&amp;'Supply Planning Data'!C285,'Shipments data'!S:S,"&lt;"&amp;'Supply Planning Data'!C285)</f>
        <v>0</v>
      </c>
      <c r="Q270" s="70">
        <f t="shared" si="72"/>
        <v>0</v>
      </c>
      <c r="R270" s="70">
        <f t="shared" si="75"/>
        <v>0</v>
      </c>
      <c r="S270" s="53"/>
      <c r="T270" s="73">
        <f t="shared" si="79"/>
        <v>0</v>
      </c>
      <c r="U270" s="71"/>
      <c r="V270" s="63"/>
      <c r="W270" s="73">
        <f t="shared" si="80"/>
        <v>0</v>
      </c>
      <c r="X270" s="74"/>
      <c r="Y270" s="73">
        <f t="shared" si="76"/>
        <v>0</v>
      </c>
      <c r="Z270" s="53"/>
      <c r="AA270" s="73">
        <f t="shared" si="81"/>
        <v>0</v>
      </c>
      <c r="AB270" s="71"/>
      <c r="AC270" s="63"/>
      <c r="AD270" s="73">
        <f t="shared" si="82"/>
        <v>0</v>
      </c>
      <c r="AE270" s="74"/>
      <c r="AF270" s="75">
        <f t="shared" si="77"/>
        <v>0</v>
      </c>
    </row>
    <row r="271" spans="1:32" hidden="1" x14ac:dyDescent="0.35">
      <c r="A271" s="76" t="str">
        <f>Start!C$9</f>
        <v>Niger (the)</v>
      </c>
      <c r="B271" s="77" t="str">
        <f>VLOOKUP(A271,list!B:C,2,FALSE)</f>
        <v>NER</v>
      </c>
      <c r="C271" s="60">
        <f t="shared" si="71"/>
        <v>44713</v>
      </c>
      <c r="D271" s="59" t="str">
        <f>IF(Start!$B$30="","",Start!$B$30)</f>
        <v/>
      </c>
      <c r="E271" s="59" t="str">
        <f>IFERROR(VLOOKUP(D271,Start!B$15:C$30,2,FALSE),"")</f>
        <v/>
      </c>
      <c r="F271" s="62">
        <f t="shared" si="73"/>
        <v>0</v>
      </c>
      <c r="G271" s="61"/>
      <c r="H271" s="61"/>
      <c r="I271" s="62">
        <f t="shared" si="74"/>
        <v>0</v>
      </c>
      <c r="J271" s="63"/>
      <c r="K271" s="64">
        <f t="shared" si="78"/>
        <v>0</v>
      </c>
      <c r="L271" s="64">
        <f t="shared" si="70"/>
        <v>0</v>
      </c>
      <c r="M271" s="71"/>
      <c r="N271" s="70">
        <f>SUMIFS('Shipments data'!G:G,'Shipments data'!E:E,'Supply Planning Data'!D271,'Shipments data'!A:A,'Supply Planning Data'!A271,'Shipments data'!O:O,'Supply Planning Data'!C271,'Shipments data'!F:F,"Shipped")</f>
        <v>0</v>
      </c>
      <c r="O271" s="72">
        <f>SUMIFS('Shipments data'!G:G,'Shipments data'!E:E,'Supply Planning Data'!D271,'Shipments data'!A:A,'Supply Planning Data'!A271,'Shipments data'!O:O,'Supply Planning Data'!C271,'Shipments data'!F:F,"Planned")</f>
        <v>0</v>
      </c>
      <c r="P271" s="70">
        <f>SUMIFS('Shipments data'!G:G,'Shipments data'!E:E,'Supply Planning Data'!D271,'Shipments data'!A:A,'Supply Planning Data'!A271,'Shipments data'!F:F,"Shipped",'Shipments data'!H:H,"&lt;"&amp;'Supply Planning Data'!C286,'Shipments data'!S:S,"&lt;"&amp;'Supply Planning Data'!C286)</f>
        <v>0</v>
      </c>
      <c r="Q271" s="70">
        <f t="shared" si="72"/>
        <v>0</v>
      </c>
      <c r="R271" s="70">
        <f t="shared" si="75"/>
        <v>0</v>
      </c>
      <c r="S271" s="53"/>
      <c r="T271" s="73">
        <f t="shared" si="79"/>
        <v>0</v>
      </c>
      <c r="U271" s="71"/>
      <c r="V271" s="63"/>
      <c r="W271" s="73">
        <f t="shared" si="80"/>
        <v>0</v>
      </c>
      <c r="X271" s="74"/>
      <c r="Y271" s="73">
        <f t="shared" si="76"/>
        <v>0</v>
      </c>
      <c r="Z271" s="53"/>
      <c r="AA271" s="73">
        <f t="shared" si="81"/>
        <v>0</v>
      </c>
      <c r="AB271" s="71"/>
      <c r="AC271" s="63"/>
      <c r="AD271" s="73">
        <f t="shared" si="82"/>
        <v>0</v>
      </c>
      <c r="AE271" s="74"/>
      <c r="AF271" s="75">
        <f t="shared" si="77"/>
        <v>0</v>
      </c>
    </row>
    <row r="272" spans="1:32" x14ac:dyDescent="0.35">
      <c r="A272" s="35" t="str">
        <f>Start!C$9</f>
        <v>Niger (the)</v>
      </c>
      <c r="B272" s="36" t="str">
        <f>VLOOKUP(A272,list!B:C,2,FALSE)</f>
        <v>NER</v>
      </c>
      <c r="C272" s="78">
        <f t="shared" si="71"/>
        <v>44743</v>
      </c>
      <c r="D272" s="36" t="str">
        <f>IF(Start!$B$16="","",Start!$B$16)</f>
        <v>Pfizer</v>
      </c>
      <c r="E272" s="36" t="str">
        <f>IFERROR(VLOOKUP(D272,Start!B$15:C$30,2,FALSE),"")</f>
        <v>Yes</v>
      </c>
      <c r="F272" s="39">
        <f t="shared" si="73"/>
        <v>0</v>
      </c>
      <c r="G272" s="38">
        <v>55599.173134922406</v>
      </c>
      <c r="H272" s="38">
        <v>15748.728661475699</v>
      </c>
      <c r="I272" s="39">
        <f t="shared" si="74"/>
        <v>71347.901796398102</v>
      </c>
      <c r="J272" s="40"/>
      <c r="K272" s="41">
        <f t="shared" si="78"/>
        <v>0</v>
      </c>
      <c r="L272" s="41">
        <f t="shared" si="70"/>
        <v>71347.901796398102</v>
      </c>
      <c r="M272" s="38"/>
      <c r="N272" s="41">
        <f>SUMIFS('Shipments data'!G:G,'Shipments data'!E:E,'Supply Planning Data'!D272,'Shipments data'!A:A,'Supply Planning Data'!A272,'Shipments data'!O:O,'Supply Planning Data'!C272,'Shipments data'!F:F,"Shipped")</f>
        <v>0</v>
      </c>
      <c r="O272" s="42">
        <f>SUMIFS('Shipments data'!G:G,'Shipments data'!E:E,'Supply Planning Data'!D272,'Shipments data'!A:A,'Supply Planning Data'!A272,'Shipments data'!O:O,'Supply Planning Data'!C272,'Shipments data'!F:F,"Planned")</f>
        <v>0</v>
      </c>
      <c r="P272" s="41">
        <f>SUMIFS('Shipments data'!G:G,'Shipments data'!E:E,'Supply Planning Data'!D272,'Shipments data'!A:A,'Supply Planning Data'!A272,'Shipments data'!F:F,"Shipped",'Shipments data'!H:H,"&lt;"&amp;'Supply Planning Data'!C287,'Shipments data'!S:S,"&lt;"&amp;'Supply Planning Data'!C287)</f>
        <v>0</v>
      </c>
      <c r="Q272" s="41">
        <f t="shared" si="72"/>
        <v>0</v>
      </c>
      <c r="R272" s="41">
        <f t="shared" si="75"/>
        <v>0</v>
      </c>
      <c r="S272" s="66"/>
      <c r="T272" s="39">
        <f t="shared" si="79"/>
        <v>200000</v>
      </c>
      <c r="U272" s="38"/>
      <c r="V272" s="40"/>
      <c r="W272" s="39">
        <f t="shared" si="80"/>
        <v>0</v>
      </c>
      <c r="X272" s="44"/>
      <c r="Y272" s="39">
        <f t="shared" si="76"/>
        <v>200000</v>
      </c>
      <c r="Z272" s="66"/>
      <c r="AA272" s="39">
        <f t="shared" si="81"/>
        <v>200000</v>
      </c>
      <c r="AB272" s="38"/>
      <c r="AC272" s="40"/>
      <c r="AD272" s="39">
        <f t="shared" si="82"/>
        <v>0</v>
      </c>
      <c r="AE272" s="44"/>
      <c r="AF272" s="45">
        <f t="shared" si="77"/>
        <v>200000</v>
      </c>
    </row>
    <row r="273" spans="1:32" x14ac:dyDescent="0.35">
      <c r="A273" s="47" t="str">
        <f>Start!C$9</f>
        <v>Niger (the)</v>
      </c>
      <c r="B273" s="48" t="str">
        <f>VLOOKUP(A273,list!B:C,2,FALSE)</f>
        <v>NER</v>
      </c>
      <c r="C273" s="78">
        <f t="shared" si="71"/>
        <v>44743</v>
      </c>
      <c r="D273" s="36" t="str">
        <f>IF(Start!$B$17="","",Start!$B$17)</f>
        <v>Moderna</v>
      </c>
      <c r="E273" s="36" t="str">
        <f>IFERROR(VLOOKUP(D273,Start!B$15:C$30,2,FALSE),"")</f>
        <v>Yes</v>
      </c>
      <c r="F273" s="39">
        <f t="shared" si="73"/>
        <v>0</v>
      </c>
      <c r="G273" s="38">
        <v>66719.007761906862</v>
      </c>
      <c r="H273" s="50">
        <v>15780.2616981832</v>
      </c>
      <c r="I273" s="39">
        <f t="shared" si="74"/>
        <v>82499.269460090058</v>
      </c>
      <c r="J273" s="40"/>
      <c r="K273" s="41">
        <f t="shared" si="78"/>
        <v>0</v>
      </c>
      <c r="L273" s="41">
        <f t="shared" si="70"/>
        <v>82499.269460090058</v>
      </c>
      <c r="M273" s="50"/>
      <c r="N273" s="51">
        <f>SUMIFS('Shipments data'!G:G,'Shipments data'!E:E,'Supply Planning Data'!D273,'Shipments data'!A:A,'Supply Planning Data'!A273,'Shipments data'!O:O,'Supply Planning Data'!C273,'Shipments data'!F:F,"Shipped")</f>
        <v>0</v>
      </c>
      <c r="O273" s="52">
        <f>SUMIFS('Shipments data'!G:G,'Shipments data'!E:E,'Supply Planning Data'!D273,'Shipments data'!A:A,'Supply Planning Data'!A273,'Shipments data'!O:O,'Supply Planning Data'!C273,'Shipments data'!F:F,"Planned")</f>
        <v>0</v>
      </c>
      <c r="P273" s="51">
        <f>SUMIFS('Shipments data'!G:G,'Shipments data'!E:E,'Supply Planning Data'!D273,'Shipments data'!A:A,'Supply Planning Data'!A273,'Shipments data'!F:F,"Shipped",'Shipments data'!H:H,"&lt;"&amp;'Supply Planning Data'!C288,'Shipments data'!S:S,"&lt;"&amp;'Supply Planning Data'!C288)</f>
        <v>0</v>
      </c>
      <c r="Q273" s="51">
        <f t="shared" si="72"/>
        <v>0</v>
      </c>
      <c r="R273" s="51">
        <f t="shared" si="75"/>
        <v>0</v>
      </c>
      <c r="S273" s="53"/>
      <c r="T273" s="54">
        <f t="shared" si="79"/>
        <v>300000</v>
      </c>
      <c r="U273" s="50"/>
      <c r="V273" s="40"/>
      <c r="W273" s="54">
        <f t="shared" si="80"/>
        <v>0</v>
      </c>
      <c r="X273" s="55"/>
      <c r="Y273" s="54">
        <f t="shared" si="76"/>
        <v>300000</v>
      </c>
      <c r="Z273" s="53"/>
      <c r="AA273" s="54">
        <f t="shared" si="81"/>
        <v>300000</v>
      </c>
      <c r="AB273" s="50"/>
      <c r="AC273" s="40"/>
      <c r="AD273" s="54">
        <f t="shared" si="82"/>
        <v>0</v>
      </c>
      <c r="AE273" s="55"/>
      <c r="AF273" s="79">
        <f t="shared" si="77"/>
        <v>300000</v>
      </c>
    </row>
    <row r="274" spans="1:32" x14ac:dyDescent="0.35">
      <c r="A274" s="47" t="str">
        <f>Start!C$9</f>
        <v>Niger (the)</v>
      </c>
      <c r="B274" s="48" t="str">
        <f>VLOOKUP(A274,list!B:C,2,FALSE)</f>
        <v>NER</v>
      </c>
      <c r="C274" s="78">
        <f t="shared" si="71"/>
        <v>44743</v>
      </c>
      <c r="D274" s="36" t="str">
        <f>IF(Start!$B$18="","",Start!$B$18)</f>
        <v>AstraZeneca</v>
      </c>
      <c r="E274" s="36" t="str">
        <f>IFERROR(VLOOKUP(D274,Start!B$15:C$30,2,FALSE),"")</f>
        <v>Yes</v>
      </c>
      <c r="F274" s="39">
        <f t="shared" si="73"/>
        <v>0</v>
      </c>
      <c r="G274" s="38">
        <v>77838.842388891353</v>
      </c>
      <c r="H274" s="50">
        <v>15811.7947348906</v>
      </c>
      <c r="I274" s="39">
        <f t="shared" si="74"/>
        <v>93650.637123781955</v>
      </c>
      <c r="J274" s="40"/>
      <c r="K274" s="41">
        <f t="shared" si="78"/>
        <v>0</v>
      </c>
      <c r="L274" s="41">
        <f t="shared" ref="L274:L337" si="83">SUM(I274,K274)</f>
        <v>93650.637123781955</v>
      </c>
      <c r="M274" s="50"/>
      <c r="N274" s="51">
        <f>SUMIFS('Shipments data'!G:G,'Shipments data'!E:E,'Supply Planning Data'!D274,'Shipments data'!A:A,'Supply Planning Data'!A274,'Shipments data'!O:O,'Supply Planning Data'!C274,'Shipments data'!F:F,"Shipped")</f>
        <v>0</v>
      </c>
      <c r="O274" s="52">
        <f>SUMIFS('Shipments data'!G:G,'Shipments data'!E:E,'Supply Planning Data'!D274,'Shipments data'!A:A,'Supply Planning Data'!A274,'Shipments data'!O:O,'Supply Planning Data'!C274,'Shipments data'!F:F,"Planned")</f>
        <v>0</v>
      </c>
      <c r="P274" s="51">
        <f>SUMIFS('Shipments data'!G:G,'Shipments data'!E:E,'Supply Planning Data'!D274,'Shipments data'!A:A,'Supply Planning Data'!A274,'Shipments data'!F:F,"Shipped",'Shipments data'!H:H,"&lt;"&amp;'Supply Planning Data'!C289,'Shipments data'!S:S,"&lt;"&amp;'Supply Planning Data'!C289)</f>
        <v>631600</v>
      </c>
      <c r="Q274" s="51">
        <f t="shared" si="72"/>
        <v>0</v>
      </c>
      <c r="R274" s="51">
        <f t="shared" si="75"/>
        <v>0</v>
      </c>
      <c r="S274" s="53"/>
      <c r="T274" s="54">
        <f t="shared" si="79"/>
        <v>400000</v>
      </c>
      <c r="U274" s="50"/>
      <c r="V274" s="40"/>
      <c r="W274" s="54">
        <f t="shared" si="80"/>
        <v>0</v>
      </c>
      <c r="X274" s="55"/>
      <c r="Y274" s="54">
        <f t="shared" si="76"/>
        <v>400000</v>
      </c>
      <c r="Z274" s="53"/>
      <c r="AA274" s="54">
        <f t="shared" si="81"/>
        <v>400000</v>
      </c>
      <c r="AB274" s="50"/>
      <c r="AC274" s="40"/>
      <c r="AD274" s="54">
        <f t="shared" si="82"/>
        <v>0</v>
      </c>
      <c r="AE274" s="55"/>
      <c r="AF274" s="79">
        <f t="shared" si="77"/>
        <v>400000</v>
      </c>
    </row>
    <row r="275" spans="1:32" x14ac:dyDescent="0.35">
      <c r="A275" s="47" t="str">
        <f>Start!C$9</f>
        <v>Niger (the)</v>
      </c>
      <c r="B275" s="48" t="str">
        <f>VLOOKUP(A275,list!B:C,2,FALSE)</f>
        <v>NER</v>
      </c>
      <c r="C275" s="78">
        <f t="shared" si="71"/>
        <v>44743</v>
      </c>
      <c r="D275" s="36" t="str">
        <f>IF(Start!$B$19="","",Start!$B$19)</f>
        <v>J&amp;J</v>
      </c>
      <c r="E275" s="36" t="str">
        <f>IFERROR(VLOOKUP(D275,Start!B$15:C$30,2,FALSE),"")</f>
        <v>Yes</v>
      </c>
      <c r="F275" s="39">
        <f t="shared" si="73"/>
        <v>0</v>
      </c>
      <c r="G275" s="38">
        <v>77838.842388891353</v>
      </c>
      <c r="H275" s="50">
        <v>15843.3277715981</v>
      </c>
      <c r="I275" s="39">
        <f t="shared" si="74"/>
        <v>93682.170160489448</v>
      </c>
      <c r="J275" s="40"/>
      <c r="K275" s="41">
        <f t="shared" si="78"/>
        <v>0</v>
      </c>
      <c r="L275" s="41">
        <f t="shared" si="83"/>
        <v>93682.170160489448</v>
      </c>
      <c r="M275" s="50"/>
      <c r="N275" s="51">
        <f>SUMIFS('Shipments data'!G:G,'Shipments data'!E:E,'Supply Planning Data'!D275,'Shipments data'!A:A,'Supply Planning Data'!A275,'Shipments data'!O:O,'Supply Planning Data'!C275,'Shipments data'!F:F,"Shipped")</f>
        <v>0</v>
      </c>
      <c r="O275" s="52">
        <f>SUMIFS('Shipments data'!G:G,'Shipments data'!E:E,'Supply Planning Data'!D275,'Shipments data'!A:A,'Supply Planning Data'!A275,'Shipments data'!O:O,'Supply Planning Data'!C275,'Shipments data'!F:F,"Planned")</f>
        <v>0</v>
      </c>
      <c r="P275" s="51">
        <f>SUMIFS('Shipments data'!G:G,'Shipments data'!E:E,'Supply Planning Data'!D275,'Shipments data'!A:A,'Supply Planning Data'!A275,'Shipments data'!F:F,"Shipped",'Shipments data'!H:H,"&lt;"&amp;'Supply Planning Data'!C290,'Shipments data'!S:S,"&lt;"&amp;'Supply Planning Data'!C290)</f>
        <v>302400</v>
      </c>
      <c r="Q275" s="51">
        <f t="shared" si="72"/>
        <v>0</v>
      </c>
      <c r="R275" s="51">
        <f t="shared" si="75"/>
        <v>0</v>
      </c>
      <c r="S275" s="53"/>
      <c r="T275" s="54">
        <f t="shared" si="79"/>
        <v>400000</v>
      </c>
      <c r="U275" s="50"/>
      <c r="V275" s="40"/>
      <c r="W275" s="54">
        <f t="shared" si="80"/>
        <v>0</v>
      </c>
      <c r="X275" s="55"/>
      <c r="Y275" s="54">
        <f t="shared" si="76"/>
        <v>400000</v>
      </c>
      <c r="Z275" s="53"/>
      <c r="AA275" s="54">
        <f t="shared" si="81"/>
        <v>400000</v>
      </c>
      <c r="AB275" s="50"/>
      <c r="AC275" s="40"/>
      <c r="AD275" s="54">
        <f t="shared" si="82"/>
        <v>0</v>
      </c>
      <c r="AE275" s="55"/>
      <c r="AF275" s="79">
        <f t="shared" si="77"/>
        <v>400000</v>
      </c>
    </row>
    <row r="276" spans="1:32" x14ac:dyDescent="0.35">
      <c r="A276" s="47" t="str">
        <f>Start!C$9</f>
        <v>Niger (the)</v>
      </c>
      <c r="B276" s="48" t="str">
        <f>VLOOKUP(A276,list!B:C,2,FALSE)</f>
        <v>NER</v>
      </c>
      <c r="C276" s="78">
        <f t="shared" si="71"/>
        <v>44743</v>
      </c>
      <c r="D276" s="36" t="str">
        <f>IF(Start!$B$20="","",Start!$B$20)</f>
        <v>Sinopharm</v>
      </c>
      <c r="E276" s="36" t="str">
        <f>IFERROR(VLOOKUP(D276,Start!B$15:C$30,2,FALSE),"")</f>
        <v>Yes</v>
      </c>
      <c r="F276" s="39">
        <f t="shared" si="73"/>
        <v>0</v>
      </c>
      <c r="G276" s="38">
        <v>77838.842388891353</v>
      </c>
      <c r="H276" s="50">
        <v>15874.860808305501</v>
      </c>
      <c r="I276" s="39">
        <f t="shared" si="74"/>
        <v>93713.703197196854</v>
      </c>
      <c r="J276" s="40"/>
      <c r="K276" s="41">
        <f t="shared" si="78"/>
        <v>0</v>
      </c>
      <c r="L276" s="41">
        <f t="shared" si="83"/>
        <v>93713.703197196854</v>
      </c>
      <c r="M276" s="50"/>
      <c r="N276" s="51">
        <f>SUMIFS('Shipments data'!G:G,'Shipments data'!E:E,'Supply Planning Data'!D276,'Shipments data'!A:A,'Supply Planning Data'!A276,'Shipments data'!O:O,'Supply Planning Data'!C276,'Shipments data'!F:F,"Shipped")</f>
        <v>0</v>
      </c>
      <c r="O276" s="52">
        <f>SUMIFS('Shipments data'!G:G,'Shipments data'!E:E,'Supply Planning Data'!D276,'Shipments data'!A:A,'Supply Planning Data'!A276,'Shipments data'!O:O,'Supply Planning Data'!C276,'Shipments data'!F:F,"Planned")</f>
        <v>0</v>
      </c>
      <c r="P276" s="51">
        <f>SUMIFS('Shipments data'!G:G,'Shipments data'!E:E,'Supply Planning Data'!D276,'Shipments data'!A:A,'Supply Planning Data'!A276,'Shipments data'!F:F,"Shipped",'Shipments data'!H:H,"&lt;"&amp;'Supply Planning Data'!C291,'Shipments data'!S:S,"&lt;"&amp;'Supply Planning Data'!C291)</f>
        <v>0</v>
      </c>
      <c r="Q276" s="51">
        <f t="shared" si="72"/>
        <v>0</v>
      </c>
      <c r="R276" s="51">
        <f t="shared" si="75"/>
        <v>0</v>
      </c>
      <c r="S276" s="53"/>
      <c r="T276" s="54">
        <f t="shared" si="79"/>
        <v>400000</v>
      </c>
      <c r="U276" s="50"/>
      <c r="V276" s="40"/>
      <c r="W276" s="54">
        <f t="shared" si="80"/>
        <v>0</v>
      </c>
      <c r="X276" s="55"/>
      <c r="Y276" s="54">
        <f t="shared" si="76"/>
        <v>400000</v>
      </c>
      <c r="Z276" s="53"/>
      <c r="AA276" s="54">
        <f t="shared" si="81"/>
        <v>400000</v>
      </c>
      <c r="AB276" s="50"/>
      <c r="AC276" s="40"/>
      <c r="AD276" s="54">
        <f t="shared" si="82"/>
        <v>0</v>
      </c>
      <c r="AE276" s="55"/>
      <c r="AF276" s="79">
        <f t="shared" si="77"/>
        <v>400000</v>
      </c>
    </row>
    <row r="277" spans="1:32" x14ac:dyDescent="0.35">
      <c r="A277" s="47" t="str">
        <f>Start!C$9</f>
        <v>Niger (the)</v>
      </c>
      <c r="B277" s="48" t="str">
        <f>VLOOKUP(A277,list!B:C,2,FALSE)</f>
        <v>NER</v>
      </c>
      <c r="C277" s="78">
        <f t="shared" si="71"/>
        <v>44743</v>
      </c>
      <c r="D277" s="36" t="str">
        <f>IF(Start!$B$21="","",Start!$B$21)</f>
        <v>Sinovac</v>
      </c>
      <c r="E277" s="36" t="str">
        <f>IFERROR(VLOOKUP(D277,Start!B$15:C$30,2,FALSE),"")</f>
        <v>Yes</v>
      </c>
      <c r="F277" s="39">
        <f t="shared" si="73"/>
        <v>0</v>
      </c>
      <c r="G277" s="38">
        <v>77838.842388891353</v>
      </c>
      <c r="H277" s="50">
        <v>15906.393845013001</v>
      </c>
      <c r="I277" s="39">
        <f t="shared" si="74"/>
        <v>93745.236233904347</v>
      </c>
      <c r="J277" s="40"/>
      <c r="K277" s="41">
        <f t="shared" si="78"/>
        <v>0</v>
      </c>
      <c r="L277" s="41">
        <f t="shared" si="83"/>
        <v>93745.236233904347</v>
      </c>
      <c r="M277" s="50"/>
      <c r="N277" s="51">
        <f>SUMIFS('Shipments data'!G:G,'Shipments data'!E:E,'Supply Planning Data'!D277,'Shipments data'!A:A,'Supply Planning Data'!A277,'Shipments data'!O:O,'Supply Planning Data'!C277,'Shipments data'!F:F,"Shipped")</f>
        <v>0</v>
      </c>
      <c r="O277" s="52">
        <f>SUMIFS('Shipments data'!G:G,'Shipments data'!E:E,'Supply Planning Data'!D277,'Shipments data'!A:A,'Supply Planning Data'!A277,'Shipments data'!O:O,'Supply Planning Data'!C277,'Shipments data'!F:F,"Planned")</f>
        <v>0</v>
      </c>
      <c r="P277" s="51">
        <f>SUMIFS('Shipments data'!G:G,'Shipments data'!E:E,'Supply Planning Data'!D277,'Shipments data'!A:A,'Supply Planning Data'!A277,'Shipments data'!F:F,"Shipped",'Shipments data'!H:H,"&lt;"&amp;'Supply Planning Data'!C292,'Shipments data'!S:S,"&lt;"&amp;'Supply Planning Data'!C292)</f>
        <v>0</v>
      </c>
      <c r="Q277" s="51">
        <f t="shared" si="72"/>
        <v>0</v>
      </c>
      <c r="R277" s="51">
        <f t="shared" si="75"/>
        <v>0</v>
      </c>
      <c r="S277" s="53"/>
      <c r="T277" s="54">
        <f t="shared" si="79"/>
        <v>400000</v>
      </c>
      <c r="U277" s="50"/>
      <c r="V277" s="40"/>
      <c r="W277" s="54">
        <f t="shared" si="80"/>
        <v>0</v>
      </c>
      <c r="X277" s="55"/>
      <c r="Y277" s="54">
        <f t="shared" si="76"/>
        <v>400000</v>
      </c>
      <c r="Z277" s="53"/>
      <c r="AA277" s="54">
        <f t="shared" si="81"/>
        <v>400000</v>
      </c>
      <c r="AB277" s="50"/>
      <c r="AC277" s="40"/>
      <c r="AD277" s="54">
        <f t="shared" si="82"/>
        <v>0</v>
      </c>
      <c r="AE277" s="55"/>
      <c r="AF277" s="79">
        <f t="shared" si="77"/>
        <v>400000</v>
      </c>
    </row>
    <row r="278" spans="1:32" x14ac:dyDescent="0.35">
      <c r="A278" s="47" t="str">
        <f>Start!C$9</f>
        <v>Niger (the)</v>
      </c>
      <c r="B278" s="48" t="str">
        <f>VLOOKUP(A278,list!B:C,2,FALSE)</f>
        <v>NER</v>
      </c>
      <c r="C278" s="78">
        <f t="shared" si="71"/>
        <v>44743</v>
      </c>
      <c r="D278" s="36" t="str">
        <f>IF(Start!$B$22="","",Start!$B$22)</f>
        <v>Sputnik V</v>
      </c>
      <c r="E278" s="36" t="str">
        <f>IFERROR(VLOOKUP(D278,Start!B$15:C$30,2,FALSE),"")</f>
        <v>Yes</v>
      </c>
      <c r="F278" s="39">
        <f t="shared" si="73"/>
        <v>0</v>
      </c>
      <c r="G278" s="38">
        <v>77838.842388891353</v>
      </c>
      <c r="H278" s="50">
        <v>15937.926881720399</v>
      </c>
      <c r="I278" s="39">
        <f t="shared" si="74"/>
        <v>93776.769270611752</v>
      </c>
      <c r="J278" s="40"/>
      <c r="K278" s="41">
        <f t="shared" si="78"/>
        <v>0</v>
      </c>
      <c r="L278" s="41">
        <f t="shared" si="83"/>
        <v>93776.769270611752</v>
      </c>
      <c r="M278" s="50"/>
      <c r="N278" s="51">
        <f>SUMIFS('Shipments data'!G:G,'Shipments data'!E:E,'Supply Planning Data'!D278,'Shipments data'!A:A,'Supply Planning Data'!A278,'Shipments data'!O:O,'Supply Planning Data'!C278,'Shipments data'!F:F,"Shipped")</f>
        <v>0</v>
      </c>
      <c r="O278" s="52">
        <f>SUMIFS('Shipments data'!G:G,'Shipments data'!E:E,'Supply Planning Data'!D278,'Shipments data'!A:A,'Supply Planning Data'!A278,'Shipments data'!O:O,'Supply Planning Data'!C278,'Shipments data'!F:F,"Planned")</f>
        <v>0</v>
      </c>
      <c r="P278" s="51">
        <f>SUMIFS('Shipments data'!G:G,'Shipments data'!E:E,'Supply Planning Data'!D278,'Shipments data'!A:A,'Supply Planning Data'!A278,'Shipments data'!F:F,"Shipped",'Shipments data'!H:H,"&lt;"&amp;'Supply Planning Data'!C293,'Shipments data'!S:S,"&lt;"&amp;'Supply Planning Data'!C293)</f>
        <v>0</v>
      </c>
      <c r="Q278" s="51">
        <f t="shared" si="72"/>
        <v>0</v>
      </c>
      <c r="R278" s="51">
        <f t="shared" si="75"/>
        <v>0</v>
      </c>
      <c r="S278" s="53"/>
      <c r="T278" s="54">
        <f t="shared" si="79"/>
        <v>400000</v>
      </c>
      <c r="U278" s="50"/>
      <c r="V278" s="40"/>
      <c r="W278" s="54">
        <f t="shared" si="80"/>
        <v>0</v>
      </c>
      <c r="X278" s="55"/>
      <c r="Y278" s="54">
        <f t="shared" si="76"/>
        <v>400000</v>
      </c>
      <c r="Z278" s="53"/>
      <c r="AA278" s="54">
        <f t="shared" si="81"/>
        <v>400000</v>
      </c>
      <c r="AB278" s="50"/>
      <c r="AC278" s="40"/>
      <c r="AD278" s="54">
        <f t="shared" si="82"/>
        <v>0</v>
      </c>
      <c r="AE278" s="55"/>
      <c r="AF278" s="79">
        <f t="shared" si="77"/>
        <v>400000</v>
      </c>
    </row>
    <row r="279" spans="1:32" x14ac:dyDescent="0.35">
      <c r="A279" s="47" t="str">
        <f>Start!C$9</f>
        <v>Niger (the)</v>
      </c>
      <c r="B279" s="48" t="str">
        <f>VLOOKUP(A279,list!B:C,2,FALSE)</f>
        <v>NER</v>
      </c>
      <c r="C279" s="78">
        <f t="shared" si="71"/>
        <v>44743</v>
      </c>
      <c r="D279" s="36" t="str">
        <f>IF(Start!$B$23="","",Start!$B$23)</f>
        <v>Sputnik Light</v>
      </c>
      <c r="E279" s="36" t="str">
        <f>IFERROR(VLOOKUP(D279,Start!B$15:C$30,2,FALSE),"")</f>
        <v>Yes</v>
      </c>
      <c r="F279" s="39">
        <f t="shared" si="73"/>
        <v>0</v>
      </c>
      <c r="G279" s="38">
        <v>77838.842388891353</v>
      </c>
      <c r="H279" s="50">
        <v>15969.4599184279</v>
      </c>
      <c r="I279" s="39">
        <f t="shared" si="74"/>
        <v>93808.302307319245</v>
      </c>
      <c r="J279" s="40"/>
      <c r="K279" s="41">
        <f t="shared" si="78"/>
        <v>0</v>
      </c>
      <c r="L279" s="41">
        <f t="shared" si="83"/>
        <v>93808.302307319245</v>
      </c>
      <c r="M279" s="50"/>
      <c r="N279" s="51">
        <f>SUMIFS('Shipments data'!G:G,'Shipments data'!E:E,'Supply Planning Data'!D279,'Shipments data'!A:A,'Supply Planning Data'!A279,'Shipments data'!O:O,'Supply Planning Data'!C279,'Shipments data'!F:F,"Shipped")</f>
        <v>0</v>
      </c>
      <c r="O279" s="52">
        <f>SUMIFS('Shipments data'!G:G,'Shipments data'!E:E,'Supply Planning Data'!D279,'Shipments data'!A:A,'Supply Planning Data'!A279,'Shipments data'!O:O,'Supply Planning Data'!C279,'Shipments data'!F:F,"Planned")</f>
        <v>0</v>
      </c>
      <c r="P279" s="51">
        <f>SUMIFS('Shipments data'!G:G,'Shipments data'!E:E,'Supply Planning Data'!D279,'Shipments data'!A:A,'Supply Planning Data'!A279,'Shipments data'!F:F,"Shipped",'Shipments data'!H:H,"&lt;"&amp;'Supply Planning Data'!C294,'Shipments data'!S:S,"&lt;"&amp;'Supply Planning Data'!C294)</f>
        <v>0</v>
      </c>
      <c r="Q279" s="51">
        <f t="shared" si="72"/>
        <v>0</v>
      </c>
      <c r="R279" s="51">
        <f t="shared" si="75"/>
        <v>0</v>
      </c>
      <c r="S279" s="53"/>
      <c r="T279" s="54">
        <f t="shared" si="79"/>
        <v>400000</v>
      </c>
      <c r="U279" s="50"/>
      <c r="V279" s="40"/>
      <c r="W279" s="54">
        <f t="shared" si="80"/>
        <v>0</v>
      </c>
      <c r="X279" s="55"/>
      <c r="Y279" s="54">
        <f t="shared" si="76"/>
        <v>400000</v>
      </c>
      <c r="Z279" s="53"/>
      <c r="AA279" s="54">
        <f t="shared" si="81"/>
        <v>400000</v>
      </c>
      <c r="AB279" s="50"/>
      <c r="AC279" s="40"/>
      <c r="AD279" s="54">
        <f t="shared" si="82"/>
        <v>0</v>
      </c>
      <c r="AE279" s="55"/>
      <c r="AF279" s="79">
        <f t="shared" si="77"/>
        <v>400000</v>
      </c>
    </row>
    <row r="280" spans="1:32" hidden="1" x14ac:dyDescent="0.35">
      <c r="A280" s="47" t="str">
        <f>Start!C$9</f>
        <v>Niger (the)</v>
      </c>
      <c r="B280" s="48" t="str">
        <f>VLOOKUP(A280,list!B:C,2,FALSE)</f>
        <v>NER</v>
      </c>
      <c r="C280" s="78">
        <f t="shared" si="71"/>
        <v>44743</v>
      </c>
      <c r="D280" s="36" t="str">
        <f>IF(Start!$B$24="","",Start!$B$24)</f>
        <v/>
      </c>
      <c r="E280" s="36" t="str">
        <f>IFERROR(VLOOKUP(D280,Start!B$15:C$30,2,FALSE),"")</f>
        <v/>
      </c>
      <c r="F280" s="39">
        <f t="shared" si="73"/>
        <v>0</v>
      </c>
      <c r="G280" s="38"/>
      <c r="H280" s="50"/>
      <c r="I280" s="39">
        <f t="shared" si="74"/>
        <v>0</v>
      </c>
      <c r="J280" s="40"/>
      <c r="K280" s="41">
        <f t="shared" si="78"/>
        <v>0</v>
      </c>
      <c r="L280" s="41">
        <f t="shared" si="83"/>
        <v>0</v>
      </c>
      <c r="M280" s="50"/>
      <c r="N280" s="51">
        <f>SUMIFS('Shipments data'!G:G,'Shipments data'!E:E,'Supply Planning Data'!D280,'Shipments data'!A:A,'Supply Planning Data'!A280,'Shipments data'!O:O,'Supply Planning Data'!C280,'Shipments data'!F:F,"Shipped")</f>
        <v>0</v>
      </c>
      <c r="O280" s="52">
        <f>SUMIFS('Shipments data'!G:G,'Shipments data'!E:E,'Supply Planning Data'!D280,'Shipments data'!A:A,'Supply Planning Data'!A280,'Shipments data'!O:O,'Supply Planning Data'!C280,'Shipments data'!F:F,"Planned")</f>
        <v>0</v>
      </c>
      <c r="P280" s="51">
        <f>SUMIFS('Shipments data'!G:G,'Shipments data'!E:E,'Supply Planning Data'!D280,'Shipments data'!A:A,'Supply Planning Data'!A280,'Shipments data'!F:F,"Shipped",'Shipments data'!H:H,"&lt;"&amp;'Supply Planning Data'!C295,'Shipments data'!S:S,"&lt;"&amp;'Supply Planning Data'!C295)</f>
        <v>0</v>
      </c>
      <c r="Q280" s="51">
        <f t="shared" si="72"/>
        <v>0</v>
      </c>
      <c r="R280" s="51">
        <f t="shared" si="75"/>
        <v>0</v>
      </c>
      <c r="S280" s="53"/>
      <c r="T280" s="54">
        <f t="shared" si="79"/>
        <v>0</v>
      </c>
      <c r="U280" s="50"/>
      <c r="V280" s="40"/>
      <c r="W280" s="54">
        <f t="shared" si="80"/>
        <v>0</v>
      </c>
      <c r="X280" s="55"/>
      <c r="Y280" s="54">
        <f t="shared" si="76"/>
        <v>0</v>
      </c>
      <c r="Z280" s="53"/>
      <c r="AA280" s="54">
        <f t="shared" si="81"/>
        <v>0</v>
      </c>
      <c r="AB280" s="50"/>
      <c r="AC280" s="40"/>
      <c r="AD280" s="54">
        <f t="shared" si="82"/>
        <v>0</v>
      </c>
      <c r="AE280" s="55"/>
      <c r="AF280" s="79">
        <f t="shared" si="77"/>
        <v>0</v>
      </c>
    </row>
    <row r="281" spans="1:32" hidden="1" x14ac:dyDescent="0.35">
      <c r="A281" s="47" t="str">
        <f>Start!C$9</f>
        <v>Niger (the)</v>
      </c>
      <c r="B281" s="48" t="str">
        <f>VLOOKUP(A281,list!B:C,2,FALSE)</f>
        <v>NER</v>
      </c>
      <c r="C281" s="78">
        <f t="shared" si="71"/>
        <v>44743</v>
      </c>
      <c r="D281" s="36" t="str">
        <f>IF(Start!$B$25="","",Start!$B$25)</f>
        <v/>
      </c>
      <c r="E281" s="36" t="str">
        <f>IFERROR(VLOOKUP(D281,Start!B$15:C$30,2,FALSE),"")</f>
        <v/>
      </c>
      <c r="F281" s="39">
        <f t="shared" si="73"/>
        <v>0</v>
      </c>
      <c r="G281" s="38"/>
      <c r="H281" s="50"/>
      <c r="I281" s="39">
        <f t="shared" si="74"/>
        <v>0</v>
      </c>
      <c r="J281" s="40"/>
      <c r="K281" s="41">
        <f t="shared" si="78"/>
        <v>0</v>
      </c>
      <c r="L281" s="41">
        <f t="shared" si="83"/>
        <v>0</v>
      </c>
      <c r="M281" s="50"/>
      <c r="N281" s="51">
        <f>SUMIFS('Shipments data'!G:G,'Shipments data'!E:E,'Supply Planning Data'!D281,'Shipments data'!A:A,'Supply Planning Data'!A281,'Shipments data'!O:O,'Supply Planning Data'!C281,'Shipments data'!F:F,"Shipped")</f>
        <v>0</v>
      </c>
      <c r="O281" s="52">
        <f>SUMIFS('Shipments data'!G:G,'Shipments data'!E:E,'Supply Planning Data'!D281,'Shipments data'!A:A,'Supply Planning Data'!A281,'Shipments data'!O:O,'Supply Planning Data'!C281,'Shipments data'!F:F,"Planned")</f>
        <v>0</v>
      </c>
      <c r="P281" s="51">
        <f>SUMIFS('Shipments data'!G:G,'Shipments data'!E:E,'Supply Planning Data'!D281,'Shipments data'!A:A,'Supply Planning Data'!A281,'Shipments data'!F:F,"Shipped",'Shipments data'!H:H,"&lt;"&amp;'Supply Planning Data'!C296,'Shipments data'!S:S,"&lt;"&amp;'Supply Planning Data'!C296)</f>
        <v>0</v>
      </c>
      <c r="Q281" s="51">
        <f t="shared" si="72"/>
        <v>0</v>
      </c>
      <c r="R281" s="51">
        <f t="shared" si="75"/>
        <v>0</v>
      </c>
      <c r="S281" s="53"/>
      <c r="T281" s="54">
        <f t="shared" si="79"/>
        <v>0</v>
      </c>
      <c r="U281" s="50"/>
      <c r="V281" s="40"/>
      <c r="W281" s="54">
        <f t="shared" si="80"/>
        <v>0</v>
      </c>
      <c r="X281" s="55"/>
      <c r="Y281" s="54">
        <f t="shared" si="76"/>
        <v>0</v>
      </c>
      <c r="Z281" s="53"/>
      <c r="AA281" s="54">
        <f t="shared" si="81"/>
        <v>0</v>
      </c>
      <c r="AB281" s="50"/>
      <c r="AC281" s="40"/>
      <c r="AD281" s="54">
        <f t="shared" si="82"/>
        <v>0</v>
      </c>
      <c r="AE281" s="55"/>
      <c r="AF281" s="79">
        <f t="shared" si="77"/>
        <v>0</v>
      </c>
    </row>
    <row r="282" spans="1:32" hidden="1" x14ac:dyDescent="0.35">
      <c r="A282" s="47" t="str">
        <f>Start!C$9</f>
        <v>Niger (the)</v>
      </c>
      <c r="B282" s="48" t="str">
        <f>VLOOKUP(A282,list!B:C,2,FALSE)</f>
        <v>NER</v>
      </c>
      <c r="C282" s="78">
        <f t="shared" si="71"/>
        <v>44743</v>
      </c>
      <c r="D282" s="36" t="str">
        <f>IF(Start!$B$26="","",Start!$B$26)</f>
        <v/>
      </c>
      <c r="E282" s="36" t="str">
        <f>IFERROR(VLOOKUP(D282,Start!B$15:C$30,2,FALSE),"")</f>
        <v/>
      </c>
      <c r="F282" s="39">
        <f t="shared" si="73"/>
        <v>0</v>
      </c>
      <c r="G282" s="38"/>
      <c r="H282" s="50"/>
      <c r="I282" s="39">
        <f t="shared" si="74"/>
        <v>0</v>
      </c>
      <c r="J282" s="40"/>
      <c r="K282" s="41">
        <f t="shared" si="78"/>
        <v>0</v>
      </c>
      <c r="L282" s="41">
        <f t="shared" si="83"/>
        <v>0</v>
      </c>
      <c r="M282" s="50"/>
      <c r="N282" s="51">
        <f>SUMIFS('Shipments data'!G:G,'Shipments data'!E:E,'Supply Planning Data'!D282,'Shipments data'!A:A,'Supply Planning Data'!A282,'Shipments data'!O:O,'Supply Planning Data'!C282,'Shipments data'!F:F,"Shipped")</f>
        <v>0</v>
      </c>
      <c r="O282" s="52">
        <f>SUMIFS('Shipments data'!G:G,'Shipments data'!E:E,'Supply Planning Data'!D282,'Shipments data'!A:A,'Supply Planning Data'!A282,'Shipments data'!O:O,'Supply Planning Data'!C282,'Shipments data'!F:F,"Planned")</f>
        <v>0</v>
      </c>
      <c r="P282" s="51">
        <f>SUMIFS('Shipments data'!G:G,'Shipments data'!E:E,'Supply Planning Data'!D282,'Shipments data'!A:A,'Supply Planning Data'!A282,'Shipments data'!F:F,"Shipped",'Shipments data'!H:H,"&lt;"&amp;'Supply Planning Data'!C297,'Shipments data'!S:S,"&lt;"&amp;'Supply Planning Data'!C297)</f>
        <v>0</v>
      </c>
      <c r="Q282" s="51">
        <f t="shared" si="72"/>
        <v>0</v>
      </c>
      <c r="R282" s="51">
        <f t="shared" si="75"/>
        <v>0</v>
      </c>
      <c r="S282" s="53"/>
      <c r="T282" s="54">
        <f t="shared" si="79"/>
        <v>0</v>
      </c>
      <c r="U282" s="50"/>
      <c r="V282" s="40"/>
      <c r="W282" s="54">
        <f t="shared" si="80"/>
        <v>0</v>
      </c>
      <c r="X282" s="55"/>
      <c r="Y282" s="54">
        <f t="shared" si="76"/>
        <v>0</v>
      </c>
      <c r="Z282" s="53"/>
      <c r="AA282" s="54">
        <f t="shared" si="81"/>
        <v>0</v>
      </c>
      <c r="AB282" s="50"/>
      <c r="AC282" s="40"/>
      <c r="AD282" s="54">
        <f t="shared" si="82"/>
        <v>0</v>
      </c>
      <c r="AE282" s="55"/>
      <c r="AF282" s="79">
        <f t="shared" si="77"/>
        <v>0</v>
      </c>
    </row>
    <row r="283" spans="1:32" hidden="1" x14ac:dyDescent="0.35">
      <c r="A283" s="47" t="str">
        <f>Start!C$9</f>
        <v>Niger (the)</v>
      </c>
      <c r="B283" s="48" t="str">
        <f>VLOOKUP(A283,list!B:C,2,FALSE)</f>
        <v>NER</v>
      </c>
      <c r="C283" s="78">
        <f t="shared" si="71"/>
        <v>44743</v>
      </c>
      <c r="D283" s="36" t="str">
        <f>IF(Start!$B$27="","",Start!$B$27)</f>
        <v/>
      </c>
      <c r="E283" s="36" t="str">
        <f>IFERROR(VLOOKUP(D283,Start!B$15:C$30,2,FALSE),"")</f>
        <v/>
      </c>
      <c r="F283" s="39">
        <f t="shared" si="73"/>
        <v>0</v>
      </c>
      <c r="G283" s="38"/>
      <c r="H283" s="50"/>
      <c r="I283" s="39">
        <f t="shared" si="74"/>
        <v>0</v>
      </c>
      <c r="J283" s="40"/>
      <c r="K283" s="41">
        <f t="shared" si="78"/>
        <v>0</v>
      </c>
      <c r="L283" s="41">
        <f t="shared" si="83"/>
        <v>0</v>
      </c>
      <c r="M283" s="50"/>
      <c r="N283" s="51">
        <f>SUMIFS('Shipments data'!G:G,'Shipments data'!E:E,'Supply Planning Data'!D283,'Shipments data'!A:A,'Supply Planning Data'!A283,'Shipments data'!O:O,'Supply Planning Data'!C283,'Shipments data'!F:F,"Shipped")</f>
        <v>0</v>
      </c>
      <c r="O283" s="52">
        <f>SUMIFS('Shipments data'!G:G,'Shipments data'!E:E,'Supply Planning Data'!D283,'Shipments data'!A:A,'Supply Planning Data'!A283,'Shipments data'!O:O,'Supply Planning Data'!C283,'Shipments data'!F:F,"Planned")</f>
        <v>0</v>
      </c>
      <c r="P283" s="51">
        <f>SUMIFS('Shipments data'!G:G,'Shipments data'!E:E,'Supply Planning Data'!D283,'Shipments data'!A:A,'Supply Planning Data'!A283,'Shipments data'!F:F,"Shipped",'Shipments data'!H:H,"&lt;"&amp;'Supply Planning Data'!C298,'Shipments data'!S:S,"&lt;"&amp;'Supply Planning Data'!C298)</f>
        <v>0</v>
      </c>
      <c r="Q283" s="51">
        <f t="shared" si="72"/>
        <v>0</v>
      </c>
      <c r="R283" s="51">
        <f t="shared" si="75"/>
        <v>0</v>
      </c>
      <c r="S283" s="53"/>
      <c r="T283" s="54">
        <f t="shared" si="79"/>
        <v>0</v>
      </c>
      <c r="U283" s="50"/>
      <c r="V283" s="40"/>
      <c r="W283" s="54">
        <f t="shared" si="80"/>
        <v>0</v>
      </c>
      <c r="X283" s="55"/>
      <c r="Y283" s="54">
        <f t="shared" si="76"/>
        <v>0</v>
      </c>
      <c r="Z283" s="53"/>
      <c r="AA283" s="54">
        <f t="shared" si="81"/>
        <v>0</v>
      </c>
      <c r="AB283" s="50"/>
      <c r="AC283" s="40"/>
      <c r="AD283" s="54">
        <f t="shared" si="82"/>
        <v>0</v>
      </c>
      <c r="AE283" s="55"/>
      <c r="AF283" s="79">
        <f t="shared" si="77"/>
        <v>0</v>
      </c>
    </row>
    <row r="284" spans="1:32" hidden="1" x14ac:dyDescent="0.35">
      <c r="A284" s="47" t="str">
        <f>Start!C$9</f>
        <v>Niger (the)</v>
      </c>
      <c r="B284" s="48" t="str">
        <f>VLOOKUP(A284,list!B:C,2,FALSE)</f>
        <v>NER</v>
      </c>
      <c r="C284" s="78">
        <f t="shared" si="71"/>
        <v>44743</v>
      </c>
      <c r="D284" s="36" t="str">
        <f>IF(Start!$B$28="","",Start!$B$28)</f>
        <v/>
      </c>
      <c r="E284" s="36" t="str">
        <f>IFERROR(VLOOKUP(D284,Start!B$15:C$30,2,FALSE),"")</f>
        <v/>
      </c>
      <c r="F284" s="39">
        <f t="shared" si="73"/>
        <v>0</v>
      </c>
      <c r="G284" s="38"/>
      <c r="H284" s="50"/>
      <c r="I284" s="39">
        <f t="shared" si="74"/>
        <v>0</v>
      </c>
      <c r="J284" s="40"/>
      <c r="K284" s="41">
        <f t="shared" si="78"/>
        <v>0</v>
      </c>
      <c r="L284" s="41">
        <f t="shared" si="83"/>
        <v>0</v>
      </c>
      <c r="M284" s="50"/>
      <c r="N284" s="51">
        <f>SUMIFS('Shipments data'!G:G,'Shipments data'!E:E,'Supply Planning Data'!D284,'Shipments data'!A:A,'Supply Planning Data'!A284,'Shipments data'!O:O,'Supply Planning Data'!C284,'Shipments data'!F:F,"Shipped")</f>
        <v>0</v>
      </c>
      <c r="O284" s="52">
        <f>SUMIFS('Shipments data'!G:G,'Shipments data'!E:E,'Supply Planning Data'!D284,'Shipments data'!A:A,'Supply Planning Data'!A284,'Shipments data'!O:O,'Supply Planning Data'!C284,'Shipments data'!F:F,"Planned")</f>
        <v>0</v>
      </c>
      <c r="P284" s="51">
        <f>SUMIFS('Shipments data'!G:G,'Shipments data'!E:E,'Supply Planning Data'!D284,'Shipments data'!A:A,'Supply Planning Data'!A284,'Shipments data'!F:F,"Shipped",'Shipments data'!H:H,"&lt;"&amp;'Supply Planning Data'!C299,'Shipments data'!S:S,"&lt;"&amp;'Supply Planning Data'!C299)</f>
        <v>0</v>
      </c>
      <c r="Q284" s="51">
        <f t="shared" si="72"/>
        <v>0</v>
      </c>
      <c r="R284" s="51">
        <f t="shared" si="75"/>
        <v>0</v>
      </c>
      <c r="S284" s="53"/>
      <c r="T284" s="54">
        <f t="shared" si="79"/>
        <v>0</v>
      </c>
      <c r="U284" s="50"/>
      <c r="V284" s="40"/>
      <c r="W284" s="54">
        <f t="shared" si="80"/>
        <v>0</v>
      </c>
      <c r="X284" s="55"/>
      <c r="Y284" s="54">
        <f t="shared" si="76"/>
        <v>0</v>
      </c>
      <c r="Z284" s="53"/>
      <c r="AA284" s="54">
        <f t="shared" si="81"/>
        <v>0</v>
      </c>
      <c r="AB284" s="50"/>
      <c r="AC284" s="40"/>
      <c r="AD284" s="54">
        <f t="shared" si="82"/>
        <v>0</v>
      </c>
      <c r="AE284" s="55"/>
      <c r="AF284" s="79">
        <f t="shared" si="77"/>
        <v>0</v>
      </c>
    </row>
    <row r="285" spans="1:32" hidden="1" x14ac:dyDescent="0.35">
      <c r="A285" s="47" t="str">
        <f>Start!C$9</f>
        <v>Niger (the)</v>
      </c>
      <c r="B285" s="48" t="str">
        <f>VLOOKUP(A285,list!B:C,2,FALSE)</f>
        <v>NER</v>
      </c>
      <c r="C285" s="78">
        <f t="shared" si="71"/>
        <v>44743</v>
      </c>
      <c r="D285" s="36" t="str">
        <f>IF(Start!$B$29="","",Start!$B$29)</f>
        <v/>
      </c>
      <c r="E285" s="36" t="str">
        <f>IFERROR(VLOOKUP(D285,Start!B$15:C$30,2,FALSE),"")</f>
        <v/>
      </c>
      <c r="F285" s="39">
        <f t="shared" si="73"/>
        <v>0</v>
      </c>
      <c r="G285" s="38"/>
      <c r="H285" s="50"/>
      <c r="I285" s="39">
        <f t="shared" si="74"/>
        <v>0</v>
      </c>
      <c r="J285" s="40"/>
      <c r="K285" s="41">
        <f t="shared" si="78"/>
        <v>0</v>
      </c>
      <c r="L285" s="41">
        <f t="shared" si="83"/>
        <v>0</v>
      </c>
      <c r="M285" s="50"/>
      <c r="N285" s="51">
        <f>SUMIFS('Shipments data'!G:G,'Shipments data'!E:E,'Supply Planning Data'!D285,'Shipments data'!A:A,'Supply Planning Data'!A285,'Shipments data'!O:O,'Supply Planning Data'!C285,'Shipments data'!F:F,"Shipped")</f>
        <v>0</v>
      </c>
      <c r="O285" s="52">
        <f>SUMIFS('Shipments data'!G:G,'Shipments data'!E:E,'Supply Planning Data'!D285,'Shipments data'!A:A,'Supply Planning Data'!A285,'Shipments data'!O:O,'Supply Planning Data'!C285,'Shipments data'!F:F,"Planned")</f>
        <v>0</v>
      </c>
      <c r="P285" s="51">
        <f>SUMIFS('Shipments data'!G:G,'Shipments data'!E:E,'Supply Planning Data'!D285,'Shipments data'!A:A,'Supply Planning Data'!A285,'Shipments data'!F:F,"Shipped",'Shipments data'!H:H,"&lt;"&amp;'Supply Planning Data'!C300,'Shipments data'!S:S,"&lt;"&amp;'Supply Planning Data'!C300)</f>
        <v>0</v>
      </c>
      <c r="Q285" s="51">
        <f t="shared" si="72"/>
        <v>0</v>
      </c>
      <c r="R285" s="51">
        <f t="shared" si="75"/>
        <v>0</v>
      </c>
      <c r="S285" s="53"/>
      <c r="T285" s="54">
        <f t="shared" si="79"/>
        <v>0</v>
      </c>
      <c r="U285" s="50"/>
      <c r="V285" s="40"/>
      <c r="W285" s="54">
        <f t="shared" si="80"/>
        <v>0</v>
      </c>
      <c r="X285" s="55"/>
      <c r="Y285" s="54">
        <f t="shared" si="76"/>
        <v>0</v>
      </c>
      <c r="Z285" s="53"/>
      <c r="AA285" s="54">
        <f t="shared" si="81"/>
        <v>0</v>
      </c>
      <c r="AB285" s="50"/>
      <c r="AC285" s="40"/>
      <c r="AD285" s="54">
        <f t="shared" si="82"/>
        <v>0</v>
      </c>
      <c r="AE285" s="55"/>
      <c r="AF285" s="79">
        <f t="shared" si="77"/>
        <v>0</v>
      </c>
    </row>
    <row r="286" spans="1:32" hidden="1" x14ac:dyDescent="0.35">
      <c r="A286" s="47" t="str">
        <f>Start!C$9</f>
        <v>Niger (the)</v>
      </c>
      <c r="B286" s="56" t="str">
        <f>VLOOKUP(A286,list!B:C,2,FALSE)</f>
        <v>NER</v>
      </c>
      <c r="C286" s="78">
        <f t="shared" si="71"/>
        <v>44743</v>
      </c>
      <c r="D286" s="36" t="str">
        <f>IF(Start!$B$30="","",Start!$B$30)</f>
        <v/>
      </c>
      <c r="E286" s="36" t="str">
        <f>IFERROR(VLOOKUP(D286,Start!B$15:C$30,2,FALSE),"")</f>
        <v/>
      </c>
      <c r="F286" s="39">
        <f t="shared" si="73"/>
        <v>0</v>
      </c>
      <c r="G286" s="38"/>
      <c r="H286" s="50"/>
      <c r="I286" s="39">
        <f t="shared" si="74"/>
        <v>0</v>
      </c>
      <c r="J286" s="40"/>
      <c r="K286" s="41">
        <f t="shared" si="78"/>
        <v>0</v>
      </c>
      <c r="L286" s="41">
        <f t="shared" si="83"/>
        <v>0</v>
      </c>
      <c r="M286" s="50"/>
      <c r="N286" s="51">
        <f>SUMIFS('Shipments data'!G:G,'Shipments data'!E:E,'Supply Planning Data'!D286,'Shipments data'!A:A,'Supply Planning Data'!A286,'Shipments data'!O:O,'Supply Planning Data'!C286,'Shipments data'!F:F,"Shipped")</f>
        <v>0</v>
      </c>
      <c r="O286" s="52">
        <f>SUMIFS('Shipments data'!G:G,'Shipments data'!E:E,'Supply Planning Data'!D286,'Shipments data'!A:A,'Supply Planning Data'!A286,'Shipments data'!O:O,'Supply Planning Data'!C286,'Shipments data'!F:F,"Planned")</f>
        <v>0</v>
      </c>
      <c r="P286" s="51">
        <f>SUMIFS('Shipments data'!G:G,'Shipments data'!E:E,'Supply Planning Data'!D286,'Shipments data'!A:A,'Supply Planning Data'!A286,'Shipments data'!F:F,"Shipped",'Shipments data'!H:H,"&lt;"&amp;'Supply Planning Data'!C301,'Shipments data'!S:S,"&lt;"&amp;'Supply Planning Data'!C301)</f>
        <v>0</v>
      </c>
      <c r="Q286" s="51">
        <f t="shared" si="72"/>
        <v>0</v>
      </c>
      <c r="R286" s="51">
        <f t="shared" si="75"/>
        <v>0</v>
      </c>
      <c r="S286" s="53"/>
      <c r="T286" s="54">
        <f t="shared" si="79"/>
        <v>0</v>
      </c>
      <c r="U286" s="50"/>
      <c r="V286" s="40"/>
      <c r="W286" s="54">
        <f t="shared" si="80"/>
        <v>0</v>
      </c>
      <c r="X286" s="55"/>
      <c r="Y286" s="54">
        <f t="shared" si="76"/>
        <v>0</v>
      </c>
      <c r="Z286" s="53"/>
      <c r="AA286" s="54">
        <f t="shared" si="81"/>
        <v>0</v>
      </c>
      <c r="AB286" s="50"/>
      <c r="AC286" s="40"/>
      <c r="AD286" s="54">
        <f t="shared" si="82"/>
        <v>0</v>
      </c>
      <c r="AE286" s="55"/>
      <c r="AF286" s="79">
        <f t="shared" si="77"/>
        <v>0</v>
      </c>
    </row>
    <row r="287" spans="1:32" x14ac:dyDescent="0.35">
      <c r="A287" s="58" t="str">
        <f>Start!C$9</f>
        <v>Niger (the)</v>
      </c>
      <c r="B287" s="59" t="str">
        <f>VLOOKUP(A287,list!B:C,2,FALSE)</f>
        <v>NER</v>
      </c>
      <c r="C287" s="60">
        <f t="shared" si="71"/>
        <v>44774</v>
      </c>
      <c r="D287" s="59" t="str">
        <f>IF(Start!$B$16="","",Start!$B$16)</f>
        <v>Pfizer</v>
      </c>
      <c r="E287" s="59" t="str">
        <f>IFERROR(VLOOKUP(D287,Start!B$15:C$30,2,FALSE),"")</f>
        <v>Yes</v>
      </c>
      <c r="F287" s="62">
        <f t="shared" si="73"/>
        <v>0</v>
      </c>
      <c r="G287" s="61">
        <v>61159.090448414652</v>
      </c>
      <c r="H287" s="61">
        <v>16221.7242120875</v>
      </c>
      <c r="I287" s="62">
        <f t="shared" si="74"/>
        <v>77380.814660502147</v>
      </c>
      <c r="J287" s="63"/>
      <c r="K287" s="64">
        <f t="shared" si="78"/>
        <v>0</v>
      </c>
      <c r="L287" s="64">
        <f t="shared" si="83"/>
        <v>77380.814660502147</v>
      </c>
      <c r="M287" s="61"/>
      <c r="N287" s="64">
        <f>SUMIFS('Shipments data'!G:G,'Shipments data'!E:E,'Supply Planning Data'!D287,'Shipments data'!A:A,'Supply Planning Data'!A287,'Shipments data'!O:O,'Supply Planning Data'!C287,'Shipments data'!F:F,"Shipped")</f>
        <v>0</v>
      </c>
      <c r="O287" s="65">
        <f>SUMIFS('Shipments data'!G:G,'Shipments data'!E:E,'Supply Planning Data'!D287,'Shipments data'!A:A,'Supply Planning Data'!A287,'Shipments data'!O:O,'Supply Planning Data'!C287,'Shipments data'!F:F,"Planned")</f>
        <v>200000</v>
      </c>
      <c r="P287" s="64">
        <f>SUMIFS('Shipments data'!G:G,'Shipments data'!E:E,'Supply Planning Data'!D287,'Shipments data'!A:A,'Supply Planning Data'!A287,'Shipments data'!F:F,"Shipped",'Shipments data'!H:H,"&lt;"&amp;'Supply Planning Data'!C302,'Shipments data'!S:S,"&lt;"&amp;'Supply Planning Data'!C302)</f>
        <v>0</v>
      </c>
      <c r="Q287" s="64">
        <f t="shared" si="72"/>
        <v>0</v>
      </c>
      <c r="R287" s="64">
        <f t="shared" si="75"/>
        <v>0</v>
      </c>
      <c r="S287" s="66"/>
      <c r="T287" s="62">
        <f t="shared" si="79"/>
        <v>200000</v>
      </c>
      <c r="U287" s="61"/>
      <c r="V287" s="63"/>
      <c r="W287" s="62">
        <f t="shared" si="80"/>
        <v>0</v>
      </c>
      <c r="X287" s="67"/>
      <c r="Y287" s="62">
        <f t="shared" si="76"/>
        <v>200000</v>
      </c>
      <c r="Z287" s="66"/>
      <c r="AA287" s="62">
        <f t="shared" si="81"/>
        <v>200000</v>
      </c>
      <c r="AB287" s="61"/>
      <c r="AC287" s="63"/>
      <c r="AD287" s="62">
        <f t="shared" si="82"/>
        <v>0</v>
      </c>
      <c r="AE287" s="67"/>
      <c r="AF287" s="68">
        <f t="shared" si="77"/>
        <v>200000</v>
      </c>
    </row>
    <row r="288" spans="1:32" x14ac:dyDescent="0.35">
      <c r="A288" s="58" t="str">
        <f>Start!C$9</f>
        <v>Niger (the)</v>
      </c>
      <c r="B288" s="69" t="str">
        <f>VLOOKUP(A288,list!B:C,2,FALSE)</f>
        <v>NER</v>
      </c>
      <c r="C288" s="60">
        <f t="shared" si="71"/>
        <v>44774</v>
      </c>
      <c r="D288" s="69" t="str">
        <f>IF(Start!$B$17="","",Start!$B$17)</f>
        <v>Moderna</v>
      </c>
      <c r="E288" s="69" t="str">
        <f>IFERROR(VLOOKUP(D288,Start!B$15:C$30,2,FALSE),"")</f>
        <v>Yes</v>
      </c>
      <c r="F288" s="62">
        <f t="shared" si="73"/>
        <v>0</v>
      </c>
      <c r="G288" s="61">
        <v>73390.908538097559</v>
      </c>
      <c r="H288" s="61">
        <v>16253.257248795</v>
      </c>
      <c r="I288" s="62">
        <f t="shared" si="74"/>
        <v>89644.165786892554</v>
      </c>
      <c r="J288" s="63"/>
      <c r="K288" s="64">
        <f t="shared" si="78"/>
        <v>0</v>
      </c>
      <c r="L288" s="64">
        <f t="shared" si="83"/>
        <v>89644.165786892554</v>
      </c>
      <c r="M288" s="71"/>
      <c r="N288" s="70">
        <f>SUMIFS('Shipments data'!G:G,'Shipments data'!E:E,'Supply Planning Data'!D288,'Shipments data'!A:A,'Supply Planning Data'!A288,'Shipments data'!O:O,'Supply Planning Data'!C288,'Shipments data'!F:F,"Shipped")</f>
        <v>0</v>
      </c>
      <c r="O288" s="72">
        <f>SUMIFS('Shipments data'!G:G,'Shipments data'!E:E,'Supply Planning Data'!D288,'Shipments data'!A:A,'Supply Planning Data'!A288,'Shipments data'!O:O,'Supply Planning Data'!C288,'Shipments data'!F:F,"Planned")</f>
        <v>0</v>
      </c>
      <c r="P288" s="70">
        <f>SUMIFS('Shipments data'!G:G,'Shipments data'!E:E,'Supply Planning Data'!D288,'Shipments data'!A:A,'Supply Planning Data'!A288,'Shipments data'!F:F,"Shipped",'Shipments data'!H:H,"&lt;"&amp;'Supply Planning Data'!C303,'Shipments data'!S:S,"&lt;"&amp;'Supply Planning Data'!C303)</f>
        <v>0</v>
      </c>
      <c r="Q288" s="70">
        <f t="shared" si="72"/>
        <v>0</v>
      </c>
      <c r="R288" s="70">
        <f t="shared" si="75"/>
        <v>0</v>
      </c>
      <c r="S288" s="53"/>
      <c r="T288" s="73">
        <f t="shared" si="79"/>
        <v>300000</v>
      </c>
      <c r="U288" s="71"/>
      <c r="V288" s="63"/>
      <c r="W288" s="73">
        <f t="shared" si="80"/>
        <v>0</v>
      </c>
      <c r="X288" s="74"/>
      <c r="Y288" s="73">
        <f t="shared" si="76"/>
        <v>300000</v>
      </c>
      <c r="Z288" s="53"/>
      <c r="AA288" s="73">
        <f t="shared" si="81"/>
        <v>300000</v>
      </c>
      <c r="AB288" s="71"/>
      <c r="AC288" s="63"/>
      <c r="AD288" s="73">
        <f t="shared" si="82"/>
        <v>0</v>
      </c>
      <c r="AE288" s="74"/>
      <c r="AF288" s="75">
        <f t="shared" si="77"/>
        <v>300000</v>
      </c>
    </row>
    <row r="289" spans="1:32" x14ac:dyDescent="0.35">
      <c r="A289" s="58" t="str">
        <f>Start!C$9</f>
        <v>Niger (the)</v>
      </c>
      <c r="B289" s="69" t="str">
        <f>VLOOKUP(A289,list!B:C,2,FALSE)</f>
        <v>NER</v>
      </c>
      <c r="C289" s="60">
        <f t="shared" ref="C289:C352" si="84">DATE(YEAR(C274),MONTH(C274)+1,1)</f>
        <v>44774</v>
      </c>
      <c r="D289" s="59" t="str">
        <f>IF(Start!$B$18="","",Start!$B$18)</f>
        <v>AstraZeneca</v>
      </c>
      <c r="E289" s="59" t="str">
        <f>IFERROR(VLOOKUP(D289,Start!B$15:C$30,2,FALSE),"")</f>
        <v>Yes</v>
      </c>
      <c r="F289" s="62">
        <f t="shared" si="73"/>
        <v>0</v>
      </c>
      <c r="G289" s="61">
        <v>85622.726627780488</v>
      </c>
      <c r="H289" s="61">
        <v>16284.7902855024</v>
      </c>
      <c r="I289" s="62">
        <f t="shared" si="74"/>
        <v>101907.51691328289</v>
      </c>
      <c r="J289" s="63"/>
      <c r="K289" s="64">
        <f t="shared" si="78"/>
        <v>0</v>
      </c>
      <c r="L289" s="64">
        <f t="shared" si="83"/>
        <v>101907.51691328289</v>
      </c>
      <c r="M289" s="71"/>
      <c r="N289" s="70">
        <f>SUMIFS('Shipments data'!G:G,'Shipments data'!E:E,'Supply Planning Data'!D289,'Shipments data'!A:A,'Supply Planning Data'!A289,'Shipments data'!O:O,'Supply Planning Data'!C289,'Shipments data'!F:F,"Shipped")</f>
        <v>0</v>
      </c>
      <c r="O289" s="72">
        <f>SUMIFS('Shipments data'!G:G,'Shipments data'!E:E,'Supply Planning Data'!D289,'Shipments data'!A:A,'Supply Planning Data'!A289,'Shipments data'!O:O,'Supply Planning Data'!C289,'Shipments data'!F:F,"Planned")</f>
        <v>0</v>
      </c>
      <c r="P289" s="70">
        <f>SUMIFS('Shipments data'!G:G,'Shipments data'!E:E,'Supply Planning Data'!D289,'Shipments data'!A:A,'Supply Planning Data'!A289,'Shipments data'!F:F,"Shipped",'Shipments data'!H:H,"&lt;"&amp;'Supply Planning Data'!C304,'Shipments data'!S:S,"&lt;"&amp;'Supply Planning Data'!C304)</f>
        <v>631600</v>
      </c>
      <c r="Q289" s="70">
        <f t="shared" si="72"/>
        <v>0</v>
      </c>
      <c r="R289" s="70">
        <f t="shared" si="75"/>
        <v>0</v>
      </c>
      <c r="S289" s="53"/>
      <c r="T289" s="73">
        <f t="shared" si="79"/>
        <v>400000</v>
      </c>
      <c r="U289" s="71"/>
      <c r="V289" s="63"/>
      <c r="W289" s="73">
        <f t="shared" si="80"/>
        <v>0</v>
      </c>
      <c r="X289" s="74"/>
      <c r="Y289" s="73">
        <f t="shared" si="76"/>
        <v>400000</v>
      </c>
      <c r="Z289" s="53"/>
      <c r="AA289" s="73">
        <f t="shared" si="81"/>
        <v>400000</v>
      </c>
      <c r="AB289" s="71"/>
      <c r="AC289" s="63"/>
      <c r="AD289" s="73">
        <f t="shared" si="82"/>
        <v>0</v>
      </c>
      <c r="AE289" s="74"/>
      <c r="AF289" s="75">
        <f t="shared" si="77"/>
        <v>400000</v>
      </c>
    </row>
    <row r="290" spans="1:32" x14ac:dyDescent="0.35">
      <c r="A290" s="58" t="str">
        <f>Start!C$9</f>
        <v>Niger (the)</v>
      </c>
      <c r="B290" s="69" t="str">
        <f>VLOOKUP(A290,list!B:C,2,FALSE)</f>
        <v>NER</v>
      </c>
      <c r="C290" s="60">
        <f t="shared" si="84"/>
        <v>44774</v>
      </c>
      <c r="D290" s="69" t="str">
        <f>IF(Start!$B$19="","",Start!$B$19)</f>
        <v>J&amp;J</v>
      </c>
      <c r="E290" s="69" t="str">
        <f>IFERROR(VLOOKUP(D290,Start!B$15:C$30,2,FALSE),"")</f>
        <v>Yes</v>
      </c>
      <c r="F290" s="62">
        <f t="shared" si="73"/>
        <v>0</v>
      </c>
      <c r="G290" s="61">
        <v>85622.726627780488</v>
      </c>
      <c r="H290" s="61">
        <v>16316.323322209901</v>
      </c>
      <c r="I290" s="62">
        <f t="shared" si="74"/>
        <v>101939.04994999038</v>
      </c>
      <c r="J290" s="63"/>
      <c r="K290" s="64">
        <f t="shared" si="78"/>
        <v>0</v>
      </c>
      <c r="L290" s="64">
        <f t="shared" si="83"/>
        <v>101939.04994999038</v>
      </c>
      <c r="M290" s="71"/>
      <c r="N290" s="70">
        <f>SUMIFS('Shipments data'!G:G,'Shipments data'!E:E,'Supply Planning Data'!D290,'Shipments data'!A:A,'Supply Planning Data'!A290,'Shipments data'!O:O,'Supply Planning Data'!C290,'Shipments data'!F:F,"Shipped")</f>
        <v>0</v>
      </c>
      <c r="O290" s="72">
        <f>SUMIFS('Shipments data'!G:G,'Shipments data'!E:E,'Supply Planning Data'!D290,'Shipments data'!A:A,'Supply Planning Data'!A290,'Shipments data'!O:O,'Supply Planning Data'!C290,'Shipments data'!F:F,"Planned")</f>
        <v>0</v>
      </c>
      <c r="P290" s="70">
        <f>SUMIFS('Shipments data'!G:G,'Shipments data'!E:E,'Supply Planning Data'!D290,'Shipments data'!A:A,'Supply Planning Data'!A290,'Shipments data'!F:F,"Shipped",'Shipments data'!H:H,"&lt;"&amp;'Supply Planning Data'!C305,'Shipments data'!S:S,"&lt;"&amp;'Supply Planning Data'!C305)</f>
        <v>302400</v>
      </c>
      <c r="Q290" s="70">
        <f t="shared" ref="Q290:Q353" si="85">IF(P290-P275&lt;0,0,P290-P275)</f>
        <v>0</v>
      </c>
      <c r="R290" s="70">
        <f t="shared" si="75"/>
        <v>0</v>
      </c>
      <c r="S290" s="53"/>
      <c r="T290" s="73">
        <f t="shared" si="79"/>
        <v>400000</v>
      </c>
      <c r="U290" s="71"/>
      <c r="V290" s="63"/>
      <c r="W290" s="73">
        <f t="shared" si="80"/>
        <v>0</v>
      </c>
      <c r="X290" s="74"/>
      <c r="Y290" s="73">
        <f t="shared" si="76"/>
        <v>400000</v>
      </c>
      <c r="Z290" s="53"/>
      <c r="AA290" s="73">
        <f t="shared" si="81"/>
        <v>400000</v>
      </c>
      <c r="AB290" s="71"/>
      <c r="AC290" s="63"/>
      <c r="AD290" s="73">
        <f t="shared" si="82"/>
        <v>0</v>
      </c>
      <c r="AE290" s="74"/>
      <c r="AF290" s="75">
        <f t="shared" si="77"/>
        <v>400000</v>
      </c>
    </row>
    <row r="291" spans="1:32" x14ac:dyDescent="0.35">
      <c r="A291" s="58" t="str">
        <f>Start!C$9</f>
        <v>Niger (the)</v>
      </c>
      <c r="B291" s="69" t="str">
        <f>VLOOKUP(A291,list!B:C,2,FALSE)</f>
        <v>NER</v>
      </c>
      <c r="C291" s="60">
        <f t="shared" si="84"/>
        <v>44774</v>
      </c>
      <c r="D291" s="59" t="str">
        <f>IF(Start!$B$20="","",Start!$B$20)</f>
        <v>Sinopharm</v>
      </c>
      <c r="E291" s="59" t="str">
        <f>IFERROR(VLOOKUP(D291,Start!B$15:C$30,2,FALSE),"")</f>
        <v>Yes</v>
      </c>
      <c r="F291" s="62">
        <f t="shared" si="73"/>
        <v>0</v>
      </c>
      <c r="G291" s="61">
        <v>85622.726627780488</v>
      </c>
      <c r="H291" s="61">
        <v>16347.856358917301</v>
      </c>
      <c r="I291" s="62">
        <f t="shared" si="74"/>
        <v>101970.58298669779</v>
      </c>
      <c r="J291" s="63"/>
      <c r="K291" s="64">
        <f t="shared" si="78"/>
        <v>0</v>
      </c>
      <c r="L291" s="64">
        <f t="shared" si="83"/>
        <v>101970.58298669779</v>
      </c>
      <c r="M291" s="71"/>
      <c r="N291" s="70">
        <f>SUMIFS('Shipments data'!G:G,'Shipments data'!E:E,'Supply Planning Data'!D291,'Shipments data'!A:A,'Supply Planning Data'!A291,'Shipments data'!O:O,'Supply Planning Data'!C291,'Shipments data'!F:F,"Shipped")</f>
        <v>0</v>
      </c>
      <c r="O291" s="72">
        <f>SUMIFS('Shipments data'!G:G,'Shipments data'!E:E,'Supply Planning Data'!D291,'Shipments data'!A:A,'Supply Planning Data'!A291,'Shipments data'!O:O,'Supply Planning Data'!C291,'Shipments data'!F:F,"Planned")</f>
        <v>0</v>
      </c>
      <c r="P291" s="70">
        <f>SUMIFS('Shipments data'!G:G,'Shipments data'!E:E,'Supply Planning Data'!D291,'Shipments data'!A:A,'Supply Planning Data'!A291,'Shipments data'!F:F,"Shipped",'Shipments data'!H:H,"&lt;"&amp;'Supply Planning Data'!C306,'Shipments data'!S:S,"&lt;"&amp;'Supply Planning Data'!C306)</f>
        <v>0</v>
      </c>
      <c r="Q291" s="70">
        <f t="shared" si="85"/>
        <v>0</v>
      </c>
      <c r="R291" s="70">
        <f t="shared" si="75"/>
        <v>0</v>
      </c>
      <c r="S291" s="53"/>
      <c r="T291" s="73">
        <f t="shared" si="79"/>
        <v>400000</v>
      </c>
      <c r="U291" s="71"/>
      <c r="V291" s="63"/>
      <c r="W291" s="73">
        <f t="shared" si="80"/>
        <v>0</v>
      </c>
      <c r="X291" s="74"/>
      <c r="Y291" s="73">
        <f t="shared" si="76"/>
        <v>400000</v>
      </c>
      <c r="Z291" s="53"/>
      <c r="AA291" s="73">
        <f t="shared" si="81"/>
        <v>400000</v>
      </c>
      <c r="AB291" s="71"/>
      <c r="AC291" s="63"/>
      <c r="AD291" s="73">
        <f t="shared" si="82"/>
        <v>0</v>
      </c>
      <c r="AE291" s="74"/>
      <c r="AF291" s="75">
        <f t="shared" si="77"/>
        <v>400000</v>
      </c>
    </row>
    <row r="292" spans="1:32" x14ac:dyDescent="0.35">
      <c r="A292" s="58" t="str">
        <f>Start!C$9</f>
        <v>Niger (the)</v>
      </c>
      <c r="B292" s="69" t="str">
        <f>VLOOKUP(A292,list!B:C,2,FALSE)</f>
        <v>NER</v>
      </c>
      <c r="C292" s="60">
        <f t="shared" si="84"/>
        <v>44774</v>
      </c>
      <c r="D292" s="69" t="str">
        <f>IF(Start!$B$21="","",Start!$B$21)</f>
        <v>Sinovac</v>
      </c>
      <c r="E292" s="69" t="str">
        <f>IFERROR(VLOOKUP(D292,Start!B$15:C$30,2,FALSE),"")</f>
        <v>Yes</v>
      </c>
      <c r="F292" s="62">
        <f t="shared" si="73"/>
        <v>0</v>
      </c>
      <c r="G292" s="61">
        <v>85622.726627780488</v>
      </c>
      <c r="H292" s="61">
        <v>16379.389395624799</v>
      </c>
      <c r="I292" s="62">
        <f t="shared" si="74"/>
        <v>102002.11602340528</v>
      </c>
      <c r="J292" s="63"/>
      <c r="K292" s="64">
        <f t="shared" si="78"/>
        <v>0</v>
      </c>
      <c r="L292" s="64">
        <f t="shared" si="83"/>
        <v>102002.11602340528</v>
      </c>
      <c r="M292" s="71"/>
      <c r="N292" s="70">
        <f>SUMIFS('Shipments data'!G:G,'Shipments data'!E:E,'Supply Planning Data'!D292,'Shipments data'!A:A,'Supply Planning Data'!A292,'Shipments data'!O:O,'Supply Planning Data'!C292,'Shipments data'!F:F,"Shipped")</f>
        <v>0</v>
      </c>
      <c r="O292" s="72">
        <f>SUMIFS('Shipments data'!G:G,'Shipments data'!E:E,'Supply Planning Data'!D292,'Shipments data'!A:A,'Supply Planning Data'!A292,'Shipments data'!O:O,'Supply Planning Data'!C292,'Shipments data'!F:F,"Planned")</f>
        <v>0</v>
      </c>
      <c r="P292" s="70">
        <f>SUMIFS('Shipments data'!G:G,'Shipments data'!E:E,'Supply Planning Data'!D292,'Shipments data'!A:A,'Supply Planning Data'!A292,'Shipments data'!F:F,"Shipped",'Shipments data'!H:H,"&lt;"&amp;'Supply Planning Data'!C307,'Shipments data'!S:S,"&lt;"&amp;'Supply Planning Data'!C307)</f>
        <v>0</v>
      </c>
      <c r="Q292" s="70">
        <f t="shared" si="85"/>
        <v>0</v>
      </c>
      <c r="R292" s="70">
        <f t="shared" si="75"/>
        <v>0</v>
      </c>
      <c r="S292" s="53"/>
      <c r="T292" s="73">
        <f t="shared" si="79"/>
        <v>400000</v>
      </c>
      <c r="U292" s="71"/>
      <c r="V292" s="63"/>
      <c r="W292" s="73">
        <f t="shared" si="80"/>
        <v>0</v>
      </c>
      <c r="X292" s="74"/>
      <c r="Y292" s="73">
        <f t="shared" si="76"/>
        <v>400000</v>
      </c>
      <c r="Z292" s="53"/>
      <c r="AA292" s="73">
        <f t="shared" si="81"/>
        <v>400000</v>
      </c>
      <c r="AB292" s="71"/>
      <c r="AC292" s="63"/>
      <c r="AD292" s="73">
        <f t="shared" si="82"/>
        <v>0</v>
      </c>
      <c r="AE292" s="74"/>
      <c r="AF292" s="75">
        <f t="shared" si="77"/>
        <v>400000</v>
      </c>
    </row>
    <row r="293" spans="1:32" x14ac:dyDescent="0.35">
      <c r="A293" s="58" t="str">
        <f>Start!C$9</f>
        <v>Niger (the)</v>
      </c>
      <c r="B293" s="69" t="str">
        <f>VLOOKUP(A293,list!B:C,2,FALSE)</f>
        <v>NER</v>
      </c>
      <c r="C293" s="60">
        <f t="shared" si="84"/>
        <v>44774</v>
      </c>
      <c r="D293" s="59" t="str">
        <f>IF(Start!$B$22="","",Start!$B$22)</f>
        <v>Sputnik V</v>
      </c>
      <c r="E293" s="59" t="str">
        <f>IFERROR(VLOOKUP(D293,Start!B$15:C$30,2,FALSE),"")</f>
        <v>Yes</v>
      </c>
      <c r="F293" s="62">
        <f t="shared" si="73"/>
        <v>0</v>
      </c>
      <c r="G293" s="61">
        <v>85622.726627780488</v>
      </c>
      <c r="H293" s="61">
        <v>16410.922432332201</v>
      </c>
      <c r="I293" s="62">
        <f t="shared" si="74"/>
        <v>102033.64906011269</v>
      </c>
      <c r="J293" s="63"/>
      <c r="K293" s="64">
        <f t="shared" si="78"/>
        <v>0</v>
      </c>
      <c r="L293" s="64">
        <f t="shared" si="83"/>
        <v>102033.64906011269</v>
      </c>
      <c r="M293" s="71"/>
      <c r="N293" s="70">
        <f>SUMIFS('Shipments data'!G:G,'Shipments data'!E:E,'Supply Planning Data'!D293,'Shipments data'!A:A,'Supply Planning Data'!A293,'Shipments data'!O:O,'Supply Planning Data'!C293,'Shipments data'!F:F,"Shipped")</f>
        <v>0</v>
      </c>
      <c r="O293" s="72">
        <f>SUMIFS('Shipments data'!G:G,'Shipments data'!E:E,'Supply Planning Data'!D293,'Shipments data'!A:A,'Supply Planning Data'!A293,'Shipments data'!O:O,'Supply Planning Data'!C293,'Shipments data'!F:F,"Planned")</f>
        <v>0</v>
      </c>
      <c r="P293" s="70">
        <f>SUMIFS('Shipments data'!G:G,'Shipments data'!E:E,'Supply Planning Data'!D293,'Shipments data'!A:A,'Supply Planning Data'!A293,'Shipments data'!F:F,"Shipped",'Shipments data'!H:H,"&lt;"&amp;'Supply Planning Data'!C308,'Shipments data'!S:S,"&lt;"&amp;'Supply Planning Data'!C308)</f>
        <v>0</v>
      </c>
      <c r="Q293" s="70">
        <f t="shared" si="85"/>
        <v>0</v>
      </c>
      <c r="R293" s="70">
        <f t="shared" si="75"/>
        <v>0</v>
      </c>
      <c r="S293" s="53"/>
      <c r="T293" s="73">
        <f t="shared" si="79"/>
        <v>400000</v>
      </c>
      <c r="U293" s="71"/>
      <c r="V293" s="63"/>
      <c r="W293" s="73">
        <f t="shared" si="80"/>
        <v>0</v>
      </c>
      <c r="X293" s="74"/>
      <c r="Y293" s="73">
        <f t="shared" si="76"/>
        <v>400000</v>
      </c>
      <c r="Z293" s="53"/>
      <c r="AA293" s="73">
        <f t="shared" si="81"/>
        <v>400000</v>
      </c>
      <c r="AB293" s="71"/>
      <c r="AC293" s="63"/>
      <c r="AD293" s="73">
        <f t="shared" si="82"/>
        <v>0</v>
      </c>
      <c r="AE293" s="74"/>
      <c r="AF293" s="75">
        <f t="shared" si="77"/>
        <v>400000</v>
      </c>
    </row>
    <row r="294" spans="1:32" x14ac:dyDescent="0.35">
      <c r="A294" s="58" t="str">
        <f>Start!C$9</f>
        <v>Niger (the)</v>
      </c>
      <c r="B294" s="69" t="str">
        <f>VLOOKUP(A294,list!B:C,2,FALSE)</f>
        <v>NER</v>
      </c>
      <c r="C294" s="60">
        <f t="shared" si="84"/>
        <v>44774</v>
      </c>
      <c r="D294" s="69" t="str">
        <f>IF(Start!$B$23="","",Start!$B$23)</f>
        <v>Sputnik Light</v>
      </c>
      <c r="E294" s="69" t="str">
        <f>IFERROR(VLOOKUP(D294,Start!B$15:C$30,2,FALSE),"")</f>
        <v>Yes</v>
      </c>
      <c r="F294" s="62">
        <f t="shared" si="73"/>
        <v>0</v>
      </c>
      <c r="G294" s="61">
        <v>85622.726627780488</v>
      </c>
      <c r="H294" s="61">
        <v>16442.455469039702</v>
      </c>
      <c r="I294" s="62">
        <f t="shared" si="74"/>
        <v>102065.18209682019</v>
      </c>
      <c r="J294" s="63"/>
      <c r="K294" s="64">
        <f t="shared" si="78"/>
        <v>0</v>
      </c>
      <c r="L294" s="64">
        <f t="shared" si="83"/>
        <v>102065.18209682019</v>
      </c>
      <c r="M294" s="71"/>
      <c r="N294" s="70">
        <f>SUMIFS('Shipments data'!G:G,'Shipments data'!E:E,'Supply Planning Data'!D294,'Shipments data'!A:A,'Supply Planning Data'!A294,'Shipments data'!O:O,'Supply Planning Data'!C294,'Shipments data'!F:F,"Shipped")</f>
        <v>0</v>
      </c>
      <c r="O294" s="72">
        <f>SUMIFS('Shipments data'!G:G,'Shipments data'!E:E,'Supply Planning Data'!D294,'Shipments data'!A:A,'Supply Planning Data'!A294,'Shipments data'!O:O,'Supply Planning Data'!C294,'Shipments data'!F:F,"Planned")</f>
        <v>0</v>
      </c>
      <c r="P294" s="70">
        <f>SUMIFS('Shipments data'!G:G,'Shipments data'!E:E,'Supply Planning Data'!D294,'Shipments data'!A:A,'Supply Planning Data'!A294,'Shipments data'!F:F,"Shipped",'Shipments data'!H:H,"&lt;"&amp;'Supply Planning Data'!C309,'Shipments data'!S:S,"&lt;"&amp;'Supply Planning Data'!C309)</f>
        <v>0</v>
      </c>
      <c r="Q294" s="70">
        <f t="shared" si="85"/>
        <v>0</v>
      </c>
      <c r="R294" s="70">
        <f t="shared" si="75"/>
        <v>0</v>
      </c>
      <c r="S294" s="53"/>
      <c r="T294" s="73">
        <f t="shared" si="79"/>
        <v>400000</v>
      </c>
      <c r="U294" s="71"/>
      <c r="V294" s="63"/>
      <c r="W294" s="73">
        <f t="shared" si="80"/>
        <v>0</v>
      </c>
      <c r="X294" s="74"/>
      <c r="Y294" s="73">
        <f t="shared" si="76"/>
        <v>400000</v>
      </c>
      <c r="Z294" s="53"/>
      <c r="AA294" s="73">
        <f t="shared" si="81"/>
        <v>400000</v>
      </c>
      <c r="AB294" s="71"/>
      <c r="AC294" s="63"/>
      <c r="AD294" s="73">
        <f t="shared" si="82"/>
        <v>0</v>
      </c>
      <c r="AE294" s="74"/>
      <c r="AF294" s="75">
        <f t="shared" si="77"/>
        <v>400000</v>
      </c>
    </row>
    <row r="295" spans="1:32" hidden="1" x14ac:dyDescent="0.35">
      <c r="A295" s="58" t="str">
        <f>Start!C$9</f>
        <v>Niger (the)</v>
      </c>
      <c r="B295" s="69" t="str">
        <f>VLOOKUP(A295,list!B:C,2,FALSE)</f>
        <v>NER</v>
      </c>
      <c r="C295" s="60">
        <f t="shared" si="84"/>
        <v>44774</v>
      </c>
      <c r="D295" s="59" t="str">
        <f>IF(Start!$B$24="","",Start!$B$24)</f>
        <v/>
      </c>
      <c r="E295" s="59" t="str">
        <f>IFERROR(VLOOKUP(D295,Start!B$15:C$30,2,FALSE),"")</f>
        <v/>
      </c>
      <c r="F295" s="62">
        <f t="shared" si="73"/>
        <v>0</v>
      </c>
      <c r="G295" s="61"/>
      <c r="H295" s="61"/>
      <c r="I295" s="62">
        <f t="shared" si="74"/>
        <v>0</v>
      </c>
      <c r="J295" s="63"/>
      <c r="K295" s="64">
        <f t="shared" si="78"/>
        <v>0</v>
      </c>
      <c r="L295" s="64">
        <f t="shared" si="83"/>
        <v>0</v>
      </c>
      <c r="M295" s="71"/>
      <c r="N295" s="70">
        <f>SUMIFS('Shipments data'!G:G,'Shipments data'!E:E,'Supply Planning Data'!D295,'Shipments data'!A:A,'Supply Planning Data'!A295,'Shipments data'!O:O,'Supply Planning Data'!C295,'Shipments data'!F:F,"Shipped")</f>
        <v>0</v>
      </c>
      <c r="O295" s="72">
        <f>SUMIFS('Shipments data'!G:G,'Shipments data'!E:E,'Supply Planning Data'!D295,'Shipments data'!A:A,'Supply Planning Data'!A295,'Shipments data'!O:O,'Supply Planning Data'!C295,'Shipments data'!F:F,"Planned")</f>
        <v>0</v>
      </c>
      <c r="P295" s="70">
        <f>SUMIFS('Shipments data'!G:G,'Shipments data'!E:E,'Supply Planning Data'!D295,'Shipments data'!A:A,'Supply Planning Data'!A295,'Shipments data'!F:F,"Shipped",'Shipments data'!H:H,"&lt;"&amp;'Supply Planning Data'!C310,'Shipments data'!S:S,"&lt;"&amp;'Supply Planning Data'!C310)</f>
        <v>0</v>
      </c>
      <c r="Q295" s="70">
        <f t="shared" si="85"/>
        <v>0</v>
      </c>
      <c r="R295" s="70">
        <f t="shared" si="75"/>
        <v>0</v>
      </c>
      <c r="S295" s="53"/>
      <c r="T295" s="73">
        <f t="shared" si="79"/>
        <v>0</v>
      </c>
      <c r="U295" s="71"/>
      <c r="V295" s="63"/>
      <c r="W295" s="73">
        <f t="shared" si="80"/>
        <v>0</v>
      </c>
      <c r="X295" s="74"/>
      <c r="Y295" s="73">
        <f t="shared" si="76"/>
        <v>0</v>
      </c>
      <c r="Z295" s="53"/>
      <c r="AA295" s="73">
        <f t="shared" si="81"/>
        <v>0</v>
      </c>
      <c r="AB295" s="71"/>
      <c r="AC295" s="63"/>
      <c r="AD295" s="73">
        <f t="shared" si="82"/>
        <v>0</v>
      </c>
      <c r="AE295" s="74"/>
      <c r="AF295" s="75">
        <f t="shared" si="77"/>
        <v>0</v>
      </c>
    </row>
    <row r="296" spans="1:32" hidden="1" x14ac:dyDescent="0.35">
      <c r="A296" s="58" t="str">
        <f>Start!C$9</f>
        <v>Niger (the)</v>
      </c>
      <c r="B296" s="69" t="str">
        <f>VLOOKUP(A296,list!B:C,2,FALSE)</f>
        <v>NER</v>
      </c>
      <c r="C296" s="60">
        <f t="shared" si="84"/>
        <v>44774</v>
      </c>
      <c r="D296" s="69" t="str">
        <f>IF(Start!$B$25="","",Start!$B$25)</f>
        <v/>
      </c>
      <c r="E296" s="69" t="str">
        <f>IFERROR(VLOOKUP(D296,Start!B$15:C$30,2,FALSE),"")</f>
        <v/>
      </c>
      <c r="F296" s="62">
        <f t="shared" si="73"/>
        <v>0</v>
      </c>
      <c r="G296" s="61"/>
      <c r="H296" s="61"/>
      <c r="I296" s="62">
        <f t="shared" si="74"/>
        <v>0</v>
      </c>
      <c r="J296" s="63"/>
      <c r="K296" s="64">
        <f t="shared" si="78"/>
        <v>0</v>
      </c>
      <c r="L296" s="64">
        <f t="shared" si="83"/>
        <v>0</v>
      </c>
      <c r="M296" s="71"/>
      <c r="N296" s="70">
        <f>SUMIFS('Shipments data'!G:G,'Shipments data'!E:E,'Supply Planning Data'!D296,'Shipments data'!A:A,'Supply Planning Data'!A296,'Shipments data'!O:O,'Supply Planning Data'!C296,'Shipments data'!F:F,"Shipped")</f>
        <v>0</v>
      </c>
      <c r="O296" s="72">
        <f>SUMIFS('Shipments data'!G:G,'Shipments data'!E:E,'Supply Planning Data'!D296,'Shipments data'!A:A,'Supply Planning Data'!A296,'Shipments data'!O:O,'Supply Planning Data'!C296,'Shipments data'!F:F,"Planned")</f>
        <v>0</v>
      </c>
      <c r="P296" s="70">
        <f>SUMIFS('Shipments data'!G:G,'Shipments data'!E:E,'Supply Planning Data'!D296,'Shipments data'!A:A,'Supply Planning Data'!A296,'Shipments data'!F:F,"Shipped",'Shipments data'!H:H,"&lt;"&amp;'Supply Planning Data'!C311,'Shipments data'!S:S,"&lt;"&amp;'Supply Planning Data'!C311)</f>
        <v>0</v>
      </c>
      <c r="Q296" s="70">
        <f t="shared" si="85"/>
        <v>0</v>
      </c>
      <c r="R296" s="70">
        <f t="shared" si="75"/>
        <v>0</v>
      </c>
      <c r="S296" s="53"/>
      <c r="T296" s="73">
        <f t="shared" si="79"/>
        <v>0</v>
      </c>
      <c r="U296" s="71"/>
      <c r="V296" s="63"/>
      <c r="W296" s="73">
        <f t="shared" si="80"/>
        <v>0</v>
      </c>
      <c r="X296" s="74"/>
      <c r="Y296" s="73">
        <f t="shared" si="76"/>
        <v>0</v>
      </c>
      <c r="Z296" s="53"/>
      <c r="AA296" s="73">
        <f t="shared" si="81"/>
        <v>0</v>
      </c>
      <c r="AB296" s="71"/>
      <c r="AC296" s="63"/>
      <c r="AD296" s="73">
        <f t="shared" si="82"/>
        <v>0</v>
      </c>
      <c r="AE296" s="74"/>
      <c r="AF296" s="75">
        <f t="shared" si="77"/>
        <v>0</v>
      </c>
    </row>
    <row r="297" spans="1:32" hidden="1" x14ac:dyDescent="0.35">
      <c r="A297" s="58" t="str">
        <f>Start!C$9</f>
        <v>Niger (the)</v>
      </c>
      <c r="B297" s="69" t="str">
        <f>VLOOKUP(A297,list!B:C,2,FALSE)</f>
        <v>NER</v>
      </c>
      <c r="C297" s="60">
        <f t="shared" si="84"/>
        <v>44774</v>
      </c>
      <c r="D297" s="59" t="str">
        <f>IF(Start!$B$26="","",Start!$B$26)</f>
        <v/>
      </c>
      <c r="E297" s="59" t="str">
        <f>IFERROR(VLOOKUP(D297,Start!B$15:C$30,2,FALSE),"")</f>
        <v/>
      </c>
      <c r="F297" s="62">
        <f t="shared" si="73"/>
        <v>0</v>
      </c>
      <c r="G297" s="61"/>
      <c r="H297" s="61"/>
      <c r="I297" s="62">
        <f t="shared" si="74"/>
        <v>0</v>
      </c>
      <c r="J297" s="63"/>
      <c r="K297" s="64">
        <f t="shared" si="78"/>
        <v>0</v>
      </c>
      <c r="L297" s="64">
        <f t="shared" si="83"/>
        <v>0</v>
      </c>
      <c r="M297" s="71"/>
      <c r="N297" s="70">
        <f>SUMIFS('Shipments data'!G:G,'Shipments data'!E:E,'Supply Planning Data'!D297,'Shipments data'!A:A,'Supply Planning Data'!A297,'Shipments data'!O:O,'Supply Planning Data'!C297,'Shipments data'!F:F,"Shipped")</f>
        <v>0</v>
      </c>
      <c r="O297" s="72">
        <f>SUMIFS('Shipments data'!G:G,'Shipments data'!E:E,'Supply Planning Data'!D297,'Shipments data'!A:A,'Supply Planning Data'!A297,'Shipments data'!O:O,'Supply Planning Data'!C297,'Shipments data'!F:F,"Planned")</f>
        <v>0</v>
      </c>
      <c r="P297" s="70">
        <f>SUMIFS('Shipments data'!G:G,'Shipments data'!E:E,'Supply Planning Data'!D297,'Shipments data'!A:A,'Supply Planning Data'!A297,'Shipments data'!F:F,"Shipped",'Shipments data'!H:H,"&lt;"&amp;'Supply Planning Data'!C312,'Shipments data'!S:S,"&lt;"&amp;'Supply Planning Data'!C312)</f>
        <v>0</v>
      </c>
      <c r="Q297" s="70">
        <f t="shared" si="85"/>
        <v>0</v>
      </c>
      <c r="R297" s="70">
        <f t="shared" si="75"/>
        <v>0</v>
      </c>
      <c r="S297" s="53"/>
      <c r="T297" s="73">
        <f t="shared" si="79"/>
        <v>0</v>
      </c>
      <c r="U297" s="71"/>
      <c r="V297" s="63"/>
      <c r="W297" s="73">
        <f t="shared" si="80"/>
        <v>0</v>
      </c>
      <c r="X297" s="74"/>
      <c r="Y297" s="73">
        <f t="shared" si="76"/>
        <v>0</v>
      </c>
      <c r="Z297" s="53"/>
      <c r="AA297" s="73">
        <f t="shared" si="81"/>
        <v>0</v>
      </c>
      <c r="AB297" s="71"/>
      <c r="AC297" s="63"/>
      <c r="AD297" s="73">
        <f t="shared" si="82"/>
        <v>0</v>
      </c>
      <c r="AE297" s="74"/>
      <c r="AF297" s="75">
        <f t="shared" si="77"/>
        <v>0</v>
      </c>
    </row>
    <row r="298" spans="1:32" hidden="1" x14ac:dyDescent="0.35">
      <c r="A298" s="58" t="str">
        <f>Start!C$9</f>
        <v>Niger (the)</v>
      </c>
      <c r="B298" s="69" t="str">
        <f>VLOOKUP(A298,list!B:C,2,FALSE)</f>
        <v>NER</v>
      </c>
      <c r="C298" s="60">
        <f t="shared" si="84"/>
        <v>44774</v>
      </c>
      <c r="D298" s="69" t="str">
        <f>IF(Start!$B$27="","",Start!$B$27)</f>
        <v/>
      </c>
      <c r="E298" s="69" t="str">
        <f>IFERROR(VLOOKUP(D298,Start!B$15:C$30,2,FALSE),"")</f>
        <v/>
      </c>
      <c r="F298" s="62">
        <f t="shared" si="73"/>
        <v>0</v>
      </c>
      <c r="G298" s="61"/>
      <c r="H298" s="61"/>
      <c r="I298" s="62">
        <f t="shared" si="74"/>
        <v>0</v>
      </c>
      <c r="J298" s="63"/>
      <c r="K298" s="64">
        <f t="shared" si="78"/>
        <v>0</v>
      </c>
      <c r="L298" s="64">
        <f t="shared" si="83"/>
        <v>0</v>
      </c>
      <c r="M298" s="71"/>
      <c r="N298" s="70">
        <f>SUMIFS('Shipments data'!G:G,'Shipments data'!E:E,'Supply Planning Data'!D298,'Shipments data'!A:A,'Supply Planning Data'!A298,'Shipments data'!O:O,'Supply Planning Data'!C298,'Shipments data'!F:F,"Shipped")</f>
        <v>0</v>
      </c>
      <c r="O298" s="72">
        <f>SUMIFS('Shipments data'!G:G,'Shipments data'!E:E,'Supply Planning Data'!D298,'Shipments data'!A:A,'Supply Planning Data'!A298,'Shipments data'!O:O,'Supply Planning Data'!C298,'Shipments data'!F:F,"Planned")</f>
        <v>0</v>
      </c>
      <c r="P298" s="70">
        <f>SUMIFS('Shipments data'!G:G,'Shipments data'!E:E,'Supply Planning Data'!D298,'Shipments data'!A:A,'Supply Planning Data'!A298,'Shipments data'!F:F,"Shipped",'Shipments data'!H:H,"&lt;"&amp;'Supply Planning Data'!C313,'Shipments data'!S:S,"&lt;"&amp;'Supply Planning Data'!C313)</f>
        <v>0</v>
      </c>
      <c r="Q298" s="70">
        <f t="shared" si="85"/>
        <v>0</v>
      </c>
      <c r="R298" s="70">
        <f t="shared" si="75"/>
        <v>0</v>
      </c>
      <c r="S298" s="53"/>
      <c r="T298" s="73">
        <f t="shared" si="79"/>
        <v>0</v>
      </c>
      <c r="U298" s="71"/>
      <c r="V298" s="63"/>
      <c r="W298" s="73">
        <f t="shared" si="80"/>
        <v>0</v>
      </c>
      <c r="X298" s="74"/>
      <c r="Y298" s="73">
        <f t="shared" si="76"/>
        <v>0</v>
      </c>
      <c r="Z298" s="53"/>
      <c r="AA298" s="73">
        <f t="shared" si="81"/>
        <v>0</v>
      </c>
      <c r="AB298" s="71"/>
      <c r="AC298" s="63"/>
      <c r="AD298" s="73">
        <f t="shared" si="82"/>
        <v>0</v>
      </c>
      <c r="AE298" s="74"/>
      <c r="AF298" s="75">
        <f t="shared" si="77"/>
        <v>0</v>
      </c>
    </row>
    <row r="299" spans="1:32" hidden="1" x14ac:dyDescent="0.35">
      <c r="A299" s="58" t="str">
        <f>Start!C$9</f>
        <v>Niger (the)</v>
      </c>
      <c r="B299" s="69" t="str">
        <f>VLOOKUP(A299,list!B:C,2,FALSE)</f>
        <v>NER</v>
      </c>
      <c r="C299" s="60">
        <f t="shared" si="84"/>
        <v>44774</v>
      </c>
      <c r="D299" s="59" t="str">
        <f>IF(Start!$B$28="","",Start!$B$28)</f>
        <v/>
      </c>
      <c r="E299" s="59" t="str">
        <f>IFERROR(VLOOKUP(D299,Start!B$15:C$30,2,FALSE),"")</f>
        <v/>
      </c>
      <c r="F299" s="62">
        <f t="shared" si="73"/>
        <v>0</v>
      </c>
      <c r="G299" s="61"/>
      <c r="H299" s="61"/>
      <c r="I299" s="62">
        <f t="shared" si="74"/>
        <v>0</v>
      </c>
      <c r="J299" s="63"/>
      <c r="K299" s="64">
        <f t="shared" si="78"/>
        <v>0</v>
      </c>
      <c r="L299" s="64">
        <f t="shared" si="83"/>
        <v>0</v>
      </c>
      <c r="M299" s="71"/>
      <c r="N299" s="70">
        <f>SUMIFS('Shipments data'!G:G,'Shipments data'!E:E,'Supply Planning Data'!D299,'Shipments data'!A:A,'Supply Planning Data'!A299,'Shipments data'!O:O,'Supply Planning Data'!C299,'Shipments data'!F:F,"Shipped")</f>
        <v>0</v>
      </c>
      <c r="O299" s="72">
        <f>SUMIFS('Shipments data'!G:G,'Shipments data'!E:E,'Supply Planning Data'!D299,'Shipments data'!A:A,'Supply Planning Data'!A299,'Shipments data'!O:O,'Supply Planning Data'!C299,'Shipments data'!F:F,"Planned")</f>
        <v>0</v>
      </c>
      <c r="P299" s="70">
        <f>SUMIFS('Shipments data'!G:G,'Shipments data'!E:E,'Supply Planning Data'!D299,'Shipments data'!A:A,'Supply Planning Data'!A299,'Shipments data'!F:F,"Shipped",'Shipments data'!H:H,"&lt;"&amp;'Supply Planning Data'!C314,'Shipments data'!S:S,"&lt;"&amp;'Supply Planning Data'!C314)</f>
        <v>0</v>
      </c>
      <c r="Q299" s="70">
        <f t="shared" si="85"/>
        <v>0</v>
      </c>
      <c r="R299" s="70">
        <f t="shared" si="75"/>
        <v>0</v>
      </c>
      <c r="S299" s="53"/>
      <c r="T299" s="73">
        <f t="shared" si="79"/>
        <v>0</v>
      </c>
      <c r="U299" s="71"/>
      <c r="V299" s="63"/>
      <c r="W299" s="73">
        <f t="shared" si="80"/>
        <v>0</v>
      </c>
      <c r="X299" s="74"/>
      <c r="Y299" s="73">
        <f t="shared" si="76"/>
        <v>0</v>
      </c>
      <c r="Z299" s="53"/>
      <c r="AA299" s="73">
        <f t="shared" si="81"/>
        <v>0</v>
      </c>
      <c r="AB299" s="71"/>
      <c r="AC299" s="63"/>
      <c r="AD299" s="73">
        <f t="shared" si="82"/>
        <v>0</v>
      </c>
      <c r="AE299" s="74"/>
      <c r="AF299" s="75">
        <f t="shared" si="77"/>
        <v>0</v>
      </c>
    </row>
    <row r="300" spans="1:32" hidden="1" x14ac:dyDescent="0.35">
      <c r="A300" s="58" t="str">
        <f>Start!C$9</f>
        <v>Niger (the)</v>
      </c>
      <c r="B300" s="69" t="str">
        <f>VLOOKUP(A300,list!B:C,2,FALSE)</f>
        <v>NER</v>
      </c>
      <c r="C300" s="60">
        <f t="shared" si="84"/>
        <v>44774</v>
      </c>
      <c r="D300" s="69" t="str">
        <f>IF(Start!$B$29="","",Start!$B$29)</f>
        <v/>
      </c>
      <c r="E300" s="69" t="str">
        <f>IFERROR(VLOOKUP(D300,Start!B$15:C$30,2,FALSE),"")</f>
        <v/>
      </c>
      <c r="F300" s="62">
        <f t="shared" si="73"/>
        <v>0</v>
      </c>
      <c r="G300" s="61"/>
      <c r="H300" s="61"/>
      <c r="I300" s="62">
        <f t="shared" si="74"/>
        <v>0</v>
      </c>
      <c r="J300" s="63"/>
      <c r="K300" s="64">
        <f t="shared" si="78"/>
        <v>0</v>
      </c>
      <c r="L300" s="64">
        <f t="shared" si="83"/>
        <v>0</v>
      </c>
      <c r="M300" s="71"/>
      <c r="N300" s="70">
        <f>SUMIFS('Shipments data'!G:G,'Shipments data'!E:E,'Supply Planning Data'!D300,'Shipments data'!A:A,'Supply Planning Data'!A300,'Shipments data'!O:O,'Supply Planning Data'!C300,'Shipments data'!F:F,"Shipped")</f>
        <v>0</v>
      </c>
      <c r="O300" s="72">
        <f>SUMIFS('Shipments data'!G:G,'Shipments data'!E:E,'Supply Planning Data'!D300,'Shipments data'!A:A,'Supply Planning Data'!A300,'Shipments data'!O:O,'Supply Planning Data'!C300,'Shipments data'!F:F,"Planned")</f>
        <v>0</v>
      </c>
      <c r="P300" s="70">
        <f>SUMIFS('Shipments data'!G:G,'Shipments data'!E:E,'Supply Planning Data'!D300,'Shipments data'!A:A,'Supply Planning Data'!A300,'Shipments data'!F:F,"Shipped",'Shipments data'!H:H,"&lt;"&amp;'Supply Planning Data'!C315,'Shipments data'!S:S,"&lt;"&amp;'Supply Planning Data'!C315)</f>
        <v>0</v>
      </c>
      <c r="Q300" s="70">
        <f t="shared" si="85"/>
        <v>0</v>
      </c>
      <c r="R300" s="70">
        <f t="shared" si="75"/>
        <v>0</v>
      </c>
      <c r="S300" s="53"/>
      <c r="T300" s="73">
        <f t="shared" si="79"/>
        <v>0</v>
      </c>
      <c r="U300" s="71"/>
      <c r="V300" s="63"/>
      <c r="W300" s="73">
        <f t="shared" si="80"/>
        <v>0</v>
      </c>
      <c r="X300" s="74"/>
      <c r="Y300" s="73">
        <f t="shared" si="76"/>
        <v>0</v>
      </c>
      <c r="Z300" s="53"/>
      <c r="AA300" s="73">
        <f t="shared" si="81"/>
        <v>0</v>
      </c>
      <c r="AB300" s="71"/>
      <c r="AC300" s="63"/>
      <c r="AD300" s="73">
        <f t="shared" si="82"/>
        <v>0</v>
      </c>
      <c r="AE300" s="74"/>
      <c r="AF300" s="75">
        <f t="shared" si="77"/>
        <v>0</v>
      </c>
    </row>
    <row r="301" spans="1:32" hidden="1" x14ac:dyDescent="0.35">
      <c r="A301" s="76" t="str">
        <f>Start!C$9</f>
        <v>Niger (the)</v>
      </c>
      <c r="B301" s="77" t="str">
        <f>VLOOKUP(A301,list!B:C,2,FALSE)</f>
        <v>NER</v>
      </c>
      <c r="C301" s="60">
        <f t="shared" si="84"/>
        <v>44774</v>
      </c>
      <c r="D301" s="59" t="str">
        <f>IF(Start!$B$30="","",Start!$B$30)</f>
        <v/>
      </c>
      <c r="E301" s="59" t="str">
        <f>IFERROR(VLOOKUP(D301,Start!B$15:C$30,2,FALSE),"")</f>
        <v/>
      </c>
      <c r="F301" s="62">
        <f t="shared" si="73"/>
        <v>0</v>
      </c>
      <c r="G301" s="61"/>
      <c r="H301" s="61"/>
      <c r="I301" s="62">
        <f t="shared" si="74"/>
        <v>0</v>
      </c>
      <c r="J301" s="63"/>
      <c r="K301" s="64">
        <f t="shared" si="78"/>
        <v>0</v>
      </c>
      <c r="L301" s="64">
        <f t="shared" si="83"/>
        <v>0</v>
      </c>
      <c r="M301" s="71"/>
      <c r="N301" s="70">
        <f>SUMIFS('Shipments data'!G:G,'Shipments data'!E:E,'Supply Planning Data'!D301,'Shipments data'!A:A,'Supply Planning Data'!A301,'Shipments data'!O:O,'Supply Planning Data'!C301,'Shipments data'!F:F,"Shipped")</f>
        <v>0</v>
      </c>
      <c r="O301" s="72">
        <f>SUMIFS('Shipments data'!G:G,'Shipments data'!E:E,'Supply Planning Data'!D301,'Shipments data'!A:A,'Supply Planning Data'!A301,'Shipments data'!O:O,'Supply Planning Data'!C301,'Shipments data'!F:F,"Planned")</f>
        <v>0</v>
      </c>
      <c r="P301" s="70">
        <f>SUMIFS('Shipments data'!G:G,'Shipments data'!E:E,'Supply Planning Data'!D301,'Shipments data'!A:A,'Supply Planning Data'!A301,'Shipments data'!F:F,"Shipped",'Shipments data'!H:H,"&lt;"&amp;'Supply Planning Data'!C316,'Shipments data'!S:S,"&lt;"&amp;'Supply Planning Data'!C316)</f>
        <v>0</v>
      </c>
      <c r="Q301" s="70">
        <f t="shared" si="85"/>
        <v>0</v>
      </c>
      <c r="R301" s="70">
        <f t="shared" si="75"/>
        <v>0</v>
      </c>
      <c r="S301" s="53"/>
      <c r="T301" s="73">
        <f t="shared" si="79"/>
        <v>0</v>
      </c>
      <c r="U301" s="71"/>
      <c r="V301" s="63"/>
      <c r="W301" s="73">
        <f t="shared" si="80"/>
        <v>0</v>
      </c>
      <c r="X301" s="74"/>
      <c r="Y301" s="73">
        <f t="shared" si="76"/>
        <v>0</v>
      </c>
      <c r="Z301" s="53"/>
      <c r="AA301" s="73">
        <f t="shared" si="81"/>
        <v>0</v>
      </c>
      <c r="AB301" s="71"/>
      <c r="AC301" s="63"/>
      <c r="AD301" s="73">
        <f t="shared" si="82"/>
        <v>0</v>
      </c>
      <c r="AE301" s="74"/>
      <c r="AF301" s="75">
        <f t="shared" si="77"/>
        <v>0</v>
      </c>
    </row>
    <row r="302" spans="1:32" x14ac:dyDescent="0.35">
      <c r="A302" s="35" t="str">
        <f>Start!C$9</f>
        <v>Niger (the)</v>
      </c>
      <c r="B302" s="36" t="str">
        <f>VLOOKUP(A302,list!B:C,2,FALSE)</f>
        <v>NER</v>
      </c>
      <c r="C302" s="78">
        <f t="shared" si="84"/>
        <v>44805</v>
      </c>
      <c r="D302" s="36" t="str">
        <f>IF(Start!$B$16="","",Start!$B$16)</f>
        <v>Pfizer</v>
      </c>
      <c r="E302" s="36" t="str">
        <f>IFERROR(VLOOKUP(D302,Start!B$15:C$30,2,FALSE),"")</f>
        <v>Yes</v>
      </c>
      <c r="F302" s="39">
        <f t="shared" si="73"/>
        <v>0</v>
      </c>
      <c r="G302" s="38">
        <v>67274.999493256124</v>
      </c>
      <c r="H302" s="38">
        <v>16694.7197626993</v>
      </c>
      <c r="I302" s="39">
        <f t="shared" si="74"/>
        <v>83969.719255955424</v>
      </c>
      <c r="J302" s="40"/>
      <c r="K302" s="41">
        <f t="shared" si="78"/>
        <v>0</v>
      </c>
      <c r="L302" s="41">
        <f t="shared" si="83"/>
        <v>83969.719255955424</v>
      </c>
      <c r="M302" s="38"/>
      <c r="N302" s="41">
        <f>SUMIFS('Shipments data'!G:G,'Shipments data'!E:E,'Supply Planning Data'!D302,'Shipments data'!A:A,'Supply Planning Data'!A302,'Shipments data'!O:O,'Supply Planning Data'!C302,'Shipments data'!F:F,"Shipped")</f>
        <v>0</v>
      </c>
      <c r="O302" s="42">
        <f>SUMIFS('Shipments data'!G:G,'Shipments data'!E:E,'Supply Planning Data'!D302,'Shipments data'!A:A,'Supply Planning Data'!A302,'Shipments data'!O:O,'Supply Planning Data'!C302,'Shipments data'!F:F,"Planned")</f>
        <v>0</v>
      </c>
      <c r="P302" s="41">
        <f>SUMIFS('Shipments data'!G:G,'Shipments data'!E:E,'Supply Planning Data'!D302,'Shipments data'!A:A,'Supply Planning Data'!A302,'Shipments data'!F:F,"Shipped",'Shipments data'!H:H,"&lt;"&amp;'Supply Planning Data'!C317,'Shipments data'!S:S,"&lt;"&amp;'Supply Planning Data'!C317)</f>
        <v>0</v>
      </c>
      <c r="Q302" s="41">
        <f t="shared" si="85"/>
        <v>0</v>
      </c>
      <c r="R302" s="41">
        <f t="shared" si="75"/>
        <v>0</v>
      </c>
      <c r="S302" s="66"/>
      <c r="T302" s="39">
        <f t="shared" si="79"/>
        <v>200000</v>
      </c>
      <c r="U302" s="38"/>
      <c r="V302" s="40"/>
      <c r="W302" s="39">
        <f t="shared" si="80"/>
        <v>0</v>
      </c>
      <c r="X302" s="44"/>
      <c r="Y302" s="39">
        <f t="shared" si="76"/>
        <v>200000</v>
      </c>
      <c r="Z302" s="66"/>
      <c r="AA302" s="39">
        <f t="shared" si="81"/>
        <v>200000</v>
      </c>
      <c r="AB302" s="38"/>
      <c r="AC302" s="40"/>
      <c r="AD302" s="39">
        <f t="shared" si="82"/>
        <v>0</v>
      </c>
      <c r="AE302" s="44"/>
      <c r="AF302" s="45">
        <f t="shared" si="77"/>
        <v>200000</v>
      </c>
    </row>
    <row r="303" spans="1:32" x14ac:dyDescent="0.35">
      <c r="A303" s="47" t="str">
        <f>Start!C$9</f>
        <v>Niger (the)</v>
      </c>
      <c r="B303" s="48" t="str">
        <f>VLOOKUP(A303,list!B:C,2,FALSE)</f>
        <v>NER</v>
      </c>
      <c r="C303" s="78">
        <f t="shared" si="84"/>
        <v>44805</v>
      </c>
      <c r="D303" s="36" t="str">
        <f>IF(Start!$B$17="","",Start!$B$17)</f>
        <v>Moderna</v>
      </c>
      <c r="E303" s="36" t="str">
        <f>IFERROR(VLOOKUP(D303,Start!B$15:C$30,2,FALSE),"")</f>
        <v>Yes</v>
      </c>
      <c r="F303" s="39">
        <f t="shared" ref="F303:F366" si="86">R288</f>
        <v>0</v>
      </c>
      <c r="G303" s="38">
        <v>80729.999391907317</v>
      </c>
      <c r="H303" s="50">
        <v>16726.2527994068</v>
      </c>
      <c r="I303" s="39">
        <f t="shared" ref="I303:I366" si="87">SUM(G303:H303)</f>
        <v>97456.252191314125</v>
      </c>
      <c r="J303" s="40"/>
      <c r="K303" s="41">
        <f t="shared" si="78"/>
        <v>0</v>
      </c>
      <c r="L303" s="41">
        <f t="shared" si="83"/>
        <v>97456.252191314125</v>
      </c>
      <c r="M303" s="50"/>
      <c r="N303" s="51">
        <f>SUMIFS('Shipments data'!G:G,'Shipments data'!E:E,'Supply Planning Data'!D303,'Shipments data'!A:A,'Supply Planning Data'!A303,'Shipments data'!O:O,'Supply Planning Data'!C303,'Shipments data'!F:F,"Shipped")</f>
        <v>0</v>
      </c>
      <c r="O303" s="52">
        <f>SUMIFS('Shipments data'!G:G,'Shipments data'!E:E,'Supply Planning Data'!D303,'Shipments data'!A:A,'Supply Planning Data'!A303,'Shipments data'!O:O,'Supply Planning Data'!C303,'Shipments data'!F:F,"Planned")</f>
        <v>0</v>
      </c>
      <c r="P303" s="51">
        <f>SUMIFS('Shipments data'!G:G,'Shipments data'!E:E,'Supply Planning Data'!D303,'Shipments data'!A:A,'Supply Planning Data'!A303,'Shipments data'!F:F,"Shipped",'Shipments data'!H:H,"&lt;"&amp;'Supply Planning Data'!C318,'Shipments data'!S:S,"&lt;"&amp;'Supply Planning Data'!C318)</f>
        <v>0</v>
      </c>
      <c r="Q303" s="51">
        <f t="shared" si="85"/>
        <v>0</v>
      </c>
      <c r="R303" s="51">
        <f t="shared" ref="R303:R366" si="88">IF(F303-L303+M303+N303-Q303&lt;0,0,F303-L303+M303+N303-Q303)</f>
        <v>0</v>
      </c>
      <c r="S303" s="53"/>
      <c r="T303" s="54">
        <f t="shared" si="79"/>
        <v>300000</v>
      </c>
      <c r="U303" s="50"/>
      <c r="V303" s="40"/>
      <c r="W303" s="54">
        <f t="shared" si="80"/>
        <v>0</v>
      </c>
      <c r="X303" s="55"/>
      <c r="Y303" s="54">
        <f t="shared" ref="Y303:Y366" si="89">IF($T303+$X303-$W303&lt;0,0,$T303+$X303-$W303)</f>
        <v>300000</v>
      </c>
      <c r="Z303" s="53"/>
      <c r="AA303" s="54">
        <f t="shared" si="81"/>
        <v>300000</v>
      </c>
      <c r="AB303" s="50"/>
      <c r="AC303" s="40"/>
      <c r="AD303" s="54">
        <f t="shared" si="82"/>
        <v>0</v>
      </c>
      <c r="AE303" s="55"/>
      <c r="AF303" s="79">
        <f t="shared" ref="AF303:AF366" si="90">IF($T303+$X303-$W303&lt;0,0,$T303+$X303-$W303)</f>
        <v>300000</v>
      </c>
    </row>
    <row r="304" spans="1:32" x14ac:dyDescent="0.35">
      <c r="A304" s="47" t="str">
        <f>Start!C$9</f>
        <v>Niger (the)</v>
      </c>
      <c r="B304" s="48" t="str">
        <f>VLOOKUP(A304,list!B:C,2,FALSE)</f>
        <v>NER</v>
      </c>
      <c r="C304" s="78">
        <f t="shared" si="84"/>
        <v>44805</v>
      </c>
      <c r="D304" s="36" t="str">
        <f>IF(Start!$B$18="","",Start!$B$18)</f>
        <v>AstraZeneca</v>
      </c>
      <c r="E304" s="36" t="str">
        <f>IFERROR(VLOOKUP(D304,Start!B$15:C$30,2,FALSE),"")</f>
        <v>Yes</v>
      </c>
      <c r="F304" s="39">
        <f t="shared" si="86"/>
        <v>0</v>
      </c>
      <c r="G304" s="38">
        <v>94184.999290558539</v>
      </c>
      <c r="H304" s="50">
        <v>16757.785836114199</v>
      </c>
      <c r="I304" s="39">
        <f t="shared" si="87"/>
        <v>110942.78512667274</v>
      </c>
      <c r="J304" s="40"/>
      <c r="K304" s="41">
        <f t="shared" si="78"/>
        <v>0</v>
      </c>
      <c r="L304" s="41">
        <f t="shared" si="83"/>
        <v>110942.78512667274</v>
      </c>
      <c r="M304" s="50"/>
      <c r="N304" s="51">
        <f>SUMIFS('Shipments data'!G:G,'Shipments data'!E:E,'Supply Planning Data'!D304,'Shipments data'!A:A,'Supply Planning Data'!A304,'Shipments data'!O:O,'Supply Planning Data'!C304,'Shipments data'!F:F,"Shipped")</f>
        <v>0</v>
      </c>
      <c r="O304" s="52">
        <f>SUMIFS('Shipments data'!G:G,'Shipments data'!E:E,'Supply Planning Data'!D304,'Shipments data'!A:A,'Supply Planning Data'!A304,'Shipments data'!O:O,'Supply Planning Data'!C304,'Shipments data'!F:F,"Planned")</f>
        <v>0</v>
      </c>
      <c r="P304" s="51">
        <f>SUMIFS('Shipments data'!G:G,'Shipments data'!E:E,'Supply Planning Data'!D304,'Shipments data'!A:A,'Supply Planning Data'!A304,'Shipments data'!F:F,"Shipped",'Shipments data'!H:H,"&lt;"&amp;'Supply Planning Data'!C319,'Shipments data'!S:S,"&lt;"&amp;'Supply Planning Data'!C319)</f>
        <v>631600</v>
      </c>
      <c r="Q304" s="51">
        <f t="shared" si="85"/>
        <v>0</v>
      </c>
      <c r="R304" s="51">
        <f t="shared" si="88"/>
        <v>0</v>
      </c>
      <c r="S304" s="53"/>
      <c r="T304" s="54">
        <f t="shared" si="79"/>
        <v>400000</v>
      </c>
      <c r="U304" s="50"/>
      <c r="V304" s="40"/>
      <c r="W304" s="54">
        <f t="shared" si="80"/>
        <v>0</v>
      </c>
      <c r="X304" s="55"/>
      <c r="Y304" s="54">
        <f t="shared" si="89"/>
        <v>400000</v>
      </c>
      <c r="Z304" s="53"/>
      <c r="AA304" s="54">
        <f t="shared" si="81"/>
        <v>400000</v>
      </c>
      <c r="AB304" s="50"/>
      <c r="AC304" s="40"/>
      <c r="AD304" s="54">
        <f t="shared" si="82"/>
        <v>0</v>
      </c>
      <c r="AE304" s="55"/>
      <c r="AF304" s="79">
        <f t="shared" si="90"/>
        <v>400000</v>
      </c>
    </row>
    <row r="305" spans="1:32" x14ac:dyDescent="0.35">
      <c r="A305" s="47" t="str">
        <f>Start!C$9</f>
        <v>Niger (the)</v>
      </c>
      <c r="B305" s="48" t="str">
        <f>VLOOKUP(A305,list!B:C,2,FALSE)</f>
        <v>NER</v>
      </c>
      <c r="C305" s="78">
        <f t="shared" si="84"/>
        <v>44805</v>
      </c>
      <c r="D305" s="36" t="str">
        <f>IF(Start!$B$19="","",Start!$B$19)</f>
        <v>J&amp;J</v>
      </c>
      <c r="E305" s="36" t="str">
        <f>IFERROR(VLOOKUP(D305,Start!B$15:C$30,2,FALSE),"")</f>
        <v>Yes</v>
      </c>
      <c r="F305" s="39">
        <f t="shared" si="86"/>
        <v>0</v>
      </c>
      <c r="G305" s="38">
        <v>94184.999290558539</v>
      </c>
      <c r="H305" s="50">
        <v>16789.318872821699</v>
      </c>
      <c r="I305" s="39">
        <f t="shared" si="87"/>
        <v>110974.31816338023</v>
      </c>
      <c r="J305" s="40"/>
      <c r="K305" s="41">
        <f t="shared" si="78"/>
        <v>0</v>
      </c>
      <c r="L305" s="41">
        <f t="shared" si="83"/>
        <v>110974.31816338023</v>
      </c>
      <c r="M305" s="50"/>
      <c r="N305" s="51">
        <f>SUMIFS('Shipments data'!G:G,'Shipments data'!E:E,'Supply Planning Data'!D305,'Shipments data'!A:A,'Supply Planning Data'!A305,'Shipments data'!O:O,'Supply Planning Data'!C305,'Shipments data'!F:F,"Shipped")</f>
        <v>0</v>
      </c>
      <c r="O305" s="52">
        <f>SUMIFS('Shipments data'!G:G,'Shipments data'!E:E,'Supply Planning Data'!D305,'Shipments data'!A:A,'Supply Planning Data'!A305,'Shipments data'!O:O,'Supply Planning Data'!C305,'Shipments data'!F:F,"Planned")</f>
        <v>0</v>
      </c>
      <c r="P305" s="51">
        <f>SUMIFS('Shipments data'!G:G,'Shipments data'!E:E,'Supply Planning Data'!D305,'Shipments data'!A:A,'Supply Planning Data'!A305,'Shipments data'!F:F,"Shipped",'Shipments data'!H:H,"&lt;"&amp;'Supply Planning Data'!C320,'Shipments data'!S:S,"&lt;"&amp;'Supply Planning Data'!C320)</f>
        <v>302400</v>
      </c>
      <c r="Q305" s="51">
        <f t="shared" si="85"/>
        <v>0</v>
      </c>
      <c r="R305" s="51">
        <f t="shared" si="88"/>
        <v>0</v>
      </c>
      <c r="S305" s="53"/>
      <c r="T305" s="54">
        <f t="shared" si="79"/>
        <v>400000</v>
      </c>
      <c r="U305" s="50"/>
      <c r="V305" s="40"/>
      <c r="W305" s="54">
        <f t="shared" si="80"/>
        <v>0</v>
      </c>
      <c r="X305" s="55"/>
      <c r="Y305" s="54">
        <f t="shared" si="89"/>
        <v>400000</v>
      </c>
      <c r="Z305" s="53"/>
      <c r="AA305" s="54">
        <f t="shared" si="81"/>
        <v>400000</v>
      </c>
      <c r="AB305" s="50"/>
      <c r="AC305" s="40"/>
      <c r="AD305" s="54">
        <f t="shared" si="82"/>
        <v>0</v>
      </c>
      <c r="AE305" s="55"/>
      <c r="AF305" s="79">
        <f t="shared" si="90"/>
        <v>400000</v>
      </c>
    </row>
    <row r="306" spans="1:32" x14ac:dyDescent="0.35">
      <c r="A306" s="47" t="str">
        <f>Start!C$9</f>
        <v>Niger (the)</v>
      </c>
      <c r="B306" s="48" t="str">
        <f>VLOOKUP(A306,list!B:C,2,FALSE)</f>
        <v>NER</v>
      </c>
      <c r="C306" s="78">
        <f t="shared" si="84"/>
        <v>44805</v>
      </c>
      <c r="D306" s="36" t="str">
        <f>IF(Start!$B$20="","",Start!$B$20)</f>
        <v>Sinopharm</v>
      </c>
      <c r="E306" s="36" t="str">
        <f>IFERROR(VLOOKUP(D306,Start!B$15:C$30,2,FALSE),"")</f>
        <v>Yes</v>
      </c>
      <c r="F306" s="39">
        <f t="shared" si="86"/>
        <v>0</v>
      </c>
      <c r="G306" s="38">
        <v>94184.999290558539</v>
      </c>
      <c r="H306" s="50">
        <v>16820.851909529101</v>
      </c>
      <c r="I306" s="39">
        <f t="shared" si="87"/>
        <v>111005.85120008764</v>
      </c>
      <c r="J306" s="40"/>
      <c r="K306" s="41">
        <f t="shared" si="78"/>
        <v>0</v>
      </c>
      <c r="L306" s="41">
        <f t="shared" si="83"/>
        <v>111005.85120008764</v>
      </c>
      <c r="M306" s="50"/>
      <c r="N306" s="51">
        <f>SUMIFS('Shipments data'!G:G,'Shipments data'!E:E,'Supply Planning Data'!D306,'Shipments data'!A:A,'Supply Planning Data'!A306,'Shipments data'!O:O,'Supply Planning Data'!C306,'Shipments data'!F:F,"Shipped")</f>
        <v>0</v>
      </c>
      <c r="O306" s="52">
        <f>SUMIFS('Shipments data'!G:G,'Shipments data'!E:E,'Supply Planning Data'!D306,'Shipments data'!A:A,'Supply Planning Data'!A306,'Shipments data'!O:O,'Supply Planning Data'!C306,'Shipments data'!F:F,"Planned")</f>
        <v>0</v>
      </c>
      <c r="P306" s="51">
        <f>SUMIFS('Shipments data'!G:G,'Shipments data'!E:E,'Supply Planning Data'!D306,'Shipments data'!A:A,'Supply Planning Data'!A306,'Shipments data'!F:F,"Shipped",'Shipments data'!H:H,"&lt;"&amp;'Supply Planning Data'!C321,'Shipments data'!S:S,"&lt;"&amp;'Supply Planning Data'!C321)</f>
        <v>0</v>
      </c>
      <c r="Q306" s="51">
        <f t="shared" si="85"/>
        <v>0</v>
      </c>
      <c r="R306" s="51">
        <f t="shared" si="88"/>
        <v>0</v>
      </c>
      <c r="S306" s="53"/>
      <c r="T306" s="54">
        <f t="shared" si="79"/>
        <v>400000</v>
      </c>
      <c r="U306" s="50"/>
      <c r="V306" s="40"/>
      <c r="W306" s="54">
        <f t="shared" si="80"/>
        <v>0</v>
      </c>
      <c r="X306" s="55"/>
      <c r="Y306" s="54">
        <f t="shared" si="89"/>
        <v>400000</v>
      </c>
      <c r="Z306" s="53"/>
      <c r="AA306" s="54">
        <f t="shared" si="81"/>
        <v>400000</v>
      </c>
      <c r="AB306" s="50"/>
      <c r="AC306" s="40"/>
      <c r="AD306" s="54">
        <f t="shared" si="82"/>
        <v>0</v>
      </c>
      <c r="AE306" s="55"/>
      <c r="AF306" s="79">
        <f t="shared" si="90"/>
        <v>400000</v>
      </c>
    </row>
    <row r="307" spans="1:32" x14ac:dyDescent="0.35">
      <c r="A307" s="47" t="str">
        <f>Start!C$9</f>
        <v>Niger (the)</v>
      </c>
      <c r="B307" s="48" t="str">
        <f>VLOOKUP(A307,list!B:C,2,FALSE)</f>
        <v>NER</v>
      </c>
      <c r="C307" s="78">
        <f t="shared" si="84"/>
        <v>44805</v>
      </c>
      <c r="D307" s="36" t="str">
        <f>IF(Start!$B$21="","",Start!$B$21)</f>
        <v>Sinovac</v>
      </c>
      <c r="E307" s="36" t="str">
        <f>IFERROR(VLOOKUP(D307,Start!B$15:C$30,2,FALSE),"")</f>
        <v>Yes</v>
      </c>
      <c r="F307" s="39">
        <f t="shared" si="86"/>
        <v>0</v>
      </c>
      <c r="G307" s="38">
        <v>94184.999290558539</v>
      </c>
      <c r="H307" s="50">
        <v>16852.384946236602</v>
      </c>
      <c r="I307" s="39">
        <f t="shared" si="87"/>
        <v>111037.38423679514</v>
      </c>
      <c r="J307" s="40"/>
      <c r="K307" s="41">
        <f t="shared" si="78"/>
        <v>0</v>
      </c>
      <c r="L307" s="41">
        <f t="shared" si="83"/>
        <v>111037.38423679514</v>
      </c>
      <c r="M307" s="50"/>
      <c r="N307" s="51">
        <f>SUMIFS('Shipments data'!G:G,'Shipments data'!E:E,'Supply Planning Data'!D307,'Shipments data'!A:A,'Supply Planning Data'!A307,'Shipments data'!O:O,'Supply Planning Data'!C307,'Shipments data'!F:F,"Shipped")</f>
        <v>0</v>
      </c>
      <c r="O307" s="52">
        <f>SUMIFS('Shipments data'!G:G,'Shipments data'!E:E,'Supply Planning Data'!D307,'Shipments data'!A:A,'Supply Planning Data'!A307,'Shipments data'!O:O,'Supply Planning Data'!C307,'Shipments data'!F:F,"Planned")</f>
        <v>0</v>
      </c>
      <c r="P307" s="51">
        <f>SUMIFS('Shipments data'!G:G,'Shipments data'!E:E,'Supply Planning Data'!D307,'Shipments data'!A:A,'Supply Planning Data'!A307,'Shipments data'!F:F,"Shipped",'Shipments data'!H:H,"&lt;"&amp;'Supply Planning Data'!C322,'Shipments data'!S:S,"&lt;"&amp;'Supply Planning Data'!C322)</f>
        <v>0</v>
      </c>
      <c r="Q307" s="51">
        <f t="shared" si="85"/>
        <v>0</v>
      </c>
      <c r="R307" s="51">
        <f t="shared" si="88"/>
        <v>0</v>
      </c>
      <c r="S307" s="53"/>
      <c r="T307" s="54">
        <f t="shared" si="79"/>
        <v>400000</v>
      </c>
      <c r="U307" s="50"/>
      <c r="V307" s="40"/>
      <c r="W307" s="54">
        <f t="shared" si="80"/>
        <v>0</v>
      </c>
      <c r="X307" s="55"/>
      <c r="Y307" s="54">
        <f t="shared" si="89"/>
        <v>400000</v>
      </c>
      <c r="Z307" s="53"/>
      <c r="AA307" s="54">
        <f t="shared" si="81"/>
        <v>400000</v>
      </c>
      <c r="AB307" s="50"/>
      <c r="AC307" s="40"/>
      <c r="AD307" s="54">
        <f t="shared" si="82"/>
        <v>0</v>
      </c>
      <c r="AE307" s="55"/>
      <c r="AF307" s="79">
        <f t="shared" si="90"/>
        <v>400000</v>
      </c>
    </row>
    <row r="308" spans="1:32" x14ac:dyDescent="0.35">
      <c r="A308" s="47" t="str">
        <f>Start!C$9</f>
        <v>Niger (the)</v>
      </c>
      <c r="B308" s="48" t="str">
        <f>VLOOKUP(A308,list!B:C,2,FALSE)</f>
        <v>NER</v>
      </c>
      <c r="C308" s="78">
        <f t="shared" si="84"/>
        <v>44805</v>
      </c>
      <c r="D308" s="36" t="str">
        <f>IF(Start!$B$22="","",Start!$B$22)</f>
        <v>Sputnik V</v>
      </c>
      <c r="E308" s="36" t="str">
        <f>IFERROR(VLOOKUP(D308,Start!B$15:C$30,2,FALSE),"")</f>
        <v>Yes</v>
      </c>
      <c r="F308" s="39">
        <f t="shared" si="86"/>
        <v>0</v>
      </c>
      <c r="G308" s="38">
        <v>94184.999290558539</v>
      </c>
      <c r="H308" s="50">
        <v>16883.917982944</v>
      </c>
      <c r="I308" s="39">
        <f t="shared" si="87"/>
        <v>111068.91727350253</v>
      </c>
      <c r="J308" s="40"/>
      <c r="K308" s="41">
        <f t="shared" si="78"/>
        <v>0</v>
      </c>
      <c r="L308" s="41">
        <f t="shared" si="83"/>
        <v>111068.91727350253</v>
      </c>
      <c r="M308" s="50"/>
      <c r="N308" s="51">
        <f>SUMIFS('Shipments data'!G:G,'Shipments data'!E:E,'Supply Planning Data'!D308,'Shipments data'!A:A,'Supply Planning Data'!A308,'Shipments data'!O:O,'Supply Planning Data'!C308,'Shipments data'!F:F,"Shipped")</f>
        <v>0</v>
      </c>
      <c r="O308" s="52">
        <f>SUMIFS('Shipments data'!G:G,'Shipments data'!E:E,'Supply Planning Data'!D308,'Shipments data'!A:A,'Supply Planning Data'!A308,'Shipments data'!O:O,'Supply Planning Data'!C308,'Shipments data'!F:F,"Planned")</f>
        <v>0</v>
      </c>
      <c r="P308" s="51">
        <f>SUMIFS('Shipments data'!G:G,'Shipments data'!E:E,'Supply Planning Data'!D308,'Shipments data'!A:A,'Supply Planning Data'!A308,'Shipments data'!F:F,"Shipped",'Shipments data'!H:H,"&lt;"&amp;'Supply Planning Data'!C323,'Shipments data'!S:S,"&lt;"&amp;'Supply Planning Data'!C323)</f>
        <v>0</v>
      </c>
      <c r="Q308" s="51">
        <f t="shared" si="85"/>
        <v>0</v>
      </c>
      <c r="R308" s="51">
        <f t="shared" si="88"/>
        <v>0</v>
      </c>
      <c r="S308" s="53"/>
      <c r="T308" s="54">
        <f t="shared" si="79"/>
        <v>400000</v>
      </c>
      <c r="U308" s="50"/>
      <c r="V308" s="40"/>
      <c r="W308" s="54">
        <f t="shared" si="80"/>
        <v>0</v>
      </c>
      <c r="X308" s="55"/>
      <c r="Y308" s="54">
        <f t="shared" si="89"/>
        <v>400000</v>
      </c>
      <c r="Z308" s="53"/>
      <c r="AA308" s="54">
        <f t="shared" si="81"/>
        <v>400000</v>
      </c>
      <c r="AB308" s="50"/>
      <c r="AC308" s="40"/>
      <c r="AD308" s="54">
        <f t="shared" si="82"/>
        <v>0</v>
      </c>
      <c r="AE308" s="55"/>
      <c r="AF308" s="79">
        <f t="shared" si="90"/>
        <v>400000</v>
      </c>
    </row>
    <row r="309" spans="1:32" x14ac:dyDescent="0.35">
      <c r="A309" s="47" t="str">
        <f>Start!C$9</f>
        <v>Niger (the)</v>
      </c>
      <c r="B309" s="48" t="str">
        <f>VLOOKUP(A309,list!B:C,2,FALSE)</f>
        <v>NER</v>
      </c>
      <c r="C309" s="78">
        <f t="shared" si="84"/>
        <v>44805</v>
      </c>
      <c r="D309" s="36" t="str">
        <f>IF(Start!$B$23="","",Start!$B$23)</f>
        <v>Sputnik Light</v>
      </c>
      <c r="E309" s="36" t="str">
        <f>IFERROR(VLOOKUP(D309,Start!B$15:C$30,2,FALSE),"")</f>
        <v>Yes</v>
      </c>
      <c r="F309" s="39">
        <f t="shared" si="86"/>
        <v>0</v>
      </c>
      <c r="G309" s="38">
        <v>94184.999290558539</v>
      </c>
      <c r="H309" s="50">
        <v>16915.4510196515</v>
      </c>
      <c r="I309" s="39">
        <f t="shared" si="87"/>
        <v>111100.45031021004</v>
      </c>
      <c r="J309" s="40"/>
      <c r="K309" s="41">
        <f t="shared" si="78"/>
        <v>0</v>
      </c>
      <c r="L309" s="41">
        <f t="shared" si="83"/>
        <v>111100.45031021004</v>
      </c>
      <c r="M309" s="50"/>
      <c r="N309" s="51">
        <f>SUMIFS('Shipments data'!G:G,'Shipments data'!E:E,'Supply Planning Data'!D309,'Shipments data'!A:A,'Supply Planning Data'!A309,'Shipments data'!O:O,'Supply Planning Data'!C309,'Shipments data'!F:F,"Shipped")</f>
        <v>0</v>
      </c>
      <c r="O309" s="52">
        <f>SUMIFS('Shipments data'!G:G,'Shipments data'!E:E,'Supply Planning Data'!D309,'Shipments data'!A:A,'Supply Planning Data'!A309,'Shipments data'!O:O,'Supply Planning Data'!C309,'Shipments data'!F:F,"Planned")</f>
        <v>0</v>
      </c>
      <c r="P309" s="51">
        <f>SUMIFS('Shipments data'!G:G,'Shipments data'!E:E,'Supply Planning Data'!D309,'Shipments data'!A:A,'Supply Planning Data'!A309,'Shipments data'!F:F,"Shipped",'Shipments data'!H:H,"&lt;"&amp;'Supply Planning Data'!C324,'Shipments data'!S:S,"&lt;"&amp;'Supply Planning Data'!C324)</f>
        <v>0</v>
      </c>
      <c r="Q309" s="51">
        <f t="shared" si="85"/>
        <v>0</v>
      </c>
      <c r="R309" s="51">
        <f t="shared" si="88"/>
        <v>0</v>
      </c>
      <c r="S309" s="53"/>
      <c r="T309" s="54">
        <f t="shared" si="79"/>
        <v>400000</v>
      </c>
      <c r="U309" s="50"/>
      <c r="V309" s="40"/>
      <c r="W309" s="54">
        <f t="shared" si="80"/>
        <v>0</v>
      </c>
      <c r="X309" s="55"/>
      <c r="Y309" s="54">
        <f t="shared" si="89"/>
        <v>400000</v>
      </c>
      <c r="Z309" s="53"/>
      <c r="AA309" s="54">
        <f t="shared" si="81"/>
        <v>400000</v>
      </c>
      <c r="AB309" s="50"/>
      <c r="AC309" s="40"/>
      <c r="AD309" s="54">
        <f t="shared" si="82"/>
        <v>0</v>
      </c>
      <c r="AE309" s="55"/>
      <c r="AF309" s="79">
        <f t="shared" si="90"/>
        <v>400000</v>
      </c>
    </row>
    <row r="310" spans="1:32" hidden="1" x14ac:dyDescent="0.35">
      <c r="A310" s="47" t="str">
        <f>Start!C$9</f>
        <v>Niger (the)</v>
      </c>
      <c r="B310" s="48" t="str">
        <f>VLOOKUP(A310,list!B:C,2,FALSE)</f>
        <v>NER</v>
      </c>
      <c r="C310" s="78">
        <f t="shared" si="84"/>
        <v>44805</v>
      </c>
      <c r="D310" s="36" t="str">
        <f>IF(Start!$B$24="","",Start!$B$24)</f>
        <v/>
      </c>
      <c r="E310" s="36" t="str">
        <f>IFERROR(VLOOKUP(D310,Start!B$15:C$30,2,FALSE),"")</f>
        <v/>
      </c>
      <c r="F310" s="39">
        <f t="shared" si="86"/>
        <v>0</v>
      </c>
      <c r="G310" s="38"/>
      <c r="H310" s="50"/>
      <c r="I310" s="39">
        <f t="shared" si="87"/>
        <v>0</v>
      </c>
      <c r="J310" s="40"/>
      <c r="K310" s="41">
        <f t="shared" si="78"/>
        <v>0</v>
      </c>
      <c r="L310" s="41">
        <f t="shared" si="83"/>
        <v>0</v>
      </c>
      <c r="M310" s="50"/>
      <c r="N310" s="51">
        <f>SUMIFS('Shipments data'!G:G,'Shipments data'!E:E,'Supply Planning Data'!D310,'Shipments data'!A:A,'Supply Planning Data'!A310,'Shipments data'!O:O,'Supply Planning Data'!C310,'Shipments data'!F:F,"Shipped")</f>
        <v>0</v>
      </c>
      <c r="O310" s="52">
        <f>SUMIFS('Shipments data'!G:G,'Shipments data'!E:E,'Supply Planning Data'!D310,'Shipments data'!A:A,'Supply Planning Data'!A310,'Shipments data'!O:O,'Supply Planning Data'!C310,'Shipments data'!F:F,"Planned")</f>
        <v>0</v>
      </c>
      <c r="P310" s="51">
        <f>SUMIFS('Shipments data'!G:G,'Shipments data'!E:E,'Supply Planning Data'!D310,'Shipments data'!A:A,'Supply Planning Data'!A310,'Shipments data'!F:F,"Shipped",'Shipments data'!H:H,"&lt;"&amp;'Supply Planning Data'!C325,'Shipments data'!S:S,"&lt;"&amp;'Supply Planning Data'!C325)</f>
        <v>0</v>
      </c>
      <c r="Q310" s="51">
        <f t="shared" si="85"/>
        <v>0</v>
      </c>
      <c r="R310" s="51">
        <f t="shared" si="88"/>
        <v>0</v>
      </c>
      <c r="S310" s="53"/>
      <c r="T310" s="54">
        <f t="shared" si="79"/>
        <v>0</v>
      </c>
      <c r="U310" s="50"/>
      <c r="V310" s="40"/>
      <c r="W310" s="54">
        <f t="shared" si="80"/>
        <v>0</v>
      </c>
      <c r="X310" s="55"/>
      <c r="Y310" s="54">
        <f t="shared" si="89"/>
        <v>0</v>
      </c>
      <c r="Z310" s="53"/>
      <c r="AA310" s="54">
        <f t="shared" si="81"/>
        <v>0</v>
      </c>
      <c r="AB310" s="50"/>
      <c r="AC310" s="40"/>
      <c r="AD310" s="54">
        <f t="shared" si="82"/>
        <v>0</v>
      </c>
      <c r="AE310" s="55"/>
      <c r="AF310" s="79">
        <f t="shared" si="90"/>
        <v>0</v>
      </c>
    </row>
    <row r="311" spans="1:32" hidden="1" x14ac:dyDescent="0.35">
      <c r="A311" s="47" t="str">
        <f>Start!C$9</f>
        <v>Niger (the)</v>
      </c>
      <c r="B311" s="48" t="str">
        <f>VLOOKUP(A311,list!B:C,2,FALSE)</f>
        <v>NER</v>
      </c>
      <c r="C311" s="78">
        <f t="shared" si="84"/>
        <v>44805</v>
      </c>
      <c r="D311" s="36" t="str">
        <f>IF(Start!$B$25="","",Start!$B$25)</f>
        <v/>
      </c>
      <c r="E311" s="36" t="str">
        <f>IFERROR(VLOOKUP(D311,Start!B$15:C$30,2,FALSE),"")</f>
        <v/>
      </c>
      <c r="F311" s="39">
        <f t="shared" si="86"/>
        <v>0</v>
      </c>
      <c r="G311" s="38"/>
      <c r="H311" s="50"/>
      <c r="I311" s="39">
        <f t="shared" si="87"/>
        <v>0</v>
      </c>
      <c r="J311" s="40"/>
      <c r="K311" s="41">
        <f t="shared" si="78"/>
        <v>0</v>
      </c>
      <c r="L311" s="41">
        <f t="shared" si="83"/>
        <v>0</v>
      </c>
      <c r="M311" s="50"/>
      <c r="N311" s="51">
        <f>SUMIFS('Shipments data'!G:G,'Shipments data'!E:E,'Supply Planning Data'!D311,'Shipments data'!A:A,'Supply Planning Data'!A311,'Shipments data'!O:O,'Supply Planning Data'!C311,'Shipments data'!F:F,"Shipped")</f>
        <v>0</v>
      </c>
      <c r="O311" s="52">
        <f>SUMIFS('Shipments data'!G:G,'Shipments data'!E:E,'Supply Planning Data'!D311,'Shipments data'!A:A,'Supply Planning Data'!A311,'Shipments data'!O:O,'Supply Planning Data'!C311,'Shipments data'!F:F,"Planned")</f>
        <v>0</v>
      </c>
      <c r="P311" s="51">
        <f>SUMIFS('Shipments data'!G:G,'Shipments data'!E:E,'Supply Planning Data'!D311,'Shipments data'!A:A,'Supply Planning Data'!A311,'Shipments data'!F:F,"Shipped",'Shipments data'!H:H,"&lt;"&amp;'Supply Planning Data'!C326,'Shipments data'!S:S,"&lt;"&amp;'Supply Planning Data'!C326)</f>
        <v>0</v>
      </c>
      <c r="Q311" s="51">
        <f t="shared" si="85"/>
        <v>0</v>
      </c>
      <c r="R311" s="51">
        <f t="shared" si="88"/>
        <v>0</v>
      </c>
      <c r="S311" s="53"/>
      <c r="T311" s="54">
        <f t="shared" si="79"/>
        <v>0</v>
      </c>
      <c r="U311" s="50"/>
      <c r="V311" s="40"/>
      <c r="W311" s="54">
        <f t="shared" si="80"/>
        <v>0</v>
      </c>
      <c r="X311" s="55"/>
      <c r="Y311" s="54">
        <f t="shared" si="89"/>
        <v>0</v>
      </c>
      <c r="Z311" s="53"/>
      <c r="AA311" s="54">
        <f t="shared" si="81"/>
        <v>0</v>
      </c>
      <c r="AB311" s="50"/>
      <c r="AC311" s="40"/>
      <c r="AD311" s="54">
        <f t="shared" si="82"/>
        <v>0</v>
      </c>
      <c r="AE311" s="55"/>
      <c r="AF311" s="79">
        <f t="shared" si="90"/>
        <v>0</v>
      </c>
    </row>
    <row r="312" spans="1:32" hidden="1" x14ac:dyDescent="0.35">
      <c r="A312" s="47" t="str">
        <f>Start!C$9</f>
        <v>Niger (the)</v>
      </c>
      <c r="B312" s="48" t="str">
        <f>VLOOKUP(A312,list!B:C,2,FALSE)</f>
        <v>NER</v>
      </c>
      <c r="C312" s="78">
        <f t="shared" si="84"/>
        <v>44805</v>
      </c>
      <c r="D312" s="36" t="str">
        <f>IF(Start!$B$26="","",Start!$B$26)</f>
        <v/>
      </c>
      <c r="E312" s="36" t="str">
        <f>IFERROR(VLOOKUP(D312,Start!B$15:C$30,2,FALSE),"")</f>
        <v/>
      </c>
      <c r="F312" s="39">
        <f t="shared" si="86"/>
        <v>0</v>
      </c>
      <c r="G312" s="38"/>
      <c r="H312" s="50"/>
      <c r="I312" s="39">
        <f t="shared" si="87"/>
        <v>0</v>
      </c>
      <c r="J312" s="40"/>
      <c r="K312" s="41">
        <f t="shared" si="78"/>
        <v>0</v>
      </c>
      <c r="L312" s="41">
        <f t="shared" si="83"/>
        <v>0</v>
      </c>
      <c r="M312" s="50"/>
      <c r="N312" s="51">
        <f>SUMIFS('Shipments data'!G:G,'Shipments data'!E:E,'Supply Planning Data'!D312,'Shipments data'!A:A,'Supply Planning Data'!A312,'Shipments data'!O:O,'Supply Planning Data'!C312,'Shipments data'!F:F,"Shipped")</f>
        <v>0</v>
      </c>
      <c r="O312" s="52">
        <f>SUMIFS('Shipments data'!G:G,'Shipments data'!E:E,'Supply Planning Data'!D312,'Shipments data'!A:A,'Supply Planning Data'!A312,'Shipments data'!O:O,'Supply Planning Data'!C312,'Shipments data'!F:F,"Planned")</f>
        <v>0</v>
      </c>
      <c r="P312" s="51">
        <f>SUMIFS('Shipments data'!G:G,'Shipments data'!E:E,'Supply Planning Data'!D312,'Shipments data'!A:A,'Supply Planning Data'!A312,'Shipments data'!F:F,"Shipped",'Shipments data'!H:H,"&lt;"&amp;'Supply Planning Data'!C327,'Shipments data'!S:S,"&lt;"&amp;'Supply Planning Data'!C327)</f>
        <v>0</v>
      </c>
      <c r="Q312" s="51">
        <f t="shared" si="85"/>
        <v>0</v>
      </c>
      <c r="R312" s="51">
        <f t="shared" si="88"/>
        <v>0</v>
      </c>
      <c r="S312" s="53"/>
      <c r="T312" s="54">
        <f t="shared" si="79"/>
        <v>0</v>
      </c>
      <c r="U312" s="50"/>
      <c r="V312" s="40"/>
      <c r="W312" s="54">
        <f t="shared" si="80"/>
        <v>0</v>
      </c>
      <c r="X312" s="55"/>
      <c r="Y312" s="54">
        <f t="shared" si="89"/>
        <v>0</v>
      </c>
      <c r="Z312" s="53"/>
      <c r="AA312" s="54">
        <f t="shared" si="81"/>
        <v>0</v>
      </c>
      <c r="AB312" s="50"/>
      <c r="AC312" s="40"/>
      <c r="AD312" s="54">
        <f t="shared" si="82"/>
        <v>0</v>
      </c>
      <c r="AE312" s="55"/>
      <c r="AF312" s="79">
        <f t="shared" si="90"/>
        <v>0</v>
      </c>
    </row>
    <row r="313" spans="1:32" hidden="1" x14ac:dyDescent="0.35">
      <c r="A313" s="47" t="str">
        <f>Start!C$9</f>
        <v>Niger (the)</v>
      </c>
      <c r="B313" s="48" t="str">
        <f>VLOOKUP(A313,list!B:C,2,FALSE)</f>
        <v>NER</v>
      </c>
      <c r="C313" s="78">
        <f t="shared" si="84"/>
        <v>44805</v>
      </c>
      <c r="D313" s="36" t="str">
        <f>IF(Start!$B$27="","",Start!$B$27)</f>
        <v/>
      </c>
      <c r="E313" s="36" t="str">
        <f>IFERROR(VLOOKUP(D313,Start!B$15:C$30,2,FALSE),"")</f>
        <v/>
      </c>
      <c r="F313" s="39">
        <f t="shared" si="86"/>
        <v>0</v>
      </c>
      <c r="G313" s="38"/>
      <c r="H313" s="50"/>
      <c r="I313" s="39">
        <f t="shared" si="87"/>
        <v>0</v>
      </c>
      <c r="J313" s="40"/>
      <c r="K313" s="41">
        <f t="shared" si="78"/>
        <v>0</v>
      </c>
      <c r="L313" s="41">
        <f t="shared" si="83"/>
        <v>0</v>
      </c>
      <c r="M313" s="50"/>
      <c r="N313" s="51">
        <f>SUMIFS('Shipments data'!G:G,'Shipments data'!E:E,'Supply Planning Data'!D313,'Shipments data'!A:A,'Supply Planning Data'!A313,'Shipments data'!O:O,'Supply Planning Data'!C313,'Shipments data'!F:F,"Shipped")</f>
        <v>0</v>
      </c>
      <c r="O313" s="52">
        <f>SUMIFS('Shipments data'!G:G,'Shipments data'!E:E,'Supply Planning Data'!D313,'Shipments data'!A:A,'Supply Planning Data'!A313,'Shipments data'!O:O,'Supply Planning Data'!C313,'Shipments data'!F:F,"Planned")</f>
        <v>0</v>
      </c>
      <c r="P313" s="51">
        <f>SUMIFS('Shipments data'!G:G,'Shipments data'!E:E,'Supply Planning Data'!D313,'Shipments data'!A:A,'Supply Planning Data'!A313,'Shipments data'!F:F,"Shipped",'Shipments data'!H:H,"&lt;"&amp;'Supply Planning Data'!C328,'Shipments data'!S:S,"&lt;"&amp;'Supply Planning Data'!C328)</f>
        <v>0</v>
      </c>
      <c r="Q313" s="51">
        <f t="shared" si="85"/>
        <v>0</v>
      </c>
      <c r="R313" s="51">
        <f t="shared" si="88"/>
        <v>0</v>
      </c>
      <c r="S313" s="53"/>
      <c r="T313" s="54">
        <f t="shared" si="79"/>
        <v>0</v>
      </c>
      <c r="U313" s="50"/>
      <c r="V313" s="40"/>
      <c r="W313" s="54">
        <f t="shared" si="80"/>
        <v>0</v>
      </c>
      <c r="X313" s="55"/>
      <c r="Y313" s="54">
        <f t="shared" si="89"/>
        <v>0</v>
      </c>
      <c r="Z313" s="53"/>
      <c r="AA313" s="54">
        <f t="shared" si="81"/>
        <v>0</v>
      </c>
      <c r="AB313" s="50"/>
      <c r="AC313" s="40"/>
      <c r="AD313" s="54">
        <f t="shared" si="82"/>
        <v>0</v>
      </c>
      <c r="AE313" s="55"/>
      <c r="AF313" s="79">
        <f t="shared" si="90"/>
        <v>0</v>
      </c>
    </row>
    <row r="314" spans="1:32" hidden="1" x14ac:dyDescent="0.35">
      <c r="A314" s="47" t="str">
        <f>Start!C$9</f>
        <v>Niger (the)</v>
      </c>
      <c r="B314" s="48" t="str">
        <f>VLOOKUP(A314,list!B:C,2,FALSE)</f>
        <v>NER</v>
      </c>
      <c r="C314" s="78">
        <f t="shared" si="84"/>
        <v>44805</v>
      </c>
      <c r="D314" s="36" t="str">
        <f>IF(Start!$B$28="","",Start!$B$28)</f>
        <v/>
      </c>
      <c r="E314" s="36" t="str">
        <f>IFERROR(VLOOKUP(D314,Start!B$15:C$30,2,FALSE),"")</f>
        <v/>
      </c>
      <c r="F314" s="39">
        <f t="shared" si="86"/>
        <v>0</v>
      </c>
      <c r="G314" s="38"/>
      <c r="H314" s="50"/>
      <c r="I314" s="39">
        <f t="shared" si="87"/>
        <v>0</v>
      </c>
      <c r="J314" s="40"/>
      <c r="K314" s="41">
        <f t="shared" si="78"/>
        <v>0</v>
      </c>
      <c r="L314" s="41">
        <f t="shared" si="83"/>
        <v>0</v>
      </c>
      <c r="M314" s="50"/>
      <c r="N314" s="51">
        <f>SUMIFS('Shipments data'!G:G,'Shipments data'!E:E,'Supply Planning Data'!D314,'Shipments data'!A:A,'Supply Planning Data'!A314,'Shipments data'!O:O,'Supply Planning Data'!C314,'Shipments data'!F:F,"Shipped")</f>
        <v>0</v>
      </c>
      <c r="O314" s="52">
        <f>SUMIFS('Shipments data'!G:G,'Shipments data'!E:E,'Supply Planning Data'!D314,'Shipments data'!A:A,'Supply Planning Data'!A314,'Shipments data'!O:O,'Supply Planning Data'!C314,'Shipments data'!F:F,"Planned")</f>
        <v>0</v>
      </c>
      <c r="P314" s="51">
        <f>SUMIFS('Shipments data'!G:G,'Shipments data'!E:E,'Supply Planning Data'!D314,'Shipments data'!A:A,'Supply Planning Data'!A314,'Shipments data'!F:F,"Shipped",'Shipments data'!H:H,"&lt;"&amp;'Supply Planning Data'!C329,'Shipments data'!S:S,"&lt;"&amp;'Supply Planning Data'!C329)</f>
        <v>0</v>
      </c>
      <c r="Q314" s="51">
        <f t="shared" si="85"/>
        <v>0</v>
      </c>
      <c r="R314" s="51">
        <f t="shared" si="88"/>
        <v>0</v>
      </c>
      <c r="S314" s="53"/>
      <c r="T314" s="54">
        <f t="shared" si="79"/>
        <v>0</v>
      </c>
      <c r="U314" s="50"/>
      <c r="V314" s="40"/>
      <c r="W314" s="54">
        <f t="shared" si="80"/>
        <v>0</v>
      </c>
      <c r="X314" s="55"/>
      <c r="Y314" s="54">
        <f t="shared" si="89"/>
        <v>0</v>
      </c>
      <c r="Z314" s="53"/>
      <c r="AA314" s="54">
        <f t="shared" si="81"/>
        <v>0</v>
      </c>
      <c r="AB314" s="50"/>
      <c r="AC314" s="40"/>
      <c r="AD314" s="54">
        <f t="shared" si="82"/>
        <v>0</v>
      </c>
      <c r="AE314" s="55"/>
      <c r="AF314" s="79">
        <f t="shared" si="90"/>
        <v>0</v>
      </c>
    </row>
    <row r="315" spans="1:32" hidden="1" x14ac:dyDescent="0.35">
      <c r="A315" s="47" t="str">
        <f>Start!C$9</f>
        <v>Niger (the)</v>
      </c>
      <c r="B315" s="48" t="str">
        <f>VLOOKUP(A315,list!B:C,2,FALSE)</f>
        <v>NER</v>
      </c>
      <c r="C315" s="78">
        <f t="shared" si="84"/>
        <v>44805</v>
      </c>
      <c r="D315" s="36" t="str">
        <f>IF(Start!$B$29="","",Start!$B$29)</f>
        <v/>
      </c>
      <c r="E315" s="36" t="str">
        <f>IFERROR(VLOOKUP(D315,Start!B$15:C$30,2,FALSE),"")</f>
        <v/>
      </c>
      <c r="F315" s="39">
        <f t="shared" si="86"/>
        <v>0</v>
      </c>
      <c r="G315" s="38"/>
      <c r="H315" s="50"/>
      <c r="I315" s="39">
        <f t="shared" si="87"/>
        <v>0</v>
      </c>
      <c r="J315" s="40"/>
      <c r="K315" s="41">
        <f t="shared" si="78"/>
        <v>0</v>
      </c>
      <c r="L315" s="41">
        <f t="shared" si="83"/>
        <v>0</v>
      </c>
      <c r="M315" s="50"/>
      <c r="N315" s="51">
        <f>SUMIFS('Shipments data'!G:G,'Shipments data'!E:E,'Supply Planning Data'!D315,'Shipments data'!A:A,'Supply Planning Data'!A315,'Shipments data'!O:O,'Supply Planning Data'!C315,'Shipments data'!F:F,"Shipped")</f>
        <v>0</v>
      </c>
      <c r="O315" s="52">
        <f>SUMIFS('Shipments data'!G:G,'Shipments data'!E:E,'Supply Planning Data'!D315,'Shipments data'!A:A,'Supply Planning Data'!A315,'Shipments data'!O:O,'Supply Planning Data'!C315,'Shipments data'!F:F,"Planned")</f>
        <v>0</v>
      </c>
      <c r="P315" s="51">
        <f>SUMIFS('Shipments data'!G:G,'Shipments data'!E:E,'Supply Planning Data'!D315,'Shipments data'!A:A,'Supply Planning Data'!A315,'Shipments data'!F:F,"Shipped",'Shipments data'!H:H,"&lt;"&amp;'Supply Planning Data'!C330,'Shipments data'!S:S,"&lt;"&amp;'Supply Planning Data'!C330)</f>
        <v>0</v>
      </c>
      <c r="Q315" s="51">
        <f t="shared" si="85"/>
        <v>0</v>
      </c>
      <c r="R315" s="51">
        <f t="shared" si="88"/>
        <v>0</v>
      </c>
      <c r="S315" s="53"/>
      <c r="T315" s="54">
        <f t="shared" si="79"/>
        <v>0</v>
      </c>
      <c r="U315" s="50"/>
      <c r="V315" s="40"/>
      <c r="W315" s="54">
        <f t="shared" si="80"/>
        <v>0</v>
      </c>
      <c r="X315" s="55"/>
      <c r="Y315" s="54">
        <f t="shared" si="89"/>
        <v>0</v>
      </c>
      <c r="Z315" s="53"/>
      <c r="AA315" s="54">
        <f t="shared" si="81"/>
        <v>0</v>
      </c>
      <c r="AB315" s="50"/>
      <c r="AC315" s="40"/>
      <c r="AD315" s="54">
        <f t="shared" si="82"/>
        <v>0</v>
      </c>
      <c r="AE315" s="55"/>
      <c r="AF315" s="79">
        <f t="shared" si="90"/>
        <v>0</v>
      </c>
    </row>
    <row r="316" spans="1:32" hidden="1" x14ac:dyDescent="0.35">
      <c r="A316" s="47" t="str">
        <f>Start!C$9</f>
        <v>Niger (the)</v>
      </c>
      <c r="B316" s="56" t="str">
        <f>VLOOKUP(A316,list!B:C,2,FALSE)</f>
        <v>NER</v>
      </c>
      <c r="C316" s="78">
        <f t="shared" si="84"/>
        <v>44805</v>
      </c>
      <c r="D316" s="36" t="str">
        <f>IF(Start!$B$30="","",Start!$B$30)</f>
        <v/>
      </c>
      <c r="E316" s="36" t="str">
        <f>IFERROR(VLOOKUP(D316,Start!B$15:C$30,2,FALSE),"")</f>
        <v/>
      </c>
      <c r="F316" s="39">
        <f t="shared" si="86"/>
        <v>0</v>
      </c>
      <c r="G316" s="38"/>
      <c r="H316" s="50"/>
      <c r="I316" s="39">
        <f t="shared" si="87"/>
        <v>0</v>
      </c>
      <c r="J316" s="40"/>
      <c r="K316" s="41">
        <f t="shared" si="78"/>
        <v>0</v>
      </c>
      <c r="L316" s="41">
        <f t="shared" si="83"/>
        <v>0</v>
      </c>
      <c r="M316" s="50"/>
      <c r="N316" s="51">
        <f>SUMIFS('Shipments data'!G:G,'Shipments data'!E:E,'Supply Planning Data'!D316,'Shipments data'!A:A,'Supply Planning Data'!A316,'Shipments data'!O:O,'Supply Planning Data'!C316,'Shipments data'!F:F,"Shipped")</f>
        <v>0</v>
      </c>
      <c r="O316" s="52">
        <f>SUMIFS('Shipments data'!G:G,'Shipments data'!E:E,'Supply Planning Data'!D316,'Shipments data'!A:A,'Supply Planning Data'!A316,'Shipments data'!O:O,'Supply Planning Data'!C316,'Shipments data'!F:F,"Planned")</f>
        <v>0</v>
      </c>
      <c r="P316" s="51">
        <f>SUMIFS('Shipments data'!G:G,'Shipments data'!E:E,'Supply Planning Data'!D316,'Shipments data'!A:A,'Supply Planning Data'!A316,'Shipments data'!F:F,"Shipped",'Shipments data'!H:H,"&lt;"&amp;'Supply Planning Data'!C331,'Shipments data'!S:S,"&lt;"&amp;'Supply Planning Data'!C331)</f>
        <v>0</v>
      </c>
      <c r="Q316" s="51">
        <f t="shared" si="85"/>
        <v>0</v>
      </c>
      <c r="R316" s="51">
        <f t="shared" si="88"/>
        <v>0</v>
      </c>
      <c r="S316" s="53"/>
      <c r="T316" s="54">
        <f t="shared" si="79"/>
        <v>0</v>
      </c>
      <c r="U316" s="50"/>
      <c r="V316" s="40"/>
      <c r="W316" s="54">
        <f t="shared" si="80"/>
        <v>0</v>
      </c>
      <c r="X316" s="55"/>
      <c r="Y316" s="54">
        <f t="shared" si="89"/>
        <v>0</v>
      </c>
      <c r="Z316" s="53"/>
      <c r="AA316" s="54">
        <f t="shared" si="81"/>
        <v>0</v>
      </c>
      <c r="AB316" s="50"/>
      <c r="AC316" s="40"/>
      <c r="AD316" s="54">
        <f t="shared" si="82"/>
        <v>0</v>
      </c>
      <c r="AE316" s="55"/>
      <c r="AF316" s="79">
        <f t="shared" si="90"/>
        <v>0</v>
      </c>
    </row>
    <row r="317" spans="1:32" x14ac:dyDescent="0.35">
      <c r="A317" s="58" t="str">
        <f>Start!C$9</f>
        <v>Niger (the)</v>
      </c>
      <c r="B317" s="59" t="str">
        <f>VLOOKUP(A317,list!B:C,2,FALSE)</f>
        <v>NER</v>
      </c>
      <c r="C317" s="60">
        <f t="shared" si="84"/>
        <v>44835</v>
      </c>
      <c r="D317" s="59" t="str">
        <f>IF(Start!$B$16="","",Start!$B$16)</f>
        <v>Pfizer</v>
      </c>
      <c r="E317" s="59" t="str">
        <f>IFERROR(VLOOKUP(D317,Start!B$15:C$30,2,FALSE),"")</f>
        <v>Yes</v>
      </c>
      <c r="F317" s="62">
        <f t="shared" si="86"/>
        <v>0</v>
      </c>
      <c r="G317" s="61">
        <v>74002.499442581742</v>
      </c>
      <c r="H317" s="61">
        <v>17167.715313311099</v>
      </c>
      <c r="I317" s="62">
        <f t="shared" si="87"/>
        <v>91170.214755892841</v>
      </c>
      <c r="J317" s="63"/>
      <c r="K317" s="64">
        <f t="shared" si="78"/>
        <v>0</v>
      </c>
      <c r="L317" s="64">
        <f t="shared" si="83"/>
        <v>91170.214755892841</v>
      </c>
      <c r="M317" s="61"/>
      <c r="N317" s="64">
        <f>SUMIFS('Shipments data'!G:G,'Shipments data'!E:E,'Supply Planning Data'!D317,'Shipments data'!A:A,'Supply Planning Data'!A317,'Shipments data'!O:O,'Supply Planning Data'!C317,'Shipments data'!F:F,"Shipped")</f>
        <v>0</v>
      </c>
      <c r="O317" s="65">
        <f>SUMIFS('Shipments data'!G:G,'Shipments data'!E:E,'Supply Planning Data'!D317,'Shipments data'!A:A,'Supply Planning Data'!A317,'Shipments data'!O:O,'Supply Planning Data'!C317,'Shipments data'!F:F,"Planned")</f>
        <v>0</v>
      </c>
      <c r="P317" s="64">
        <f>SUMIFS('Shipments data'!G:G,'Shipments data'!E:E,'Supply Planning Data'!D317,'Shipments data'!A:A,'Supply Planning Data'!A317,'Shipments data'!F:F,"Shipped",'Shipments data'!H:H,"&lt;"&amp;'Supply Planning Data'!C332,'Shipments data'!S:S,"&lt;"&amp;'Supply Planning Data'!C332)</f>
        <v>0</v>
      </c>
      <c r="Q317" s="64">
        <f t="shared" si="85"/>
        <v>0</v>
      </c>
      <c r="R317" s="64">
        <f t="shared" si="88"/>
        <v>0</v>
      </c>
      <c r="S317" s="66"/>
      <c r="T317" s="62">
        <f t="shared" si="79"/>
        <v>200000</v>
      </c>
      <c r="U317" s="61"/>
      <c r="V317" s="63"/>
      <c r="W317" s="62">
        <f t="shared" si="80"/>
        <v>0</v>
      </c>
      <c r="X317" s="67"/>
      <c r="Y317" s="62">
        <f t="shared" si="89"/>
        <v>200000</v>
      </c>
      <c r="Z317" s="66"/>
      <c r="AA317" s="62">
        <f t="shared" si="81"/>
        <v>200000</v>
      </c>
      <c r="AB317" s="61"/>
      <c r="AC317" s="63"/>
      <c r="AD317" s="62">
        <f t="shared" si="82"/>
        <v>0</v>
      </c>
      <c r="AE317" s="67"/>
      <c r="AF317" s="68">
        <f t="shared" si="90"/>
        <v>200000</v>
      </c>
    </row>
    <row r="318" spans="1:32" x14ac:dyDescent="0.35">
      <c r="A318" s="58" t="str">
        <f>Start!C$9</f>
        <v>Niger (the)</v>
      </c>
      <c r="B318" s="69" t="str">
        <f>VLOOKUP(A318,list!B:C,2,FALSE)</f>
        <v>NER</v>
      </c>
      <c r="C318" s="60">
        <f t="shared" si="84"/>
        <v>44835</v>
      </c>
      <c r="D318" s="69" t="str">
        <f>IF(Start!$B$17="","",Start!$B$17)</f>
        <v>Moderna</v>
      </c>
      <c r="E318" s="69" t="str">
        <f>IFERROR(VLOOKUP(D318,Start!B$15:C$30,2,FALSE),"")</f>
        <v>Yes</v>
      </c>
      <c r="F318" s="62">
        <f t="shared" si="86"/>
        <v>0</v>
      </c>
      <c r="G318" s="61">
        <v>88802.99933109805</v>
      </c>
      <c r="H318" s="61">
        <v>17199.248350018599</v>
      </c>
      <c r="I318" s="62">
        <f t="shared" si="87"/>
        <v>106002.24768111666</v>
      </c>
      <c r="J318" s="63"/>
      <c r="K318" s="64">
        <f t="shared" si="78"/>
        <v>0</v>
      </c>
      <c r="L318" s="64">
        <f t="shared" si="83"/>
        <v>106002.24768111666</v>
      </c>
      <c r="M318" s="71"/>
      <c r="N318" s="70">
        <f>SUMIFS('Shipments data'!G:G,'Shipments data'!E:E,'Supply Planning Data'!D318,'Shipments data'!A:A,'Supply Planning Data'!A318,'Shipments data'!O:O,'Supply Planning Data'!C318,'Shipments data'!F:F,"Shipped")</f>
        <v>0</v>
      </c>
      <c r="O318" s="72">
        <f>SUMIFS('Shipments data'!G:G,'Shipments data'!E:E,'Supply Planning Data'!D318,'Shipments data'!A:A,'Supply Planning Data'!A318,'Shipments data'!O:O,'Supply Planning Data'!C318,'Shipments data'!F:F,"Planned")</f>
        <v>0</v>
      </c>
      <c r="P318" s="70">
        <f>SUMIFS('Shipments data'!G:G,'Shipments data'!E:E,'Supply Planning Data'!D318,'Shipments data'!A:A,'Supply Planning Data'!A318,'Shipments data'!F:F,"Shipped",'Shipments data'!H:H,"&lt;"&amp;'Supply Planning Data'!C333,'Shipments data'!S:S,"&lt;"&amp;'Supply Planning Data'!C333)</f>
        <v>0</v>
      </c>
      <c r="Q318" s="70">
        <f t="shared" si="85"/>
        <v>0</v>
      </c>
      <c r="R318" s="70">
        <f t="shared" si="88"/>
        <v>0</v>
      </c>
      <c r="S318" s="53"/>
      <c r="T318" s="73">
        <f t="shared" si="79"/>
        <v>300000</v>
      </c>
      <c r="U318" s="71"/>
      <c r="V318" s="63"/>
      <c r="W318" s="73">
        <f t="shared" si="80"/>
        <v>0</v>
      </c>
      <c r="X318" s="74"/>
      <c r="Y318" s="73">
        <f t="shared" si="89"/>
        <v>300000</v>
      </c>
      <c r="Z318" s="53"/>
      <c r="AA318" s="73">
        <f t="shared" si="81"/>
        <v>300000</v>
      </c>
      <c r="AB318" s="71"/>
      <c r="AC318" s="63"/>
      <c r="AD318" s="73">
        <f t="shared" si="82"/>
        <v>0</v>
      </c>
      <c r="AE318" s="74"/>
      <c r="AF318" s="75">
        <f t="shared" si="90"/>
        <v>300000</v>
      </c>
    </row>
    <row r="319" spans="1:32" x14ac:dyDescent="0.35">
      <c r="A319" s="58" t="str">
        <f>Start!C$9</f>
        <v>Niger (the)</v>
      </c>
      <c r="B319" s="69" t="str">
        <f>VLOOKUP(A319,list!B:C,2,FALSE)</f>
        <v>NER</v>
      </c>
      <c r="C319" s="60">
        <f t="shared" si="84"/>
        <v>44835</v>
      </c>
      <c r="D319" s="59" t="str">
        <f>IF(Start!$B$18="","",Start!$B$18)</f>
        <v>AstraZeneca</v>
      </c>
      <c r="E319" s="59" t="str">
        <f>IFERROR(VLOOKUP(D319,Start!B$15:C$30,2,FALSE),"")</f>
        <v>Yes</v>
      </c>
      <c r="F319" s="62">
        <f t="shared" si="86"/>
        <v>0</v>
      </c>
      <c r="G319" s="61">
        <v>103603.4992196144</v>
      </c>
      <c r="H319" s="61">
        <v>17230.781386726001</v>
      </c>
      <c r="I319" s="62">
        <f t="shared" si="87"/>
        <v>120834.2806063404</v>
      </c>
      <c r="J319" s="63"/>
      <c r="K319" s="64">
        <f t="shared" si="78"/>
        <v>0</v>
      </c>
      <c r="L319" s="64">
        <f t="shared" si="83"/>
        <v>120834.2806063404</v>
      </c>
      <c r="M319" s="71"/>
      <c r="N319" s="70">
        <f>SUMIFS('Shipments data'!G:G,'Shipments data'!E:E,'Supply Planning Data'!D319,'Shipments data'!A:A,'Supply Planning Data'!A319,'Shipments data'!O:O,'Supply Planning Data'!C319,'Shipments data'!F:F,"Shipped")</f>
        <v>0</v>
      </c>
      <c r="O319" s="72">
        <f>SUMIFS('Shipments data'!G:G,'Shipments data'!E:E,'Supply Planning Data'!D319,'Shipments data'!A:A,'Supply Planning Data'!A319,'Shipments data'!O:O,'Supply Planning Data'!C319,'Shipments data'!F:F,"Planned")</f>
        <v>0</v>
      </c>
      <c r="P319" s="70">
        <f>SUMIFS('Shipments data'!G:G,'Shipments data'!E:E,'Supply Planning Data'!D319,'Shipments data'!A:A,'Supply Planning Data'!A319,'Shipments data'!F:F,"Shipped",'Shipments data'!H:H,"&lt;"&amp;'Supply Planning Data'!C334,'Shipments data'!S:S,"&lt;"&amp;'Supply Planning Data'!C334)</f>
        <v>631600</v>
      </c>
      <c r="Q319" s="70">
        <f t="shared" si="85"/>
        <v>0</v>
      </c>
      <c r="R319" s="70">
        <f t="shared" si="88"/>
        <v>0</v>
      </c>
      <c r="S319" s="53"/>
      <c r="T319" s="73">
        <f t="shared" si="79"/>
        <v>400000</v>
      </c>
      <c r="U319" s="71"/>
      <c r="V319" s="63"/>
      <c r="W319" s="73">
        <f t="shared" si="80"/>
        <v>0</v>
      </c>
      <c r="X319" s="74"/>
      <c r="Y319" s="73">
        <f t="shared" si="89"/>
        <v>400000</v>
      </c>
      <c r="Z319" s="53"/>
      <c r="AA319" s="73">
        <f t="shared" si="81"/>
        <v>400000</v>
      </c>
      <c r="AB319" s="71"/>
      <c r="AC319" s="63"/>
      <c r="AD319" s="73">
        <f t="shared" si="82"/>
        <v>0</v>
      </c>
      <c r="AE319" s="74"/>
      <c r="AF319" s="75">
        <f t="shared" si="90"/>
        <v>400000</v>
      </c>
    </row>
    <row r="320" spans="1:32" x14ac:dyDescent="0.35">
      <c r="A320" s="58" t="str">
        <f>Start!C$9</f>
        <v>Niger (the)</v>
      </c>
      <c r="B320" s="69" t="str">
        <f>VLOOKUP(A320,list!B:C,2,FALSE)</f>
        <v>NER</v>
      </c>
      <c r="C320" s="60">
        <f t="shared" si="84"/>
        <v>44835</v>
      </c>
      <c r="D320" s="69" t="str">
        <f>IF(Start!$B$19="","",Start!$B$19)</f>
        <v>J&amp;J</v>
      </c>
      <c r="E320" s="69" t="str">
        <f>IFERROR(VLOOKUP(D320,Start!B$15:C$30,2,FALSE),"")</f>
        <v>Yes</v>
      </c>
      <c r="F320" s="62">
        <f t="shared" si="86"/>
        <v>0</v>
      </c>
      <c r="G320" s="61">
        <v>103603.4992196144</v>
      </c>
      <c r="H320" s="61">
        <v>17262.314423433501</v>
      </c>
      <c r="I320" s="62">
        <f t="shared" si="87"/>
        <v>120865.81364304791</v>
      </c>
      <c r="J320" s="63"/>
      <c r="K320" s="64">
        <f t="shared" ref="K320:K383" si="91">IFERROR(J320*I320,0)</f>
        <v>0</v>
      </c>
      <c r="L320" s="64">
        <f t="shared" si="83"/>
        <v>120865.81364304791</v>
      </c>
      <c r="M320" s="71"/>
      <c r="N320" s="70">
        <f>SUMIFS('Shipments data'!G:G,'Shipments data'!E:E,'Supply Planning Data'!D320,'Shipments data'!A:A,'Supply Planning Data'!A320,'Shipments data'!O:O,'Supply Planning Data'!C320,'Shipments data'!F:F,"Shipped")</f>
        <v>0</v>
      </c>
      <c r="O320" s="72">
        <f>SUMIFS('Shipments data'!G:G,'Shipments data'!E:E,'Supply Planning Data'!D320,'Shipments data'!A:A,'Supply Planning Data'!A320,'Shipments data'!O:O,'Supply Planning Data'!C320,'Shipments data'!F:F,"Planned")</f>
        <v>0</v>
      </c>
      <c r="P320" s="70">
        <f>SUMIFS('Shipments data'!G:G,'Shipments data'!E:E,'Supply Planning Data'!D320,'Shipments data'!A:A,'Supply Planning Data'!A320,'Shipments data'!F:F,"Shipped",'Shipments data'!H:H,"&lt;"&amp;'Supply Planning Data'!C335,'Shipments data'!S:S,"&lt;"&amp;'Supply Planning Data'!C335)</f>
        <v>302400</v>
      </c>
      <c r="Q320" s="70">
        <f t="shared" si="85"/>
        <v>0</v>
      </c>
      <c r="R320" s="70">
        <f t="shared" si="88"/>
        <v>0</v>
      </c>
      <c r="S320" s="53"/>
      <c r="T320" s="73">
        <f t="shared" ref="T320:T383" si="92">Y305</f>
        <v>400000</v>
      </c>
      <c r="U320" s="71"/>
      <c r="V320" s="63"/>
      <c r="W320" s="73">
        <f t="shared" ref="W320:W383" si="93">IFERROR(V320*U320,0)+U320</f>
        <v>0</v>
      </c>
      <c r="X320" s="74"/>
      <c r="Y320" s="73">
        <f t="shared" si="89"/>
        <v>400000</v>
      </c>
      <c r="Z320" s="53"/>
      <c r="AA320" s="73">
        <f t="shared" ref="AA320:AA383" si="94">AF305</f>
        <v>400000</v>
      </c>
      <c r="AB320" s="71"/>
      <c r="AC320" s="63"/>
      <c r="AD320" s="73">
        <f t="shared" ref="AD320:AD383" si="95">IFERROR(AC320*AB320,0)+AB320</f>
        <v>0</v>
      </c>
      <c r="AE320" s="74"/>
      <c r="AF320" s="75">
        <f t="shared" si="90"/>
        <v>400000</v>
      </c>
    </row>
    <row r="321" spans="1:32" x14ac:dyDescent="0.35">
      <c r="A321" s="58" t="str">
        <f>Start!C$9</f>
        <v>Niger (the)</v>
      </c>
      <c r="B321" s="69" t="str">
        <f>VLOOKUP(A321,list!B:C,2,FALSE)</f>
        <v>NER</v>
      </c>
      <c r="C321" s="60">
        <f t="shared" si="84"/>
        <v>44835</v>
      </c>
      <c r="D321" s="59" t="str">
        <f>IF(Start!$B$20="","",Start!$B$20)</f>
        <v>Sinopharm</v>
      </c>
      <c r="E321" s="59" t="str">
        <f>IFERROR(VLOOKUP(D321,Start!B$15:C$30,2,FALSE),"")</f>
        <v>Yes</v>
      </c>
      <c r="F321" s="62">
        <f t="shared" si="86"/>
        <v>0</v>
      </c>
      <c r="G321" s="61">
        <v>103603.4992196144</v>
      </c>
      <c r="H321" s="61">
        <v>17293.8474601409</v>
      </c>
      <c r="I321" s="62">
        <f t="shared" si="87"/>
        <v>120897.3466797553</v>
      </c>
      <c r="J321" s="63"/>
      <c r="K321" s="64">
        <f t="shared" si="91"/>
        <v>0</v>
      </c>
      <c r="L321" s="64">
        <f t="shared" si="83"/>
        <v>120897.3466797553</v>
      </c>
      <c r="M321" s="71"/>
      <c r="N321" s="70">
        <f>SUMIFS('Shipments data'!G:G,'Shipments data'!E:E,'Supply Planning Data'!D321,'Shipments data'!A:A,'Supply Planning Data'!A321,'Shipments data'!O:O,'Supply Planning Data'!C321,'Shipments data'!F:F,"Shipped")</f>
        <v>0</v>
      </c>
      <c r="O321" s="72">
        <f>SUMIFS('Shipments data'!G:G,'Shipments data'!E:E,'Supply Planning Data'!D321,'Shipments data'!A:A,'Supply Planning Data'!A321,'Shipments data'!O:O,'Supply Planning Data'!C321,'Shipments data'!F:F,"Planned")</f>
        <v>0</v>
      </c>
      <c r="P321" s="70">
        <f>SUMIFS('Shipments data'!G:G,'Shipments data'!E:E,'Supply Planning Data'!D321,'Shipments data'!A:A,'Supply Planning Data'!A321,'Shipments data'!F:F,"Shipped",'Shipments data'!H:H,"&lt;"&amp;'Supply Planning Data'!C336,'Shipments data'!S:S,"&lt;"&amp;'Supply Planning Data'!C336)</f>
        <v>0</v>
      </c>
      <c r="Q321" s="70">
        <f t="shared" si="85"/>
        <v>0</v>
      </c>
      <c r="R321" s="70">
        <f t="shared" si="88"/>
        <v>0</v>
      </c>
      <c r="S321" s="53"/>
      <c r="T321" s="73">
        <f t="shared" si="92"/>
        <v>400000</v>
      </c>
      <c r="U321" s="71"/>
      <c r="V321" s="63"/>
      <c r="W321" s="73">
        <f t="shared" si="93"/>
        <v>0</v>
      </c>
      <c r="X321" s="74"/>
      <c r="Y321" s="73">
        <f t="shared" si="89"/>
        <v>400000</v>
      </c>
      <c r="Z321" s="53"/>
      <c r="AA321" s="73">
        <f t="shared" si="94"/>
        <v>400000</v>
      </c>
      <c r="AB321" s="71"/>
      <c r="AC321" s="63"/>
      <c r="AD321" s="73">
        <f t="shared" si="95"/>
        <v>0</v>
      </c>
      <c r="AE321" s="74"/>
      <c r="AF321" s="75">
        <f t="shared" si="90"/>
        <v>400000</v>
      </c>
    </row>
    <row r="322" spans="1:32" x14ac:dyDescent="0.35">
      <c r="A322" s="58" t="str">
        <f>Start!C$9</f>
        <v>Niger (the)</v>
      </c>
      <c r="B322" s="69" t="str">
        <f>VLOOKUP(A322,list!B:C,2,FALSE)</f>
        <v>NER</v>
      </c>
      <c r="C322" s="60">
        <f t="shared" si="84"/>
        <v>44835</v>
      </c>
      <c r="D322" s="69" t="str">
        <f>IF(Start!$B$21="","",Start!$B$21)</f>
        <v>Sinovac</v>
      </c>
      <c r="E322" s="69" t="str">
        <f>IFERROR(VLOOKUP(D322,Start!B$15:C$30,2,FALSE),"")</f>
        <v>Yes</v>
      </c>
      <c r="F322" s="62">
        <f t="shared" si="86"/>
        <v>0</v>
      </c>
      <c r="G322" s="61">
        <v>103603.4992196144</v>
      </c>
      <c r="H322" s="61">
        <v>17325.3804968484</v>
      </c>
      <c r="I322" s="62">
        <f t="shared" si="87"/>
        <v>120928.8797164628</v>
      </c>
      <c r="J322" s="63"/>
      <c r="K322" s="64">
        <f t="shared" si="91"/>
        <v>0</v>
      </c>
      <c r="L322" s="64">
        <f t="shared" si="83"/>
        <v>120928.8797164628</v>
      </c>
      <c r="M322" s="71"/>
      <c r="N322" s="70">
        <f>SUMIFS('Shipments data'!G:G,'Shipments data'!E:E,'Supply Planning Data'!D322,'Shipments data'!A:A,'Supply Planning Data'!A322,'Shipments data'!O:O,'Supply Planning Data'!C322,'Shipments data'!F:F,"Shipped")</f>
        <v>0</v>
      </c>
      <c r="O322" s="72">
        <f>SUMIFS('Shipments data'!G:G,'Shipments data'!E:E,'Supply Planning Data'!D322,'Shipments data'!A:A,'Supply Planning Data'!A322,'Shipments data'!O:O,'Supply Planning Data'!C322,'Shipments data'!F:F,"Planned")</f>
        <v>0</v>
      </c>
      <c r="P322" s="70">
        <f>SUMIFS('Shipments data'!G:G,'Shipments data'!E:E,'Supply Planning Data'!D322,'Shipments data'!A:A,'Supply Planning Data'!A322,'Shipments data'!F:F,"Shipped",'Shipments data'!H:H,"&lt;"&amp;'Supply Planning Data'!C337,'Shipments data'!S:S,"&lt;"&amp;'Supply Planning Data'!C337)</f>
        <v>0</v>
      </c>
      <c r="Q322" s="70">
        <f t="shared" si="85"/>
        <v>0</v>
      </c>
      <c r="R322" s="70">
        <f t="shared" si="88"/>
        <v>0</v>
      </c>
      <c r="S322" s="53"/>
      <c r="T322" s="73">
        <f t="shared" si="92"/>
        <v>400000</v>
      </c>
      <c r="U322" s="71"/>
      <c r="V322" s="63"/>
      <c r="W322" s="73">
        <f t="shared" si="93"/>
        <v>0</v>
      </c>
      <c r="X322" s="74"/>
      <c r="Y322" s="73">
        <f t="shared" si="89"/>
        <v>400000</v>
      </c>
      <c r="Z322" s="53"/>
      <c r="AA322" s="73">
        <f t="shared" si="94"/>
        <v>400000</v>
      </c>
      <c r="AB322" s="71"/>
      <c r="AC322" s="63"/>
      <c r="AD322" s="73">
        <f t="shared" si="95"/>
        <v>0</v>
      </c>
      <c r="AE322" s="74"/>
      <c r="AF322" s="75">
        <f t="shared" si="90"/>
        <v>400000</v>
      </c>
    </row>
    <row r="323" spans="1:32" x14ac:dyDescent="0.35">
      <c r="A323" s="58" t="str">
        <f>Start!C$9</f>
        <v>Niger (the)</v>
      </c>
      <c r="B323" s="69" t="str">
        <f>VLOOKUP(A323,list!B:C,2,FALSE)</f>
        <v>NER</v>
      </c>
      <c r="C323" s="60">
        <f t="shared" si="84"/>
        <v>44835</v>
      </c>
      <c r="D323" s="59" t="str">
        <f>IF(Start!$B$22="","",Start!$B$22)</f>
        <v>Sputnik V</v>
      </c>
      <c r="E323" s="59" t="str">
        <f>IFERROR(VLOOKUP(D323,Start!B$15:C$30,2,FALSE),"")</f>
        <v>Yes</v>
      </c>
      <c r="F323" s="62">
        <f t="shared" si="86"/>
        <v>0</v>
      </c>
      <c r="G323" s="61">
        <v>103603.4992196144</v>
      </c>
      <c r="H323" s="61">
        <v>17356.913533555798</v>
      </c>
      <c r="I323" s="62">
        <f t="shared" si="87"/>
        <v>120960.4127531702</v>
      </c>
      <c r="J323" s="63"/>
      <c r="K323" s="64">
        <f t="shared" si="91"/>
        <v>0</v>
      </c>
      <c r="L323" s="64">
        <f t="shared" si="83"/>
        <v>120960.4127531702</v>
      </c>
      <c r="M323" s="71"/>
      <c r="N323" s="70">
        <f>SUMIFS('Shipments data'!G:G,'Shipments data'!E:E,'Supply Planning Data'!D323,'Shipments data'!A:A,'Supply Planning Data'!A323,'Shipments data'!O:O,'Supply Planning Data'!C323,'Shipments data'!F:F,"Shipped")</f>
        <v>0</v>
      </c>
      <c r="O323" s="72">
        <f>SUMIFS('Shipments data'!G:G,'Shipments data'!E:E,'Supply Planning Data'!D323,'Shipments data'!A:A,'Supply Planning Data'!A323,'Shipments data'!O:O,'Supply Planning Data'!C323,'Shipments data'!F:F,"Planned")</f>
        <v>0</v>
      </c>
      <c r="P323" s="70">
        <f>SUMIFS('Shipments data'!G:G,'Shipments data'!E:E,'Supply Planning Data'!D323,'Shipments data'!A:A,'Supply Planning Data'!A323,'Shipments data'!F:F,"Shipped",'Shipments data'!H:H,"&lt;"&amp;'Supply Planning Data'!C338,'Shipments data'!S:S,"&lt;"&amp;'Supply Planning Data'!C338)</f>
        <v>0</v>
      </c>
      <c r="Q323" s="70">
        <f t="shared" si="85"/>
        <v>0</v>
      </c>
      <c r="R323" s="70">
        <f t="shared" si="88"/>
        <v>0</v>
      </c>
      <c r="S323" s="53"/>
      <c r="T323" s="73">
        <f t="shared" si="92"/>
        <v>400000</v>
      </c>
      <c r="U323" s="71"/>
      <c r="V323" s="63"/>
      <c r="W323" s="73">
        <f t="shared" si="93"/>
        <v>0</v>
      </c>
      <c r="X323" s="74"/>
      <c r="Y323" s="73">
        <f t="shared" si="89"/>
        <v>400000</v>
      </c>
      <c r="Z323" s="53"/>
      <c r="AA323" s="73">
        <f t="shared" si="94"/>
        <v>400000</v>
      </c>
      <c r="AB323" s="71"/>
      <c r="AC323" s="63"/>
      <c r="AD323" s="73">
        <f t="shared" si="95"/>
        <v>0</v>
      </c>
      <c r="AE323" s="74"/>
      <c r="AF323" s="75">
        <f t="shared" si="90"/>
        <v>400000</v>
      </c>
    </row>
    <row r="324" spans="1:32" x14ac:dyDescent="0.35">
      <c r="A324" s="58" t="str">
        <f>Start!C$9</f>
        <v>Niger (the)</v>
      </c>
      <c r="B324" s="69" t="str">
        <f>VLOOKUP(A324,list!B:C,2,FALSE)</f>
        <v>NER</v>
      </c>
      <c r="C324" s="60">
        <f t="shared" si="84"/>
        <v>44835</v>
      </c>
      <c r="D324" s="69" t="str">
        <f>IF(Start!$B$23="","",Start!$B$23)</f>
        <v>Sputnik Light</v>
      </c>
      <c r="E324" s="69" t="str">
        <f>IFERROR(VLOOKUP(D324,Start!B$15:C$30,2,FALSE),"")</f>
        <v>Yes</v>
      </c>
      <c r="F324" s="62">
        <f t="shared" si="86"/>
        <v>0</v>
      </c>
      <c r="G324" s="61">
        <v>103603.4992196144</v>
      </c>
      <c r="H324" s="61">
        <v>17388.446570263299</v>
      </c>
      <c r="I324" s="62">
        <f t="shared" si="87"/>
        <v>120991.9457898777</v>
      </c>
      <c r="J324" s="63"/>
      <c r="K324" s="64">
        <f t="shared" si="91"/>
        <v>0</v>
      </c>
      <c r="L324" s="64">
        <f t="shared" si="83"/>
        <v>120991.9457898777</v>
      </c>
      <c r="M324" s="71"/>
      <c r="N324" s="70">
        <f>SUMIFS('Shipments data'!G:G,'Shipments data'!E:E,'Supply Planning Data'!D324,'Shipments data'!A:A,'Supply Planning Data'!A324,'Shipments data'!O:O,'Supply Planning Data'!C324,'Shipments data'!F:F,"Shipped")</f>
        <v>0</v>
      </c>
      <c r="O324" s="72">
        <f>SUMIFS('Shipments data'!G:G,'Shipments data'!E:E,'Supply Planning Data'!D324,'Shipments data'!A:A,'Supply Planning Data'!A324,'Shipments data'!O:O,'Supply Planning Data'!C324,'Shipments data'!F:F,"Planned")</f>
        <v>0</v>
      </c>
      <c r="P324" s="70">
        <f>SUMIFS('Shipments data'!G:G,'Shipments data'!E:E,'Supply Planning Data'!D324,'Shipments data'!A:A,'Supply Planning Data'!A324,'Shipments data'!F:F,"Shipped",'Shipments data'!H:H,"&lt;"&amp;'Supply Planning Data'!C339,'Shipments data'!S:S,"&lt;"&amp;'Supply Planning Data'!C339)</f>
        <v>0</v>
      </c>
      <c r="Q324" s="70">
        <f t="shared" si="85"/>
        <v>0</v>
      </c>
      <c r="R324" s="70">
        <f t="shared" si="88"/>
        <v>0</v>
      </c>
      <c r="S324" s="53"/>
      <c r="T324" s="73">
        <f t="shared" si="92"/>
        <v>400000</v>
      </c>
      <c r="U324" s="71"/>
      <c r="V324" s="63"/>
      <c r="W324" s="73">
        <f t="shared" si="93"/>
        <v>0</v>
      </c>
      <c r="X324" s="74"/>
      <c r="Y324" s="73">
        <f t="shared" si="89"/>
        <v>400000</v>
      </c>
      <c r="Z324" s="53"/>
      <c r="AA324" s="73">
        <f t="shared" si="94"/>
        <v>400000</v>
      </c>
      <c r="AB324" s="71"/>
      <c r="AC324" s="63"/>
      <c r="AD324" s="73">
        <f t="shared" si="95"/>
        <v>0</v>
      </c>
      <c r="AE324" s="74"/>
      <c r="AF324" s="75">
        <f t="shared" si="90"/>
        <v>400000</v>
      </c>
    </row>
    <row r="325" spans="1:32" hidden="1" x14ac:dyDescent="0.35">
      <c r="A325" s="58" t="str">
        <f>Start!C$9</f>
        <v>Niger (the)</v>
      </c>
      <c r="B325" s="69" t="str">
        <f>VLOOKUP(A325,list!B:C,2,FALSE)</f>
        <v>NER</v>
      </c>
      <c r="C325" s="60">
        <f t="shared" si="84"/>
        <v>44835</v>
      </c>
      <c r="D325" s="59" t="str">
        <f>IF(Start!$B$24="","",Start!$B$24)</f>
        <v/>
      </c>
      <c r="E325" s="59" t="str">
        <f>IFERROR(VLOOKUP(D325,Start!B$15:C$30,2,FALSE),"")</f>
        <v/>
      </c>
      <c r="F325" s="62">
        <f t="shared" si="86"/>
        <v>0</v>
      </c>
      <c r="G325" s="61"/>
      <c r="H325" s="61"/>
      <c r="I325" s="62">
        <f t="shared" si="87"/>
        <v>0</v>
      </c>
      <c r="J325" s="63"/>
      <c r="K325" s="64">
        <f t="shared" si="91"/>
        <v>0</v>
      </c>
      <c r="L325" s="64">
        <f t="shared" si="83"/>
        <v>0</v>
      </c>
      <c r="M325" s="71"/>
      <c r="N325" s="70">
        <f>SUMIFS('Shipments data'!G:G,'Shipments data'!E:E,'Supply Planning Data'!D325,'Shipments data'!A:A,'Supply Planning Data'!A325,'Shipments data'!O:O,'Supply Planning Data'!C325,'Shipments data'!F:F,"Shipped")</f>
        <v>0</v>
      </c>
      <c r="O325" s="72">
        <f>SUMIFS('Shipments data'!G:G,'Shipments data'!E:E,'Supply Planning Data'!D325,'Shipments data'!A:A,'Supply Planning Data'!A325,'Shipments data'!O:O,'Supply Planning Data'!C325,'Shipments data'!F:F,"Planned")</f>
        <v>0</v>
      </c>
      <c r="P325" s="70">
        <f>SUMIFS('Shipments data'!G:G,'Shipments data'!E:E,'Supply Planning Data'!D325,'Shipments data'!A:A,'Supply Planning Data'!A325,'Shipments data'!F:F,"Shipped",'Shipments data'!H:H,"&lt;"&amp;'Supply Planning Data'!C340,'Shipments data'!S:S,"&lt;"&amp;'Supply Planning Data'!C340)</f>
        <v>0</v>
      </c>
      <c r="Q325" s="70">
        <f t="shared" si="85"/>
        <v>0</v>
      </c>
      <c r="R325" s="70">
        <f t="shared" si="88"/>
        <v>0</v>
      </c>
      <c r="S325" s="53"/>
      <c r="T325" s="73">
        <f t="shared" si="92"/>
        <v>0</v>
      </c>
      <c r="U325" s="71"/>
      <c r="V325" s="63"/>
      <c r="W325" s="73">
        <f t="shared" si="93"/>
        <v>0</v>
      </c>
      <c r="X325" s="74"/>
      <c r="Y325" s="73">
        <f t="shared" si="89"/>
        <v>0</v>
      </c>
      <c r="Z325" s="53"/>
      <c r="AA325" s="73">
        <f t="shared" si="94"/>
        <v>0</v>
      </c>
      <c r="AB325" s="71"/>
      <c r="AC325" s="63"/>
      <c r="AD325" s="73">
        <f t="shared" si="95"/>
        <v>0</v>
      </c>
      <c r="AE325" s="74"/>
      <c r="AF325" s="75">
        <f t="shared" si="90"/>
        <v>0</v>
      </c>
    </row>
    <row r="326" spans="1:32" hidden="1" x14ac:dyDescent="0.35">
      <c r="A326" s="58" t="str">
        <f>Start!C$9</f>
        <v>Niger (the)</v>
      </c>
      <c r="B326" s="69" t="str">
        <f>VLOOKUP(A326,list!B:C,2,FALSE)</f>
        <v>NER</v>
      </c>
      <c r="C326" s="60">
        <f t="shared" si="84"/>
        <v>44835</v>
      </c>
      <c r="D326" s="69" t="str">
        <f>IF(Start!$B$25="","",Start!$B$25)</f>
        <v/>
      </c>
      <c r="E326" s="69" t="str">
        <f>IFERROR(VLOOKUP(D326,Start!B$15:C$30,2,FALSE),"")</f>
        <v/>
      </c>
      <c r="F326" s="62">
        <f t="shared" si="86"/>
        <v>0</v>
      </c>
      <c r="G326" s="61"/>
      <c r="H326" s="61"/>
      <c r="I326" s="62">
        <f t="shared" si="87"/>
        <v>0</v>
      </c>
      <c r="J326" s="63"/>
      <c r="K326" s="64">
        <f t="shared" si="91"/>
        <v>0</v>
      </c>
      <c r="L326" s="64">
        <f t="shared" si="83"/>
        <v>0</v>
      </c>
      <c r="M326" s="71"/>
      <c r="N326" s="70">
        <f>SUMIFS('Shipments data'!G:G,'Shipments data'!E:E,'Supply Planning Data'!D326,'Shipments data'!A:A,'Supply Planning Data'!A326,'Shipments data'!O:O,'Supply Planning Data'!C326,'Shipments data'!F:F,"Shipped")</f>
        <v>0</v>
      </c>
      <c r="O326" s="72">
        <f>SUMIFS('Shipments data'!G:G,'Shipments data'!E:E,'Supply Planning Data'!D326,'Shipments data'!A:A,'Supply Planning Data'!A326,'Shipments data'!O:O,'Supply Planning Data'!C326,'Shipments data'!F:F,"Planned")</f>
        <v>0</v>
      </c>
      <c r="P326" s="70">
        <f>SUMIFS('Shipments data'!G:G,'Shipments data'!E:E,'Supply Planning Data'!D326,'Shipments data'!A:A,'Supply Planning Data'!A326,'Shipments data'!F:F,"Shipped",'Shipments data'!H:H,"&lt;"&amp;'Supply Planning Data'!C341,'Shipments data'!S:S,"&lt;"&amp;'Supply Planning Data'!C341)</f>
        <v>0</v>
      </c>
      <c r="Q326" s="70">
        <f t="shared" si="85"/>
        <v>0</v>
      </c>
      <c r="R326" s="70">
        <f t="shared" si="88"/>
        <v>0</v>
      </c>
      <c r="S326" s="53"/>
      <c r="T326" s="73">
        <f t="shared" si="92"/>
        <v>0</v>
      </c>
      <c r="U326" s="71"/>
      <c r="V326" s="63"/>
      <c r="W326" s="73">
        <f t="shared" si="93"/>
        <v>0</v>
      </c>
      <c r="X326" s="74"/>
      <c r="Y326" s="73">
        <f t="shared" si="89"/>
        <v>0</v>
      </c>
      <c r="Z326" s="53"/>
      <c r="AA326" s="73">
        <f t="shared" si="94"/>
        <v>0</v>
      </c>
      <c r="AB326" s="71"/>
      <c r="AC326" s="63"/>
      <c r="AD326" s="73">
        <f t="shared" si="95"/>
        <v>0</v>
      </c>
      <c r="AE326" s="74"/>
      <c r="AF326" s="75">
        <f t="shared" si="90"/>
        <v>0</v>
      </c>
    </row>
    <row r="327" spans="1:32" hidden="1" x14ac:dyDescent="0.35">
      <c r="A327" s="58" t="str">
        <f>Start!C$9</f>
        <v>Niger (the)</v>
      </c>
      <c r="B327" s="69" t="str">
        <f>VLOOKUP(A327,list!B:C,2,FALSE)</f>
        <v>NER</v>
      </c>
      <c r="C327" s="60">
        <f t="shared" si="84"/>
        <v>44835</v>
      </c>
      <c r="D327" s="59" t="str">
        <f>IF(Start!$B$26="","",Start!$B$26)</f>
        <v/>
      </c>
      <c r="E327" s="59" t="str">
        <f>IFERROR(VLOOKUP(D327,Start!B$15:C$30,2,FALSE),"")</f>
        <v/>
      </c>
      <c r="F327" s="62">
        <f t="shared" si="86"/>
        <v>0</v>
      </c>
      <c r="G327" s="61"/>
      <c r="H327" s="61"/>
      <c r="I327" s="62">
        <f t="shared" si="87"/>
        <v>0</v>
      </c>
      <c r="J327" s="63"/>
      <c r="K327" s="64">
        <f t="shared" si="91"/>
        <v>0</v>
      </c>
      <c r="L327" s="64">
        <f t="shared" si="83"/>
        <v>0</v>
      </c>
      <c r="M327" s="71"/>
      <c r="N327" s="70">
        <f>SUMIFS('Shipments data'!G:G,'Shipments data'!E:E,'Supply Planning Data'!D327,'Shipments data'!A:A,'Supply Planning Data'!A327,'Shipments data'!O:O,'Supply Planning Data'!C327,'Shipments data'!F:F,"Shipped")</f>
        <v>0</v>
      </c>
      <c r="O327" s="72">
        <f>SUMIFS('Shipments data'!G:G,'Shipments data'!E:E,'Supply Planning Data'!D327,'Shipments data'!A:A,'Supply Planning Data'!A327,'Shipments data'!O:O,'Supply Planning Data'!C327,'Shipments data'!F:F,"Planned")</f>
        <v>0</v>
      </c>
      <c r="P327" s="70">
        <f>SUMIFS('Shipments data'!G:G,'Shipments data'!E:E,'Supply Planning Data'!D327,'Shipments data'!A:A,'Supply Planning Data'!A327,'Shipments data'!F:F,"Shipped",'Shipments data'!H:H,"&lt;"&amp;'Supply Planning Data'!C342,'Shipments data'!S:S,"&lt;"&amp;'Supply Planning Data'!C342)</f>
        <v>0</v>
      </c>
      <c r="Q327" s="70">
        <f t="shared" si="85"/>
        <v>0</v>
      </c>
      <c r="R327" s="70">
        <f t="shared" si="88"/>
        <v>0</v>
      </c>
      <c r="S327" s="53"/>
      <c r="T327" s="73">
        <f t="shared" si="92"/>
        <v>0</v>
      </c>
      <c r="U327" s="71"/>
      <c r="V327" s="63"/>
      <c r="W327" s="73">
        <f t="shared" si="93"/>
        <v>0</v>
      </c>
      <c r="X327" s="74"/>
      <c r="Y327" s="73">
        <f t="shared" si="89"/>
        <v>0</v>
      </c>
      <c r="Z327" s="53"/>
      <c r="AA327" s="73">
        <f t="shared" si="94"/>
        <v>0</v>
      </c>
      <c r="AB327" s="71"/>
      <c r="AC327" s="63"/>
      <c r="AD327" s="73">
        <f t="shared" si="95"/>
        <v>0</v>
      </c>
      <c r="AE327" s="74"/>
      <c r="AF327" s="75">
        <f t="shared" si="90"/>
        <v>0</v>
      </c>
    </row>
    <row r="328" spans="1:32" hidden="1" x14ac:dyDescent="0.35">
      <c r="A328" s="58" t="str">
        <f>Start!C$9</f>
        <v>Niger (the)</v>
      </c>
      <c r="B328" s="69" t="str">
        <f>VLOOKUP(A328,list!B:C,2,FALSE)</f>
        <v>NER</v>
      </c>
      <c r="C328" s="60">
        <f t="shared" si="84"/>
        <v>44835</v>
      </c>
      <c r="D328" s="69" t="str">
        <f>IF(Start!$B$27="","",Start!$B$27)</f>
        <v/>
      </c>
      <c r="E328" s="69" t="str">
        <f>IFERROR(VLOOKUP(D328,Start!B$15:C$30,2,FALSE),"")</f>
        <v/>
      </c>
      <c r="F328" s="62">
        <f t="shared" si="86"/>
        <v>0</v>
      </c>
      <c r="G328" s="61"/>
      <c r="H328" s="61"/>
      <c r="I328" s="62">
        <f t="shared" si="87"/>
        <v>0</v>
      </c>
      <c r="J328" s="63"/>
      <c r="K328" s="64">
        <f t="shared" si="91"/>
        <v>0</v>
      </c>
      <c r="L328" s="64">
        <f t="shared" si="83"/>
        <v>0</v>
      </c>
      <c r="M328" s="71"/>
      <c r="N328" s="70">
        <f>SUMIFS('Shipments data'!G:G,'Shipments data'!E:E,'Supply Planning Data'!D328,'Shipments data'!A:A,'Supply Planning Data'!A328,'Shipments data'!O:O,'Supply Planning Data'!C328,'Shipments data'!F:F,"Shipped")</f>
        <v>0</v>
      </c>
      <c r="O328" s="72">
        <f>SUMIFS('Shipments data'!G:G,'Shipments data'!E:E,'Supply Planning Data'!D328,'Shipments data'!A:A,'Supply Planning Data'!A328,'Shipments data'!O:O,'Supply Planning Data'!C328,'Shipments data'!F:F,"Planned")</f>
        <v>0</v>
      </c>
      <c r="P328" s="70">
        <f>SUMIFS('Shipments data'!G:G,'Shipments data'!E:E,'Supply Planning Data'!D328,'Shipments data'!A:A,'Supply Planning Data'!A328,'Shipments data'!F:F,"Shipped",'Shipments data'!H:H,"&lt;"&amp;'Supply Planning Data'!C343,'Shipments data'!S:S,"&lt;"&amp;'Supply Planning Data'!C343)</f>
        <v>0</v>
      </c>
      <c r="Q328" s="70">
        <f t="shared" si="85"/>
        <v>0</v>
      </c>
      <c r="R328" s="70">
        <f t="shared" si="88"/>
        <v>0</v>
      </c>
      <c r="S328" s="53"/>
      <c r="T328" s="73">
        <f t="shared" si="92"/>
        <v>0</v>
      </c>
      <c r="U328" s="71"/>
      <c r="V328" s="63"/>
      <c r="W328" s="73">
        <f t="shared" si="93"/>
        <v>0</v>
      </c>
      <c r="X328" s="74"/>
      <c r="Y328" s="73">
        <f t="shared" si="89"/>
        <v>0</v>
      </c>
      <c r="Z328" s="53"/>
      <c r="AA328" s="73">
        <f t="shared" si="94"/>
        <v>0</v>
      </c>
      <c r="AB328" s="71"/>
      <c r="AC328" s="63"/>
      <c r="AD328" s="73">
        <f t="shared" si="95"/>
        <v>0</v>
      </c>
      <c r="AE328" s="74"/>
      <c r="AF328" s="75">
        <f t="shared" si="90"/>
        <v>0</v>
      </c>
    </row>
    <row r="329" spans="1:32" hidden="1" x14ac:dyDescent="0.35">
      <c r="A329" s="58" t="str">
        <f>Start!C$9</f>
        <v>Niger (the)</v>
      </c>
      <c r="B329" s="69" t="str">
        <f>VLOOKUP(A329,list!B:C,2,FALSE)</f>
        <v>NER</v>
      </c>
      <c r="C329" s="60">
        <f t="shared" si="84"/>
        <v>44835</v>
      </c>
      <c r="D329" s="59" t="str">
        <f>IF(Start!$B$28="","",Start!$B$28)</f>
        <v/>
      </c>
      <c r="E329" s="59" t="str">
        <f>IFERROR(VLOOKUP(D329,Start!B$15:C$30,2,FALSE),"")</f>
        <v/>
      </c>
      <c r="F329" s="62">
        <f t="shared" si="86"/>
        <v>0</v>
      </c>
      <c r="G329" s="61"/>
      <c r="H329" s="61"/>
      <c r="I329" s="62">
        <f t="shared" si="87"/>
        <v>0</v>
      </c>
      <c r="J329" s="63"/>
      <c r="K329" s="64">
        <f t="shared" si="91"/>
        <v>0</v>
      </c>
      <c r="L329" s="64">
        <f t="shared" si="83"/>
        <v>0</v>
      </c>
      <c r="M329" s="71"/>
      <c r="N329" s="70">
        <f>SUMIFS('Shipments data'!G:G,'Shipments data'!E:E,'Supply Planning Data'!D329,'Shipments data'!A:A,'Supply Planning Data'!A329,'Shipments data'!O:O,'Supply Planning Data'!C329,'Shipments data'!F:F,"Shipped")</f>
        <v>0</v>
      </c>
      <c r="O329" s="72">
        <f>SUMIFS('Shipments data'!G:G,'Shipments data'!E:E,'Supply Planning Data'!D329,'Shipments data'!A:A,'Supply Planning Data'!A329,'Shipments data'!O:O,'Supply Planning Data'!C329,'Shipments data'!F:F,"Planned")</f>
        <v>0</v>
      </c>
      <c r="P329" s="70">
        <f>SUMIFS('Shipments data'!G:G,'Shipments data'!E:E,'Supply Planning Data'!D329,'Shipments data'!A:A,'Supply Planning Data'!A329,'Shipments data'!F:F,"Shipped",'Shipments data'!H:H,"&lt;"&amp;'Supply Planning Data'!C344,'Shipments data'!S:S,"&lt;"&amp;'Supply Planning Data'!C344)</f>
        <v>0</v>
      </c>
      <c r="Q329" s="70">
        <f t="shared" si="85"/>
        <v>0</v>
      </c>
      <c r="R329" s="70">
        <f t="shared" si="88"/>
        <v>0</v>
      </c>
      <c r="S329" s="53"/>
      <c r="T329" s="73">
        <f t="shared" si="92"/>
        <v>0</v>
      </c>
      <c r="U329" s="71"/>
      <c r="V329" s="63"/>
      <c r="W329" s="73">
        <f t="shared" si="93"/>
        <v>0</v>
      </c>
      <c r="X329" s="74"/>
      <c r="Y329" s="73">
        <f t="shared" si="89"/>
        <v>0</v>
      </c>
      <c r="Z329" s="53"/>
      <c r="AA329" s="73">
        <f t="shared" si="94"/>
        <v>0</v>
      </c>
      <c r="AB329" s="71"/>
      <c r="AC329" s="63"/>
      <c r="AD329" s="73">
        <f t="shared" si="95"/>
        <v>0</v>
      </c>
      <c r="AE329" s="74"/>
      <c r="AF329" s="75">
        <f t="shared" si="90"/>
        <v>0</v>
      </c>
    </row>
    <row r="330" spans="1:32" hidden="1" x14ac:dyDescent="0.35">
      <c r="A330" s="58" t="str">
        <f>Start!C$9</f>
        <v>Niger (the)</v>
      </c>
      <c r="B330" s="69" t="str">
        <f>VLOOKUP(A330,list!B:C,2,FALSE)</f>
        <v>NER</v>
      </c>
      <c r="C330" s="60">
        <f t="shared" si="84"/>
        <v>44835</v>
      </c>
      <c r="D330" s="69" t="str">
        <f>IF(Start!$B$29="","",Start!$B$29)</f>
        <v/>
      </c>
      <c r="E330" s="69" t="str">
        <f>IFERROR(VLOOKUP(D330,Start!B$15:C$30,2,FALSE),"")</f>
        <v/>
      </c>
      <c r="F330" s="62">
        <f t="shared" si="86"/>
        <v>0</v>
      </c>
      <c r="G330" s="61"/>
      <c r="H330" s="61"/>
      <c r="I330" s="62">
        <f t="shared" si="87"/>
        <v>0</v>
      </c>
      <c r="J330" s="63"/>
      <c r="K330" s="64">
        <f t="shared" si="91"/>
        <v>0</v>
      </c>
      <c r="L330" s="64">
        <f t="shared" si="83"/>
        <v>0</v>
      </c>
      <c r="M330" s="71"/>
      <c r="N330" s="70">
        <f>SUMIFS('Shipments data'!G:G,'Shipments data'!E:E,'Supply Planning Data'!D330,'Shipments data'!A:A,'Supply Planning Data'!A330,'Shipments data'!O:O,'Supply Planning Data'!C330,'Shipments data'!F:F,"Shipped")</f>
        <v>0</v>
      </c>
      <c r="O330" s="72">
        <f>SUMIFS('Shipments data'!G:G,'Shipments data'!E:E,'Supply Planning Data'!D330,'Shipments data'!A:A,'Supply Planning Data'!A330,'Shipments data'!O:O,'Supply Planning Data'!C330,'Shipments data'!F:F,"Planned")</f>
        <v>0</v>
      </c>
      <c r="P330" s="70">
        <f>SUMIFS('Shipments data'!G:G,'Shipments data'!E:E,'Supply Planning Data'!D330,'Shipments data'!A:A,'Supply Planning Data'!A330,'Shipments data'!F:F,"Shipped",'Shipments data'!H:H,"&lt;"&amp;'Supply Planning Data'!C345,'Shipments data'!S:S,"&lt;"&amp;'Supply Planning Data'!C345)</f>
        <v>0</v>
      </c>
      <c r="Q330" s="70">
        <f t="shared" si="85"/>
        <v>0</v>
      </c>
      <c r="R330" s="70">
        <f t="shared" si="88"/>
        <v>0</v>
      </c>
      <c r="S330" s="53"/>
      <c r="T330" s="73">
        <f t="shared" si="92"/>
        <v>0</v>
      </c>
      <c r="U330" s="71"/>
      <c r="V330" s="63"/>
      <c r="W330" s="73">
        <f t="shared" si="93"/>
        <v>0</v>
      </c>
      <c r="X330" s="74"/>
      <c r="Y330" s="73">
        <f t="shared" si="89"/>
        <v>0</v>
      </c>
      <c r="Z330" s="53"/>
      <c r="AA330" s="73">
        <f t="shared" si="94"/>
        <v>0</v>
      </c>
      <c r="AB330" s="71"/>
      <c r="AC330" s="63"/>
      <c r="AD330" s="73">
        <f t="shared" si="95"/>
        <v>0</v>
      </c>
      <c r="AE330" s="74"/>
      <c r="AF330" s="75">
        <f t="shared" si="90"/>
        <v>0</v>
      </c>
    </row>
    <row r="331" spans="1:32" hidden="1" x14ac:dyDescent="0.35">
      <c r="A331" s="76" t="str">
        <f>Start!C$9</f>
        <v>Niger (the)</v>
      </c>
      <c r="B331" s="77" t="str">
        <f>VLOOKUP(A331,list!B:C,2,FALSE)</f>
        <v>NER</v>
      </c>
      <c r="C331" s="60">
        <f t="shared" si="84"/>
        <v>44835</v>
      </c>
      <c r="D331" s="59" t="str">
        <f>IF(Start!$B$30="","",Start!$B$30)</f>
        <v/>
      </c>
      <c r="E331" s="59" t="str">
        <f>IFERROR(VLOOKUP(D331,Start!B$15:C$30,2,FALSE),"")</f>
        <v/>
      </c>
      <c r="F331" s="62">
        <f t="shared" si="86"/>
        <v>0</v>
      </c>
      <c r="G331" s="61"/>
      <c r="H331" s="61"/>
      <c r="I331" s="62">
        <f t="shared" si="87"/>
        <v>0</v>
      </c>
      <c r="J331" s="63"/>
      <c r="K331" s="64">
        <f t="shared" si="91"/>
        <v>0</v>
      </c>
      <c r="L331" s="64">
        <f t="shared" si="83"/>
        <v>0</v>
      </c>
      <c r="M331" s="71"/>
      <c r="N331" s="70">
        <f>SUMIFS('Shipments data'!G:G,'Shipments data'!E:E,'Supply Planning Data'!D331,'Shipments data'!A:A,'Supply Planning Data'!A331,'Shipments data'!O:O,'Supply Planning Data'!C331,'Shipments data'!F:F,"Shipped")</f>
        <v>0</v>
      </c>
      <c r="O331" s="72">
        <f>SUMIFS('Shipments data'!G:G,'Shipments data'!E:E,'Supply Planning Data'!D331,'Shipments data'!A:A,'Supply Planning Data'!A331,'Shipments data'!O:O,'Supply Planning Data'!C331,'Shipments data'!F:F,"Planned")</f>
        <v>0</v>
      </c>
      <c r="P331" s="70">
        <f>SUMIFS('Shipments data'!G:G,'Shipments data'!E:E,'Supply Planning Data'!D331,'Shipments data'!A:A,'Supply Planning Data'!A331,'Shipments data'!F:F,"Shipped",'Shipments data'!H:H,"&lt;"&amp;'Supply Planning Data'!C346,'Shipments data'!S:S,"&lt;"&amp;'Supply Planning Data'!C346)</f>
        <v>0</v>
      </c>
      <c r="Q331" s="70">
        <f t="shared" si="85"/>
        <v>0</v>
      </c>
      <c r="R331" s="70">
        <f t="shared" si="88"/>
        <v>0</v>
      </c>
      <c r="S331" s="53"/>
      <c r="T331" s="73">
        <f t="shared" si="92"/>
        <v>0</v>
      </c>
      <c r="U331" s="71"/>
      <c r="V331" s="63"/>
      <c r="W331" s="73">
        <f t="shared" si="93"/>
        <v>0</v>
      </c>
      <c r="X331" s="74"/>
      <c r="Y331" s="73">
        <f t="shared" si="89"/>
        <v>0</v>
      </c>
      <c r="Z331" s="53"/>
      <c r="AA331" s="73">
        <f t="shared" si="94"/>
        <v>0</v>
      </c>
      <c r="AB331" s="71"/>
      <c r="AC331" s="63"/>
      <c r="AD331" s="73">
        <f t="shared" si="95"/>
        <v>0</v>
      </c>
      <c r="AE331" s="74"/>
      <c r="AF331" s="75">
        <f t="shared" si="90"/>
        <v>0</v>
      </c>
    </row>
    <row r="332" spans="1:32" x14ac:dyDescent="0.35">
      <c r="A332" s="35" t="str">
        <f>Start!C$9</f>
        <v>Niger (the)</v>
      </c>
      <c r="B332" s="36" t="str">
        <f>VLOOKUP(A332,list!B:C,2,FALSE)</f>
        <v>NER</v>
      </c>
      <c r="C332" s="78">
        <f t="shared" si="84"/>
        <v>44866</v>
      </c>
      <c r="D332" s="36" t="str">
        <f>IF(Start!$B$16="","",Start!$B$16)</f>
        <v>Pfizer</v>
      </c>
      <c r="E332" s="36" t="str">
        <f>IFERROR(VLOOKUP(D332,Start!B$15:C$30,2,FALSE),"")</f>
        <v>Yes</v>
      </c>
      <c r="F332" s="39">
        <f t="shared" si="86"/>
        <v>0</v>
      </c>
      <c r="G332" s="38">
        <v>81402.749386839918</v>
      </c>
      <c r="H332" s="38">
        <v>17640.710863922901</v>
      </c>
      <c r="I332" s="39">
        <f t="shared" si="87"/>
        <v>99043.460250762815</v>
      </c>
      <c r="J332" s="40"/>
      <c r="K332" s="41">
        <f t="shared" si="91"/>
        <v>0</v>
      </c>
      <c r="L332" s="41">
        <f t="shared" si="83"/>
        <v>99043.460250762815</v>
      </c>
      <c r="M332" s="38"/>
      <c r="N332" s="41">
        <f>SUMIFS('Shipments data'!G:G,'Shipments data'!E:E,'Supply Planning Data'!D332,'Shipments data'!A:A,'Supply Planning Data'!A332,'Shipments data'!O:O,'Supply Planning Data'!C332,'Shipments data'!F:F,"Shipped")</f>
        <v>0</v>
      </c>
      <c r="O332" s="42">
        <f>SUMIFS('Shipments data'!G:G,'Shipments data'!E:E,'Supply Planning Data'!D332,'Shipments data'!A:A,'Supply Planning Data'!A332,'Shipments data'!O:O,'Supply Planning Data'!C332,'Shipments data'!F:F,"Planned")</f>
        <v>0</v>
      </c>
      <c r="P332" s="41">
        <f>SUMIFS('Shipments data'!G:G,'Shipments data'!E:E,'Supply Planning Data'!D332,'Shipments data'!A:A,'Supply Planning Data'!A332,'Shipments data'!F:F,"Shipped",'Shipments data'!H:H,"&lt;"&amp;'Supply Planning Data'!C347,'Shipments data'!S:S,"&lt;"&amp;'Supply Planning Data'!C347)</f>
        <v>0</v>
      </c>
      <c r="Q332" s="41">
        <f t="shared" si="85"/>
        <v>0</v>
      </c>
      <c r="R332" s="41">
        <f t="shared" si="88"/>
        <v>0</v>
      </c>
      <c r="S332" s="66"/>
      <c r="T332" s="39">
        <f t="shared" si="92"/>
        <v>200000</v>
      </c>
      <c r="U332" s="38"/>
      <c r="V332" s="40"/>
      <c r="W332" s="39">
        <f t="shared" si="93"/>
        <v>0</v>
      </c>
      <c r="X332" s="44"/>
      <c r="Y332" s="39">
        <f t="shared" si="89"/>
        <v>200000</v>
      </c>
      <c r="Z332" s="66"/>
      <c r="AA332" s="39">
        <f t="shared" si="94"/>
        <v>200000</v>
      </c>
      <c r="AB332" s="38"/>
      <c r="AC332" s="40"/>
      <c r="AD332" s="39">
        <f t="shared" si="95"/>
        <v>0</v>
      </c>
      <c r="AE332" s="44"/>
      <c r="AF332" s="45">
        <f t="shared" si="90"/>
        <v>200000</v>
      </c>
    </row>
    <row r="333" spans="1:32" x14ac:dyDescent="0.35">
      <c r="A333" s="47" t="str">
        <f>Start!C$9</f>
        <v>Niger (the)</v>
      </c>
      <c r="B333" s="48" t="str">
        <f>VLOOKUP(A333,list!B:C,2,FALSE)</f>
        <v>NER</v>
      </c>
      <c r="C333" s="78">
        <f t="shared" si="84"/>
        <v>44866</v>
      </c>
      <c r="D333" s="36" t="str">
        <f>IF(Start!$B$17="","",Start!$B$17)</f>
        <v>Moderna</v>
      </c>
      <c r="E333" s="36" t="str">
        <f>IFERROR(VLOOKUP(D333,Start!B$15:C$30,2,FALSE),"")</f>
        <v>Yes</v>
      </c>
      <c r="F333" s="39">
        <f t="shared" si="86"/>
        <v>0</v>
      </c>
      <c r="G333" s="38">
        <v>97683.299264207861</v>
      </c>
      <c r="H333" s="50">
        <v>17672.243900630401</v>
      </c>
      <c r="I333" s="39">
        <f t="shared" si="87"/>
        <v>115355.54316483827</v>
      </c>
      <c r="J333" s="40"/>
      <c r="K333" s="41">
        <f t="shared" si="91"/>
        <v>0</v>
      </c>
      <c r="L333" s="41">
        <f t="shared" si="83"/>
        <v>115355.54316483827</v>
      </c>
      <c r="M333" s="50"/>
      <c r="N333" s="51">
        <f>SUMIFS('Shipments data'!G:G,'Shipments data'!E:E,'Supply Planning Data'!D333,'Shipments data'!A:A,'Supply Planning Data'!A333,'Shipments data'!O:O,'Supply Planning Data'!C333,'Shipments data'!F:F,"Shipped")</f>
        <v>0</v>
      </c>
      <c r="O333" s="52">
        <f>SUMIFS('Shipments data'!G:G,'Shipments data'!E:E,'Supply Planning Data'!D333,'Shipments data'!A:A,'Supply Planning Data'!A333,'Shipments data'!O:O,'Supply Planning Data'!C333,'Shipments data'!F:F,"Planned")</f>
        <v>0</v>
      </c>
      <c r="P333" s="51">
        <f>SUMIFS('Shipments data'!G:G,'Shipments data'!E:E,'Supply Planning Data'!D333,'Shipments data'!A:A,'Supply Planning Data'!A333,'Shipments data'!F:F,"Shipped",'Shipments data'!H:H,"&lt;"&amp;'Supply Planning Data'!C348,'Shipments data'!S:S,"&lt;"&amp;'Supply Planning Data'!C348)</f>
        <v>0</v>
      </c>
      <c r="Q333" s="51">
        <f t="shared" si="85"/>
        <v>0</v>
      </c>
      <c r="R333" s="51">
        <f t="shared" si="88"/>
        <v>0</v>
      </c>
      <c r="S333" s="53"/>
      <c r="T333" s="54">
        <f t="shared" si="92"/>
        <v>300000</v>
      </c>
      <c r="U333" s="50"/>
      <c r="V333" s="40"/>
      <c r="W333" s="54">
        <f t="shared" si="93"/>
        <v>0</v>
      </c>
      <c r="X333" s="55"/>
      <c r="Y333" s="54">
        <f t="shared" si="89"/>
        <v>300000</v>
      </c>
      <c r="Z333" s="53"/>
      <c r="AA333" s="54">
        <f t="shared" si="94"/>
        <v>300000</v>
      </c>
      <c r="AB333" s="50"/>
      <c r="AC333" s="40"/>
      <c r="AD333" s="54">
        <f t="shared" si="95"/>
        <v>0</v>
      </c>
      <c r="AE333" s="55"/>
      <c r="AF333" s="79">
        <f t="shared" si="90"/>
        <v>300000</v>
      </c>
    </row>
    <row r="334" spans="1:32" x14ac:dyDescent="0.35">
      <c r="A334" s="47" t="str">
        <f>Start!C$9</f>
        <v>Niger (the)</v>
      </c>
      <c r="B334" s="48" t="str">
        <f>VLOOKUP(A334,list!B:C,2,FALSE)</f>
        <v>NER</v>
      </c>
      <c r="C334" s="78">
        <f t="shared" si="84"/>
        <v>44866</v>
      </c>
      <c r="D334" s="36" t="str">
        <f>IF(Start!$B$18="","",Start!$B$18)</f>
        <v>AstraZeneca</v>
      </c>
      <c r="E334" s="36" t="str">
        <f>IFERROR(VLOOKUP(D334,Start!B$15:C$30,2,FALSE),"")</f>
        <v>Yes</v>
      </c>
      <c r="F334" s="39">
        <f t="shared" si="86"/>
        <v>0</v>
      </c>
      <c r="G334" s="38">
        <v>113963.84914157585</v>
      </c>
      <c r="H334" s="50">
        <v>17703.7769373378</v>
      </c>
      <c r="I334" s="39">
        <f t="shared" si="87"/>
        <v>131667.62607891366</v>
      </c>
      <c r="J334" s="40"/>
      <c r="K334" s="41">
        <f t="shared" si="91"/>
        <v>0</v>
      </c>
      <c r="L334" s="41">
        <f t="shared" si="83"/>
        <v>131667.62607891366</v>
      </c>
      <c r="M334" s="50"/>
      <c r="N334" s="51">
        <f>SUMIFS('Shipments data'!G:G,'Shipments data'!E:E,'Supply Planning Data'!D334,'Shipments data'!A:A,'Supply Planning Data'!A334,'Shipments data'!O:O,'Supply Planning Data'!C334,'Shipments data'!F:F,"Shipped")</f>
        <v>0</v>
      </c>
      <c r="O334" s="52">
        <f>SUMIFS('Shipments data'!G:G,'Shipments data'!E:E,'Supply Planning Data'!D334,'Shipments data'!A:A,'Supply Planning Data'!A334,'Shipments data'!O:O,'Supply Planning Data'!C334,'Shipments data'!F:F,"Planned")</f>
        <v>0</v>
      </c>
      <c r="P334" s="51">
        <f>SUMIFS('Shipments data'!G:G,'Shipments data'!E:E,'Supply Planning Data'!D334,'Shipments data'!A:A,'Supply Planning Data'!A334,'Shipments data'!F:F,"Shipped",'Shipments data'!H:H,"&lt;"&amp;'Supply Planning Data'!C349,'Shipments data'!S:S,"&lt;"&amp;'Supply Planning Data'!C349)</f>
        <v>631600</v>
      </c>
      <c r="Q334" s="51">
        <f t="shared" si="85"/>
        <v>0</v>
      </c>
      <c r="R334" s="51">
        <f t="shared" si="88"/>
        <v>0</v>
      </c>
      <c r="S334" s="53"/>
      <c r="T334" s="54">
        <f t="shared" si="92"/>
        <v>400000</v>
      </c>
      <c r="U334" s="50"/>
      <c r="V334" s="40"/>
      <c r="W334" s="54">
        <f t="shared" si="93"/>
        <v>0</v>
      </c>
      <c r="X334" s="55"/>
      <c r="Y334" s="54">
        <f t="shared" si="89"/>
        <v>400000</v>
      </c>
      <c r="Z334" s="53"/>
      <c r="AA334" s="54">
        <f t="shared" si="94"/>
        <v>400000</v>
      </c>
      <c r="AB334" s="50"/>
      <c r="AC334" s="40"/>
      <c r="AD334" s="54">
        <f t="shared" si="95"/>
        <v>0</v>
      </c>
      <c r="AE334" s="55"/>
      <c r="AF334" s="79">
        <f t="shared" si="90"/>
        <v>400000</v>
      </c>
    </row>
    <row r="335" spans="1:32" x14ac:dyDescent="0.35">
      <c r="A335" s="47" t="str">
        <f>Start!C$9</f>
        <v>Niger (the)</v>
      </c>
      <c r="B335" s="48" t="str">
        <f>VLOOKUP(A335,list!B:C,2,FALSE)</f>
        <v>NER</v>
      </c>
      <c r="C335" s="78">
        <f t="shared" si="84"/>
        <v>44866</v>
      </c>
      <c r="D335" s="36" t="str">
        <f>IF(Start!$B$19="","",Start!$B$19)</f>
        <v>J&amp;J</v>
      </c>
      <c r="E335" s="36" t="str">
        <f>IFERROR(VLOOKUP(D335,Start!B$15:C$30,2,FALSE),"")</f>
        <v>Yes</v>
      </c>
      <c r="F335" s="39">
        <f t="shared" si="86"/>
        <v>0</v>
      </c>
      <c r="G335" s="38">
        <v>113963.84914157585</v>
      </c>
      <c r="H335" s="50">
        <v>17735.3099740453</v>
      </c>
      <c r="I335" s="39">
        <f t="shared" si="87"/>
        <v>131699.15911562115</v>
      </c>
      <c r="J335" s="40"/>
      <c r="K335" s="41">
        <f t="shared" si="91"/>
        <v>0</v>
      </c>
      <c r="L335" s="41">
        <f t="shared" si="83"/>
        <v>131699.15911562115</v>
      </c>
      <c r="M335" s="50"/>
      <c r="N335" s="51">
        <f>SUMIFS('Shipments data'!G:G,'Shipments data'!E:E,'Supply Planning Data'!D335,'Shipments data'!A:A,'Supply Planning Data'!A335,'Shipments data'!O:O,'Supply Planning Data'!C335,'Shipments data'!F:F,"Shipped")</f>
        <v>0</v>
      </c>
      <c r="O335" s="52">
        <f>SUMIFS('Shipments data'!G:G,'Shipments data'!E:E,'Supply Planning Data'!D335,'Shipments data'!A:A,'Supply Planning Data'!A335,'Shipments data'!O:O,'Supply Planning Data'!C335,'Shipments data'!F:F,"Planned")</f>
        <v>0</v>
      </c>
      <c r="P335" s="51">
        <f>SUMIFS('Shipments data'!G:G,'Shipments data'!E:E,'Supply Planning Data'!D335,'Shipments data'!A:A,'Supply Planning Data'!A335,'Shipments data'!F:F,"Shipped",'Shipments data'!H:H,"&lt;"&amp;'Supply Planning Data'!C350,'Shipments data'!S:S,"&lt;"&amp;'Supply Planning Data'!C350)</f>
        <v>302400</v>
      </c>
      <c r="Q335" s="51">
        <f t="shared" si="85"/>
        <v>0</v>
      </c>
      <c r="R335" s="51">
        <f t="shared" si="88"/>
        <v>0</v>
      </c>
      <c r="S335" s="53"/>
      <c r="T335" s="54">
        <f t="shared" si="92"/>
        <v>400000</v>
      </c>
      <c r="U335" s="50"/>
      <c r="V335" s="40"/>
      <c r="W335" s="54">
        <f t="shared" si="93"/>
        <v>0</v>
      </c>
      <c r="X335" s="55"/>
      <c r="Y335" s="54">
        <f t="shared" si="89"/>
        <v>400000</v>
      </c>
      <c r="Z335" s="53"/>
      <c r="AA335" s="54">
        <f t="shared" si="94"/>
        <v>400000</v>
      </c>
      <c r="AB335" s="50"/>
      <c r="AC335" s="40"/>
      <c r="AD335" s="54">
        <f t="shared" si="95"/>
        <v>0</v>
      </c>
      <c r="AE335" s="55"/>
      <c r="AF335" s="79">
        <f t="shared" si="90"/>
        <v>400000</v>
      </c>
    </row>
    <row r="336" spans="1:32" x14ac:dyDescent="0.35">
      <c r="A336" s="47" t="str">
        <f>Start!C$9</f>
        <v>Niger (the)</v>
      </c>
      <c r="B336" s="48" t="str">
        <f>VLOOKUP(A336,list!B:C,2,FALSE)</f>
        <v>NER</v>
      </c>
      <c r="C336" s="78">
        <f t="shared" si="84"/>
        <v>44866</v>
      </c>
      <c r="D336" s="36" t="str">
        <f>IF(Start!$B$20="","",Start!$B$20)</f>
        <v>Sinopharm</v>
      </c>
      <c r="E336" s="36" t="str">
        <f>IFERROR(VLOOKUP(D336,Start!B$15:C$30,2,FALSE),"")</f>
        <v>Yes</v>
      </c>
      <c r="F336" s="39">
        <f t="shared" si="86"/>
        <v>0</v>
      </c>
      <c r="G336" s="38">
        <v>113963.84914157585</v>
      </c>
      <c r="H336" s="50">
        <v>17766.843010752698</v>
      </c>
      <c r="I336" s="39">
        <f t="shared" si="87"/>
        <v>131730.69215232856</v>
      </c>
      <c r="J336" s="40"/>
      <c r="K336" s="41">
        <f t="shared" si="91"/>
        <v>0</v>
      </c>
      <c r="L336" s="41">
        <f t="shared" si="83"/>
        <v>131730.69215232856</v>
      </c>
      <c r="M336" s="50"/>
      <c r="N336" s="51">
        <f>SUMIFS('Shipments data'!G:G,'Shipments data'!E:E,'Supply Planning Data'!D336,'Shipments data'!A:A,'Supply Planning Data'!A336,'Shipments data'!O:O,'Supply Planning Data'!C336,'Shipments data'!F:F,"Shipped")</f>
        <v>0</v>
      </c>
      <c r="O336" s="52">
        <f>SUMIFS('Shipments data'!G:G,'Shipments data'!E:E,'Supply Planning Data'!D336,'Shipments data'!A:A,'Supply Planning Data'!A336,'Shipments data'!O:O,'Supply Planning Data'!C336,'Shipments data'!F:F,"Planned")</f>
        <v>0</v>
      </c>
      <c r="P336" s="51">
        <f>SUMIFS('Shipments data'!G:G,'Shipments data'!E:E,'Supply Planning Data'!D336,'Shipments data'!A:A,'Supply Planning Data'!A336,'Shipments data'!F:F,"Shipped",'Shipments data'!H:H,"&lt;"&amp;'Supply Planning Data'!C351,'Shipments data'!S:S,"&lt;"&amp;'Supply Planning Data'!C351)</f>
        <v>0</v>
      </c>
      <c r="Q336" s="51">
        <f t="shared" si="85"/>
        <v>0</v>
      </c>
      <c r="R336" s="51">
        <f t="shared" si="88"/>
        <v>0</v>
      </c>
      <c r="S336" s="53"/>
      <c r="T336" s="54">
        <f t="shared" si="92"/>
        <v>400000</v>
      </c>
      <c r="U336" s="50"/>
      <c r="V336" s="40"/>
      <c r="W336" s="54">
        <f t="shared" si="93"/>
        <v>0</v>
      </c>
      <c r="X336" s="55"/>
      <c r="Y336" s="54">
        <f t="shared" si="89"/>
        <v>400000</v>
      </c>
      <c r="Z336" s="53"/>
      <c r="AA336" s="54">
        <f t="shared" si="94"/>
        <v>400000</v>
      </c>
      <c r="AB336" s="50"/>
      <c r="AC336" s="40"/>
      <c r="AD336" s="54">
        <f t="shared" si="95"/>
        <v>0</v>
      </c>
      <c r="AE336" s="55"/>
      <c r="AF336" s="79">
        <f t="shared" si="90"/>
        <v>400000</v>
      </c>
    </row>
    <row r="337" spans="1:32" x14ac:dyDescent="0.35">
      <c r="A337" s="47" t="str">
        <f>Start!C$9</f>
        <v>Niger (the)</v>
      </c>
      <c r="B337" s="48" t="str">
        <f>VLOOKUP(A337,list!B:C,2,FALSE)</f>
        <v>NER</v>
      </c>
      <c r="C337" s="78">
        <f t="shared" si="84"/>
        <v>44866</v>
      </c>
      <c r="D337" s="36" t="str">
        <f>IF(Start!$B$21="","",Start!$B$21)</f>
        <v>Sinovac</v>
      </c>
      <c r="E337" s="36" t="str">
        <f>IFERROR(VLOOKUP(D337,Start!B$15:C$30,2,FALSE),"")</f>
        <v>Yes</v>
      </c>
      <c r="F337" s="39">
        <f t="shared" si="86"/>
        <v>0</v>
      </c>
      <c r="G337" s="38">
        <v>113963.84914157585</v>
      </c>
      <c r="H337" s="50">
        <v>17798.376047460199</v>
      </c>
      <c r="I337" s="39">
        <f t="shared" si="87"/>
        <v>131762.22518903605</v>
      </c>
      <c r="J337" s="40"/>
      <c r="K337" s="41">
        <f t="shared" si="91"/>
        <v>0</v>
      </c>
      <c r="L337" s="41">
        <f t="shared" si="83"/>
        <v>131762.22518903605</v>
      </c>
      <c r="M337" s="50"/>
      <c r="N337" s="51">
        <f>SUMIFS('Shipments data'!G:G,'Shipments data'!E:E,'Supply Planning Data'!D337,'Shipments data'!A:A,'Supply Planning Data'!A337,'Shipments data'!O:O,'Supply Planning Data'!C337,'Shipments data'!F:F,"Shipped")</f>
        <v>0</v>
      </c>
      <c r="O337" s="52">
        <f>SUMIFS('Shipments data'!G:G,'Shipments data'!E:E,'Supply Planning Data'!D337,'Shipments data'!A:A,'Supply Planning Data'!A337,'Shipments data'!O:O,'Supply Planning Data'!C337,'Shipments data'!F:F,"Planned")</f>
        <v>0</v>
      </c>
      <c r="P337" s="51">
        <f>SUMIFS('Shipments data'!G:G,'Shipments data'!E:E,'Supply Planning Data'!D337,'Shipments data'!A:A,'Supply Planning Data'!A337,'Shipments data'!F:F,"Shipped",'Shipments data'!H:H,"&lt;"&amp;'Supply Planning Data'!C352,'Shipments data'!S:S,"&lt;"&amp;'Supply Planning Data'!C352)</f>
        <v>0</v>
      </c>
      <c r="Q337" s="51">
        <f t="shared" si="85"/>
        <v>0</v>
      </c>
      <c r="R337" s="51">
        <f t="shared" si="88"/>
        <v>0</v>
      </c>
      <c r="S337" s="53"/>
      <c r="T337" s="54">
        <f t="shared" si="92"/>
        <v>400000</v>
      </c>
      <c r="U337" s="50"/>
      <c r="V337" s="40"/>
      <c r="W337" s="54">
        <f t="shared" si="93"/>
        <v>0</v>
      </c>
      <c r="X337" s="55"/>
      <c r="Y337" s="54">
        <f t="shared" si="89"/>
        <v>400000</v>
      </c>
      <c r="Z337" s="53"/>
      <c r="AA337" s="54">
        <f t="shared" si="94"/>
        <v>400000</v>
      </c>
      <c r="AB337" s="50"/>
      <c r="AC337" s="40"/>
      <c r="AD337" s="54">
        <f t="shared" si="95"/>
        <v>0</v>
      </c>
      <c r="AE337" s="55"/>
      <c r="AF337" s="79">
        <f t="shared" si="90"/>
        <v>400000</v>
      </c>
    </row>
    <row r="338" spans="1:32" x14ac:dyDescent="0.35">
      <c r="A338" s="47" t="str">
        <f>Start!C$9</f>
        <v>Niger (the)</v>
      </c>
      <c r="B338" s="48" t="str">
        <f>VLOOKUP(A338,list!B:C,2,FALSE)</f>
        <v>NER</v>
      </c>
      <c r="C338" s="78">
        <f t="shared" si="84"/>
        <v>44866</v>
      </c>
      <c r="D338" s="36" t="str">
        <f>IF(Start!$B$22="","",Start!$B$22)</f>
        <v>Sputnik V</v>
      </c>
      <c r="E338" s="36" t="str">
        <f>IFERROR(VLOOKUP(D338,Start!B$15:C$30,2,FALSE),"")</f>
        <v>Yes</v>
      </c>
      <c r="F338" s="39">
        <f t="shared" si="86"/>
        <v>0</v>
      </c>
      <c r="G338" s="38">
        <v>113963.84914157585</v>
      </c>
      <c r="H338" s="50">
        <v>17829.909084167699</v>
      </c>
      <c r="I338" s="39">
        <f t="shared" si="87"/>
        <v>131793.75822574354</v>
      </c>
      <c r="J338" s="40"/>
      <c r="K338" s="41">
        <f t="shared" si="91"/>
        <v>0</v>
      </c>
      <c r="L338" s="41">
        <f t="shared" ref="L338:L401" si="96">SUM(I338,K338)</f>
        <v>131793.75822574354</v>
      </c>
      <c r="M338" s="50"/>
      <c r="N338" s="51">
        <f>SUMIFS('Shipments data'!G:G,'Shipments data'!E:E,'Supply Planning Data'!D338,'Shipments data'!A:A,'Supply Planning Data'!A338,'Shipments data'!O:O,'Supply Planning Data'!C338,'Shipments data'!F:F,"Shipped")</f>
        <v>0</v>
      </c>
      <c r="O338" s="52">
        <f>SUMIFS('Shipments data'!G:G,'Shipments data'!E:E,'Supply Planning Data'!D338,'Shipments data'!A:A,'Supply Planning Data'!A338,'Shipments data'!O:O,'Supply Planning Data'!C338,'Shipments data'!F:F,"Planned")</f>
        <v>0</v>
      </c>
      <c r="P338" s="51">
        <f>SUMIFS('Shipments data'!G:G,'Shipments data'!E:E,'Supply Planning Data'!D338,'Shipments data'!A:A,'Supply Planning Data'!A338,'Shipments data'!F:F,"Shipped",'Shipments data'!H:H,"&lt;"&amp;'Supply Planning Data'!C353,'Shipments data'!S:S,"&lt;"&amp;'Supply Planning Data'!C353)</f>
        <v>0</v>
      </c>
      <c r="Q338" s="51">
        <f t="shared" si="85"/>
        <v>0</v>
      </c>
      <c r="R338" s="51">
        <f t="shared" si="88"/>
        <v>0</v>
      </c>
      <c r="S338" s="53"/>
      <c r="T338" s="54">
        <f t="shared" si="92"/>
        <v>400000</v>
      </c>
      <c r="U338" s="50"/>
      <c r="V338" s="40"/>
      <c r="W338" s="54">
        <f t="shared" si="93"/>
        <v>0</v>
      </c>
      <c r="X338" s="55"/>
      <c r="Y338" s="54">
        <f t="shared" si="89"/>
        <v>400000</v>
      </c>
      <c r="Z338" s="53"/>
      <c r="AA338" s="54">
        <f t="shared" si="94"/>
        <v>400000</v>
      </c>
      <c r="AB338" s="50"/>
      <c r="AC338" s="40"/>
      <c r="AD338" s="54">
        <f t="shared" si="95"/>
        <v>0</v>
      </c>
      <c r="AE338" s="55"/>
      <c r="AF338" s="79">
        <f t="shared" si="90"/>
        <v>400000</v>
      </c>
    </row>
    <row r="339" spans="1:32" x14ac:dyDescent="0.35">
      <c r="A339" s="47" t="str">
        <f>Start!C$9</f>
        <v>Niger (the)</v>
      </c>
      <c r="B339" s="48" t="str">
        <f>VLOOKUP(A339,list!B:C,2,FALSE)</f>
        <v>NER</v>
      </c>
      <c r="C339" s="78">
        <f t="shared" si="84"/>
        <v>44866</v>
      </c>
      <c r="D339" s="36" t="str">
        <f>IF(Start!$B$23="","",Start!$B$23)</f>
        <v>Sputnik Light</v>
      </c>
      <c r="E339" s="36" t="str">
        <f>IFERROR(VLOOKUP(D339,Start!B$15:C$30,2,FALSE),"")</f>
        <v>Yes</v>
      </c>
      <c r="F339" s="39">
        <f t="shared" si="86"/>
        <v>0</v>
      </c>
      <c r="G339" s="38">
        <v>113963.84914157585</v>
      </c>
      <c r="H339" s="50">
        <v>17861.442120875101</v>
      </c>
      <c r="I339" s="39">
        <f t="shared" si="87"/>
        <v>131825.29126245095</v>
      </c>
      <c r="J339" s="40"/>
      <c r="K339" s="41">
        <f t="shared" si="91"/>
        <v>0</v>
      </c>
      <c r="L339" s="41">
        <f t="shared" si="96"/>
        <v>131825.29126245095</v>
      </c>
      <c r="M339" s="50"/>
      <c r="N339" s="51">
        <f>SUMIFS('Shipments data'!G:G,'Shipments data'!E:E,'Supply Planning Data'!D339,'Shipments data'!A:A,'Supply Planning Data'!A339,'Shipments data'!O:O,'Supply Planning Data'!C339,'Shipments data'!F:F,"Shipped")</f>
        <v>0</v>
      </c>
      <c r="O339" s="52">
        <f>SUMIFS('Shipments data'!G:G,'Shipments data'!E:E,'Supply Planning Data'!D339,'Shipments data'!A:A,'Supply Planning Data'!A339,'Shipments data'!O:O,'Supply Planning Data'!C339,'Shipments data'!F:F,"Planned")</f>
        <v>0</v>
      </c>
      <c r="P339" s="51">
        <f>SUMIFS('Shipments data'!G:G,'Shipments data'!E:E,'Supply Planning Data'!D339,'Shipments data'!A:A,'Supply Planning Data'!A339,'Shipments data'!F:F,"Shipped",'Shipments data'!H:H,"&lt;"&amp;'Supply Planning Data'!C354,'Shipments data'!S:S,"&lt;"&amp;'Supply Planning Data'!C354)</f>
        <v>0</v>
      </c>
      <c r="Q339" s="51">
        <f t="shared" si="85"/>
        <v>0</v>
      </c>
      <c r="R339" s="51">
        <f t="shared" si="88"/>
        <v>0</v>
      </c>
      <c r="S339" s="53"/>
      <c r="T339" s="54">
        <f t="shared" si="92"/>
        <v>400000</v>
      </c>
      <c r="U339" s="50"/>
      <c r="V339" s="40"/>
      <c r="W339" s="54">
        <f t="shared" si="93"/>
        <v>0</v>
      </c>
      <c r="X339" s="55"/>
      <c r="Y339" s="54">
        <f t="shared" si="89"/>
        <v>400000</v>
      </c>
      <c r="Z339" s="53"/>
      <c r="AA339" s="54">
        <f t="shared" si="94"/>
        <v>400000</v>
      </c>
      <c r="AB339" s="50"/>
      <c r="AC339" s="40"/>
      <c r="AD339" s="54">
        <f t="shared" si="95"/>
        <v>0</v>
      </c>
      <c r="AE339" s="55"/>
      <c r="AF339" s="79">
        <f t="shared" si="90"/>
        <v>400000</v>
      </c>
    </row>
    <row r="340" spans="1:32" hidden="1" x14ac:dyDescent="0.35">
      <c r="A340" s="47" t="str">
        <f>Start!C$9</f>
        <v>Niger (the)</v>
      </c>
      <c r="B340" s="48" t="str">
        <f>VLOOKUP(A340,list!B:C,2,FALSE)</f>
        <v>NER</v>
      </c>
      <c r="C340" s="78">
        <f t="shared" si="84"/>
        <v>44866</v>
      </c>
      <c r="D340" s="36" t="str">
        <f>IF(Start!$B$24="","",Start!$B$24)</f>
        <v/>
      </c>
      <c r="E340" s="36" t="str">
        <f>IFERROR(VLOOKUP(D340,Start!B$15:C$30,2,FALSE),"")</f>
        <v/>
      </c>
      <c r="F340" s="39">
        <f t="shared" si="86"/>
        <v>0</v>
      </c>
      <c r="G340" s="38"/>
      <c r="H340" s="50"/>
      <c r="I340" s="39">
        <f t="shared" si="87"/>
        <v>0</v>
      </c>
      <c r="J340" s="40"/>
      <c r="K340" s="41">
        <f t="shared" si="91"/>
        <v>0</v>
      </c>
      <c r="L340" s="41">
        <f t="shared" si="96"/>
        <v>0</v>
      </c>
      <c r="M340" s="50"/>
      <c r="N340" s="51">
        <f>SUMIFS('Shipments data'!G:G,'Shipments data'!E:E,'Supply Planning Data'!D340,'Shipments data'!A:A,'Supply Planning Data'!A340,'Shipments data'!O:O,'Supply Planning Data'!C340,'Shipments data'!F:F,"Shipped")</f>
        <v>0</v>
      </c>
      <c r="O340" s="52">
        <f>SUMIFS('Shipments data'!G:G,'Shipments data'!E:E,'Supply Planning Data'!D340,'Shipments data'!A:A,'Supply Planning Data'!A340,'Shipments data'!O:O,'Supply Planning Data'!C340,'Shipments data'!F:F,"Planned")</f>
        <v>0</v>
      </c>
      <c r="P340" s="51">
        <f>SUMIFS('Shipments data'!G:G,'Shipments data'!E:E,'Supply Planning Data'!D340,'Shipments data'!A:A,'Supply Planning Data'!A340,'Shipments data'!F:F,"Shipped",'Shipments data'!H:H,"&lt;"&amp;'Supply Planning Data'!C355,'Shipments data'!S:S,"&lt;"&amp;'Supply Planning Data'!C355)</f>
        <v>0</v>
      </c>
      <c r="Q340" s="51">
        <f t="shared" si="85"/>
        <v>0</v>
      </c>
      <c r="R340" s="51">
        <f t="shared" si="88"/>
        <v>0</v>
      </c>
      <c r="S340" s="53"/>
      <c r="T340" s="54">
        <f t="shared" si="92"/>
        <v>0</v>
      </c>
      <c r="U340" s="50"/>
      <c r="V340" s="40"/>
      <c r="W340" s="54">
        <f t="shared" si="93"/>
        <v>0</v>
      </c>
      <c r="X340" s="55"/>
      <c r="Y340" s="54">
        <f t="shared" si="89"/>
        <v>0</v>
      </c>
      <c r="Z340" s="53"/>
      <c r="AA340" s="54">
        <f t="shared" si="94"/>
        <v>0</v>
      </c>
      <c r="AB340" s="50"/>
      <c r="AC340" s="40"/>
      <c r="AD340" s="54">
        <f t="shared" si="95"/>
        <v>0</v>
      </c>
      <c r="AE340" s="55"/>
      <c r="AF340" s="79">
        <f t="shared" si="90"/>
        <v>0</v>
      </c>
    </row>
    <row r="341" spans="1:32" hidden="1" x14ac:dyDescent="0.35">
      <c r="A341" s="47" t="str">
        <f>Start!C$9</f>
        <v>Niger (the)</v>
      </c>
      <c r="B341" s="48" t="str">
        <f>VLOOKUP(A341,list!B:C,2,FALSE)</f>
        <v>NER</v>
      </c>
      <c r="C341" s="78">
        <f t="shared" si="84"/>
        <v>44866</v>
      </c>
      <c r="D341" s="36" t="str">
        <f>IF(Start!$B$25="","",Start!$B$25)</f>
        <v/>
      </c>
      <c r="E341" s="36" t="str">
        <f>IFERROR(VLOOKUP(D341,Start!B$15:C$30,2,FALSE),"")</f>
        <v/>
      </c>
      <c r="F341" s="39">
        <f t="shared" si="86"/>
        <v>0</v>
      </c>
      <c r="G341" s="38"/>
      <c r="H341" s="50"/>
      <c r="I341" s="39">
        <f t="shared" si="87"/>
        <v>0</v>
      </c>
      <c r="J341" s="40"/>
      <c r="K341" s="41">
        <f t="shared" si="91"/>
        <v>0</v>
      </c>
      <c r="L341" s="41">
        <f t="shared" si="96"/>
        <v>0</v>
      </c>
      <c r="M341" s="50"/>
      <c r="N341" s="51">
        <f>SUMIFS('Shipments data'!G:G,'Shipments data'!E:E,'Supply Planning Data'!D341,'Shipments data'!A:A,'Supply Planning Data'!A341,'Shipments data'!O:O,'Supply Planning Data'!C341,'Shipments data'!F:F,"Shipped")</f>
        <v>0</v>
      </c>
      <c r="O341" s="52">
        <f>SUMIFS('Shipments data'!G:G,'Shipments data'!E:E,'Supply Planning Data'!D341,'Shipments data'!A:A,'Supply Planning Data'!A341,'Shipments data'!O:O,'Supply Planning Data'!C341,'Shipments data'!F:F,"Planned")</f>
        <v>0</v>
      </c>
      <c r="P341" s="51">
        <f>SUMIFS('Shipments data'!G:G,'Shipments data'!E:E,'Supply Planning Data'!D341,'Shipments data'!A:A,'Supply Planning Data'!A341,'Shipments data'!F:F,"Shipped",'Shipments data'!H:H,"&lt;"&amp;'Supply Planning Data'!C356,'Shipments data'!S:S,"&lt;"&amp;'Supply Planning Data'!C356)</f>
        <v>0</v>
      </c>
      <c r="Q341" s="51">
        <f t="shared" si="85"/>
        <v>0</v>
      </c>
      <c r="R341" s="51">
        <f t="shared" si="88"/>
        <v>0</v>
      </c>
      <c r="S341" s="53"/>
      <c r="T341" s="54">
        <f t="shared" si="92"/>
        <v>0</v>
      </c>
      <c r="U341" s="50"/>
      <c r="V341" s="40"/>
      <c r="W341" s="54">
        <f t="shared" si="93"/>
        <v>0</v>
      </c>
      <c r="X341" s="55"/>
      <c r="Y341" s="54">
        <f t="shared" si="89"/>
        <v>0</v>
      </c>
      <c r="Z341" s="53"/>
      <c r="AA341" s="54">
        <f t="shared" si="94"/>
        <v>0</v>
      </c>
      <c r="AB341" s="50"/>
      <c r="AC341" s="40"/>
      <c r="AD341" s="54">
        <f t="shared" si="95"/>
        <v>0</v>
      </c>
      <c r="AE341" s="55"/>
      <c r="AF341" s="79">
        <f t="shared" si="90"/>
        <v>0</v>
      </c>
    </row>
    <row r="342" spans="1:32" hidden="1" x14ac:dyDescent="0.35">
      <c r="A342" s="47" t="str">
        <f>Start!C$9</f>
        <v>Niger (the)</v>
      </c>
      <c r="B342" s="48" t="str">
        <f>VLOOKUP(A342,list!B:C,2,FALSE)</f>
        <v>NER</v>
      </c>
      <c r="C342" s="78">
        <f t="shared" si="84"/>
        <v>44866</v>
      </c>
      <c r="D342" s="36" t="str">
        <f>IF(Start!$B$26="","",Start!$B$26)</f>
        <v/>
      </c>
      <c r="E342" s="36" t="str">
        <f>IFERROR(VLOOKUP(D342,Start!B$15:C$30,2,FALSE),"")</f>
        <v/>
      </c>
      <c r="F342" s="39">
        <f t="shared" si="86"/>
        <v>0</v>
      </c>
      <c r="G342" s="38"/>
      <c r="H342" s="50"/>
      <c r="I342" s="39">
        <f t="shared" si="87"/>
        <v>0</v>
      </c>
      <c r="J342" s="40"/>
      <c r="K342" s="41">
        <f t="shared" si="91"/>
        <v>0</v>
      </c>
      <c r="L342" s="41">
        <f t="shared" si="96"/>
        <v>0</v>
      </c>
      <c r="M342" s="50"/>
      <c r="N342" s="51">
        <f>SUMIFS('Shipments data'!G:G,'Shipments data'!E:E,'Supply Planning Data'!D342,'Shipments data'!A:A,'Supply Planning Data'!A342,'Shipments data'!O:O,'Supply Planning Data'!C342,'Shipments data'!F:F,"Shipped")</f>
        <v>0</v>
      </c>
      <c r="O342" s="52">
        <f>SUMIFS('Shipments data'!G:G,'Shipments data'!E:E,'Supply Planning Data'!D342,'Shipments data'!A:A,'Supply Planning Data'!A342,'Shipments data'!O:O,'Supply Planning Data'!C342,'Shipments data'!F:F,"Planned")</f>
        <v>0</v>
      </c>
      <c r="P342" s="51">
        <f>SUMIFS('Shipments data'!G:G,'Shipments data'!E:E,'Supply Planning Data'!D342,'Shipments data'!A:A,'Supply Planning Data'!A342,'Shipments data'!F:F,"Shipped",'Shipments data'!H:H,"&lt;"&amp;'Supply Planning Data'!C357,'Shipments data'!S:S,"&lt;"&amp;'Supply Planning Data'!C357)</f>
        <v>0</v>
      </c>
      <c r="Q342" s="51">
        <f t="shared" si="85"/>
        <v>0</v>
      </c>
      <c r="R342" s="51">
        <f t="shared" si="88"/>
        <v>0</v>
      </c>
      <c r="S342" s="53"/>
      <c r="T342" s="54">
        <f t="shared" si="92"/>
        <v>0</v>
      </c>
      <c r="U342" s="50"/>
      <c r="V342" s="40"/>
      <c r="W342" s="54">
        <f t="shared" si="93"/>
        <v>0</v>
      </c>
      <c r="X342" s="55"/>
      <c r="Y342" s="54">
        <f t="shared" si="89"/>
        <v>0</v>
      </c>
      <c r="Z342" s="53"/>
      <c r="AA342" s="54">
        <f t="shared" si="94"/>
        <v>0</v>
      </c>
      <c r="AB342" s="50"/>
      <c r="AC342" s="40"/>
      <c r="AD342" s="54">
        <f t="shared" si="95"/>
        <v>0</v>
      </c>
      <c r="AE342" s="55"/>
      <c r="AF342" s="79">
        <f t="shared" si="90"/>
        <v>0</v>
      </c>
    </row>
    <row r="343" spans="1:32" hidden="1" x14ac:dyDescent="0.35">
      <c r="A343" s="47" t="str">
        <f>Start!C$9</f>
        <v>Niger (the)</v>
      </c>
      <c r="B343" s="48" t="str">
        <f>VLOOKUP(A343,list!B:C,2,FALSE)</f>
        <v>NER</v>
      </c>
      <c r="C343" s="78">
        <f t="shared" si="84"/>
        <v>44866</v>
      </c>
      <c r="D343" s="36" t="str">
        <f>IF(Start!$B$27="","",Start!$B$27)</f>
        <v/>
      </c>
      <c r="E343" s="36" t="str">
        <f>IFERROR(VLOOKUP(D343,Start!B$15:C$30,2,FALSE),"")</f>
        <v/>
      </c>
      <c r="F343" s="39">
        <f t="shared" si="86"/>
        <v>0</v>
      </c>
      <c r="G343" s="38"/>
      <c r="H343" s="50"/>
      <c r="I343" s="39">
        <f t="shared" si="87"/>
        <v>0</v>
      </c>
      <c r="J343" s="40"/>
      <c r="K343" s="41">
        <f t="shared" si="91"/>
        <v>0</v>
      </c>
      <c r="L343" s="41">
        <f t="shared" si="96"/>
        <v>0</v>
      </c>
      <c r="M343" s="50"/>
      <c r="N343" s="51">
        <f>SUMIFS('Shipments data'!G:G,'Shipments data'!E:E,'Supply Planning Data'!D343,'Shipments data'!A:A,'Supply Planning Data'!A343,'Shipments data'!O:O,'Supply Planning Data'!C343,'Shipments data'!F:F,"Shipped")</f>
        <v>0</v>
      </c>
      <c r="O343" s="52">
        <f>SUMIFS('Shipments data'!G:G,'Shipments data'!E:E,'Supply Planning Data'!D343,'Shipments data'!A:A,'Supply Planning Data'!A343,'Shipments data'!O:O,'Supply Planning Data'!C343,'Shipments data'!F:F,"Planned")</f>
        <v>0</v>
      </c>
      <c r="P343" s="51">
        <f>SUMIFS('Shipments data'!G:G,'Shipments data'!E:E,'Supply Planning Data'!D343,'Shipments data'!A:A,'Supply Planning Data'!A343,'Shipments data'!F:F,"Shipped",'Shipments data'!H:H,"&lt;"&amp;'Supply Planning Data'!C358,'Shipments data'!S:S,"&lt;"&amp;'Supply Planning Data'!C358)</f>
        <v>0</v>
      </c>
      <c r="Q343" s="51">
        <f t="shared" si="85"/>
        <v>0</v>
      </c>
      <c r="R343" s="51">
        <f t="shared" si="88"/>
        <v>0</v>
      </c>
      <c r="S343" s="53"/>
      <c r="T343" s="54">
        <f t="shared" si="92"/>
        <v>0</v>
      </c>
      <c r="U343" s="50"/>
      <c r="V343" s="40"/>
      <c r="W343" s="54">
        <f t="shared" si="93"/>
        <v>0</v>
      </c>
      <c r="X343" s="55"/>
      <c r="Y343" s="54">
        <f t="shared" si="89"/>
        <v>0</v>
      </c>
      <c r="Z343" s="53"/>
      <c r="AA343" s="54">
        <f t="shared" si="94"/>
        <v>0</v>
      </c>
      <c r="AB343" s="50"/>
      <c r="AC343" s="40"/>
      <c r="AD343" s="54">
        <f t="shared" si="95"/>
        <v>0</v>
      </c>
      <c r="AE343" s="55"/>
      <c r="AF343" s="79">
        <f t="shared" si="90"/>
        <v>0</v>
      </c>
    </row>
    <row r="344" spans="1:32" hidden="1" x14ac:dyDescent="0.35">
      <c r="A344" s="47" t="str">
        <f>Start!C$9</f>
        <v>Niger (the)</v>
      </c>
      <c r="B344" s="48" t="str">
        <f>VLOOKUP(A344,list!B:C,2,FALSE)</f>
        <v>NER</v>
      </c>
      <c r="C344" s="78">
        <f t="shared" si="84"/>
        <v>44866</v>
      </c>
      <c r="D344" s="36" t="str">
        <f>IF(Start!$B$28="","",Start!$B$28)</f>
        <v/>
      </c>
      <c r="E344" s="36" t="str">
        <f>IFERROR(VLOOKUP(D344,Start!B$15:C$30,2,FALSE),"")</f>
        <v/>
      </c>
      <c r="F344" s="39">
        <f t="shared" si="86"/>
        <v>0</v>
      </c>
      <c r="G344" s="38"/>
      <c r="H344" s="50"/>
      <c r="I344" s="39">
        <f t="shared" si="87"/>
        <v>0</v>
      </c>
      <c r="J344" s="40"/>
      <c r="K344" s="41">
        <f t="shared" si="91"/>
        <v>0</v>
      </c>
      <c r="L344" s="41">
        <f t="shared" si="96"/>
        <v>0</v>
      </c>
      <c r="M344" s="50"/>
      <c r="N344" s="51">
        <f>SUMIFS('Shipments data'!G:G,'Shipments data'!E:E,'Supply Planning Data'!D344,'Shipments data'!A:A,'Supply Planning Data'!A344,'Shipments data'!O:O,'Supply Planning Data'!C344,'Shipments data'!F:F,"Shipped")</f>
        <v>0</v>
      </c>
      <c r="O344" s="52">
        <f>SUMIFS('Shipments data'!G:G,'Shipments data'!E:E,'Supply Planning Data'!D344,'Shipments data'!A:A,'Supply Planning Data'!A344,'Shipments data'!O:O,'Supply Planning Data'!C344,'Shipments data'!F:F,"Planned")</f>
        <v>0</v>
      </c>
      <c r="P344" s="51">
        <f>SUMIFS('Shipments data'!G:G,'Shipments data'!E:E,'Supply Planning Data'!D344,'Shipments data'!A:A,'Supply Planning Data'!A344,'Shipments data'!F:F,"Shipped",'Shipments data'!H:H,"&lt;"&amp;'Supply Planning Data'!C359,'Shipments data'!S:S,"&lt;"&amp;'Supply Planning Data'!C359)</f>
        <v>0</v>
      </c>
      <c r="Q344" s="51">
        <f t="shared" si="85"/>
        <v>0</v>
      </c>
      <c r="R344" s="51">
        <f t="shared" si="88"/>
        <v>0</v>
      </c>
      <c r="S344" s="53"/>
      <c r="T344" s="54">
        <f t="shared" si="92"/>
        <v>0</v>
      </c>
      <c r="U344" s="50"/>
      <c r="V344" s="40"/>
      <c r="W344" s="54">
        <f t="shared" si="93"/>
        <v>0</v>
      </c>
      <c r="X344" s="55"/>
      <c r="Y344" s="54">
        <f t="shared" si="89"/>
        <v>0</v>
      </c>
      <c r="Z344" s="53"/>
      <c r="AA344" s="54">
        <f t="shared" si="94"/>
        <v>0</v>
      </c>
      <c r="AB344" s="50"/>
      <c r="AC344" s="40"/>
      <c r="AD344" s="54">
        <f t="shared" si="95"/>
        <v>0</v>
      </c>
      <c r="AE344" s="55"/>
      <c r="AF344" s="79">
        <f t="shared" si="90"/>
        <v>0</v>
      </c>
    </row>
    <row r="345" spans="1:32" hidden="1" x14ac:dyDescent="0.35">
      <c r="A345" s="47" t="str">
        <f>Start!C$9</f>
        <v>Niger (the)</v>
      </c>
      <c r="B345" s="48" t="str">
        <f>VLOOKUP(A345,list!B:C,2,FALSE)</f>
        <v>NER</v>
      </c>
      <c r="C345" s="78">
        <f t="shared" si="84"/>
        <v>44866</v>
      </c>
      <c r="D345" s="36" t="str">
        <f>IF(Start!$B$29="","",Start!$B$29)</f>
        <v/>
      </c>
      <c r="E345" s="36" t="str">
        <f>IFERROR(VLOOKUP(D345,Start!B$15:C$30,2,FALSE),"")</f>
        <v/>
      </c>
      <c r="F345" s="39">
        <f t="shared" si="86"/>
        <v>0</v>
      </c>
      <c r="G345" s="38"/>
      <c r="H345" s="50"/>
      <c r="I345" s="39">
        <f t="shared" si="87"/>
        <v>0</v>
      </c>
      <c r="J345" s="40"/>
      <c r="K345" s="41">
        <f t="shared" si="91"/>
        <v>0</v>
      </c>
      <c r="L345" s="41">
        <f t="shared" si="96"/>
        <v>0</v>
      </c>
      <c r="M345" s="50"/>
      <c r="N345" s="51">
        <f>SUMIFS('Shipments data'!G:G,'Shipments data'!E:E,'Supply Planning Data'!D345,'Shipments data'!A:A,'Supply Planning Data'!A345,'Shipments data'!O:O,'Supply Planning Data'!C345,'Shipments data'!F:F,"Shipped")</f>
        <v>0</v>
      </c>
      <c r="O345" s="52">
        <f>SUMIFS('Shipments data'!G:G,'Shipments data'!E:E,'Supply Planning Data'!D345,'Shipments data'!A:A,'Supply Planning Data'!A345,'Shipments data'!O:O,'Supply Planning Data'!C345,'Shipments data'!F:F,"Planned")</f>
        <v>0</v>
      </c>
      <c r="P345" s="51">
        <f>SUMIFS('Shipments data'!G:G,'Shipments data'!E:E,'Supply Planning Data'!D345,'Shipments data'!A:A,'Supply Planning Data'!A345,'Shipments data'!F:F,"Shipped",'Shipments data'!H:H,"&lt;"&amp;'Supply Planning Data'!C360,'Shipments data'!S:S,"&lt;"&amp;'Supply Planning Data'!C360)</f>
        <v>0</v>
      </c>
      <c r="Q345" s="51">
        <f t="shared" si="85"/>
        <v>0</v>
      </c>
      <c r="R345" s="51">
        <f t="shared" si="88"/>
        <v>0</v>
      </c>
      <c r="S345" s="53"/>
      <c r="T345" s="54">
        <f t="shared" si="92"/>
        <v>0</v>
      </c>
      <c r="U345" s="50"/>
      <c r="V345" s="40"/>
      <c r="W345" s="54">
        <f t="shared" si="93"/>
        <v>0</v>
      </c>
      <c r="X345" s="55"/>
      <c r="Y345" s="54">
        <f t="shared" si="89"/>
        <v>0</v>
      </c>
      <c r="Z345" s="53"/>
      <c r="AA345" s="54">
        <f t="shared" si="94"/>
        <v>0</v>
      </c>
      <c r="AB345" s="50"/>
      <c r="AC345" s="40"/>
      <c r="AD345" s="54">
        <f t="shared" si="95"/>
        <v>0</v>
      </c>
      <c r="AE345" s="55"/>
      <c r="AF345" s="79">
        <f t="shared" si="90"/>
        <v>0</v>
      </c>
    </row>
    <row r="346" spans="1:32" hidden="1" x14ac:dyDescent="0.35">
      <c r="A346" s="47" t="str">
        <f>Start!C$9</f>
        <v>Niger (the)</v>
      </c>
      <c r="B346" s="56" t="str">
        <f>VLOOKUP(A346,list!B:C,2,FALSE)</f>
        <v>NER</v>
      </c>
      <c r="C346" s="78">
        <f t="shared" si="84"/>
        <v>44866</v>
      </c>
      <c r="D346" s="36" t="str">
        <f>IF(Start!$B$30="","",Start!$B$30)</f>
        <v/>
      </c>
      <c r="E346" s="36" t="str">
        <f>IFERROR(VLOOKUP(D346,Start!B$15:C$30,2,FALSE),"")</f>
        <v/>
      </c>
      <c r="F346" s="39">
        <f t="shared" si="86"/>
        <v>0</v>
      </c>
      <c r="G346" s="38"/>
      <c r="H346" s="50"/>
      <c r="I346" s="39">
        <f t="shared" si="87"/>
        <v>0</v>
      </c>
      <c r="J346" s="40"/>
      <c r="K346" s="41">
        <f t="shared" si="91"/>
        <v>0</v>
      </c>
      <c r="L346" s="41">
        <f t="shared" si="96"/>
        <v>0</v>
      </c>
      <c r="M346" s="50"/>
      <c r="N346" s="51">
        <f>SUMIFS('Shipments data'!G:G,'Shipments data'!E:E,'Supply Planning Data'!D346,'Shipments data'!A:A,'Supply Planning Data'!A346,'Shipments data'!O:O,'Supply Planning Data'!C346,'Shipments data'!F:F,"Shipped")</f>
        <v>0</v>
      </c>
      <c r="O346" s="52">
        <f>SUMIFS('Shipments data'!G:G,'Shipments data'!E:E,'Supply Planning Data'!D346,'Shipments data'!A:A,'Supply Planning Data'!A346,'Shipments data'!O:O,'Supply Planning Data'!C346,'Shipments data'!F:F,"Planned")</f>
        <v>0</v>
      </c>
      <c r="P346" s="51">
        <f>SUMIFS('Shipments data'!G:G,'Shipments data'!E:E,'Supply Planning Data'!D346,'Shipments data'!A:A,'Supply Planning Data'!A346,'Shipments data'!F:F,"Shipped",'Shipments data'!H:H,"&lt;"&amp;'Supply Planning Data'!C361,'Shipments data'!S:S,"&lt;"&amp;'Supply Planning Data'!C361)</f>
        <v>0</v>
      </c>
      <c r="Q346" s="51">
        <f t="shared" si="85"/>
        <v>0</v>
      </c>
      <c r="R346" s="51">
        <f t="shared" si="88"/>
        <v>0</v>
      </c>
      <c r="S346" s="53"/>
      <c r="T346" s="54">
        <f t="shared" si="92"/>
        <v>0</v>
      </c>
      <c r="U346" s="50"/>
      <c r="V346" s="40"/>
      <c r="W346" s="54">
        <f t="shared" si="93"/>
        <v>0</v>
      </c>
      <c r="X346" s="55"/>
      <c r="Y346" s="54">
        <f t="shared" si="89"/>
        <v>0</v>
      </c>
      <c r="Z346" s="53"/>
      <c r="AA346" s="54">
        <f t="shared" si="94"/>
        <v>0</v>
      </c>
      <c r="AB346" s="50"/>
      <c r="AC346" s="40"/>
      <c r="AD346" s="54">
        <f t="shared" si="95"/>
        <v>0</v>
      </c>
      <c r="AE346" s="55"/>
      <c r="AF346" s="79">
        <f t="shared" si="90"/>
        <v>0</v>
      </c>
    </row>
    <row r="347" spans="1:32" x14ac:dyDescent="0.35">
      <c r="A347" s="58" t="str">
        <f>Start!C$9</f>
        <v>Niger (the)</v>
      </c>
      <c r="B347" s="59" t="str">
        <f>VLOOKUP(A347,list!B:C,2,FALSE)</f>
        <v>NER</v>
      </c>
      <c r="C347" s="60">
        <f t="shared" si="84"/>
        <v>44896</v>
      </c>
      <c r="D347" s="59" t="str">
        <f>IF(Start!$B$16="","",Start!$B$16)</f>
        <v>Pfizer</v>
      </c>
      <c r="E347" s="59" t="str">
        <f>IFERROR(VLOOKUP(D347,Start!B$15:C$30,2,FALSE),"")</f>
        <v>Yes</v>
      </c>
      <c r="F347" s="62">
        <f t="shared" si="86"/>
        <v>0</v>
      </c>
      <c r="G347" s="61">
        <v>89543.024325523918</v>
      </c>
      <c r="H347" s="61">
        <v>18113.706414534699</v>
      </c>
      <c r="I347" s="62">
        <f t="shared" si="87"/>
        <v>107656.73074005861</v>
      </c>
      <c r="J347" s="63"/>
      <c r="K347" s="64">
        <f t="shared" si="91"/>
        <v>0</v>
      </c>
      <c r="L347" s="64">
        <f t="shared" si="96"/>
        <v>107656.73074005861</v>
      </c>
      <c r="M347" s="61"/>
      <c r="N347" s="64">
        <f>SUMIFS('Shipments data'!G:G,'Shipments data'!E:E,'Supply Planning Data'!D347,'Shipments data'!A:A,'Supply Planning Data'!A347,'Shipments data'!O:O,'Supply Planning Data'!C347,'Shipments data'!F:F,"Shipped")</f>
        <v>0</v>
      </c>
      <c r="O347" s="65">
        <f>SUMIFS('Shipments data'!G:G,'Shipments data'!E:E,'Supply Planning Data'!D347,'Shipments data'!A:A,'Supply Planning Data'!A347,'Shipments data'!O:O,'Supply Planning Data'!C347,'Shipments data'!F:F,"Planned")</f>
        <v>0</v>
      </c>
      <c r="P347" s="64">
        <f>SUMIFS('Shipments data'!G:G,'Shipments data'!E:E,'Supply Planning Data'!D347,'Shipments data'!A:A,'Supply Planning Data'!A347,'Shipments data'!F:F,"Shipped",'Shipments data'!H:H,"&lt;"&amp;'Supply Planning Data'!C362,'Shipments data'!S:S,"&lt;"&amp;'Supply Planning Data'!C362)</f>
        <v>0</v>
      </c>
      <c r="Q347" s="64">
        <f t="shared" si="85"/>
        <v>0</v>
      </c>
      <c r="R347" s="64">
        <f t="shared" si="88"/>
        <v>0</v>
      </c>
      <c r="S347" s="66"/>
      <c r="T347" s="62">
        <f t="shared" si="92"/>
        <v>200000</v>
      </c>
      <c r="U347" s="61"/>
      <c r="V347" s="63"/>
      <c r="W347" s="62">
        <f t="shared" si="93"/>
        <v>0</v>
      </c>
      <c r="X347" s="67"/>
      <c r="Y347" s="62">
        <f t="shared" si="89"/>
        <v>200000</v>
      </c>
      <c r="Z347" s="66"/>
      <c r="AA347" s="62">
        <f t="shared" si="94"/>
        <v>200000</v>
      </c>
      <c r="AB347" s="61"/>
      <c r="AC347" s="63"/>
      <c r="AD347" s="62">
        <f t="shared" si="95"/>
        <v>0</v>
      </c>
      <c r="AE347" s="67"/>
      <c r="AF347" s="68">
        <f t="shared" si="90"/>
        <v>200000</v>
      </c>
    </row>
    <row r="348" spans="1:32" x14ac:dyDescent="0.35">
      <c r="A348" s="58" t="str">
        <f>Start!C$9</f>
        <v>Niger (the)</v>
      </c>
      <c r="B348" s="69" t="str">
        <f>VLOOKUP(A348,list!B:C,2,FALSE)</f>
        <v>NER</v>
      </c>
      <c r="C348" s="60">
        <f t="shared" si="84"/>
        <v>44896</v>
      </c>
      <c r="D348" s="69" t="str">
        <f>IF(Start!$B$17="","",Start!$B$17)</f>
        <v>Moderna</v>
      </c>
      <c r="E348" s="69" t="str">
        <f>IFERROR(VLOOKUP(D348,Start!B$15:C$30,2,FALSE),"")</f>
        <v>Yes</v>
      </c>
      <c r="F348" s="62">
        <f t="shared" si="86"/>
        <v>0</v>
      </c>
      <c r="G348" s="61">
        <v>107451.62919062865</v>
      </c>
      <c r="H348" s="61">
        <v>18145.2394512422</v>
      </c>
      <c r="I348" s="62">
        <f t="shared" si="87"/>
        <v>125596.86864187085</v>
      </c>
      <c r="J348" s="63"/>
      <c r="K348" s="64">
        <f t="shared" si="91"/>
        <v>0</v>
      </c>
      <c r="L348" s="64">
        <f t="shared" si="96"/>
        <v>125596.86864187085</v>
      </c>
      <c r="M348" s="71"/>
      <c r="N348" s="70">
        <f>SUMIFS('Shipments data'!G:G,'Shipments data'!E:E,'Supply Planning Data'!D348,'Shipments data'!A:A,'Supply Planning Data'!A348,'Shipments data'!O:O,'Supply Planning Data'!C348,'Shipments data'!F:F,"Shipped")</f>
        <v>0</v>
      </c>
      <c r="O348" s="72">
        <f>SUMIFS('Shipments data'!G:G,'Shipments data'!E:E,'Supply Planning Data'!D348,'Shipments data'!A:A,'Supply Planning Data'!A348,'Shipments data'!O:O,'Supply Planning Data'!C348,'Shipments data'!F:F,"Planned")</f>
        <v>0</v>
      </c>
      <c r="P348" s="70">
        <f>SUMIFS('Shipments data'!G:G,'Shipments data'!E:E,'Supply Planning Data'!D348,'Shipments data'!A:A,'Supply Planning Data'!A348,'Shipments data'!F:F,"Shipped",'Shipments data'!H:H,"&lt;"&amp;'Supply Planning Data'!C363,'Shipments data'!S:S,"&lt;"&amp;'Supply Planning Data'!C363)</f>
        <v>0</v>
      </c>
      <c r="Q348" s="70">
        <f t="shared" si="85"/>
        <v>0</v>
      </c>
      <c r="R348" s="70">
        <f t="shared" si="88"/>
        <v>0</v>
      </c>
      <c r="S348" s="53"/>
      <c r="T348" s="73">
        <f t="shared" si="92"/>
        <v>300000</v>
      </c>
      <c r="U348" s="71"/>
      <c r="V348" s="63"/>
      <c r="W348" s="73">
        <f t="shared" si="93"/>
        <v>0</v>
      </c>
      <c r="X348" s="74"/>
      <c r="Y348" s="73">
        <f t="shared" si="89"/>
        <v>300000</v>
      </c>
      <c r="Z348" s="53"/>
      <c r="AA348" s="73">
        <f t="shared" si="94"/>
        <v>300000</v>
      </c>
      <c r="AB348" s="71"/>
      <c r="AC348" s="63"/>
      <c r="AD348" s="73">
        <f t="shared" si="95"/>
        <v>0</v>
      </c>
      <c r="AE348" s="74"/>
      <c r="AF348" s="75">
        <f t="shared" si="90"/>
        <v>300000</v>
      </c>
    </row>
    <row r="349" spans="1:32" x14ac:dyDescent="0.35">
      <c r="A349" s="58" t="str">
        <f>Start!C$9</f>
        <v>Niger (the)</v>
      </c>
      <c r="B349" s="69" t="str">
        <f>VLOOKUP(A349,list!B:C,2,FALSE)</f>
        <v>NER</v>
      </c>
      <c r="C349" s="60">
        <f t="shared" si="84"/>
        <v>44896</v>
      </c>
      <c r="D349" s="59" t="str">
        <f>IF(Start!$B$18="","",Start!$B$18)</f>
        <v>AstraZeneca</v>
      </c>
      <c r="E349" s="59" t="str">
        <f>IFERROR(VLOOKUP(D349,Start!B$15:C$30,2,FALSE),"")</f>
        <v>Yes</v>
      </c>
      <c r="F349" s="62">
        <f t="shared" si="86"/>
        <v>0</v>
      </c>
      <c r="G349" s="61">
        <v>125360.23405573344</v>
      </c>
      <c r="H349" s="61">
        <v>18176.772487949602</v>
      </c>
      <c r="I349" s="62">
        <f t="shared" si="87"/>
        <v>143537.00654368303</v>
      </c>
      <c r="J349" s="63"/>
      <c r="K349" s="64">
        <f t="shared" si="91"/>
        <v>0</v>
      </c>
      <c r="L349" s="64">
        <f t="shared" si="96"/>
        <v>143537.00654368303</v>
      </c>
      <c r="M349" s="71"/>
      <c r="N349" s="70">
        <f>SUMIFS('Shipments data'!G:G,'Shipments data'!E:E,'Supply Planning Data'!D349,'Shipments data'!A:A,'Supply Planning Data'!A349,'Shipments data'!O:O,'Supply Planning Data'!C349,'Shipments data'!F:F,"Shipped")</f>
        <v>0</v>
      </c>
      <c r="O349" s="72">
        <f>SUMIFS('Shipments data'!G:G,'Shipments data'!E:E,'Supply Planning Data'!D349,'Shipments data'!A:A,'Supply Planning Data'!A349,'Shipments data'!O:O,'Supply Planning Data'!C349,'Shipments data'!F:F,"Planned")</f>
        <v>0</v>
      </c>
      <c r="P349" s="70">
        <f>SUMIFS('Shipments data'!G:G,'Shipments data'!E:E,'Supply Planning Data'!D349,'Shipments data'!A:A,'Supply Planning Data'!A349,'Shipments data'!F:F,"Shipped",'Shipments data'!H:H,"&lt;"&amp;'Supply Planning Data'!C364,'Shipments data'!S:S,"&lt;"&amp;'Supply Planning Data'!C364)</f>
        <v>631600</v>
      </c>
      <c r="Q349" s="70">
        <f t="shared" si="85"/>
        <v>0</v>
      </c>
      <c r="R349" s="70">
        <f t="shared" si="88"/>
        <v>0</v>
      </c>
      <c r="S349" s="53"/>
      <c r="T349" s="73">
        <f t="shared" si="92"/>
        <v>400000</v>
      </c>
      <c r="U349" s="71"/>
      <c r="V349" s="63"/>
      <c r="W349" s="73">
        <f t="shared" si="93"/>
        <v>0</v>
      </c>
      <c r="X349" s="74"/>
      <c r="Y349" s="73">
        <f t="shared" si="89"/>
        <v>400000</v>
      </c>
      <c r="Z349" s="53"/>
      <c r="AA349" s="73">
        <f t="shared" si="94"/>
        <v>400000</v>
      </c>
      <c r="AB349" s="71"/>
      <c r="AC349" s="63"/>
      <c r="AD349" s="73">
        <f t="shared" si="95"/>
        <v>0</v>
      </c>
      <c r="AE349" s="74"/>
      <c r="AF349" s="75">
        <f t="shared" si="90"/>
        <v>400000</v>
      </c>
    </row>
    <row r="350" spans="1:32" x14ac:dyDescent="0.35">
      <c r="A350" s="58" t="str">
        <f>Start!C$9</f>
        <v>Niger (the)</v>
      </c>
      <c r="B350" s="69" t="str">
        <f>VLOOKUP(A350,list!B:C,2,FALSE)</f>
        <v>NER</v>
      </c>
      <c r="C350" s="60">
        <f t="shared" si="84"/>
        <v>44896</v>
      </c>
      <c r="D350" s="69" t="str">
        <f>IF(Start!$B$19="","",Start!$B$19)</f>
        <v>J&amp;J</v>
      </c>
      <c r="E350" s="69" t="str">
        <f>IFERROR(VLOOKUP(D350,Start!B$15:C$30,2,FALSE),"")</f>
        <v>Yes</v>
      </c>
      <c r="F350" s="62">
        <f t="shared" si="86"/>
        <v>0</v>
      </c>
      <c r="G350" s="61">
        <v>125360.23405573344</v>
      </c>
      <c r="H350" s="61">
        <v>18208.305524657098</v>
      </c>
      <c r="I350" s="62">
        <f t="shared" si="87"/>
        <v>143568.53958039053</v>
      </c>
      <c r="J350" s="63"/>
      <c r="K350" s="64">
        <f t="shared" si="91"/>
        <v>0</v>
      </c>
      <c r="L350" s="64">
        <f t="shared" si="96"/>
        <v>143568.53958039053</v>
      </c>
      <c r="M350" s="71"/>
      <c r="N350" s="70">
        <f>SUMIFS('Shipments data'!G:G,'Shipments data'!E:E,'Supply Planning Data'!D350,'Shipments data'!A:A,'Supply Planning Data'!A350,'Shipments data'!O:O,'Supply Planning Data'!C350,'Shipments data'!F:F,"Shipped")</f>
        <v>0</v>
      </c>
      <c r="O350" s="72">
        <f>SUMIFS('Shipments data'!G:G,'Shipments data'!E:E,'Supply Planning Data'!D350,'Shipments data'!A:A,'Supply Planning Data'!A350,'Shipments data'!O:O,'Supply Planning Data'!C350,'Shipments data'!F:F,"Planned")</f>
        <v>0</v>
      </c>
      <c r="P350" s="70">
        <f>SUMIFS('Shipments data'!G:G,'Shipments data'!E:E,'Supply Planning Data'!D350,'Shipments data'!A:A,'Supply Planning Data'!A350,'Shipments data'!F:F,"Shipped",'Shipments data'!H:H,"&lt;"&amp;'Supply Planning Data'!C365,'Shipments data'!S:S,"&lt;"&amp;'Supply Planning Data'!C365)</f>
        <v>302400</v>
      </c>
      <c r="Q350" s="70">
        <f t="shared" si="85"/>
        <v>0</v>
      </c>
      <c r="R350" s="70">
        <f t="shared" si="88"/>
        <v>0</v>
      </c>
      <c r="S350" s="53"/>
      <c r="T350" s="73">
        <f t="shared" si="92"/>
        <v>400000</v>
      </c>
      <c r="U350" s="71"/>
      <c r="V350" s="63"/>
      <c r="W350" s="73">
        <f t="shared" si="93"/>
        <v>0</v>
      </c>
      <c r="X350" s="74"/>
      <c r="Y350" s="73">
        <f t="shared" si="89"/>
        <v>400000</v>
      </c>
      <c r="Z350" s="53"/>
      <c r="AA350" s="73">
        <f t="shared" si="94"/>
        <v>400000</v>
      </c>
      <c r="AB350" s="71"/>
      <c r="AC350" s="63"/>
      <c r="AD350" s="73">
        <f t="shared" si="95"/>
        <v>0</v>
      </c>
      <c r="AE350" s="74"/>
      <c r="AF350" s="75">
        <f t="shared" si="90"/>
        <v>400000</v>
      </c>
    </row>
    <row r="351" spans="1:32" x14ac:dyDescent="0.35">
      <c r="A351" s="58" t="str">
        <f>Start!C$9</f>
        <v>Niger (the)</v>
      </c>
      <c r="B351" s="69" t="str">
        <f>VLOOKUP(A351,list!B:C,2,FALSE)</f>
        <v>NER</v>
      </c>
      <c r="C351" s="60">
        <f t="shared" si="84"/>
        <v>44896</v>
      </c>
      <c r="D351" s="59" t="str">
        <f>IF(Start!$B$20="","",Start!$B$20)</f>
        <v>Sinopharm</v>
      </c>
      <c r="E351" s="59" t="str">
        <f>IFERROR(VLOOKUP(D351,Start!B$15:C$30,2,FALSE),"")</f>
        <v>Yes</v>
      </c>
      <c r="F351" s="62">
        <f t="shared" si="86"/>
        <v>0</v>
      </c>
      <c r="G351" s="61">
        <v>125360.23405573344</v>
      </c>
      <c r="H351" s="61">
        <v>18239.8385613645</v>
      </c>
      <c r="I351" s="62">
        <f t="shared" si="87"/>
        <v>143600.07261709793</v>
      </c>
      <c r="J351" s="63"/>
      <c r="K351" s="64">
        <f t="shared" si="91"/>
        <v>0</v>
      </c>
      <c r="L351" s="64">
        <f t="shared" si="96"/>
        <v>143600.07261709793</v>
      </c>
      <c r="M351" s="71"/>
      <c r="N351" s="70">
        <f>SUMIFS('Shipments data'!G:G,'Shipments data'!E:E,'Supply Planning Data'!D351,'Shipments data'!A:A,'Supply Planning Data'!A351,'Shipments data'!O:O,'Supply Planning Data'!C351,'Shipments data'!F:F,"Shipped")</f>
        <v>0</v>
      </c>
      <c r="O351" s="72">
        <f>SUMIFS('Shipments data'!G:G,'Shipments data'!E:E,'Supply Planning Data'!D351,'Shipments data'!A:A,'Supply Planning Data'!A351,'Shipments data'!O:O,'Supply Planning Data'!C351,'Shipments data'!F:F,"Planned")</f>
        <v>0</v>
      </c>
      <c r="P351" s="70">
        <f>SUMIFS('Shipments data'!G:G,'Shipments data'!E:E,'Supply Planning Data'!D351,'Shipments data'!A:A,'Supply Planning Data'!A351,'Shipments data'!F:F,"Shipped",'Shipments data'!H:H,"&lt;"&amp;'Supply Planning Data'!C366,'Shipments data'!S:S,"&lt;"&amp;'Supply Planning Data'!C366)</f>
        <v>0</v>
      </c>
      <c r="Q351" s="70">
        <f t="shared" si="85"/>
        <v>0</v>
      </c>
      <c r="R351" s="70">
        <f t="shared" si="88"/>
        <v>0</v>
      </c>
      <c r="S351" s="53"/>
      <c r="T351" s="73">
        <f t="shared" si="92"/>
        <v>400000</v>
      </c>
      <c r="U351" s="71"/>
      <c r="V351" s="63"/>
      <c r="W351" s="73">
        <f t="shared" si="93"/>
        <v>0</v>
      </c>
      <c r="X351" s="74"/>
      <c r="Y351" s="73">
        <f t="shared" si="89"/>
        <v>400000</v>
      </c>
      <c r="Z351" s="53"/>
      <c r="AA351" s="73">
        <f t="shared" si="94"/>
        <v>400000</v>
      </c>
      <c r="AB351" s="71"/>
      <c r="AC351" s="63"/>
      <c r="AD351" s="73">
        <f t="shared" si="95"/>
        <v>0</v>
      </c>
      <c r="AE351" s="74"/>
      <c r="AF351" s="75">
        <f t="shared" si="90"/>
        <v>400000</v>
      </c>
    </row>
    <row r="352" spans="1:32" x14ac:dyDescent="0.35">
      <c r="A352" s="58" t="str">
        <f>Start!C$9</f>
        <v>Niger (the)</v>
      </c>
      <c r="B352" s="69" t="str">
        <f>VLOOKUP(A352,list!B:C,2,FALSE)</f>
        <v>NER</v>
      </c>
      <c r="C352" s="60">
        <f t="shared" si="84"/>
        <v>44896</v>
      </c>
      <c r="D352" s="69" t="str">
        <f>IF(Start!$B$21="","",Start!$B$21)</f>
        <v>Sinovac</v>
      </c>
      <c r="E352" s="69" t="str">
        <f>IFERROR(VLOOKUP(D352,Start!B$15:C$30,2,FALSE),"")</f>
        <v>Yes</v>
      </c>
      <c r="F352" s="62">
        <f t="shared" si="86"/>
        <v>0</v>
      </c>
      <c r="G352" s="61">
        <v>125360.23405573344</v>
      </c>
      <c r="H352" s="61">
        <v>18271.371598072001</v>
      </c>
      <c r="I352" s="62">
        <f t="shared" si="87"/>
        <v>143631.60565380543</v>
      </c>
      <c r="J352" s="63"/>
      <c r="K352" s="64">
        <f t="shared" si="91"/>
        <v>0</v>
      </c>
      <c r="L352" s="64">
        <f t="shared" si="96"/>
        <v>143631.60565380543</v>
      </c>
      <c r="M352" s="71"/>
      <c r="N352" s="70">
        <f>SUMIFS('Shipments data'!G:G,'Shipments data'!E:E,'Supply Planning Data'!D352,'Shipments data'!A:A,'Supply Planning Data'!A352,'Shipments data'!O:O,'Supply Planning Data'!C352,'Shipments data'!F:F,"Shipped")</f>
        <v>0</v>
      </c>
      <c r="O352" s="72">
        <f>SUMIFS('Shipments data'!G:G,'Shipments data'!E:E,'Supply Planning Data'!D352,'Shipments data'!A:A,'Supply Planning Data'!A352,'Shipments data'!O:O,'Supply Planning Data'!C352,'Shipments data'!F:F,"Planned")</f>
        <v>0</v>
      </c>
      <c r="P352" s="70">
        <f>SUMIFS('Shipments data'!G:G,'Shipments data'!E:E,'Supply Planning Data'!D352,'Shipments data'!A:A,'Supply Planning Data'!A352,'Shipments data'!F:F,"Shipped",'Shipments data'!H:H,"&lt;"&amp;'Supply Planning Data'!C367,'Shipments data'!S:S,"&lt;"&amp;'Supply Planning Data'!C367)</f>
        <v>0</v>
      </c>
      <c r="Q352" s="70">
        <f t="shared" si="85"/>
        <v>0</v>
      </c>
      <c r="R352" s="70">
        <f t="shared" si="88"/>
        <v>0</v>
      </c>
      <c r="S352" s="53"/>
      <c r="T352" s="73">
        <f t="shared" si="92"/>
        <v>400000</v>
      </c>
      <c r="U352" s="71"/>
      <c r="V352" s="63"/>
      <c r="W352" s="73">
        <f t="shared" si="93"/>
        <v>0</v>
      </c>
      <c r="X352" s="74"/>
      <c r="Y352" s="73">
        <f t="shared" si="89"/>
        <v>400000</v>
      </c>
      <c r="Z352" s="53"/>
      <c r="AA352" s="73">
        <f t="shared" si="94"/>
        <v>400000</v>
      </c>
      <c r="AB352" s="71"/>
      <c r="AC352" s="63"/>
      <c r="AD352" s="73">
        <f t="shared" si="95"/>
        <v>0</v>
      </c>
      <c r="AE352" s="74"/>
      <c r="AF352" s="75">
        <f t="shared" si="90"/>
        <v>400000</v>
      </c>
    </row>
    <row r="353" spans="1:32" x14ac:dyDescent="0.35">
      <c r="A353" s="58" t="str">
        <f>Start!C$9</f>
        <v>Niger (the)</v>
      </c>
      <c r="B353" s="69" t="str">
        <f>VLOOKUP(A353,list!B:C,2,FALSE)</f>
        <v>NER</v>
      </c>
      <c r="C353" s="60">
        <f t="shared" ref="C353:C416" si="97">DATE(YEAR(C338),MONTH(C338)+1,1)</f>
        <v>44896</v>
      </c>
      <c r="D353" s="59" t="str">
        <f>IF(Start!$B$22="","",Start!$B$22)</f>
        <v>Sputnik V</v>
      </c>
      <c r="E353" s="59" t="str">
        <f>IFERROR(VLOOKUP(D353,Start!B$15:C$30,2,FALSE),"")</f>
        <v>Yes</v>
      </c>
      <c r="F353" s="62">
        <f t="shared" si="86"/>
        <v>0</v>
      </c>
      <c r="G353" s="61">
        <v>125360.23405573344</v>
      </c>
      <c r="H353" s="61">
        <v>18302.904634779399</v>
      </c>
      <c r="I353" s="62">
        <f t="shared" si="87"/>
        <v>143663.13869051283</v>
      </c>
      <c r="J353" s="63"/>
      <c r="K353" s="64">
        <f t="shared" si="91"/>
        <v>0</v>
      </c>
      <c r="L353" s="64">
        <f t="shared" si="96"/>
        <v>143663.13869051283</v>
      </c>
      <c r="M353" s="71"/>
      <c r="N353" s="70">
        <f>SUMIFS('Shipments data'!G:G,'Shipments data'!E:E,'Supply Planning Data'!D353,'Shipments data'!A:A,'Supply Planning Data'!A353,'Shipments data'!O:O,'Supply Planning Data'!C353,'Shipments data'!F:F,"Shipped")</f>
        <v>0</v>
      </c>
      <c r="O353" s="72">
        <f>SUMIFS('Shipments data'!G:G,'Shipments data'!E:E,'Supply Planning Data'!D353,'Shipments data'!A:A,'Supply Planning Data'!A353,'Shipments data'!O:O,'Supply Planning Data'!C353,'Shipments data'!F:F,"Planned")</f>
        <v>0</v>
      </c>
      <c r="P353" s="70">
        <f>SUMIFS('Shipments data'!G:G,'Shipments data'!E:E,'Supply Planning Data'!D353,'Shipments data'!A:A,'Supply Planning Data'!A353,'Shipments data'!F:F,"Shipped",'Shipments data'!H:H,"&lt;"&amp;'Supply Planning Data'!C368,'Shipments data'!S:S,"&lt;"&amp;'Supply Planning Data'!C368)</f>
        <v>0</v>
      </c>
      <c r="Q353" s="70">
        <f t="shared" si="85"/>
        <v>0</v>
      </c>
      <c r="R353" s="70">
        <f t="shared" si="88"/>
        <v>0</v>
      </c>
      <c r="S353" s="53"/>
      <c r="T353" s="73">
        <f t="shared" si="92"/>
        <v>400000</v>
      </c>
      <c r="U353" s="71"/>
      <c r="V353" s="63"/>
      <c r="W353" s="73">
        <f t="shared" si="93"/>
        <v>0</v>
      </c>
      <c r="X353" s="74"/>
      <c r="Y353" s="73">
        <f t="shared" si="89"/>
        <v>400000</v>
      </c>
      <c r="Z353" s="53"/>
      <c r="AA353" s="73">
        <f t="shared" si="94"/>
        <v>400000</v>
      </c>
      <c r="AB353" s="71"/>
      <c r="AC353" s="63"/>
      <c r="AD353" s="73">
        <f t="shared" si="95"/>
        <v>0</v>
      </c>
      <c r="AE353" s="74"/>
      <c r="AF353" s="75">
        <f t="shared" si="90"/>
        <v>400000</v>
      </c>
    </row>
    <row r="354" spans="1:32" x14ac:dyDescent="0.35">
      <c r="A354" s="58" t="str">
        <f>Start!C$9</f>
        <v>Niger (the)</v>
      </c>
      <c r="B354" s="69" t="str">
        <f>VLOOKUP(A354,list!B:C,2,FALSE)</f>
        <v>NER</v>
      </c>
      <c r="C354" s="60">
        <f t="shared" si="97"/>
        <v>44896</v>
      </c>
      <c r="D354" s="69" t="str">
        <f>IF(Start!$B$23="","",Start!$B$23)</f>
        <v>Sputnik Light</v>
      </c>
      <c r="E354" s="69" t="str">
        <f>IFERROR(VLOOKUP(D354,Start!B$15:C$30,2,FALSE),"")</f>
        <v>Yes</v>
      </c>
      <c r="F354" s="62">
        <f t="shared" si="86"/>
        <v>0</v>
      </c>
      <c r="G354" s="61">
        <v>125360.23405573344</v>
      </c>
      <c r="H354" s="61">
        <v>18334.437671486899</v>
      </c>
      <c r="I354" s="62">
        <f t="shared" si="87"/>
        <v>143694.67172722035</v>
      </c>
      <c r="J354" s="63"/>
      <c r="K354" s="64">
        <f t="shared" si="91"/>
        <v>0</v>
      </c>
      <c r="L354" s="64">
        <f t="shared" si="96"/>
        <v>143694.67172722035</v>
      </c>
      <c r="M354" s="71"/>
      <c r="N354" s="70">
        <f>SUMIFS('Shipments data'!G:G,'Shipments data'!E:E,'Supply Planning Data'!D354,'Shipments data'!A:A,'Supply Planning Data'!A354,'Shipments data'!O:O,'Supply Planning Data'!C354,'Shipments data'!F:F,"Shipped")</f>
        <v>0</v>
      </c>
      <c r="O354" s="72">
        <f>SUMIFS('Shipments data'!G:G,'Shipments data'!E:E,'Supply Planning Data'!D354,'Shipments data'!A:A,'Supply Planning Data'!A354,'Shipments data'!O:O,'Supply Planning Data'!C354,'Shipments data'!F:F,"Planned")</f>
        <v>0</v>
      </c>
      <c r="P354" s="70">
        <f>SUMIFS('Shipments data'!G:G,'Shipments data'!E:E,'Supply Planning Data'!D354,'Shipments data'!A:A,'Supply Planning Data'!A354,'Shipments data'!F:F,"Shipped",'Shipments data'!H:H,"&lt;"&amp;'Supply Planning Data'!C369,'Shipments data'!S:S,"&lt;"&amp;'Supply Planning Data'!C369)</f>
        <v>0</v>
      </c>
      <c r="Q354" s="70">
        <f t="shared" ref="Q354:Q417" si="98">IF(P354-P339&lt;0,0,P354-P339)</f>
        <v>0</v>
      </c>
      <c r="R354" s="70">
        <f t="shared" si="88"/>
        <v>0</v>
      </c>
      <c r="S354" s="53"/>
      <c r="T354" s="73">
        <f t="shared" si="92"/>
        <v>400000</v>
      </c>
      <c r="U354" s="71"/>
      <c r="V354" s="63"/>
      <c r="W354" s="73">
        <f t="shared" si="93"/>
        <v>0</v>
      </c>
      <c r="X354" s="74"/>
      <c r="Y354" s="73">
        <f t="shared" si="89"/>
        <v>400000</v>
      </c>
      <c r="Z354" s="53"/>
      <c r="AA354" s="73">
        <f t="shared" si="94"/>
        <v>400000</v>
      </c>
      <c r="AB354" s="71"/>
      <c r="AC354" s="63"/>
      <c r="AD354" s="73">
        <f t="shared" si="95"/>
        <v>0</v>
      </c>
      <c r="AE354" s="74"/>
      <c r="AF354" s="75">
        <f t="shared" si="90"/>
        <v>400000</v>
      </c>
    </row>
    <row r="355" spans="1:32" hidden="1" x14ac:dyDescent="0.35">
      <c r="A355" s="58" t="str">
        <f>Start!C$9</f>
        <v>Niger (the)</v>
      </c>
      <c r="B355" s="69" t="str">
        <f>VLOOKUP(A355,list!B:C,2,FALSE)</f>
        <v>NER</v>
      </c>
      <c r="C355" s="60">
        <f t="shared" si="97"/>
        <v>44896</v>
      </c>
      <c r="D355" s="59" t="str">
        <f>IF(Start!$B$24="","",Start!$B$24)</f>
        <v/>
      </c>
      <c r="E355" s="59" t="str">
        <f>IFERROR(VLOOKUP(D355,Start!B$15:C$30,2,FALSE),"")</f>
        <v/>
      </c>
      <c r="F355" s="62">
        <f t="shared" si="86"/>
        <v>0</v>
      </c>
      <c r="G355" s="61"/>
      <c r="H355" s="61"/>
      <c r="I355" s="62">
        <f t="shared" si="87"/>
        <v>0</v>
      </c>
      <c r="J355" s="63"/>
      <c r="K355" s="64">
        <f t="shared" si="91"/>
        <v>0</v>
      </c>
      <c r="L355" s="64">
        <f t="shared" si="96"/>
        <v>0</v>
      </c>
      <c r="M355" s="71"/>
      <c r="N355" s="70">
        <f>SUMIFS('Shipments data'!G:G,'Shipments data'!E:E,'Supply Planning Data'!D355,'Shipments data'!A:A,'Supply Planning Data'!A355,'Shipments data'!O:O,'Supply Planning Data'!C355,'Shipments data'!F:F,"Shipped")</f>
        <v>0</v>
      </c>
      <c r="O355" s="72">
        <f>SUMIFS('Shipments data'!G:G,'Shipments data'!E:E,'Supply Planning Data'!D355,'Shipments data'!A:A,'Supply Planning Data'!A355,'Shipments data'!O:O,'Supply Planning Data'!C355,'Shipments data'!F:F,"Planned")</f>
        <v>0</v>
      </c>
      <c r="P355" s="70">
        <f>SUMIFS('Shipments data'!G:G,'Shipments data'!E:E,'Supply Planning Data'!D355,'Shipments data'!A:A,'Supply Planning Data'!A355,'Shipments data'!F:F,"Shipped",'Shipments data'!H:H,"&lt;"&amp;'Supply Planning Data'!C370,'Shipments data'!S:S,"&lt;"&amp;'Supply Planning Data'!C370)</f>
        <v>0</v>
      </c>
      <c r="Q355" s="70">
        <f t="shared" si="98"/>
        <v>0</v>
      </c>
      <c r="R355" s="70">
        <f t="shared" si="88"/>
        <v>0</v>
      </c>
      <c r="S355" s="53"/>
      <c r="T355" s="73">
        <f t="shared" si="92"/>
        <v>0</v>
      </c>
      <c r="U355" s="71"/>
      <c r="V355" s="63"/>
      <c r="W355" s="73">
        <f t="shared" si="93"/>
        <v>0</v>
      </c>
      <c r="X355" s="74"/>
      <c r="Y355" s="73">
        <f t="shared" si="89"/>
        <v>0</v>
      </c>
      <c r="Z355" s="53"/>
      <c r="AA355" s="73">
        <f t="shared" si="94"/>
        <v>0</v>
      </c>
      <c r="AB355" s="71"/>
      <c r="AC355" s="63"/>
      <c r="AD355" s="73">
        <f t="shared" si="95"/>
        <v>0</v>
      </c>
      <c r="AE355" s="74"/>
      <c r="AF355" s="75">
        <f t="shared" si="90"/>
        <v>0</v>
      </c>
    </row>
    <row r="356" spans="1:32" hidden="1" x14ac:dyDescent="0.35">
      <c r="A356" s="58" t="str">
        <f>Start!C$9</f>
        <v>Niger (the)</v>
      </c>
      <c r="B356" s="69" t="str">
        <f>VLOOKUP(A356,list!B:C,2,FALSE)</f>
        <v>NER</v>
      </c>
      <c r="C356" s="60">
        <f t="shared" si="97"/>
        <v>44896</v>
      </c>
      <c r="D356" s="69" t="str">
        <f>IF(Start!$B$25="","",Start!$B$25)</f>
        <v/>
      </c>
      <c r="E356" s="69" t="str">
        <f>IFERROR(VLOOKUP(D356,Start!B$15:C$30,2,FALSE),"")</f>
        <v/>
      </c>
      <c r="F356" s="62">
        <f t="shared" si="86"/>
        <v>0</v>
      </c>
      <c r="G356" s="61"/>
      <c r="H356" s="61"/>
      <c r="I356" s="62">
        <f t="shared" si="87"/>
        <v>0</v>
      </c>
      <c r="J356" s="63"/>
      <c r="K356" s="64">
        <f t="shared" si="91"/>
        <v>0</v>
      </c>
      <c r="L356" s="64">
        <f t="shared" si="96"/>
        <v>0</v>
      </c>
      <c r="M356" s="71"/>
      <c r="N356" s="70">
        <f>SUMIFS('Shipments data'!G:G,'Shipments data'!E:E,'Supply Planning Data'!D356,'Shipments data'!A:A,'Supply Planning Data'!A356,'Shipments data'!O:O,'Supply Planning Data'!C356,'Shipments data'!F:F,"Shipped")</f>
        <v>0</v>
      </c>
      <c r="O356" s="72">
        <f>SUMIFS('Shipments data'!G:G,'Shipments data'!E:E,'Supply Planning Data'!D356,'Shipments data'!A:A,'Supply Planning Data'!A356,'Shipments data'!O:O,'Supply Planning Data'!C356,'Shipments data'!F:F,"Planned")</f>
        <v>0</v>
      </c>
      <c r="P356" s="70">
        <f>SUMIFS('Shipments data'!G:G,'Shipments data'!E:E,'Supply Planning Data'!D356,'Shipments data'!A:A,'Supply Planning Data'!A356,'Shipments data'!F:F,"Shipped",'Shipments data'!H:H,"&lt;"&amp;'Supply Planning Data'!C371,'Shipments data'!S:S,"&lt;"&amp;'Supply Planning Data'!C371)</f>
        <v>0</v>
      </c>
      <c r="Q356" s="70">
        <f t="shared" si="98"/>
        <v>0</v>
      </c>
      <c r="R356" s="70">
        <f t="shared" si="88"/>
        <v>0</v>
      </c>
      <c r="S356" s="53"/>
      <c r="T356" s="73">
        <f t="shared" si="92"/>
        <v>0</v>
      </c>
      <c r="U356" s="71"/>
      <c r="V356" s="63"/>
      <c r="W356" s="73">
        <f t="shared" si="93"/>
        <v>0</v>
      </c>
      <c r="X356" s="74"/>
      <c r="Y356" s="73">
        <f t="shared" si="89"/>
        <v>0</v>
      </c>
      <c r="Z356" s="53"/>
      <c r="AA356" s="73">
        <f t="shared" si="94"/>
        <v>0</v>
      </c>
      <c r="AB356" s="71"/>
      <c r="AC356" s="63"/>
      <c r="AD356" s="73">
        <f t="shared" si="95"/>
        <v>0</v>
      </c>
      <c r="AE356" s="74"/>
      <c r="AF356" s="75">
        <f t="shared" si="90"/>
        <v>0</v>
      </c>
    </row>
    <row r="357" spans="1:32" hidden="1" x14ac:dyDescent="0.35">
      <c r="A357" s="58" t="str">
        <f>Start!C$9</f>
        <v>Niger (the)</v>
      </c>
      <c r="B357" s="69" t="str">
        <f>VLOOKUP(A357,list!B:C,2,FALSE)</f>
        <v>NER</v>
      </c>
      <c r="C357" s="60">
        <f t="shared" si="97"/>
        <v>44896</v>
      </c>
      <c r="D357" s="59" t="str">
        <f>IF(Start!$B$26="","",Start!$B$26)</f>
        <v/>
      </c>
      <c r="E357" s="59" t="str">
        <f>IFERROR(VLOOKUP(D357,Start!B$15:C$30,2,FALSE),"")</f>
        <v/>
      </c>
      <c r="F357" s="62">
        <f t="shared" si="86"/>
        <v>0</v>
      </c>
      <c r="G357" s="61"/>
      <c r="H357" s="61"/>
      <c r="I357" s="62">
        <f t="shared" si="87"/>
        <v>0</v>
      </c>
      <c r="J357" s="63"/>
      <c r="K357" s="64">
        <f t="shared" si="91"/>
        <v>0</v>
      </c>
      <c r="L357" s="64">
        <f t="shared" si="96"/>
        <v>0</v>
      </c>
      <c r="M357" s="71"/>
      <c r="N357" s="70">
        <f>SUMIFS('Shipments data'!G:G,'Shipments data'!E:E,'Supply Planning Data'!D357,'Shipments data'!A:A,'Supply Planning Data'!A357,'Shipments data'!O:O,'Supply Planning Data'!C357,'Shipments data'!F:F,"Shipped")</f>
        <v>0</v>
      </c>
      <c r="O357" s="72">
        <f>SUMIFS('Shipments data'!G:G,'Shipments data'!E:E,'Supply Planning Data'!D357,'Shipments data'!A:A,'Supply Planning Data'!A357,'Shipments data'!O:O,'Supply Planning Data'!C357,'Shipments data'!F:F,"Planned")</f>
        <v>0</v>
      </c>
      <c r="P357" s="70">
        <f>SUMIFS('Shipments data'!G:G,'Shipments data'!E:E,'Supply Planning Data'!D357,'Shipments data'!A:A,'Supply Planning Data'!A357,'Shipments data'!F:F,"Shipped",'Shipments data'!H:H,"&lt;"&amp;'Supply Planning Data'!C372,'Shipments data'!S:S,"&lt;"&amp;'Supply Planning Data'!C372)</f>
        <v>0</v>
      </c>
      <c r="Q357" s="70">
        <f t="shared" si="98"/>
        <v>0</v>
      </c>
      <c r="R357" s="70">
        <f t="shared" si="88"/>
        <v>0</v>
      </c>
      <c r="S357" s="53"/>
      <c r="T357" s="73">
        <f t="shared" si="92"/>
        <v>0</v>
      </c>
      <c r="U357" s="71"/>
      <c r="V357" s="63"/>
      <c r="W357" s="73">
        <f t="shared" si="93"/>
        <v>0</v>
      </c>
      <c r="X357" s="74"/>
      <c r="Y357" s="73">
        <f t="shared" si="89"/>
        <v>0</v>
      </c>
      <c r="Z357" s="53"/>
      <c r="AA357" s="73">
        <f t="shared" si="94"/>
        <v>0</v>
      </c>
      <c r="AB357" s="71"/>
      <c r="AC357" s="63"/>
      <c r="AD357" s="73">
        <f t="shared" si="95"/>
        <v>0</v>
      </c>
      <c r="AE357" s="74"/>
      <c r="AF357" s="75">
        <f t="shared" si="90"/>
        <v>0</v>
      </c>
    </row>
    <row r="358" spans="1:32" hidden="1" x14ac:dyDescent="0.35">
      <c r="A358" s="58" t="str">
        <f>Start!C$9</f>
        <v>Niger (the)</v>
      </c>
      <c r="B358" s="69" t="str">
        <f>VLOOKUP(A358,list!B:C,2,FALSE)</f>
        <v>NER</v>
      </c>
      <c r="C358" s="60">
        <f t="shared" si="97"/>
        <v>44896</v>
      </c>
      <c r="D358" s="69" t="str">
        <f>IF(Start!$B$27="","",Start!$B$27)</f>
        <v/>
      </c>
      <c r="E358" s="69" t="str">
        <f>IFERROR(VLOOKUP(D358,Start!B$15:C$30,2,FALSE),"")</f>
        <v/>
      </c>
      <c r="F358" s="62">
        <f t="shared" si="86"/>
        <v>0</v>
      </c>
      <c r="G358" s="61"/>
      <c r="H358" s="61"/>
      <c r="I358" s="62">
        <f t="shared" si="87"/>
        <v>0</v>
      </c>
      <c r="J358" s="63"/>
      <c r="K358" s="64">
        <f t="shared" si="91"/>
        <v>0</v>
      </c>
      <c r="L358" s="64">
        <f t="shared" si="96"/>
        <v>0</v>
      </c>
      <c r="M358" s="71"/>
      <c r="N358" s="70">
        <f>SUMIFS('Shipments data'!G:G,'Shipments data'!E:E,'Supply Planning Data'!D358,'Shipments data'!A:A,'Supply Planning Data'!A358,'Shipments data'!O:O,'Supply Planning Data'!C358,'Shipments data'!F:F,"Shipped")</f>
        <v>0</v>
      </c>
      <c r="O358" s="72">
        <f>SUMIFS('Shipments data'!G:G,'Shipments data'!E:E,'Supply Planning Data'!D358,'Shipments data'!A:A,'Supply Planning Data'!A358,'Shipments data'!O:O,'Supply Planning Data'!C358,'Shipments data'!F:F,"Planned")</f>
        <v>0</v>
      </c>
      <c r="P358" s="70">
        <f>SUMIFS('Shipments data'!G:G,'Shipments data'!E:E,'Supply Planning Data'!D358,'Shipments data'!A:A,'Supply Planning Data'!A358,'Shipments data'!F:F,"Shipped",'Shipments data'!H:H,"&lt;"&amp;'Supply Planning Data'!C373,'Shipments data'!S:S,"&lt;"&amp;'Supply Planning Data'!C373)</f>
        <v>0</v>
      </c>
      <c r="Q358" s="70">
        <f t="shared" si="98"/>
        <v>0</v>
      </c>
      <c r="R358" s="70">
        <f t="shared" si="88"/>
        <v>0</v>
      </c>
      <c r="S358" s="53"/>
      <c r="T358" s="73">
        <f t="shared" si="92"/>
        <v>0</v>
      </c>
      <c r="U358" s="71"/>
      <c r="V358" s="63"/>
      <c r="W358" s="73">
        <f t="shared" si="93"/>
        <v>0</v>
      </c>
      <c r="X358" s="74"/>
      <c r="Y358" s="73">
        <f t="shared" si="89"/>
        <v>0</v>
      </c>
      <c r="Z358" s="53"/>
      <c r="AA358" s="73">
        <f t="shared" si="94"/>
        <v>0</v>
      </c>
      <c r="AB358" s="71"/>
      <c r="AC358" s="63"/>
      <c r="AD358" s="73">
        <f t="shared" si="95"/>
        <v>0</v>
      </c>
      <c r="AE358" s="74"/>
      <c r="AF358" s="75">
        <f t="shared" si="90"/>
        <v>0</v>
      </c>
    </row>
    <row r="359" spans="1:32" hidden="1" x14ac:dyDescent="0.35">
      <c r="A359" s="58" t="str">
        <f>Start!C$9</f>
        <v>Niger (the)</v>
      </c>
      <c r="B359" s="69" t="str">
        <f>VLOOKUP(A359,list!B:C,2,FALSE)</f>
        <v>NER</v>
      </c>
      <c r="C359" s="60">
        <f t="shared" si="97"/>
        <v>44896</v>
      </c>
      <c r="D359" s="59" t="str">
        <f>IF(Start!$B$28="","",Start!$B$28)</f>
        <v/>
      </c>
      <c r="E359" s="59" t="str">
        <f>IFERROR(VLOOKUP(D359,Start!B$15:C$30,2,FALSE),"")</f>
        <v/>
      </c>
      <c r="F359" s="62">
        <f t="shared" si="86"/>
        <v>0</v>
      </c>
      <c r="G359" s="61"/>
      <c r="H359" s="61"/>
      <c r="I359" s="62">
        <f t="shared" si="87"/>
        <v>0</v>
      </c>
      <c r="J359" s="63"/>
      <c r="K359" s="64">
        <f t="shared" si="91"/>
        <v>0</v>
      </c>
      <c r="L359" s="64">
        <f t="shared" si="96"/>
        <v>0</v>
      </c>
      <c r="M359" s="71"/>
      <c r="N359" s="70">
        <f>SUMIFS('Shipments data'!G:G,'Shipments data'!E:E,'Supply Planning Data'!D359,'Shipments data'!A:A,'Supply Planning Data'!A359,'Shipments data'!O:O,'Supply Planning Data'!C359,'Shipments data'!F:F,"Shipped")</f>
        <v>0</v>
      </c>
      <c r="O359" s="72">
        <f>SUMIFS('Shipments data'!G:G,'Shipments data'!E:E,'Supply Planning Data'!D359,'Shipments data'!A:A,'Supply Planning Data'!A359,'Shipments data'!O:O,'Supply Planning Data'!C359,'Shipments data'!F:F,"Planned")</f>
        <v>0</v>
      </c>
      <c r="P359" s="70">
        <f>SUMIFS('Shipments data'!G:G,'Shipments data'!E:E,'Supply Planning Data'!D359,'Shipments data'!A:A,'Supply Planning Data'!A359,'Shipments data'!F:F,"Shipped",'Shipments data'!H:H,"&lt;"&amp;'Supply Planning Data'!C374,'Shipments data'!S:S,"&lt;"&amp;'Supply Planning Data'!C374)</f>
        <v>0</v>
      </c>
      <c r="Q359" s="70">
        <f t="shared" si="98"/>
        <v>0</v>
      </c>
      <c r="R359" s="70">
        <f t="shared" si="88"/>
        <v>0</v>
      </c>
      <c r="S359" s="53"/>
      <c r="T359" s="73">
        <f t="shared" si="92"/>
        <v>0</v>
      </c>
      <c r="U359" s="71"/>
      <c r="V359" s="63"/>
      <c r="W359" s="73">
        <f t="shared" si="93"/>
        <v>0</v>
      </c>
      <c r="X359" s="74"/>
      <c r="Y359" s="73">
        <f t="shared" si="89"/>
        <v>0</v>
      </c>
      <c r="Z359" s="53"/>
      <c r="AA359" s="73">
        <f t="shared" si="94"/>
        <v>0</v>
      </c>
      <c r="AB359" s="71"/>
      <c r="AC359" s="63"/>
      <c r="AD359" s="73">
        <f t="shared" si="95"/>
        <v>0</v>
      </c>
      <c r="AE359" s="74"/>
      <c r="AF359" s="75">
        <f t="shared" si="90"/>
        <v>0</v>
      </c>
    </row>
    <row r="360" spans="1:32" hidden="1" x14ac:dyDescent="0.35">
      <c r="A360" s="58" t="str">
        <f>Start!C$9</f>
        <v>Niger (the)</v>
      </c>
      <c r="B360" s="69" t="str">
        <f>VLOOKUP(A360,list!B:C,2,FALSE)</f>
        <v>NER</v>
      </c>
      <c r="C360" s="60">
        <f t="shared" si="97"/>
        <v>44896</v>
      </c>
      <c r="D360" s="69" t="str">
        <f>IF(Start!$B$29="","",Start!$B$29)</f>
        <v/>
      </c>
      <c r="E360" s="69" t="str">
        <f>IFERROR(VLOOKUP(D360,Start!B$15:C$30,2,FALSE),"")</f>
        <v/>
      </c>
      <c r="F360" s="62">
        <f t="shared" si="86"/>
        <v>0</v>
      </c>
      <c r="G360" s="61"/>
      <c r="H360" s="61"/>
      <c r="I360" s="62">
        <f t="shared" si="87"/>
        <v>0</v>
      </c>
      <c r="J360" s="63"/>
      <c r="K360" s="64">
        <f t="shared" si="91"/>
        <v>0</v>
      </c>
      <c r="L360" s="64">
        <f t="shared" si="96"/>
        <v>0</v>
      </c>
      <c r="M360" s="71"/>
      <c r="N360" s="70">
        <f>SUMIFS('Shipments data'!G:G,'Shipments data'!E:E,'Supply Planning Data'!D360,'Shipments data'!A:A,'Supply Planning Data'!A360,'Shipments data'!O:O,'Supply Planning Data'!C360,'Shipments data'!F:F,"Shipped")</f>
        <v>0</v>
      </c>
      <c r="O360" s="72">
        <f>SUMIFS('Shipments data'!G:G,'Shipments data'!E:E,'Supply Planning Data'!D360,'Shipments data'!A:A,'Supply Planning Data'!A360,'Shipments data'!O:O,'Supply Planning Data'!C360,'Shipments data'!F:F,"Planned")</f>
        <v>0</v>
      </c>
      <c r="P360" s="70">
        <f>SUMIFS('Shipments data'!G:G,'Shipments data'!E:E,'Supply Planning Data'!D360,'Shipments data'!A:A,'Supply Planning Data'!A360,'Shipments data'!F:F,"Shipped",'Shipments data'!H:H,"&lt;"&amp;'Supply Planning Data'!C375,'Shipments data'!S:S,"&lt;"&amp;'Supply Planning Data'!C375)</f>
        <v>0</v>
      </c>
      <c r="Q360" s="70">
        <f t="shared" si="98"/>
        <v>0</v>
      </c>
      <c r="R360" s="70">
        <f t="shared" si="88"/>
        <v>0</v>
      </c>
      <c r="S360" s="53"/>
      <c r="T360" s="73">
        <f t="shared" si="92"/>
        <v>0</v>
      </c>
      <c r="U360" s="71"/>
      <c r="V360" s="63"/>
      <c r="W360" s="73">
        <f t="shared" si="93"/>
        <v>0</v>
      </c>
      <c r="X360" s="74"/>
      <c r="Y360" s="73">
        <f t="shared" si="89"/>
        <v>0</v>
      </c>
      <c r="Z360" s="53"/>
      <c r="AA360" s="73">
        <f t="shared" si="94"/>
        <v>0</v>
      </c>
      <c r="AB360" s="71"/>
      <c r="AC360" s="63"/>
      <c r="AD360" s="73">
        <f t="shared" si="95"/>
        <v>0</v>
      </c>
      <c r="AE360" s="74"/>
      <c r="AF360" s="75">
        <f t="shared" si="90"/>
        <v>0</v>
      </c>
    </row>
    <row r="361" spans="1:32" hidden="1" x14ac:dyDescent="0.35">
      <c r="A361" s="76" t="str">
        <f>Start!C$9</f>
        <v>Niger (the)</v>
      </c>
      <c r="B361" s="77" t="str">
        <f>VLOOKUP(A361,list!B:C,2,FALSE)</f>
        <v>NER</v>
      </c>
      <c r="C361" s="60">
        <f t="shared" si="97"/>
        <v>44896</v>
      </c>
      <c r="D361" s="59" t="str">
        <f>IF(Start!$B$30="","",Start!$B$30)</f>
        <v/>
      </c>
      <c r="E361" s="59" t="str">
        <f>IFERROR(VLOOKUP(D361,Start!B$15:C$30,2,FALSE),"")</f>
        <v/>
      </c>
      <c r="F361" s="62">
        <f t="shared" si="86"/>
        <v>0</v>
      </c>
      <c r="G361" s="61"/>
      <c r="H361" s="61"/>
      <c r="I361" s="62">
        <f t="shared" si="87"/>
        <v>0</v>
      </c>
      <c r="J361" s="63"/>
      <c r="K361" s="64">
        <f t="shared" si="91"/>
        <v>0</v>
      </c>
      <c r="L361" s="64">
        <f t="shared" si="96"/>
        <v>0</v>
      </c>
      <c r="M361" s="71"/>
      <c r="N361" s="70">
        <f>SUMIFS('Shipments data'!G:G,'Shipments data'!E:E,'Supply Planning Data'!D361,'Shipments data'!A:A,'Supply Planning Data'!A361,'Shipments data'!O:O,'Supply Planning Data'!C361,'Shipments data'!F:F,"Shipped")</f>
        <v>0</v>
      </c>
      <c r="O361" s="72">
        <f>SUMIFS('Shipments data'!G:G,'Shipments data'!E:E,'Supply Planning Data'!D361,'Shipments data'!A:A,'Supply Planning Data'!A361,'Shipments data'!O:O,'Supply Planning Data'!C361,'Shipments data'!F:F,"Planned")</f>
        <v>0</v>
      </c>
      <c r="P361" s="70">
        <f>SUMIFS('Shipments data'!G:G,'Shipments data'!E:E,'Supply Planning Data'!D361,'Shipments data'!A:A,'Supply Planning Data'!A361,'Shipments data'!F:F,"Shipped",'Shipments data'!H:H,"&lt;"&amp;'Supply Planning Data'!C376,'Shipments data'!S:S,"&lt;"&amp;'Supply Planning Data'!C376)</f>
        <v>0</v>
      </c>
      <c r="Q361" s="70">
        <f t="shared" si="98"/>
        <v>0</v>
      </c>
      <c r="R361" s="70">
        <f t="shared" si="88"/>
        <v>0</v>
      </c>
      <c r="S361" s="53"/>
      <c r="T361" s="73">
        <f t="shared" si="92"/>
        <v>0</v>
      </c>
      <c r="U361" s="71"/>
      <c r="V361" s="63"/>
      <c r="W361" s="73">
        <f t="shared" si="93"/>
        <v>0</v>
      </c>
      <c r="X361" s="74"/>
      <c r="Y361" s="73">
        <f t="shared" si="89"/>
        <v>0</v>
      </c>
      <c r="Z361" s="53"/>
      <c r="AA361" s="73">
        <f t="shared" si="94"/>
        <v>0</v>
      </c>
      <c r="AB361" s="71"/>
      <c r="AC361" s="63"/>
      <c r="AD361" s="73">
        <f t="shared" si="95"/>
        <v>0</v>
      </c>
      <c r="AE361" s="74"/>
      <c r="AF361" s="75">
        <f t="shared" si="90"/>
        <v>0</v>
      </c>
    </row>
    <row r="362" spans="1:32" x14ac:dyDescent="0.35">
      <c r="A362" s="35" t="str">
        <f>Start!C$9</f>
        <v>Niger (the)</v>
      </c>
      <c r="B362" s="36" t="str">
        <f>VLOOKUP(A362,list!B:C,2,FALSE)</f>
        <v>NER</v>
      </c>
      <c r="C362" s="78">
        <f t="shared" si="97"/>
        <v>44927</v>
      </c>
      <c r="D362" s="36" t="str">
        <f>IF(Start!$B$16="","",Start!$B$16)</f>
        <v>Pfizer</v>
      </c>
      <c r="E362" s="36" t="str">
        <f>IFERROR(VLOOKUP(D362,Start!B$15:C$30,2,FALSE),"")</f>
        <v>Yes</v>
      </c>
      <c r="F362" s="39">
        <f t="shared" si="86"/>
        <v>0</v>
      </c>
      <c r="G362" s="38">
        <v>98497.32675807632</v>
      </c>
      <c r="H362" s="38">
        <v>18586.701965146502</v>
      </c>
      <c r="I362" s="39">
        <f t="shared" si="87"/>
        <v>117084.02872322281</v>
      </c>
      <c r="J362" s="40"/>
      <c r="K362" s="41">
        <f t="shared" si="91"/>
        <v>0</v>
      </c>
      <c r="L362" s="41">
        <f t="shared" si="96"/>
        <v>117084.02872322281</v>
      </c>
      <c r="M362" s="38"/>
      <c r="N362" s="41">
        <f>SUMIFS('Shipments data'!G:G,'Shipments data'!E:E,'Supply Planning Data'!D362,'Shipments data'!A:A,'Supply Planning Data'!A362,'Shipments data'!O:O,'Supply Planning Data'!C362,'Shipments data'!F:F,"Shipped")</f>
        <v>0</v>
      </c>
      <c r="O362" s="42">
        <f>SUMIFS('Shipments data'!G:G,'Shipments data'!E:E,'Supply Planning Data'!D362,'Shipments data'!A:A,'Supply Planning Data'!A362,'Shipments data'!O:O,'Supply Planning Data'!C362,'Shipments data'!F:F,"Planned")</f>
        <v>0</v>
      </c>
      <c r="P362" s="41">
        <f>SUMIFS('Shipments data'!G:G,'Shipments data'!E:E,'Supply Planning Data'!D362,'Shipments data'!A:A,'Supply Planning Data'!A362,'Shipments data'!F:F,"Shipped",'Shipments data'!H:H,"&lt;"&amp;'Supply Planning Data'!C377,'Shipments data'!S:S,"&lt;"&amp;'Supply Planning Data'!C377)</f>
        <v>0</v>
      </c>
      <c r="Q362" s="41">
        <f t="shared" si="98"/>
        <v>0</v>
      </c>
      <c r="R362" s="41">
        <f t="shared" si="88"/>
        <v>0</v>
      </c>
      <c r="S362" s="66"/>
      <c r="T362" s="39">
        <f t="shared" si="92"/>
        <v>200000</v>
      </c>
      <c r="U362" s="38"/>
      <c r="V362" s="40"/>
      <c r="W362" s="39">
        <f t="shared" si="93"/>
        <v>0</v>
      </c>
      <c r="X362" s="44"/>
      <c r="Y362" s="39">
        <f t="shared" si="89"/>
        <v>200000</v>
      </c>
      <c r="Z362" s="66"/>
      <c r="AA362" s="39">
        <f t="shared" si="94"/>
        <v>200000</v>
      </c>
      <c r="AB362" s="38"/>
      <c r="AC362" s="40"/>
      <c r="AD362" s="39">
        <f t="shared" si="95"/>
        <v>0</v>
      </c>
      <c r="AE362" s="44"/>
      <c r="AF362" s="45">
        <f t="shared" si="90"/>
        <v>200000</v>
      </c>
    </row>
    <row r="363" spans="1:32" x14ac:dyDescent="0.35">
      <c r="A363" s="47" t="str">
        <f>Start!C$9</f>
        <v>Niger (the)</v>
      </c>
      <c r="B363" s="48" t="str">
        <f>VLOOKUP(A363,list!B:C,2,FALSE)</f>
        <v>NER</v>
      </c>
      <c r="C363" s="78">
        <f t="shared" si="97"/>
        <v>44927</v>
      </c>
      <c r="D363" s="36" t="str">
        <f>IF(Start!$B$17="","",Start!$B$17)</f>
        <v>Moderna</v>
      </c>
      <c r="E363" s="36" t="str">
        <f>IFERROR(VLOOKUP(D363,Start!B$15:C$30,2,FALSE),"")</f>
        <v>Yes</v>
      </c>
      <c r="F363" s="39">
        <f t="shared" si="86"/>
        <v>0</v>
      </c>
      <c r="G363" s="38">
        <v>118196.79210969152</v>
      </c>
      <c r="H363" s="50">
        <v>18618.235001853998</v>
      </c>
      <c r="I363" s="39">
        <f t="shared" si="87"/>
        <v>136815.02711154553</v>
      </c>
      <c r="J363" s="40"/>
      <c r="K363" s="41">
        <f t="shared" si="91"/>
        <v>0</v>
      </c>
      <c r="L363" s="41">
        <f t="shared" si="96"/>
        <v>136815.02711154553</v>
      </c>
      <c r="M363" s="50"/>
      <c r="N363" s="51">
        <f>SUMIFS('Shipments data'!G:G,'Shipments data'!E:E,'Supply Planning Data'!D363,'Shipments data'!A:A,'Supply Planning Data'!A363,'Shipments data'!O:O,'Supply Planning Data'!C363,'Shipments data'!F:F,"Shipped")</f>
        <v>0</v>
      </c>
      <c r="O363" s="52">
        <f>SUMIFS('Shipments data'!G:G,'Shipments data'!E:E,'Supply Planning Data'!D363,'Shipments data'!A:A,'Supply Planning Data'!A363,'Shipments data'!O:O,'Supply Planning Data'!C363,'Shipments data'!F:F,"Planned")</f>
        <v>0</v>
      </c>
      <c r="P363" s="51">
        <f>SUMIFS('Shipments data'!G:G,'Shipments data'!E:E,'Supply Planning Data'!D363,'Shipments data'!A:A,'Supply Planning Data'!A363,'Shipments data'!F:F,"Shipped",'Shipments data'!H:H,"&lt;"&amp;'Supply Planning Data'!C378,'Shipments data'!S:S,"&lt;"&amp;'Supply Planning Data'!C378)</f>
        <v>0</v>
      </c>
      <c r="Q363" s="51">
        <f t="shared" si="98"/>
        <v>0</v>
      </c>
      <c r="R363" s="51">
        <f t="shared" si="88"/>
        <v>0</v>
      </c>
      <c r="S363" s="53"/>
      <c r="T363" s="54">
        <f t="shared" si="92"/>
        <v>300000</v>
      </c>
      <c r="U363" s="50"/>
      <c r="V363" s="40"/>
      <c r="W363" s="54">
        <f t="shared" si="93"/>
        <v>0</v>
      </c>
      <c r="X363" s="55"/>
      <c r="Y363" s="54">
        <f t="shared" si="89"/>
        <v>300000</v>
      </c>
      <c r="Z363" s="53"/>
      <c r="AA363" s="54">
        <f t="shared" si="94"/>
        <v>300000</v>
      </c>
      <c r="AB363" s="50"/>
      <c r="AC363" s="40"/>
      <c r="AD363" s="54">
        <f t="shared" si="95"/>
        <v>0</v>
      </c>
      <c r="AE363" s="55"/>
      <c r="AF363" s="79">
        <f t="shared" si="90"/>
        <v>300000</v>
      </c>
    </row>
    <row r="364" spans="1:32" x14ac:dyDescent="0.35">
      <c r="A364" s="47" t="str">
        <f>Start!C$9</f>
        <v>Niger (the)</v>
      </c>
      <c r="B364" s="48" t="str">
        <f>VLOOKUP(A364,list!B:C,2,FALSE)</f>
        <v>NER</v>
      </c>
      <c r="C364" s="78">
        <f t="shared" si="97"/>
        <v>44927</v>
      </c>
      <c r="D364" s="36" t="str">
        <f>IF(Start!$B$18="","",Start!$B$18)</f>
        <v>AstraZeneca</v>
      </c>
      <c r="E364" s="36" t="str">
        <f>IFERROR(VLOOKUP(D364,Start!B$15:C$30,2,FALSE),"")</f>
        <v>Yes</v>
      </c>
      <c r="F364" s="39">
        <f t="shared" si="86"/>
        <v>0</v>
      </c>
      <c r="G364" s="38">
        <v>137896.25746130678</v>
      </c>
      <c r="H364" s="50">
        <v>18649.7680385614</v>
      </c>
      <c r="I364" s="39">
        <f t="shared" si="87"/>
        <v>156546.02549986818</v>
      </c>
      <c r="J364" s="40"/>
      <c r="K364" s="41">
        <f t="shared" si="91"/>
        <v>0</v>
      </c>
      <c r="L364" s="41">
        <f t="shared" si="96"/>
        <v>156546.02549986818</v>
      </c>
      <c r="M364" s="50"/>
      <c r="N364" s="51">
        <f>SUMIFS('Shipments data'!G:G,'Shipments data'!E:E,'Supply Planning Data'!D364,'Shipments data'!A:A,'Supply Planning Data'!A364,'Shipments data'!O:O,'Supply Planning Data'!C364,'Shipments data'!F:F,"Shipped")</f>
        <v>0</v>
      </c>
      <c r="O364" s="52">
        <f>SUMIFS('Shipments data'!G:G,'Shipments data'!E:E,'Supply Planning Data'!D364,'Shipments data'!A:A,'Supply Planning Data'!A364,'Shipments data'!O:O,'Supply Planning Data'!C364,'Shipments data'!F:F,"Planned")</f>
        <v>0</v>
      </c>
      <c r="P364" s="51">
        <f>SUMIFS('Shipments data'!G:G,'Shipments data'!E:E,'Supply Planning Data'!D364,'Shipments data'!A:A,'Supply Planning Data'!A364,'Shipments data'!F:F,"Shipped",'Shipments data'!H:H,"&lt;"&amp;'Supply Planning Data'!C379,'Shipments data'!S:S,"&lt;"&amp;'Supply Planning Data'!C379)</f>
        <v>631600</v>
      </c>
      <c r="Q364" s="51">
        <f t="shared" si="98"/>
        <v>0</v>
      </c>
      <c r="R364" s="51">
        <f t="shared" si="88"/>
        <v>0</v>
      </c>
      <c r="S364" s="53"/>
      <c r="T364" s="54">
        <f t="shared" si="92"/>
        <v>400000</v>
      </c>
      <c r="U364" s="50"/>
      <c r="V364" s="40"/>
      <c r="W364" s="54">
        <f t="shared" si="93"/>
        <v>0</v>
      </c>
      <c r="X364" s="55"/>
      <c r="Y364" s="54">
        <f t="shared" si="89"/>
        <v>400000</v>
      </c>
      <c r="Z364" s="53"/>
      <c r="AA364" s="54">
        <f t="shared" si="94"/>
        <v>400000</v>
      </c>
      <c r="AB364" s="50"/>
      <c r="AC364" s="40"/>
      <c r="AD364" s="54">
        <f t="shared" si="95"/>
        <v>0</v>
      </c>
      <c r="AE364" s="55"/>
      <c r="AF364" s="79">
        <f t="shared" si="90"/>
        <v>400000</v>
      </c>
    </row>
    <row r="365" spans="1:32" x14ac:dyDescent="0.35">
      <c r="A365" s="47" t="str">
        <f>Start!C$9</f>
        <v>Niger (the)</v>
      </c>
      <c r="B365" s="48" t="str">
        <f>VLOOKUP(A365,list!B:C,2,FALSE)</f>
        <v>NER</v>
      </c>
      <c r="C365" s="78">
        <f t="shared" si="97"/>
        <v>44927</v>
      </c>
      <c r="D365" s="36" t="str">
        <f>IF(Start!$B$19="","",Start!$B$19)</f>
        <v>J&amp;J</v>
      </c>
      <c r="E365" s="36" t="str">
        <f>IFERROR(VLOOKUP(D365,Start!B$15:C$30,2,FALSE),"")</f>
        <v>Yes</v>
      </c>
      <c r="F365" s="39">
        <f t="shared" si="86"/>
        <v>0</v>
      </c>
      <c r="G365" s="38">
        <v>137896.25746130678</v>
      </c>
      <c r="H365" s="50">
        <v>18681.301075268901</v>
      </c>
      <c r="I365" s="39">
        <f t="shared" si="87"/>
        <v>156577.5585365757</v>
      </c>
      <c r="J365" s="40"/>
      <c r="K365" s="41">
        <f t="shared" si="91"/>
        <v>0</v>
      </c>
      <c r="L365" s="41">
        <f t="shared" si="96"/>
        <v>156577.5585365757</v>
      </c>
      <c r="M365" s="50"/>
      <c r="N365" s="51">
        <f>SUMIFS('Shipments data'!G:G,'Shipments data'!E:E,'Supply Planning Data'!D365,'Shipments data'!A:A,'Supply Planning Data'!A365,'Shipments data'!O:O,'Supply Planning Data'!C365,'Shipments data'!F:F,"Shipped")</f>
        <v>0</v>
      </c>
      <c r="O365" s="52">
        <f>SUMIFS('Shipments data'!G:G,'Shipments data'!E:E,'Supply Planning Data'!D365,'Shipments data'!A:A,'Supply Planning Data'!A365,'Shipments data'!O:O,'Supply Planning Data'!C365,'Shipments data'!F:F,"Planned")</f>
        <v>0</v>
      </c>
      <c r="P365" s="51">
        <f>SUMIFS('Shipments data'!G:G,'Shipments data'!E:E,'Supply Planning Data'!D365,'Shipments data'!A:A,'Supply Planning Data'!A365,'Shipments data'!F:F,"Shipped",'Shipments data'!H:H,"&lt;"&amp;'Supply Planning Data'!C380,'Shipments data'!S:S,"&lt;"&amp;'Supply Planning Data'!C380)</f>
        <v>302400</v>
      </c>
      <c r="Q365" s="51">
        <f t="shared" si="98"/>
        <v>0</v>
      </c>
      <c r="R365" s="51">
        <f t="shared" si="88"/>
        <v>0</v>
      </c>
      <c r="S365" s="53"/>
      <c r="T365" s="54">
        <f t="shared" si="92"/>
        <v>400000</v>
      </c>
      <c r="U365" s="50"/>
      <c r="V365" s="40"/>
      <c r="W365" s="54">
        <f t="shared" si="93"/>
        <v>0</v>
      </c>
      <c r="X365" s="55"/>
      <c r="Y365" s="54">
        <f t="shared" si="89"/>
        <v>400000</v>
      </c>
      <c r="Z365" s="53"/>
      <c r="AA365" s="54">
        <f t="shared" si="94"/>
        <v>400000</v>
      </c>
      <c r="AB365" s="50"/>
      <c r="AC365" s="40"/>
      <c r="AD365" s="54">
        <f t="shared" si="95"/>
        <v>0</v>
      </c>
      <c r="AE365" s="55"/>
      <c r="AF365" s="79">
        <f t="shared" si="90"/>
        <v>400000</v>
      </c>
    </row>
    <row r="366" spans="1:32" x14ac:dyDescent="0.35">
      <c r="A366" s="47" t="str">
        <f>Start!C$9</f>
        <v>Niger (the)</v>
      </c>
      <c r="B366" s="48" t="str">
        <f>VLOOKUP(A366,list!B:C,2,FALSE)</f>
        <v>NER</v>
      </c>
      <c r="C366" s="78">
        <f t="shared" si="97"/>
        <v>44927</v>
      </c>
      <c r="D366" s="36" t="str">
        <f>IF(Start!$B$20="","",Start!$B$20)</f>
        <v>Sinopharm</v>
      </c>
      <c r="E366" s="36" t="str">
        <f>IFERROR(VLOOKUP(D366,Start!B$15:C$30,2,FALSE),"")</f>
        <v>Yes</v>
      </c>
      <c r="F366" s="39">
        <f t="shared" si="86"/>
        <v>0</v>
      </c>
      <c r="G366" s="38">
        <v>137896.25746130678</v>
      </c>
      <c r="H366" s="50">
        <v>18712.834111976299</v>
      </c>
      <c r="I366" s="39">
        <f t="shared" si="87"/>
        <v>156609.09157328308</v>
      </c>
      <c r="J366" s="40"/>
      <c r="K366" s="41">
        <f t="shared" si="91"/>
        <v>0</v>
      </c>
      <c r="L366" s="41">
        <f t="shared" si="96"/>
        <v>156609.09157328308</v>
      </c>
      <c r="M366" s="50"/>
      <c r="N366" s="51">
        <f>SUMIFS('Shipments data'!G:G,'Shipments data'!E:E,'Supply Planning Data'!D366,'Shipments data'!A:A,'Supply Planning Data'!A366,'Shipments data'!O:O,'Supply Planning Data'!C366,'Shipments data'!F:F,"Shipped")</f>
        <v>0</v>
      </c>
      <c r="O366" s="52">
        <f>SUMIFS('Shipments data'!G:G,'Shipments data'!E:E,'Supply Planning Data'!D366,'Shipments data'!A:A,'Supply Planning Data'!A366,'Shipments data'!O:O,'Supply Planning Data'!C366,'Shipments data'!F:F,"Planned")</f>
        <v>0</v>
      </c>
      <c r="P366" s="51">
        <f>SUMIFS('Shipments data'!G:G,'Shipments data'!E:E,'Supply Planning Data'!D366,'Shipments data'!A:A,'Supply Planning Data'!A366,'Shipments data'!F:F,"Shipped",'Shipments data'!H:H,"&lt;"&amp;'Supply Planning Data'!C381,'Shipments data'!S:S,"&lt;"&amp;'Supply Planning Data'!C381)</f>
        <v>0</v>
      </c>
      <c r="Q366" s="51">
        <f t="shared" si="98"/>
        <v>0</v>
      </c>
      <c r="R366" s="51">
        <f t="shared" si="88"/>
        <v>0</v>
      </c>
      <c r="S366" s="53"/>
      <c r="T366" s="54">
        <f t="shared" si="92"/>
        <v>400000</v>
      </c>
      <c r="U366" s="50"/>
      <c r="V366" s="40"/>
      <c r="W366" s="54">
        <f t="shared" si="93"/>
        <v>0</v>
      </c>
      <c r="X366" s="55"/>
      <c r="Y366" s="54">
        <f t="shared" si="89"/>
        <v>400000</v>
      </c>
      <c r="Z366" s="53"/>
      <c r="AA366" s="54">
        <f t="shared" si="94"/>
        <v>400000</v>
      </c>
      <c r="AB366" s="50"/>
      <c r="AC366" s="40"/>
      <c r="AD366" s="54">
        <f t="shared" si="95"/>
        <v>0</v>
      </c>
      <c r="AE366" s="55"/>
      <c r="AF366" s="79">
        <f t="shared" si="90"/>
        <v>400000</v>
      </c>
    </row>
    <row r="367" spans="1:32" x14ac:dyDescent="0.35">
      <c r="A367" s="47" t="str">
        <f>Start!C$9</f>
        <v>Niger (the)</v>
      </c>
      <c r="B367" s="48" t="str">
        <f>VLOOKUP(A367,list!B:C,2,FALSE)</f>
        <v>NER</v>
      </c>
      <c r="C367" s="78">
        <f t="shared" si="97"/>
        <v>44927</v>
      </c>
      <c r="D367" s="36" t="str">
        <f>IF(Start!$B$21="","",Start!$B$21)</f>
        <v>Sinovac</v>
      </c>
      <c r="E367" s="36" t="str">
        <f>IFERROR(VLOOKUP(D367,Start!B$15:C$30,2,FALSE),"")</f>
        <v>Yes</v>
      </c>
      <c r="F367" s="39">
        <f t="shared" ref="F367:F430" si="99">R352</f>
        <v>0</v>
      </c>
      <c r="G367" s="38">
        <v>137896.25746130678</v>
      </c>
      <c r="H367" s="50">
        <v>18744.367148683799</v>
      </c>
      <c r="I367" s="39">
        <f t="shared" ref="I367:I430" si="100">SUM(G367:H367)</f>
        <v>156640.62460999057</v>
      </c>
      <c r="J367" s="40"/>
      <c r="K367" s="41">
        <f t="shared" si="91"/>
        <v>0</v>
      </c>
      <c r="L367" s="41">
        <f t="shared" si="96"/>
        <v>156640.62460999057</v>
      </c>
      <c r="M367" s="50"/>
      <c r="N367" s="51">
        <f>SUMIFS('Shipments data'!G:G,'Shipments data'!E:E,'Supply Planning Data'!D367,'Shipments data'!A:A,'Supply Planning Data'!A367,'Shipments data'!O:O,'Supply Planning Data'!C367,'Shipments data'!F:F,"Shipped")</f>
        <v>0</v>
      </c>
      <c r="O367" s="52">
        <f>SUMIFS('Shipments data'!G:G,'Shipments data'!E:E,'Supply Planning Data'!D367,'Shipments data'!A:A,'Supply Planning Data'!A367,'Shipments data'!O:O,'Supply Planning Data'!C367,'Shipments data'!F:F,"Planned")</f>
        <v>0</v>
      </c>
      <c r="P367" s="51">
        <f>SUMIFS('Shipments data'!G:G,'Shipments data'!E:E,'Supply Planning Data'!D367,'Shipments data'!A:A,'Supply Planning Data'!A367,'Shipments data'!F:F,"Shipped",'Shipments data'!H:H,"&lt;"&amp;'Supply Planning Data'!C382,'Shipments data'!S:S,"&lt;"&amp;'Supply Planning Data'!C382)</f>
        <v>0</v>
      </c>
      <c r="Q367" s="51">
        <f t="shared" si="98"/>
        <v>0</v>
      </c>
      <c r="R367" s="51">
        <f t="shared" ref="R367:R430" si="101">IF(F367-L367+M367+N367-Q367&lt;0,0,F367-L367+M367+N367-Q367)</f>
        <v>0</v>
      </c>
      <c r="S367" s="53"/>
      <c r="T367" s="54">
        <f t="shared" si="92"/>
        <v>400000</v>
      </c>
      <c r="U367" s="50"/>
      <c r="V367" s="40"/>
      <c r="W367" s="54">
        <f t="shared" si="93"/>
        <v>0</v>
      </c>
      <c r="X367" s="55"/>
      <c r="Y367" s="54">
        <f t="shared" ref="Y367:Y430" si="102">IF($T367+$X367-$W367&lt;0,0,$T367+$X367-$W367)</f>
        <v>400000</v>
      </c>
      <c r="Z367" s="53"/>
      <c r="AA367" s="54">
        <f t="shared" si="94"/>
        <v>400000</v>
      </c>
      <c r="AB367" s="50"/>
      <c r="AC367" s="40"/>
      <c r="AD367" s="54">
        <f t="shared" si="95"/>
        <v>0</v>
      </c>
      <c r="AE367" s="55"/>
      <c r="AF367" s="79">
        <f t="shared" ref="AF367:AF430" si="103">IF($T367+$X367-$W367&lt;0,0,$T367+$X367-$W367)</f>
        <v>400000</v>
      </c>
    </row>
    <row r="368" spans="1:32" x14ac:dyDescent="0.35">
      <c r="A368" s="47" t="str">
        <f>Start!C$9</f>
        <v>Niger (the)</v>
      </c>
      <c r="B368" s="48" t="str">
        <f>VLOOKUP(A368,list!B:C,2,FALSE)</f>
        <v>NER</v>
      </c>
      <c r="C368" s="78">
        <f t="shared" si="97"/>
        <v>44927</v>
      </c>
      <c r="D368" s="36" t="str">
        <f>IF(Start!$B$22="","",Start!$B$22)</f>
        <v>Sputnik V</v>
      </c>
      <c r="E368" s="36" t="str">
        <f>IFERROR(VLOOKUP(D368,Start!B$15:C$30,2,FALSE),"")</f>
        <v>Yes</v>
      </c>
      <c r="F368" s="39">
        <f t="shared" si="99"/>
        <v>0</v>
      </c>
      <c r="G368" s="38">
        <v>137896.25746130678</v>
      </c>
      <c r="H368" s="50">
        <v>18775.900185391201</v>
      </c>
      <c r="I368" s="39">
        <f t="shared" si="100"/>
        <v>156672.15764669797</v>
      </c>
      <c r="J368" s="40"/>
      <c r="K368" s="41">
        <f t="shared" si="91"/>
        <v>0</v>
      </c>
      <c r="L368" s="41">
        <f t="shared" si="96"/>
        <v>156672.15764669797</v>
      </c>
      <c r="M368" s="50"/>
      <c r="N368" s="51">
        <f>SUMIFS('Shipments data'!G:G,'Shipments data'!E:E,'Supply Planning Data'!D368,'Shipments data'!A:A,'Supply Planning Data'!A368,'Shipments data'!O:O,'Supply Planning Data'!C368,'Shipments data'!F:F,"Shipped")</f>
        <v>0</v>
      </c>
      <c r="O368" s="52">
        <f>SUMIFS('Shipments data'!G:G,'Shipments data'!E:E,'Supply Planning Data'!D368,'Shipments data'!A:A,'Supply Planning Data'!A368,'Shipments data'!O:O,'Supply Planning Data'!C368,'Shipments data'!F:F,"Planned")</f>
        <v>0</v>
      </c>
      <c r="P368" s="51">
        <f>SUMIFS('Shipments data'!G:G,'Shipments data'!E:E,'Supply Planning Data'!D368,'Shipments data'!A:A,'Supply Planning Data'!A368,'Shipments data'!F:F,"Shipped",'Shipments data'!H:H,"&lt;"&amp;'Supply Planning Data'!C383,'Shipments data'!S:S,"&lt;"&amp;'Supply Planning Data'!C383)</f>
        <v>0</v>
      </c>
      <c r="Q368" s="51">
        <f t="shared" si="98"/>
        <v>0</v>
      </c>
      <c r="R368" s="51">
        <f t="shared" si="101"/>
        <v>0</v>
      </c>
      <c r="S368" s="53"/>
      <c r="T368" s="54">
        <f t="shared" si="92"/>
        <v>400000</v>
      </c>
      <c r="U368" s="50"/>
      <c r="V368" s="40"/>
      <c r="W368" s="54">
        <f t="shared" si="93"/>
        <v>0</v>
      </c>
      <c r="X368" s="55"/>
      <c r="Y368" s="54">
        <f t="shared" si="102"/>
        <v>400000</v>
      </c>
      <c r="Z368" s="53"/>
      <c r="AA368" s="54">
        <f t="shared" si="94"/>
        <v>400000</v>
      </c>
      <c r="AB368" s="50"/>
      <c r="AC368" s="40"/>
      <c r="AD368" s="54">
        <f t="shared" si="95"/>
        <v>0</v>
      </c>
      <c r="AE368" s="55"/>
      <c r="AF368" s="79">
        <f t="shared" si="103"/>
        <v>400000</v>
      </c>
    </row>
    <row r="369" spans="1:32" x14ac:dyDescent="0.35">
      <c r="A369" s="47" t="str">
        <f>Start!C$9</f>
        <v>Niger (the)</v>
      </c>
      <c r="B369" s="48" t="str">
        <f>VLOOKUP(A369,list!B:C,2,FALSE)</f>
        <v>NER</v>
      </c>
      <c r="C369" s="78">
        <f t="shared" si="97"/>
        <v>44927</v>
      </c>
      <c r="D369" s="36" t="str">
        <f>IF(Start!$B$23="","",Start!$B$23)</f>
        <v>Sputnik Light</v>
      </c>
      <c r="E369" s="36" t="str">
        <f>IFERROR(VLOOKUP(D369,Start!B$15:C$30,2,FALSE),"")</f>
        <v>Yes</v>
      </c>
      <c r="F369" s="39">
        <f t="shared" si="99"/>
        <v>0</v>
      </c>
      <c r="G369" s="38">
        <v>137896.25746130678</v>
      </c>
      <c r="H369" s="50">
        <v>18807.433222098702</v>
      </c>
      <c r="I369" s="39">
        <f t="shared" si="100"/>
        <v>156703.6906834055</v>
      </c>
      <c r="J369" s="40"/>
      <c r="K369" s="41">
        <f t="shared" si="91"/>
        <v>0</v>
      </c>
      <c r="L369" s="41">
        <f t="shared" si="96"/>
        <v>156703.6906834055</v>
      </c>
      <c r="M369" s="50"/>
      <c r="N369" s="51">
        <f>SUMIFS('Shipments data'!G:G,'Shipments data'!E:E,'Supply Planning Data'!D369,'Shipments data'!A:A,'Supply Planning Data'!A369,'Shipments data'!O:O,'Supply Planning Data'!C369,'Shipments data'!F:F,"Shipped")</f>
        <v>0</v>
      </c>
      <c r="O369" s="52">
        <f>SUMIFS('Shipments data'!G:G,'Shipments data'!E:E,'Supply Planning Data'!D369,'Shipments data'!A:A,'Supply Planning Data'!A369,'Shipments data'!O:O,'Supply Planning Data'!C369,'Shipments data'!F:F,"Planned")</f>
        <v>0</v>
      </c>
      <c r="P369" s="51">
        <f>SUMIFS('Shipments data'!G:G,'Shipments data'!E:E,'Supply Planning Data'!D369,'Shipments data'!A:A,'Supply Planning Data'!A369,'Shipments data'!F:F,"Shipped",'Shipments data'!H:H,"&lt;"&amp;'Supply Planning Data'!C384,'Shipments data'!S:S,"&lt;"&amp;'Supply Planning Data'!C384)</f>
        <v>0</v>
      </c>
      <c r="Q369" s="51">
        <f t="shared" si="98"/>
        <v>0</v>
      </c>
      <c r="R369" s="51">
        <f t="shared" si="101"/>
        <v>0</v>
      </c>
      <c r="S369" s="53"/>
      <c r="T369" s="54">
        <f t="shared" si="92"/>
        <v>400000</v>
      </c>
      <c r="U369" s="50"/>
      <c r="V369" s="40"/>
      <c r="W369" s="54">
        <f t="shared" si="93"/>
        <v>0</v>
      </c>
      <c r="X369" s="55"/>
      <c r="Y369" s="54">
        <f t="shared" si="102"/>
        <v>400000</v>
      </c>
      <c r="Z369" s="53"/>
      <c r="AA369" s="54">
        <f t="shared" si="94"/>
        <v>400000</v>
      </c>
      <c r="AB369" s="50"/>
      <c r="AC369" s="40"/>
      <c r="AD369" s="54">
        <f t="shared" si="95"/>
        <v>0</v>
      </c>
      <c r="AE369" s="55"/>
      <c r="AF369" s="79">
        <f t="shared" si="103"/>
        <v>400000</v>
      </c>
    </row>
    <row r="370" spans="1:32" hidden="1" x14ac:dyDescent="0.35">
      <c r="A370" s="47" t="str">
        <f>Start!C$9</f>
        <v>Niger (the)</v>
      </c>
      <c r="B370" s="48" t="str">
        <f>VLOOKUP(A370,list!B:C,2,FALSE)</f>
        <v>NER</v>
      </c>
      <c r="C370" s="78">
        <f t="shared" si="97"/>
        <v>44927</v>
      </c>
      <c r="D370" s="36" t="str">
        <f>IF(Start!$B$24="","",Start!$B$24)</f>
        <v/>
      </c>
      <c r="E370" s="36" t="str">
        <f>IFERROR(VLOOKUP(D370,Start!B$15:C$30,2,FALSE),"")</f>
        <v/>
      </c>
      <c r="F370" s="39">
        <f t="shared" si="99"/>
        <v>0</v>
      </c>
      <c r="G370" s="38"/>
      <c r="H370" s="50"/>
      <c r="I370" s="39">
        <f t="shared" si="100"/>
        <v>0</v>
      </c>
      <c r="J370" s="40"/>
      <c r="K370" s="41">
        <f t="shared" si="91"/>
        <v>0</v>
      </c>
      <c r="L370" s="41">
        <f t="shared" si="96"/>
        <v>0</v>
      </c>
      <c r="M370" s="50"/>
      <c r="N370" s="51">
        <f>SUMIFS('Shipments data'!G:G,'Shipments data'!E:E,'Supply Planning Data'!D370,'Shipments data'!A:A,'Supply Planning Data'!A370,'Shipments data'!O:O,'Supply Planning Data'!C370,'Shipments data'!F:F,"Shipped")</f>
        <v>0</v>
      </c>
      <c r="O370" s="52">
        <f>SUMIFS('Shipments data'!G:G,'Shipments data'!E:E,'Supply Planning Data'!D370,'Shipments data'!A:A,'Supply Planning Data'!A370,'Shipments data'!O:O,'Supply Planning Data'!C370,'Shipments data'!F:F,"Planned")</f>
        <v>0</v>
      </c>
      <c r="P370" s="51">
        <f>SUMIFS('Shipments data'!G:G,'Shipments data'!E:E,'Supply Planning Data'!D370,'Shipments data'!A:A,'Supply Planning Data'!A370,'Shipments data'!F:F,"Shipped",'Shipments data'!H:H,"&lt;"&amp;'Supply Planning Data'!C385,'Shipments data'!S:S,"&lt;"&amp;'Supply Planning Data'!C385)</f>
        <v>0</v>
      </c>
      <c r="Q370" s="51">
        <f t="shared" si="98"/>
        <v>0</v>
      </c>
      <c r="R370" s="51">
        <f t="shared" si="101"/>
        <v>0</v>
      </c>
      <c r="S370" s="53"/>
      <c r="T370" s="54">
        <f t="shared" si="92"/>
        <v>0</v>
      </c>
      <c r="U370" s="50"/>
      <c r="V370" s="40"/>
      <c r="W370" s="54">
        <f t="shared" si="93"/>
        <v>0</v>
      </c>
      <c r="X370" s="55"/>
      <c r="Y370" s="54">
        <f t="shared" si="102"/>
        <v>0</v>
      </c>
      <c r="Z370" s="53"/>
      <c r="AA370" s="54">
        <f t="shared" si="94"/>
        <v>0</v>
      </c>
      <c r="AB370" s="50"/>
      <c r="AC370" s="40"/>
      <c r="AD370" s="54">
        <f t="shared" si="95"/>
        <v>0</v>
      </c>
      <c r="AE370" s="55"/>
      <c r="AF370" s="79">
        <f t="shared" si="103"/>
        <v>0</v>
      </c>
    </row>
    <row r="371" spans="1:32" hidden="1" x14ac:dyDescent="0.35">
      <c r="A371" s="47" t="str">
        <f>Start!C$9</f>
        <v>Niger (the)</v>
      </c>
      <c r="B371" s="48" t="str">
        <f>VLOOKUP(A371,list!B:C,2,FALSE)</f>
        <v>NER</v>
      </c>
      <c r="C371" s="78">
        <f t="shared" si="97"/>
        <v>44927</v>
      </c>
      <c r="D371" s="36" t="str">
        <f>IF(Start!$B$25="","",Start!$B$25)</f>
        <v/>
      </c>
      <c r="E371" s="36" t="str">
        <f>IFERROR(VLOOKUP(D371,Start!B$15:C$30,2,FALSE),"")</f>
        <v/>
      </c>
      <c r="F371" s="39">
        <f t="shared" si="99"/>
        <v>0</v>
      </c>
      <c r="G371" s="38"/>
      <c r="H371" s="50"/>
      <c r="I371" s="39">
        <f t="shared" si="100"/>
        <v>0</v>
      </c>
      <c r="J371" s="40"/>
      <c r="K371" s="41">
        <f t="shared" si="91"/>
        <v>0</v>
      </c>
      <c r="L371" s="41">
        <f t="shared" si="96"/>
        <v>0</v>
      </c>
      <c r="M371" s="50"/>
      <c r="N371" s="51">
        <f>SUMIFS('Shipments data'!G:G,'Shipments data'!E:E,'Supply Planning Data'!D371,'Shipments data'!A:A,'Supply Planning Data'!A371,'Shipments data'!O:O,'Supply Planning Data'!C371,'Shipments data'!F:F,"Shipped")</f>
        <v>0</v>
      </c>
      <c r="O371" s="52">
        <f>SUMIFS('Shipments data'!G:G,'Shipments data'!E:E,'Supply Planning Data'!D371,'Shipments data'!A:A,'Supply Planning Data'!A371,'Shipments data'!O:O,'Supply Planning Data'!C371,'Shipments data'!F:F,"Planned")</f>
        <v>0</v>
      </c>
      <c r="P371" s="51">
        <f>SUMIFS('Shipments data'!G:G,'Shipments data'!E:E,'Supply Planning Data'!D371,'Shipments data'!A:A,'Supply Planning Data'!A371,'Shipments data'!F:F,"Shipped",'Shipments data'!H:H,"&lt;"&amp;'Supply Planning Data'!C386,'Shipments data'!S:S,"&lt;"&amp;'Supply Planning Data'!C386)</f>
        <v>0</v>
      </c>
      <c r="Q371" s="51">
        <f t="shared" si="98"/>
        <v>0</v>
      </c>
      <c r="R371" s="51">
        <f t="shared" si="101"/>
        <v>0</v>
      </c>
      <c r="S371" s="53"/>
      <c r="T371" s="54">
        <f t="shared" si="92"/>
        <v>0</v>
      </c>
      <c r="U371" s="50"/>
      <c r="V371" s="40"/>
      <c r="W371" s="54">
        <f t="shared" si="93"/>
        <v>0</v>
      </c>
      <c r="X371" s="55"/>
      <c r="Y371" s="54">
        <f t="shared" si="102"/>
        <v>0</v>
      </c>
      <c r="Z371" s="53"/>
      <c r="AA371" s="54">
        <f t="shared" si="94"/>
        <v>0</v>
      </c>
      <c r="AB371" s="50"/>
      <c r="AC371" s="40"/>
      <c r="AD371" s="54">
        <f t="shared" si="95"/>
        <v>0</v>
      </c>
      <c r="AE371" s="55"/>
      <c r="AF371" s="79">
        <f t="shared" si="103"/>
        <v>0</v>
      </c>
    </row>
    <row r="372" spans="1:32" hidden="1" x14ac:dyDescent="0.35">
      <c r="A372" s="47" t="str">
        <f>Start!C$9</f>
        <v>Niger (the)</v>
      </c>
      <c r="B372" s="48" t="str">
        <f>VLOOKUP(A372,list!B:C,2,FALSE)</f>
        <v>NER</v>
      </c>
      <c r="C372" s="78">
        <f t="shared" si="97"/>
        <v>44927</v>
      </c>
      <c r="D372" s="36" t="str">
        <f>IF(Start!$B$26="","",Start!$B$26)</f>
        <v/>
      </c>
      <c r="E372" s="36" t="str">
        <f>IFERROR(VLOOKUP(D372,Start!B$15:C$30,2,FALSE),"")</f>
        <v/>
      </c>
      <c r="F372" s="39">
        <f t="shared" si="99"/>
        <v>0</v>
      </c>
      <c r="G372" s="38"/>
      <c r="H372" s="50"/>
      <c r="I372" s="39">
        <f t="shared" si="100"/>
        <v>0</v>
      </c>
      <c r="J372" s="40"/>
      <c r="K372" s="41">
        <f t="shared" si="91"/>
        <v>0</v>
      </c>
      <c r="L372" s="41">
        <f t="shared" si="96"/>
        <v>0</v>
      </c>
      <c r="M372" s="50"/>
      <c r="N372" s="51">
        <f>SUMIFS('Shipments data'!G:G,'Shipments data'!E:E,'Supply Planning Data'!D372,'Shipments data'!A:A,'Supply Planning Data'!A372,'Shipments data'!O:O,'Supply Planning Data'!C372,'Shipments data'!F:F,"Shipped")</f>
        <v>0</v>
      </c>
      <c r="O372" s="52">
        <f>SUMIFS('Shipments data'!G:G,'Shipments data'!E:E,'Supply Planning Data'!D372,'Shipments data'!A:A,'Supply Planning Data'!A372,'Shipments data'!O:O,'Supply Planning Data'!C372,'Shipments data'!F:F,"Planned")</f>
        <v>0</v>
      </c>
      <c r="P372" s="51">
        <f>SUMIFS('Shipments data'!G:G,'Shipments data'!E:E,'Supply Planning Data'!D372,'Shipments data'!A:A,'Supply Planning Data'!A372,'Shipments data'!F:F,"Shipped",'Shipments data'!H:H,"&lt;"&amp;'Supply Planning Data'!C387,'Shipments data'!S:S,"&lt;"&amp;'Supply Planning Data'!C387)</f>
        <v>0</v>
      </c>
      <c r="Q372" s="51">
        <f t="shared" si="98"/>
        <v>0</v>
      </c>
      <c r="R372" s="51">
        <f t="shared" si="101"/>
        <v>0</v>
      </c>
      <c r="S372" s="53"/>
      <c r="T372" s="54">
        <f t="shared" si="92"/>
        <v>0</v>
      </c>
      <c r="U372" s="50"/>
      <c r="V372" s="40"/>
      <c r="W372" s="54">
        <f t="shared" si="93"/>
        <v>0</v>
      </c>
      <c r="X372" s="55"/>
      <c r="Y372" s="54">
        <f t="shared" si="102"/>
        <v>0</v>
      </c>
      <c r="Z372" s="53"/>
      <c r="AA372" s="54">
        <f t="shared" si="94"/>
        <v>0</v>
      </c>
      <c r="AB372" s="50"/>
      <c r="AC372" s="40"/>
      <c r="AD372" s="54">
        <f t="shared" si="95"/>
        <v>0</v>
      </c>
      <c r="AE372" s="55"/>
      <c r="AF372" s="79">
        <f t="shared" si="103"/>
        <v>0</v>
      </c>
    </row>
    <row r="373" spans="1:32" hidden="1" x14ac:dyDescent="0.35">
      <c r="A373" s="47" t="str">
        <f>Start!C$9</f>
        <v>Niger (the)</v>
      </c>
      <c r="B373" s="48" t="str">
        <f>VLOOKUP(A373,list!B:C,2,FALSE)</f>
        <v>NER</v>
      </c>
      <c r="C373" s="78">
        <f t="shared" si="97"/>
        <v>44927</v>
      </c>
      <c r="D373" s="36" t="str">
        <f>IF(Start!$B$27="","",Start!$B$27)</f>
        <v/>
      </c>
      <c r="E373" s="36" t="str">
        <f>IFERROR(VLOOKUP(D373,Start!B$15:C$30,2,FALSE),"")</f>
        <v/>
      </c>
      <c r="F373" s="39">
        <f t="shared" si="99"/>
        <v>0</v>
      </c>
      <c r="G373" s="38"/>
      <c r="H373" s="50"/>
      <c r="I373" s="39">
        <f t="shared" si="100"/>
        <v>0</v>
      </c>
      <c r="J373" s="40"/>
      <c r="K373" s="41">
        <f t="shared" si="91"/>
        <v>0</v>
      </c>
      <c r="L373" s="41">
        <f t="shared" si="96"/>
        <v>0</v>
      </c>
      <c r="M373" s="50"/>
      <c r="N373" s="51">
        <f>SUMIFS('Shipments data'!G:G,'Shipments data'!E:E,'Supply Planning Data'!D373,'Shipments data'!A:A,'Supply Planning Data'!A373,'Shipments data'!O:O,'Supply Planning Data'!C373,'Shipments data'!F:F,"Shipped")</f>
        <v>0</v>
      </c>
      <c r="O373" s="52">
        <f>SUMIFS('Shipments data'!G:G,'Shipments data'!E:E,'Supply Planning Data'!D373,'Shipments data'!A:A,'Supply Planning Data'!A373,'Shipments data'!O:O,'Supply Planning Data'!C373,'Shipments data'!F:F,"Planned")</f>
        <v>0</v>
      </c>
      <c r="P373" s="51">
        <f>SUMIFS('Shipments data'!G:G,'Shipments data'!E:E,'Supply Planning Data'!D373,'Shipments data'!A:A,'Supply Planning Data'!A373,'Shipments data'!F:F,"Shipped",'Shipments data'!H:H,"&lt;"&amp;'Supply Planning Data'!C388,'Shipments data'!S:S,"&lt;"&amp;'Supply Planning Data'!C388)</f>
        <v>0</v>
      </c>
      <c r="Q373" s="51">
        <f t="shared" si="98"/>
        <v>0</v>
      </c>
      <c r="R373" s="51">
        <f t="shared" si="101"/>
        <v>0</v>
      </c>
      <c r="S373" s="53"/>
      <c r="T373" s="54">
        <f t="shared" si="92"/>
        <v>0</v>
      </c>
      <c r="U373" s="50"/>
      <c r="V373" s="40"/>
      <c r="W373" s="54">
        <f t="shared" si="93"/>
        <v>0</v>
      </c>
      <c r="X373" s="55"/>
      <c r="Y373" s="54">
        <f t="shared" si="102"/>
        <v>0</v>
      </c>
      <c r="Z373" s="53"/>
      <c r="AA373" s="54">
        <f t="shared" si="94"/>
        <v>0</v>
      </c>
      <c r="AB373" s="50"/>
      <c r="AC373" s="40"/>
      <c r="AD373" s="54">
        <f t="shared" si="95"/>
        <v>0</v>
      </c>
      <c r="AE373" s="55"/>
      <c r="AF373" s="79">
        <f t="shared" si="103"/>
        <v>0</v>
      </c>
    </row>
    <row r="374" spans="1:32" hidden="1" x14ac:dyDescent="0.35">
      <c r="A374" s="47" t="str">
        <f>Start!C$9</f>
        <v>Niger (the)</v>
      </c>
      <c r="B374" s="48" t="str">
        <f>VLOOKUP(A374,list!B:C,2,FALSE)</f>
        <v>NER</v>
      </c>
      <c r="C374" s="78">
        <f t="shared" si="97"/>
        <v>44927</v>
      </c>
      <c r="D374" s="36" t="str">
        <f>IF(Start!$B$28="","",Start!$B$28)</f>
        <v/>
      </c>
      <c r="E374" s="36" t="str">
        <f>IFERROR(VLOOKUP(D374,Start!B$15:C$30,2,FALSE),"")</f>
        <v/>
      </c>
      <c r="F374" s="39">
        <f t="shared" si="99"/>
        <v>0</v>
      </c>
      <c r="G374" s="38"/>
      <c r="H374" s="50"/>
      <c r="I374" s="39">
        <f t="shared" si="100"/>
        <v>0</v>
      </c>
      <c r="J374" s="40"/>
      <c r="K374" s="41">
        <f t="shared" si="91"/>
        <v>0</v>
      </c>
      <c r="L374" s="41">
        <f t="shared" si="96"/>
        <v>0</v>
      </c>
      <c r="M374" s="50"/>
      <c r="N374" s="51">
        <f>SUMIFS('Shipments data'!G:G,'Shipments data'!E:E,'Supply Planning Data'!D374,'Shipments data'!A:A,'Supply Planning Data'!A374,'Shipments data'!O:O,'Supply Planning Data'!C374,'Shipments data'!F:F,"Shipped")</f>
        <v>0</v>
      </c>
      <c r="O374" s="52">
        <f>SUMIFS('Shipments data'!G:G,'Shipments data'!E:E,'Supply Planning Data'!D374,'Shipments data'!A:A,'Supply Planning Data'!A374,'Shipments data'!O:O,'Supply Planning Data'!C374,'Shipments data'!F:F,"Planned")</f>
        <v>0</v>
      </c>
      <c r="P374" s="51">
        <f>SUMIFS('Shipments data'!G:G,'Shipments data'!E:E,'Supply Planning Data'!D374,'Shipments data'!A:A,'Supply Planning Data'!A374,'Shipments data'!F:F,"Shipped",'Shipments data'!H:H,"&lt;"&amp;'Supply Planning Data'!C389,'Shipments data'!S:S,"&lt;"&amp;'Supply Planning Data'!C389)</f>
        <v>0</v>
      </c>
      <c r="Q374" s="51">
        <f t="shared" si="98"/>
        <v>0</v>
      </c>
      <c r="R374" s="51">
        <f t="shared" si="101"/>
        <v>0</v>
      </c>
      <c r="S374" s="53"/>
      <c r="T374" s="54">
        <f t="shared" si="92"/>
        <v>0</v>
      </c>
      <c r="U374" s="50"/>
      <c r="V374" s="40"/>
      <c r="W374" s="54">
        <f t="shared" si="93"/>
        <v>0</v>
      </c>
      <c r="X374" s="55"/>
      <c r="Y374" s="54">
        <f t="shared" si="102"/>
        <v>0</v>
      </c>
      <c r="Z374" s="53"/>
      <c r="AA374" s="54">
        <f t="shared" si="94"/>
        <v>0</v>
      </c>
      <c r="AB374" s="50"/>
      <c r="AC374" s="40"/>
      <c r="AD374" s="54">
        <f t="shared" si="95"/>
        <v>0</v>
      </c>
      <c r="AE374" s="55"/>
      <c r="AF374" s="79">
        <f t="shared" si="103"/>
        <v>0</v>
      </c>
    </row>
    <row r="375" spans="1:32" hidden="1" x14ac:dyDescent="0.35">
      <c r="A375" s="47" t="str">
        <f>Start!C$9</f>
        <v>Niger (the)</v>
      </c>
      <c r="B375" s="48" t="str">
        <f>VLOOKUP(A375,list!B:C,2,FALSE)</f>
        <v>NER</v>
      </c>
      <c r="C375" s="78">
        <f t="shared" si="97"/>
        <v>44927</v>
      </c>
      <c r="D375" s="36" t="str">
        <f>IF(Start!$B$29="","",Start!$B$29)</f>
        <v/>
      </c>
      <c r="E375" s="36" t="str">
        <f>IFERROR(VLOOKUP(D375,Start!B$15:C$30,2,FALSE),"")</f>
        <v/>
      </c>
      <c r="F375" s="39">
        <f t="shared" si="99"/>
        <v>0</v>
      </c>
      <c r="G375" s="38"/>
      <c r="H375" s="50"/>
      <c r="I375" s="39">
        <f t="shared" si="100"/>
        <v>0</v>
      </c>
      <c r="J375" s="40"/>
      <c r="K375" s="41">
        <f t="shared" si="91"/>
        <v>0</v>
      </c>
      <c r="L375" s="41">
        <f t="shared" si="96"/>
        <v>0</v>
      </c>
      <c r="M375" s="50"/>
      <c r="N375" s="51">
        <f>SUMIFS('Shipments data'!G:G,'Shipments data'!E:E,'Supply Planning Data'!D375,'Shipments data'!A:A,'Supply Planning Data'!A375,'Shipments data'!O:O,'Supply Planning Data'!C375,'Shipments data'!F:F,"Shipped")</f>
        <v>0</v>
      </c>
      <c r="O375" s="52">
        <f>SUMIFS('Shipments data'!G:G,'Shipments data'!E:E,'Supply Planning Data'!D375,'Shipments data'!A:A,'Supply Planning Data'!A375,'Shipments data'!O:O,'Supply Planning Data'!C375,'Shipments data'!F:F,"Planned")</f>
        <v>0</v>
      </c>
      <c r="P375" s="51">
        <f>SUMIFS('Shipments data'!G:G,'Shipments data'!E:E,'Supply Planning Data'!D375,'Shipments data'!A:A,'Supply Planning Data'!A375,'Shipments data'!F:F,"Shipped",'Shipments data'!H:H,"&lt;"&amp;'Supply Planning Data'!C390,'Shipments data'!S:S,"&lt;"&amp;'Supply Planning Data'!C390)</f>
        <v>0</v>
      </c>
      <c r="Q375" s="51">
        <f t="shared" si="98"/>
        <v>0</v>
      </c>
      <c r="R375" s="51">
        <f t="shared" si="101"/>
        <v>0</v>
      </c>
      <c r="S375" s="53"/>
      <c r="T375" s="54">
        <f t="shared" si="92"/>
        <v>0</v>
      </c>
      <c r="U375" s="50"/>
      <c r="V375" s="40"/>
      <c r="W375" s="54">
        <f t="shared" si="93"/>
        <v>0</v>
      </c>
      <c r="X375" s="55"/>
      <c r="Y375" s="54">
        <f t="shared" si="102"/>
        <v>0</v>
      </c>
      <c r="Z375" s="53"/>
      <c r="AA375" s="54">
        <f t="shared" si="94"/>
        <v>0</v>
      </c>
      <c r="AB375" s="50"/>
      <c r="AC375" s="40"/>
      <c r="AD375" s="54">
        <f t="shared" si="95"/>
        <v>0</v>
      </c>
      <c r="AE375" s="55"/>
      <c r="AF375" s="79">
        <f t="shared" si="103"/>
        <v>0</v>
      </c>
    </row>
    <row r="376" spans="1:32" hidden="1" x14ac:dyDescent="0.35">
      <c r="A376" s="47" t="str">
        <f>Start!C$9</f>
        <v>Niger (the)</v>
      </c>
      <c r="B376" s="56" t="str">
        <f>VLOOKUP(A376,list!B:C,2,FALSE)</f>
        <v>NER</v>
      </c>
      <c r="C376" s="78">
        <f t="shared" si="97"/>
        <v>44927</v>
      </c>
      <c r="D376" s="36" t="str">
        <f>IF(Start!$B$30="","",Start!$B$30)</f>
        <v/>
      </c>
      <c r="E376" s="36" t="str">
        <f>IFERROR(VLOOKUP(D376,Start!B$15:C$30,2,FALSE),"")</f>
        <v/>
      </c>
      <c r="F376" s="39">
        <f t="shared" si="99"/>
        <v>0</v>
      </c>
      <c r="G376" s="38"/>
      <c r="H376" s="50"/>
      <c r="I376" s="39">
        <f t="shared" si="100"/>
        <v>0</v>
      </c>
      <c r="J376" s="40"/>
      <c r="K376" s="41">
        <f t="shared" si="91"/>
        <v>0</v>
      </c>
      <c r="L376" s="41">
        <f t="shared" si="96"/>
        <v>0</v>
      </c>
      <c r="M376" s="50"/>
      <c r="N376" s="51">
        <f>SUMIFS('Shipments data'!G:G,'Shipments data'!E:E,'Supply Planning Data'!D376,'Shipments data'!A:A,'Supply Planning Data'!A376,'Shipments data'!O:O,'Supply Planning Data'!C376,'Shipments data'!F:F,"Shipped")</f>
        <v>0</v>
      </c>
      <c r="O376" s="52">
        <f>SUMIFS('Shipments data'!G:G,'Shipments data'!E:E,'Supply Planning Data'!D376,'Shipments data'!A:A,'Supply Planning Data'!A376,'Shipments data'!O:O,'Supply Planning Data'!C376,'Shipments data'!F:F,"Planned")</f>
        <v>0</v>
      </c>
      <c r="P376" s="51">
        <f>SUMIFS('Shipments data'!G:G,'Shipments data'!E:E,'Supply Planning Data'!D376,'Shipments data'!A:A,'Supply Planning Data'!A376,'Shipments data'!F:F,"Shipped",'Shipments data'!H:H,"&lt;"&amp;'Supply Planning Data'!C391,'Shipments data'!S:S,"&lt;"&amp;'Supply Planning Data'!C391)</f>
        <v>0</v>
      </c>
      <c r="Q376" s="51">
        <f t="shared" si="98"/>
        <v>0</v>
      </c>
      <c r="R376" s="51">
        <f t="shared" si="101"/>
        <v>0</v>
      </c>
      <c r="S376" s="53"/>
      <c r="T376" s="54">
        <f t="shared" si="92"/>
        <v>0</v>
      </c>
      <c r="U376" s="50"/>
      <c r="V376" s="40"/>
      <c r="W376" s="54">
        <f t="shared" si="93"/>
        <v>0</v>
      </c>
      <c r="X376" s="55"/>
      <c r="Y376" s="54">
        <f t="shared" si="102"/>
        <v>0</v>
      </c>
      <c r="Z376" s="53"/>
      <c r="AA376" s="54">
        <f t="shared" si="94"/>
        <v>0</v>
      </c>
      <c r="AB376" s="50"/>
      <c r="AC376" s="40"/>
      <c r="AD376" s="54">
        <f t="shared" si="95"/>
        <v>0</v>
      </c>
      <c r="AE376" s="55"/>
      <c r="AF376" s="79">
        <f t="shared" si="103"/>
        <v>0</v>
      </c>
    </row>
    <row r="377" spans="1:32" x14ac:dyDescent="0.35">
      <c r="A377" s="58" t="str">
        <f>Start!C$9</f>
        <v>Niger (the)</v>
      </c>
      <c r="B377" s="59" t="str">
        <f>VLOOKUP(A377,list!B:C,2,FALSE)</f>
        <v>NER</v>
      </c>
      <c r="C377" s="60">
        <f t="shared" si="97"/>
        <v>44958</v>
      </c>
      <c r="D377" s="59" t="str">
        <f>IF(Start!$B$16="","",Start!$B$16)</f>
        <v>Pfizer</v>
      </c>
      <c r="E377" s="59" t="str">
        <f>IFERROR(VLOOKUP(D377,Start!B$15:C$30,2,FALSE),"")</f>
        <v>Yes</v>
      </c>
      <c r="F377" s="62">
        <f t="shared" si="99"/>
        <v>0</v>
      </c>
      <c r="G377" s="61">
        <v>108347.05943388396</v>
      </c>
      <c r="H377" s="61">
        <v>19059.6975157583</v>
      </c>
      <c r="I377" s="62">
        <f t="shared" si="100"/>
        <v>127406.75694964227</v>
      </c>
      <c r="J377" s="63"/>
      <c r="K377" s="64">
        <f t="shared" si="91"/>
        <v>0</v>
      </c>
      <c r="L377" s="64">
        <f t="shared" si="96"/>
        <v>127406.75694964227</v>
      </c>
      <c r="M377" s="61"/>
      <c r="N377" s="64">
        <f>SUMIFS('Shipments data'!G:G,'Shipments data'!E:E,'Supply Planning Data'!D377,'Shipments data'!A:A,'Supply Planning Data'!A377,'Shipments data'!O:O,'Supply Planning Data'!C377,'Shipments data'!F:F,"Shipped")</f>
        <v>0</v>
      </c>
      <c r="O377" s="65">
        <f>SUMIFS('Shipments data'!G:G,'Shipments data'!E:E,'Supply Planning Data'!D377,'Shipments data'!A:A,'Supply Planning Data'!A377,'Shipments data'!O:O,'Supply Planning Data'!C377,'Shipments data'!F:F,"Planned")</f>
        <v>0</v>
      </c>
      <c r="P377" s="64">
        <f>SUMIFS('Shipments data'!G:G,'Shipments data'!E:E,'Supply Planning Data'!D377,'Shipments data'!A:A,'Supply Planning Data'!A377,'Shipments data'!F:F,"Shipped",'Shipments data'!H:H,"&lt;"&amp;'Supply Planning Data'!C392,'Shipments data'!S:S,"&lt;"&amp;'Supply Planning Data'!C392)</f>
        <v>0</v>
      </c>
      <c r="Q377" s="64">
        <f t="shared" si="98"/>
        <v>0</v>
      </c>
      <c r="R377" s="64">
        <f t="shared" si="101"/>
        <v>0</v>
      </c>
      <c r="S377" s="66"/>
      <c r="T377" s="62">
        <f t="shared" si="92"/>
        <v>200000</v>
      </c>
      <c r="U377" s="61"/>
      <c r="V377" s="63"/>
      <c r="W377" s="62">
        <f t="shared" si="93"/>
        <v>0</v>
      </c>
      <c r="X377" s="67"/>
      <c r="Y377" s="62">
        <f t="shared" si="102"/>
        <v>200000</v>
      </c>
      <c r="Z377" s="66"/>
      <c r="AA377" s="62">
        <f t="shared" si="94"/>
        <v>200000</v>
      </c>
      <c r="AB377" s="61"/>
      <c r="AC377" s="63"/>
      <c r="AD377" s="62">
        <f t="shared" si="95"/>
        <v>0</v>
      </c>
      <c r="AE377" s="67"/>
      <c r="AF377" s="68">
        <f t="shared" si="103"/>
        <v>200000</v>
      </c>
    </row>
    <row r="378" spans="1:32" x14ac:dyDescent="0.35">
      <c r="A378" s="58" t="str">
        <f>Start!C$9</f>
        <v>Niger (the)</v>
      </c>
      <c r="B378" s="69" t="str">
        <f>VLOOKUP(A378,list!B:C,2,FALSE)</f>
        <v>NER</v>
      </c>
      <c r="C378" s="60">
        <f t="shared" si="97"/>
        <v>44958</v>
      </c>
      <c r="D378" s="69" t="str">
        <f>IF(Start!$B$17="","",Start!$B$17)</f>
        <v>Moderna</v>
      </c>
      <c r="E378" s="69" t="str">
        <f>IFERROR(VLOOKUP(D378,Start!B$15:C$30,2,FALSE),"")</f>
        <v>Yes</v>
      </c>
      <c r="F378" s="62">
        <f t="shared" si="99"/>
        <v>0</v>
      </c>
      <c r="G378" s="61">
        <v>130016.47132066068</v>
      </c>
      <c r="H378" s="61">
        <v>19091.2305524658</v>
      </c>
      <c r="I378" s="62">
        <f t="shared" si="100"/>
        <v>149107.7018731265</v>
      </c>
      <c r="J378" s="63"/>
      <c r="K378" s="64">
        <f t="shared" si="91"/>
        <v>0</v>
      </c>
      <c r="L378" s="64">
        <f t="shared" si="96"/>
        <v>149107.7018731265</v>
      </c>
      <c r="M378" s="71"/>
      <c r="N378" s="70">
        <f>SUMIFS('Shipments data'!G:G,'Shipments data'!E:E,'Supply Planning Data'!D378,'Shipments data'!A:A,'Supply Planning Data'!A378,'Shipments data'!O:O,'Supply Planning Data'!C378,'Shipments data'!F:F,"Shipped")</f>
        <v>0</v>
      </c>
      <c r="O378" s="72">
        <f>SUMIFS('Shipments data'!G:G,'Shipments data'!E:E,'Supply Planning Data'!D378,'Shipments data'!A:A,'Supply Planning Data'!A378,'Shipments data'!O:O,'Supply Planning Data'!C378,'Shipments data'!F:F,"Planned")</f>
        <v>0</v>
      </c>
      <c r="P378" s="70">
        <f>SUMIFS('Shipments data'!G:G,'Shipments data'!E:E,'Supply Planning Data'!D378,'Shipments data'!A:A,'Supply Planning Data'!A378,'Shipments data'!F:F,"Shipped",'Shipments data'!H:H,"&lt;"&amp;'Supply Planning Data'!C393,'Shipments data'!S:S,"&lt;"&amp;'Supply Planning Data'!C393)</f>
        <v>0</v>
      </c>
      <c r="Q378" s="70">
        <f t="shared" si="98"/>
        <v>0</v>
      </c>
      <c r="R378" s="70">
        <f t="shared" si="101"/>
        <v>0</v>
      </c>
      <c r="S378" s="53"/>
      <c r="T378" s="73">
        <f t="shared" si="92"/>
        <v>300000</v>
      </c>
      <c r="U378" s="71"/>
      <c r="V378" s="63"/>
      <c r="W378" s="73">
        <f t="shared" si="93"/>
        <v>0</v>
      </c>
      <c r="X378" s="74"/>
      <c r="Y378" s="73">
        <f t="shared" si="102"/>
        <v>300000</v>
      </c>
      <c r="Z378" s="53"/>
      <c r="AA378" s="73">
        <f t="shared" si="94"/>
        <v>300000</v>
      </c>
      <c r="AB378" s="71"/>
      <c r="AC378" s="63"/>
      <c r="AD378" s="73">
        <f t="shared" si="95"/>
        <v>0</v>
      </c>
      <c r="AE378" s="74"/>
      <c r="AF378" s="75">
        <f t="shared" si="103"/>
        <v>300000</v>
      </c>
    </row>
    <row r="379" spans="1:32" x14ac:dyDescent="0.35">
      <c r="A379" s="58" t="str">
        <f>Start!C$9</f>
        <v>Niger (the)</v>
      </c>
      <c r="B379" s="69" t="str">
        <f>VLOOKUP(A379,list!B:C,2,FALSE)</f>
        <v>NER</v>
      </c>
      <c r="C379" s="60">
        <f t="shared" si="97"/>
        <v>44958</v>
      </c>
      <c r="D379" s="59" t="str">
        <f>IF(Start!$B$18="","",Start!$B$18)</f>
        <v>AstraZeneca</v>
      </c>
      <c r="E379" s="59" t="str">
        <f>IFERROR(VLOOKUP(D379,Start!B$15:C$30,2,FALSE),"")</f>
        <v>Yes</v>
      </c>
      <c r="F379" s="62">
        <f t="shared" si="99"/>
        <v>0</v>
      </c>
      <c r="G379" s="61">
        <v>151685.88320743747</v>
      </c>
      <c r="H379" s="61">
        <v>19122.763589173199</v>
      </c>
      <c r="I379" s="62">
        <f t="shared" si="100"/>
        <v>170808.64679661067</v>
      </c>
      <c r="J379" s="63"/>
      <c r="K379" s="64">
        <f t="shared" si="91"/>
        <v>0</v>
      </c>
      <c r="L379" s="64">
        <f t="shared" si="96"/>
        <v>170808.64679661067</v>
      </c>
      <c r="M379" s="71"/>
      <c r="N379" s="70">
        <f>SUMIFS('Shipments data'!G:G,'Shipments data'!E:E,'Supply Planning Data'!D379,'Shipments data'!A:A,'Supply Planning Data'!A379,'Shipments data'!O:O,'Supply Planning Data'!C379,'Shipments data'!F:F,"Shipped")</f>
        <v>0</v>
      </c>
      <c r="O379" s="72">
        <f>SUMIFS('Shipments data'!G:G,'Shipments data'!E:E,'Supply Planning Data'!D379,'Shipments data'!A:A,'Supply Planning Data'!A379,'Shipments data'!O:O,'Supply Planning Data'!C379,'Shipments data'!F:F,"Planned")</f>
        <v>0</v>
      </c>
      <c r="P379" s="70">
        <f>SUMIFS('Shipments data'!G:G,'Shipments data'!E:E,'Supply Planning Data'!D379,'Shipments data'!A:A,'Supply Planning Data'!A379,'Shipments data'!F:F,"Shipped",'Shipments data'!H:H,"&lt;"&amp;'Supply Planning Data'!C394,'Shipments data'!S:S,"&lt;"&amp;'Supply Planning Data'!C394)</f>
        <v>631600</v>
      </c>
      <c r="Q379" s="70">
        <f t="shared" si="98"/>
        <v>0</v>
      </c>
      <c r="R379" s="70">
        <f t="shared" si="101"/>
        <v>0</v>
      </c>
      <c r="S379" s="53"/>
      <c r="T379" s="73">
        <f t="shared" si="92"/>
        <v>400000</v>
      </c>
      <c r="U379" s="71"/>
      <c r="V379" s="63"/>
      <c r="W379" s="73">
        <f t="shared" si="93"/>
        <v>0</v>
      </c>
      <c r="X379" s="74"/>
      <c r="Y379" s="73">
        <f t="shared" si="102"/>
        <v>400000</v>
      </c>
      <c r="Z379" s="53"/>
      <c r="AA379" s="73">
        <f t="shared" si="94"/>
        <v>400000</v>
      </c>
      <c r="AB379" s="71"/>
      <c r="AC379" s="63"/>
      <c r="AD379" s="73">
        <f t="shared" si="95"/>
        <v>0</v>
      </c>
      <c r="AE379" s="74"/>
      <c r="AF379" s="75">
        <f t="shared" si="103"/>
        <v>400000</v>
      </c>
    </row>
    <row r="380" spans="1:32" x14ac:dyDescent="0.35">
      <c r="A380" s="58" t="str">
        <f>Start!C$9</f>
        <v>Niger (the)</v>
      </c>
      <c r="B380" s="69" t="str">
        <f>VLOOKUP(A380,list!B:C,2,FALSE)</f>
        <v>NER</v>
      </c>
      <c r="C380" s="60">
        <f t="shared" si="97"/>
        <v>44958</v>
      </c>
      <c r="D380" s="69" t="str">
        <f>IF(Start!$B$19="","",Start!$B$19)</f>
        <v>J&amp;J</v>
      </c>
      <c r="E380" s="69" t="str">
        <f>IFERROR(VLOOKUP(D380,Start!B$15:C$30,2,FALSE),"")</f>
        <v>Yes</v>
      </c>
      <c r="F380" s="62">
        <f t="shared" si="99"/>
        <v>0</v>
      </c>
      <c r="G380" s="61">
        <v>151685.88320743747</v>
      </c>
      <c r="H380" s="61">
        <v>19154.296625880699</v>
      </c>
      <c r="I380" s="62">
        <f t="shared" si="100"/>
        <v>170840.17983331817</v>
      </c>
      <c r="J380" s="63"/>
      <c r="K380" s="64">
        <f t="shared" si="91"/>
        <v>0</v>
      </c>
      <c r="L380" s="64">
        <f t="shared" si="96"/>
        <v>170840.17983331817</v>
      </c>
      <c r="M380" s="71"/>
      <c r="N380" s="70">
        <f>SUMIFS('Shipments data'!G:G,'Shipments data'!E:E,'Supply Planning Data'!D380,'Shipments data'!A:A,'Supply Planning Data'!A380,'Shipments data'!O:O,'Supply Planning Data'!C380,'Shipments data'!F:F,"Shipped")</f>
        <v>0</v>
      </c>
      <c r="O380" s="72">
        <f>SUMIFS('Shipments data'!G:G,'Shipments data'!E:E,'Supply Planning Data'!D380,'Shipments data'!A:A,'Supply Planning Data'!A380,'Shipments data'!O:O,'Supply Planning Data'!C380,'Shipments data'!F:F,"Planned")</f>
        <v>0</v>
      </c>
      <c r="P380" s="70">
        <f>SUMIFS('Shipments data'!G:G,'Shipments data'!E:E,'Supply Planning Data'!D380,'Shipments data'!A:A,'Supply Planning Data'!A380,'Shipments data'!F:F,"Shipped",'Shipments data'!H:H,"&lt;"&amp;'Supply Planning Data'!C395,'Shipments data'!S:S,"&lt;"&amp;'Supply Planning Data'!C395)</f>
        <v>302400</v>
      </c>
      <c r="Q380" s="70">
        <f t="shared" si="98"/>
        <v>0</v>
      </c>
      <c r="R380" s="70">
        <f t="shared" si="101"/>
        <v>0</v>
      </c>
      <c r="S380" s="53"/>
      <c r="T380" s="73">
        <f t="shared" si="92"/>
        <v>400000</v>
      </c>
      <c r="U380" s="71"/>
      <c r="V380" s="63"/>
      <c r="W380" s="73">
        <f t="shared" si="93"/>
        <v>0</v>
      </c>
      <c r="X380" s="74"/>
      <c r="Y380" s="73">
        <f t="shared" si="102"/>
        <v>400000</v>
      </c>
      <c r="Z380" s="53"/>
      <c r="AA380" s="73">
        <f t="shared" si="94"/>
        <v>400000</v>
      </c>
      <c r="AB380" s="71"/>
      <c r="AC380" s="63"/>
      <c r="AD380" s="73">
        <f t="shared" si="95"/>
        <v>0</v>
      </c>
      <c r="AE380" s="74"/>
      <c r="AF380" s="75">
        <f t="shared" si="103"/>
        <v>400000</v>
      </c>
    </row>
    <row r="381" spans="1:32" x14ac:dyDescent="0.35">
      <c r="A381" s="58" t="str">
        <f>Start!C$9</f>
        <v>Niger (the)</v>
      </c>
      <c r="B381" s="69" t="str">
        <f>VLOOKUP(A381,list!B:C,2,FALSE)</f>
        <v>NER</v>
      </c>
      <c r="C381" s="60">
        <f t="shared" si="97"/>
        <v>44958</v>
      </c>
      <c r="D381" s="59" t="str">
        <f>IF(Start!$B$20="","",Start!$B$20)</f>
        <v>Sinopharm</v>
      </c>
      <c r="E381" s="59" t="str">
        <f>IFERROR(VLOOKUP(D381,Start!B$15:C$30,2,FALSE),"")</f>
        <v>Yes</v>
      </c>
      <c r="F381" s="62">
        <f t="shared" si="99"/>
        <v>0</v>
      </c>
      <c r="G381" s="61">
        <v>151685.88320743747</v>
      </c>
      <c r="H381" s="61">
        <v>19185.829662588101</v>
      </c>
      <c r="I381" s="62">
        <f t="shared" si="100"/>
        <v>170871.71287002557</v>
      </c>
      <c r="J381" s="63"/>
      <c r="K381" s="64">
        <f t="shared" si="91"/>
        <v>0</v>
      </c>
      <c r="L381" s="64">
        <f t="shared" si="96"/>
        <v>170871.71287002557</v>
      </c>
      <c r="M381" s="71"/>
      <c r="N381" s="70">
        <f>SUMIFS('Shipments data'!G:G,'Shipments data'!E:E,'Supply Planning Data'!D381,'Shipments data'!A:A,'Supply Planning Data'!A381,'Shipments data'!O:O,'Supply Planning Data'!C381,'Shipments data'!F:F,"Shipped")</f>
        <v>0</v>
      </c>
      <c r="O381" s="72">
        <f>SUMIFS('Shipments data'!G:G,'Shipments data'!E:E,'Supply Planning Data'!D381,'Shipments data'!A:A,'Supply Planning Data'!A381,'Shipments data'!O:O,'Supply Planning Data'!C381,'Shipments data'!F:F,"Planned")</f>
        <v>0</v>
      </c>
      <c r="P381" s="70">
        <f>SUMIFS('Shipments data'!G:G,'Shipments data'!E:E,'Supply Planning Data'!D381,'Shipments data'!A:A,'Supply Planning Data'!A381,'Shipments data'!F:F,"Shipped",'Shipments data'!H:H,"&lt;"&amp;'Supply Planning Data'!C396,'Shipments data'!S:S,"&lt;"&amp;'Supply Planning Data'!C396)</f>
        <v>361202</v>
      </c>
      <c r="Q381" s="70">
        <f t="shared" si="98"/>
        <v>361202</v>
      </c>
      <c r="R381" s="70">
        <f t="shared" si="101"/>
        <v>0</v>
      </c>
      <c r="S381" s="53"/>
      <c r="T381" s="73">
        <f t="shared" si="92"/>
        <v>400000</v>
      </c>
      <c r="U381" s="71"/>
      <c r="V381" s="63"/>
      <c r="W381" s="73">
        <f t="shared" si="93"/>
        <v>0</v>
      </c>
      <c r="X381" s="74"/>
      <c r="Y381" s="73">
        <f t="shared" si="102"/>
        <v>400000</v>
      </c>
      <c r="Z381" s="53"/>
      <c r="AA381" s="73">
        <f t="shared" si="94"/>
        <v>400000</v>
      </c>
      <c r="AB381" s="71"/>
      <c r="AC381" s="63"/>
      <c r="AD381" s="73">
        <f t="shared" si="95"/>
        <v>0</v>
      </c>
      <c r="AE381" s="74"/>
      <c r="AF381" s="75">
        <f t="shared" si="103"/>
        <v>400000</v>
      </c>
    </row>
    <row r="382" spans="1:32" x14ac:dyDescent="0.35">
      <c r="A382" s="58" t="str">
        <f>Start!C$9</f>
        <v>Niger (the)</v>
      </c>
      <c r="B382" s="69" t="str">
        <f>VLOOKUP(A382,list!B:C,2,FALSE)</f>
        <v>NER</v>
      </c>
      <c r="C382" s="60">
        <f t="shared" si="97"/>
        <v>44958</v>
      </c>
      <c r="D382" s="69" t="str">
        <f>IF(Start!$B$21="","",Start!$B$21)</f>
        <v>Sinovac</v>
      </c>
      <c r="E382" s="69" t="str">
        <f>IFERROR(VLOOKUP(D382,Start!B$15:C$30,2,FALSE),"")</f>
        <v>Yes</v>
      </c>
      <c r="F382" s="62">
        <f t="shared" si="99"/>
        <v>0</v>
      </c>
      <c r="G382" s="61">
        <v>151685.88320743747</v>
      </c>
      <c r="H382" s="61">
        <v>19217.362699295601</v>
      </c>
      <c r="I382" s="62">
        <f t="shared" si="100"/>
        <v>170903.24590673306</v>
      </c>
      <c r="J382" s="63"/>
      <c r="K382" s="64">
        <f t="shared" si="91"/>
        <v>0</v>
      </c>
      <c r="L382" s="64">
        <f t="shared" si="96"/>
        <v>170903.24590673306</v>
      </c>
      <c r="M382" s="71"/>
      <c r="N382" s="70">
        <f>SUMIFS('Shipments data'!G:G,'Shipments data'!E:E,'Supply Planning Data'!D382,'Shipments data'!A:A,'Supply Planning Data'!A382,'Shipments data'!O:O,'Supply Planning Data'!C382,'Shipments data'!F:F,"Shipped")</f>
        <v>0</v>
      </c>
      <c r="O382" s="72">
        <f>SUMIFS('Shipments data'!G:G,'Shipments data'!E:E,'Supply Planning Data'!D382,'Shipments data'!A:A,'Supply Planning Data'!A382,'Shipments data'!O:O,'Supply Planning Data'!C382,'Shipments data'!F:F,"Planned")</f>
        <v>0</v>
      </c>
      <c r="P382" s="70">
        <f>SUMIFS('Shipments data'!G:G,'Shipments data'!E:E,'Supply Planning Data'!D382,'Shipments data'!A:A,'Supply Planning Data'!A382,'Shipments data'!F:F,"Shipped",'Shipments data'!H:H,"&lt;"&amp;'Supply Planning Data'!C397,'Shipments data'!S:S,"&lt;"&amp;'Supply Planning Data'!C397)</f>
        <v>0</v>
      </c>
      <c r="Q382" s="70">
        <f t="shared" si="98"/>
        <v>0</v>
      </c>
      <c r="R382" s="70">
        <f t="shared" si="101"/>
        <v>0</v>
      </c>
      <c r="S382" s="53"/>
      <c r="T382" s="73">
        <f t="shared" si="92"/>
        <v>400000</v>
      </c>
      <c r="U382" s="71"/>
      <c r="V382" s="63"/>
      <c r="W382" s="73">
        <f t="shared" si="93"/>
        <v>0</v>
      </c>
      <c r="X382" s="74"/>
      <c r="Y382" s="73">
        <f t="shared" si="102"/>
        <v>400000</v>
      </c>
      <c r="Z382" s="53"/>
      <c r="AA382" s="73">
        <f t="shared" si="94"/>
        <v>400000</v>
      </c>
      <c r="AB382" s="71"/>
      <c r="AC382" s="63"/>
      <c r="AD382" s="73">
        <f t="shared" si="95"/>
        <v>0</v>
      </c>
      <c r="AE382" s="74"/>
      <c r="AF382" s="75">
        <f t="shared" si="103"/>
        <v>400000</v>
      </c>
    </row>
    <row r="383" spans="1:32" x14ac:dyDescent="0.35">
      <c r="A383" s="58" t="str">
        <f>Start!C$9</f>
        <v>Niger (the)</v>
      </c>
      <c r="B383" s="69" t="str">
        <f>VLOOKUP(A383,list!B:C,2,FALSE)</f>
        <v>NER</v>
      </c>
      <c r="C383" s="60">
        <f t="shared" si="97"/>
        <v>44958</v>
      </c>
      <c r="D383" s="59" t="str">
        <f>IF(Start!$B$22="","",Start!$B$22)</f>
        <v>Sputnik V</v>
      </c>
      <c r="E383" s="59" t="str">
        <f>IFERROR(VLOOKUP(D383,Start!B$15:C$30,2,FALSE),"")</f>
        <v>Yes</v>
      </c>
      <c r="F383" s="62">
        <f t="shared" si="99"/>
        <v>0</v>
      </c>
      <c r="G383" s="61">
        <v>151685.88320743747</v>
      </c>
      <c r="H383" s="61">
        <v>19248.895736003</v>
      </c>
      <c r="I383" s="62">
        <f t="shared" si="100"/>
        <v>170934.77894344047</v>
      </c>
      <c r="J383" s="63"/>
      <c r="K383" s="64">
        <f t="shared" si="91"/>
        <v>0</v>
      </c>
      <c r="L383" s="64">
        <f t="shared" si="96"/>
        <v>170934.77894344047</v>
      </c>
      <c r="M383" s="71"/>
      <c r="N383" s="70">
        <f>SUMIFS('Shipments data'!G:G,'Shipments data'!E:E,'Supply Planning Data'!D383,'Shipments data'!A:A,'Supply Planning Data'!A383,'Shipments data'!O:O,'Supply Planning Data'!C383,'Shipments data'!F:F,"Shipped")</f>
        <v>0</v>
      </c>
      <c r="O383" s="72">
        <f>SUMIFS('Shipments data'!G:G,'Shipments data'!E:E,'Supply Planning Data'!D383,'Shipments data'!A:A,'Supply Planning Data'!A383,'Shipments data'!O:O,'Supply Planning Data'!C383,'Shipments data'!F:F,"Planned")</f>
        <v>0</v>
      </c>
      <c r="P383" s="70">
        <f>SUMIFS('Shipments data'!G:G,'Shipments data'!E:E,'Supply Planning Data'!D383,'Shipments data'!A:A,'Supply Planning Data'!A383,'Shipments data'!F:F,"Shipped",'Shipments data'!H:H,"&lt;"&amp;'Supply Planning Data'!C398,'Shipments data'!S:S,"&lt;"&amp;'Supply Planning Data'!C398)</f>
        <v>0</v>
      </c>
      <c r="Q383" s="70">
        <f t="shared" si="98"/>
        <v>0</v>
      </c>
      <c r="R383" s="70">
        <f t="shared" si="101"/>
        <v>0</v>
      </c>
      <c r="S383" s="53"/>
      <c r="T383" s="73">
        <f t="shared" si="92"/>
        <v>400000</v>
      </c>
      <c r="U383" s="71"/>
      <c r="V383" s="63"/>
      <c r="W383" s="73">
        <f t="shared" si="93"/>
        <v>0</v>
      </c>
      <c r="X383" s="74"/>
      <c r="Y383" s="73">
        <f t="shared" si="102"/>
        <v>400000</v>
      </c>
      <c r="Z383" s="53"/>
      <c r="AA383" s="73">
        <f t="shared" si="94"/>
        <v>400000</v>
      </c>
      <c r="AB383" s="71"/>
      <c r="AC383" s="63"/>
      <c r="AD383" s="73">
        <f t="shared" si="95"/>
        <v>0</v>
      </c>
      <c r="AE383" s="74"/>
      <c r="AF383" s="75">
        <f t="shared" si="103"/>
        <v>400000</v>
      </c>
    </row>
    <row r="384" spans="1:32" x14ac:dyDescent="0.35">
      <c r="A384" s="58" t="str">
        <f>Start!C$9</f>
        <v>Niger (the)</v>
      </c>
      <c r="B384" s="69" t="str">
        <f>VLOOKUP(A384,list!B:C,2,FALSE)</f>
        <v>NER</v>
      </c>
      <c r="C384" s="60">
        <f t="shared" si="97"/>
        <v>44958</v>
      </c>
      <c r="D384" s="69" t="str">
        <f>IF(Start!$B$23="","",Start!$B$23)</f>
        <v>Sputnik Light</v>
      </c>
      <c r="E384" s="69" t="str">
        <f>IFERROR(VLOOKUP(D384,Start!B$15:C$30,2,FALSE),"")</f>
        <v>Yes</v>
      </c>
      <c r="F384" s="62">
        <f t="shared" si="99"/>
        <v>0</v>
      </c>
      <c r="G384" s="61">
        <v>151685.88320743747</v>
      </c>
      <c r="H384" s="61">
        <v>19280.4287727105</v>
      </c>
      <c r="I384" s="62">
        <f t="shared" si="100"/>
        <v>170966.31198014796</v>
      </c>
      <c r="J384" s="63"/>
      <c r="K384" s="64">
        <f t="shared" ref="K384:K447" si="104">IFERROR(J384*I384,0)</f>
        <v>0</v>
      </c>
      <c r="L384" s="64">
        <f t="shared" si="96"/>
        <v>170966.31198014796</v>
      </c>
      <c r="M384" s="71"/>
      <c r="N384" s="70">
        <f>SUMIFS('Shipments data'!G:G,'Shipments data'!E:E,'Supply Planning Data'!D384,'Shipments data'!A:A,'Supply Planning Data'!A384,'Shipments data'!O:O,'Supply Planning Data'!C384,'Shipments data'!F:F,"Shipped")</f>
        <v>0</v>
      </c>
      <c r="O384" s="72">
        <f>SUMIFS('Shipments data'!G:G,'Shipments data'!E:E,'Supply Planning Data'!D384,'Shipments data'!A:A,'Supply Planning Data'!A384,'Shipments data'!O:O,'Supply Planning Data'!C384,'Shipments data'!F:F,"Planned")</f>
        <v>0</v>
      </c>
      <c r="P384" s="70">
        <f>SUMIFS('Shipments data'!G:G,'Shipments data'!E:E,'Supply Planning Data'!D384,'Shipments data'!A:A,'Supply Planning Data'!A384,'Shipments data'!F:F,"Shipped",'Shipments data'!H:H,"&lt;"&amp;'Supply Planning Data'!C399,'Shipments data'!S:S,"&lt;"&amp;'Supply Planning Data'!C399)</f>
        <v>0</v>
      </c>
      <c r="Q384" s="70">
        <f t="shared" si="98"/>
        <v>0</v>
      </c>
      <c r="R384" s="70">
        <f t="shared" si="101"/>
        <v>0</v>
      </c>
      <c r="S384" s="53"/>
      <c r="T384" s="73">
        <f t="shared" ref="T384:T447" si="105">Y369</f>
        <v>400000</v>
      </c>
      <c r="U384" s="71"/>
      <c r="V384" s="63"/>
      <c r="W384" s="73">
        <f t="shared" ref="W384:W447" si="106">IFERROR(V384*U384,0)+U384</f>
        <v>0</v>
      </c>
      <c r="X384" s="74"/>
      <c r="Y384" s="73">
        <f t="shared" si="102"/>
        <v>400000</v>
      </c>
      <c r="Z384" s="53"/>
      <c r="AA384" s="73">
        <f t="shared" ref="AA384:AA447" si="107">AF369</f>
        <v>400000</v>
      </c>
      <c r="AB384" s="71"/>
      <c r="AC384" s="63"/>
      <c r="AD384" s="73">
        <f t="shared" ref="AD384:AD447" si="108">IFERROR(AC384*AB384,0)+AB384</f>
        <v>0</v>
      </c>
      <c r="AE384" s="74"/>
      <c r="AF384" s="75">
        <f t="shared" si="103"/>
        <v>400000</v>
      </c>
    </row>
    <row r="385" spans="1:32" hidden="1" x14ac:dyDescent="0.35">
      <c r="A385" s="58" t="str">
        <f>Start!C$9</f>
        <v>Niger (the)</v>
      </c>
      <c r="B385" s="69" t="str">
        <f>VLOOKUP(A385,list!B:C,2,FALSE)</f>
        <v>NER</v>
      </c>
      <c r="C385" s="60">
        <f t="shared" si="97"/>
        <v>44958</v>
      </c>
      <c r="D385" s="59" t="str">
        <f>IF(Start!$B$24="","",Start!$B$24)</f>
        <v/>
      </c>
      <c r="E385" s="59" t="str">
        <f>IFERROR(VLOOKUP(D385,Start!B$15:C$30,2,FALSE),"")</f>
        <v/>
      </c>
      <c r="F385" s="62">
        <f t="shared" si="99"/>
        <v>0</v>
      </c>
      <c r="G385" s="61"/>
      <c r="H385" s="61"/>
      <c r="I385" s="62">
        <f t="shared" si="100"/>
        <v>0</v>
      </c>
      <c r="J385" s="63"/>
      <c r="K385" s="64">
        <f t="shared" si="104"/>
        <v>0</v>
      </c>
      <c r="L385" s="64">
        <f t="shared" si="96"/>
        <v>0</v>
      </c>
      <c r="M385" s="71"/>
      <c r="N385" s="70">
        <f>SUMIFS('Shipments data'!G:G,'Shipments data'!E:E,'Supply Planning Data'!D385,'Shipments data'!A:A,'Supply Planning Data'!A385,'Shipments data'!O:O,'Supply Planning Data'!C385,'Shipments data'!F:F,"Shipped")</f>
        <v>0</v>
      </c>
      <c r="O385" s="72">
        <f>SUMIFS('Shipments data'!G:G,'Shipments data'!E:E,'Supply Planning Data'!D385,'Shipments data'!A:A,'Supply Planning Data'!A385,'Shipments data'!O:O,'Supply Planning Data'!C385,'Shipments data'!F:F,"Planned")</f>
        <v>0</v>
      </c>
      <c r="P385" s="70">
        <f>SUMIFS('Shipments data'!G:G,'Shipments data'!E:E,'Supply Planning Data'!D385,'Shipments data'!A:A,'Supply Planning Data'!A385,'Shipments data'!F:F,"Shipped",'Shipments data'!H:H,"&lt;"&amp;'Supply Planning Data'!C400,'Shipments data'!S:S,"&lt;"&amp;'Supply Planning Data'!C400)</f>
        <v>0</v>
      </c>
      <c r="Q385" s="70">
        <f t="shared" si="98"/>
        <v>0</v>
      </c>
      <c r="R385" s="70">
        <f t="shared" si="101"/>
        <v>0</v>
      </c>
      <c r="S385" s="53"/>
      <c r="T385" s="73">
        <f t="shared" si="105"/>
        <v>0</v>
      </c>
      <c r="U385" s="71"/>
      <c r="V385" s="63"/>
      <c r="W385" s="73">
        <f t="shared" si="106"/>
        <v>0</v>
      </c>
      <c r="X385" s="74"/>
      <c r="Y385" s="73">
        <f t="shared" si="102"/>
        <v>0</v>
      </c>
      <c r="Z385" s="53"/>
      <c r="AA385" s="73">
        <f t="shared" si="107"/>
        <v>0</v>
      </c>
      <c r="AB385" s="71"/>
      <c r="AC385" s="63"/>
      <c r="AD385" s="73">
        <f t="shared" si="108"/>
        <v>0</v>
      </c>
      <c r="AE385" s="74"/>
      <c r="AF385" s="75">
        <f t="shared" si="103"/>
        <v>0</v>
      </c>
    </row>
    <row r="386" spans="1:32" hidden="1" x14ac:dyDescent="0.35">
      <c r="A386" s="58" t="str">
        <f>Start!C$9</f>
        <v>Niger (the)</v>
      </c>
      <c r="B386" s="69" t="str">
        <f>VLOOKUP(A386,list!B:C,2,FALSE)</f>
        <v>NER</v>
      </c>
      <c r="C386" s="60">
        <f t="shared" si="97"/>
        <v>44958</v>
      </c>
      <c r="D386" s="69" t="str">
        <f>IF(Start!$B$25="","",Start!$B$25)</f>
        <v/>
      </c>
      <c r="E386" s="69" t="str">
        <f>IFERROR(VLOOKUP(D386,Start!B$15:C$30,2,FALSE),"")</f>
        <v/>
      </c>
      <c r="F386" s="62">
        <f t="shared" si="99"/>
        <v>0</v>
      </c>
      <c r="G386" s="61"/>
      <c r="H386" s="61"/>
      <c r="I386" s="62">
        <f t="shared" si="100"/>
        <v>0</v>
      </c>
      <c r="J386" s="63"/>
      <c r="K386" s="64">
        <f t="shared" si="104"/>
        <v>0</v>
      </c>
      <c r="L386" s="64">
        <f t="shared" si="96"/>
        <v>0</v>
      </c>
      <c r="M386" s="71"/>
      <c r="N386" s="70">
        <f>SUMIFS('Shipments data'!G:G,'Shipments data'!E:E,'Supply Planning Data'!D386,'Shipments data'!A:A,'Supply Planning Data'!A386,'Shipments data'!O:O,'Supply Planning Data'!C386,'Shipments data'!F:F,"Shipped")</f>
        <v>0</v>
      </c>
      <c r="O386" s="72">
        <f>SUMIFS('Shipments data'!G:G,'Shipments data'!E:E,'Supply Planning Data'!D386,'Shipments data'!A:A,'Supply Planning Data'!A386,'Shipments data'!O:O,'Supply Planning Data'!C386,'Shipments data'!F:F,"Planned")</f>
        <v>0</v>
      </c>
      <c r="P386" s="70">
        <f>SUMIFS('Shipments data'!G:G,'Shipments data'!E:E,'Supply Planning Data'!D386,'Shipments data'!A:A,'Supply Planning Data'!A386,'Shipments data'!F:F,"Shipped",'Shipments data'!H:H,"&lt;"&amp;'Supply Planning Data'!C401,'Shipments data'!S:S,"&lt;"&amp;'Supply Planning Data'!C401)</f>
        <v>0</v>
      </c>
      <c r="Q386" s="70">
        <f t="shared" si="98"/>
        <v>0</v>
      </c>
      <c r="R386" s="70">
        <f t="shared" si="101"/>
        <v>0</v>
      </c>
      <c r="S386" s="53"/>
      <c r="T386" s="73">
        <f t="shared" si="105"/>
        <v>0</v>
      </c>
      <c r="U386" s="71"/>
      <c r="V386" s="63"/>
      <c r="W386" s="73">
        <f t="shared" si="106"/>
        <v>0</v>
      </c>
      <c r="X386" s="74"/>
      <c r="Y386" s="73">
        <f t="shared" si="102"/>
        <v>0</v>
      </c>
      <c r="Z386" s="53"/>
      <c r="AA386" s="73">
        <f t="shared" si="107"/>
        <v>0</v>
      </c>
      <c r="AB386" s="71"/>
      <c r="AC386" s="63"/>
      <c r="AD386" s="73">
        <f t="shared" si="108"/>
        <v>0</v>
      </c>
      <c r="AE386" s="74"/>
      <c r="AF386" s="75">
        <f t="shared" si="103"/>
        <v>0</v>
      </c>
    </row>
    <row r="387" spans="1:32" hidden="1" x14ac:dyDescent="0.35">
      <c r="A387" s="58" t="str">
        <f>Start!C$9</f>
        <v>Niger (the)</v>
      </c>
      <c r="B387" s="69" t="str">
        <f>VLOOKUP(A387,list!B:C,2,FALSE)</f>
        <v>NER</v>
      </c>
      <c r="C387" s="60">
        <f t="shared" si="97"/>
        <v>44958</v>
      </c>
      <c r="D387" s="59" t="str">
        <f>IF(Start!$B$26="","",Start!$B$26)</f>
        <v/>
      </c>
      <c r="E387" s="59" t="str">
        <f>IFERROR(VLOOKUP(D387,Start!B$15:C$30,2,FALSE),"")</f>
        <v/>
      </c>
      <c r="F387" s="62">
        <f t="shared" si="99"/>
        <v>0</v>
      </c>
      <c r="G387" s="61"/>
      <c r="H387" s="61"/>
      <c r="I387" s="62">
        <f t="shared" si="100"/>
        <v>0</v>
      </c>
      <c r="J387" s="63"/>
      <c r="K387" s="64">
        <f t="shared" si="104"/>
        <v>0</v>
      </c>
      <c r="L387" s="64">
        <f t="shared" si="96"/>
        <v>0</v>
      </c>
      <c r="M387" s="71"/>
      <c r="N387" s="70">
        <f>SUMIFS('Shipments data'!G:G,'Shipments data'!E:E,'Supply Planning Data'!D387,'Shipments data'!A:A,'Supply Planning Data'!A387,'Shipments data'!O:O,'Supply Planning Data'!C387,'Shipments data'!F:F,"Shipped")</f>
        <v>0</v>
      </c>
      <c r="O387" s="72">
        <f>SUMIFS('Shipments data'!G:G,'Shipments data'!E:E,'Supply Planning Data'!D387,'Shipments data'!A:A,'Supply Planning Data'!A387,'Shipments data'!O:O,'Supply Planning Data'!C387,'Shipments data'!F:F,"Planned")</f>
        <v>0</v>
      </c>
      <c r="P387" s="70">
        <f>SUMIFS('Shipments data'!G:G,'Shipments data'!E:E,'Supply Planning Data'!D387,'Shipments data'!A:A,'Supply Planning Data'!A387,'Shipments data'!F:F,"Shipped",'Shipments data'!H:H,"&lt;"&amp;'Supply Planning Data'!C402,'Shipments data'!S:S,"&lt;"&amp;'Supply Planning Data'!C402)</f>
        <v>0</v>
      </c>
      <c r="Q387" s="70">
        <f t="shared" si="98"/>
        <v>0</v>
      </c>
      <c r="R387" s="70">
        <f t="shared" si="101"/>
        <v>0</v>
      </c>
      <c r="S387" s="53"/>
      <c r="T387" s="73">
        <f t="shared" si="105"/>
        <v>0</v>
      </c>
      <c r="U387" s="71"/>
      <c r="V387" s="63"/>
      <c r="W387" s="73">
        <f t="shared" si="106"/>
        <v>0</v>
      </c>
      <c r="X387" s="74"/>
      <c r="Y387" s="73">
        <f t="shared" si="102"/>
        <v>0</v>
      </c>
      <c r="Z387" s="53"/>
      <c r="AA387" s="73">
        <f t="shared" si="107"/>
        <v>0</v>
      </c>
      <c r="AB387" s="71"/>
      <c r="AC387" s="63"/>
      <c r="AD387" s="73">
        <f t="shared" si="108"/>
        <v>0</v>
      </c>
      <c r="AE387" s="74"/>
      <c r="AF387" s="75">
        <f t="shared" si="103"/>
        <v>0</v>
      </c>
    </row>
    <row r="388" spans="1:32" hidden="1" x14ac:dyDescent="0.35">
      <c r="A388" s="58" t="str">
        <f>Start!C$9</f>
        <v>Niger (the)</v>
      </c>
      <c r="B388" s="69" t="str">
        <f>VLOOKUP(A388,list!B:C,2,FALSE)</f>
        <v>NER</v>
      </c>
      <c r="C388" s="60">
        <f t="shared" si="97"/>
        <v>44958</v>
      </c>
      <c r="D388" s="69" t="str">
        <f>IF(Start!$B$27="","",Start!$B$27)</f>
        <v/>
      </c>
      <c r="E388" s="69" t="str">
        <f>IFERROR(VLOOKUP(D388,Start!B$15:C$30,2,FALSE),"")</f>
        <v/>
      </c>
      <c r="F388" s="62">
        <f t="shared" si="99"/>
        <v>0</v>
      </c>
      <c r="G388" s="61"/>
      <c r="H388" s="61"/>
      <c r="I388" s="62">
        <f t="shared" si="100"/>
        <v>0</v>
      </c>
      <c r="J388" s="63"/>
      <c r="K388" s="64">
        <f t="shared" si="104"/>
        <v>0</v>
      </c>
      <c r="L388" s="64">
        <f t="shared" si="96"/>
        <v>0</v>
      </c>
      <c r="M388" s="71"/>
      <c r="N388" s="70">
        <f>SUMIFS('Shipments data'!G:G,'Shipments data'!E:E,'Supply Planning Data'!D388,'Shipments data'!A:A,'Supply Planning Data'!A388,'Shipments data'!O:O,'Supply Planning Data'!C388,'Shipments data'!F:F,"Shipped")</f>
        <v>0</v>
      </c>
      <c r="O388" s="72">
        <f>SUMIFS('Shipments data'!G:G,'Shipments data'!E:E,'Supply Planning Data'!D388,'Shipments data'!A:A,'Supply Planning Data'!A388,'Shipments data'!O:O,'Supply Planning Data'!C388,'Shipments data'!F:F,"Planned")</f>
        <v>0</v>
      </c>
      <c r="P388" s="70">
        <f>SUMIFS('Shipments data'!G:G,'Shipments data'!E:E,'Supply Planning Data'!D388,'Shipments data'!A:A,'Supply Planning Data'!A388,'Shipments data'!F:F,"Shipped",'Shipments data'!H:H,"&lt;"&amp;'Supply Planning Data'!C403,'Shipments data'!S:S,"&lt;"&amp;'Supply Planning Data'!C403)</f>
        <v>0</v>
      </c>
      <c r="Q388" s="70">
        <f t="shared" si="98"/>
        <v>0</v>
      </c>
      <c r="R388" s="70">
        <f t="shared" si="101"/>
        <v>0</v>
      </c>
      <c r="S388" s="53"/>
      <c r="T388" s="73">
        <f t="shared" si="105"/>
        <v>0</v>
      </c>
      <c r="U388" s="71"/>
      <c r="V388" s="63"/>
      <c r="W388" s="73">
        <f t="shared" si="106"/>
        <v>0</v>
      </c>
      <c r="X388" s="74"/>
      <c r="Y388" s="73">
        <f t="shared" si="102"/>
        <v>0</v>
      </c>
      <c r="Z388" s="53"/>
      <c r="AA388" s="73">
        <f t="shared" si="107"/>
        <v>0</v>
      </c>
      <c r="AB388" s="71"/>
      <c r="AC388" s="63"/>
      <c r="AD388" s="73">
        <f t="shared" si="108"/>
        <v>0</v>
      </c>
      <c r="AE388" s="74"/>
      <c r="AF388" s="75">
        <f t="shared" si="103"/>
        <v>0</v>
      </c>
    </row>
    <row r="389" spans="1:32" hidden="1" x14ac:dyDescent="0.35">
      <c r="A389" s="58" t="str">
        <f>Start!C$9</f>
        <v>Niger (the)</v>
      </c>
      <c r="B389" s="69" t="str">
        <f>VLOOKUP(A389,list!B:C,2,FALSE)</f>
        <v>NER</v>
      </c>
      <c r="C389" s="60">
        <f t="shared" si="97"/>
        <v>44958</v>
      </c>
      <c r="D389" s="59" t="str">
        <f>IF(Start!$B$28="","",Start!$B$28)</f>
        <v/>
      </c>
      <c r="E389" s="59" t="str">
        <f>IFERROR(VLOOKUP(D389,Start!B$15:C$30,2,FALSE),"")</f>
        <v/>
      </c>
      <c r="F389" s="62">
        <f t="shared" si="99"/>
        <v>0</v>
      </c>
      <c r="G389" s="61"/>
      <c r="H389" s="61"/>
      <c r="I389" s="62">
        <f t="shared" si="100"/>
        <v>0</v>
      </c>
      <c r="J389" s="63"/>
      <c r="K389" s="64">
        <f t="shared" si="104"/>
        <v>0</v>
      </c>
      <c r="L389" s="64">
        <f t="shared" si="96"/>
        <v>0</v>
      </c>
      <c r="M389" s="71"/>
      <c r="N389" s="70">
        <f>SUMIFS('Shipments data'!G:G,'Shipments data'!E:E,'Supply Planning Data'!D389,'Shipments data'!A:A,'Supply Planning Data'!A389,'Shipments data'!O:O,'Supply Planning Data'!C389,'Shipments data'!F:F,"Shipped")</f>
        <v>0</v>
      </c>
      <c r="O389" s="72">
        <f>SUMIFS('Shipments data'!G:G,'Shipments data'!E:E,'Supply Planning Data'!D389,'Shipments data'!A:A,'Supply Planning Data'!A389,'Shipments data'!O:O,'Supply Planning Data'!C389,'Shipments data'!F:F,"Planned")</f>
        <v>0</v>
      </c>
      <c r="P389" s="70">
        <f>SUMIFS('Shipments data'!G:G,'Shipments data'!E:E,'Supply Planning Data'!D389,'Shipments data'!A:A,'Supply Planning Data'!A389,'Shipments data'!F:F,"Shipped",'Shipments data'!H:H,"&lt;"&amp;'Supply Planning Data'!C404,'Shipments data'!S:S,"&lt;"&amp;'Supply Planning Data'!C404)</f>
        <v>0</v>
      </c>
      <c r="Q389" s="70">
        <f t="shared" si="98"/>
        <v>0</v>
      </c>
      <c r="R389" s="70">
        <f t="shared" si="101"/>
        <v>0</v>
      </c>
      <c r="S389" s="53"/>
      <c r="T389" s="73">
        <f t="shared" si="105"/>
        <v>0</v>
      </c>
      <c r="U389" s="71"/>
      <c r="V389" s="63"/>
      <c r="W389" s="73">
        <f t="shared" si="106"/>
        <v>0</v>
      </c>
      <c r="X389" s="74"/>
      <c r="Y389" s="73">
        <f t="shared" si="102"/>
        <v>0</v>
      </c>
      <c r="Z389" s="53"/>
      <c r="AA389" s="73">
        <f t="shared" si="107"/>
        <v>0</v>
      </c>
      <c r="AB389" s="71"/>
      <c r="AC389" s="63"/>
      <c r="AD389" s="73">
        <f t="shared" si="108"/>
        <v>0</v>
      </c>
      <c r="AE389" s="74"/>
      <c r="AF389" s="75">
        <f t="shared" si="103"/>
        <v>0</v>
      </c>
    </row>
    <row r="390" spans="1:32" hidden="1" x14ac:dyDescent="0.35">
      <c r="A390" s="58" t="str">
        <f>Start!C$9</f>
        <v>Niger (the)</v>
      </c>
      <c r="B390" s="69" t="str">
        <f>VLOOKUP(A390,list!B:C,2,FALSE)</f>
        <v>NER</v>
      </c>
      <c r="C390" s="60">
        <f t="shared" si="97"/>
        <v>44958</v>
      </c>
      <c r="D390" s="69" t="str">
        <f>IF(Start!$B$29="","",Start!$B$29)</f>
        <v/>
      </c>
      <c r="E390" s="69" t="str">
        <f>IFERROR(VLOOKUP(D390,Start!B$15:C$30,2,FALSE),"")</f>
        <v/>
      </c>
      <c r="F390" s="62">
        <f t="shared" si="99"/>
        <v>0</v>
      </c>
      <c r="G390" s="61"/>
      <c r="H390" s="61"/>
      <c r="I390" s="62">
        <f t="shared" si="100"/>
        <v>0</v>
      </c>
      <c r="J390" s="63"/>
      <c r="K390" s="64">
        <f t="shared" si="104"/>
        <v>0</v>
      </c>
      <c r="L390" s="64">
        <f t="shared" si="96"/>
        <v>0</v>
      </c>
      <c r="M390" s="71"/>
      <c r="N390" s="70">
        <f>SUMIFS('Shipments data'!G:G,'Shipments data'!E:E,'Supply Planning Data'!D390,'Shipments data'!A:A,'Supply Planning Data'!A390,'Shipments data'!O:O,'Supply Planning Data'!C390,'Shipments data'!F:F,"Shipped")</f>
        <v>0</v>
      </c>
      <c r="O390" s="72">
        <f>SUMIFS('Shipments data'!G:G,'Shipments data'!E:E,'Supply Planning Data'!D390,'Shipments data'!A:A,'Supply Planning Data'!A390,'Shipments data'!O:O,'Supply Planning Data'!C390,'Shipments data'!F:F,"Planned")</f>
        <v>0</v>
      </c>
      <c r="P390" s="70">
        <f>SUMIFS('Shipments data'!G:G,'Shipments data'!E:E,'Supply Planning Data'!D390,'Shipments data'!A:A,'Supply Planning Data'!A390,'Shipments data'!F:F,"Shipped",'Shipments data'!H:H,"&lt;"&amp;'Supply Planning Data'!C405,'Shipments data'!S:S,"&lt;"&amp;'Supply Planning Data'!C405)</f>
        <v>0</v>
      </c>
      <c r="Q390" s="70">
        <f t="shared" si="98"/>
        <v>0</v>
      </c>
      <c r="R390" s="70">
        <f t="shared" si="101"/>
        <v>0</v>
      </c>
      <c r="S390" s="53"/>
      <c r="T390" s="73">
        <f t="shared" si="105"/>
        <v>0</v>
      </c>
      <c r="U390" s="71"/>
      <c r="V390" s="63"/>
      <c r="W390" s="73">
        <f t="shared" si="106"/>
        <v>0</v>
      </c>
      <c r="X390" s="74"/>
      <c r="Y390" s="73">
        <f t="shared" si="102"/>
        <v>0</v>
      </c>
      <c r="Z390" s="53"/>
      <c r="AA390" s="73">
        <f t="shared" si="107"/>
        <v>0</v>
      </c>
      <c r="AB390" s="71"/>
      <c r="AC390" s="63"/>
      <c r="AD390" s="73">
        <f t="shared" si="108"/>
        <v>0</v>
      </c>
      <c r="AE390" s="74"/>
      <c r="AF390" s="75">
        <f t="shared" si="103"/>
        <v>0</v>
      </c>
    </row>
    <row r="391" spans="1:32" hidden="1" x14ac:dyDescent="0.35">
      <c r="A391" s="76" t="str">
        <f>Start!C$9</f>
        <v>Niger (the)</v>
      </c>
      <c r="B391" s="77" t="str">
        <f>VLOOKUP(A391,list!B:C,2,FALSE)</f>
        <v>NER</v>
      </c>
      <c r="C391" s="60">
        <f t="shared" si="97"/>
        <v>44958</v>
      </c>
      <c r="D391" s="59" t="str">
        <f>IF(Start!$B$30="","",Start!$B$30)</f>
        <v/>
      </c>
      <c r="E391" s="59" t="str">
        <f>IFERROR(VLOOKUP(D391,Start!B$15:C$30,2,FALSE),"")</f>
        <v/>
      </c>
      <c r="F391" s="62">
        <f t="shared" si="99"/>
        <v>0</v>
      </c>
      <c r="G391" s="61"/>
      <c r="H391" s="61"/>
      <c r="I391" s="62">
        <f t="shared" si="100"/>
        <v>0</v>
      </c>
      <c r="J391" s="63"/>
      <c r="K391" s="64">
        <f t="shared" si="104"/>
        <v>0</v>
      </c>
      <c r="L391" s="64">
        <f t="shared" si="96"/>
        <v>0</v>
      </c>
      <c r="M391" s="71"/>
      <c r="N391" s="70">
        <f>SUMIFS('Shipments data'!G:G,'Shipments data'!E:E,'Supply Planning Data'!D391,'Shipments data'!A:A,'Supply Planning Data'!A391,'Shipments data'!O:O,'Supply Planning Data'!C391,'Shipments data'!F:F,"Shipped")</f>
        <v>0</v>
      </c>
      <c r="O391" s="72">
        <f>SUMIFS('Shipments data'!G:G,'Shipments data'!E:E,'Supply Planning Data'!D391,'Shipments data'!A:A,'Supply Planning Data'!A391,'Shipments data'!O:O,'Supply Planning Data'!C391,'Shipments data'!F:F,"Planned")</f>
        <v>0</v>
      </c>
      <c r="P391" s="70">
        <f>SUMIFS('Shipments data'!G:G,'Shipments data'!E:E,'Supply Planning Data'!D391,'Shipments data'!A:A,'Supply Planning Data'!A391,'Shipments data'!F:F,"Shipped",'Shipments data'!H:H,"&lt;"&amp;'Supply Planning Data'!C406,'Shipments data'!S:S,"&lt;"&amp;'Supply Planning Data'!C406)</f>
        <v>0</v>
      </c>
      <c r="Q391" s="70">
        <f t="shared" si="98"/>
        <v>0</v>
      </c>
      <c r="R391" s="70">
        <f t="shared" si="101"/>
        <v>0</v>
      </c>
      <c r="S391" s="53"/>
      <c r="T391" s="73">
        <f t="shared" si="105"/>
        <v>0</v>
      </c>
      <c r="U391" s="71"/>
      <c r="V391" s="63"/>
      <c r="W391" s="73">
        <f t="shared" si="106"/>
        <v>0</v>
      </c>
      <c r="X391" s="74"/>
      <c r="Y391" s="73">
        <f t="shared" si="102"/>
        <v>0</v>
      </c>
      <c r="Z391" s="53"/>
      <c r="AA391" s="73">
        <f t="shared" si="107"/>
        <v>0</v>
      </c>
      <c r="AB391" s="71"/>
      <c r="AC391" s="63"/>
      <c r="AD391" s="73">
        <f t="shared" si="108"/>
        <v>0</v>
      </c>
      <c r="AE391" s="74"/>
      <c r="AF391" s="75">
        <f t="shared" si="103"/>
        <v>0</v>
      </c>
    </row>
    <row r="392" spans="1:32" x14ac:dyDescent="0.35">
      <c r="A392" s="35" t="str">
        <f>Start!C$9</f>
        <v>Niger (the)</v>
      </c>
      <c r="B392" s="36" t="str">
        <f>VLOOKUP(A392,list!B:C,2,FALSE)</f>
        <v>NER</v>
      </c>
      <c r="C392" s="78">
        <f t="shared" si="97"/>
        <v>44986</v>
      </c>
      <c r="D392" s="36" t="str">
        <f>IF(Start!$B$16="","",Start!$B$16)</f>
        <v>Pfizer</v>
      </c>
      <c r="E392" s="36" t="str">
        <f>IFERROR(VLOOKUP(D392,Start!B$15:C$30,2,FALSE),"")</f>
        <v>Yes</v>
      </c>
      <c r="F392" s="39">
        <f t="shared" si="99"/>
        <v>0</v>
      </c>
      <c r="G392" s="38">
        <v>119181.76537727236</v>
      </c>
      <c r="H392" s="38">
        <v>19532.693066370099</v>
      </c>
      <c r="I392" s="39">
        <f t="shared" si="100"/>
        <v>138714.45844364245</v>
      </c>
      <c r="J392" s="40"/>
      <c r="K392" s="41">
        <f t="shared" si="104"/>
        <v>0</v>
      </c>
      <c r="L392" s="41">
        <f t="shared" si="96"/>
        <v>138714.45844364245</v>
      </c>
      <c r="M392" s="38"/>
      <c r="N392" s="41">
        <f>SUMIFS('Shipments data'!G:G,'Shipments data'!E:E,'Supply Planning Data'!D392,'Shipments data'!A:A,'Supply Planning Data'!A392,'Shipments data'!O:O,'Supply Planning Data'!C392,'Shipments data'!F:F,"Shipped")</f>
        <v>0</v>
      </c>
      <c r="O392" s="42">
        <f>SUMIFS('Shipments data'!G:G,'Shipments data'!E:E,'Supply Planning Data'!D392,'Shipments data'!A:A,'Supply Planning Data'!A392,'Shipments data'!O:O,'Supply Planning Data'!C392,'Shipments data'!F:F,"Planned")</f>
        <v>0</v>
      </c>
      <c r="P392" s="41">
        <f>SUMIFS('Shipments data'!G:G,'Shipments data'!E:E,'Supply Planning Data'!D392,'Shipments data'!A:A,'Supply Planning Data'!A392,'Shipments data'!F:F,"Shipped",'Shipments data'!H:H,"&lt;"&amp;'Supply Planning Data'!C407,'Shipments data'!S:S,"&lt;"&amp;'Supply Planning Data'!C407)</f>
        <v>0</v>
      </c>
      <c r="Q392" s="41">
        <f t="shared" si="98"/>
        <v>0</v>
      </c>
      <c r="R392" s="41">
        <f t="shared" si="101"/>
        <v>0</v>
      </c>
      <c r="S392" s="66"/>
      <c r="T392" s="39">
        <f t="shared" si="105"/>
        <v>200000</v>
      </c>
      <c r="U392" s="38"/>
      <c r="V392" s="40"/>
      <c r="W392" s="39">
        <f t="shared" si="106"/>
        <v>0</v>
      </c>
      <c r="X392" s="44"/>
      <c r="Y392" s="39">
        <f t="shared" si="102"/>
        <v>200000</v>
      </c>
      <c r="Z392" s="66"/>
      <c r="AA392" s="39">
        <f t="shared" si="107"/>
        <v>200000</v>
      </c>
      <c r="AB392" s="38"/>
      <c r="AC392" s="40"/>
      <c r="AD392" s="39">
        <f t="shared" si="108"/>
        <v>0</v>
      </c>
      <c r="AE392" s="44"/>
      <c r="AF392" s="45">
        <f t="shared" si="103"/>
        <v>200000</v>
      </c>
    </row>
    <row r="393" spans="1:32" x14ac:dyDescent="0.35">
      <c r="A393" s="47" t="str">
        <f>Start!C$9</f>
        <v>Niger (the)</v>
      </c>
      <c r="B393" s="48" t="str">
        <f>VLOOKUP(A393,list!B:C,2,FALSE)</f>
        <v>NER</v>
      </c>
      <c r="C393" s="78">
        <f t="shared" si="97"/>
        <v>44986</v>
      </c>
      <c r="D393" s="36" t="str">
        <f>IF(Start!$B$17="","",Start!$B$17)</f>
        <v>Moderna</v>
      </c>
      <c r="E393" s="36" t="str">
        <f>IFERROR(VLOOKUP(D393,Start!B$15:C$30,2,FALSE),"")</f>
        <v>Yes</v>
      </c>
      <c r="F393" s="39">
        <f t="shared" si="99"/>
        <v>0</v>
      </c>
      <c r="G393" s="38">
        <v>143018.11845272678</v>
      </c>
      <c r="H393" s="50">
        <v>19564.226103077599</v>
      </c>
      <c r="I393" s="39">
        <f t="shared" si="100"/>
        <v>162582.34455580439</v>
      </c>
      <c r="J393" s="40"/>
      <c r="K393" s="41">
        <f t="shared" si="104"/>
        <v>0</v>
      </c>
      <c r="L393" s="41">
        <f t="shared" si="96"/>
        <v>162582.34455580439</v>
      </c>
      <c r="M393" s="50"/>
      <c r="N393" s="51">
        <f>SUMIFS('Shipments data'!G:G,'Shipments data'!E:E,'Supply Planning Data'!D393,'Shipments data'!A:A,'Supply Planning Data'!A393,'Shipments data'!O:O,'Supply Planning Data'!C393,'Shipments data'!F:F,"Shipped")</f>
        <v>0</v>
      </c>
      <c r="O393" s="52">
        <f>SUMIFS('Shipments data'!G:G,'Shipments data'!E:E,'Supply Planning Data'!D393,'Shipments data'!A:A,'Supply Planning Data'!A393,'Shipments data'!O:O,'Supply Planning Data'!C393,'Shipments data'!F:F,"Planned")</f>
        <v>0</v>
      </c>
      <c r="P393" s="51">
        <f>SUMIFS('Shipments data'!G:G,'Shipments data'!E:E,'Supply Planning Data'!D393,'Shipments data'!A:A,'Supply Planning Data'!A393,'Shipments data'!F:F,"Shipped",'Shipments data'!H:H,"&lt;"&amp;'Supply Planning Data'!C408,'Shipments data'!S:S,"&lt;"&amp;'Supply Planning Data'!C408)</f>
        <v>0</v>
      </c>
      <c r="Q393" s="51">
        <f t="shared" si="98"/>
        <v>0</v>
      </c>
      <c r="R393" s="51">
        <f t="shared" si="101"/>
        <v>0</v>
      </c>
      <c r="S393" s="53"/>
      <c r="T393" s="54">
        <f t="shared" si="105"/>
        <v>300000</v>
      </c>
      <c r="U393" s="50"/>
      <c r="V393" s="40"/>
      <c r="W393" s="54">
        <f t="shared" si="106"/>
        <v>0</v>
      </c>
      <c r="X393" s="55"/>
      <c r="Y393" s="54">
        <f t="shared" si="102"/>
        <v>300000</v>
      </c>
      <c r="Z393" s="53"/>
      <c r="AA393" s="54">
        <f t="shared" si="107"/>
        <v>300000</v>
      </c>
      <c r="AB393" s="50"/>
      <c r="AC393" s="40"/>
      <c r="AD393" s="54">
        <f t="shared" si="108"/>
        <v>0</v>
      </c>
      <c r="AE393" s="55"/>
      <c r="AF393" s="79">
        <f t="shared" si="103"/>
        <v>300000</v>
      </c>
    </row>
    <row r="394" spans="1:32" x14ac:dyDescent="0.35">
      <c r="A394" s="47" t="str">
        <f>Start!C$9</f>
        <v>Niger (the)</v>
      </c>
      <c r="B394" s="48" t="str">
        <f>VLOOKUP(A394,list!B:C,2,FALSE)</f>
        <v>NER</v>
      </c>
      <c r="C394" s="78">
        <f t="shared" si="97"/>
        <v>44986</v>
      </c>
      <c r="D394" s="36" t="str">
        <f>IF(Start!$B$18="","",Start!$B$18)</f>
        <v>AstraZeneca</v>
      </c>
      <c r="E394" s="36" t="str">
        <f>IFERROR(VLOOKUP(D394,Start!B$15:C$30,2,FALSE),"")</f>
        <v>Yes</v>
      </c>
      <c r="F394" s="39">
        <f t="shared" si="99"/>
        <v>0</v>
      </c>
      <c r="G394" s="38">
        <v>166854.47152818122</v>
      </c>
      <c r="H394" s="50">
        <v>19595.759139785001</v>
      </c>
      <c r="I394" s="39">
        <f t="shared" si="100"/>
        <v>186450.23066796621</v>
      </c>
      <c r="J394" s="40"/>
      <c r="K394" s="41">
        <f t="shared" si="104"/>
        <v>0</v>
      </c>
      <c r="L394" s="41">
        <f t="shared" si="96"/>
        <v>186450.23066796621</v>
      </c>
      <c r="M394" s="50"/>
      <c r="N394" s="51">
        <f>SUMIFS('Shipments data'!G:G,'Shipments data'!E:E,'Supply Planning Data'!D394,'Shipments data'!A:A,'Supply Planning Data'!A394,'Shipments data'!O:O,'Supply Planning Data'!C394,'Shipments data'!F:F,"Shipped")</f>
        <v>0</v>
      </c>
      <c r="O394" s="52">
        <f>SUMIFS('Shipments data'!G:G,'Shipments data'!E:E,'Supply Planning Data'!D394,'Shipments data'!A:A,'Supply Planning Data'!A394,'Shipments data'!O:O,'Supply Planning Data'!C394,'Shipments data'!F:F,"Planned")</f>
        <v>0</v>
      </c>
      <c r="P394" s="51">
        <f>SUMIFS('Shipments data'!G:G,'Shipments data'!E:E,'Supply Planning Data'!D394,'Shipments data'!A:A,'Supply Planning Data'!A394,'Shipments data'!F:F,"Shipped",'Shipments data'!H:H,"&lt;"&amp;'Supply Planning Data'!C409,'Shipments data'!S:S,"&lt;"&amp;'Supply Planning Data'!C409)</f>
        <v>631600</v>
      </c>
      <c r="Q394" s="51">
        <f t="shared" si="98"/>
        <v>0</v>
      </c>
      <c r="R394" s="51">
        <f t="shared" si="101"/>
        <v>0</v>
      </c>
      <c r="S394" s="53"/>
      <c r="T394" s="54">
        <f t="shared" si="105"/>
        <v>400000</v>
      </c>
      <c r="U394" s="50"/>
      <c r="V394" s="40"/>
      <c r="W394" s="54">
        <f t="shared" si="106"/>
        <v>0</v>
      </c>
      <c r="X394" s="55"/>
      <c r="Y394" s="54">
        <f t="shared" si="102"/>
        <v>400000</v>
      </c>
      <c r="Z394" s="53"/>
      <c r="AA394" s="54">
        <f t="shared" si="107"/>
        <v>400000</v>
      </c>
      <c r="AB394" s="50"/>
      <c r="AC394" s="40"/>
      <c r="AD394" s="54">
        <f t="shared" si="108"/>
        <v>0</v>
      </c>
      <c r="AE394" s="55"/>
      <c r="AF394" s="79">
        <f t="shared" si="103"/>
        <v>400000</v>
      </c>
    </row>
    <row r="395" spans="1:32" x14ac:dyDescent="0.35">
      <c r="A395" s="47" t="str">
        <f>Start!C$9</f>
        <v>Niger (the)</v>
      </c>
      <c r="B395" s="48" t="str">
        <f>VLOOKUP(A395,list!B:C,2,FALSE)</f>
        <v>NER</v>
      </c>
      <c r="C395" s="78">
        <f t="shared" si="97"/>
        <v>44986</v>
      </c>
      <c r="D395" s="36" t="str">
        <f>IF(Start!$B$19="","",Start!$B$19)</f>
        <v>J&amp;J</v>
      </c>
      <c r="E395" s="36" t="str">
        <f>IFERROR(VLOOKUP(D395,Start!B$15:C$30,2,FALSE),"")</f>
        <v>Yes</v>
      </c>
      <c r="F395" s="39">
        <f t="shared" si="99"/>
        <v>0</v>
      </c>
      <c r="G395" s="38">
        <v>166854.47152818122</v>
      </c>
      <c r="H395" s="50">
        <v>19627.292176492501</v>
      </c>
      <c r="I395" s="39">
        <f t="shared" si="100"/>
        <v>186481.76370467374</v>
      </c>
      <c r="J395" s="40"/>
      <c r="K395" s="41">
        <f t="shared" si="104"/>
        <v>0</v>
      </c>
      <c r="L395" s="41">
        <f t="shared" si="96"/>
        <v>186481.76370467374</v>
      </c>
      <c r="M395" s="50"/>
      <c r="N395" s="51">
        <f>SUMIFS('Shipments data'!G:G,'Shipments data'!E:E,'Supply Planning Data'!D395,'Shipments data'!A:A,'Supply Planning Data'!A395,'Shipments data'!O:O,'Supply Planning Data'!C395,'Shipments data'!F:F,"Shipped")</f>
        <v>0</v>
      </c>
      <c r="O395" s="52">
        <f>SUMIFS('Shipments data'!G:G,'Shipments data'!E:E,'Supply Planning Data'!D395,'Shipments data'!A:A,'Supply Planning Data'!A395,'Shipments data'!O:O,'Supply Planning Data'!C395,'Shipments data'!F:F,"Planned")</f>
        <v>0</v>
      </c>
      <c r="P395" s="51">
        <f>SUMIFS('Shipments data'!G:G,'Shipments data'!E:E,'Supply Planning Data'!D395,'Shipments data'!A:A,'Supply Planning Data'!A395,'Shipments data'!F:F,"Shipped",'Shipments data'!H:H,"&lt;"&amp;'Supply Planning Data'!C410,'Shipments data'!S:S,"&lt;"&amp;'Supply Planning Data'!C410)</f>
        <v>302400</v>
      </c>
      <c r="Q395" s="51">
        <f t="shared" si="98"/>
        <v>0</v>
      </c>
      <c r="R395" s="51">
        <f t="shared" si="101"/>
        <v>0</v>
      </c>
      <c r="S395" s="53"/>
      <c r="T395" s="54">
        <f t="shared" si="105"/>
        <v>400000</v>
      </c>
      <c r="U395" s="50"/>
      <c r="V395" s="40"/>
      <c r="W395" s="54">
        <f t="shared" si="106"/>
        <v>0</v>
      </c>
      <c r="X395" s="55"/>
      <c r="Y395" s="54">
        <f t="shared" si="102"/>
        <v>400000</v>
      </c>
      <c r="Z395" s="53"/>
      <c r="AA395" s="54">
        <f t="shared" si="107"/>
        <v>400000</v>
      </c>
      <c r="AB395" s="50"/>
      <c r="AC395" s="40"/>
      <c r="AD395" s="54">
        <f t="shared" si="108"/>
        <v>0</v>
      </c>
      <c r="AE395" s="55"/>
      <c r="AF395" s="79">
        <f t="shared" si="103"/>
        <v>400000</v>
      </c>
    </row>
    <row r="396" spans="1:32" x14ac:dyDescent="0.35">
      <c r="A396" s="47" t="str">
        <f>Start!C$9</f>
        <v>Niger (the)</v>
      </c>
      <c r="B396" s="48" t="str">
        <f>VLOOKUP(A396,list!B:C,2,FALSE)</f>
        <v>NER</v>
      </c>
      <c r="C396" s="78">
        <f t="shared" si="97"/>
        <v>44986</v>
      </c>
      <c r="D396" s="36" t="str">
        <f>IF(Start!$B$20="","",Start!$B$20)</f>
        <v>Sinopharm</v>
      </c>
      <c r="E396" s="36" t="str">
        <f>IFERROR(VLOOKUP(D396,Start!B$15:C$30,2,FALSE),"")</f>
        <v>Yes</v>
      </c>
      <c r="F396" s="39">
        <f t="shared" si="99"/>
        <v>0</v>
      </c>
      <c r="G396" s="38">
        <v>166854.47152818122</v>
      </c>
      <c r="H396" s="50">
        <v>19658.8252131999</v>
      </c>
      <c r="I396" s="39">
        <f t="shared" si="100"/>
        <v>186513.29674138111</v>
      </c>
      <c r="J396" s="40"/>
      <c r="K396" s="41">
        <f t="shared" si="104"/>
        <v>0</v>
      </c>
      <c r="L396" s="41">
        <f t="shared" si="96"/>
        <v>186513.29674138111</v>
      </c>
      <c r="M396" s="50"/>
      <c r="N396" s="51">
        <f>SUMIFS('Shipments data'!G:G,'Shipments data'!E:E,'Supply Planning Data'!D396,'Shipments data'!A:A,'Supply Planning Data'!A396,'Shipments data'!O:O,'Supply Planning Data'!C396,'Shipments data'!F:F,"Shipped")</f>
        <v>0</v>
      </c>
      <c r="O396" s="52">
        <f>SUMIFS('Shipments data'!G:G,'Shipments data'!E:E,'Supply Planning Data'!D396,'Shipments data'!A:A,'Supply Planning Data'!A396,'Shipments data'!O:O,'Supply Planning Data'!C396,'Shipments data'!F:F,"Planned")</f>
        <v>0</v>
      </c>
      <c r="P396" s="51">
        <f>SUMIFS('Shipments data'!G:G,'Shipments data'!E:E,'Supply Planning Data'!D396,'Shipments data'!A:A,'Supply Planning Data'!A396,'Shipments data'!F:F,"Shipped",'Shipments data'!H:H,"&lt;"&amp;'Supply Planning Data'!C411,'Shipments data'!S:S,"&lt;"&amp;'Supply Planning Data'!C411)</f>
        <v>512402</v>
      </c>
      <c r="Q396" s="51">
        <f t="shared" si="98"/>
        <v>151200</v>
      </c>
      <c r="R396" s="51">
        <f t="shared" si="101"/>
        <v>0</v>
      </c>
      <c r="S396" s="53"/>
      <c r="T396" s="54">
        <f t="shared" si="105"/>
        <v>400000</v>
      </c>
      <c r="U396" s="50"/>
      <c r="V396" s="40"/>
      <c r="W396" s="54">
        <f t="shared" si="106"/>
        <v>0</v>
      </c>
      <c r="X396" s="55"/>
      <c r="Y396" s="54">
        <f t="shared" si="102"/>
        <v>400000</v>
      </c>
      <c r="Z396" s="53"/>
      <c r="AA396" s="54">
        <f t="shared" si="107"/>
        <v>400000</v>
      </c>
      <c r="AB396" s="50"/>
      <c r="AC396" s="40"/>
      <c r="AD396" s="54">
        <f t="shared" si="108"/>
        <v>0</v>
      </c>
      <c r="AE396" s="55"/>
      <c r="AF396" s="79">
        <f t="shared" si="103"/>
        <v>400000</v>
      </c>
    </row>
    <row r="397" spans="1:32" x14ac:dyDescent="0.35">
      <c r="A397" s="47" t="str">
        <f>Start!C$9</f>
        <v>Niger (the)</v>
      </c>
      <c r="B397" s="48" t="str">
        <f>VLOOKUP(A397,list!B:C,2,FALSE)</f>
        <v>NER</v>
      </c>
      <c r="C397" s="78">
        <f t="shared" si="97"/>
        <v>44986</v>
      </c>
      <c r="D397" s="36" t="str">
        <f>IF(Start!$B$21="","",Start!$B$21)</f>
        <v>Sinovac</v>
      </c>
      <c r="E397" s="36" t="str">
        <f>IFERROR(VLOOKUP(D397,Start!B$15:C$30,2,FALSE),"")</f>
        <v>Yes</v>
      </c>
      <c r="F397" s="39">
        <f t="shared" si="99"/>
        <v>0</v>
      </c>
      <c r="G397" s="38">
        <v>166854.47152818122</v>
      </c>
      <c r="H397" s="50">
        <v>19690.3582499074</v>
      </c>
      <c r="I397" s="39">
        <f t="shared" si="100"/>
        <v>186544.82977808864</v>
      </c>
      <c r="J397" s="40"/>
      <c r="K397" s="41">
        <f t="shared" si="104"/>
        <v>0</v>
      </c>
      <c r="L397" s="41">
        <f t="shared" si="96"/>
        <v>186544.82977808864</v>
      </c>
      <c r="M397" s="50"/>
      <c r="N397" s="51">
        <f>SUMIFS('Shipments data'!G:G,'Shipments data'!E:E,'Supply Planning Data'!D397,'Shipments data'!A:A,'Supply Planning Data'!A397,'Shipments data'!O:O,'Supply Planning Data'!C397,'Shipments data'!F:F,"Shipped")</f>
        <v>0</v>
      </c>
      <c r="O397" s="52">
        <f>SUMIFS('Shipments data'!G:G,'Shipments data'!E:E,'Supply Planning Data'!D397,'Shipments data'!A:A,'Supply Planning Data'!A397,'Shipments data'!O:O,'Supply Planning Data'!C397,'Shipments data'!F:F,"Planned")</f>
        <v>0</v>
      </c>
      <c r="P397" s="51">
        <f>SUMIFS('Shipments data'!G:G,'Shipments data'!E:E,'Supply Planning Data'!D397,'Shipments data'!A:A,'Supply Planning Data'!A397,'Shipments data'!F:F,"Shipped",'Shipments data'!H:H,"&lt;"&amp;'Supply Planning Data'!C412,'Shipments data'!S:S,"&lt;"&amp;'Supply Planning Data'!C412)</f>
        <v>0</v>
      </c>
      <c r="Q397" s="51">
        <f t="shared" si="98"/>
        <v>0</v>
      </c>
      <c r="R397" s="51">
        <f t="shared" si="101"/>
        <v>0</v>
      </c>
      <c r="S397" s="53"/>
      <c r="T397" s="54">
        <f t="shared" si="105"/>
        <v>400000</v>
      </c>
      <c r="U397" s="50"/>
      <c r="V397" s="40"/>
      <c r="W397" s="54">
        <f t="shared" si="106"/>
        <v>0</v>
      </c>
      <c r="X397" s="55"/>
      <c r="Y397" s="54">
        <f t="shared" si="102"/>
        <v>400000</v>
      </c>
      <c r="Z397" s="53"/>
      <c r="AA397" s="54">
        <f t="shared" si="107"/>
        <v>400000</v>
      </c>
      <c r="AB397" s="50"/>
      <c r="AC397" s="40"/>
      <c r="AD397" s="54">
        <f t="shared" si="108"/>
        <v>0</v>
      </c>
      <c r="AE397" s="55"/>
      <c r="AF397" s="79">
        <f t="shared" si="103"/>
        <v>400000</v>
      </c>
    </row>
    <row r="398" spans="1:32" x14ac:dyDescent="0.35">
      <c r="A398" s="47" t="str">
        <f>Start!C$9</f>
        <v>Niger (the)</v>
      </c>
      <c r="B398" s="48" t="str">
        <f>VLOOKUP(A398,list!B:C,2,FALSE)</f>
        <v>NER</v>
      </c>
      <c r="C398" s="78">
        <f t="shared" si="97"/>
        <v>44986</v>
      </c>
      <c r="D398" s="36" t="str">
        <f>IF(Start!$B$22="","",Start!$B$22)</f>
        <v>Sputnik V</v>
      </c>
      <c r="E398" s="36" t="str">
        <f>IFERROR(VLOOKUP(D398,Start!B$15:C$30,2,FALSE),"")</f>
        <v>Yes</v>
      </c>
      <c r="F398" s="39">
        <f t="shared" si="99"/>
        <v>0</v>
      </c>
      <c r="G398" s="38">
        <v>166854.47152818122</v>
      </c>
      <c r="H398" s="50">
        <v>19721.891286614798</v>
      </c>
      <c r="I398" s="39">
        <f t="shared" si="100"/>
        <v>186576.36281479601</v>
      </c>
      <c r="J398" s="40"/>
      <c r="K398" s="41">
        <f t="shared" si="104"/>
        <v>0</v>
      </c>
      <c r="L398" s="41">
        <f t="shared" si="96"/>
        <v>186576.36281479601</v>
      </c>
      <c r="M398" s="50"/>
      <c r="N398" s="51">
        <f>SUMIFS('Shipments data'!G:G,'Shipments data'!E:E,'Supply Planning Data'!D398,'Shipments data'!A:A,'Supply Planning Data'!A398,'Shipments data'!O:O,'Supply Planning Data'!C398,'Shipments data'!F:F,"Shipped")</f>
        <v>0</v>
      </c>
      <c r="O398" s="52">
        <f>SUMIFS('Shipments data'!G:G,'Shipments data'!E:E,'Supply Planning Data'!D398,'Shipments data'!A:A,'Supply Planning Data'!A398,'Shipments data'!O:O,'Supply Planning Data'!C398,'Shipments data'!F:F,"Planned")</f>
        <v>0</v>
      </c>
      <c r="P398" s="51">
        <f>SUMIFS('Shipments data'!G:G,'Shipments data'!E:E,'Supply Planning Data'!D398,'Shipments data'!A:A,'Supply Planning Data'!A398,'Shipments data'!F:F,"Shipped",'Shipments data'!H:H,"&lt;"&amp;'Supply Planning Data'!C413,'Shipments data'!S:S,"&lt;"&amp;'Supply Planning Data'!C413)</f>
        <v>0</v>
      </c>
      <c r="Q398" s="51">
        <f t="shared" si="98"/>
        <v>0</v>
      </c>
      <c r="R398" s="51">
        <f t="shared" si="101"/>
        <v>0</v>
      </c>
      <c r="S398" s="53"/>
      <c r="T398" s="54">
        <f t="shared" si="105"/>
        <v>400000</v>
      </c>
      <c r="U398" s="50"/>
      <c r="V398" s="40"/>
      <c r="W398" s="54">
        <f t="shared" si="106"/>
        <v>0</v>
      </c>
      <c r="X398" s="55"/>
      <c r="Y398" s="54">
        <f t="shared" si="102"/>
        <v>400000</v>
      </c>
      <c r="Z398" s="53"/>
      <c r="AA398" s="54">
        <f t="shared" si="107"/>
        <v>400000</v>
      </c>
      <c r="AB398" s="50"/>
      <c r="AC398" s="40"/>
      <c r="AD398" s="54">
        <f t="shared" si="108"/>
        <v>0</v>
      </c>
      <c r="AE398" s="55"/>
      <c r="AF398" s="79">
        <f t="shared" si="103"/>
        <v>400000</v>
      </c>
    </row>
    <row r="399" spans="1:32" x14ac:dyDescent="0.35">
      <c r="A399" s="47" t="str">
        <f>Start!C$9</f>
        <v>Niger (the)</v>
      </c>
      <c r="B399" s="48" t="str">
        <f>VLOOKUP(A399,list!B:C,2,FALSE)</f>
        <v>NER</v>
      </c>
      <c r="C399" s="78">
        <f t="shared" si="97"/>
        <v>44986</v>
      </c>
      <c r="D399" s="36" t="str">
        <f>IF(Start!$B$23="","",Start!$B$23)</f>
        <v>Sputnik Light</v>
      </c>
      <c r="E399" s="36" t="str">
        <f>IFERROR(VLOOKUP(D399,Start!B$15:C$30,2,FALSE),"")</f>
        <v>Yes</v>
      </c>
      <c r="F399" s="39">
        <f t="shared" si="99"/>
        <v>0</v>
      </c>
      <c r="G399" s="38">
        <v>166854.47152818122</v>
      </c>
      <c r="H399" s="50">
        <v>19753.424323322299</v>
      </c>
      <c r="I399" s="39">
        <f t="shared" si="100"/>
        <v>186607.89585150353</v>
      </c>
      <c r="J399" s="40"/>
      <c r="K399" s="41">
        <f t="shared" si="104"/>
        <v>0</v>
      </c>
      <c r="L399" s="41">
        <f t="shared" si="96"/>
        <v>186607.89585150353</v>
      </c>
      <c r="M399" s="50"/>
      <c r="N399" s="51">
        <f>SUMIFS('Shipments data'!G:G,'Shipments data'!E:E,'Supply Planning Data'!D399,'Shipments data'!A:A,'Supply Planning Data'!A399,'Shipments data'!O:O,'Supply Planning Data'!C399,'Shipments data'!F:F,"Shipped")</f>
        <v>0</v>
      </c>
      <c r="O399" s="52">
        <f>SUMIFS('Shipments data'!G:G,'Shipments data'!E:E,'Supply Planning Data'!D399,'Shipments data'!A:A,'Supply Planning Data'!A399,'Shipments data'!O:O,'Supply Planning Data'!C399,'Shipments data'!F:F,"Planned")</f>
        <v>0</v>
      </c>
      <c r="P399" s="51">
        <f>SUMIFS('Shipments data'!G:G,'Shipments data'!E:E,'Supply Planning Data'!D399,'Shipments data'!A:A,'Supply Planning Data'!A399,'Shipments data'!F:F,"Shipped",'Shipments data'!H:H,"&lt;"&amp;'Supply Planning Data'!C414,'Shipments data'!S:S,"&lt;"&amp;'Supply Planning Data'!C414)</f>
        <v>0</v>
      </c>
      <c r="Q399" s="51">
        <f t="shared" si="98"/>
        <v>0</v>
      </c>
      <c r="R399" s="51">
        <f t="shared" si="101"/>
        <v>0</v>
      </c>
      <c r="S399" s="53"/>
      <c r="T399" s="54">
        <f t="shared" si="105"/>
        <v>400000</v>
      </c>
      <c r="U399" s="50"/>
      <c r="V399" s="40"/>
      <c r="W399" s="54">
        <f t="shared" si="106"/>
        <v>0</v>
      </c>
      <c r="X399" s="55"/>
      <c r="Y399" s="54">
        <f t="shared" si="102"/>
        <v>400000</v>
      </c>
      <c r="Z399" s="53"/>
      <c r="AA399" s="54">
        <f t="shared" si="107"/>
        <v>400000</v>
      </c>
      <c r="AB399" s="50"/>
      <c r="AC399" s="40"/>
      <c r="AD399" s="54">
        <f t="shared" si="108"/>
        <v>0</v>
      </c>
      <c r="AE399" s="55"/>
      <c r="AF399" s="79">
        <f t="shared" si="103"/>
        <v>400000</v>
      </c>
    </row>
    <row r="400" spans="1:32" hidden="1" x14ac:dyDescent="0.35">
      <c r="A400" s="47" t="str">
        <f>Start!C$9</f>
        <v>Niger (the)</v>
      </c>
      <c r="B400" s="48" t="str">
        <f>VLOOKUP(A400,list!B:C,2,FALSE)</f>
        <v>NER</v>
      </c>
      <c r="C400" s="78">
        <f t="shared" si="97"/>
        <v>44986</v>
      </c>
      <c r="D400" s="36" t="str">
        <f>IF(Start!$B$24="","",Start!$B$24)</f>
        <v/>
      </c>
      <c r="E400" s="36" t="str">
        <f>IFERROR(VLOOKUP(D400,Start!B$15:C$30,2,FALSE),"")</f>
        <v/>
      </c>
      <c r="F400" s="39">
        <f t="shared" si="99"/>
        <v>0</v>
      </c>
      <c r="G400" s="38"/>
      <c r="H400" s="50"/>
      <c r="I400" s="39">
        <f t="shared" si="100"/>
        <v>0</v>
      </c>
      <c r="J400" s="40"/>
      <c r="K400" s="41">
        <f t="shared" si="104"/>
        <v>0</v>
      </c>
      <c r="L400" s="41">
        <f t="shared" si="96"/>
        <v>0</v>
      </c>
      <c r="M400" s="50"/>
      <c r="N400" s="51">
        <f>SUMIFS('Shipments data'!G:G,'Shipments data'!E:E,'Supply Planning Data'!D400,'Shipments data'!A:A,'Supply Planning Data'!A400,'Shipments data'!O:O,'Supply Planning Data'!C400,'Shipments data'!F:F,"Shipped")</f>
        <v>0</v>
      </c>
      <c r="O400" s="52">
        <f>SUMIFS('Shipments data'!G:G,'Shipments data'!E:E,'Supply Planning Data'!D400,'Shipments data'!A:A,'Supply Planning Data'!A400,'Shipments data'!O:O,'Supply Planning Data'!C400,'Shipments data'!F:F,"Planned")</f>
        <v>0</v>
      </c>
      <c r="P400" s="51">
        <f>SUMIFS('Shipments data'!G:G,'Shipments data'!E:E,'Supply Planning Data'!D400,'Shipments data'!A:A,'Supply Planning Data'!A400,'Shipments data'!F:F,"Shipped",'Shipments data'!H:H,"&lt;"&amp;'Supply Planning Data'!C415,'Shipments data'!S:S,"&lt;"&amp;'Supply Planning Data'!C415)</f>
        <v>0</v>
      </c>
      <c r="Q400" s="51">
        <f t="shared" si="98"/>
        <v>0</v>
      </c>
      <c r="R400" s="51">
        <f t="shared" si="101"/>
        <v>0</v>
      </c>
      <c r="S400" s="53"/>
      <c r="T400" s="54">
        <f t="shared" si="105"/>
        <v>0</v>
      </c>
      <c r="U400" s="50"/>
      <c r="V400" s="40"/>
      <c r="W400" s="54">
        <f t="shared" si="106"/>
        <v>0</v>
      </c>
      <c r="X400" s="55"/>
      <c r="Y400" s="54">
        <f t="shared" si="102"/>
        <v>0</v>
      </c>
      <c r="Z400" s="53"/>
      <c r="AA400" s="54">
        <f t="shared" si="107"/>
        <v>0</v>
      </c>
      <c r="AB400" s="50"/>
      <c r="AC400" s="40"/>
      <c r="AD400" s="54">
        <f t="shared" si="108"/>
        <v>0</v>
      </c>
      <c r="AE400" s="55"/>
      <c r="AF400" s="79">
        <f t="shared" si="103"/>
        <v>0</v>
      </c>
    </row>
    <row r="401" spans="1:32" hidden="1" x14ac:dyDescent="0.35">
      <c r="A401" s="47" t="str">
        <f>Start!C$9</f>
        <v>Niger (the)</v>
      </c>
      <c r="B401" s="48" t="str">
        <f>VLOOKUP(A401,list!B:C,2,FALSE)</f>
        <v>NER</v>
      </c>
      <c r="C401" s="78">
        <f t="shared" si="97"/>
        <v>44986</v>
      </c>
      <c r="D401" s="36" t="str">
        <f>IF(Start!$B$25="","",Start!$B$25)</f>
        <v/>
      </c>
      <c r="E401" s="36" t="str">
        <f>IFERROR(VLOOKUP(D401,Start!B$15:C$30,2,FALSE),"")</f>
        <v/>
      </c>
      <c r="F401" s="39">
        <f t="shared" si="99"/>
        <v>0</v>
      </c>
      <c r="G401" s="38"/>
      <c r="H401" s="50"/>
      <c r="I401" s="39">
        <f t="shared" si="100"/>
        <v>0</v>
      </c>
      <c r="J401" s="40"/>
      <c r="K401" s="41">
        <f t="shared" si="104"/>
        <v>0</v>
      </c>
      <c r="L401" s="41">
        <f t="shared" si="96"/>
        <v>0</v>
      </c>
      <c r="M401" s="50"/>
      <c r="N401" s="51">
        <f>SUMIFS('Shipments data'!G:G,'Shipments data'!E:E,'Supply Planning Data'!D401,'Shipments data'!A:A,'Supply Planning Data'!A401,'Shipments data'!O:O,'Supply Planning Data'!C401,'Shipments data'!F:F,"Shipped")</f>
        <v>0</v>
      </c>
      <c r="O401" s="52">
        <f>SUMIFS('Shipments data'!G:G,'Shipments data'!E:E,'Supply Planning Data'!D401,'Shipments data'!A:A,'Supply Planning Data'!A401,'Shipments data'!O:O,'Supply Planning Data'!C401,'Shipments data'!F:F,"Planned")</f>
        <v>0</v>
      </c>
      <c r="P401" s="51">
        <f>SUMIFS('Shipments data'!G:G,'Shipments data'!E:E,'Supply Planning Data'!D401,'Shipments data'!A:A,'Supply Planning Data'!A401,'Shipments data'!F:F,"Shipped",'Shipments data'!H:H,"&lt;"&amp;'Supply Planning Data'!C416,'Shipments data'!S:S,"&lt;"&amp;'Supply Planning Data'!C416)</f>
        <v>0</v>
      </c>
      <c r="Q401" s="51">
        <f t="shared" si="98"/>
        <v>0</v>
      </c>
      <c r="R401" s="51">
        <f t="shared" si="101"/>
        <v>0</v>
      </c>
      <c r="S401" s="53"/>
      <c r="T401" s="54">
        <f t="shared" si="105"/>
        <v>0</v>
      </c>
      <c r="U401" s="50"/>
      <c r="V401" s="40"/>
      <c r="W401" s="54">
        <f t="shared" si="106"/>
        <v>0</v>
      </c>
      <c r="X401" s="55"/>
      <c r="Y401" s="54">
        <f t="shared" si="102"/>
        <v>0</v>
      </c>
      <c r="Z401" s="53"/>
      <c r="AA401" s="54">
        <f t="shared" si="107"/>
        <v>0</v>
      </c>
      <c r="AB401" s="50"/>
      <c r="AC401" s="40"/>
      <c r="AD401" s="54">
        <f t="shared" si="108"/>
        <v>0</v>
      </c>
      <c r="AE401" s="55"/>
      <c r="AF401" s="79">
        <f t="shared" si="103"/>
        <v>0</v>
      </c>
    </row>
    <row r="402" spans="1:32" hidden="1" x14ac:dyDescent="0.35">
      <c r="A402" s="47" t="str">
        <f>Start!C$9</f>
        <v>Niger (the)</v>
      </c>
      <c r="B402" s="48" t="str">
        <f>VLOOKUP(A402,list!B:C,2,FALSE)</f>
        <v>NER</v>
      </c>
      <c r="C402" s="78">
        <f t="shared" si="97"/>
        <v>44986</v>
      </c>
      <c r="D402" s="36" t="str">
        <f>IF(Start!$B$26="","",Start!$B$26)</f>
        <v/>
      </c>
      <c r="E402" s="36" t="str">
        <f>IFERROR(VLOOKUP(D402,Start!B$15:C$30,2,FALSE),"")</f>
        <v/>
      </c>
      <c r="F402" s="39">
        <f t="shared" si="99"/>
        <v>0</v>
      </c>
      <c r="G402" s="38"/>
      <c r="H402" s="50"/>
      <c r="I402" s="39">
        <f t="shared" si="100"/>
        <v>0</v>
      </c>
      <c r="J402" s="40"/>
      <c r="K402" s="41">
        <f t="shared" si="104"/>
        <v>0</v>
      </c>
      <c r="L402" s="41">
        <f t="shared" ref="L402:L465" si="109">SUM(I402,K402)</f>
        <v>0</v>
      </c>
      <c r="M402" s="50"/>
      <c r="N402" s="51">
        <f>SUMIFS('Shipments data'!G:G,'Shipments data'!E:E,'Supply Planning Data'!D402,'Shipments data'!A:A,'Supply Planning Data'!A402,'Shipments data'!O:O,'Supply Planning Data'!C402,'Shipments data'!F:F,"Shipped")</f>
        <v>0</v>
      </c>
      <c r="O402" s="52">
        <f>SUMIFS('Shipments data'!G:G,'Shipments data'!E:E,'Supply Planning Data'!D402,'Shipments data'!A:A,'Supply Planning Data'!A402,'Shipments data'!O:O,'Supply Planning Data'!C402,'Shipments data'!F:F,"Planned")</f>
        <v>0</v>
      </c>
      <c r="P402" s="51">
        <f>SUMIFS('Shipments data'!G:G,'Shipments data'!E:E,'Supply Planning Data'!D402,'Shipments data'!A:A,'Supply Planning Data'!A402,'Shipments data'!F:F,"Shipped",'Shipments data'!H:H,"&lt;"&amp;'Supply Planning Data'!C417,'Shipments data'!S:S,"&lt;"&amp;'Supply Planning Data'!C417)</f>
        <v>0</v>
      </c>
      <c r="Q402" s="51">
        <f t="shared" si="98"/>
        <v>0</v>
      </c>
      <c r="R402" s="51">
        <f t="shared" si="101"/>
        <v>0</v>
      </c>
      <c r="S402" s="53"/>
      <c r="T402" s="54">
        <f t="shared" si="105"/>
        <v>0</v>
      </c>
      <c r="U402" s="50"/>
      <c r="V402" s="40"/>
      <c r="W402" s="54">
        <f t="shared" si="106"/>
        <v>0</v>
      </c>
      <c r="X402" s="55"/>
      <c r="Y402" s="54">
        <f t="shared" si="102"/>
        <v>0</v>
      </c>
      <c r="Z402" s="53"/>
      <c r="AA402" s="54">
        <f t="shared" si="107"/>
        <v>0</v>
      </c>
      <c r="AB402" s="50"/>
      <c r="AC402" s="40"/>
      <c r="AD402" s="54">
        <f t="shared" si="108"/>
        <v>0</v>
      </c>
      <c r="AE402" s="55"/>
      <c r="AF402" s="79">
        <f t="shared" si="103"/>
        <v>0</v>
      </c>
    </row>
    <row r="403" spans="1:32" hidden="1" x14ac:dyDescent="0.35">
      <c r="A403" s="47" t="str">
        <f>Start!C$9</f>
        <v>Niger (the)</v>
      </c>
      <c r="B403" s="48" t="str">
        <f>VLOOKUP(A403,list!B:C,2,FALSE)</f>
        <v>NER</v>
      </c>
      <c r="C403" s="78">
        <f t="shared" si="97"/>
        <v>44986</v>
      </c>
      <c r="D403" s="36" t="str">
        <f>IF(Start!$B$27="","",Start!$B$27)</f>
        <v/>
      </c>
      <c r="E403" s="36" t="str">
        <f>IFERROR(VLOOKUP(D403,Start!B$15:C$30,2,FALSE),"")</f>
        <v/>
      </c>
      <c r="F403" s="39">
        <f t="shared" si="99"/>
        <v>0</v>
      </c>
      <c r="G403" s="38"/>
      <c r="H403" s="50"/>
      <c r="I403" s="39">
        <f t="shared" si="100"/>
        <v>0</v>
      </c>
      <c r="J403" s="40"/>
      <c r="K403" s="41">
        <f t="shared" si="104"/>
        <v>0</v>
      </c>
      <c r="L403" s="41">
        <f t="shared" si="109"/>
        <v>0</v>
      </c>
      <c r="M403" s="50"/>
      <c r="N403" s="51">
        <f>SUMIFS('Shipments data'!G:G,'Shipments data'!E:E,'Supply Planning Data'!D403,'Shipments data'!A:A,'Supply Planning Data'!A403,'Shipments data'!O:O,'Supply Planning Data'!C403,'Shipments data'!F:F,"Shipped")</f>
        <v>0</v>
      </c>
      <c r="O403" s="52">
        <f>SUMIFS('Shipments data'!G:G,'Shipments data'!E:E,'Supply Planning Data'!D403,'Shipments data'!A:A,'Supply Planning Data'!A403,'Shipments data'!O:O,'Supply Planning Data'!C403,'Shipments data'!F:F,"Planned")</f>
        <v>0</v>
      </c>
      <c r="P403" s="51">
        <f>SUMIFS('Shipments data'!G:G,'Shipments data'!E:E,'Supply Planning Data'!D403,'Shipments data'!A:A,'Supply Planning Data'!A403,'Shipments data'!F:F,"Shipped",'Shipments data'!H:H,"&lt;"&amp;'Supply Planning Data'!C418,'Shipments data'!S:S,"&lt;"&amp;'Supply Planning Data'!C418)</f>
        <v>0</v>
      </c>
      <c r="Q403" s="51">
        <f t="shared" si="98"/>
        <v>0</v>
      </c>
      <c r="R403" s="51">
        <f t="shared" si="101"/>
        <v>0</v>
      </c>
      <c r="S403" s="53"/>
      <c r="T403" s="54">
        <f t="shared" si="105"/>
        <v>0</v>
      </c>
      <c r="U403" s="50"/>
      <c r="V403" s="40"/>
      <c r="W403" s="54">
        <f t="shared" si="106"/>
        <v>0</v>
      </c>
      <c r="X403" s="55"/>
      <c r="Y403" s="54">
        <f t="shared" si="102"/>
        <v>0</v>
      </c>
      <c r="Z403" s="53"/>
      <c r="AA403" s="54">
        <f t="shared" si="107"/>
        <v>0</v>
      </c>
      <c r="AB403" s="50"/>
      <c r="AC403" s="40"/>
      <c r="AD403" s="54">
        <f t="shared" si="108"/>
        <v>0</v>
      </c>
      <c r="AE403" s="55"/>
      <c r="AF403" s="79">
        <f t="shared" si="103"/>
        <v>0</v>
      </c>
    </row>
    <row r="404" spans="1:32" hidden="1" x14ac:dyDescent="0.35">
      <c r="A404" s="47" t="str">
        <f>Start!C$9</f>
        <v>Niger (the)</v>
      </c>
      <c r="B404" s="48" t="str">
        <f>VLOOKUP(A404,list!B:C,2,FALSE)</f>
        <v>NER</v>
      </c>
      <c r="C404" s="78">
        <f t="shared" si="97"/>
        <v>44986</v>
      </c>
      <c r="D404" s="36" t="str">
        <f>IF(Start!$B$28="","",Start!$B$28)</f>
        <v/>
      </c>
      <c r="E404" s="36" t="str">
        <f>IFERROR(VLOOKUP(D404,Start!B$15:C$30,2,FALSE),"")</f>
        <v/>
      </c>
      <c r="F404" s="39">
        <f t="shared" si="99"/>
        <v>0</v>
      </c>
      <c r="G404" s="38"/>
      <c r="H404" s="50"/>
      <c r="I404" s="39">
        <f t="shared" si="100"/>
        <v>0</v>
      </c>
      <c r="J404" s="40"/>
      <c r="K404" s="41">
        <f t="shared" si="104"/>
        <v>0</v>
      </c>
      <c r="L404" s="41">
        <f t="shared" si="109"/>
        <v>0</v>
      </c>
      <c r="M404" s="50"/>
      <c r="N404" s="51">
        <f>SUMIFS('Shipments data'!G:G,'Shipments data'!E:E,'Supply Planning Data'!D404,'Shipments data'!A:A,'Supply Planning Data'!A404,'Shipments data'!O:O,'Supply Planning Data'!C404,'Shipments data'!F:F,"Shipped")</f>
        <v>0</v>
      </c>
      <c r="O404" s="52">
        <f>SUMIFS('Shipments data'!G:G,'Shipments data'!E:E,'Supply Planning Data'!D404,'Shipments data'!A:A,'Supply Planning Data'!A404,'Shipments data'!O:O,'Supply Planning Data'!C404,'Shipments data'!F:F,"Planned")</f>
        <v>0</v>
      </c>
      <c r="P404" s="51">
        <f>SUMIFS('Shipments data'!G:G,'Shipments data'!E:E,'Supply Planning Data'!D404,'Shipments data'!A:A,'Supply Planning Data'!A404,'Shipments data'!F:F,"Shipped",'Shipments data'!H:H,"&lt;"&amp;'Supply Planning Data'!C419,'Shipments data'!S:S,"&lt;"&amp;'Supply Planning Data'!C419)</f>
        <v>0</v>
      </c>
      <c r="Q404" s="51">
        <f t="shared" si="98"/>
        <v>0</v>
      </c>
      <c r="R404" s="51">
        <f t="shared" si="101"/>
        <v>0</v>
      </c>
      <c r="S404" s="53"/>
      <c r="T404" s="54">
        <f t="shared" si="105"/>
        <v>0</v>
      </c>
      <c r="U404" s="50"/>
      <c r="V404" s="40"/>
      <c r="W404" s="54">
        <f t="shared" si="106"/>
        <v>0</v>
      </c>
      <c r="X404" s="55"/>
      <c r="Y404" s="54">
        <f t="shared" si="102"/>
        <v>0</v>
      </c>
      <c r="Z404" s="53"/>
      <c r="AA404" s="54">
        <f t="shared" si="107"/>
        <v>0</v>
      </c>
      <c r="AB404" s="50"/>
      <c r="AC404" s="40"/>
      <c r="AD404" s="54">
        <f t="shared" si="108"/>
        <v>0</v>
      </c>
      <c r="AE404" s="55"/>
      <c r="AF404" s="79">
        <f t="shared" si="103"/>
        <v>0</v>
      </c>
    </row>
    <row r="405" spans="1:32" hidden="1" x14ac:dyDescent="0.35">
      <c r="A405" s="47" t="str">
        <f>Start!C$9</f>
        <v>Niger (the)</v>
      </c>
      <c r="B405" s="48" t="str">
        <f>VLOOKUP(A405,list!B:C,2,FALSE)</f>
        <v>NER</v>
      </c>
      <c r="C405" s="78">
        <f t="shared" si="97"/>
        <v>44986</v>
      </c>
      <c r="D405" s="36" t="str">
        <f>IF(Start!$B$29="","",Start!$B$29)</f>
        <v/>
      </c>
      <c r="E405" s="36" t="str">
        <f>IFERROR(VLOOKUP(D405,Start!B$15:C$30,2,FALSE),"")</f>
        <v/>
      </c>
      <c r="F405" s="39">
        <f t="shared" si="99"/>
        <v>0</v>
      </c>
      <c r="G405" s="38"/>
      <c r="H405" s="50"/>
      <c r="I405" s="39">
        <f t="shared" si="100"/>
        <v>0</v>
      </c>
      <c r="J405" s="40"/>
      <c r="K405" s="41">
        <f t="shared" si="104"/>
        <v>0</v>
      </c>
      <c r="L405" s="41">
        <f t="shared" si="109"/>
        <v>0</v>
      </c>
      <c r="M405" s="50"/>
      <c r="N405" s="51">
        <f>SUMIFS('Shipments data'!G:G,'Shipments data'!E:E,'Supply Planning Data'!D405,'Shipments data'!A:A,'Supply Planning Data'!A405,'Shipments data'!O:O,'Supply Planning Data'!C405,'Shipments data'!F:F,"Shipped")</f>
        <v>0</v>
      </c>
      <c r="O405" s="52">
        <f>SUMIFS('Shipments data'!G:G,'Shipments data'!E:E,'Supply Planning Data'!D405,'Shipments data'!A:A,'Supply Planning Data'!A405,'Shipments data'!O:O,'Supply Planning Data'!C405,'Shipments data'!F:F,"Planned")</f>
        <v>0</v>
      </c>
      <c r="P405" s="51">
        <f>SUMIFS('Shipments data'!G:G,'Shipments data'!E:E,'Supply Planning Data'!D405,'Shipments data'!A:A,'Supply Planning Data'!A405,'Shipments data'!F:F,"Shipped",'Shipments data'!H:H,"&lt;"&amp;'Supply Planning Data'!C420,'Shipments data'!S:S,"&lt;"&amp;'Supply Planning Data'!C420)</f>
        <v>0</v>
      </c>
      <c r="Q405" s="51">
        <f t="shared" si="98"/>
        <v>0</v>
      </c>
      <c r="R405" s="51">
        <f t="shared" si="101"/>
        <v>0</v>
      </c>
      <c r="S405" s="53"/>
      <c r="T405" s="54">
        <f t="shared" si="105"/>
        <v>0</v>
      </c>
      <c r="U405" s="50"/>
      <c r="V405" s="40"/>
      <c r="W405" s="54">
        <f t="shared" si="106"/>
        <v>0</v>
      </c>
      <c r="X405" s="55"/>
      <c r="Y405" s="54">
        <f t="shared" si="102"/>
        <v>0</v>
      </c>
      <c r="Z405" s="53"/>
      <c r="AA405" s="54">
        <f t="shared" si="107"/>
        <v>0</v>
      </c>
      <c r="AB405" s="50"/>
      <c r="AC405" s="40"/>
      <c r="AD405" s="54">
        <f t="shared" si="108"/>
        <v>0</v>
      </c>
      <c r="AE405" s="55"/>
      <c r="AF405" s="79">
        <f t="shared" si="103"/>
        <v>0</v>
      </c>
    </row>
    <row r="406" spans="1:32" hidden="1" x14ac:dyDescent="0.35">
      <c r="A406" s="47" t="str">
        <f>Start!C$9</f>
        <v>Niger (the)</v>
      </c>
      <c r="B406" s="56" t="str">
        <f>VLOOKUP(A406,list!B:C,2,FALSE)</f>
        <v>NER</v>
      </c>
      <c r="C406" s="78">
        <f t="shared" si="97"/>
        <v>44986</v>
      </c>
      <c r="D406" s="36" t="str">
        <f>IF(Start!$B$30="","",Start!$B$30)</f>
        <v/>
      </c>
      <c r="E406" s="36" t="str">
        <f>IFERROR(VLOOKUP(D406,Start!B$15:C$30,2,FALSE),"")</f>
        <v/>
      </c>
      <c r="F406" s="39">
        <f t="shared" si="99"/>
        <v>0</v>
      </c>
      <c r="G406" s="38"/>
      <c r="H406" s="50"/>
      <c r="I406" s="39">
        <f t="shared" si="100"/>
        <v>0</v>
      </c>
      <c r="J406" s="40"/>
      <c r="K406" s="41">
        <f t="shared" si="104"/>
        <v>0</v>
      </c>
      <c r="L406" s="41">
        <f t="shared" si="109"/>
        <v>0</v>
      </c>
      <c r="M406" s="50"/>
      <c r="N406" s="51">
        <f>SUMIFS('Shipments data'!G:G,'Shipments data'!E:E,'Supply Planning Data'!D406,'Shipments data'!A:A,'Supply Planning Data'!A406,'Shipments data'!O:O,'Supply Planning Data'!C406,'Shipments data'!F:F,"Shipped")</f>
        <v>0</v>
      </c>
      <c r="O406" s="52">
        <f>SUMIFS('Shipments data'!G:G,'Shipments data'!E:E,'Supply Planning Data'!D406,'Shipments data'!A:A,'Supply Planning Data'!A406,'Shipments data'!O:O,'Supply Planning Data'!C406,'Shipments data'!F:F,"Planned")</f>
        <v>0</v>
      </c>
      <c r="P406" s="51">
        <f>SUMIFS('Shipments data'!G:G,'Shipments data'!E:E,'Supply Planning Data'!D406,'Shipments data'!A:A,'Supply Planning Data'!A406,'Shipments data'!F:F,"Shipped",'Shipments data'!H:H,"&lt;"&amp;'Supply Planning Data'!C421,'Shipments data'!S:S,"&lt;"&amp;'Supply Planning Data'!C421)</f>
        <v>0</v>
      </c>
      <c r="Q406" s="51">
        <f t="shared" si="98"/>
        <v>0</v>
      </c>
      <c r="R406" s="51">
        <f t="shared" si="101"/>
        <v>0</v>
      </c>
      <c r="S406" s="53"/>
      <c r="T406" s="54">
        <f t="shared" si="105"/>
        <v>0</v>
      </c>
      <c r="U406" s="50"/>
      <c r="V406" s="40"/>
      <c r="W406" s="54">
        <f t="shared" si="106"/>
        <v>0</v>
      </c>
      <c r="X406" s="55"/>
      <c r="Y406" s="54">
        <f t="shared" si="102"/>
        <v>0</v>
      </c>
      <c r="Z406" s="53"/>
      <c r="AA406" s="54">
        <f t="shared" si="107"/>
        <v>0</v>
      </c>
      <c r="AB406" s="50"/>
      <c r="AC406" s="40"/>
      <c r="AD406" s="54">
        <f t="shared" si="108"/>
        <v>0</v>
      </c>
      <c r="AE406" s="55"/>
      <c r="AF406" s="79">
        <f t="shared" si="103"/>
        <v>0</v>
      </c>
    </row>
    <row r="407" spans="1:32" x14ac:dyDescent="0.35">
      <c r="A407" s="58" t="str">
        <f>Start!C$9</f>
        <v>Niger (the)</v>
      </c>
      <c r="B407" s="59" t="str">
        <f>VLOOKUP(A407,list!B:C,2,FALSE)</f>
        <v>NER</v>
      </c>
      <c r="C407" s="60">
        <f t="shared" si="97"/>
        <v>45017</v>
      </c>
      <c r="D407" s="59" t="str">
        <f>IF(Start!$B$16="","",Start!$B$16)</f>
        <v>Pfizer</v>
      </c>
      <c r="E407" s="59" t="str">
        <f>IFERROR(VLOOKUP(D407,Start!B$15:C$30,2,FALSE),"")</f>
        <v>Yes</v>
      </c>
      <c r="F407" s="62">
        <f t="shared" si="99"/>
        <v>0</v>
      </c>
      <c r="G407" s="61">
        <v>131099.9419149996</v>
      </c>
      <c r="H407" s="61">
        <v>20005.688616981901</v>
      </c>
      <c r="I407" s="62">
        <f t="shared" si="100"/>
        <v>151105.6305319815</v>
      </c>
      <c r="J407" s="63"/>
      <c r="K407" s="64">
        <f t="shared" si="104"/>
        <v>0</v>
      </c>
      <c r="L407" s="64">
        <f t="shared" si="109"/>
        <v>151105.6305319815</v>
      </c>
      <c r="M407" s="61"/>
      <c r="N407" s="64">
        <f>SUMIFS('Shipments data'!G:G,'Shipments data'!E:E,'Supply Planning Data'!D407,'Shipments data'!A:A,'Supply Planning Data'!A407,'Shipments data'!O:O,'Supply Planning Data'!C407,'Shipments data'!F:F,"Shipped")</f>
        <v>0</v>
      </c>
      <c r="O407" s="65">
        <f>SUMIFS('Shipments data'!G:G,'Shipments data'!E:E,'Supply Planning Data'!D407,'Shipments data'!A:A,'Supply Planning Data'!A407,'Shipments data'!O:O,'Supply Planning Data'!C407,'Shipments data'!F:F,"Planned")</f>
        <v>0</v>
      </c>
      <c r="P407" s="64">
        <f>SUMIFS('Shipments data'!G:G,'Shipments data'!E:E,'Supply Planning Data'!D407,'Shipments data'!A:A,'Supply Planning Data'!A407,'Shipments data'!F:F,"Shipped",'Shipments data'!H:H,"&lt;"&amp;'Supply Planning Data'!C422,'Shipments data'!S:S,"&lt;"&amp;'Supply Planning Data'!C422)</f>
        <v>0</v>
      </c>
      <c r="Q407" s="64">
        <f t="shared" si="98"/>
        <v>0</v>
      </c>
      <c r="R407" s="64">
        <f t="shared" si="101"/>
        <v>0</v>
      </c>
      <c r="S407" s="66"/>
      <c r="T407" s="62">
        <f t="shared" si="105"/>
        <v>200000</v>
      </c>
      <c r="U407" s="61"/>
      <c r="V407" s="63"/>
      <c r="W407" s="62">
        <f t="shared" si="106"/>
        <v>0</v>
      </c>
      <c r="X407" s="67"/>
      <c r="Y407" s="62">
        <f t="shared" si="102"/>
        <v>200000</v>
      </c>
      <c r="Z407" s="66"/>
      <c r="AA407" s="62">
        <f t="shared" si="107"/>
        <v>200000</v>
      </c>
      <c r="AB407" s="61"/>
      <c r="AC407" s="63"/>
      <c r="AD407" s="62">
        <f t="shared" si="108"/>
        <v>0</v>
      </c>
      <c r="AE407" s="67"/>
      <c r="AF407" s="68">
        <f t="shared" si="103"/>
        <v>200000</v>
      </c>
    </row>
    <row r="408" spans="1:32" x14ac:dyDescent="0.35">
      <c r="A408" s="58" t="str">
        <f>Start!C$9</f>
        <v>Niger (the)</v>
      </c>
      <c r="B408" s="69" t="str">
        <f>VLOOKUP(A408,list!B:C,2,FALSE)</f>
        <v>NER</v>
      </c>
      <c r="C408" s="60">
        <f t="shared" si="97"/>
        <v>45017</v>
      </c>
      <c r="D408" s="69" t="str">
        <f>IF(Start!$B$17="","",Start!$B$17)</f>
        <v>Moderna</v>
      </c>
      <c r="E408" s="69" t="str">
        <f>IFERROR(VLOOKUP(D408,Start!B$15:C$30,2,FALSE),"")</f>
        <v>Yes</v>
      </c>
      <c r="F408" s="62">
        <f t="shared" si="99"/>
        <v>0</v>
      </c>
      <c r="G408" s="61">
        <v>157319.93029799947</v>
      </c>
      <c r="H408" s="61">
        <v>20037.221653689299</v>
      </c>
      <c r="I408" s="62">
        <f t="shared" si="100"/>
        <v>177357.15195168878</v>
      </c>
      <c r="J408" s="63"/>
      <c r="K408" s="64">
        <f t="shared" si="104"/>
        <v>0</v>
      </c>
      <c r="L408" s="64">
        <f t="shared" si="109"/>
        <v>177357.15195168878</v>
      </c>
      <c r="M408" s="71"/>
      <c r="N408" s="70">
        <f>SUMIFS('Shipments data'!G:G,'Shipments data'!E:E,'Supply Planning Data'!D408,'Shipments data'!A:A,'Supply Planning Data'!A408,'Shipments data'!O:O,'Supply Planning Data'!C408,'Shipments data'!F:F,"Shipped")</f>
        <v>0</v>
      </c>
      <c r="O408" s="72">
        <f>SUMIFS('Shipments data'!G:G,'Shipments data'!E:E,'Supply Planning Data'!D408,'Shipments data'!A:A,'Supply Planning Data'!A408,'Shipments data'!O:O,'Supply Planning Data'!C408,'Shipments data'!F:F,"Planned")</f>
        <v>0</v>
      </c>
      <c r="P408" s="70">
        <f>SUMIFS('Shipments data'!G:G,'Shipments data'!E:E,'Supply Planning Data'!D408,'Shipments data'!A:A,'Supply Planning Data'!A408,'Shipments data'!F:F,"Shipped",'Shipments data'!H:H,"&lt;"&amp;'Supply Planning Data'!C423,'Shipments data'!S:S,"&lt;"&amp;'Supply Planning Data'!C423)</f>
        <v>0</v>
      </c>
      <c r="Q408" s="70">
        <f t="shared" si="98"/>
        <v>0</v>
      </c>
      <c r="R408" s="70">
        <f t="shared" si="101"/>
        <v>0</v>
      </c>
      <c r="S408" s="53"/>
      <c r="T408" s="73">
        <f t="shared" si="105"/>
        <v>300000</v>
      </c>
      <c r="U408" s="71"/>
      <c r="V408" s="63"/>
      <c r="W408" s="73">
        <f t="shared" si="106"/>
        <v>0</v>
      </c>
      <c r="X408" s="74"/>
      <c r="Y408" s="73">
        <f t="shared" si="102"/>
        <v>300000</v>
      </c>
      <c r="Z408" s="53"/>
      <c r="AA408" s="73">
        <f t="shared" si="107"/>
        <v>300000</v>
      </c>
      <c r="AB408" s="71"/>
      <c r="AC408" s="63"/>
      <c r="AD408" s="73">
        <f t="shared" si="108"/>
        <v>0</v>
      </c>
      <c r="AE408" s="74"/>
      <c r="AF408" s="75">
        <f t="shared" si="103"/>
        <v>300000</v>
      </c>
    </row>
    <row r="409" spans="1:32" x14ac:dyDescent="0.35">
      <c r="A409" s="58" t="str">
        <f>Start!C$9</f>
        <v>Niger (the)</v>
      </c>
      <c r="B409" s="69" t="str">
        <f>VLOOKUP(A409,list!B:C,2,FALSE)</f>
        <v>NER</v>
      </c>
      <c r="C409" s="60">
        <f t="shared" si="97"/>
        <v>45017</v>
      </c>
      <c r="D409" s="59" t="str">
        <f>IF(Start!$B$18="","",Start!$B$18)</f>
        <v>AstraZeneca</v>
      </c>
      <c r="E409" s="59" t="str">
        <f>IFERROR(VLOOKUP(D409,Start!B$15:C$30,2,FALSE),"")</f>
        <v>Yes</v>
      </c>
      <c r="F409" s="62">
        <f t="shared" si="99"/>
        <v>0</v>
      </c>
      <c r="G409" s="61">
        <v>183539.91868099937</v>
      </c>
      <c r="H409" s="61">
        <v>20068.7546903968</v>
      </c>
      <c r="I409" s="62">
        <f t="shared" si="100"/>
        <v>203608.67337139617</v>
      </c>
      <c r="J409" s="63"/>
      <c r="K409" s="64">
        <f t="shared" si="104"/>
        <v>0</v>
      </c>
      <c r="L409" s="64">
        <f t="shared" si="109"/>
        <v>203608.67337139617</v>
      </c>
      <c r="M409" s="71"/>
      <c r="N409" s="70">
        <f>SUMIFS('Shipments data'!G:G,'Shipments data'!E:E,'Supply Planning Data'!D409,'Shipments data'!A:A,'Supply Planning Data'!A409,'Shipments data'!O:O,'Supply Planning Data'!C409,'Shipments data'!F:F,"Shipped")</f>
        <v>0</v>
      </c>
      <c r="O409" s="72">
        <f>SUMIFS('Shipments data'!G:G,'Shipments data'!E:E,'Supply Planning Data'!D409,'Shipments data'!A:A,'Supply Planning Data'!A409,'Shipments data'!O:O,'Supply Planning Data'!C409,'Shipments data'!F:F,"Planned")</f>
        <v>0</v>
      </c>
      <c r="P409" s="70">
        <f>SUMIFS('Shipments data'!G:G,'Shipments data'!E:E,'Supply Planning Data'!D409,'Shipments data'!A:A,'Supply Planning Data'!A409,'Shipments data'!F:F,"Shipped",'Shipments data'!H:H,"&lt;"&amp;'Supply Planning Data'!C424,'Shipments data'!S:S,"&lt;"&amp;'Supply Planning Data'!C424)</f>
        <v>631600</v>
      </c>
      <c r="Q409" s="70">
        <f t="shared" si="98"/>
        <v>0</v>
      </c>
      <c r="R409" s="70">
        <f t="shared" si="101"/>
        <v>0</v>
      </c>
      <c r="S409" s="53"/>
      <c r="T409" s="73">
        <f t="shared" si="105"/>
        <v>400000</v>
      </c>
      <c r="U409" s="71"/>
      <c r="V409" s="63"/>
      <c r="W409" s="73">
        <f t="shared" si="106"/>
        <v>0</v>
      </c>
      <c r="X409" s="74"/>
      <c r="Y409" s="73">
        <f t="shared" si="102"/>
        <v>400000</v>
      </c>
      <c r="Z409" s="53"/>
      <c r="AA409" s="73">
        <f t="shared" si="107"/>
        <v>400000</v>
      </c>
      <c r="AB409" s="71"/>
      <c r="AC409" s="63"/>
      <c r="AD409" s="73">
        <f t="shared" si="108"/>
        <v>0</v>
      </c>
      <c r="AE409" s="74"/>
      <c r="AF409" s="75">
        <f t="shared" si="103"/>
        <v>400000</v>
      </c>
    </row>
    <row r="410" spans="1:32" x14ac:dyDescent="0.35">
      <c r="A410" s="58" t="str">
        <f>Start!C$9</f>
        <v>Niger (the)</v>
      </c>
      <c r="B410" s="69" t="str">
        <f>VLOOKUP(A410,list!B:C,2,FALSE)</f>
        <v>NER</v>
      </c>
      <c r="C410" s="60">
        <f t="shared" si="97"/>
        <v>45017</v>
      </c>
      <c r="D410" s="69" t="str">
        <f>IF(Start!$B$19="","",Start!$B$19)</f>
        <v>J&amp;J</v>
      </c>
      <c r="E410" s="69" t="str">
        <f>IFERROR(VLOOKUP(D410,Start!B$15:C$30,2,FALSE),"")</f>
        <v>Yes</v>
      </c>
      <c r="F410" s="62">
        <f t="shared" si="99"/>
        <v>0</v>
      </c>
      <c r="G410" s="61">
        <v>183539.91868099937</v>
      </c>
      <c r="H410" s="61">
        <v>20100.2877271043</v>
      </c>
      <c r="I410" s="62">
        <f t="shared" si="100"/>
        <v>203640.20640810367</v>
      </c>
      <c r="J410" s="63"/>
      <c r="K410" s="64">
        <f t="shared" si="104"/>
        <v>0</v>
      </c>
      <c r="L410" s="64">
        <f t="shared" si="109"/>
        <v>203640.20640810367</v>
      </c>
      <c r="M410" s="71"/>
      <c r="N410" s="70">
        <f>SUMIFS('Shipments data'!G:G,'Shipments data'!E:E,'Supply Planning Data'!D410,'Shipments data'!A:A,'Supply Planning Data'!A410,'Shipments data'!O:O,'Supply Planning Data'!C410,'Shipments data'!F:F,"Shipped")</f>
        <v>0</v>
      </c>
      <c r="O410" s="72">
        <f>SUMIFS('Shipments data'!G:G,'Shipments data'!E:E,'Supply Planning Data'!D410,'Shipments data'!A:A,'Supply Planning Data'!A410,'Shipments data'!O:O,'Supply Planning Data'!C410,'Shipments data'!F:F,"Planned")</f>
        <v>0</v>
      </c>
      <c r="P410" s="70">
        <f>SUMIFS('Shipments data'!G:G,'Shipments data'!E:E,'Supply Planning Data'!D410,'Shipments data'!A:A,'Supply Planning Data'!A410,'Shipments data'!F:F,"Shipped",'Shipments data'!H:H,"&lt;"&amp;'Supply Planning Data'!C425,'Shipments data'!S:S,"&lt;"&amp;'Supply Planning Data'!C425)</f>
        <v>302400</v>
      </c>
      <c r="Q410" s="70">
        <f t="shared" si="98"/>
        <v>0</v>
      </c>
      <c r="R410" s="70">
        <f t="shared" si="101"/>
        <v>0</v>
      </c>
      <c r="S410" s="53"/>
      <c r="T410" s="73">
        <f t="shared" si="105"/>
        <v>400000</v>
      </c>
      <c r="U410" s="71"/>
      <c r="V410" s="63"/>
      <c r="W410" s="73">
        <f t="shared" si="106"/>
        <v>0</v>
      </c>
      <c r="X410" s="74"/>
      <c r="Y410" s="73">
        <f t="shared" si="102"/>
        <v>400000</v>
      </c>
      <c r="Z410" s="53"/>
      <c r="AA410" s="73">
        <f t="shared" si="107"/>
        <v>400000</v>
      </c>
      <c r="AB410" s="71"/>
      <c r="AC410" s="63"/>
      <c r="AD410" s="73">
        <f t="shared" si="108"/>
        <v>0</v>
      </c>
      <c r="AE410" s="74"/>
      <c r="AF410" s="75">
        <f t="shared" si="103"/>
        <v>400000</v>
      </c>
    </row>
    <row r="411" spans="1:32" x14ac:dyDescent="0.35">
      <c r="A411" s="58" t="str">
        <f>Start!C$9</f>
        <v>Niger (the)</v>
      </c>
      <c r="B411" s="69" t="str">
        <f>VLOOKUP(A411,list!B:C,2,FALSE)</f>
        <v>NER</v>
      </c>
      <c r="C411" s="60">
        <f t="shared" si="97"/>
        <v>45017</v>
      </c>
      <c r="D411" s="59" t="str">
        <f>IF(Start!$B$20="","",Start!$B$20)</f>
        <v>Sinopharm</v>
      </c>
      <c r="E411" s="59" t="str">
        <f>IFERROR(VLOOKUP(D411,Start!B$15:C$30,2,FALSE),"")</f>
        <v>Yes</v>
      </c>
      <c r="F411" s="62">
        <f t="shared" si="99"/>
        <v>0</v>
      </c>
      <c r="G411" s="61">
        <v>183539.91868099937</v>
      </c>
      <c r="H411" s="61">
        <v>20131.820763811698</v>
      </c>
      <c r="I411" s="62">
        <f t="shared" si="100"/>
        <v>203671.73944481107</v>
      </c>
      <c r="J411" s="63"/>
      <c r="K411" s="64">
        <f t="shared" si="104"/>
        <v>0</v>
      </c>
      <c r="L411" s="64">
        <f t="shared" si="109"/>
        <v>203671.73944481107</v>
      </c>
      <c r="M411" s="71"/>
      <c r="N411" s="70">
        <f>SUMIFS('Shipments data'!G:G,'Shipments data'!E:E,'Supply Planning Data'!D411,'Shipments data'!A:A,'Supply Planning Data'!A411,'Shipments data'!O:O,'Supply Planning Data'!C411,'Shipments data'!F:F,"Shipped")</f>
        <v>0</v>
      </c>
      <c r="O411" s="72">
        <f>SUMIFS('Shipments data'!G:G,'Shipments data'!E:E,'Supply Planning Data'!D411,'Shipments data'!A:A,'Supply Planning Data'!A411,'Shipments data'!O:O,'Supply Planning Data'!C411,'Shipments data'!F:F,"Planned")</f>
        <v>0</v>
      </c>
      <c r="P411" s="70">
        <f>SUMIFS('Shipments data'!G:G,'Shipments data'!E:E,'Supply Planning Data'!D411,'Shipments data'!A:A,'Supply Planning Data'!A411,'Shipments data'!F:F,"Shipped",'Shipments data'!H:H,"&lt;"&amp;'Supply Planning Data'!C426,'Shipments data'!S:S,"&lt;"&amp;'Supply Planning Data'!C426)</f>
        <v>512402</v>
      </c>
      <c r="Q411" s="70">
        <f t="shared" si="98"/>
        <v>0</v>
      </c>
      <c r="R411" s="70">
        <f t="shared" si="101"/>
        <v>0</v>
      </c>
      <c r="S411" s="53"/>
      <c r="T411" s="73">
        <f t="shared" si="105"/>
        <v>400000</v>
      </c>
      <c r="U411" s="71"/>
      <c r="V411" s="63"/>
      <c r="W411" s="73">
        <f t="shared" si="106"/>
        <v>0</v>
      </c>
      <c r="X411" s="74"/>
      <c r="Y411" s="73">
        <f t="shared" si="102"/>
        <v>400000</v>
      </c>
      <c r="Z411" s="53"/>
      <c r="AA411" s="73">
        <f t="shared" si="107"/>
        <v>400000</v>
      </c>
      <c r="AB411" s="71"/>
      <c r="AC411" s="63"/>
      <c r="AD411" s="73">
        <f t="shared" si="108"/>
        <v>0</v>
      </c>
      <c r="AE411" s="74"/>
      <c r="AF411" s="75">
        <f t="shared" si="103"/>
        <v>400000</v>
      </c>
    </row>
    <row r="412" spans="1:32" x14ac:dyDescent="0.35">
      <c r="A412" s="58" t="str">
        <f>Start!C$9</f>
        <v>Niger (the)</v>
      </c>
      <c r="B412" s="69" t="str">
        <f>VLOOKUP(A412,list!B:C,2,FALSE)</f>
        <v>NER</v>
      </c>
      <c r="C412" s="60">
        <f t="shared" si="97"/>
        <v>45017</v>
      </c>
      <c r="D412" s="69" t="str">
        <f>IF(Start!$B$21="","",Start!$B$21)</f>
        <v>Sinovac</v>
      </c>
      <c r="E412" s="69" t="str">
        <f>IFERROR(VLOOKUP(D412,Start!B$15:C$30,2,FALSE),"")</f>
        <v>Yes</v>
      </c>
      <c r="F412" s="62">
        <f t="shared" si="99"/>
        <v>0</v>
      </c>
      <c r="G412" s="61">
        <v>183539.91868099937</v>
      </c>
      <c r="H412" s="61">
        <v>20163.353800519199</v>
      </c>
      <c r="I412" s="62">
        <f t="shared" si="100"/>
        <v>203703.27248151856</v>
      </c>
      <c r="J412" s="63"/>
      <c r="K412" s="64">
        <f t="shared" si="104"/>
        <v>0</v>
      </c>
      <c r="L412" s="64">
        <f t="shared" si="109"/>
        <v>203703.27248151856</v>
      </c>
      <c r="M412" s="71"/>
      <c r="N412" s="70">
        <f>SUMIFS('Shipments data'!G:G,'Shipments data'!E:E,'Supply Planning Data'!D412,'Shipments data'!A:A,'Supply Planning Data'!A412,'Shipments data'!O:O,'Supply Planning Data'!C412,'Shipments data'!F:F,"Shipped")</f>
        <v>0</v>
      </c>
      <c r="O412" s="72">
        <f>SUMIFS('Shipments data'!G:G,'Shipments data'!E:E,'Supply Planning Data'!D412,'Shipments data'!A:A,'Supply Planning Data'!A412,'Shipments data'!O:O,'Supply Planning Data'!C412,'Shipments data'!F:F,"Planned")</f>
        <v>0</v>
      </c>
      <c r="P412" s="70">
        <f>SUMIFS('Shipments data'!G:G,'Shipments data'!E:E,'Supply Planning Data'!D412,'Shipments data'!A:A,'Supply Planning Data'!A412,'Shipments data'!F:F,"Shipped",'Shipments data'!H:H,"&lt;"&amp;'Supply Planning Data'!C427,'Shipments data'!S:S,"&lt;"&amp;'Supply Planning Data'!C427)</f>
        <v>0</v>
      </c>
      <c r="Q412" s="70">
        <f t="shared" si="98"/>
        <v>0</v>
      </c>
      <c r="R412" s="70">
        <f t="shared" si="101"/>
        <v>0</v>
      </c>
      <c r="S412" s="53"/>
      <c r="T412" s="73">
        <f t="shared" si="105"/>
        <v>400000</v>
      </c>
      <c r="U412" s="71"/>
      <c r="V412" s="63"/>
      <c r="W412" s="73">
        <f t="shared" si="106"/>
        <v>0</v>
      </c>
      <c r="X412" s="74"/>
      <c r="Y412" s="73">
        <f t="shared" si="102"/>
        <v>400000</v>
      </c>
      <c r="Z412" s="53"/>
      <c r="AA412" s="73">
        <f t="shared" si="107"/>
        <v>400000</v>
      </c>
      <c r="AB412" s="71"/>
      <c r="AC412" s="63"/>
      <c r="AD412" s="73">
        <f t="shared" si="108"/>
        <v>0</v>
      </c>
      <c r="AE412" s="74"/>
      <c r="AF412" s="75">
        <f t="shared" si="103"/>
        <v>400000</v>
      </c>
    </row>
    <row r="413" spans="1:32" x14ac:dyDescent="0.35">
      <c r="A413" s="58" t="str">
        <f>Start!C$9</f>
        <v>Niger (the)</v>
      </c>
      <c r="B413" s="69" t="str">
        <f>VLOOKUP(A413,list!B:C,2,FALSE)</f>
        <v>NER</v>
      </c>
      <c r="C413" s="60">
        <f t="shared" si="97"/>
        <v>45017</v>
      </c>
      <c r="D413" s="59" t="str">
        <f>IF(Start!$B$22="","",Start!$B$22)</f>
        <v>Sputnik V</v>
      </c>
      <c r="E413" s="59" t="str">
        <f>IFERROR(VLOOKUP(D413,Start!B$15:C$30,2,FALSE),"")</f>
        <v>Yes</v>
      </c>
      <c r="F413" s="62">
        <f t="shared" si="99"/>
        <v>0</v>
      </c>
      <c r="G413" s="61">
        <v>183539.91868099937</v>
      </c>
      <c r="H413" s="61">
        <v>20194.886837226601</v>
      </c>
      <c r="I413" s="62">
        <f t="shared" si="100"/>
        <v>203734.80551822597</v>
      </c>
      <c r="J413" s="63"/>
      <c r="K413" s="64">
        <f t="shared" si="104"/>
        <v>0</v>
      </c>
      <c r="L413" s="64">
        <f t="shared" si="109"/>
        <v>203734.80551822597</v>
      </c>
      <c r="M413" s="71"/>
      <c r="N413" s="70">
        <f>SUMIFS('Shipments data'!G:G,'Shipments data'!E:E,'Supply Planning Data'!D413,'Shipments data'!A:A,'Supply Planning Data'!A413,'Shipments data'!O:O,'Supply Planning Data'!C413,'Shipments data'!F:F,"Shipped")</f>
        <v>0</v>
      </c>
      <c r="O413" s="72">
        <f>SUMIFS('Shipments data'!G:G,'Shipments data'!E:E,'Supply Planning Data'!D413,'Shipments data'!A:A,'Supply Planning Data'!A413,'Shipments data'!O:O,'Supply Planning Data'!C413,'Shipments data'!F:F,"Planned")</f>
        <v>0</v>
      </c>
      <c r="P413" s="70">
        <f>SUMIFS('Shipments data'!G:G,'Shipments data'!E:E,'Supply Planning Data'!D413,'Shipments data'!A:A,'Supply Planning Data'!A413,'Shipments data'!F:F,"Shipped",'Shipments data'!H:H,"&lt;"&amp;'Supply Planning Data'!C428,'Shipments data'!S:S,"&lt;"&amp;'Supply Planning Data'!C428)</f>
        <v>0</v>
      </c>
      <c r="Q413" s="70">
        <f t="shared" si="98"/>
        <v>0</v>
      </c>
      <c r="R413" s="70">
        <f t="shared" si="101"/>
        <v>0</v>
      </c>
      <c r="S413" s="53"/>
      <c r="T413" s="73">
        <f t="shared" si="105"/>
        <v>400000</v>
      </c>
      <c r="U413" s="71"/>
      <c r="V413" s="63"/>
      <c r="W413" s="73">
        <f t="shared" si="106"/>
        <v>0</v>
      </c>
      <c r="X413" s="74"/>
      <c r="Y413" s="73">
        <f t="shared" si="102"/>
        <v>400000</v>
      </c>
      <c r="Z413" s="53"/>
      <c r="AA413" s="73">
        <f t="shared" si="107"/>
        <v>400000</v>
      </c>
      <c r="AB413" s="71"/>
      <c r="AC413" s="63"/>
      <c r="AD413" s="73">
        <f t="shared" si="108"/>
        <v>0</v>
      </c>
      <c r="AE413" s="74"/>
      <c r="AF413" s="75">
        <f t="shared" si="103"/>
        <v>400000</v>
      </c>
    </row>
    <row r="414" spans="1:32" x14ac:dyDescent="0.35">
      <c r="A414" s="58" t="str">
        <f>Start!C$9</f>
        <v>Niger (the)</v>
      </c>
      <c r="B414" s="69" t="str">
        <f>VLOOKUP(A414,list!B:C,2,FALSE)</f>
        <v>NER</v>
      </c>
      <c r="C414" s="60">
        <f t="shared" si="97"/>
        <v>45017</v>
      </c>
      <c r="D414" s="69" t="str">
        <f>IF(Start!$B$23="","",Start!$B$23)</f>
        <v>Sputnik Light</v>
      </c>
      <c r="E414" s="69" t="str">
        <f>IFERROR(VLOOKUP(D414,Start!B$15:C$30,2,FALSE),"")</f>
        <v>Yes</v>
      </c>
      <c r="F414" s="62">
        <f t="shared" si="99"/>
        <v>0</v>
      </c>
      <c r="G414" s="61">
        <v>183539.91868099937</v>
      </c>
      <c r="H414" s="61">
        <v>20226.419873934101</v>
      </c>
      <c r="I414" s="62">
        <f t="shared" si="100"/>
        <v>203766.33855493346</v>
      </c>
      <c r="J414" s="63"/>
      <c r="K414" s="64">
        <f t="shared" si="104"/>
        <v>0</v>
      </c>
      <c r="L414" s="64">
        <f t="shared" si="109"/>
        <v>203766.33855493346</v>
      </c>
      <c r="M414" s="71"/>
      <c r="N414" s="70">
        <f>SUMIFS('Shipments data'!G:G,'Shipments data'!E:E,'Supply Planning Data'!D414,'Shipments data'!A:A,'Supply Planning Data'!A414,'Shipments data'!O:O,'Supply Planning Data'!C414,'Shipments data'!F:F,"Shipped")</f>
        <v>0</v>
      </c>
      <c r="O414" s="72">
        <f>SUMIFS('Shipments data'!G:G,'Shipments data'!E:E,'Supply Planning Data'!D414,'Shipments data'!A:A,'Supply Planning Data'!A414,'Shipments data'!O:O,'Supply Planning Data'!C414,'Shipments data'!F:F,"Planned")</f>
        <v>0</v>
      </c>
      <c r="P414" s="70">
        <f>SUMIFS('Shipments data'!G:G,'Shipments data'!E:E,'Supply Planning Data'!D414,'Shipments data'!A:A,'Supply Planning Data'!A414,'Shipments data'!F:F,"Shipped",'Shipments data'!H:H,"&lt;"&amp;'Supply Planning Data'!C429,'Shipments data'!S:S,"&lt;"&amp;'Supply Planning Data'!C429)</f>
        <v>0</v>
      </c>
      <c r="Q414" s="70">
        <f t="shared" si="98"/>
        <v>0</v>
      </c>
      <c r="R414" s="70">
        <f t="shared" si="101"/>
        <v>0</v>
      </c>
      <c r="S414" s="53"/>
      <c r="T414" s="73">
        <f t="shared" si="105"/>
        <v>400000</v>
      </c>
      <c r="U414" s="71"/>
      <c r="V414" s="63"/>
      <c r="W414" s="73">
        <f t="shared" si="106"/>
        <v>0</v>
      </c>
      <c r="X414" s="74"/>
      <c r="Y414" s="73">
        <f t="shared" si="102"/>
        <v>400000</v>
      </c>
      <c r="Z414" s="53"/>
      <c r="AA414" s="73">
        <f t="shared" si="107"/>
        <v>400000</v>
      </c>
      <c r="AB414" s="71"/>
      <c r="AC414" s="63"/>
      <c r="AD414" s="73">
        <f t="shared" si="108"/>
        <v>0</v>
      </c>
      <c r="AE414" s="74"/>
      <c r="AF414" s="75">
        <f t="shared" si="103"/>
        <v>400000</v>
      </c>
    </row>
    <row r="415" spans="1:32" hidden="1" x14ac:dyDescent="0.35">
      <c r="A415" s="58" t="str">
        <f>Start!C$9</f>
        <v>Niger (the)</v>
      </c>
      <c r="B415" s="69" t="str">
        <f>VLOOKUP(A415,list!B:C,2,FALSE)</f>
        <v>NER</v>
      </c>
      <c r="C415" s="60">
        <f t="shared" si="97"/>
        <v>45017</v>
      </c>
      <c r="D415" s="59" t="str">
        <f>IF(Start!$B$24="","",Start!$B$24)</f>
        <v/>
      </c>
      <c r="E415" s="59" t="str">
        <f>IFERROR(VLOOKUP(D415,Start!B$15:C$30,2,FALSE),"")</f>
        <v/>
      </c>
      <c r="F415" s="62">
        <f t="shared" si="99"/>
        <v>0</v>
      </c>
      <c r="G415" s="61"/>
      <c r="H415" s="61"/>
      <c r="I415" s="62">
        <f t="shared" si="100"/>
        <v>0</v>
      </c>
      <c r="J415" s="63"/>
      <c r="K415" s="64">
        <f t="shared" si="104"/>
        <v>0</v>
      </c>
      <c r="L415" s="64">
        <f t="shared" si="109"/>
        <v>0</v>
      </c>
      <c r="M415" s="71"/>
      <c r="N415" s="70">
        <f>SUMIFS('Shipments data'!G:G,'Shipments data'!E:E,'Supply Planning Data'!D415,'Shipments data'!A:A,'Supply Planning Data'!A415,'Shipments data'!O:O,'Supply Planning Data'!C415,'Shipments data'!F:F,"Shipped")</f>
        <v>0</v>
      </c>
      <c r="O415" s="72">
        <f>SUMIFS('Shipments data'!G:G,'Shipments data'!E:E,'Supply Planning Data'!D415,'Shipments data'!A:A,'Supply Planning Data'!A415,'Shipments data'!O:O,'Supply Planning Data'!C415,'Shipments data'!F:F,"Planned")</f>
        <v>0</v>
      </c>
      <c r="P415" s="70">
        <f>SUMIFS('Shipments data'!G:G,'Shipments data'!E:E,'Supply Planning Data'!D415,'Shipments data'!A:A,'Supply Planning Data'!A415,'Shipments data'!F:F,"Shipped",'Shipments data'!H:H,"&lt;"&amp;'Supply Planning Data'!C430,'Shipments data'!S:S,"&lt;"&amp;'Supply Planning Data'!C430)</f>
        <v>0</v>
      </c>
      <c r="Q415" s="70">
        <f t="shared" si="98"/>
        <v>0</v>
      </c>
      <c r="R415" s="70">
        <f t="shared" si="101"/>
        <v>0</v>
      </c>
      <c r="S415" s="53"/>
      <c r="T415" s="73">
        <f t="shared" si="105"/>
        <v>0</v>
      </c>
      <c r="U415" s="71"/>
      <c r="V415" s="63"/>
      <c r="W415" s="73">
        <f t="shared" si="106"/>
        <v>0</v>
      </c>
      <c r="X415" s="74"/>
      <c r="Y415" s="73">
        <f t="shared" si="102"/>
        <v>0</v>
      </c>
      <c r="Z415" s="53"/>
      <c r="AA415" s="73">
        <f t="shared" si="107"/>
        <v>0</v>
      </c>
      <c r="AB415" s="71"/>
      <c r="AC415" s="63"/>
      <c r="AD415" s="73">
        <f t="shared" si="108"/>
        <v>0</v>
      </c>
      <c r="AE415" s="74"/>
      <c r="AF415" s="75">
        <f t="shared" si="103"/>
        <v>0</v>
      </c>
    </row>
    <row r="416" spans="1:32" hidden="1" x14ac:dyDescent="0.35">
      <c r="A416" s="58" t="str">
        <f>Start!C$9</f>
        <v>Niger (the)</v>
      </c>
      <c r="B416" s="69" t="str">
        <f>VLOOKUP(A416,list!B:C,2,FALSE)</f>
        <v>NER</v>
      </c>
      <c r="C416" s="60">
        <f t="shared" si="97"/>
        <v>45017</v>
      </c>
      <c r="D416" s="69" t="str">
        <f>IF(Start!$B$25="","",Start!$B$25)</f>
        <v/>
      </c>
      <c r="E416" s="69" t="str">
        <f>IFERROR(VLOOKUP(D416,Start!B$15:C$30,2,FALSE),"")</f>
        <v/>
      </c>
      <c r="F416" s="62">
        <f t="shared" si="99"/>
        <v>0</v>
      </c>
      <c r="G416" s="61"/>
      <c r="H416" s="61"/>
      <c r="I416" s="62">
        <f t="shared" si="100"/>
        <v>0</v>
      </c>
      <c r="J416" s="63"/>
      <c r="K416" s="64">
        <f t="shared" si="104"/>
        <v>0</v>
      </c>
      <c r="L416" s="64">
        <f t="shared" si="109"/>
        <v>0</v>
      </c>
      <c r="M416" s="71"/>
      <c r="N416" s="70">
        <f>SUMIFS('Shipments data'!G:G,'Shipments data'!E:E,'Supply Planning Data'!D416,'Shipments data'!A:A,'Supply Planning Data'!A416,'Shipments data'!O:O,'Supply Planning Data'!C416,'Shipments data'!F:F,"Shipped")</f>
        <v>0</v>
      </c>
      <c r="O416" s="72">
        <f>SUMIFS('Shipments data'!G:G,'Shipments data'!E:E,'Supply Planning Data'!D416,'Shipments data'!A:A,'Supply Planning Data'!A416,'Shipments data'!O:O,'Supply Planning Data'!C416,'Shipments data'!F:F,"Planned")</f>
        <v>0</v>
      </c>
      <c r="P416" s="70">
        <f>SUMIFS('Shipments data'!G:G,'Shipments data'!E:E,'Supply Planning Data'!D416,'Shipments data'!A:A,'Supply Planning Data'!A416,'Shipments data'!F:F,"Shipped",'Shipments data'!H:H,"&lt;"&amp;'Supply Planning Data'!C431,'Shipments data'!S:S,"&lt;"&amp;'Supply Planning Data'!C431)</f>
        <v>0</v>
      </c>
      <c r="Q416" s="70">
        <f t="shared" si="98"/>
        <v>0</v>
      </c>
      <c r="R416" s="70">
        <f t="shared" si="101"/>
        <v>0</v>
      </c>
      <c r="S416" s="53"/>
      <c r="T416" s="73">
        <f t="shared" si="105"/>
        <v>0</v>
      </c>
      <c r="U416" s="71"/>
      <c r="V416" s="63"/>
      <c r="W416" s="73">
        <f t="shared" si="106"/>
        <v>0</v>
      </c>
      <c r="X416" s="74"/>
      <c r="Y416" s="73">
        <f t="shared" si="102"/>
        <v>0</v>
      </c>
      <c r="Z416" s="53"/>
      <c r="AA416" s="73">
        <f t="shared" si="107"/>
        <v>0</v>
      </c>
      <c r="AB416" s="71"/>
      <c r="AC416" s="63"/>
      <c r="AD416" s="73">
        <f t="shared" si="108"/>
        <v>0</v>
      </c>
      <c r="AE416" s="74"/>
      <c r="AF416" s="75">
        <f t="shared" si="103"/>
        <v>0</v>
      </c>
    </row>
    <row r="417" spans="1:32" hidden="1" x14ac:dyDescent="0.35">
      <c r="A417" s="58" t="str">
        <f>Start!C$9</f>
        <v>Niger (the)</v>
      </c>
      <c r="B417" s="69" t="str">
        <f>VLOOKUP(A417,list!B:C,2,FALSE)</f>
        <v>NER</v>
      </c>
      <c r="C417" s="60">
        <f t="shared" ref="C417:C480" si="110">DATE(YEAR(C402),MONTH(C402)+1,1)</f>
        <v>45017</v>
      </c>
      <c r="D417" s="59" t="str">
        <f>IF(Start!$B$26="","",Start!$B$26)</f>
        <v/>
      </c>
      <c r="E417" s="59" t="str">
        <f>IFERROR(VLOOKUP(D417,Start!B$15:C$30,2,FALSE),"")</f>
        <v/>
      </c>
      <c r="F417" s="62">
        <f t="shared" si="99"/>
        <v>0</v>
      </c>
      <c r="G417" s="61"/>
      <c r="H417" s="61"/>
      <c r="I417" s="62">
        <f t="shared" si="100"/>
        <v>0</v>
      </c>
      <c r="J417" s="63"/>
      <c r="K417" s="64">
        <f t="shared" si="104"/>
        <v>0</v>
      </c>
      <c r="L417" s="64">
        <f t="shared" si="109"/>
        <v>0</v>
      </c>
      <c r="M417" s="71"/>
      <c r="N417" s="70">
        <f>SUMIFS('Shipments data'!G:G,'Shipments data'!E:E,'Supply Planning Data'!D417,'Shipments data'!A:A,'Supply Planning Data'!A417,'Shipments data'!O:O,'Supply Planning Data'!C417,'Shipments data'!F:F,"Shipped")</f>
        <v>0</v>
      </c>
      <c r="O417" s="72">
        <f>SUMIFS('Shipments data'!G:G,'Shipments data'!E:E,'Supply Planning Data'!D417,'Shipments data'!A:A,'Supply Planning Data'!A417,'Shipments data'!O:O,'Supply Planning Data'!C417,'Shipments data'!F:F,"Planned")</f>
        <v>0</v>
      </c>
      <c r="P417" s="70">
        <f>SUMIFS('Shipments data'!G:G,'Shipments data'!E:E,'Supply Planning Data'!D417,'Shipments data'!A:A,'Supply Planning Data'!A417,'Shipments data'!F:F,"Shipped",'Shipments data'!H:H,"&lt;"&amp;'Supply Planning Data'!C432,'Shipments data'!S:S,"&lt;"&amp;'Supply Planning Data'!C432)</f>
        <v>0</v>
      </c>
      <c r="Q417" s="70">
        <f t="shared" si="98"/>
        <v>0</v>
      </c>
      <c r="R417" s="70">
        <f t="shared" si="101"/>
        <v>0</v>
      </c>
      <c r="S417" s="53"/>
      <c r="T417" s="73">
        <f t="shared" si="105"/>
        <v>0</v>
      </c>
      <c r="U417" s="71"/>
      <c r="V417" s="63"/>
      <c r="W417" s="73">
        <f t="shared" si="106"/>
        <v>0</v>
      </c>
      <c r="X417" s="74"/>
      <c r="Y417" s="73">
        <f t="shared" si="102"/>
        <v>0</v>
      </c>
      <c r="Z417" s="53"/>
      <c r="AA417" s="73">
        <f t="shared" si="107"/>
        <v>0</v>
      </c>
      <c r="AB417" s="71"/>
      <c r="AC417" s="63"/>
      <c r="AD417" s="73">
        <f t="shared" si="108"/>
        <v>0</v>
      </c>
      <c r="AE417" s="74"/>
      <c r="AF417" s="75">
        <f t="shared" si="103"/>
        <v>0</v>
      </c>
    </row>
    <row r="418" spans="1:32" hidden="1" x14ac:dyDescent="0.35">
      <c r="A418" s="58" t="str">
        <f>Start!C$9</f>
        <v>Niger (the)</v>
      </c>
      <c r="B418" s="69" t="str">
        <f>VLOOKUP(A418,list!B:C,2,FALSE)</f>
        <v>NER</v>
      </c>
      <c r="C418" s="60">
        <f t="shared" si="110"/>
        <v>45017</v>
      </c>
      <c r="D418" s="69" t="str">
        <f>IF(Start!$B$27="","",Start!$B$27)</f>
        <v/>
      </c>
      <c r="E418" s="69" t="str">
        <f>IFERROR(VLOOKUP(D418,Start!B$15:C$30,2,FALSE),"")</f>
        <v/>
      </c>
      <c r="F418" s="62">
        <f t="shared" si="99"/>
        <v>0</v>
      </c>
      <c r="G418" s="61"/>
      <c r="H418" s="61"/>
      <c r="I418" s="62">
        <f t="shared" si="100"/>
        <v>0</v>
      </c>
      <c r="J418" s="63"/>
      <c r="K418" s="64">
        <f t="shared" si="104"/>
        <v>0</v>
      </c>
      <c r="L418" s="64">
        <f t="shared" si="109"/>
        <v>0</v>
      </c>
      <c r="M418" s="71"/>
      <c r="N418" s="70">
        <f>SUMIFS('Shipments data'!G:G,'Shipments data'!E:E,'Supply Planning Data'!D418,'Shipments data'!A:A,'Supply Planning Data'!A418,'Shipments data'!O:O,'Supply Planning Data'!C418,'Shipments data'!F:F,"Shipped")</f>
        <v>0</v>
      </c>
      <c r="O418" s="72">
        <f>SUMIFS('Shipments data'!G:G,'Shipments data'!E:E,'Supply Planning Data'!D418,'Shipments data'!A:A,'Supply Planning Data'!A418,'Shipments data'!O:O,'Supply Planning Data'!C418,'Shipments data'!F:F,"Planned")</f>
        <v>0</v>
      </c>
      <c r="P418" s="70">
        <f>SUMIFS('Shipments data'!G:G,'Shipments data'!E:E,'Supply Planning Data'!D418,'Shipments data'!A:A,'Supply Planning Data'!A418,'Shipments data'!F:F,"Shipped",'Shipments data'!H:H,"&lt;"&amp;'Supply Planning Data'!C433,'Shipments data'!S:S,"&lt;"&amp;'Supply Planning Data'!C433)</f>
        <v>0</v>
      </c>
      <c r="Q418" s="70">
        <f t="shared" ref="Q418:Q481" si="111">IF(P418-P403&lt;0,0,P418-P403)</f>
        <v>0</v>
      </c>
      <c r="R418" s="70">
        <f t="shared" si="101"/>
        <v>0</v>
      </c>
      <c r="S418" s="53"/>
      <c r="T418" s="73">
        <f t="shared" si="105"/>
        <v>0</v>
      </c>
      <c r="U418" s="71"/>
      <c r="V418" s="63"/>
      <c r="W418" s="73">
        <f t="shared" si="106"/>
        <v>0</v>
      </c>
      <c r="X418" s="74"/>
      <c r="Y418" s="73">
        <f t="shared" si="102"/>
        <v>0</v>
      </c>
      <c r="Z418" s="53"/>
      <c r="AA418" s="73">
        <f t="shared" si="107"/>
        <v>0</v>
      </c>
      <c r="AB418" s="71"/>
      <c r="AC418" s="63"/>
      <c r="AD418" s="73">
        <f t="shared" si="108"/>
        <v>0</v>
      </c>
      <c r="AE418" s="74"/>
      <c r="AF418" s="75">
        <f t="shared" si="103"/>
        <v>0</v>
      </c>
    </row>
    <row r="419" spans="1:32" hidden="1" x14ac:dyDescent="0.35">
      <c r="A419" s="58" t="str">
        <f>Start!C$9</f>
        <v>Niger (the)</v>
      </c>
      <c r="B419" s="69" t="str">
        <f>VLOOKUP(A419,list!B:C,2,FALSE)</f>
        <v>NER</v>
      </c>
      <c r="C419" s="60">
        <f t="shared" si="110"/>
        <v>45017</v>
      </c>
      <c r="D419" s="59" t="str">
        <f>IF(Start!$B$28="","",Start!$B$28)</f>
        <v/>
      </c>
      <c r="E419" s="59" t="str">
        <f>IFERROR(VLOOKUP(D419,Start!B$15:C$30,2,FALSE),"")</f>
        <v/>
      </c>
      <c r="F419" s="62">
        <f t="shared" si="99"/>
        <v>0</v>
      </c>
      <c r="G419" s="61"/>
      <c r="H419" s="61"/>
      <c r="I419" s="62">
        <f t="shared" si="100"/>
        <v>0</v>
      </c>
      <c r="J419" s="63"/>
      <c r="K419" s="64">
        <f t="shared" si="104"/>
        <v>0</v>
      </c>
      <c r="L419" s="64">
        <f t="shared" si="109"/>
        <v>0</v>
      </c>
      <c r="M419" s="71"/>
      <c r="N419" s="70">
        <f>SUMIFS('Shipments data'!G:G,'Shipments data'!E:E,'Supply Planning Data'!D419,'Shipments data'!A:A,'Supply Planning Data'!A419,'Shipments data'!O:O,'Supply Planning Data'!C419,'Shipments data'!F:F,"Shipped")</f>
        <v>0</v>
      </c>
      <c r="O419" s="72">
        <f>SUMIFS('Shipments data'!G:G,'Shipments data'!E:E,'Supply Planning Data'!D419,'Shipments data'!A:A,'Supply Planning Data'!A419,'Shipments data'!O:O,'Supply Planning Data'!C419,'Shipments data'!F:F,"Planned")</f>
        <v>0</v>
      </c>
      <c r="P419" s="70">
        <f>SUMIFS('Shipments data'!G:G,'Shipments data'!E:E,'Supply Planning Data'!D419,'Shipments data'!A:A,'Supply Planning Data'!A419,'Shipments data'!F:F,"Shipped",'Shipments data'!H:H,"&lt;"&amp;'Supply Planning Data'!C434,'Shipments data'!S:S,"&lt;"&amp;'Supply Planning Data'!C434)</f>
        <v>0</v>
      </c>
      <c r="Q419" s="70">
        <f t="shared" si="111"/>
        <v>0</v>
      </c>
      <c r="R419" s="70">
        <f t="shared" si="101"/>
        <v>0</v>
      </c>
      <c r="S419" s="53"/>
      <c r="T419" s="73">
        <f t="shared" si="105"/>
        <v>0</v>
      </c>
      <c r="U419" s="71"/>
      <c r="V419" s="63"/>
      <c r="W419" s="73">
        <f t="shared" si="106"/>
        <v>0</v>
      </c>
      <c r="X419" s="74"/>
      <c r="Y419" s="73">
        <f t="shared" si="102"/>
        <v>0</v>
      </c>
      <c r="Z419" s="53"/>
      <c r="AA419" s="73">
        <f t="shared" si="107"/>
        <v>0</v>
      </c>
      <c r="AB419" s="71"/>
      <c r="AC419" s="63"/>
      <c r="AD419" s="73">
        <f t="shared" si="108"/>
        <v>0</v>
      </c>
      <c r="AE419" s="74"/>
      <c r="AF419" s="75">
        <f t="shared" si="103"/>
        <v>0</v>
      </c>
    </row>
    <row r="420" spans="1:32" hidden="1" x14ac:dyDescent="0.35">
      <c r="A420" s="58" t="str">
        <f>Start!C$9</f>
        <v>Niger (the)</v>
      </c>
      <c r="B420" s="69" t="str">
        <f>VLOOKUP(A420,list!B:C,2,FALSE)</f>
        <v>NER</v>
      </c>
      <c r="C420" s="60">
        <f t="shared" si="110"/>
        <v>45017</v>
      </c>
      <c r="D420" s="69" t="str">
        <f>IF(Start!$B$29="","",Start!$B$29)</f>
        <v/>
      </c>
      <c r="E420" s="69" t="str">
        <f>IFERROR(VLOOKUP(D420,Start!B$15:C$30,2,FALSE),"")</f>
        <v/>
      </c>
      <c r="F420" s="62">
        <f t="shared" si="99"/>
        <v>0</v>
      </c>
      <c r="G420" s="61"/>
      <c r="H420" s="61"/>
      <c r="I420" s="62">
        <f t="shared" si="100"/>
        <v>0</v>
      </c>
      <c r="J420" s="63"/>
      <c r="K420" s="64">
        <f t="shared" si="104"/>
        <v>0</v>
      </c>
      <c r="L420" s="64">
        <f t="shared" si="109"/>
        <v>0</v>
      </c>
      <c r="M420" s="71"/>
      <c r="N420" s="70">
        <f>SUMIFS('Shipments data'!G:G,'Shipments data'!E:E,'Supply Planning Data'!D420,'Shipments data'!A:A,'Supply Planning Data'!A420,'Shipments data'!O:O,'Supply Planning Data'!C420,'Shipments data'!F:F,"Shipped")</f>
        <v>0</v>
      </c>
      <c r="O420" s="72">
        <f>SUMIFS('Shipments data'!G:G,'Shipments data'!E:E,'Supply Planning Data'!D420,'Shipments data'!A:A,'Supply Planning Data'!A420,'Shipments data'!O:O,'Supply Planning Data'!C420,'Shipments data'!F:F,"Planned")</f>
        <v>0</v>
      </c>
      <c r="P420" s="70">
        <f>SUMIFS('Shipments data'!G:G,'Shipments data'!E:E,'Supply Planning Data'!D420,'Shipments data'!A:A,'Supply Planning Data'!A420,'Shipments data'!F:F,"Shipped",'Shipments data'!H:H,"&lt;"&amp;'Supply Planning Data'!C435,'Shipments data'!S:S,"&lt;"&amp;'Supply Planning Data'!C435)</f>
        <v>0</v>
      </c>
      <c r="Q420" s="70">
        <f t="shared" si="111"/>
        <v>0</v>
      </c>
      <c r="R420" s="70">
        <f t="shared" si="101"/>
        <v>0</v>
      </c>
      <c r="S420" s="53"/>
      <c r="T420" s="73">
        <f t="shared" si="105"/>
        <v>0</v>
      </c>
      <c r="U420" s="71"/>
      <c r="V420" s="63"/>
      <c r="W420" s="73">
        <f t="shared" si="106"/>
        <v>0</v>
      </c>
      <c r="X420" s="74"/>
      <c r="Y420" s="73">
        <f t="shared" si="102"/>
        <v>0</v>
      </c>
      <c r="Z420" s="53"/>
      <c r="AA420" s="73">
        <f t="shared" si="107"/>
        <v>0</v>
      </c>
      <c r="AB420" s="71"/>
      <c r="AC420" s="63"/>
      <c r="AD420" s="73">
        <f t="shared" si="108"/>
        <v>0</v>
      </c>
      <c r="AE420" s="74"/>
      <c r="AF420" s="75">
        <f t="shared" si="103"/>
        <v>0</v>
      </c>
    </row>
    <row r="421" spans="1:32" hidden="1" x14ac:dyDescent="0.35">
      <c r="A421" s="76" t="str">
        <f>Start!C$9</f>
        <v>Niger (the)</v>
      </c>
      <c r="B421" s="77" t="str">
        <f>VLOOKUP(A421,list!B:C,2,FALSE)</f>
        <v>NER</v>
      </c>
      <c r="C421" s="60">
        <f t="shared" si="110"/>
        <v>45017</v>
      </c>
      <c r="D421" s="59" t="str">
        <f>IF(Start!$B$30="","",Start!$B$30)</f>
        <v/>
      </c>
      <c r="E421" s="59" t="str">
        <f>IFERROR(VLOOKUP(D421,Start!B$15:C$30,2,FALSE),"")</f>
        <v/>
      </c>
      <c r="F421" s="62">
        <f t="shared" si="99"/>
        <v>0</v>
      </c>
      <c r="G421" s="61"/>
      <c r="H421" s="61"/>
      <c r="I421" s="62">
        <f t="shared" si="100"/>
        <v>0</v>
      </c>
      <c r="J421" s="63"/>
      <c r="K421" s="64">
        <f t="shared" si="104"/>
        <v>0</v>
      </c>
      <c r="L421" s="64">
        <f t="shared" si="109"/>
        <v>0</v>
      </c>
      <c r="M421" s="71"/>
      <c r="N421" s="70">
        <f>SUMIFS('Shipments data'!G:G,'Shipments data'!E:E,'Supply Planning Data'!D421,'Shipments data'!A:A,'Supply Planning Data'!A421,'Shipments data'!O:O,'Supply Planning Data'!C421,'Shipments data'!F:F,"Shipped")</f>
        <v>0</v>
      </c>
      <c r="O421" s="72">
        <f>SUMIFS('Shipments data'!G:G,'Shipments data'!E:E,'Supply Planning Data'!D421,'Shipments data'!A:A,'Supply Planning Data'!A421,'Shipments data'!O:O,'Supply Planning Data'!C421,'Shipments data'!F:F,"Planned")</f>
        <v>0</v>
      </c>
      <c r="P421" s="70">
        <f>SUMIFS('Shipments data'!G:G,'Shipments data'!E:E,'Supply Planning Data'!D421,'Shipments data'!A:A,'Supply Planning Data'!A421,'Shipments data'!F:F,"Shipped",'Shipments data'!H:H,"&lt;"&amp;'Supply Planning Data'!C436,'Shipments data'!S:S,"&lt;"&amp;'Supply Planning Data'!C436)</f>
        <v>0</v>
      </c>
      <c r="Q421" s="70">
        <f t="shared" si="111"/>
        <v>0</v>
      </c>
      <c r="R421" s="70">
        <f t="shared" si="101"/>
        <v>0</v>
      </c>
      <c r="S421" s="53"/>
      <c r="T421" s="73">
        <f t="shared" si="105"/>
        <v>0</v>
      </c>
      <c r="U421" s="71"/>
      <c r="V421" s="63"/>
      <c r="W421" s="73">
        <f t="shared" si="106"/>
        <v>0</v>
      </c>
      <c r="X421" s="74"/>
      <c r="Y421" s="73">
        <f t="shared" si="102"/>
        <v>0</v>
      </c>
      <c r="Z421" s="53"/>
      <c r="AA421" s="73">
        <f t="shared" si="107"/>
        <v>0</v>
      </c>
      <c r="AB421" s="71"/>
      <c r="AC421" s="63"/>
      <c r="AD421" s="73">
        <f t="shared" si="108"/>
        <v>0</v>
      </c>
      <c r="AE421" s="74"/>
      <c r="AF421" s="75">
        <f t="shared" si="103"/>
        <v>0</v>
      </c>
    </row>
    <row r="422" spans="1:32" x14ac:dyDescent="0.35">
      <c r="A422" s="35" t="str">
        <f>Start!C$9</f>
        <v>Niger (the)</v>
      </c>
      <c r="B422" s="36" t="str">
        <f>VLOOKUP(A422,list!B:C,2,FALSE)</f>
        <v>NER</v>
      </c>
      <c r="C422" s="78">
        <f t="shared" si="110"/>
        <v>45047</v>
      </c>
      <c r="D422" s="36" t="str">
        <f>IF(Start!$B$16="","",Start!$B$16)</f>
        <v>Pfizer</v>
      </c>
      <c r="E422" s="36" t="str">
        <f>IFERROR(VLOOKUP(D422,Start!B$15:C$30,2,FALSE),"")</f>
        <v>Yes</v>
      </c>
      <c r="F422" s="39">
        <f t="shared" si="99"/>
        <v>0</v>
      </c>
      <c r="G422" s="38">
        <v>144209.93610649958</v>
      </c>
      <c r="H422" s="38">
        <v>20478.684167593699</v>
      </c>
      <c r="I422" s="39">
        <f t="shared" si="100"/>
        <v>164688.62027409326</v>
      </c>
      <c r="J422" s="40"/>
      <c r="K422" s="41">
        <f t="shared" si="104"/>
        <v>0</v>
      </c>
      <c r="L422" s="41">
        <f t="shared" si="109"/>
        <v>164688.62027409326</v>
      </c>
      <c r="M422" s="38"/>
      <c r="N422" s="41">
        <f>SUMIFS('Shipments data'!G:G,'Shipments data'!E:E,'Supply Planning Data'!D422,'Shipments data'!A:A,'Supply Planning Data'!A422,'Shipments data'!O:O,'Supply Planning Data'!C422,'Shipments data'!F:F,"Shipped")</f>
        <v>0</v>
      </c>
      <c r="O422" s="42">
        <f>SUMIFS('Shipments data'!G:G,'Shipments data'!E:E,'Supply Planning Data'!D422,'Shipments data'!A:A,'Supply Planning Data'!A422,'Shipments data'!O:O,'Supply Planning Data'!C422,'Shipments data'!F:F,"Planned")</f>
        <v>0</v>
      </c>
      <c r="P422" s="41">
        <f>SUMIFS('Shipments data'!G:G,'Shipments data'!E:E,'Supply Planning Data'!D422,'Shipments data'!A:A,'Supply Planning Data'!A422,'Shipments data'!F:F,"Shipped",'Shipments data'!H:H,"&lt;"&amp;'Supply Planning Data'!C437,'Shipments data'!S:S,"&lt;"&amp;'Supply Planning Data'!C437)</f>
        <v>0</v>
      </c>
      <c r="Q422" s="41">
        <f t="shared" si="111"/>
        <v>0</v>
      </c>
      <c r="R422" s="41">
        <f t="shared" si="101"/>
        <v>0</v>
      </c>
      <c r="S422" s="66"/>
      <c r="T422" s="39">
        <f t="shared" si="105"/>
        <v>200000</v>
      </c>
      <c r="U422" s="38"/>
      <c r="V422" s="40"/>
      <c r="W422" s="39">
        <f t="shared" si="106"/>
        <v>0</v>
      </c>
      <c r="X422" s="44"/>
      <c r="Y422" s="39">
        <f t="shared" si="102"/>
        <v>200000</v>
      </c>
      <c r="Z422" s="66"/>
      <c r="AA422" s="39">
        <f t="shared" si="107"/>
        <v>200000</v>
      </c>
      <c r="AB422" s="38"/>
      <c r="AC422" s="40"/>
      <c r="AD422" s="39">
        <f t="shared" si="108"/>
        <v>0</v>
      </c>
      <c r="AE422" s="44"/>
      <c r="AF422" s="45">
        <f t="shared" si="103"/>
        <v>200000</v>
      </c>
    </row>
    <row r="423" spans="1:32" x14ac:dyDescent="0.35">
      <c r="A423" s="47" t="str">
        <f>Start!C$9</f>
        <v>Niger (the)</v>
      </c>
      <c r="B423" s="48" t="str">
        <f>VLOOKUP(A423,list!B:C,2,FALSE)</f>
        <v>NER</v>
      </c>
      <c r="C423" s="78">
        <f t="shared" si="110"/>
        <v>45047</v>
      </c>
      <c r="D423" s="36" t="str">
        <f>IF(Start!$B$17="","",Start!$B$17)</f>
        <v>Moderna</v>
      </c>
      <c r="E423" s="36" t="str">
        <f>IFERROR(VLOOKUP(D423,Start!B$15:C$30,2,FALSE),"")</f>
        <v>Yes</v>
      </c>
      <c r="F423" s="39">
        <f t="shared" si="99"/>
        <v>0</v>
      </c>
      <c r="G423" s="38">
        <v>173051.92332779942</v>
      </c>
      <c r="H423" s="50">
        <v>20510.217204301101</v>
      </c>
      <c r="I423" s="39">
        <f t="shared" si="100"/>
        <v>193562.14053210051</v>
      </c>
      <c r="J423" s="40"/>
      <c r="K423" s="41">
        <f t="shared" si="104"/>
        <v>0</v>
      </c>
      <c r="L423" s="41">
        <f t="shared" si="109"/>
        <v>193562.14053210051</v>
      </c>
      <c r="M423" s="50"/>
      <c r="N423" s="51">
        <f>SUMIFS('Shipments data'!G:G,'Shipments data'!E:E,'Supply Planning Data'!D423,'Shipments data'!A:A,'Supply Planning Data'!A423,'Shipments data'!O:O,'Supply Planning Data'!C423,'Shipments data'!F:F,"Shipped")</f>
        <v>0</v>
      </c>
      <c r="O423" s="52">
        <f>SUMIFS('Shipments data'!G:G,'Shipments data'!E:E,'Supply Planning Data'!D423,'Shipments data'!A:A,'Supply Planning Data'!A423,'Shipments data'!O:O,'Supply Planning Data'!C423,'Shipments data'!F:F,"Planned")</f>
        <v>0</v>
      </c>
      <c r="P423" s="51">
        <f>SUMIFS('Shipments data'!G:G,'Shipments data'!E:E,'Supply Planning Data'!D423,'Shipments data'!A:A,'Supply Planning Data'!A423,'Shipments data'!F:F,"Shipped",'Shipments data'!H:H,"&lt;"&amp;'Supply Planning Data'!C438,'Shipments data'!S:S,"&lt;"&amp;'Supply Planning Data'!C438)</f>
        <v>0</v>
      </c>
      <c r="Q423" s="51">
        <f t="shared" si="111"/>
        <v>0</v>
      </c>
      <c r="R423" s="51">
        <f t="shared" si="101"/>
        <v>0</v>
      </c>
      <c r="S423" s="53"/>
      <c r="T423" s="54">
        <f t="shared" si="105"/>
        <v>300000</v>
      </c>
      <c r="U423" s="50"/>
      <c r="V423" s="40"/>
      <c r="W423" s="54">
        <f t="shared" si="106"/>
        <v>0</v>
      </c>
      <c r="X423" s="55"/>
      <c r="Y423" s="54">
        <f t="shared" si="102"/>
        <v>300000</v>
      </c>
      <c r="Z423" s="53"/>
      <c r="AA423" s="54">
        <f t="shared" si="107"/>
        <v>300000</v>
      </c>
      <c r="AB423" s="50"/>
      <c r="AC423" s="40"/>
      <c r="AD423" s="54">
        <f t="shared" si="108"/>
        <v>0</v>
      </c>
      <c r="AE423" s="55"/>
      <c r="AF423" s="79">
        <f t="shared" si="103"/>
        <v>300000</v>
      </c>
    </row>
    <row r="424" spans="1:32" x14ac:dyDescent="0.35">
      <c r="A424" s="47" t="str">
        <f>Start!C$9</f>
        <v>Niger (the)</v>
      </c>
      <c r="B424" s="48" t="str">
        <f>VLOOKUP(A424,list!B:C,2,FALSE)</f>
        <v>NER</v>
      </c>
      <c r="C424" s="78">
        <f t="shared" si="110"/>
        <v>45047</v>
      </c>
      <c r="D424" s="36" t="str">
        <f>IF(Start!$B$18="","",Start!$B$18)</f>
        <v>AstraZeneca</v>
      </c>
      <c r="E424" s="36" t="str">
        <f>IFERROR(VLOOKUP(D424,Start!B$15:C$30,2,FALSE),"")</f>
        <v>Yes</v>
      </c>
      <c r="F424" s="39">
        <f t="shared" si="99"/>
        <v>0</v>
      </c>
      <c r="G424" s="38">
        <v>201893.91054909932</v>
      </c>
      <c r="H424" s="50">
        <v>20541.750241008602</v>
      </c>
      <c r="I424" s="39">
        <f t="shared" si="100"/>
        <v>222435.66079010791</v>
      </c>
      <c r="J424" s="40"/>
      <c r="K424" s="41">
        <f t="shared" si="104"/>
        <v>0</v>
      </c>
      <c r="L424" s="41">
        <f t="shared" si="109"/>
        <v>222435.66079010791</v>
      </c>
      <c r="M424" s="50"/>
      <c r="N424" s="51">
        <f>SUMIFS('Shipments data'!G:G,'Shipments data'!E:E,'Supply Planning Data'!D424,'Shipments data'!A:A,'Supply Planning Data'!A424,'Shipments data'!O:O,'Supply Planning Data'!C424,'Shipments data'!F:F,"Shipped")</f>
        <v>0</v>
      </c>
      <c r="O424" s="52">
        <f>SUMIFS('Shipments data'!G:G,'Shipments data'!E:E,'Supply Planning Data'!D424,'Shipments data'!A:A,'Supply Planning Data'!A424,'Shipments data'!O:O,'Supply Planning Data'!C424,'Shipments data'!F:F,"Planned")</f>
        <v>0</v>
      </c>
      <c r="P424" s="51">
        <f>SUMIFS('Shipments data'!G:G,'Shipments data'!E:E,'Supply Planning Data'!D424,'Shipments data'!A:A,'Supply Planning Data'!A424,'Shipments data'!F:F,"Shipped",'Shipments data'!H:H,"&lt;"&amp;'Supply Planning Data'!C439,'Shipments data'!S:S,"&lt;"&amp;'Supply Planning Data'!C439)</f>
        <v>631600</v>
      </c>
      <c r="Q424" s="51">
        <f t="shared" si="111"/>
        <v>0</v>
      </c>
      <c r="R424" s="51">
        <f t="shared" si="101"/>
        <v>0</v>
      </c>
      <c r="S424" s="53"/>
      <c r="T424" s="54">
        <f t="shared" si="105"/>
        <v>400000</v>
      </c>
      <c r="U424" s="50"/>
      <c r="V424" s="40"/>
      <c r="W424" s="54">
        <f t="shared" si="106"/>
        <v>0</v>
      </c>
      <c r="X424" s="55"/>
      <c r="Y424" s="54">
        <f t="shared" si="102"/>
        <v>400000</v>
      </c>
      <c r="Z424" s="53"/>
      <c r="AA424" s="54">
        <f t="shared" si="107"/>
        <v>400000</v>
      </c>
      <c r="AB424" s="50"/>
      <c r="AC424" s="40"/>
      <c r="AD424" s="54">
        <f t="shared" si="108"/>
        <v>0</v>
      </c>
      <c r="AE424" s="55"/>
      <c r="AF424" s="79">
        <f t="shared" si="103"/>
        <v>400000</v>
      </c>
    </row>
    <row r="425" spans="1:32" x14ac:dyDescent="0.35">
      <c r="A425" s="47" t="str">
        <f>Start!C$9</f>
        <v>Niger (the)</v>
      </c>
      <c r="B425" s="48" t="str">
        <f>VLOOKUP(A425,list!B:C,2,FALSE)</f>
        <v>NER</v>
      </c>
      <c r="C425" s="78">
        <f t="shared" si="110"/>
        <v>45047</v>
      </c>
      <c r="D425" s="36" t="str">
        <f>IF(Start!$B$19="","",Start!$B$19)</f>
        <v>J&amp;J</v>
      </c>
      <c r="E425" s="36" t="str">
        <f>IFERROR(VLOOKUP(D425,Start!B$15:C$30,2,FALSE),"")</f>
        <v>Yes</v>
      </c>
      <c r="F425" s="39">
        <f t="shared" si="99"/>
        <v>0</v>
      </c>
      <c r="G425" s="38">
        <v>201893.91054909932</v>
      </c>
      <c r="H425" s="50">
        <v>20573.283277716</v>
      </c>
      <c r="I425" s="39">
        <f t="shared" si="100"/>
        <v>222467.19382681532</v>
      </c>
      <c r="J425" s="40"/>
      <c r="K425" s="41">
        <f t="shared" si="104"/>
        <v>0</v>
      </c>
      <c r="L425" s="41">
        <f t="shared" si="109"/>
        <v>222467.19382681532</v>
      </c>
      <c r="M425" s="50"/>
      <c r="N425" s="51">
        <f>SUMIFS('Shipments data'!G:G,'Shipments data'!E:E,'Supply Planning Data'!D425,'Shipments data'!A:A,'Supply Planning Data'!A425,'Shipments data'!O:O,'Supply Planning Data'!C425,'Shipments data'!F:F,"Shipped")</f>
        <v>0</v>
      </c>
      <c r="O425" s="52">
        <f>SUMIFS('Shipments data'!G:G,'Shipments data'!E:E,'Supply Planning Data'!D425,'Shipments data'!A:A,'Supply Planning Data'!A425,'Shipments data'!O:O,'Supply Planning Data'!C425,'Shipments data'!F:F,"Planned")</f>
        <v>0</v>
      </c>
      <c r="P425" s="51">
        <f>SUMIFS('Shipments data'!G:G,'Shipments data'!E:E,'Supply Planning Data'!D425,'Shipments data'!A:A,'Supply Planning Data'!A425,'Shipments data'!F:F,"Shipped",'Shipments data'!H:H,"&lt;"&amp;'Supply Planning Data'!C440,'Shipments data'!S:S,"&lt;"&amp;'Supply Planning Data'!C440)</f>
        <v>302400</v>
      </c>
      <c r="Q425" s="51">
        <f t="shared" si="111"/>
        <v>0</v>
      </c>
      <c r="R425" s="51">
        <f t="shared" si="101"/>
        <v>0</v>
      </c>
      <c r="S425" s="53"/>
      <c r="T425" s="54">
        <f t="shared" si="105"/>
        <v>400000</v>
      </c>
      <c r="U425" s="50"/>
      <c r="V425" s="40"/>
      <c r="W425" s="54">
        <f t="shared" si="106"/>
        <v>0</v>
      </c>
      <c r="X425" s="55"/>
      <c r="Y425" s="54">
        <f t="shared" si="102"/>
        <v>400000</v>
      </c>
      <c r="Z425" s="53"/>
      <c r="AA425" s="54">
        <f t="shared" si="107"/>
        <v>400000</v>
      </c>
      <c r="AB425" s="50"/>
      <c r="AC425" s="40"/>
      <c r="AD425" s="54">
        <f t="shared" si="108"/>
        <v>0</v>
      </c>
      <c r="AE425" s="55"/>
      <c r="AF425" s="79">
        <f t="shared" si="103"/>
        <v>400000</v>
      </c>
    </row>
    <row r="426" spans="1:32" x14ac:dyDescent="0.35">
      <c r="A426" s="47" t="str">
        <f>Start!C$9</f>
        <v>Niger (the)</v>
      </c>
      <c r="B426" s="48" t="str">
        <f>VLOOKUP(A426,list!B:C,2,FALSE)</f>
        <v>NER</v>
      </c>
      <c r="C426" s="78">
        <f t="shared" si="110"/>
        <v>45047</v>
      </c>
      <c r="D426" s="36" t="str">
        <f>IF(Start!$B$20="","",Start!$B$20)</f>
        <v>Sinopharm</v>
      </c>
      <c r="E426" s="36" t="str">
        <f>IFERROR(VLOOKUP(D426,Start!B$15:C$30,2,FALSE),"")</f>
        <v>Yes</v>
      </c>
      <c r="F426" s="39">
        <f t="shared" si="99"/>
        <v>0</v>
      </c>
      <c r="G426" s="38">
        <v>201893.91054909932</v>
      </c>
      <c r="H426" s="50">
        <v>20604.8163144235</v>
      </c>
      <c r="I426" s="39">
        <f t="shared" si="100"/>
        <v>222498.72686352284</v>
      </c>
      <c r="J426" s="40"/>
      <c r="K426" s="41">
        <f t="shared" si="104"/>
        <v>0</v>
      </c>
      <c r="L426" s="41">
        <f t="shared" si="109"/>
        <v>222498.72686352284</v>
      </c>
      <c r="M426" s="50"/>
      <c r="N426" s="51">
        <f>SUMIFS('Shipments data'!G:G,'Shipments data'!E:E,'Supply Planning Data'!D426,'Shipments data'!A:A,'Supply Planning Data'!A426,'Shipments data'!O:O,'Supply Planning Data'!C426,'Shipments data'!F:F,"Shipped")</f>
        <v>0</v>
      </c>
      <c r="O426" s="52">
        <f>SUMIFS('Shipments data'!G:G,'Shipments data'!E:E,'Supply Planning Data'!D426,'Shipments data'!A:A,'Supply Planning Data'!A426,'Shipments data'!O:O,'Supply Planning Data'!C426,'Shipments data'!F:F,"Planned")</f>
        <v>0</v>
      </c>
      <c r="P426" s="51">
        <f>SUMIFS('Shipments data'!G:G,'Shipments data'!E:E,'Supply Planning Data'!D426,'Shipments data'!A:A,'Supply Planning Data'!A426,'Shipments data'!F:F,"Shipped",'Shipments data'!H:H,"&lt;"&amp;'Supply Planning Data'!C441,'Shipments data'!S:S,"&lt;"&amp;'Supply Planning Data'!C441)</f>
        <v>512402</v>
      </c>
      <c r="Q426" s="51">
        <f t="shared" si="111"/>
        <v>0</v>
      </c>
      <c r="R426" s="51">
        <f t="shared" si="101"/>
        <v>0</v>
      </c>
      <c r="S426" s="53"/>
      <c r="T426" s="54">
        <f t="shared" si="105"/>
        <v>400000</v>
      </c>
      <c r="U426" s="50"/>
      <c r="V426" s="40"/>
      <c r="W426" s="54">
        <f t="shared" si="106"/>
        <v>0</v>
      </c>
      <c r="X426" s="55"/>
      <c r="Y426" s="54">
        <f t="shared" si="102"/>
        <v>400000</v>
      </c>
      <c r="Z426" s="53"/>
      <c r="AA426" s="54">
        <f t="shared" si="107"/>
        <v>400000</v>
      </c>
      <c r="AB426" s="50"/>
      <c r="AC426" s="40"/>
      <c r="AD426" s="54">
        <f t="shared" si="108"/>
        <v>0</v>
      </c>
      <c r="AE426" s="55"/>
      <c r="AF426" s="79">
        <f t="shared" si="103"/>
        <v>400000</v>
      </c>
    </row>
    <row r="427" spans="1:32" x14ac:dyDescent="0.35">
      <c r="A427" s="47" t="str">
        <f>Start!C$9</f>
        <v>Niger (the)</v>
      </c>
      <c r="B427" s="48" t="str">
        <f>VLOOKUP(A427,list!B:C,2,FALSE)</f>
        <v>NER</v>
      </c>
      <c r="C427" s="78">
        <f t="shared" si="110"/>
        <v>45047</v>
      </c>
      <c r="D427" s="36" t="str">
        <f>IF(Start!$B$21="","",Start!$B$21)</f>
        <v>Sinovac</v>
      </c>
      <c r="E427" s="36" t="str">
        <f>IFERROR(VLOOKUP(D427,Start!B$15:C$30,2,FALSE),"")</f>
        <v>Yes</v>
      </c>
      <c r="F427" s="39">
        <f t="shared" si="99"/>
        <v>0</v>
      </c>
      <c r="G427" s="38">
        <v>201893.91054909932</v>
      </c>
      <c r="H427" s="50">
        <v>20636.349351131001</v>
      </c>
      <c r="I427" s="39">
        <f t="shared" si="100"/>
        <v>222530.25990023033</v>
      </c>
      <c r="J427" s="40"/>
      <c r="K427" s="41">
        <f t="shared" si="104"/>
        <v>0</v>
      </c>
      <c r="L427" s="41">
        <f t="shared" si="109"/>
        <v>222530.25990023033</v>
      </c>
      <c r="M427" s="50"/>
      <c r="N427" s="51">
        <f>SUMIFS('Shipments data'!G:G,'Shipments data'!E:E,'Supply Planning Data'!D427,'Shipments data'!A:A,'Supply Planning Data'!A427,'Shipments data'!O:O,'Supply Planning Data'!C427,'Shipments data'!F:F,"Shipped")</f>
        <v>0</v>
      </c>
      <c r="O427" s="52">
        <f>SUMIFS('Shipments data'!G:G,'Shipments data'!E:E,'Supply Planning Data'!D427,'Shipments data'!A:A,'Supply Planning Data'!A427,'Shipments data'!O:O,'Supply Planning Data'!C427,'Shipments data'!F:F,"Planned")</f>
        <v>0</v>
      </c>
      <c r="P427" s="51">
        <f>SUMIFS('Shipments data'!G:G,'Shipments data'!E:E,'Supply Planning Data'!D427,'Shipments data'!A:A,'Supply Planning Data'!A427,'Shipments data'!F:F,"Shipped",'Shipments data'!H:H,"&lt;"&amp;'Supply Planning Data'!C442,'Shipments data'!S:S,"&lt;"&amp;'Supply Planning Data'!C442)</f>
        <v>0</v>
      </c>
      <c r="Q427" s="51">
        <f t="shared" si="111"/>
        <v>0</v>
      </c>
      <c r="R427" s="51">
        <f t="shared" si="101"/>
        <v>0</v>
      </c>
      <c r="S427" s="53"/>
      <c r="T427" s="54">
        <f t="shared" si="105"/>
        <v>400000</v>
      </c>
      <c r="U427" s="50"/>
      <c r="V427" s="40"/>
      <c r="W427" s="54">
        <f t="shared" si="106"/>
        <v>0</v>
      </c>
      <c r="X427" s="55"/>
      <c r="Y427" s="54">
        <f t="shared" si="102"/>
        <v>400000</v>
      </c>
      <c r="Z427" s="53"/>
      <c r="AA427" s="54">
        <f t="shared" si="107"/>
        <v>400000</v>
      </c>
      <c r="AB427" s="50"/>
      <c r="AC427" s="40"/>
      <c r="AD427" s="54">
        <f t="shared" si="108"/>
        <v>0</v>
      </c>
      <c r="AE427" s="55"/>
      <c r="AF427" s="79">
        <f t="shared" si="103"/>
        <v>400000</v>
      </c>
    </row>
    <row r="428" spans="1:32" x14ac:dyDescent="0.35">
      <c r="A428" s="47" t="str">
        <f>Start!C$9</f>
        <v>Niger (the)</v>
      </c>
      <c r="B428" s="48" t="str">
        <f>VLOOKUP(A428,list!B:C,2,FALSE)</f>
        <v>NER</v>
      </c>
      <c r="C428" s="78">
        <f t="shared" si="110"/>
        <v>45047</v>
      </c>
      <c r="D428" s="36" t="str">
        <f>IF(Start!$B$22="","",Start!$B$22)</f>
        <v>Sputnik V</v>
      </c>
      <c r="E428" s="36" t="str">
        <f>IFERROR(VLOOKUP(D428,Start!B$15:C$30,2,FALSE),"")</f>
        <v>Yes</v>
      </c>
      <c r="F428" s="39">
        <f t="shared" si="99"/>
        <v>0</v>
      </c>
      <c r="G428" s="38">
        <v>201893.91054909932</v>
      </c>
      <c r="H428" s="50">
        <v>20667.882387838399</v>
      </c>
      <c r="I428" s="39">
        <f t="shared" si="100"/>
        <v>222561.79293693771</v>
      </c>
      <c r="J428" s="40"/>
      <c r="K428" s="41">
        <f t="shared" si="104"/>
        <v>0</v>
      </c>
      <c r="L428" s="41">
        <f t="shared" si="109"/>
        <v>222561.79293693771</v>
      </c>
      <c r="M428" s="50"/>
      <c r="N428" s="51">
        <f>SUMIFS('Shipments data'!G:G,'Shipments data'!E:E,'Supply Planning Data'!D428,'Shipments data'!A:A,'Supply Planning Data'!A428,'Shipments data'!O:O,'Supply Planning Data'!C428,'Shipments data'!F:F,"Shipped")</f>
        <v>0</v>
      </c>
      <c r="O428" s="52">
        <f>SUMIFS('Shipments data'!G:G,'Shipments data'!E:E,'Supply Planning Data'!D428,'Shipments data'!A:A,'Supply Planning Data'!A428,'Shipments data'!O:O,'Supply Planning Data'!C428,'Shipments data'!F:F,"Planned")</f>
        <v>0</v>
      </c>
      <c r="P428" s="51">
        <f>SUMIFS('Shipments data'!G:G,'Shipments data'!E:E,'Supply Planning Data'!D428,'Shipments data'!A:A,'Supply Planning Data'!A428,'Shipments data'!F:F,"Shipped",'Shipments data'!H:H,"&lt;"&amp;'Supply Planning Data'!C443,'Shipments data'!S:S,"&lt;"&amp;'Supply Planning Data'!C443)</f>
        <v>0</v>
      </c>
      <c r="Q428" s="51">
        <f t="shared" si="111"/>
        <v>0</v>
      </c>
      <c r="R428" s="51">
        <f t="shared" si="101"/>
        <v>0</v>
      </c>
      <c r="S428" s="53"/>
      <c r="T428" s="54">
        <f t="shared" si="105"/>
        <v>400000</v>
      </c>
      <c r="U428" s="50"/>
      <c r="V428" s="40"/>
      <c r="W428" s="54">
        <f t="shared" si="106"/>
        <v>0</v>
      </c>
      <c r="X428" s="55"/>
      <c r="Y428" s="54">
        <f t="shared" si="102"/>
        <v>400000</v>
      </c>
      <c r="Z428" s="53"/>
      <c r="AA428" s="54">
        <f t="shared" si="107"/>
        <v>400000</v>
      </c>
      <c r="AB428" s="50"/>
      <c r="AC428" s="40"/>
      <c r="AD428" s="54">
        <f t="shared" si="108"/>
        <v>0</v>
      </c>
      <c r="AE428" s="55"/>
      <c r="AF428" s="79">
        <f t="shared" si="103"/>
        <v>400000</v>
      </c>
    </row>
    <row r="429" spans="1:32" x14ac:dyDescent="0.35">
      <c r="A429" s="47" t="str">
        <f>Start!C$9</f>
        <v>Niger (the)</v>
      </c>
      <c r="B429" s="48" t="str">
        <f>VLOOKUP(A429,list!B:C,2,FALSE)</f>
        <v>NER</v>
      </c>
      <c r="C429" s="78">
        <f t="shared" si="110"/>
        <v>45047</v>
      </c>
      <c r="D429" s="36" t="str">
        <f>IF(Start!$B$23="","",Start!$B$23)</f>
        <v>Sputnik Light</v>
      </c>
      <c r="E429" s="36" t="str">
        <f>IFERROR(VLOOKUP(D429,Start!B$15:C$30,2,FALSE),"")</f>
        <v>Yes</v>
      </c>
      <c r="F429" s="39">
        <f t="shared" si="99"/>
        <v>0</v>
      </c>
      <c r="G429" s="38">
        <v>201893.91054909932</v>
      </c>
      <c r="H429" s="50">
        <v>20699.415424545899</v>
      </c>
      <c r="I429" s="39">
        <f t="shared" si="100"/>
        <v>222593.32597364523</v>
      </c>
      <c r="J429" s="40"/>
      <c r="K429" s="41">
        <f t="shared" si="104"/>
        <v>0</v>
      </c>
      <c r="L429" s="41">
        <f t="shared" si="109"/>
        <v>222593.32597364523</v>
      </c>
      <c r="M429" s="50"/>
      <c r="N429" s="51">
        <f>SUMIFS('Shipments data'!G:G,'Shipments data'!E:E,'Supply Planning Data'!D429,'Shipments data'!A:A,'Supply Planning Data'!A429,'Shipments data'!O:O,'Supply Planning Data'!C429,'Shipments data'!F:F,"Shipped")</f>
        <v>0</v>
      </c>
      <c r="O429" s="52">
        <f>SUMIFS('Shipments data'!G:G,'Shipments data'!E:E,'Supply Planning Data'!D429,'Shipments data'!A:A,'Supply Planning Data'!A429,'Shipments data'!O:O,'Supply Planning Data'!C429,'Shipments data'!F:F,"Planned")</f>
        <v>0</v>
      </c>
      <c r="P429" s="51">
        <f>SUMIFS('Shipments data'!G:G,'Shipments data'!E:E,'Supply Planning Data'!D429,'Shipments data'!A:A,'Supply Planning Data'!A429,'Shipments data'!F:F,"Shipped",'Shipments data'!H:H,"&lt;"&amp;'Supply Planning Data'!C444,'Shipments data'!S:S,"&lt;"&amp;'Supply Planning Data'!C444)</f>
        <v>0</v>
      </c>
      <c r="Q429" s="51">
        <f t="shared" si="111"/>
        <v>0</v>
      </c>
      <c r="R429" s="51">
        <f t="shared" si="101"/>
        <v>0</v>
      </c>
      <c r="S429" s="53"/>
      <c r="T429" s="54">
        <f t="shared" si="105"/>
        <v>400000</v>
      </c>
      <c r="U429" s="50"/>
      <c r="V429" s="40"/>
      <c r="W429" s="54">
        <f t="shared" si="106"/>
        <v>0</v>
      </c>
      <c r="X429" s="55"/>
      <c r="Y429" s="54">
        <f t="shared" si="102"/>
        <v>400000</v>
      </c>
      <c r="Z429" s="53"/>
      <c r="AA429" s="54">
        <f t="shared" si="107"/>
        <v>400000</v>
      </c>
      <c r="AB429" s="50"/>
      <c r="AC429" s="40"/>
      <c r="AD429" s="54">
        <f t="shared" si="108"/>
        <v>0</v>
      </c>
      <c r="AE429" s="55"/>
      <c r="AF429" s="79">
        <f t="shared" si="103"/>
        <v>400000</v>
      </c>
    </row>
    <row r="430" spans="1:32" hidden="1" x14ac:dyDescent="0.35">
      <c r="A430" s="47" t="str">
        <f>Start!C$9</f>
        <v>Niger (the)</v>
      </c>
      <c r="B430" s="48" t="str">
        <f>VLOOKUP(A430,list!B:C,2,FALSE)</f>
        <v>NER</v>
      </c>
      <c r="C430" s="78">
        <f t="shared" si="110"/>
        <v>45047</v>
      </c>
      <c r="D430" s="36" t="str">
        <f>IF(Start!$B$24="","",Start!$B$24)</f>
        <v/>
      </c>
      <c r="E430" s="36" t="str">
        <f>IFERROR(VLOOKUP(D430,Start!B$15:C$30,2,FALSE),"")</f>
        <v/>
      </c>
      <c r="F430" s="39">
        <f t="shared" si="99"/>
        <v>0</v>
      </c>
      <c r="G430" s="38"/>
      <c r="H430" s="50"/>
      <c r="I430" s="39">
        <f t="shared" si="100"/>
        <v>0</v>
      </c>
      <c r="J430" s="40"/>
      <c r="K430" s="41">
        <f t="shared" si="104"/>
        <v>0</v>
      </c>
      <c r="L430" s="41">
        <f t="shared" si="109"/>
        <v>0</v>
      </c>
      <c r="M430" s="50"/>
      <c r="N430" s="51">
        <f>SUMIFS('Shipments data'!G:G,'Shipments data'!E:E,'Supply Planning Data'!D430,'Shipments data'!A:A,'Supply Planning Data'!A430,'Shipments data'!O:O,'Supply Planning Data'!C430,'Shipments data'!F:F,"Shipped")</f>
        <v>0</v>
      </c>
      <c r="O430" s="52">
        <f>SUMIFS('Shipments data'!G:G,'Shipments data'!E:E,'Supply Planning Data'!D430,'Shipments data'!A:A,'Supply Planning Data'!A430,'Shipments data'!O:O,'Supply Planning Data'!C430,'Shipments data'!F:F,"Planned")</f>
        <v>0</v>
      </c>
      <c r="P430" s="51">
        <f>SUMIFS('Shipments data'!G:G,'Shipments data'!E:E,'Supply Planning Data'!D430,'Shipments data'!A:A,'Supply Planning Data'!A430,'Shipments data'!F:F,"Shipped",'Shipments data'!H:H,"&lt;"&amp;'Supply Planning Data'!C445,'Shipments data'!S:S,"&lt;"&amp;'Supply Planning Data'!C445)</f>
        <v>0</v>
      </c>
      <c r="Q430" s="51">
        <f t="shared" si="111"/>
        <v>0</v>
      </c>
      <c r="R430" s="51">
        <f t="shared" si="101"/>
        <v>0</v>
      </c>
      <c r="S430" s="53"/>
      <c r="T430" s="54">
        <f t="shared" si="105"/>
        <v>0</v>
      </c>
      <c r="U430" s="50"/>
      <c r="V430" s="40"/>
      <c r="W430" s="54">
        <f t="shared" si="106"/>
        <v>0</v>
      </c>
      <c r="X430" s="55"/>
      <c r="Y430" s="54">
        <f t="shared" si="102"/>
        <v>0</v>
      </c>
      <c r="Z430" s="53"/>
      <c r="AA430" s="54">
        <f t="shared" si="107"/>
        <v>0</v>
      </c>
      <c r="AB430" s="50"/>
      <c r="AC430" s="40"/>
      <c r="AD430" s="54">
        <f t="shared" si="108"/>
        <v>0</v>
      </c>
      <c r="AE430" s="55"/>
      <c r="AF430" s="79">
        <f t="shared" si="103"/>
        <v>0</v>
      </c>
    </row>
    <row r="431" spans="1:32" hidden="1" x14ac:dyDescent="0.35">
      <c r="A431" s="47" t="str">
        <f>Start!C$9</f>
        <v>Niger (the)</v>
      </c>
      <c r="B431" s="48" t="str">
        <f>VLOOKUP(A431,list!B:C,2,FALSE)</f>
        <v>NER</v>
      </c>
      <c r="C431" s="78">
        <f t="shared" si="110"/>
        <v>45047</v>
      </c>
      <c r="D431" s="36" t="str">
        <f>IF(Start!$B$25="","",Start!$B$25)</f>
        <v/>
      </c>
      <c r="E431" s="36" t="str">
        <f>IFERROR(VLOOKUP(D431,Start!B$15:C$30,2,FALSE),"")</f>
        <v/>
      </c>
      <c r="F431" s="39">
        <f t="shared" ref="F431:F494" si="112">R416</f>
        <v>0</v>
      </c>
      <c r="G431" s="38"/>
      <c r="H431" s="50"/>
      <c r="I431" s="39">
        <f t="shared" ref="I431:I494" si="113">SUM(G431:H431)</f>
        <v>0</v>
      </c>
      <c r="J431" s="40"/>
      <c r="K431" s="41">
        <f t="shared" si="104"/>
        <v>0</v>
      </c>
      <c r="L431" s="41">
        <f t="shared" si="109"/>
        <v>0</v>
      </c>
      <c r="M431" s="50"/>
      <c r="N431" s="51">
        <f>SUMIFS('Shipments data'!G:G,'Shipments data'!E:E,'Supply Planning Data'!D431,'Shipments data'!A:A,'Supply Planning Data'!A431,'Shipments data'!O:O,'Supply Planning Data'!C431,'Shipments data'!F:F,"Shipped")</f>
        <v>0</v>
      </c>
      <c r="O431" s="52">
        <f>SUMIFS('Shipments data'!G:G,'Shipments data'!E:E,'Supply Planning Data'!D431,'Shipments data'!A:A,'Supply Planning Data'!A431,'Shipments data'!O:O,'Supply Planning Data'!C431,'Shipments data'!F:F,"Planned")</f>
        <v>0</v>
      </c>
      <c r="P431" s="51">
        <f>SUMIFS('Shipments data'!G:G,'Shipments data'!E:E,'Supply Planning Data'!D431,'Shipments data'!A:A,'Supply Planning Data'!A431,'Shipments data'!F:F,"Shipped",'Shipments data'!H:H,"&lt;"&amp;'Supply Planning Data'!C446,'Shipments data'!S:S,"&lt;"&amp;'Supply Planning Data'!C446)</f>
        <v>0</v>
      </c>
      <c r="Q431" s="51">
        <f t="shared" si="111"/>
        <v>0</v>
      </c>
      <c r="R431" s="51">
        <f t="shared" ref="R431:R494" si="114">IF(F431-L431+M431+N431-Q431&lt;0,0,F431-L431+M431+N431-Q431)</f>
        <v>0</v>
      </c>
      <c r="S431" s="53"/>
      <c r="T431" s="54">
        <f t="shared" si="105"/>
        <v>0</v>
      </c>
      <c r="U431" s="50"/>
      <c r="V431" s="40"/>
      <c r="W431" s="54">
        <f t="shared" si="106"/>
        <v>0</v>
      </c>
      <c r="X431" s="55"/>
      <c r="Y431" s="54">
        <f t="shared" ref="Y431:Y494" si="115">IF($T431+$X431-$W431&lt;0,0,$T431+$X431-$W431)</f>
        <v>0</v>
      </c>
      <c r="Z431" s="53"/>
      <c r="AA431" s="54">
        <f t="shared" si="107"/>
        <v>0</v>
      </c>
      <c r="AB431" s="50"/>
      <c r="AC431" s="40"/>
      <c r="AD431" s="54">
        <f t="shared" si="108"/>
        <v>0</v>
      </c>
      <c r="AE431" s="55"/>
      <c r="AF431" s="79">
        <f t="shared" ref="AF431:AF494" si="116">IF($T431+$X431-$W431&lt;0,0,$T431+$X431-$W431)</f>
        <v>0</v>
      </c>
    </row>
    <row r="432" spans="1:32" hidden="1" x14ac:dyDescent="0.35">
      <c r="A432" s="47" t="str">
        <f>Start!C$9</f>
        <v>Niger (the)</v>
      </c>
      <c r="B432" s="48" t="str">
        <f>VLOOKUP(A432,list!B:C,2,FALSE)</f>
        <v>NER</v>
      </c>
      <c r="C432" s="78">
        <f t="shared" si="110"/>
        <v>45047</v>
      </c>
      <c r="D432" s="36" t="str">
        <f>IF(Start!$B$26="","",Start!$B$26)</f>
        <v/>
      </c>
      <c r="E432" s="36" t="str">
        <f>IFERROR(VLOOKUP(D432,Start!B$15:C$30,2,FALSE),"")</f>
        <v/>
      </c>
      <c r="F432" s="39">
        <f t="shared" si="112"/>
        <v>0</v>
      </c>
      <c r="G432" s="38"/>
      <c r="H432" s="50"/>
      <c r="I432" s="39">
        <f t="shared" si="113"/>
        <v>0</v>
      </c>
      <c r="J432" s="40"/>
      <c r="K432" s="41">
        <f t="shared" si="104"/>
        <v>0</v>
      </c>
      <c r="L432" s="41">
        <f t="shared" si="109"/>
        <v>0</v>
      </c>
      <c r="M432" s="50"/>
      <c r="N432" s="51">
        <f>SUMIFS('Shipments data'!G:G,'Shipments data'!E:E,'Supply Planning Data'!D432,'Shipments data'!A:A,'Supply Planning Data'!A432,'Shipments data'!O:O,'Supply Planning Data'!C432,'Shipments data'!F:F,"Shipped")</f>
        <v>0</v>
      </c>
      <c r="O432" s="52">
        <f>SUMIFS('Shipments data'!G:G,'Shipments data'!E:E,'Supply Planning Data'!D432,'Shipments data'!A:A,'Supply Planning Data'!A432,'Shipments data'!O:O,'Supply Planning Data'!C432,'Shipments data'!F:F,"Planned")</f>
        <v>0</v>
      </c>
      <c r="P432" s="51">
        <f>SUMIFS('Shipments data'!G:G,'Shipments data'!E:E,'Supply Planning Data'!D432,'Shipments data'!A:A,'Supply Planning Data'!A432,'Shipments data'!F:F,"Shipped",'Shipments data'!H:H,"&lt;"&amp;'Supply Planning Data'!C447,'Shipments data'!S:S,"&lt;"&amp;'Supply Planning Data'!C447)</f>
        <v>0</v>
      </c>
      <c r="Q432" s="51">
        <f t="shared" si="111"/>
        <v>0</v>
      </c>
      <c r="R432" s="51">
        <f t="shared" si="114"/>
        <v>0</v>
      </c>
      <c r="S432" s="53"/>
      <c r="T432" s="54">
        <f t="shared" si="105"/>
        <v>0</v>
      </c>
      <c r="U432" s="50"/>
      <c r="V432" s="40"/>
      <c r="W432" s="54">
        <f t="shared" si="106"/>
        <v>0</v>
      </c>
      <c r="X432" s="55"/>
      <c r="Y432" s="54">
        <f t="shared" si="115"/>
        <v>0</v>
      </c>
      <c r="Z432" s="53"/>
      <c r="AA432" s="54">
        <f t="shared" si="107"/>
        <v>0</v>
      </c>
      <c r="AB432" s="50"/>
      <c r="AC432" s="40"/>
      <c r="AD432" s="54">
        <f t="shared" si="108"/>
        <v>0</v>
      </c>
      <c r="AE432" s="55"/>
      <c r="AF432" s="79">
        <f t="shared" si="116"/>
        <v>0</v>
      </c>
    </row>
    <row r="433" spans="1:32" hidden="1" x14ac:dyDescent="0.35">
      <c r="A433" s="47" t="str">
        <f>Start!C$9</f>
        <v>Niger (the)</v>
      </c>
      <c r="B433" s="48" t="str">
        <f>VLOOKUP(A433,list!B:C,2,FALSE)</f>
        <v>NER</v>
      </c>
      <c r="C433" s="78">
        <f t="shared" si="110"/>
        <v>45047</v>
      </c>
      <c r="D433" s="36" t="str">
        <f>IF(Start!$B$27="","",Start!$B$27)</f>
        <v/>
      </c>
      <c r="E433" s="36" t="str">
        <f>IFERROR(VLOOKUP(D433,Start!B$15:C$30,2,FALSE),"")</f>
        <v/>
      </c>
      <c r="F433" s="39">
        <f t="shared" si="112"/>
        <v>0</v>
      </c>
      <c r="G433" s="38"/>
      <c r="H433" s="50"/>
      <c r="I433" s="39">
        <f t="shared" si="113"/>
        <v>0</v>
      </c>
      <c r="J433" s="40"/>
      <c r="K433" s="41">
        <f t="shared" si="104"/>
        <v>0</v>
      </c>
      <c r="L433" s="41">
        <f t="shared" si="109"/>
        <v>0</v>
      </c>
      <c r="M433" s="50"/>
      <c r="N433" s="51">
        <f>SUMIFS('Shipments data'!G:G,'Shipments data'!E:E,'Supply Planning Data'!D433,'Shipments data'!A:A,'Supply Planning Data'!A433,'Shipments data'!O:O,'Supply Planning Data'!C433,'Shipments data'!F:F,"Shipped")</f>
        <v>0</v>
      </c>
      <c r="O433" s="52">
        <f>SUMIFS('Shipments data'!G:G,'Shipments data'!E:E,'Supply Planning Data'!D433,'Shipments data'!A:A,'Supply Planning Data'!A433,'Shipments data'!O:O,'Supply Planning Data'!C433,'Shipments data'!F:F,"Planned")</f>
        <v>0</v>
      </c>
      <c r="P433" s="51">
        <f>SUMIFS('Shipments data'!G:G,'Shipments data'!E:E,'Supply Planning Data'!D433,'Shipments data'!A:A,'Supply Planning Data'!A433,'Shipments data'!F:F,"Shipped",'Shipments data'!H:H,"&lt;"&amp;'Supply Planning Data'!C448,'Shipments data'!S:S,"&lt;"&amp;'Supply Planning Data'!C448)</f>
        <v>0</v>
      </c>
      <c r="Q433" s="51">
        <f t="shared" si="111"/>
        <v>0</v>
      </c>
      <c r="R433" s="51">
        <f t="shared" si="114"/>
        <v>0</v>
      </c>
      <c r="S433" s="53"/>
      <c r="T433" s="54">
        <f t="shared" si="105"/>
        <v>0</v>
      </c>
      <c r="U433" s="50"/>
      <c r="V433" s="40"/>
      <c r="W433" s="54">
        <f t="shared" si="106"/>
        <v>0</v>
      </c>
      <c r="X433" s="55"/>
      <c r="Y433" s="54">
        <f t="shared" si="115"/>
        <v>0</v>
      </c>
      <c r="Z433" s="53"/>
      <c r="AA433" s="54">
        <f t="shared" si="107"/>
        <v>0</v>
      </c>
      <c r="AB433" s="50"/>
      <c r="AC433" s="40"/>
      <c r="AD433" s="54">
        <f t="shared" si="108"/>
        <v>0</v>
      </c>
      <c r="AE433" s="55"/>
      <c r="AF433" s="79">
        <f t="shared" si="116"/>
        <v>0</v>
      </c>
    </row>
    <row r="434" spans="1:32" hidden="1" x14ac:dyDescent="0.35">
      <c r="A434" s="47" t="str">
        <f>Start!C$9</f>
        <v>Niger (the)</v>
      </c>
      <c r="B434" s="48" t="str">
        <f>VLOOKUP(A434,list!B:C,2,FALSE)</f>
        <v>NER</v>
      </c>
      <c r="C434" s="78">
        <f t="shared" si="110"/>
        <v>45047</v>
      </c>
      <c r="D434" s="36" t="str">
        <f>IF(Start!$B$28="","",Start!$B$28)</f>
        <v/>
      </c>
      <c r="E434" s="36" t="str">
        <f>IFERROR(VLOOKUP(D434,Start!B$15:C$30,2,FALSE),"")</f>
        <v/>
      </c>
      <c r="F434" s="39">
        <f t="shared" si="112"/>
        <v>0</v>
      </c>
      <c r="G434" s="38"/>
      <c r="H434" s="50"/>
      <c r="I434" s="39">
        <f t="shared" si="113"/>
        <v>0</v>
      </c>
      <c r="J434" s="40"/>
      <c r="K434" s="41">
        <f t="shared" si="104"/>
        <v>0</v>
      </c>
      <c r="L434" s="41">
        <f t="shared" si="109"/>
        <v>0</v>
      </c>
      <c r="M434" s="50"/>
      <c r="N434" s="51">
        <f>SUMIFS('Shipments data'!G:G,'Shipments data'!E:E,'Supply Planning Data'!D434,'Shipments data'!A:A,'Supply Planning Data'!A434,'Shipments data'!O:O,'Supply Planning Data'!C434,'Shipments data'!F:F,"Shipped")</f>
        <v>0</v>
      </c>
      <c r="O434" s="52">
        <f>SUMIFS('Shipments data'!G:G,'Shipments data'!E:E,'Supply Planning Data'!D434,'Shipments data'!A:A,'Supply Planning Data'!A434,'Shipments data'!O:O,'Supply Planning Data'!C434,'Shipments data'!F:F,"Planned")</f>
        <v>0</v>
      </c>
      <c r="P434" s="51">
        <f>SUMIFS('Shipments data'!G:G,'Shipments data'!E:E,'Supply Planning Data'!D434,'Shipments data'!A:A,'Supply Planning Data'!A434,'Shipments data'!F:F,"Shipped",'Shipments data'!H:H,"&lt;"&amp;'Supply Planning Data'!C449,'Shipments data'!S:S,"&lt;"&amp;'Supply Planning Data'!C449)</f>
        <v>0</v>
      </c>
      <c r="Q434" s="51">
        <f t="shared" si="111"/>
        <v>0</v>
      </c>
      <c r="R434" s="51">
        <f t="shared" si="114"/>
        <v>0</v>
      </c>
      <c r="S434" s="53"/>
      <c r="T434" s="54">
        <f t="shared" si="105"/>
        <v>0</v>
      </c>
      <c r="U434" s="50"/>
      <c r="V434" s="40"/>
      <c r="W434" s="54">
        <f t="shared" si="106"/>
        <v>0</v>
      </c>
      <c r="X434" s="55"/>
      <c r="Y434" s="54">
        <f t="shared" si="115"/>
        <v>0</v>
      </c>
      <c r="Z434" s="53"/>
      <c r="AA434" s="54">
        <f t="shared" si="107"/>
        <v>0</v>
      </c>
      <c r="AB434" s="50"/>
      <c r="AC434" s="40"/>
      <c r="AD434" s="54">
        <f t="shared" si="108"/>
        <v>0</v>
      </c>
      <c r="AE434" s="55"/>
      <c r="AF434" s="79">
        <f t="shared" si="116"/>
        <v>0</v>
      </c>
    </row>
    <row r="435" spans="1:32" hidden="1" x14ac:dyDescent="0.35">
      <c r="A435" s="47" t="str">
        <f>Start!C$9</f>
        <v>Niger (the)</v>
      </c>
      <c r="B435" s="48" t="str">
        <f>VLOOKUP(A435,list!B:C,2,FALSE)</f>
        <v>NER</v>
      </c>
      <c r="C435" s="78">
        <f t="shared" si="110"/>
        <v>45047</v>
      </c>
      <c r="D435" s="36" t="str">
        <f>IF(Start!$B$29="","",Start!$B$29)</f>
        <v/>
      </c>
      <c r="E435" s="36" t="str">
        <f>IFERROR(VLOOKUP(D435,Start!B$15:C$30,2,FALSE),"")</f>
        <v/>
      </c>
      <c r="F435" s="39">
        <f t="shared" si="112"/>
        <v>0</v>
      </c>
      <c r="G435" s="38"/>
      <c r="H435" s="50"/>
      <c r="I435" s="39">
        <f t="shared" si="113"/>
        <v>0</v>
      </c>
      <c r="J435" s="40"/>
      <c r="K435" s="41">
        <f t="shared" si="104"/>
        <v>0</v>
      </c>
      <c r="L435" s="41">
        <f t="shared" si="109"/>
        <v>0</v>
      </c>
      <c r="M435" s="50"/>
      <c r="N435" s="51">
        <f>SUMIFS('Shipments data'!G:G,'Shipments data'!E:E,'Supply Planning Data'!D435,'Shipments data'!A:A,'Supply Planning Data'!A435,'Shipments data'!O:O,'Supply Planning Data'!C435,'Shipments data'!F:F,"Shipped")</f>
        <v>0</v>
      </c>
      <c r="O435" s="52">
        <f>SUMIFS('Shipments data'!G:G,'Shipments data'!E:E,'Supply Planning Data'!D435,'Shipments data'!A:A,'Supply Planning Data'!A435,'Shipments data'!O:O,'Supply Planning Data'!C435,'Shipments data'!F:F,"Planned")</f>
        <v>0</v>
      </c>
      <c r="P435" s="51">
        <f>SUMIFS('Shipments data'!G:G,'Shipments data'!E:E,'Supply Planning Data'!D435,'Shipments data'!A:A,'Supply Planning Data'!A435,'Shipments data'!F:F,"Shipped",'Shipments data'!H:H,"&lt;"&amp;'Supply Planning Data'!C450,'Shipments data'!S:S,"&lt;"&amp;'Supply Planning Data'!C450)</f>
        <v>0</v>
      </c>
      <c r="Q435" s="51">
        <f t="shared" si="111"/>
        <v>0</v>
      </c>
      <c r="R435" s="51">
        <f t="shared" si="114"/>
        <v>0</v>
      </c>
      <c r="S435" s="53"/>
      <c r="T435" s="54">
        <f t="shared" si="105"/>
        <v>0</v>
      </c>
      <c r="U435" s="50"/>
      <c r="V435" s="40"/>
      <c r="W435" s="54">
        <f t="shared" si="106"/>
        <v>0</v>
      </c>
      <c r="X435" s="55"/>
      <c r="Y435" s="54">
        <f t="shared" si="115"/>
        <v>0</v>
      </c>
      <c r="Z435" s="53"/>
      <c r="AA435" s="54">
        <f t="shared" si="107"/>
        <v>0</v>
      </c>
      <c r="AB435" s="50"/>
      <c r="AC435" s="40"/>
      <c r="AD435" s="54">
        <f t="shared" si="108"/>
        <v>0</v>
      </c>
      <c r="AE435" s="55"/>
      <c r="AF435" s="79">
        <f t="shared" si="116"/>
        <v>0</v>
      </c>
    </row>
    <row r="436" spans="1:32" hidden="1" x14ac:dyDescent="0.35">
      <c r="A436" s="47" t="str">
        <f>Start!C$9</f>
        <v>Niger (the)</v>
      </c>
      <c r="B436" s="56" t="str">
        <f>VLOOKUP(A436,list!B:C,2,FALSE)</f>
        <v>NER</v>
      </c>
      <c r="C436" s="78">
        <f t="shared" si="110"/>
        <v>45047</v>
      </c>
      <c r="D436" s="36" t="str">
        <f>IF(Start!$B$30="","",Start!$B$30)</f>
        <v/>
      </c>
      <c r="E436" s="36" t="str">
        <f>IFERROR(VLOOKUP(D436,Start!B$15:C$30,2,FALSE),"")</f>
        <v/>
      </c>
      <c r="F436" s="39">
        <f t="shared" si="112"/>
        <v>0</v>
      </c>
      <c r="G436" s="38"/>
      <c r="H436" s="50"/>
      <c r="I436" s="39">
        <f t="shared" si="113"/>
        <v>0</v>
      </c>
      <c r="J436" s="40"/>
      <c r="K436" s="41">
        <f t="shared" si="104"/>
        <v>0</v>
      </c>
      <c r="L436" s="41">
        <f t="shared" si="109"/>
        <v>0</v>
      </c>
      <c r="M436" s="50"/>
      <c r="N436" s="51">
        <f>SUMIFS('Shipments data'!G:G,'Shipments data'!E:E,'Supply Planning Data'!D436,'Shipments data'!A:A,'Supply Planning Data'!A436,'Shipments data'!O:O,'Supply Planning Data'!C436,'Shipments data'!F:F,"Shipped")</f>
        <v>0</v>
      </c>
      <c r="O436" s="52">
        <f>SUMIFS('Shipments data'!G:G,'Shipments data'!E:E,'Supply Planning Data'!D436,'Shipments data'!A:A,'Supply Planning Data'!A436,'Shipments data'!O:O,'Supply Planning Data'!C436,'Shipments data'!F:F,"Planned")</f>
        <v>0</v>
      </c>
      <c r="P436" s="51">
        <f>SUMIFS('Shipments data'!G:G,'Shipments data'!E:E,'Supply Planning Data'!D436,'Shipments data'!A:A,'Supply Planning Data'!A436,'Shipments data'!F:F,"Shipped",'Shipments data'!H:H,"&lt;"&amp;'Supply Planning Data'!C451,'Shipments data'!S:S,"&lt;"&amp;'Supply Planning Data'!C451)</f>
        <v>0</v>
      </c>
      <c r="Q436" s="51">
        <f t="shared" si="111"/>
        <v>0</v>
      </c>
      <c r="R436" s="51">
        <f t="shared" si="114"/>
        <v>0</v>
      </c>
      <c r="S436" s="53"/>
      <c r="T436" s="54">
        <f t="shared" si="105"/>
        <v>0</v>
      </c>
      <c r="U436" s="50"/>
      <c r="V436" s="40"/>
      <c r="W436" s="54">
        <f t="shared" si="106"/>
        <v>0</v>
      </c>
      <c r="X436" s="55"/>
      <c r="Y436" s="54">
        <f t="shared" si="115"/>
        <v>0</v>
      </c>
      <c r="Z436" s="53"/>
      <c r="AA436" s="54">
        <f t="shared" si="107"/>
        <v>0</v>
      </c>
      <c r="AB436" s="50"/>
      <c r="AC436" s="40"/>
      <c r="AD436" s="54">
        <f t="shared" si="108"/>
        <v>0</v>
      </c>
      <c r="AE436" s="55"/>
      <c r="AF436" s="79">
        <f t="shared" si="116"/>
        <v>0</v>
      </c>
    </row>
    <row r="437" spans="1:32" x14ac:dyDescent="0.35">
      <c r="A437" s="58" t="str">
        <f>Start!C$9</f>
        <v>Niger (the)</v>
      </c>
      <c r="B437" s="59" t="str">
        <f>VLOOKUP(A437,list!B:C,2,FALSE)</f>
        <v>NER</v>
      </c>
      <c r="C437" s="60">
        <f t="shared" si="110"/>
        <v>45078</v>
      </c>
      <c r="D437" s="59" t="str">
        <f>IF(Start!$B$16="","",Start!$B$16)</f>
        <v>Pfizer</v>
      </c>
      <c r="E437" s="59" t="str">
        <f>IFERROR(VLOOKUP(D437,Start!B$15:C$30,2,FALSE),"")</f>
        <v>Yes</v>
      </c>
      <c r="F437" s="62">
        <f t="shared" si="112"/>
        <v>0</v>
      </c>
      <c r="G437" s="61">
        <v>158630.92971714956</v>
      </c>
      <c r="H437" s="61">
        <v>20951.679718205502</v>
      </c>
      <c r="I437" s="62">
        <f t="shared" si="113"/>
        <v>179582.60943535506</v>
      </c>
      <c r="J437" s="63"/>
      <c r="K437" s="64">
        <f t="shared" si="104"/>
        <v>0</v>
      </c>
      <c r="L437" s="64">
        <f t="shared" si="109"/>
        <v>179582.60943535506</v>
      </c>
      <c r="M437" s="61"/>
      <c r="N437" s="64">
        <f>SUMIFS('Shipments data'!G:G,'Shipments data'!E:E,'Supply Planning Data'!D437,'Shipments data'!A:A,'Supply Planning Data'!A437,'Shipments data'!O:O,'Supply Planning Data'!C437,'Shipments data'!F:F,"Shipped")</f>
        <v>0</v>
      </c>
      <c r="O437" s="65">
        <f>SUMIFS('Shipments data'!G:G,'Shipments data'!E:E,'Supply Planning Data'!D437,'Shipments data'!A:A,'Supply Planning Data'!A437,'Shipments data'!O:O,'Supply Planning Data'!C437,'Shipments data'!F:F,"Planned")</f>
        <v>0</v>
      </c>
      <c r="P437" s="64">
        <f>SUMIFS('Shipments data'!G:G,'Shipments data'!E:E,'Supply Planning Data'!D437,'Shipments data'!A:A,'Supply Planning Data'!A437,'Shipments data'!F:F,"Shipped",'Shipments data'!H:H,"&lt;"&amp;'Supply Planning Data'!C452,'Shipments data'!S:S,"&lt;"&amp;'Supply Planning Data'!C452)</f>
        <v>0</v>
      </c>
      <c r="Q437" s="64">
        <f t="shared" si="111"/>
        <v>0</v>
      </c>
      <c r="R437" s="64">
        <f t="shared" si="114"/>
        <v>0</v>
      </c>
      <c r="S437" s="66"/>
      <c r="T437" s="62">
        <f t="shared" si="105"/>
        <v>200000</v>
      </c>
      <c r="U437" s="61"/>
      <c r="V437" s="63"/>
      <c r="W437" s="62">
        <f t="shared" si="106"/>
        <v>0</v>
      </c>
      <c r="X437" s="67"/>
      <c r="Y437" s="62">
        <f t="shared" si="115"/>
        <v>200000</v>
      </c>
      <c r="Z437" s="66"/>
      <c r="AA437" s="62">
        <f t="shared" si="107"/>
        <v>200000</v>
      </c>
      <c r="AB437" s="61"/>
      <c r="AC437" s="63"/>
      <c r="AD437" s="62">
        <f t="shared" si="108"/>
        <v>0</v>
      </c>
      <c r="AE437" s="67"/>
      <c r="AF437" s="68">
        <f t="shared" si="116"/>
        <v>200000</v>
      </c>
    </row>
    <row r="438" spans="1:32" x14ac:dyDescent="0.35">
      <c r="A438" s="58" t="str">
        <f>Start!C$9</f>
        <v>Niger (the)</v>
      </c>
      <c r="B438" s="69" t="str">
        <f>VLOOKUP(A438,list!B:C,2,FALSE)</f>
        <v>NER</v>
      </c>
      <c r="C438" s="60">
        <f t="shared" si="110"/>
        <v>45078</v>
      </c>
      <c r="D438" s="69" t="str">
        <f>IF(Start!$B$17="","",Start!$B$17)</f>
        <v>Moderna</v>
      </c>
      <c r="E438" s="69" t="str">
        <f>IFERROR(VLOOKUP(D438,Start!B$15:C$30,2,FALSE),"")</f>
        <v>Yes</v>
      </c>
      <c r="F438" s="62">
        <f t="shared" si="112"/>
        <v>0</v>
      </c>
      <c r="G438" s="61">
        <v>190357.11566057938</v>
      </c>
      <c r="H438" s="61">
        <v>20983.2127549129</v>
      </c>
      <c r="I438" s="62">
        <f t="shared" si="113"/>
        <v>211340.32841549229</v>
      </c>
      <c r="J438" s="63"/>
      <c r="K438" s="64">
        <f t="shared" si="104"/>
        <v>0</v>
      </c>
      <c r="L438" s="64">
        <f t="shared" si="109"/>
        <v>211340.32841549229</v>
      </c>
      <c r="M438" s="71"/>
      <c r="N438" s="70">
        <f>SUMIFS('Shipments data'!G:G,'Shipments data'!E:E,'Supply Planning Data'!D438,'Shipments data'!A:A,'Supply Planning Data'!A438,'Shipments data'!O:O,'Supply Planning Data'!C438,'Shipments data'!F:F,"Shipped")</f>
        <v>0</v>
      </c>
      <c r="O438" s="72">
        <f>SUMIFS('Shipments data'!G:G,'Shipments data'!E:E,'Supply Planning Data'!D438,'Shipments data'!A:A,'Supply Planning Data'!A438,'Shipments data'!O:O,'Supply Planning Data'!C438,'Shipments data'!F:F,"Planned")</f>
        <v>0</v>
      </c>
      <c r="P438" s="70">
        <f>SUMIFS('Shipments data'!G:G,'Shipments data'!E:E,'Supply Planning Data'!D438,'Shipments data'!A:A,'Supply Planning Data'!A438,'Shipments data'!F:F,"Shipped",'Shipments data'!H:H,"&lt;"&amp;'Supply Planning Data'!C453,'Shipments data'!S:S,"&lt;"&amp;'Supply Planning Data'!C453)</f>
        <v>0</v>
      </c>
      <c r="Q438" s="70">
        <f t="shared" si="111"/>
        <v>0</v>
      </c>
      <c r="R438" s="70">
        <f t="shared" si="114"/>
        <v>0</v>
      </c>
      <c r="S438" s="53"/>
      <c r="T438" s="73">
        <f t="shared" si="105"/>
        <v>300000</v>
      </c>
      <c r="U438" s="71"/>
      <c r="V438" s="63"/>
      <c r="W438" s="73">
        <f t="shared" si="106"/>
        <v>0</v>
      </c>
      <c r="X438" s="74"/>
      <c r="Y438" s="73">
        <f t="shared" si="115"/>
        <v>300000</v>
      </c>
      <c r="Z438" s="53"/>
      <c r="AA438" s="73">
        <f t="shared" si="107"/>
        <v>300000</v>
      </c>
      <c r="AB438" s="71"/>
      <c r="AC438" s="63"/>
      <c r="AD438" s="73">
        <f t="shared" si="108"/>
        <v>0</v>
      </c>
      <c r="AE438" s="74"/>
      <c r="AF438" s="75">
        <f t="shared" si="116"/>
        <v>300000</v>
      </c>
    </row>
    <row r="439" spans="1:32" x14ac:dyDescent="0.35">
      <c r="A439" s="58" t="str">
        <f>Start!C$9</f>
        <v>Niger (the)</v>
      </c>
      <c r="B439" s="69" t="str">
        <f>VLOOKUP(A439,list!B:C,2,FALSE)</f>
        <v>NER</v>
      </c>
      <c r="C439" s="60">
        <f t="shared" si="110"/>
        <v>45078</v>
      </c>
      <c r="D439" s="59" t="str">
        <f>IF(Start!$B$18="","",Start!$B$18)</f>
        <v>AstraZeneca</v>
      </c>
      <c r="E439" s="59" t="str">
        <f>IFERROR(VLOOKUP(D439,Start!B$15:C$30,2,FALSE),"")</f>
        <v>Yes</v>
      </c>
      <c r="F439" s="62">
        <f t="shared" si="112"/>
        <v>0</v>
      </c>
      <c r="G439" s="61">
        <v>222083.30160400926</v>
      </c>
      <c r="H439" s="61">
        <v>21014.7457916204</v>
      </c>
      <c r="I439" s="62">
        <f t="shared" si="113"/>
        <v>243098.04739562966</v>
      </c>
      <c r="J439" s="63"/>
      <c r="K439" s="64">
        <f t="shared" si="104"/>
        <v>0</v>
      </c>
      <c r="L439" s="64">
        <f t="shared" si="109"/>
        <v>243098.04739562966</v>
      </c>
      <c r="M439" s="71"/>
      <c r="N439" s="70">
        <f>SUMIFS('Shipments data'!G:G,'Shipments data'!E:E,'Supply Planning Data'!D439,'Shipments data'!A:A,'Supply Planning Data'!A439,'Shipments data'!O:O,'Supply Planning Data'!C439,'Shipments data'!F:F,"Shipped")</f>
        <v>0</v>
      </c>
      <c r="O439" s="72">
        <f>SUMIFS('Shipments data'!G:G,'Shipments data'!E:E,'Supply Planning Data'!D439,'Shipments data'!A:A,'Supply Planning Data'!A439,'Shipments data'!O:O,'Supply Planning Data'!C439,'Shipments data'!F:F,"Planned")</f>
        <v>0</v>
      </c>
      <c r="P439" s="70">
        <f>SUMIFS('Shipments data'!G:G,'Shipments data'!E:E,'Supply Planning Data'!D439,'Shipments data'!A:A,'Supply Planning Data'!A439,'Shipments data'!F:F,"Shipped",'Shipments data'!H:H,"&lt;"&amp;'Supply Planning Data'!C454,'Shipments data'!S:S,"&lt;"&amp;'Supply Planning Data'!C454)</f>
        <v>631600</v>
      </c>
      <c r="Q439" s="70">
        <f t="shared" si="111"/>
        <v>0</v>
      </c>
      <c r="R439" s="70">
        <f t="shared" si="114"/>
        <v>0</v>
      </c>
      <c r="S439" s="53"/>
      <c r="T439" s="73">
        <f t="shared" si="105"/>
        <v>400000</v>
      </c>
      <c r="U439" s="71"/>
      <c r="V439" s="63"/>
      <c r="W439" s="73">
        <f t="shared" si="106"/>
        <v>0</v>
      </c>
      <c r="X439" s="74"/>
      <c r="Y439" s="73">
        <f t="shared" si="115"/>
        <v>400000</v>
      </c>
      <c r="Z439" s="53"/>
      <c r="AA439" s="73">
        <f t="shared" si="107"/>
        <v>400000</v>
      </c>
      <c r="AB439" s="71"/>
      <c r="AC439" s="63"/>
      <c r="AD439" s="73">
        <f t="shared" si="108"/>
        <v>0</v>
      </c>
      <c r="AE439" s="74"/>
      <c r="AF439" s="75">
        <f t="shared" si="116"/>
        <v>400000</v>
      </c>
    </row>
    <row r="440" spans="1:32" x14ac:dyDescent="0.35">
      <c r="A440" s="58" t="str">
        <f>Start!C$9</f>
        <v>Niger (the)</v>
      </c>
      <c r="B440" s="69" t="str">
        <f>VLOOKUP(A440,list!B:C,2,FALSE)</f>
        <v>NER</v>
      </c>
      <c r="C440" s="60">
        <f t="shared" si="110"/>
        <v>45078</v>
      </c>
      <c r="D440" s="69" t="str">
        <f>IF(Start!$B$19="","",Start!$B$19)</f>
        <v>J&amp;J</v>
      </c>
      <c r="E440" s="69" t="str">
        <f>IFERROR(VLOOKUP(D440,Start!B$15:C$30,2,FALSE),"")</f>
        <v>Yes</v>
      </c>
      <c r="F440" s="62">
        <f t="shared" si="112"/>
        <v>0</v>
      </c>
      <c r="G440" s="61">
        <v>222083.30160400926</v>
      </c>
      <c r="H440" s="61">
        <v>21046.278828327799</v>
      </c>
      <c r="I440" s="62">
        <f t="shared" si="113"/>
        <v>243129.58043233707</v>
      </c>
      <c r="J440" s="63"/>
      <c r="K440" s="64">
        <f t="shared" si="104"/>
        <v>0</v>
      </c>
      <c r="L440" s="64">
        <f t="shared" si="109"/>
        <v>243129.58043233707</v>
      </c>
      <c r="M440" s="71"/>
      <c r="N440" s="70">
        <f>SUMIFS('Shipments data'!G:G,'Shipments data'!E:E,'Supply Planning Data'!D440,'Shipments data'!A:A,'Supply Planning Data'!A440,'Shipments data'!O:O,'Supply Planning Data'!C440,'Shipments data'!F:F,"Shipped")</f>
        <v>0</v>
      </c>
      <c r="O440" s="72">
        <f>SUMIFS('Shipments data'!G:G,'Shipments data'!E:E,'Supply Planning Data'!D440,'Shipments data'!A:A,'Supply Planning Data'!A440,'Shipments data'!O:O,'Supply Planning Data'!C440,'Shipments data'!F:F,"Planned")</f>
        <v>0</v>
      </c>
      <c r="P440" s="70">
        <f>SUMIFS('Shipments data'!G:G,'Shipments data'!E:E,'Supply Planning Data'!D440,'Shipments data'!A:A,'Supply Planning Data'!A440,'Shipments data'!F:F,"Shipped",'Shipments data'!H:H,"&lt;"&amp;'Supply Planning Data'!C455,'Shipments data'!S:S,"&lt;"&amp;'Supply Planning Data'!C455)</f>
        <v>302400</v>
      </c>
      <c r="Q440" s="70">
        <f t="shared" si="111"/>
        <v>0</v>
      </c>
      <c r="R440" s="70">
        <f t="shared" si="114"/>
        <v>0</v>
      </c>
      <c r="S440" s="53"/>
      <c r="T440" s="73">
        <f t="shared" si="105"/>
        <v>400000</v>
      </c>
      <c r="U440" s="71"/>
      <c r="V440" s="63"/>
      <c r="W440" s="73">
        <f t="shared" si="106"/>
        <v>0</v>
      </c>
      <c r="X440" s="74"/>
      <c r="Y440" s="73">
        <f t="shared" si="115"/>
        <v>400000</v>
      </c>
      <c r="Z440" s="53"/>
      <c r="AA440" s="73">
        <f t="shared" si="107"/>
        <v>400000</v>
      </c>
      <c r="AB440" s="71"/>
      <c r="AC440" s="63"/>
      <c r="AD440" s="73">
        <f t="shared" si="108"/>
        <v>0</v>
      </c>
      <c r="AE440" s="74"/>
      <c r="AF440" s="75">
        <f t="shared" si="116"/>
        <v>400000</v>
      </c>
    </row>
    <row r="441" spans="1:32" x14ac:dyDescent="0.35">
      <c r="A441" s="58" t="str">
        <f>Start!C$9</f>
        <v>Niger (the)</v>
      </c>
      <c r="B441" s="69" t="str">
        <f>VLOOKUP(A441,list!B:C,2,FALSE)</f>
        <v>NER</v>
      </c>
      <c r="C441" s="60">
        <f t="shared" si="110"/>
        <v>45078</v>
      </c>
      <c r="D441" s="59" t="str">
        <f>IF(Start!$B$20="","",Start!$B$20)</f>
        <v>Sinopharm</v>
      </c>
      <c r="E441" s="59" t="str">
        <f>IFERROR(VLOOKUP(D441,Start!B$15:C$30,2,FALSE),"")</f>
        <v>Yes</v>
      </c>
      <c r="F441" s="62">
        <f t="shared" si="112"/>
        <v>0</v>
      </c>
      <c r="G441" s="61">
        <v>222083.30160400926</v>
      </c>
      <c r="H441" s="61">
        <v>21077.811865035299</v>
      </c>
      <c r="I441" s="62">
        <f t="shared" si="113"/>
        <v>243161.11346904456</v>
      </c>
      <c r="J441" s="63"/>
      <c r="K441" s="64">
        <f t="shared" si="104"/>
        <v>0</v>
      </c>
      <c r="L441" s="64">
        <f t="shared" si="109"/>
        <v>243161.11346904456</v>
      </c>
      <c r="M441" s="71"/>
      <c r="N441" s="70">
        <f>SUMIFS('Shipments data'!G:G,'Shipments data'!E:E,'Supply Planning Data'!D441,'Shipments data'!A:A,'Supply Planning Data'!A441,'Shipments data'!O:O,'Supply Planning Data'!C441,'Shipments data'!F:F,"Shipped")</f>
        <v>0</v>
      </c>
      <c r="O441" s="72">
        <f>SUMIFS('Shipments data'!G:G,'Shipments data'!E:E,'Supply Planning Data'!D441,'Shipments data'!A:A,'Supply Planning Data'!A441,'Shipments data'!O:O,'Supply Planning Data'!C441,'Shipments data'!F:F,"Planned")</f>
        <v>0</v>
      </c>
      <c r="P441" s="70">
        <f>SUMIFS('Shipments data'!G:G,'Shipments data'!E:E,'Supply Planning Data'!D441,'Shipments data'!A:A,'Supply Planning Data'!A441,'Shipments data'!F:F,"Shipped",'Shipments data'!H:H,"&lt;"&amp;'Supply Planning Data'!C456,'Shipments data'!S:S,"&lt;"&amp;'Supply Planning Data'!C456)</f>
        <v>512402</v>
      </c>
      <c r="Q441" s="70">
        <f t="shared" si="111"/>
        <v>0</v>
      </c>
      <c r="R441" s="70">
        <f t="shared" si="114"/>
        <v>0</v>
      </c>
      <c r="S441" s="53"/>
      <c r="T441" s="73">
        <f t="shared" si="105"/>
        <v>400000</v>
      </c>
      <c r="U441" s="71"/>
      <c r="V441" s="63"/>
      <c r="W441" s="73">
        <f t="shared" si="106"/>
        <v>0</v>
      </c>
      <c r="X441" s="74"/>
      <c r="Y441" s="73">
        <f t="shared" si="115"/>
        <v>400000</v>
      </c>
      <c r="Z441" s="53"/>
      <c r="AA441" s="73">
        <f t="shared" si="107"/>
        <v>400000</v>
      </c>
      <c r="AB441" s="71"/>
      <c r="AC441" s="63"/>
      <c r="AD441" s="73">
        <f t="shared" si="108"/>
        <v>0</v>
      </c>
      <c r="AE441" s="74"/>
      <c r="AF441" s="75">
        <f t="shared" si="116"/>
        <v>400000</v>
      </c>
    </row>
    <row r="442" spans="1:32" x14ac:dyDescent="0.35">
      <c r="A442" s="58" t="str">
        <f>Start!C$9</f>
        <v>Niger (the)</v>
      </c>
      <c r="B442" s="69" t="str">
        <f>VLOOKUP(A442,list!B:C,2,FALSE)</f>
        <v>NER</v>
      </c>
      <c r="C442" s="60">
        <f t="shared" si="110"/>
        <v>45078</v>
      </c>
      <c r="D442" s="69" t="str">
        <f>IF(Start!$B$21="","",Start!$B$21)</f>
        <v>Sinovac</v>
      </c>
      <c r="E442" s="69" t="str">
        <f>IFERROR(VLOOKUP(D442,Start!B$15:C$30,2,FALSE),"")</f>
        <v>Yes</v>
      </c>
      <c r="F442" s="62">
        <f t="shared" si="112"/>
        <v>0</v>
      </c>
      <c r="G442" s="61">
        <v>222083.30160400926</v>
      </c>
      <c r="H442" s="61">
        <v>21109.344901742701</v>
      </c>
      <c r="I442" s="62">
        <f t="shared" si="113"/>
        <v>243192.64650575197</v>
      </c>
      <c r="J442" s="63"/>
      <c r="K442" s="64">
        <f t="shared" si="104"/>
        <v>0</v>
      </c>
      <c r="L442" s="64">
        <f t="shared" si="109"/>
        <v>243192.64650575197</v>
      </c>
      <c r="M442" s="71"/>
      <c r="N442" s="70">
        <f>SUMIFS('Shipments data'!G:G,'Shipments data'!E:E,'Supply Planning Data'!D442,'Shipments data'!A:A,'Supply Planning Data'!A442,'Shipments data'!O:O,'Supply Planning Data'!C442,'Shipments data'!F:F,"Shipped")</f>
        <v>0</v>
      </c>
      <c r="O442" s="72">
        <f>SUMIFS('Shipments data'!G:G,'Shipments data'!E:E,'Supply Planning Data'!D442,'Shipments data'!A:A,'Supply Planning Data'!A442,'Shipments data'!O:O,'Supply Planning Data'!C442,'Shipments data'!F:F,"Planned")</f>
        <v>0</v>
      </c>
      <c r="P442" s="70">
        <f>SUMIFS('Shipments data'!G:G,'Shipments data'!E:E,'Supply Planning Data'!D442,'Shipments data'!A:A,'Supply Planning Data'!A442,'Shipments data'!F:F,"Shipped",'Shipments data'!H:H,"&lt;"&amp;'Supply Planning Data'!C457,'Shipments data'!S:S,"&lt;"&amp;'Supply Planning Data'!C457)</f>
        <v>0</v>
      </c>
      <c r="Q442" s="70">
        <f t="shared" si="111"/>
        <v>0</v>
      </c>
      <c r="R442" s="70">
        <f t="shared" si="114"/>
        <v>0</v>
      </c>
      <c r="S442" s="53"/>
      <c r="T442" s="73">
        <f t="shared" si="105"/>
        <v>400000</v>
      </c>
      <c r="U442" s="71"/>
      <c r="V442" s="63"/>
      <c r="W442" s="73">
        <f t="shared" si="106"/>
        <v>0</v>
      </c>
      <c r="X442" s="74"/>
      <c r="Y442" s="73">
        <f t="shared" si="115"/>
        <v>400000</v>
      </c>
      <c r="Z442" s="53"/>
      <c r="AA442" s="73">
        <f t="shared" si="107"/>
        <v>400000</v>
      </c>
      <c r="AB442" s="71"/>
      <c r="AC442" s="63"/>
      <c r="AD442" s="73">
        <f t="shared" si="108"/>
        <v>0</v>
      </c>
      <c r="AE442" s="74"/>
      <c r="AF442" s="75">
        <f t="shared" si="116"/>
        <v>400000</v>
      </c>
    </row>
    <row r="443" spans="1:32" x14ac:dyDescent="0.35">
      <c r="A443" s="58" t="str">
        <f>Start!C$9</f>
        <v>Niger (the)</v>
      </c>
      <c r="B443" s="69" t="str">
        <f>VLOOKUP(A443,list!B:C,2,FALSE)</f>
        <v>NER</v>
      </c>
      <c r="C443" s="60">
        <f t="shared" si="110"/>
        <v>45078</v>
      </c>
      <c r="D443" s="59" t="str">
        <f>IF(Start!$B$22="","",Start!$B$22)</f>
        <v>Sputnik V</v>
      </c>
      <c r="E443" s="59" t="str">
        <f>IFERROR(VLOOKUP(D443,Start!B$15:C$30,2,FALSE),"")</f>
        <v>Yes</v>
      </c>
      <c r="F443" s="62">
        <f t="shared" si="112"/>
        <v>0</v>
      </c>
      <c r="G443" s="61">
        <v>222083.30160400926</v>
      </c>
      <c r="H443" s="61">
        <v>21140.877938450201</v>
      </c>
      <c r="I443" s="62">
        <f t="shared" si="113"/>
        <v>243224.17954245946</v>
      </c>
      <c r="J443" s="63"/>
      <c r="K443" s="64">
        <f t="shared" si="104"/>
        <v>0</v>
      </c>
      <c r="L443" s="64">
        <f t="shared" si="109"/>
        <v>243224.17954245946</v>
      </c>
      <c r="M443" s="71"/>
      <c r="N443" s="70">
        <f>SUMIFS('Shipments data'!G:G,'Shipments data'!E:E,'Supply Planning Data'!D443,'Shipments data'!A:A,'Supply Planning Data'!A443,'Shipments data'!O:O,'Supply Planning Data'!C443,'Shipments data'!F:F,"Shipped")</f>
        <v>0</v>
      </c>
      <c r="O443" s="72">
        <f>SUMIFS('Shipments data'!G:G,'Shipments data'!E:E,'Supply Planning Data'!D443,'Shipments data'!A:A,'Supply Planning Data'!A443,'Shipments data'!O:O,'Supply Planning Data'!C443,'Shipments data'!F:F,"Planned")</f>
        <v>0</v>
      </c>
      <c r="P443" s="70">
        <f>SUMIFS('Shipments data'!G:G,'Shipments data'!E:E,'Supply Planning Data'!D443,'Shipments data'!A:A,'Supply Planning Data'!A443,'Shipments data'!F:F,"Shipped",'Shipments data'!H:H,"&lt;"&amp;'Supply Planning Data'!C458,'Shipments data'!S:S,"&lt;"&amp;'Supply Planning Data'!C458)</f>
        <v>0</v>
      </c>
      <c r="Q443" s="70">
        <f t="shared" si="111"/>
        <v>0</v>
      </c>
      <c r="R443" s="70">
        <f t="shared" si="114"/>
        <v>0</v>
      </c>
      <c r="S443" s="53"/>
      <c r="T443" s="73">
        <f t="shared" si="105"/>
        <v>400000</v>
      </c>
      <c r="U443" s="71"/>
      <c r="V443" s="63"/>
      <c r="W443" s="73">
        <f t="shared" si="106"/>
        <v>0</v>
      </c>
      <c r="X443" s="74"/>
      <c r="Y443" s="73">
        <f t="shared" si="115"/>
        <v>400000</v>
      </c>
      <c r="Z443" s="53"/>
      <c r="AA443" s="73">
        <f t="shared" si="107"/>
        <v>400000</v>
      </c>
      <c r="AB443" s="71"/>
      <c r="AC443" s="63"/>
      <c r="AD443" s="73">
        <f t="shared" si="108"/>
        <v>0</v>
      </c>
      <c r="AE443" s="74"/>
      <c r="AF443" s="75">
        <f t="shared" si="116"/>
        <v>400000</v>
      </c>
    </row>
    <row r="444" spans="1:32" x14ac:dyDescent="0.35">
      <c r="A444" s="58" t="str">
        <f>Start!C$9</f>
        <v>Niger (the)</v>
      </c>
      <c r="B444" s="69" t="str">
        <f>VLOOKUP(A444,list!B:C,2,FALSE)</f>
        <v>NER</v>
      </c>
      <c r="C444" s="60">
        <f t="shared" si="110"/>
        <v>45078</v>
      </c>
      <c r="D444" s="69" t="str">
        <f>IF(Start!$B$23="","",Start!$B$23)</f>
        <v>Sputnik Light</v>
      </c>
      <c r="E444" s="69" t="str">
        <f>IFERROR(VLOOKUP(D444,Start!B$15:C$30,2,FALSE),"")</f>
        <v>Yes</v>
      </c>
      <c r="F444" s="62">
        <f t="shared" si="112"/>
        <v>0</v>
      </c>
      <c r="G444" s="61">
        <v>222083.30160400926</v>
      </c>
      <c r="H444" s="61">
        <v>21172.4109751576</v>
      </c>
      <c r="I444" s="62">
        <f t="shared" si="113"/>
        <v>243255.71257916687</v>
      </c>
      <c r="J444" s="63"/>
      <c r="K444" s="64">
        <f t="shared" si="104"/>
        <v>0</v>
      </c>
      <c r="L444" s="64">
        <f t="shared" si="109"/>
        <v>243255.71257916687</v>
      </c>
      <c r="M444" s="71"/>
      <c r="N444" s="70">
        <f>SUMIFS('Shipments data'!G:G,'Shipments data'!E:E,'Supply Planning Data'!D444,'Shipments data'!A:A,'Supply Planning Data'!A444,'Shipments data'!O:O,'Supply Planning Data'!C444,'Shipments data'!F:F,"Shipped")</f>
        <v>0</v>
      </c>
      <c r="O444" s="72">
        <f>SUMIFS('Shipments data'!G:G,'Shipments data'!E:E,'Supply Planning Data'!D444,'Shipments data'!A:A,'Supply Planning Data'!A444,'Shipments data'!O:O,'Supply Planning Data'!C444,'Shipments data'!F:F,"Planned")</f>
        <v>0</v>
      </c>
      <c r="P444" s="70">
        <f>SUMIFS('Shipments data'!G:G,'Shipments data'!E:E,'Supply Planning Data'!D444,'Shipments data'!A:A,'Supply Planning Data'!A444,'Shipments data'!F:F,"Shipped",'Shipments data'!H:H,"&lt;"&amp;'Supply Planning Data'!C459,'Shipments data'!S:S,"&lt;"&amp;'Supply Planning Data'!C459)</f>
        <v>0</v>
      </c>
      <c r="Q444" s="70">
        <f t="shared" si="111"/>
        <v>0</v>
      </c>
      <c r="R444" s="70">
        <f t="shared" si="114"/>
        <v>0</v>
      </c>
      <c r="S444" s="53"/>
      <c r="T444" s="73">
        <f t="shared" si="105"/>
        <v>400000</v>
      </c>
      <c r="U444" s="71"/>
      <c r="V444" s="63"/>
      <c r="W444" s="73">
        <f t="shared" si="106"/>
        <v>0</v>
      </c>
      <c r="X444" s="74"/>
      <c r="Y444" s="73">
        <f t="shared" si="115"/>
        <v>400000</v>
      </c>
      <c r="Z444" s="53"/>
      <c r="AA444" s="73">
        <f t="shared" si="107"/>
        <v>400000</v>
      </c>
      <c r="AB444" s="71"/>
      <c r="AC444" s="63"/>
      <c r="AD444" s="73">
        <f t="shared" si="108"/>
        <v>0</v>
      </c>
      <c r="AE444" s="74"/>
      <c r="AF444" s="75">
        <f t="shared" si="116"/>
        <v>400000</v>
      </c>
    </row>
    <row r="445" spans="1:32" hidden="1" x14ac:dyDescent="0.35">
      <c r="A445" s="58" t="str">
        <f>Start!C$9</f>
        <v>Niger (the)</v>
      </c>
      <c r="B445" s="69" t="str">
        <f>VLOOKUP(A445,list!B:C,2,FALSE)</f>
        <v>NER</v>
      </c>
      <c r="C445" s="60">
        <f t="shared" si="110"/>
        <v>45078</v>
      </c>
      <c r="D445" s="59" t="str">
        <f>IF(Start!$B$24="","",Start!$B$24)</f>
        <v/>
      </c>
      <c r="E445" s="59" t="str">
        <f>IFERROR(VLOOKUP(D445,Start!B$15:C$30,2,FALSE),"")</f>
        <v/>
      </c>
      <c r="F445" s="62">
        <f t="shared" si="112"/>
        <v>0</v>
      </c>
      <c r="G445" s="61"/>
      <c r="H445" s="61"/>
      <c r="I445" s="62">
        <f t="shared" si="113"/>
        <v>0</v>
      </c>
      <c r="J445" s="63"/>
      <c r="K445" s="64">
        <f t="shared" si="104"/>
        <v>0</v>
      </c>
      <c r="L445" s="64">
        <f t="shared" si="109"/>
        <v>0</v>
      </c>
      <c r="M445" s="71"/>
      <c r="N445" s="70">
        <f>SUMIFS('Shipments data'!G:G,'Shipments data'!E:E,'Supply Planning Data'!D445,'Shipments data'!A:A,'Supply Planning Data'!A445,'Shipments data'!O:O,'Supply Planning Data'!C445,'Shipments data'!F:F,"Shipped")</f>
        <v>0</v>
      </c>
      <c r="O445" s="72">
        <f>SUMIFS('Shipments data'!G:G,'Shipments data'!E:E,'Supply Planning Data'!D445,'Shipments data'!A:A,'Supply Planning Data'!A445,'Shipments data'!O:O,'Supply Planning Data'!C445,'Shipments data'!F:F,"Planned")</f>
        <v>0</v>
      </c>
      <c r="P445" s="70">
        <f>SUMIFS('Shipments data'!G:G,'Shipments data'!E:E,'Supply Planning Data'!D445,'Shipments data'!A:A,'Supply Planning Data'!A445,'Shipments data'!F:F,"Shipped",'Shipments data'!H:H,"&lt;"&amp;'Supply Planning Data'!C460,'Shipments data'!S:S,"&lt;"&amp;'Supply Planning Data'!C460)</f>
        <v>0</v>
      </c>
      <c r="Q445" s="70">
        <f t="shared" si="111"/>
        <v>0</v>
      </c>
      <c r="R445" s="70">
        <f t="shared" si="114"/>
        <v>0</v>
      </c>
      <c r="S445" s="53"/>
      <c r="T445" s="73">
        <f t="shared" si="105"/>
        <v>0</v>
      </c>
      <c r="U445" s="71"/>
      <c r="V445" s="63"/>
      <c r="W445" s="73">
        <f t="shared" si="106"/>
        <v>0</v>
      </c>
      <c r="X445" s="74"/>
      <c r="Y445" s="73">
        <f t="shared" si="115"/>
        <v>0</v>
      </c>
      <c r="Z445" s="53"/>
      <c r="AA445" s="73">
        <f t="shared" si="107"/>
        <v>0</v>
      </c>
      <c r="AB445" s="71"/>
      <c r="AC445" s="63"/>
      <c r="AD445" s="73">
        <f t="shared" si="108"/>
        <v>0</v>
      </c>
      <c r="AE445" s="74"/>
      <c r="AF445" s="75">
        <f t="shared" si="116"/>
        <v>0</v>
      </c>
    </row>
    <row r="446" spans="1:32" hidden="1" x14ac:dyDescent="0.35">
      <c r="A446" s="58" t="str">
        <f>Start!C$9</f>
        <v>Niger (the)</v>
      </c>
      <c r="B446" s="69" t="str">
        <f>VLOOKUP(A446,list!B:C,2,FALSE)</f>
        <v>NER</v>
      </c>
      <c r="C446" s="60">
        <f t="shared" si="110"/>
        <v>45078</v>
      </c>
      <c r="D446" s="69" t="str">
        <f>IF(Start!$B$25="","",Start!$B$25)</f>
        <v/>
      </c>
      <c r="E446" s="69" t="str">
        <f>IFERROR(VLOOKUP(D446,Start!B$15:C$30,2,FALSE),"")</f>
        <v/>
      </c>
      <c r="F446" s="62">
        <f t="shared" si="112"/>
        <v>0</v>
      </c>
      <c r="G446" s="61"/>
      <c r="H446" s="61"/>
      <c r="I446" s="62">
        <f t="shared" si="113"/>
        <v>0</v>
      </c>
      <c r="J446" s="63"/>
      <c r="K446" s="64">
        <f t="shared" si="104"/>
        <v>0</v>
      </c>
      <c r="L446" s="64">
        <f t="shared" si="109"/>
        <v>0</v>
      </c>
      <c r="M446" s="71"/>
      <c r="N446" s="70">
        <f>SUMIFS('Shipments data'!G:G,'Shipments data'!E:E,'Supply Planning Data'!D446,'Shipments data'!A:A,'Supply Planning Data'!A446,'Shipments data'!O:O,'Supply Planning Data'!C446,'Shipments data'!F:F,"Shipped")</f>
        <v>0</v>
      </c>
      <c r="O446" s="72">
        <f>SUMIFS('Shipments data'!G:G,'Shipments data'!E:E,'Supply Planning Data'!D446,'Shipments data'!A:A,'Supply Planning Data'!A446,'Shipments data'!O:O,'Supply Planning Data'!C446,'Shipments data'!F:F,"Planned")</f>
        <v>0</v>
      </c>
      <c r="P446" s="70">
        <f>SUMIFS('Shipments data'!G:G,'Shipments data'!E:E,'Supply Planning Data'!D446,'Shipments data'!A:A,'Supply Planning Data'!A446,'Shipments data'!F:F,"Shipped",'Shipments data'!H:H,"&lt;"&amp;'Supply Planning Data'!C461,'Shipments data'!S:S,"&lt;"&amp;'Supply Planning Data'!C461)</f>
        <v>0</v>
      </c>
      <c r="Q446" s="70">
        <f t="shared" si="111"/>
        <v>0</v>
      </c>
      <c r="R446" s="70">
        <f t="shared" si="114"/>
        <v>0</v>
      </c>
      <c r="S446" s="53"/>
      <c r="T446" s="73">
        <f t="shared" si="105"/>
        <v>0</v>
      </c>
      <c r="U446" s="71"/>
      <c r="V446" s="63"/>
      <c r="W446" s="73">
        <f t="shared" si="106"/>
        <v>0</v>
      </c>
      <c r="X446" s="74"/>
      <c r="Y446" s="73">
        <f t="shared" si="115"/>
        <v>0</v>
      </c>
      <c r="Z446" s="53"/>
      <c r="AA446" s="73">
        <f t="shared" si="107"/>
        <v>0</v>
      </c>
      <c r="AB446" s="71"/>
      <c r="AC446" s="63"/>
      <c r="AD446" s="73">
        <f t="shared" si="108"/>
        <v>0</v>
      </c>
      <c r="AE446" s="74"/>
      <c r="AF446" s="75">
        <f t="shared" si="116"/>
        <v>0</v>
      </c>
    </row>
    <row r="447" spans="1:32" hidden="1" x14ac:dyDescent="0.35">
      <c r="A447" s="58" t="str">
        <f>Start!C$9</f>
        <v>Niger (the)</v>
      </c>
      <c r="B447" s="69" t="str">
        <f>VLOOKUP(A447,list!B:C,2,FALSE)</f>
        <v>NER</v>
      </c>
      <c r="C447" s="60">
        <f t="shared" si="110"/>
        <v>45078</v>
      </c>
      <c r="D447" s="59" t="str">
        <f>IF(Start!$B$26="","",Start!$B$26)</f>
        <v/>
      </c>
      <c r="E447" s="59" t="str">
        <f>IFERROR(VLOOKUP(D447,Start!B$15:C$30,2,FALSE),"")</f>
        <v/>
      </c>
      <c r="F447" s="62">
        <f t="shared" si="112"/>
        <v>0</v>
      </c>
      <c r="G447" s="61"/>
      <c r="H447" s="61"/>
      <c r="I447" s="62">
        <f t="shared" si="113"/>
        <v>0</v>
      </c>
      <c r="J447" s="63"/>
      <c r="K447" s="64">
        <f t="shared" si="104"/>
        <v>0</v>
      </c>
      <c r="L447" s="64">
        <f t="shared" si="109"/>
        <v>0</v>
      </c>
      <c r="M447" s="71"/>
      <c r="N447" s="70">
        <f>SUMIFS('Shipments data'!G:G,'Shipments data'!E:E,'Supply Planning Data'!D447,'Shipments data'!A:A,'Supply Planning Data'!A447,'Shipments data'!O:O,'Supply Planning Data'!C447,'Shipments data'!F:F,"Shipped")</f>
        <v>0</v>
      </c>
      <c r="O447" s="72">
        <f>SUMIFS('Shipments data'!G:G,'Shipments data'!E:E,'Supply Planning Data'!D447,'Shipments data'!A:A,'Supply Planning Data'!A447,'Shipments data'!O:O,'Supply Planning Data'!C447,'Shipments data'!F:F,"Planned")</f>
        <v>0</v>
      </c>
      <c r="P447" s="70">
        <f>SUMIFS('Shipments data'!G:G,'Shipments data'!E:E,'Supply Planning Data'!D447,'Shipments data'!A:A,'Supply Planning Data'!A447,'Shipments data'!F:F,"Shipped",'Shipments data'!H:H,"&lt;"&amp;'Supply Planning Data'!C462,'Shipments data'!S:S,"&lt;"&amp;'Supply Planning Data'!C462)</f>
        <v>0</v>
      </c>
      <c r="Q447" s="70">
        <f t="shared" si="111"/>
        <v>0</v>
      </c>
      <c r="R447" s="70">
        <f t="shared" si="114"/>
        <v>0</v>
      </c>
      <c r="S447" s="53"/>
      <c r="T447" s="73">
        <f t="shared" si="105"/>
        <v>0</v>
      </c>
      <c r="U447" s="71"/>
      <c r="V447" s="63"/>
      <c r="W447" s="73">
        <f t="shared" si="106"/>
        <v>0</v>
      </c>
      <c r="X447" s="74"/>
      <c r="Y447" s="73">
        <f t="shared" si="115"/>
        <v>0</v>
      </c>
      <c r="Z447" s="53"/>
      <c r="AA447" s="73">
        <f t="shared" si="107"/>
        <v>0</v>
      </c>
      <c r="AB447" s="71"/>
      <c r="AC447" s="63"/>
      <c r="AD447" s="73">
        <f t="shared" si="108"/>
        <v>0</v>
      </c>
      <c r="AE447" s="74"/>
      <c r="AF447" s="75">
        <f t="shared" si="116"/>
        <v>0</v>
      </c>
    </row>
    <row r="448" spans="1:32" hidden="1" x14ac:dyDescent="0.35">
      <c r="A448" s="58" t="str">
        <f>Start!C$9</f>
        <v>Niger (the)</v>
      </c>
      <c r="B448" s="69" t="str">
        <f>VLOOKUP(A448,list!B:C,2,FALSE)</f>
        <v>NER</v>
      </c>
      <c r="C448" s="60">
        <f t="shared" si="110"/>
        <v>45078</v>
      </c>
      <c r="D448" s="69" t="str">
        <f>IF(Start!$B$27="","",Start!$B$27)</f>
        <v/>
      </c>
      <c r="E448" s="69" t="str">
        <f>IFERROR(VLOOKUP(D448,Start!B$15:C$30,2,FALSE),"")</f>
        <v/>
      </c>
      <c r="F448" s="62">
        <f t="shared" si="112"/>
        <v>0</v>
      </c>
      <c r="G448" s="61"/>
      <c r="H448" s="61"/>
      <c r="I448" s="62">
        <f t="shared" si="113"/>
        <v>0</v>
      </c>
      <c r="J448" s="63"/>
      <c r="K448" s="64">
        <f t="shared" ref="K448:K511" si="117">IFERROR(J448*I448,0)</f>
        <v>0</v>
      </c>
      <c r="L448" s="64">
        <f t="shared" si="109"/>
        <v>0</v>
      </c>
      <c r="M448" s="71"/>
      <c r="N448" s="70">
        <f>SUMIFS('Shipments data'!G:G,'Shipments data'!E:E,'Supply Planning Data'!D448,'Shipments data'!A:A,'Supply Planning Data'!A448,'Shipments data'!O:O,'Supply Planning Data'!C448,'Shipments data'!F:F,"Shipped")</f>
        <v>0</v>
      </c>
      <c r="O448" s="72">
        <f>SUMIFS('Shipments data'!G:G,'Shipments data'!E:E,'Supply Planning Data'!D448,'Shipments data'!A:A,'Supply Planning Data'!A448,'Shipments data'!O:O,'Supply Planning Data'!C448,'Shipments data'!F:F,"Planned")</f>
        <v>0</v>
      </c>
      <c r="P448" s="70">
        <f>SUMIFS('Shipments data'!G:G,'Shipments data'!E:E,'Supply Planning Data'!D448,'Shipments data'!A:A,'Supply Planning Data'!A448,'Shipments data'!F:F,"Shipped",'Shipments data'!H:H,"&lt;"&amp;'Supply Planning Data'!C463,'Shipments data'!S:S,"&lt;"&amp;'Supply Planning Data'!C463)</f>
        <v>0</v>
      </c>
      <c r="Q448" s="70">
        <f t="shared" si="111"/>
        <v>0</v>
      </c>
      <c r="R448" s="70">
        <f t="shared" si="114"/>
        <v>0</v>
      </c>
      <c r="S448" s="53"/>
      <c r="T448" s="73">
        <f t="shared" ref="T448:T511" si="118">Y433</f>
        <v>0</v>
      </c>
      <c r="U448" s="71"/>
      <c r="V448" s="63"/>
      <c r="W448" s="73">
        <f t="shared" ref="W448:W511" si="119">IFERROR(V448*U448,0)+U448</f>
        <v>0</v>
      </c>
      <c r="X448" s="74"/>
      <c r="Y448" s="73">
        <f t="shared" si="115"/>
        <v>0</v>
      </c>
      <c r="Z448" s="53"/>
      <c r="AA448" s="73">
        <f t="shared" ref="AA448:AA511" si="120">AF433</f>
        <v>0</v>
      </c>
      <c r="AB448" s="71"/>
      <c r="AC448" s="63"/>
      <c r="AD448" s="73">
        <f t="shared" ref="AD448:AD511" si="121">IFERROR(AC448*AB448,0)+AB448</f>
        <v>0</v>
      </c>
      <c r="AE448" s="74"/>
      <c r="AF448" s="75">
        <f t="shared" si="116"/>
        <v>0</v>
      </c>
    </row>
    <row r="449" spans="1:32" hidden="1" x14ac:dyDescent="0.35">
      <c r="A449" s="58" t="str">
        <f>Start!C$9</f>
        <v>Niger (the)</v>
      </c>
      <c r="B449" s="69" t="str">
        <f>VLOOKUP(A449,list!B:C,2,FALSE)</f>
        <v>NER</v>
      </c>
      <c r="C449" s="60">
        <f t="shared" si="110"/>
        <v>45078</v>
      </c>
      <c r="D449" s="59" t="str">
        <f>IF(Start!$B$28="","",Start!$B$28)</f>
        <v/>
      </c>
      <c r="E449" s="59" t="str">
        <f>IFERROR(VLOOKUP(D449,Start!B$15:C$30,2,FALSE),"")</f>
        <v/>
      </c>
      <c r="F449" s="62">
        <f t="shared" si="112"/>
        <v>0</v>
      </c>
      <c r="G449" s="61"/>
      <c r="H449" s="61"/>
      <c r="I449" s="62">
        <f t="shared" si="113"/>
        <v>0</v>
      </c>
      <c r="J449" s="63"/>
      <c r="K449" s="64">
        <f t="shared" si="117"/>
        <v>0</v>
      </c>
      <c r="L449" s="64">
        <f t="shared" si="109"/>
        <v>0</v>
      </c>
      <c r="M449" s="71"/>
      <c r="N449" s="70">
        <f>SUMIFS('Shipments data'!G:G,'Shipments data'!E:E,'Supply Planning Data'!D449,'Shipments data'!A:A,'Supply Planning Data'!A449,'Shipments data'!O:O,'Supply Planning Data'!C449,'Shipments data'!F:F,"Shipped")</f>
        <v>0</v>
      </c>
      <c r="O449" s="72">
        <f>SUMIFS('Shipments data'!G:G,'Shipments data'!E:E,'Supply Planning Data'!D449,'Shipments data'!A:A,'Supply Planning Data'!A449,'Shipments data'!O:O,'Supply Planning Data'!C449,'Shipments data'!F:F,"Planned")</f>
        <v>0</v>
      </c>
      <c r="P449" s="70">
        <f>SUMIFS('Shipments data'!G:G,'Shipments data'!E:E,'Supply Planning Data'!D449,'Shipments data'!A:A,'Supply Planning Data'!A449,'Shipments data'!F:F,"Shipped",'Shipments data'!H:H,"&lt;"&amp;'Supply Planning Data'!C464,'Shipments data'!S:S,"&lt;"&amp;'Supply Planning Data'!C464)</f>
        <v>0</v>
      </c>
      <c r="Q449" s="70">
        <f t="shared" si="111"/>
        <v>0</v>
      </c>
      <c r="R449" s="70">
        <f t="shared" si="114"/>
        <v>0</v>
      </c>
      <c r="S449" s="53"/>
      <c r="T449" s="73">
        <f t="shared" si="118"/>
        <v>0</v>
      </c>
      <c r="U449" s="71"/>
      <c r="V449" s="63"/>
      <c r="W449" s="73">
        <f t="shared" si="119"/>
        <v>0</v>
      </c>
      <c r="X449" s="74"/>
      <c r="Y449" s="73">
        <f t="shared" si="115"/>
        <v>0</v>
      </c>
      <c r="Z449" s="53"/>
      <c r="AA449" s="73">
        <f t="shared" si="120"/>
        <v>0</v>
      </c>
      <c r="AB449" s="71"/>
      <c r="AC449" s="63"/>
      <c r="AD449" s="73">
        <f t="shared" si="121"/>
        <v>0</v>
      </c>
      <c r="AE449" s="74"/>
      <c r="AF449" s="75">
        <f t="shared" si="116"/>
        <v>0</v>
      </c>
    </row>
    <row r="450" spans="1:32" hidden="1" x14ac:dyDescent="0.35">
      <c r="A450" s="58" t="str">
        <f>Start!C$9</f>
        <v>Niger (the)</v>
      </c>
      <c r="B450" s="69" t="str">
        <f>VLOOKUP(A450,list!B:C,2,FALSE)</f>
        <v>NER</v>
      </c>
      <c r="C450" s="60">
        <f t="shared" si="110"/>
        <v>45078</v>
      </c>
      <c r="D450" s="69" t="str">
        <f>IF(Start!$B$29="","",Start!$B$29)</f>
        <v/>
      </c>
      <c r="E450" s="69" t="str">
        <f>IFERROR(VLOOKUP(D450,Start!B$15:C$30,2,FALSE),"")</f>
        <v/>
      </c>
      <c r="F450" s="62">
        <f t="shared" si="112"/>
        <v>0</v>
      </c>
      <c r="G450" s="61"/>
      <c r="H450" s="61"/>
      <c r="I450" s="62">
        <f t="shared" si="113"/>
        <v>0</v>
      </c>
      <c r="J450" s="63"/>
      <c r="K450" s="64">
        <f t="shared" si="117"/>
        <v>0</v>
      </c>
      <c r="L450" s="64">
        <f t="shared" si="109"/>
        <v>0</v>
      </c>
      <c r="M450" s="71"/>
      <c r="N450" s="70">
        <f>SUMIFS('Shipments data'!G:G,'Shipments data'!E:E,'Supply Planning Data'!D450,'Shipments data'!A:A,'Supply Planning Data'!A450,'Shipments data'!O:O,'Supply Planning Data'!C450,'Shipments data'!F:F,"Shipped")</f>
        <v>0</v>
      </c>
      <c r="O450" s="72">
        <f>SUMIFS('Shipments data'!G:G,'Shipments data'!E:E,'Supply Planning Data'!D450,'Shipments data'!A:A,'Supply Planning Data'!A450,'Shipments data'!O:O,'Supply Planning Data'!C450,'Shipments data'!F:F,"Planned")</f>
        <v>0</v>
      </c>
      <c r="P450" s="70">
        <f>SUMIFS('Shipments data'!G:G,'Shipments data'!E:E,'Supply Planning Data'!D450,'Shipments data'!A:A,'Supply Planning Data'!A450,'Shipments data'!F:F,"Shipped",'Shipments data'!H:H,"&lt;"&amp;'Supply Planning Data'!C465,'Shipments data'!S:S,"&lt;"&amp;'Supply Planning Data'!C465)</f>
        <v>0</v>
      </c>
      <c r="Q450" s="70">
        <f t="shared" si="111"/>
        <v>0</v>
      </c>
      <c r="R450" s="70">
        <f t="shared" si="114"/>
        <v>0</v>
      </c>
      <c r="S450" s="53"/>
      <c r="T450" s="73">
        <f t="shared" si="118"/>
        <v>0</v>
      </c>
      <c r="U450" s="71"/>
      <c r="V450" s="63"/>
      <c r="W450" s="73">
        <f t="shared" si="119"/>
        <v>0</v>
      </c>
      <c r="X450" s="74"/>
      <c r="Y450" s="73">
        <f t="shared" si="115"/>
        <v>0</v>
      </c>
      <c r="Z450" s="53"/>
      <c r="AA450" s="73">
        <f t="shared" si="120"/>
        <v>0</v>
      </c>
      <c r="AB450" s="71"/>
      <c r="AC450" s="63"/>
      <c r="AD450" s="73">
        <f t="shared" si="121"/>
        <v>0</v>
      </c>
      <c r="AE450" s="74"/>
      <c r="AF450" s="75">
        <f t="shared" si="116"/>
        <v>0</v>
      </c>
    </row>
    <row r="451" spans="1:32" hidden="1" x14ac:dyDescent="0.35">
      <c r="A451" s="76" t="str">
        <f>Start!C$9</f>
        <v>Niger (the)</v>
      </c>
      <c r="B451" s="77" t="str">
        <f>VLOOKUP(A451,list!B:C,2,FALSE)</f>
        <v>NER</v>
      </c>
      <c r="C451" s="60">
        <f t="shared" si="110"/>
        <v>45078</v>
      </c>
      <c r="D451" s="59" t="str">
        <f>IF(Start!$B$30="","",Start!$B$30)</f>
        <v/>
      </c>
      <c r="E451" s="59" t="str">
        <f>IFERROR(VLOOKUP(D451,Start!B$15:C$30,2,FALSE),"")</f>
        <v/>
      </c>
      <c r="F451" s="62">
        <f t="shared" si="112"/>
        <v>0</v>
      </c>
      <c r="G451" s="61"/>
      <c r="H451" s="61"/>
      <c r="I451" s="62">
        <f t="shared" si="113"/>
        <v>0</v>
      </c>
      <c r="J451" s="63"/>
      <c r="K451" s="64">
        <f t="shared" si="117"/>
        <v>0</v>
      </c>
      <c r="L451" s="64">
        <f t="shared" si="109"/>
        <v>0</v>
      </c>
      <c r="M451" s="71"/>
      <c r="N451" s="70">
        <f>SUMIFS('Shipments data'!G:G,'Shipments data'!E:E,'Supply Planning Data'!D451,'Shipments data'!A:A,'Supply Planning Data'!A451,'Shipments data'!O:O,'Supply Planning Data'!C451,'Shipments data'!F:F,"Shipped")</f>
        <v>0</v>
      </c>
      <c r="O451" s="72">
        <f>SUMIFS('Shipments data'!G:G,'Shipments data'!E:E,'Supply Planning Data'!D451,'Shipments data'!A:A,'Supply Planning Data'!A451,'Shipments data'!O:O,'Supply Planning Data'!C451,'Shipments data'!F:F,"Planned")</f>
        <v>0</v>
      </c>
      <c r="P451" s="70">
        <f>SUMIFS('Shipments data'!G:G,'Shipments data'!E:E,'Supply Planning Data'!D451,'Shipments data'!A:A,'Supply Planning Data'!A451,'Shipments data'!F:F,"Shipped",'Shipments data'!H:H,"&lt;"&amp;'Supply Planning Data'!C466,'Shipments data'!S:S,"&lt;"&amp;'Supply Planning Data'!C466)</f>
        <v>0</v>
      </c>
      <c r="Q451" s="70">
        <f t="shared" si="111"/>
        <v>0</v>
      </c>
      <c r="R451" s="70">
        <f t="shared" si="114"/>
        <v>0</v>
      </c>
      <c r="S451" s="53"/>
      <c r="T451" s="73">
        <f t="shared" si="118"/>
        <v>0</v>
      </c>
      <c r="U451" s="71"/>
      <c r="V451" s="63"/>
      <c r="W451" s="73">
        <f t="shared" si="119"/>
        <v>0</v>
      </c>
      <c r="X451" s="74"/>
      <c r="Y451" s="73">
        <f t="shared" si="115"/>
        <v>0</v>
      </c>
      <c r="Z451" s="53"/>
      <c r="AA451" s="73">
        <f t="shared" si="120"/>
        <v>0</v>
      </c>
      <c r="AB451" s="71"/>
      <c r="AC451" s="63"/>
      <c r="AD451" s="73">
        <f t="shared" si="121"/>
        <v>0</v>
      </c>
      <c r="AE451" s="74"/>
      <c r="AF451" s="75">
        <f t="shared" si="116"/>
        <v>0</v>
      </c>
    </row>
    <row r="452" spans="1:32" x14ac:dyDescent="0.35">
      <c r="A452" s="35" t="str">
        <f>Start!C$9</f>
        <v>Niger (the)</v>
      </c>
      <c r="B452" s="36" t="str">
        <f>VLOOKUP(A452,list!B:C,2,FALSE)</f>
        <v>NER</v>
      </c>
      <c r="C452" s="78">
        <f t="shared" si="110"/>
        <v>45108</v>
      </c>
      <c r="D452" s="36" t="str">
        <f>IF(Start!$B$16="","",Start!$B$16)</f>
        <v>Pfizer</v>
      </c>
      <c r="E452" s="36" t="str">
        <f>IFERROR(VLOOKUP(D452,Start!B$15:C$30,2,FALSE),"")</f>
        <v>Yes</v>
      </c>
      <c r="F452" s="39">
        <f t="shared" si="112"/>
        <v>0</v>
      </c>
      <c r="G452" s="38">
        <v>174494.02268886453</v>
      </c>
      <c r="H452" s="38">
        <v>21424.6752688173</v>
      </c>
      <c r="I452" s="39">
        <f t="shared" si="113"/>
        <v>195918.69795768184</v>
      </c>
      <c r="J452" s="40"/>
      <c r="K452" s="41">
        <f t="shared" si="117"/>
        <v>0</v>
      </c>
      <c r="L452" s="41">
        <f t="shared" si="109"/>
        <v>195918.69795768184</v>
      </c>
      <c r="M452" s="38"/>
      <c r="N452" s="41">
        <f>SUMIFS('Shipments data'!G:G,'Shipments data'!E:E,'Supply Planning Data'!D452,'Shipments data'!A:A,'Supply Planning Data'!A452,'Shipments data'!O:O,'Supply Planning Data'!C452,'Shipments data'!F:F,"Shipped")</f>
        <v>0</v>
      </c>
      <c r="O452" s="42">
        <f>SUMIFS('Shipments data'!G:G,'Shipments data'!E:E,'Supply Planning Data'!D452,'Shipments data'!A:A,'Supply Planning Data'!A452,'Shipments data'!O:O,'Supply Planning Data'!C452,'Shipments data'!F:F,"Planned")</f>
        <v>0</v>
      </c>
      <c r="P452" s="41">
        <f>SUMIFS('Shipments data'!G:G,'Shipments data'!E:E,'Supply Planning Data'!D452,'Shipments data'!A:A,'Supply Planning Data'!A452,'Shipments data'!F:F,"Shipped",'Shipments data'!H:H,"&lt;"&amp;'Supply Planning Data'!C467,'Shipments data'!S:S,"&lt;"&amp;'Supply Planning Data'!C467)</f>
        <v>0</v>
      </c>
      <c r="Q452" s="41">
        <f t="shared" si="111"/>
        <v>0</v>
      </c>
      <c r="R452" s="41">
        <f t="shared" si="114"/>
        <v>0</v>
      </c>
      <c r="S452" s="66"/>
      <c r="T452" s="39">
        <f t="shared" si="118"/>
        <v>200000</v>
      </c>
      <c r="U452" s="38"/>
      <c r="V452" s="40"/>
      <c r="W452" s="39">
        <f t="shared" si="119"/>
        <v>0</v>
      </c>
      <c r="X452" s="44"/>
      <c r="Y452" s="39">
        <f t="shared" si="115"/>
        <v>200000</v>
      </c>
      <c r="Z452" s="66"/>
      <c r="AA452" s="39">
        <f t="shared" si="120"/>
        <v>200000</v>
      </c>
      <c r="AB452" s="38"/>
      <c r="AC452" s="40"/>
      <c r="AD452" s="39">
        <f t="shared" si="121"/>
        <v>0</v>
      </c>
      <c r="AE452" s="44"/>
      <c r="AF452" s="45">
        <f t="shared" si="116"/>
        <v>200000</v>
      </c>
    </row>
    <row r="453" spans="1:32" x14ac:dyDescent="0.35">
      <c r="A453" s="47" t="str">
        <f>Start!C$9</f>
        <v>Niger (the)</v>
      </c>
      <c r="B453" s="48" t="str">
        <f>VLOOKUP(A453,list!B:C,2,FALSE)</f>
        <v>NER</v>
      </c>
      <c r="C453" s="78">
        <f t="shared" si="110"/>
        <v>45108</v>
      </c>
      <c r="D453" s="36" t="str">
        <f>IF(Start!$B$17="","",Start!$B$17)</f>
        <v>Moderna</v>
      </c>
      <c r="E453" s="36" t="str">
        <f>IFERROR(VLOOKUP(D453,Start!B$15:C$30,2,FALSE),"")</f>
        <v>Yes</v>
      </c>
      <c r="F453" s="39">
        <f t="shared" si="112"/>
        <v>0</v>
      </c>
      <c r="G453" s="38">
        <v>209392.82722663734</v>
      </c>
      <c r="H453" s="50">
        <v>21456.208305524699</v>
      </c>
      <c r="I453" s="39">
        <f t="shared" si="113"/>
        <v>230849.03553216203</v>
      </c>
      <c r="J453" s="40"/>
      <c r="K453" s="41">
        <f t="shared" si="117"/>
        <v>0</v>
      </c>
      <c r="L453" s="41">
        <f t="shared" si="109"/>
        <v>230849.03553216203</v>
      </c>
      <c r="M453" s="50"/>
      <c r="N453" s="51">
        <f>SUMIFS('Shipments data'!G:G,'Shipments data'!E:E,'Supply Planning Data'!D453,'Shipments data'!A:A,'Supply Planning Data'!A453,'Shipments data'!O:O,'Supply Planning Data'!C453,'Shipments data'!F:F,"Shipped")</f>
        <v>0</v>
      </c>
      <c r="O453" s="52">
        <f>SUMIFS('Shipments data'!G:G,'Shipments data'!E:E,'Supply Planning Data'!D453,'Shipments data'!A:A,'Supply Planning Data'!A453,'Shipments data'!O:O,'Supply Planning Data'!C453,'Shipments data'!F:F,"Planned")</f>
        <v>0</v>
      </c>
      <c r="P453" s="51">
        <f>SUMIFS('Shipments data'!G:G,'Shipments data'!E:E,'Supply Planning Data'!D453,'Shipments data'!A:A,'Supply Planning Data'!A453,'Shipments data'!F:F,"Shipped",'Shipments data'!H:H,"&lt;"&amp;'Supply Planning Data'!C468,'Shipments data'!S:S,"&lt;"&amp;'Supply Planning Data'!C468)</f>
        <v>0</v>
      </c>
      <c r="Q453" s="51">
        <f t="shared" si="111"/>
        <v>0</v>
      </c>
      <c r="R453" s="51">
        <f t="shared" si="114"/>
        <v>0</v>
      </c>
      <c r="S453" s="53"/>
      <c r="T453" s="54">
        <f t="shared" si="118"/>
        <v>300000</v>
      </c>
      <c r="U453" s="50"/>
      <c r="V453" s="40"/>
      <c r="W453" s="54">
        <f t="shared" si="119"/>
        <v>0</v>
      </c>
      <c r="X453" s="55"/>
      <c r="Y453" s="54">
        <f t="shared" si="115"/>
        <v>300000</v>
      </c>
      <c r="Z453" s="53"/>
      <c r="AA453" s="54">
        <f t="shared" si="120"/>
        <v>300000</v>
      </c>
      <c r="AB453" s="50"/>
      <c r="AC453" s="40"/>
      <c r="AD453" s="54">
        <f t="shared" si="121"/>
        <v>0</v>
      </c>
      <c r="AE453" s="55"/>
      <c r="AF453" s="79">
        <f t="shared" si="116"/>
        <v>300000</v>
      </c>
    </row>
    <row r="454" spans="1:32" x14ac:dyDescent="0.35">
      <c r="A454" s="47" t="str">
        <f>Start!C$9</f>
        <v>Niger (the)</v>
      </c>
      <c r="B454" s="48" t="str">
        <f>VLOOKUP(A454,list!B:C,2,FALSE)</f>
        <v>NER</v>
      </c>
      <c r="C454" s="78">
        <f t="shared" si="110"/>
        <v>45108</v>
      </c>
      <c r="D454" s="36" t="str">
        <f>IF(Start!$B$18="","",Start!$B$18)</f>
        <v>AstraZeneca</v>
      </c>
      <c r="E454" s="36" t="str">
        <f>IFERROR(VLOOKUP(D454,Start!B$15:C$30,2,FALSE),"")</f>
        <v>Yes</v>
      </c>
      <c r="F454" s="39">
        <f t="shared" si="112"/>
        <v>0</v>
      </c>
      <c r="G454" s="38">
        <v>244291.63176441021</v>
      </c>
      <c r="H454" s="50">
        <v>21487.741342232199</v>
      </c>
      <c r="I454" s="39">
        <f t="shared" si="113"/>
        <v>265779.37310664239</v>
      </c>
      <c r="J454" s="40"/>
      <c r="K454" s="41">
        <f t="shared" si="117"/>
        <v>0</v>
      </c>
      <c r="L454" s="41">
        <f t="shared" si="109"/>
        <v>265779.37310664239</v>
      </c>
      <c r="M454" s="50"/>
      <c r="N454" s="51">
        <f>SUMIFS('Shipments data'!G:G,'Shipments data'!E:E,'Supply Planning Data'!D454,'Shipments data'!A:A,'Supply Planning Data'!A454,'Shipments data'!O:O,'Supply Planning Data'!C454,'Shipments data'!F:F,"Shipped")</f>
        <v>0</v>
      </c>
      <c r="O454" s="52">
        <f>SUMIFS('Shipments data'!G:G,'Shipments data'!E:E,'Supply Planning Data'!D454,'Shipments data'!A:A,'Supply Planning Data'!A454,'Shipments data'!O:O,'Supply Planning Data'!C454,'Shipments data'!F:F,"Planned")</f>
        <v>0</v>
      </c>
      <c r="P454" s="51">
        <f>SUMIFS('Shipments data'!G:G,'Shipments data'!E:E,'Supply Planning Data'!D454,'Shipments data'!A:A,'Supply Planning Data'!A454,'Shipments data'!F:F,"Shipped",'Shipments data'!H:H,"&lt;"&amp;'Supply Planning Data'!C469,'Shipments data'!S:S,"&lt;"&amp;'Supply Planning Data'!C469)</f>
        <v>631600</v>
      </c>
      <c r="Q454" s="51">
        <f t="shared" si="111"/>
        <v>0</v>
      </c>
      <c r="R454" s="51">
        <f t="shared" si="114"/>
        <v>0</v>
      </c>
      <c r="S454" s="53"/>
      <c r="T454" s="54">
        <f t="shared" si="118"/>
        <v>400000</v>
      </c>
      <c r="U454" s="50"/>
      <c r="V454" s="40"/>
      <c r="W454" s="54">
        <f t="shared" si="119"/>
        <v>0</v>
      </c>
      <c r="X454" s="55"/>
      <c r="Y454" s="54">
        <f t="shared" si="115"/>
        <v>400000</v>
      </c>
      <c r="Z454" s="53"/>
      <c r="AA454" s="54">
        <f t="shared" si="120"/>
        <v>400000</v>
      </c>
      <c r="AB454" s="50"/>
      <c r="AC454" s="40"/>
      <c r="AD454" s="54">
        <f t="shared" si="121"/>
        <v>0</v>
      </c>
      <c r="AE454" s="55"/>
      <c r="AF454" s="79">
        <f t="shared" si="116"/>
        <v>400000</v>
      </c>
    </row>
    <row r="455" spans="1:32" x14ac:dyDescent="0.35">
      <c r="A455" s="47" t="str">
        <f>Start!C$9</f>
        <v>Niger (the)</v>
      </c>
      <c r="B455" s="48" t="str">
        <f>VLOOKUP(A455,list!B:C,2,FALSE)</f>
        <v>NER</v>
      </c>
      <c r="C455" s="78">
        <f t="shared" si="110"/>
        <v>45108</v>
      </c>
      <c r="D455" s="36" t="str">
        <f>IF(Start!$B$19="","",Start!$B$19)</f>
        <v>J&amp;J</v>
      </c>
      <c r="E455" s="36" t="str">
        <f>IFERROR(VLOOKUP(D455,Start!B$15:C$30,2,FALSE),"")</f>
        <v>Yes</v>
      </c>
      <c r="F455" s="39">
        <f t="shared" si="112"/>
        <v>0</v>
      </c>
      <c r="G455" s="38">
        <v>244291.63176441021</v>
      </c>
      <c r="H455" s="50">
        <v>21519.274378939601</v>
      </c>
      <c r="I455" s="39">
        <f t="shared" si="113"/>
        <v>265810.90614334983</v>
      </c>
      <c r="J455" s="40"/>
      <c r="K455" s="41">
        <f t="shared" si="117"/>
        <v>0</v>
      </c>
      <c r="L455" s="41">
        <f t="shared" si="109"/>
        <v>265810.90614334983</v>
      </c>
      <c r="M455" s="50"/>
      <c r="N455" s="51">
        <f>SUMIFS('Shipments data'!G:G,'Shipments data'!E:E,'Supply Planning Data'!D455,'Shipments data'!A:A,'Supply Planning Data'!A455,'Shipments data'!O:O,'Supply Planning Data'!C455,'Shipments data'!F:F,"Shipped")</f>
        <v>0</v>
      </c>
      <c r="O455" s="52">
        <f>SUMIFS('Shipments data'!G:G,'Shipments data'!E:E,'Supply Planning Data'!D455,'Shipments data'!A:A,'Supply Planning Data'!A455,'Shipments data'!O:O,'Supply Planning Data'!C455,'Shipments data'!F:F,"Planned")</f>
        <v>0</v>
      </c>
      <c r="P455" s="51">
        <f>SUMIFS('Shipments data'!G:G,'Shipments data'!E:E,'Supply Planning Data'!D455,'Shipments data'!A:A,'Supply Planning Data'!A455,'Shipments data'!F:F,"Shipped",'Shipments data'!H:H,"&lt;"&amp;'Supply Planning Data'!C470,'Shipments data'!S:S,"&lt;"&amp;'Supply Planning Data'!C470)</f>
        <v>302400</v>
      </c>
      <c r="Q455" s="51">
        <f t="shared" si="111"/>
        <v>0</v>
      </c>
      <c r="R455" s="51">
        <f t="shared" si="114"/>
        <v>0</v>
      </c>
      <c r="S455" s="53"/>
      <c r="T455" s="54">
        <f t="shared" si="118"/>
        <v>400000</v>
      </c>
      <c r="U455" s="50"/>
      <c r="V455" s="40"/>
      <c r="W455" s="54">
        <f t="shared" si="119"/>
        <v>0</v>
      </c>
      <c r="X455" s="55"/>
      <c r="Y455" s="54">
        <f t="shared" si="115"/>
        <v>400000</v>
      </c>
      <c r="Z455" s="53"/>
      <c r="AA455" s="54">
        <f t="shared" si="120"/>
        <v>400000</v>
      </c>
      <c r="AB455" s="50"/>
      <c r="AC455" s="40"/>
      <c r="AD455" s="54">
        <f t="shared" si="121"/>
        <v>0</v>
      </c>
      <c r="AE455" s="55"/>
      <c r="AF455" s="79">
        <f t="shared" si="116"/>
        <v>400000</v>
      </c>
    </row>
    <row r="456" spans="1:32" x14ac:dyDescent="0.35">
      <c r="A456" s="47" t="str">
        <f>Start!C$9</f>
        <v>Niger (the)</v>
      </c>
      <c r="B456" s="48" t="str">
        <f>VLOOKUP(A456,list!B:C,2,FALSE)</f>
        <v>NER</v>
      </c>
      <c r="C456" s="78">
        <f t="shared" si="110"/>
        <v>45108</v>
      </c>
      <c r="D456" s="36" t="str">
        <f>IF(Start!$B$20="","",Start!$B$20)</f>
        <v>Sinopharm</v>
      </c>
      <c r="E456" s="36" t="str">
        <f>IFERROR(VLOOKUP(D456,Start!B$15:C$30,2,FALSE),"")</f>
        <v>Yes</v>
      </c>
      <c r="F456" s="39">
        <f t="shared" si="112"/>
        <v>0</v>
      </c>
      <c r="G456" s="38">
        <v>244291.63176441021</v>
      </c>
      <c r="H456" s="50">
        <v>21550.807415647101</v>
      </c>
      <c r="I456" s="39">
        <f t="shared" si="113"/>
        <v>265842.43918005732</v>
      </c>
      <c r="J456" s="40"/>
      <c r="K456" s="41">
        <f t="shared" si="117"/>
        <v>0</v>
      </c>
      <c r="L456" s="41">
        <f t="shared" si="109"/>
        <v>265842.43918005732</v>
      </c>
      <c r="M456" s="50"/>
      <c r="N456" s="51">
        <f>SUMIFS('Shipments data'!G:G,'Shipments data'!E:E,'Supply Planning Data'!D456,'Shipments data'!A:A,'Supply Planning Data'!A456,'Shipments data'!O:O,'Supply Planning Data'!C456,'Shipments data'!F:F,"Shipped")</f>
        <v>0</v>
      </c>
      <c r="O456" s="52">
        <f>SUMIFS('Shipments data'!G:G,'Shipments data'!E:E,'Supply Planning Data'!D456,'Shipments data'!A:A,'Supply Planning Data'!A456,'Shipments data'!O:O,'Supply Planning Data'!C456,'Shipments data'!F:F,"Planned")</f>
        <v>0</v>
      </c>
      <c r="P456" s="51">
        <f>SUMIFS('Shipments data'!G:G,'Shipments data'!E:E,'Supply Planning Data'!D456,'Shipments data'!A:A,'Supply Planning Data'!A456,'Shipments data'!F:F,"Shipped",'Shipments data'!H:H,"&lt;"&amp;'Supply Planning Data'!C471,'Shipments data'!S:S,"&lt;"&amp;'Supply Planning Data'!C471)</f>
        <v>512402</v>
      </c>
      <c r="Q456" s="51">
        <f t="shared" si="111"/>
        <v>0</v>
      </c>
      <c r="R456" s="51">
        <f t="shared" si="114"/>
        <v>0</v>
      </c>
      <c r="S456" s="53"/>
      <c r="T456" s="54">
        <f t="shared" si="118"/>
        <v>400000</v>
      </c>
      <c r="U456" s="50"/>
      <c r="V456" s="40"/>
      <c r="W456" s="54">
        <f t="shared" si="119"/>
        <v>0</v>
      </c>
      <c r="X456" s="55"/>
      <c r="Y456" s="54">
        <f t="shared" si="115"/>
        <v>400000</v>
      </c>
      <c r="Z456" s="53"/>
      <c r="AA456" s="54">
        <f t="shared" si="120"/>
        <v>400000</v>
      </c>
      <c r="AB456" s="50"/>
      <c r="AC456" s="40"/>
      <c r="AD456" s="54">
        <f t="shared" si="121"/>
        <v>0</v>
      </c>
      <c r="AE456" s="55"/>
      <c r="AF456" s="79">
        <f t="shared" si="116"/>
        <v>400000</v>
      </c>
    </row>
    <row r="457" spans="1:32" x14ac:dyDescent="0.35">
      <c r="A457" s="47" t="str">
        <f>Start!C$9</f>
        <v>Niger (the)</v>
      </c>
      <c r="B457" s="48" t="str">
        <f>VLOOKUP(A457,list!B:C,2,FALSE)</f>
        <v>NER</v>
      </c>
      <c r="C457" s="78">
        <f t="shared" si="110"/>
        <v>45108</v>
      </c>
      <c r="D457" s="36" t="str">
        <f>IF(Start!$B$21="","",Start!$B$21)</f>
        <v>Sinovac</v>
      </c>
      <c r="E457" s="36" t="str">
        <f>IFERROR(VLOOKUP(D457,Start!B$15:C$30,2,FALSE),"")</f>
        <v>Yes</v>
      </c>
      <c r="F457" s="39">
        <f t="shared" si="112"/>
        <v>0</v>
      </c>
      <c r="G457" s="38">
        <v>244291.63176441021</v>
      </c>
      <c r="H457" s="50">
        <v>21582.3404523545</v>
      </c>
      <c r="I457" s="39">
        <f t="shared" si="113"/>
        <v>265873.9722167647</v>
      </c>
      <c r="J457" s="40"/>
      <c r="K457" s="41">
        <f t="shared" si="117"/>
        <v>0</v>
      </c>
      <c r="L457" s="41">
        <f t="shared" si="109"/>
        <v>265873.9722167647</v>
      </c>
      <c r="M457" s="50"/>
      <c r="N457" s="51">
        <f>SUMIFS('Shipments data'!G:G,'Shipments data'!E:E,'Supply Planning Data'!D457,'Shipments data'!A:A,'Supply Planning Data'!A457,'Shipments data'!O:O,'Supply Planning Data'!C457,'Shipments data'!F:F,"Shipped")</f>
        <v>0</v>
      </c>
      <c r="O457" s="52">
        <f>SUMIFS('Shipments data'!G:G,'Shipments data'!E:E,'Supply Planning Data'!D457,'Shipments data'!A:A,'Supply Planning Data'!A457,'Shipments data'!O:O,'Supply Planning Data'!C457,'Shipments data'!F:F,"Planned")</f>
        <v>0</v>
      </c>
      <c r="P457" s="51">
        <f>SUMIFS('Shipments data'!G:G,'Shipments data'!E:E,'Supply Planning Data'!D457,'Shipments data'!A:A,'Supply Planning Data'!A457,'Shipments data'!F:F,"Shipped",'Shipments data'!H:H,"&lt;"&amp;'Supply Planning Data'!C472,'Shipments data'!S:S,"&lt;"&amp;'Supply Planning Data'!C472)</f>
        <v>0</v>
      </c>
      <c r="Q457" s="51">
        <f t="shared" si="111"/>
        <v>0</v>
      </c>
      <c r="R457" s="51">
        <f t="shared" si="114"/>
        <v>0</v>
      </c>
      <c r="S457" s="53"/>
      <c r="T457" s="54">
        <f t="shared" si="118"/>
        <v>400000</v>
      </c>
      <c r="U457" s="50"/>
      <c r="V457" s="40"/>
      <c r="W457" s="54">
        <f t="shared" si="119"/>
        <v>0</v>
      </c>
      <c r="X457" s="55"/>
      <c r="Y457" s="54">
        <f t="shared" si="115"/>
        <v>400000</v>
      </c>
      <c r="Z457" s="53"/>
      <c r="AA457" s="54">
        <f t="shared" si="120"/>
        <v>400000</v>
      </c>
      <c r="AB457" s="50"/>
      <c r="AC457" s="40"/>
      <c r="AD457" s="54">
        <f t="shared" si="121"/>
        <v>0</v>
      </c>
      <c r="AE457" s="55"/>
      <c r="AF457" s="79">
        <f t="shared" si="116"/>
        <v>400000</v>
      </c>
    </row>
    <row r="458" spans="1:32" x14ac:dyDescent="0.35">
      <c r="A458" s="47" t="str">
        <f>Start!C$9</f>
        <v>Niger (the)</v>
      </c>
      <c r="B458" s="48" t="str">
        <f>VLOOKUP(A458,list!B:C,2,FALSE)</f>
        <v>NER</v>
      </c>
      <c r="C458" s="78">
        <f t="shared" si="110"/>
        <v>45108</v>
      </c>
      <c r="D458" s="36" t="str">
        <f>IF(Start!$B$22="","",Start!$B$22)</f>
        <v>Sputnik V</v>
      </c>
      <c r="E458" s="36" t="str">
        <f>IFERROR(VLOOKUP(D458,Start!B$15:C$30,2,FALSE),"")</f>
        <v>Yes</v>
      </c>
      <c r="F458" s="39">
        <f t="shared" si="112"/>
        <v>0</v>
      </c>
      <c r="G458" s="38">
        <v>244291.63176441021</v>
      </c>
      <c r="H458" s="50">
        <v>21613.873489062</v>
      </c>
      <c r="I458" s="39">
        <f t="shared" si="113"/>
        <v>265905.50525347219</v>
      </c>
      <c r="J458" s="40"/>
      <c r="K458" s="41">
        <f t="shared" si="117"/>
        <v>0</v>
      </c>
      <c r="L458" s="41">
        <f t="shared" si="109"/>
        <v>265905.50525347219</v>
      </c>
      <c r="M458" s="50"/>
      <c r="N458" s="51">
        <f>SUMIFS('Shipments data'!G:G,'Shipments data'!E:E,'Supply Planning Data'!D458,'Shipments data'!A:A,'Supply Planning Data'!A458,'Shipments data'!O:O,'Supply Planning Data'!C458,'Shipments data'!F:F,"Shipped")</f>
        <v>0</v>
      </c>
      <c r="O458" s="52">
        <f>SUMIFS('Shipments data'!G:G,'Shipments data'!E:E,'Supply Planning Data'!D458,'Shipments data'!A:A,'Supply Planning Data'!A458,'Shipments data'!O:O,'Supply Planning Data'!C458,'Shipments data'!F:F,"Planned")</f>
        <v>0</v>
      </c>
      <c r="P458" s="51">
        <f>SUMIFS('Shipments data'!G:G,'Shipments data'!E:E,'Supply Planning Data'!D458,'Shipments data'!A:A,'Supply Planning Data'!A458,'Shipments data'!F:F,"Shipped",'Shipments data'!H:H,"&lt;"&amp;'Supply Planning Data'!C473,'Shipments data'!S:S,"&lt;"&amp;'Supply Planning Data'!C473)</f>
        <v>0</v>
      </c>
      <c r="Q458" s="51">
        <f t="shared" si="111"/>
        <v>0</v>
      </c>
      <c r="R458" s="51">
        <f t="shared" si="114"/>
        <v>0</v>
      </c>
      <c r="S458" s="53"/>
      <c r="T458" s="54">
        <f t="shared" si="118"/>
        <v>400000</v>
      </c>
      <c r="U458" s="50"/>
      <c r="V458" s="40"/>
      <c r="W458" s="54">
        <f t="shared" si="119"/>
        <v>0</v>
      </c>
      <c r="X458" s="55"/>
      <c r="Y458" s="54">
        <f t="shared" si="115"/>
        <v>400000</v>
      </c>
      <c r="Z458" s="53"/>
      <c r="AA458" s="54">
        <f t="shared" si="120"/>
        <v>400000</v>
      </c>
      <c r="AB458" s="50"/>
      <c r="AC458" s="40"/>
      <c r="AD458" s="54">
        <f t="shared" si="121"/>
        <v>0</v>
      </c>
      <c r="AE458" s="55"/>
      <c r="AF458" s="79">
        <f t="shared" si="116"/>
        <v>400000</v>
      </c>
    </row>
    <row r="459" spans="1:32" x14ac:dyDescent="0.35">
      <c r="A459" s="47" t="str">
        <f>Start!C$9</f>
        <v>Niger (the)</v>
      </c>
      <c r="B459" s="48" t="str">
        <f>VLOOKUP(A459,list!B:C,2,FALSE)</f>
        <v>NER</v>
      </c>
      <c r="C459" s="78">
        <f t="shared" si="110"/>
        <v>45108</v>
      </c>
      <c r="D459" s="36" t="str">
        <f>IF(Start!$B$23="","",Start!$B$23)</f>
        <v>Sputnik Light</v>
      </c>
      <c r="E459" s="36" t="str">
        <f>IFERROR(VLOOKUP(D459,Start!B$15:C$30,2,FALSE),"")</f>
        <v>Yes</v>
      </c>
      <c r="F459" s="39">
        <f t="shared" si="112"/>
        <v>0</v>
      </c>
      <c r="G459" s="38">
        <v>244291.63176441021</v>
      </c>
      <c r="H459" s="50">
        <v>21645.406525769398</v>
      </c>
      <c r="I459" s="39">
        <f t="shared" si="113"/>
        <v>265937.03829017963</v>
      </c>
      <c r="J459" s="40"/>
      <c r="K459" s="41">
        <f t="shared" si="117"/>
        <v>0</v>
      </c>
      <c r="L459" s="41">
        <f t="shared" si="109"/>
        <v>265937.03829017963</v>
      </c>
      <c r="M459" s="50"/>
      <c r="N459" s="51">
        <f>SUMIFS('Shipments data'!G:G,'Shipments data'!E:E,'Supply Planning Data'!D459,'Shipments data'!A:A,'Supply Planning Data'!A459,'Shipments data'!O:O,'Supply Planning Data'!C459,'Shipments data'!F:F,"Shipped")</f>
        <v>0</v>
      </c>
      <c r="O459" s="52">
        <f>SUMIFS('Shipments data'!G:G,'Shipments data'!E:E,'Supply Planning Data'!D459,'Shipments data'!A:A,'Supply Planning Data'!A459,'Shipments data'!O:O,'Supply Planning Data'!C459,'Shipments data'!F:F,"Planned")</f>
        <v>0</v>
      </c>
      <c r="P459" s="51">
        <f>SUMIFS('Shipments data'!G:G,'Shipments data'!E:E,'Supply Planning Data'!D459,'Shipments data'!A:A,'Supply Planning Data'!A459,'Shipments data'!F:F,"Shipped",'Shipments data'!H:H,"&lt;"&amp;'Supply Planning Data'!C474,'Shipments data'!S:S,"&lt;"&amp;'Supply Planning Data'!C474)</f>
        <v>0</v>
      </c>
      <c r="Q459" s="51">
        <f t="shared" si="111"/>
        <v>0</v>
      </c>
      <c r="R459" s="51">
        <f t="shared" si="114"/>
        <v>0</v>
      </c>
      <c r="S459" s="53"/>
      <c r="T459" s="54">
        <f t="shared" si="118"/>
        <v>400000</v>
      </c>
      <c r="U459" s="50"/>
      <c r="V459" s="40"/>
      <c r="W459" s="54">
        <f t="shared" si="119"/>
        <v>0</v>
      </c>
      <c r="X459" s="55"/>
      <c r="Y459" s="54">
        <f t="shared" si="115"/>
        <v>400000</v>
      </c>
      <c r="Z459" s="53"/>
      <c r="AA459" s="54">
        <f t="shared" si="120"/>
        <v>400000</v>
      </c>
      <c r="AB459" s="50"/>
      <c r="AC459" s="40"/>
      <c r="AD459" s="54">
        <f t="shared" si="121"/>
        <v>0</v>
      </c>
      <c r="AE459" s="55"/>
      <c r="AF459" s="79">
        <f t="shared" si="116"/>
        <v>400000</v>
      </c>
    </row>
    <row r="460" spans="1:32" hidden="1" x14ac:dyDescent="0.35">
      <c r="A460" s="47" t="str">
        <f>Start!C$9</f>
        <v>Niger (the)</v>
      </c>
      <c r="B460" s="48" t="str">
        <f>VLOOKUP(A460,list!B:C,2,FALSE)</f>
        <v>NER</v>
      </c>
      <c r="C460" s="78">
        <f t="shared" si="110"/>
        <v>45108</v>
      </c>
      <c r="D460" s="36" t="str">
        <f>IF(Start!$B$24="","",Start!$B$24)</f>
        <v/>
      </c>
      <c r="E460" s="36" t="str">
        <f>IFERROR(VLOOKUP(D460,Start!B$15:C$30,2,FALSE),"")</f>
        <v/>
      </c>
      <c r="F460" s="39">
        <f t="shared" si="112"/>
        <v>0</v>
      </c>
      <c r="G460" s="38"/>
      <c r="H460" s="50"/>
      <c r="I460" s="39">
        <f t="shared" si="113"/>
        <v>0</v>
      </c>
      <c r="J460" s="40"/>
      <c r="K460" s="41">
        <f t="shared" si="117"/>
        <v>0</v>
      </c>
      <c r="L460" s="41">
        <f t="shared" si="109"/>
        <v>0</v>
      </c>
      <c r="M460" s="50"/>
      <c r="N460" s="51">
        <f>SUMIFS('Shipments data'!G:G,'Shipments data'!E:E,'Supply Planning Data'!D460,'Shipments data'!A:A,'Supply Planning Data'!A460,'Shipments data'!O:O,'Supply Planning Data'!C460,'Shipments data'!F:F,"Shipped")</f>
        <v>0</v>
      </c>
      <c r="O460" s="52">
        <f>SUMIFS('Shipments data'!G:G,'Shipments data'!E:E,'Supply Planning Data'!D460,'Shipments data'!A:A,'Supply Planning Data'!A460,'Shipments data'!O:O,'Supply Planning Data'!C460,'Shipments data'!F:F,"Planned")</f>
        <v>0</v>
      </c>
      <c r="P460" s="51">
        <f>SUMIFS('Shipments data'!G:G,'Shipments data'!E:E,'Supply Planning Data'!D460,'Shipments data'!A:A,'Supply Planning Data'!A460,'Shipments data'!F:F,"Shipped",'Shipments data'!H:H,"&lt;"&amp;'Supply Planning Data'!C475,'Shipments data'!S:S,"&lt;"&amp;'Supply Planning Data'!C475)</f>
        <v>0</v>
      </c>
      <c r="Q460" s="51">
        <f t="shared" si="111"/>
        <v>0</v>
      </c>
      <c r="R460" s="51">
        <f t="shared" si="114"/>
        <v>0</v>
      </c>
      <c r="S460" s="53"/>
      <c r="T460" s="54">
        <f t="shared" si="118"/>
        <v>0</v>
      </c>
      <c r="U460" s="50"/>
      <c r="V460" s="40"/>
      <c r="W460" s="54">
        <f t="shared" si="119"/>
        <v>0</v>
      </c>
      <c r="X460" s="55"/>
      <c r="Y460" s="54">
        <f t="shared" si="115"/>
        <v>0</v>
      </c>
      <c r="Z460" s="53"/>
      <c r="AA460" s="54">
        <f t="shared" si="120"/>
        <v>0</v>
      </c>
      <c r="AB460" s="50"/>
      <c r="AC460" s="40"/>
      <c r="AD460" s="54">
        <f t="shared" si="121"/>
        <v>0</v>
      </c>
      <c r="AE460" s="55"/>
      <c r="AF460" s="79">
        <f t="shared" si="116"/>
        <v>0</v>
      </c>
    </row>
    <row r="461" spans="1:32" hidden="1" x14ac:dyDescent="0.35">
      <c r="A461" s="47" t="str">
        <f>Start!C$9</f>
        <v>Niger (the)</v>
      </c>
      <c r="B461" s="48" t="str">
        <f>VLOOKUP(A461,list!B:C,2,FALSE)</f>
        <v>NER</v>
      </c>
      <c r="C461" s="78">
        <f t="shared" si="110"/>
        <v>45108</v>
      </c>
      <c r="D461" s="36" t="str">
        <f>IF(Start!$B$25="","",Start!$B$25)</f>
        <v/>
      </c>
      <c r="E461" s="36" t="str">
        <f>IFERROR(VLOOKUP(D461,Start!B$15:C$30,2,FALSE),"")</f>
        <v/>
      </c>
      <c r="F461" s="39">
        <f t="shared" si="112"/>
        <v>0</v>
      </c>
      <c r="G461" s="38"/>
      <c r="H461" s="50"/>
      <c r="I461" s="39">
        <f t="shared" si="113"/>
        <v>0</v>
      </c>
      <c r="J461" s="40"/>
      <c r="K461" s="41">
        <f t="shared" si="117"/>
        <v>0</v>
      </c>
      <c r="L461" s="41">
        <f t="shared" si="109"/>
        <v>0</v>
      </c>
      <c r="M461" s="50"/>
      <c r="N461" s="51">
        <f>SUMIFS('Shipments data'!G:G,'Shipments data'!E:E,'Supply Planning Data'!D461,'Shipments data'!A:A,'Supply Planning Data'!A461,'Shipments data'!O:O,'Supply Planning Data'!C461,'Shipments data'!F:F,"Shipped")</f>
        <v>0</v>
      </c>
      <c r="O461" s="52">
        <f>SUMIFS('Shipments data'!G:G,'Shipments data'!E:E,'Supply Planning Data'!D461,'Shipments data'!A:A,'Supply Planning Data'!A461,'Shipments data'!O:O,'Supply Planning Data'!C461,'Shipments data'!F:F,"Planned")</f>
        <v>0</v>
      </c>
      <c r="P461" s="51">
        <f>SUMIFS('Shipments data'!G:G,'Shipments data'!E:E,'Supply Planning Data'!D461,'Shipments data'!A:A,'Supply Planning Data'!A461,'Shipments data'!F:F,"Shipped",'Shipments data'!H:H,"&lt;"&amp;'Supply Planning Data'!C476,'Shipments data'!S:S,"&lt;"&amp;'Supply Planning Data'!C476)</f>
        <v>0</v>
      </c>
      <c r="Q461" s="51">
        <f t="shared" si="111"/>
        <v>0</v>
      </c>
      <c r="R461" s="51">
        <f t="shared" si="114"/>
        <v>0</v>
      </c>
      <c r="S461" s="53"/>
      <c r="T461" s="54">
        <f t="shared" si="118"/>
        <v>0</v>
      </c>
      <c r="U461" s="50"/>
      <c r="V461" s="40"/>
      <c r="W461" s="54">
        <f t="shared" si="119"/>
        <v>0</v>
      </c>
      <c r="X461" s="55"/>
      <c r="Y461" s="54">
        <f t="shared" si="115"/>
        <v>0</v>
      </c>
      <c r="Z461" s="53"/>
      <c r="AA461" s="54">
        <f t="shared" si="120"/>
        <v>0</v>
      </c>
      <c r="AB461" s="50"/>
      <c r="AC461" s="40"/>
      <c r="AD461" s="54">
        <f t="shared" si="121"/>
        <v>0</v>
      </c>
      <c r="AE461" s="55"/>
      <c r="AF461" s="79">
        <f t="shared" si="116"/>
        <v>0</v>
      </c>
    </row>
    <row r="462" spans="1:32" hidden="1" x14ac:dyDescent="0.35">
      <c r="A462" s="47" t="str">
        <f>Start!C$9</f>
        <v>Niger (the)</v>
      </c>
      <c r="B462" s="48" t="str">
        <f>VLOOKUP(A462,list!B:C,2,FALSE)</f>
        <v>NER</v>
      </c>
      <c r="C462" s="78">
        <f t="shared" si="110"/>
        <v>45108</v>
      </c>
      <c r="D462" s="36" t="str">
        <f>IF(Start!$B$26="","",Start!$B$26)</f>
        <v/>
      </c>
      <c r="E462" s="36" t="str">
        <f>IFERROR(VLOOKUP(D462,Start!B$15:C$30,2,FALSE),"")</f>
        <v/>
      </c>
      <c r="F462" s="39">
        <f t="shared" si="112"/>
        <v>0</v>
      </c>
      <c r="G462" s="38"/>
      <c r="H462" s="50"/>
      <c r="I462" s="39">
        <f t="shared" si="113"/>
        <v>0</v>
      </c>
      <c r="J462" s="40"/>
      <c r="K462" s="41">
        <f t="shared" si="117"/>
        <v>0</v>
      </c>
      <c r="L462" s="41">
        <f t="shared" si="109"/>
        <v>0</v>
      </c>
      <c r="M462" s="50"/>
      <c r="N462" s="51">
        <f>SUMIFS('Shipments data'!G:G,'Shipments data'!E:E,'Supply Planning Data'!D462,'Shipments data'!A:A,'Supply Planning Data'!A462,'Shipments data'!O:O,'Supply Planning Data'!C462,'Shipments data'!F:F,"Shipped")</f>
        <v>0</v>
      </c>
      <c r="O462" s="52">
        <f>SUMIFS('Shipments data'!G:G,'Shipments data'!E:E,'Supply Planning Data'!D462,'Shipments data'!A:A,'Supply Planning Data'!A462,'Shipments data'!O:O,'Supply Planning Data'!C462,'Shipments data'!F:F,"Planned")</f>
        <v>0</v>
      </c>
      <c r="P462" s="51">
        <f>SUMIFS('Shipments data'!G:G,'Shipments data'!E:E,'Supply Planning Data'!D462,'Shipments data'!A:A,'Supply Planning Data'!A462,'Shipments data'!F:F,"Shipped",'Shipments data'!H:H,"&lt;"&amp;'Supply Planning Data'!C477,'Shipments data'!S:S,"&lt;"&amp;'Supply Planning Data'!C477)</f>
        <v>0</v>
      </c>
      <c r="Q462" s="51">
        <f t="shared" si="111"/>
        <v>0</v>
      </c>
      <c r="R462" s="51">
        <f t="shared" si="114"/>
        <v>0</v>
      </c>
      <c r="S462" s="53"/>
      <c r="T462" s="54">
        <f t="shared" si="118"/>
        <v>0</v>
      </c>
      <c r="U462" s="50"/>
      <c r="V462" s="40"/>
      <c r="W462" s="54">
        <f t="shared" si="119"/>
        <v>0</v>
      </c>
      <c r="X462" s="55"/>
      <c r="Y462" s="54">
        <f t="shared" si="115"/>
        <v>0</v>
      </c>
      <c r="Z462" s="53"/>
      <c r="AA462" s="54">
        <f t="shared" si="120"/>
        <v>0</v>
      </c>
      <c r="AB462" s="50"/>
      <c r="AC462" s="40"/>
      <c r="AD462" s="54">
        <f t="shared" si="121"/>
        <v>0</v>
      </c>
      <c r="AE462" s="55"/>
      <c r="AF462" s="79">
        <f t="shared" si="116"/>
        <v>0</v>
      </c>
    </row>
    <row r="463" spans="1:32" hidden="1" x14ac:dyDescent="0.35">
      <c r="A463" s="47" t="str">
        <f>Start!C$9</f>
        <v>Niger (the)</v>
      </c>
      <c r="B463" s="48" t="str">
        <f>VLOOKUP(A463,list!B:C,2,FALSE)</f>
        <v>NER</v>
      </c>
      <c r="C463" s="78">
        <f t="shared" si="110"/>
        <v>45108</v>
      </c>
      <c r="D463" s="36" t="str">
        <f>IF(Start!$B$27="","",Start!$B$27)</f>
        <v/>
      </c>
      <c r="E463" s="36" t="str">
        <f>IFERROR(VLOOKUP(D463,Start!B$15:C$30,2,FALSE),"")</f>
        <v/>
      </c>
      <c r="F463" s="39">
        <f t="shared" si="112"/>
        <v>0</v>
      </c>
      <c r="G463" s="38"/>
      <c r="H463" s="50"/>
      <c r="I463" s="39">
        <f t="shared" si="113"/>
        <v>0</v>
      </c>
      <c r="J463" s="40"/>
      <c r="K463" s="41">
        <f t="shared" si="117"/>
        <v>0</v>
      </c>
      <c r="L463" s="41">
        <f t="shared" si="109"/>
        <v>0</v>
      </c>
      <c r="M463" s="50"/>
      <c r="N463" s="51">
        <f>SUMIFS('Shipments data'!G:G,'Shipments data'!E:E,'Supply Planning Data'!D463,'Shipments data'!A:A,'Supply Planning Data'!A463,'Shipments data'!O:O,'Supply Planning Data'!C463,'Shipments data'!F:F,"Shipped")</f>
        <v>0</v>
      </c>
      <c r="O463" s="52">
        <f>SUMIFS('Shipments data'!G:G,'Shipments data'!E:E,'Supply Planning Data'!D463,'Shipments data'!A:A,'Supply Planning Data'!A463,'Shipments data'!O:O,'Supply Planning Data'!C463,'Shipments data'!F:F,"Planned")</f>
        <v>0</v>
      </c>
      <c r="P463" s="51">
        <f>SUMIFS('Shipments data'!G:G,'Shipments data'!E:E,'Supply Planning Data'!D463,'Shipments data'!A:A,'Supply Planning Data'!A463,'Shipments data'!F:F,"Shipped",'Shipments data'!H:H,"&lt;"&amp;'Supply Planning Data'!C478,'Shipments data'!S:S,"&lt;"&amp;'Supply Planning Data'!C478)</f>
        <v>0</v>
      </c>
      <c r="Q463" s="51">
        <f t="shared" si="111"/>
        <v>0</v>
      </c>
      <c r="R463" s="51">
        <f t="shared" si="114"/>
        <v>0</v>
      </c>
      <c r="S463" s="53"/>
      <c r="T463" s="54">
        <f t="shared" si="118"/>
        <v>0</v>
      </c>
      <c r="U463" s="50"/>
      <c r="V463" s="40"/>
      <c r="W463" s="54">
        <f t="shared" si="119"/>
        <v>0</v>
      </c>
      <c r="X463" s="55"/>
      <c r="Y463" s="54">
        <f t="shared" si="115"/>
        <v>0</v>
      </c>
      <c r="Z463" s="53"/>
      <c r="AA463" s="54">
        <f t="shared" si="120"/>
        <v>0</v>
      </c>
      <c r="AB463" s="50"/>
      <c r="AC463" s="40"/>
      <c r="AD463" s="54">
        <f t="shared" si="121"/>
        <v>0</v>
      </c>
      <c r="AE463" s="55"/>
      <c r="AF463" s="79">
        <f t="shared" si="116"/>
        <v>0</v>
      </c>
    </row>
    <row r="464" spans="1:32" hidden="1" x14ac:dyDescent="0.35">
      <c r="A464" s="47" t="str">
        <f>Start!C$9</f>
        <v>Niger (the)</v>
      </c>
      <c r="B464" s="48" t="str">
        <f>VLOOKUP(A464,list!B:C,2,FALSE)</f>
        <v>NER</v>
      </c>
      <c r="C464" s="78">
        <f t="shared" si="110"/>
        <v>45108</v>
      </c>
      <c r="D464" s="36" t="str">
        <f>IF(Start!$B$28="","",Start!$B$28)</f>
        <v/>
      </c>
      <c r="E464" s="36" t="str">
        <f>IFERROR(VLOOKUP(D464,Start!B$15:C$30,2,FALSE),"")</f>
        <v/>
      </c>
      <c r="F464" s="39">
        <f t="shared" si="112"/>
        <v>0</v>
      </c>
      <c r="G464" s="38"/>
      <c r="H464" s="50"/>
      <c r="I464" s="39">
        <f t="shared" si="113"/>
        <v>0</v>
      </c>
      <c r="J464" s="40"/>
      <c r="K464" s="41">
        <f t="shared" si="117"/>
        <v>0</v>
      </c>
      <c r="L464" s="41">
        <f t="shared" si="109"/>
        <v>0</v>
      </c>
      <c r="M464" s="50"/>
      <c r="N464" s="51">
        <f>SUMIFS('Shipments data'!G:G,'Shipments data'!E:E,'Supply Planning Data'!D464,'Shipments data'!A:A,'Supply Planning Data'!A464,'Shipments data'!O:O,'Supply Planning Data'!C464,'Shipments data'!F:F,"Shipped")</f>
        <v>0</v>
      </c>
      <c r="O464" s="52">
        <f>SUMIFS('Shipments data'!G:G,'Shipments data'!E:E,'Supply Planning Data'!D464,'Shipments data'!A:A,'Supply Planning Data'!A464,'Shipments data'!O:O,'Supply Planning Data'!C464,'Shipments data'!F:F,"Planned")</f>
        <v>0</v>
      </c>
      <c r="P464" s="51">
        <f>SUMIFS('Shipments data'!G:G,'Shipments data'!E:E,'Supply Planning Data'!D464,'Shipments data'!A:A,'Supply Planning Data'!A464,'Shipments data'!F:F,"Shipped",'Shipments data'!H:H,"&lt;"&amp;'Supply Planning Data'!C479,'Shipments data'!S:S,"&lt;"&amp;'Supply Planning Data'!C479)</f>
        <v>0</v>
      </c>
      <c r="Q464" s="51">
        <f t="shared" si="111"/>
        <v>0</v>
      </c>
      <c r="R464" s="51">
        <f t="shared" si="114"/>
        <v>0</v>
      </c>
      <c r="S464" s="53"/>
      <c r="T464" s="54">
        <f t="shared" si="118"/>
        <v>0</v>
      </c>
      <c r="U464" s="50"/>
      <c r="V464" s="40"/>
      <c r="W464" s="54">
        <f t="shared" si="119"/>
        <v>0</v>
      </c>
      <c r="X464" s="55"/>
      <c r="Y464" s="54">
        <f t="shared" si="115"/>
        <v>0</v>
      </c>
      <c r="Z464" s="53"/>
      <c r="AA464" s="54">
        <f t="shared" si="120"/>
        <v>0</v>
      </c>
      <c r="AB464" s="50"/>
      <c r="AC464" s="40"/>
      <c r="AD464" s="54">
        <f t="shared" si="121"/>
        <v>0</v>
      </c>
      <c r="AE464" s="55"/>
      <c r="AF464" s="79">
        <f t="shared" si="116"/>
        <v>0</v>
      </c>
    </row>
    <row r="465" spans="1:32" hidden="1" x14ac:dyDescent="0.35">
      <c r="A465" s="47" t="str">
        <f>Start!C$9</f>
        <v>Niger (the)</v>
      </c>
      <c r="B465" s="48" t="str">
        <f>VLOOKUP(A465,list!B:C,2,FALSE)</f>
        <v>NER</v>
      </c>
      <c r="C465" s="78">
        <f t="shared" si="110"/>
        <v>45108</v>
      </c>
      <c r="D465" s="36" t="str">
        <f>IF(Start!$B$29="","",Start!$B$29)</f>
        <v/>
      </c>
      <c r="E465" s="36" t="str">
        <f>IFERROR(VLOOKUP(D465,Start!B$15:C$30,2,FALSE),"")</f>
        <v/>
      </c>
      <c r="F465" s="39">
        <f t="shared" si="112"/>
        <v>0</v>
      </c>
      <c r="G465" s="38"/>
      <c r="H465" s="50"/>
      <c r="I465" s="39">
        <f t="shared" si="113"/>
        <v>0</v>
      </c>
      <c r="J465" s="40"/>
      <c r="K465" s="41">
        <f t="shared" si="117"/>
        <v>0</v>
      </c>
      <c r="L465" s="41">
        <f t="shared" si="109"/>
        <v>0</v>
      </c>
      <c r="M465" s="50"/>
      <c r="N465" s="51">
        <f>SUMIFS('Shipments data'!G:G,'Shipments data'!E:E,'Supply Planning Data'!D465,'Shipments data'!A:A,'Supply Planning Data'!A465,'Shipments data'!O:O,'Supply Planning Data'!C465,'Shipments data'!F:F,"Shipped")</f>
        <v>0</v>
      </c>
      <c r="O465" s="52">
        <f>SUMIFS('Shipments data'!G:G,'Shipments data'!E:E,'Supply Planning Data'!D465,'Shipments data'!A:A,'Supply Planning Data'!A465,'Shipments data'!O:O,'Supply Planning Data'!C465,'Shipments data'!F:F,"Planned")</f>
        <v>0</v>
      </c>
      <c r="P465" s="51">
        <f>SUMIFS('Shipments data'!G:G,'Shipments data'!E:E,'Supply Planning Data'!D465,'Shipments data'!A:A,'Supply Planning Data'!A465,'Shipments data'!F:F,"Shipped",'Shipments data'!H:H,"&lt;"&amp;'Supply Planning Data'!C480,'Shipments data'!S:S,"&lt;"&amp;'Supply Planning Data'!C480)</f>
        <v>0</v>
      </c>
      <c r="Q465" s="51">
        <f t="shared" si="111"/>
        <v>0</v>
      </c>
      <c r="R465" s="51">
        <f t="shared" si="114"/>
        <v>0</v>
      </c>
      <c r="S465" s="53"/>
      <c r="T465" s="54">
        <f t="shared" si="118"/>
        <v>0</v>
      </c>
      <c r="U465" s="50"/>
      <c r="V465" s="40"/>
      <c r="W465" s="54">
        <f t="shared" si="119"/>
        <v>0</v>
      </c>
      <c r="X465" s="55"/>
      <c r="Y465" s="54">
        <f t="shared" si="115"/>
        <v>0</v>
      </c>
      <c r="Z465" s="53"/>
      <c r="AA465" s="54">
        <f t="shared" si="120"/>
        <v>0</v>
      </c>
      <c r="AB465" s="50"/>
      <c r="AC465" s="40"/>
      <c r="AD465" s="54">
        <f t="shared" si="121"/>
        <v>0</v>
      </c>
      <c r="AE465" s="55"/>
      <c r="AF465" s="79">
        <f t="shared" si="116"/>
        <v>0</v>
      </c>
    </row>
    <row r="466" spans="1:32" hidden="1" x14ac:dyDescent="0.35">
      <c r="A466" s="47" t="str">
        <f>Start!C$9</f>
        <v>Niger (the)</v>
      </c>
      <c r="B466" s="56" t="str">
        <f>VLOOKUP(A466,list!B:C,2,FALSE)</f>
        <v>NER</v>
      </c>
      <c r="C466" s="78">
        <f t="shared" si="110"/>
        <v>45108</v>
      </c>
      <c r="D466" s="36" t="str">
        <f>IF(Start!$B$30="","",Start!$B$30)</f>
        <v/>
      </c>
      <c r="E466" s="36" t="str">
        <f>IFERROR(VLOOKUP(D466,Start!B$15:C$30,2,FALSE),"")</f>
        <v/>
      </c>
      <c r="F466" s="39">
        <f t="shared" si="112"/>
        <v>0</v>
      </c>
      <c r="G466" s="38"/>
      <c r="H466" s="50"/>
      <c r="I466" s="39">
        <f t="shared" si="113"/>
        <v>0</v>
      </c>
      <c r="J466" s="40"/>
      <c r="K466" s="41">
        <f t="shared" si="117"/>
        <v>0</v>
      </c>
      <c r="L466" s="41">
        <f t="shared" ref="L466:L529" si="122">SUM(I466,K466)</f>
        <v>0</v>
      </c>
      <c r="M466" s="50"/>
      <c r="N466" s="51">
        <f>SUMIFS('Shipments data'!G:G,'Shipments data'!E:E,'Supply Planning Data'!D466,'Shipments data'!A:A,'Supply Planning Data'!A466,'Shipments data'!O:O,'Supply Planning Data'!C466,'Shipments data'!F:F,"Shipped")</f>
        <v>0</v>
      </c>
      <c r="O466" s="52">
        <f>SUMIFS('Shipments data'!G:G,'Shipments data'!E:E,'Supply Planning Data'!D466,'Shipments data'!A:A,'Supply Planning Data'!A466,'Shipments data'!O:O,'Supply Planning Data'!C466,'Shipments data'!F:F,"Planned")</f>
        <v>0</v>
      </c>
      <c r="P466" s="51">
        <f>SUMIFS('Shipments data'!G:G,'Shipments data'!E:E,'Supply Planning Data'!D466,'Shipments data'!A:A,'Supply Planning Data'!A466,'Shipments data'!F:F,"Shipped",'Shipments data'!H:H,"&lt;"&amp;'Supply Planning Data'!C481,'Shipments data'!S:S,"&lt;"&amp;'Supply Planning Data'!C481)</f>
        <v>0</v>
      </c>
      <c r="Q466" s="51">
        <f t="shared" si="111"/>
        <v>0</v>
      </c>
      <c r="R466" s="51">
        <f t="shared" si="114"/>
        <v>0</v>
      </c>
      <c r="S466" s="53"/>
      <c r="T466" s="54">
        <f t="shared" si="118"/>
        <v>0</v>
      </c>
      <c r="U466" s="50"/>
      <c r="V466" s="40"/>
      <c r="W466" s="54">
        <f t="shared" si="119"/>
        <v>0</v>
      </c>
      <c r="X466" s="55"/>
      <c r="Y466" s="54">
        <f t="shared" si="115"/>
        <v>0</v>
      </c>
      <c r="Z466" s="53"/>
      <c r="AA466" s="54">
        <f t="shared" si="120"/>
        <v>0</v>
      </c>
      <c r="AB466" s="50"/>
      <c r="AC466" s="40"/>
      <c r="AD466" s="54">
        <f t="shared" si="121"/>
        <v>0</v>
      </c>
      <c r="AE466" s="55"/>
      <c r="AF466" s="79">
        <f t="shared" si="116"/>
        <v>0</v>
      </c>
    </row>
    <row r="467" spans="1:32" x14ac:dyDescent="0.35">
      <c r="A467" s="58" t="str">
        <f>Start!C$9</f>
        <v>Niger (the)</v>
      </c>
      <c r="B467" s="59" t="str">
        <f>VLOOKUP(A467,list!B:C,2,FALSE)</f>
        <v>NER</v>
      </c>
      <c r="C467" s="60">
        <f t="shared" si="110"/>
        <v>45139</v>
      </c>
      <c r="D467" s="59" t="str">
        <f>IF(Start!$B$16="","",Start!$B$16)</f>
        <v>Pfizer</v>
      </c>
      <c r="E467" s="59" t="str">
        <f>IFERROR(VLOOKUP(D467,Start!B$15:C$30,2,FALSE),"")</f>
        <v>Yes</v>
      </c>
      <c r="F467" s="62">
        <f t="shared" si="112"/>
        <v>0</v>
      </c>
      <c r="G467" s="61">
        <v>191943.42495775101</v>
      </c>
      <c r="H467" s="61">
        <v>21897.670819429099</v>
      </c>
      <c r="I467" s="62">
        <f t="shared" si="113"/>
        <v>213841.0957771801</v>
      </c>
      <c r="J467" s="63"/>
      <c r="K467" s="64">
        <f t="shared" si="117"/>
        <v>0</v>
      </c>
      <c r="L467" s="64">
        <f t="shared" si="122"/>
        <v>213841.0957771801</v>
      </c>
      <c r="M467" s="61"/>
      <c r="N467" s="64">
        <f>SUMIFS('Shipments data'!G:G,'Shipments data'!E:E,'Supply Planning Data'!D467,'Shipments data'!A:A,'Supply Planning Data'!A467,'Shipments data'!O:O,'Supply Planning Data'!C467,'Shipments data'!F:F,"Shipped")</f>
        <v>0</v>
      </c>
      <c r="O467" s="65">
        <f>SUMIFS('Shipments data'!G:G,'Shipments data'!E:E,'Supply Planning Data'!D467,'Shipments data'!A:A,'Supply Planning Data'!A467,'Shipments data'!O:O,'Supply Planning Data'!C467,'Shipments data'!F:F,"Planned")</f>
        <v>0</v>
      </c>
      <c r="P467" s="64">
        <f>SUMIFS('Shipments data'!G:G,'Shipments data'!E:E,'Supply Planning Data'!D467,'Shipments data'!A:A,'Supply Planning Data'!A467,'Shipments data'!F:F,"Shipped",'Shipments data'!H:H,"&lt;"&amp;'Supply Planning Data'!C482,'Shipments data'!S:S,"&lt;"&amp;'Supply Planning Data'!C482)</f>
        <v>0</v>
      </c>
      <c r="Q467" s="64">
        <f t="shared" si="111"/>
        <v>0</v>
      </c>
      <c r="R467" s="64">
        <f t="shared" si="114"/>
        <v>0</v>
      </c>
      <c r="S467" s="66"/>
      <c r="T467" s="62">
        <f t="shared" si="118"/>
        <v>200000</v>
      </c>
      <c r="U467" s="61"/>
      <c r="V467" s="63"/>
      <c r="W467" s="62">
        <f t="shared" si="119"/>
        <v>0</v>
      </c>
      <c r="X467" s="67"/>
      <c r="Y467" s="62">
        <f t="shared" si="115"/>
        <v>200000</v>
      </c>
      <c r="Z467" s="66"/>
      <c r="AA467" s="62">
        <f t="shared" si="120"/>
        <v>200000</v>
      </c>
      <c r="AB467" s="61"/>
      <c r="AC467" s="63"/>
      <c r="AD467" s="62">
        <f t="shared" si="121"/>
        <v>0</v>
      </c>
      <c r="AE467" s="67"/>
      <c r="AF467" s="68">
        <f t="shared" si="116"/>
        <v>200000</v>
      </c>
    </row>
    <row r="468" spans="1:32" x14ac:dyDescent="0.35">
      <c r="A468" s="58" t="str">
        <f>Start!C$9</f>
        <v>Niger (the)</v>
      </c>
      <c r="B468" s="69" t="str">
        <f>VLOOKUP(A468,list!B:C,2,FALSE)</f>
        <v>NER</v>
      </c>
      <c r="C468" s="60">
        <f t="shared" si="110"/>
        <v>45139</v>
      </c>
      <c r="D468" s="69" t="str">
        <f>IF(Start!$B$17="","",Start!$B$17)</f>
        <v>Moderna</v>
      </c>
      <c r="E468" s="69" t="str">
        <f>IFERROR(VLOOKUP(D468,Start!B$15:C$30,2,FALSE),"")</f>
        <v>Yes</v>
      </c>
      <c r="F468" s="62">
        <f t="shared" si="112"/>
        <v>0</v>
      </c>
      <c r="G468" s="61">
        <v>230332.10994930108</v>
      </c>
      <c r="H468" s="61">
        <v>21929.203856136501</v>
      </c>
      <c r="I468" s="62">
        <f t="shared" si="113"/>
        <v>252261.31380543759</v>
      </c>
      <c r="J468" s="63"/>
      <c r="K468" s="64">
        <f t="shared" si="117"/>
        <v>0</v>
      </c>
      <c r="L468" s="64">
        <f t="shared" si="122"/>
        <v>252261.31380543759</v>
      </c>
      <c r="M468" s="71"/>
      <c r="N468" s="70">
        <f>SUMIFS('Shipments data'!G:G,'Shipments data'!E:E,'Supply Planning Data'!D468,'Shipments data'!A:A,'Supply Planning Data'!A468,'Shipments data'!O:O,'Supply Planning Data'!C468,'Shipments data'!F:F,"Shipped")</f>
        <v>0</v>
      </c>
      <c r="O468" s="72">
        <f>SUMIFS('Shipments data'!G:G,'Shipments data'!E:E,'Supply Planning Data'!D468,'Shipments data'!A:A,'Supply Planning Data'!A468,'Shipments data'!O:O,'Supply Planning Data'!C468,'Shipments data'!F:F,"Planned")</f>
        <v>0</v>
      </c>
      <c r="P468" s="70">
        <f>SUMIFS('Shipments data'!G:G,'Shipments data'!E:E,'Supply Planning Data'!D468,'Shipments data'!A:A,'Supply Planning Data'!A468,'Shipments data'!F:F,"Shipped",'Shipments data'!H:H,"&lt;"&amp;'Supply Planning Data'!C483,'Shipments data'!S:S,"&lt;"&amp;'Supply Planning Data'!C483)</f>
        <v>0</v>
      </c>
      <c r="Q468" s="70">
        <f t="shared" si="111"/>
        <v>0</v>
      </c>
      <c r="R468" s="70">
        <f t="shared" si="114"/>
        <v>0</v>
      </c>
      <c r="S468" s="53"/>
      <c r="T468" s="73">
        <f t="shared" si="118"/>
        <v>300000</v>
      </c>
      <c r="U468" s="71"/>
      <c r="V468" s="63"/>
      <c r="W468" s="73">
        <f t="shared" si="119"/>
        <v>0</v>
      </c>
      <c r="X468" s="74"/>
      <c r="Y468" s="73">
        <f t="shared" si="115"/>
        <v>300000</v>
      </c>
      <c r="Z468" s="53"/>
      <c r="AA468" s="73">
        <f t="shared" si="120"/>
        <v>300000</v>
      </c>
      <c r="AB468" s="71"/>
      <c r="AC468" s="63"/>
      <c r="AD468" s="73">
        <f t="shared" si="121"/>
        <v>0</v>
      </c>
      <c r="AE468" s="74"/>
      <c r="AF468" s="75">
        <f t="shared" si="116"/>
        <v>300000</v>
      </c>
    </row>
    <row r="469" spans="1:32" x14ac:dyDescent="0.35">
      <c r="A469" s="58" t="str">
        <f>Start!C$9</f>
        <v>Niger (the)</v>
      </c>
      <c r="B469" s="69" t="str">
        <f>VLOOKUP(A469,list!B:C,2,FALSE)</f>
        <v>NER</v>
      </c>
      <c r="C469" s="60">
        <f t="shared" si="110"/>
        <v>45139</v>
      </c>
      <c r="D469" s="59" t="str">
        <f>IF(Start!$B$18="","",Start!$B$18)</f>
        <v>AstraZeneca</v>
      </c>
      <c r="E469" s="59" t="str">
        <f>IFERROR(VLOOKUP(D469,Start!B$15:C$30,2,FALSE),"")</f>
        <v>Yes</v>
      </c>
      <c r="F469" s="62">
        <f t="shared" si="112"/>
        <v>0</v>
      </c>
      <c r="G469" s="61">
        <v>268720.79494085128</v>
      </c>
      <c r="H469" s="61">
        <v>21960.736892844001</v>
      </c>
      <c r="I469" s="62">
        <f t="shared" si="113"/>
        <v>290681.53183369531</v>
      </c>
      <c r="J469" s="63"/>
      <c r="K469" s="64">
        <f t="shared" si="117"/>
        <v>0</v>
      </c>
      <c r="L469" s="64">
        <f t="shared" si="122"/>
        <v>290681.53183369531</v>
      </c>
      <c r="M469" s="71"/>
      <c r="N469" s="70">
        <f>SUMIFS('Shipments data'!G:G,'Shipments data'!E:E,'Supply Planning Data'!D469,'Shipments data'!A:A,'Supply Planning Data'!A469,'Shipments data'!O:O,'Supply Planning Data'!C469,'Shipments data'!F:F,"Shipped")</f>
        <v>0</v>
      </c>
      <c r="O469" s="72">
        <f>SUMIFS('Shipments data'!G:G,'Shipments data'!E:E,'Supply Planning Data'!D469,'Shipments data'!A:A,'Supply Planning Data'!A469,'Shipments data'!O:O,'Supply Planning Data'!C469,'Shipments data'!F:F,"Planned")</f>
        <v>0</v>
      </c>
      <c r="P469" s="70">
        <f>SUMIFS('Shipments data'!G:G,'Shipments data'!E:E,'Supply Planning Data'!D469,'Shipments data'!A:A,'Supply Planning Data'!A469,'Shipments data'!F:F,"Shipped",'Shipments data'!H:H,"&lt;"&amp;'Supply Planning Data'!C484,'Shipments data'!S:S,"&lt;"&amp;'Supply Planning Data'!C484)</f>
        <v>631600</v>
      </c>
      <c r="Q469" s="70">
        <f t="shared" si="111"/>
        <v>0</v>
      </c>
      <c r="R469" s="70">
        <f t="shared" si="114"/>
        <v>0</v>
      </c>
      <c r="S469" s="53"/>
      <c r="T469" s="73">
        <f t="shared" si="118"/>
        <v>400000</v>
      </c>
      <c r="U469" s="71"/>
      <c r="V469" s="63"/>
      <c r="W469" s="73">
        <f t="shared" si="119"/>
        <v>0</v>
      </c>
      <c r="X469" s="74"/>
      <c r="Y469" s="73">
        <f t="shared" si="115"/>
        <v>400000</v>
      </c>
      <c r="Z469" s="53"/>
      <c r="AA469" s="73">
        <f t="shared" si="120"/>
        <v>400000</v>
      </c>
      <c r="AB469" s="71"/>
      <c r="AC469" s="63"/>
      <c r="AD469" s="73">
        <f t="shared" si="121"/>
        <v>0</v>
      </c>
      <c r="AE469" s="74"/>
      <c r="AF469" s="75">
        <f t="shared" si="116"/>
        <v>400000</v>
      </c>
    </row>
    <row r="470" spans="1:32" x14ac:dyDescent="0.35">
      <c r="A470" s="58" t="str">
        <f>Start!C$9</f>
        <v>Niger (the)</v>
      </c>
      <c r="B470" s="69" t="str">
        <f>VLOOKUP(A470,list!B:C,2,FALSE)</f>
        <v>NER</v>
      </c>
      <c r="C470" s="60">
        <f t="shared" si="110"/>
        <v>45139</v>
      </c>
      <c r="D470" s="69" t="str">
        <f>IF(Start!$B$19="","",Start!$B$19)</f>
        <v>J&amp;J</v>
      </c>
      <c r="E470" s="69" t="str">
        <f>IFERROR(VLOOKUP(D470,Start!B$15:C$30,2,FALSE),"")</f>
        <v>Yes</v>
      </c>
      <c r="F470" s="62">
        <f t="shared" si="112"/>
        <v>0</v>
      </c>
      <c r="G470" s="61">
        <v>268720.79494085128</v>
      </c>
      <c r="H470" s="61">
        <v>21992.269929551399</v>
      </c>
      <c r="I470" s="62">
        <f t="shared" si="113"/>
        <v>290713.06487040268</v>
      </c>
      <c r="J470" s="63"/>
      <c r="K470" s="64">
        <f t="shared" si="117"/>
        <v>0</v>
      </c>
      <c r="L470" s="64">
        <f t="shared" si="122"/>
        <v>290713.06487040268</v>
      </c>
      <c r="M470" s="71"/>
      <c r="N470" s="70">
        <f>SUMIFS('Shipments data'!G:G,'Shipments data'!E:E,'Supply Planning Data'!D470,'Shipments data'!A:A,'Supply Planning Data'!A470,'Shipments data'!O:O,'Supply Planning Data'!C470,'Shipments data'!F:F,"Shipped")</f>
        <v>0</v>
      </c>
      <c r="O470" s="72">
        <f>SUMIFS('Shipments data'!G:G,'Shipments data'!E:E,'Supply Planning Data'!D470,'Shipments data'!A:A,'Supply Planning Data'!A470,'Shipments data'!O:O,'Supply Planning Data'!C470,'Shipments data'!F:F,"Planned")</f>
        <v>0</v>
      </c>
      <c r="P470" s="70">
        <f>SUMIFS('Shipments data'!G:G,'Shipments data'!E:E,'Supply Planning Data'!D470,'Shipments data'!A:A,'Supply Planning Data'!A470,'Shipments data'!F:F,"Shipped",'Shipments data'!H:H,"&lt;"&amp;'Supply Planning Data'!C485,'Shipments data'!S:S,"&lt;"&amp;'Supply Planning Data'!C485)</f>
        <v>302400</v>
      </c>
      <c r="Q470" s="70">
        <f t="shared" si="111"/>
        <v>0</v>
      </c>
      <c r="R470" s="70">
        <f t="shared" si="114"/>
        <v>0</v>
      </c>
      <c r="S470" s="53"/>
      <c r="T470" s="73">
        <f t="shared" si="118"/>
        <v>400000</v>
      </c>
      <c r="U470" s="71"/>
      <c r="V470" s="63"/>
      <c r="W470" s="73">
        <f t="shared" si="119"/>
        <v>0</v>
      </c>
      <c r="X470" s="74"/>
      <c r="Y470" s="73">
        <f t="shared" si="115"/>
        <v>400000</v>
      </c>
      <c r="Z470" s="53"/>
      <c r="AA470" s="73">
        <f t="shared" si="120"/>
        <v>400000</v>
      </c>
      <c r="AB470" s="71"/>
      <c r="AC470" s="63"/>
      <c r="AD470" s="73">
        <f t="shared" si="121"/>
        <v>0</v>
      </c>
      <c r="AE470" s="74"/>
      <c r="AF470" s="75">
        <f t="shared" si="116"/>
        <v>400000</v>
      </c>
    </row>
    <row r="471" spans="1:32" x14ac:dyDescent="0.35">
      <c r="A471" s="58" t="str">
        <f>Start!C$9</f>
        <v>Niger (the)</v>
      </c>
      <c r="B471" s="69" t="str">
        <f>VLOOKUP(A471,list!B:C,2,FALSE)</f>
        <v>NER</v>
      </c>
      <c r="C471" s="60">
        <f t="shared" si="110"/>
        <v>45139</v>
      </c>
      <c r="D471" s="59" t="str">
        <f>IF(Start!$B$20="","",Start!$B$20)</f>
        <v>Sinopharm</v>
      </c>
      <c r="E471" s="59" t="str">
        <f>IFERROR(VLOOKUP(D471,Start!B$15:C$30,2,FALSE),"")</f>
        <v>Yes</v>
      </c>
      <c r="F471" s="62">
        <f t="shared" si="112"/>
        <v>0</v>
      </c>
      <c r="G471" s="61">
        <v>268720.79494085128</v>
      </c>
      <c r="H471" s="61">
        <v>22023.8029662589</v>
      </c>
      <c r="I471" s="62">
        <f t="shared" si="113"/>
        <v>290744.59790711018</v>
      </c>
      <c r="J471" s="63"/>
      <c r="K471" s="64">
        <f t="shared" si="117"/>
        <v>0</v>
      </c>
      <c r="L471" s="64">
        <f t="shared" si="122"/>
        <v>290744.59790711018</v>
      </c>
      <c r="M471" s="71"/>
      <c r="N471" s="70">
        <f>SUMIFS('Shipments data'!G:G,'Shipments data'!E:E,'Supply Planning Data'!D471,'Shipments data'!A:A,'Supply Planning Data'!A471,'Shipments data'!O:O,'Supply Planning Data'!C471,'Shipments data'!F:F,"Shipped")</f>
        <v>0</v>
      </c>
      <c r="O471" s="72">
        <f>SUMIFS('Shipments data'!G:G,'Shipments data'!E:E,'Supply Planning Data'!D471,'Shipments data'!A:A,'Supply Planning Data'!A471,'Shipments data'!O:O,'Supply Planning Data'!C471,'Shipments data'!F:F,"Planned")</f>
        <v>0</v>
      </c>
      <c r="P471" s="70">
        <f>SUMIFS('Shipments data'!G:G,'Shipments data'!E:E,'Supply Planning Data'!D471,'Shipments data'!A:A,'Supply Planning Data'!A471,'Shipments data'!F:F,"Shipped",'Shipments data'!H:H,"&lt;"&amp;'Supply Planning Data'!C486,'Shipments data'!S:S,"&lt;"&amp;'Supply Planning Data'!C486)</f>
        <v>512402</v>
      </c>
      <c r="Q471" s="70">
        <f t="shared" si="111"/>
        <v>0</v>
      </c>
      <c r="R471" s="70">
        <f t="shared" si="114"/>
        <v>0</v>
      </c>
      <c r="S471" s="53"/>
      <c r="T471" s="73">
        <f t="shared" si="118"/>
        <v>400000</v>
      </c>
      <c r="U471" s="71"/>
      <c r="V471" s="63"/>
      <c r="W471" s="73">
        <f t="shared" si="119"/>
        <v>0</v>
      </c>
      <c r="X471" s="74"/>
      <c r="Y471" s="73">
        <f t="shared" si="115"/>
        <v>400000</v>
      </c>
      <c r="Z471" s="53"/>
      <c r="AA471" s="73">
        <f t="shared" si="120"/>
        <v>400000</v>
      </c>
      <c r="AB471" s="71"/>
      <c r="AC471" s="63"/>
      <c r="AD471" s="73">
        <f t="shared" si="121"/>
        <v>0</v>
      </c>
      <c r="AE471" s="74"/>
      <c r="AF471" s="75">
        <f t="shared" si="116"/>
        <v>400000</v>
      </c>
    </row>
    <row r="472" spans="1:32" x14ac:dyDescent="0.35">
      <c r="A472" s="58" t="str">
        <f>Start!C$9</f>
        <v>Niger (the)</v>
      </c>
      <c r="B472" s="69" t="str">
        <f>VLOOKUP(A472,list!B:C,2,FALSE)</f>
        <v>NER</v>
      </c>
      <c r="C472" s="60">
        <f t="shared" si="110"/>
        <v>45139</v>
      </c>
      <c r="D472" s="69" t="str">
        <f>IF(Start!$B$21="","",Start!$B$21)</f>
        <v>Sinovac</v>
      </c>
      <c r="E472" s="69" t="str">
        <f>IFERROR(VLOOKUP(D472,Start!B$15:C$30,2,FALSE),"")</f>
        <v>Yes</v>
      </c>
      <c r="F472" s="62">
        <f t="shared" si="112"/>
        <v>0</v>
      </c>
      <c r="G472" s="61">
        <v>268720.79494085128</v>
      </c>
      <c r="H472" s="61">
        <v>22055.336002966302</v>
      </c>
      <c r="I472" s="62">
        <f t="shared" si="113"/>
        <v>290776.13094381755</v>
      </c>
      <c r="J472" s="63"/>
      <c r="K472" s="64">
        <f t="shared" si="117"/>
        <v>0</v>
      </c>
      <c r="L472" s="64">
        <f t="shared" si="122"/>
        <v>290776.13094381755</v>
      </c>
      <c r="M472" s="71"/>
      <c r="N472" s="70">
        <f>SUMIFS('Shipments data'!G:G,'Shipments data'!E:E,'Supply Planning Data'!D472,'Shipments data'!A:A,'Supply Planning Data'!A472,'Shipments data'!O:O,'Supply Planning Data'!C472,'Shipments data'!F:F,"Shipped")</f>
        <v>0</v>
      </c>
      <c r="O472" s="72">
        <f>SUMIFS('Shipments data'!G:G,'Shipments data'!E:E,'Supply Planning Data'!D472,'Shipments data'!A:A,'Supply Planning Data'!A472,'Shipments data'!O:O,'Supply Planning Data'!C472,'Shipments data'!F:F,"Planned")</f>
        <v>0</v>
      </c>
      <c r="P472" s="70">
        <f>SUMIFS('Shipments data'!G:G,'Shipments data'!E:E,'Supply Planning Data'!D472,'Shipments data'!A:A,'Supply Planning Data'!A472,'Shipments data'!F:F,"Shipped",'Shipments data'!H:H,"&lt;"&amp;'Supply Planning Data'!C487,'Shipments data'!S:S,"&lt;"&amp;'Supply Planning Data'!C487)</f>
        <v>0</v>
      </c>
      <c r="Q472" s="70">
        <f t="shared" si="111"/>
        <v>0</v>
      </c>
      <c r="R472" s="70">
        <f t="shared" si="114"/>
        <v>0</v>
      </c>
      <c r="S472" s="53"/>
      <c r="T472" s="73">
        <f t="shared" si="118"/>
        <v>400000</v>
      </c>
      <c r="U472" s="71"/>
      <c r="V472" s="63"/>
      <c r="W472" s="73">
        <f t="shared" si="119"/>
        <v>0</v>
      </c>
      <c r="X472" s="74"/>
      <c r="Y472" s="73">
        <f t="shared" si="115"/>
        <v>400000</v>
      </c>
      <c r="Z472" s="53"/>
      <c r="AA472" s="73">
        <f t="shared" si="120"/>
        <v>400000</v>
      </c>
      <c r="AB472" s="71"/>
      <c r="AC472" s="63"/>
      <c r="AD472" s="73">
        <f t="shared" si="121"/>
        <v>0</v>
      </c>
      <c r="AE472" s="74"/>
      <c r="AF472" s="75">
        <f t="shared" si="116"/>
        <v>400000</v>
      </c>
    </row>
    <row r="473" spans="1:32" x14ac:dyDescent="0.35">
      <c r="A473" s="58" t="str">
        <f>Start!C$9</f>
        <v>Niger (the)</v>
      </c>
      <c r="B473" s="69" t="str">
        <f>VLOOKUP(A473,list!B:C,2,FALSE)</f>
        <v>NER</v>
      </c>
      <c r="C473" s="60">
        <f t="shared" si="110"/>
        <v>45139</v>
      </c>
      <c r="D473" s="59" t="str">
        <f>IF(Start!$B$22="","",Start!$B$22)</f>
        <v>Sputnik V</v>
      </c>
      <c r="E473" s="59" t="str">
        <f>IFERROR(VLOOKUP(D473,Start!B$15:C$30,2,FALSE),"")</f>
        <v>Yes</v>
      </c>
      <c r="F473" s="62">
        <f t="shared" si="112"/>
        <v>0</v>
      </c>
      <c r="G473" s="61">
        <v>268720.79494085128</v>
      </c>
      <c r="H473" s="61">
        <v>22086.869039673798</v>
      </c>
      <c r="I473" s="62">
        <f t="shared" si="113"/>
        <v>290807.6639805251</v>
      </c>
      <c r="J473" s="63"/>
      <c r="K473" s="64">
        <f t="shared" si="117"/>
        <v>0</v>
      </c>
      <c r="L473" s="64">
        <f t="shared" si="122"/>
        <v>290807.6639805251</v>
      </c>
      <c r="M473" s="71"/>
      <c r="N473" s="70">
        <f>SUMIFS('Shipments data'!G:G,'Shipments data'!E:E,'Supply Planning Data'!D473,'Shipments data'!A:A,'Supply Planning Data'!A473,'Shipments data'!O:O,'Supply Planning Data'!C473,'Shipments data'!F:F,"Shipped")</f>
        <v>0</v>
      </c>
      <c r="O473" s="72">
        <f>SUMIFS('Shipments data'!G:G,'Shipments data'!E:E,'Supply Planning Data'!D473,'Shipments data'!A:A,'Supply Planning Data'!A473,'Shipments data'!O:O,'Supply Planning Data'!C473,'Shipments data'!F:F,"Planned")</f>
        <v>0</v>
      </c>
      <c r="P473" s="70">
        <f>SUMIFS('Shipments data'!G:G,'Shipments data'!E:E,'Supply Planning Data'!D473,'Shipments data'!A:A,'Supply Planning Data'!A473,'Shipments data'!F:F,"Shipped",'Shipments data'!H:H,"&lt;"&amp;'Supply Planning Data'!C488,'Shipments data'!S:S,"&lt;"&amp;'Supply Planning Data'!C488)</f>
        <v>0</v>
      </c>
      <c r="Q473" s="70">
        <f t="shared" si="111"/>
        <v>0</v>
      </c>
      <c r="R473" s="70">
        <f t="shared" si="114"/>
        <v>0</v>
      </c>
      <c r="S473" s="53"/>
      <c r="T473" s="73">
        <f t="shared" si="118"/>
        <v>400000</v>
      </c>
      <c r="U473" s="71"/>
      <c r="V473" s="63"/>
      <c r="W473" s="73">
        <f t="shared" si="119"/>
        <v>0</v>
      </c>
      <c r="X473" s="74"/>
      <c r="Y473" s="73">
        <f t="shared" si="115"/>
        <v>400000</v>
      </c>
      <c r="Z473" s="53"/>
      <c r="AA473" s="73">
        <f t="shared" si="120"/>
        <v>400000</v>
      </c>
      <c r="AB473" s="71"/>
      <c r="AC473" s="63"/>
      <c r="AD473" s="73">
        <f t="shared" si="121"/>
        <v>0</v>
      </c>
      <c r="AE473" s="74"/>
      <c r="AF473" s="75">
        <f t="shared" si="116"/>
        <v>400000</v>
      </c>
    </row>
    <row r="474" spans="1:32" x14ac:dyDescent="0.35">
      <c r="A474" s="58" t="str">
        <f>Start!C$9</f>
        <v>Niger (the)</v>
      </c>
      <c r="B474" s="69" t="str">
        <f>VLOOKUP(A474,list!B:C,2,FALSE)</f>
        <v>NER</v>
      </c>
      <c r="C474" s="60">
        <f t="shared" si="110"/>
        <v>45139</v>
      </c>
      <c r="D474" s="69" t="str">
        <f>IF(Start!$B$23="","",Start!$B$23)</f>
        <v>Sputnik Light</v>
      </c>
      <c r="E474" s="69" t="str">
        <f>IFERROR(VLOOKUP(D474,Start!B$15:C$30,2,FALSE),"")</f>
        <v>Yes</v>
      </c>
      <c r="F474" s="62">
        <f t="shared" si="112"/>
        <v>0</v>
      </c>
      <c r="G474" s="61">
        <v>268720.79494085128</v>
      </c>
      <c r="H474" s="61">
        <v>22118.4020763812</v>
      </c>
      <c r="I474" s="62">
        <f t="shared" si="113"/>
        <v>290839.19701723248</v>
      </c>
      <c r="J474" s="63"/>
      <c r="K474" s="64">
        <f t="shared" si="117"/>
        <v>0</v>
      </c>
      <c r="L474" s="64">
        <f t="shared" si="122"/>
        <v>290839.19701723248</v>
      </c>
      <c r="M474" s="71"/>
      <c r="N474" s="70">
        <f>SUMIFS('Shipments data'!G:G,'Shipments data'!E:E,'Supply Planning Data'!D474,'Shipments data'!A:A,'Supply Planning Data'!A474,'Shipments data'!O:O,'Supply Planning Data'!C474,'Shipments data'!F:F,"Shipped")</f>
        <v>0</v>
      </c>
      <c r="O474" s="72">
        <f>SUMIFS('Shipments data'!G:G,'Shipments data'!E:E,'Supply Planning Data'!D474,'Shipments data'!A:A,'Supply Planning Data'!A474,'Shipments data'!O:O,'Supply Planning Data'!C474,'Shipments data'!F:F,"Planned")</f>
        <v>0</v>
      </c>
      <c r="P474" s="70">
        <f>SUMIFS('Shipments data'!G:G,'Shipments data'!E:E,'Supply Planning Data'!D474,'Shipments data'!A:A,'Supply Planning Data'!A474,'Shipments data'!F:F,"Shipped",'Shipments data'!H:H,"&lt;"&amp;'Supply Planning Data'!C489,'Shipments data'!S:S,"&lt;"&amp;'Supply Planning Data'!C489)</f>
        <v>0</v>
      </c>
      <c r="Q474" s="70">
        <f t="shared" si="111"/>
        <v>0</v>
      </c>
      <c r="R474" s="70">
        <f t="shared" si="114"/>
        <v>0</v>
      </c>
      <c r="S474" s="53"/>
      <c r="T474" s="73">
        <f t="shared" si="118"/>
        <v>400000</v>
      </c>
      <c r="U474" s="71"/>
      <c r="V474" s="63"/>
      <c r="W474" s="73">
        <f t="shared" si="119"/>
        <v>0</v>
      </c>
      <c r="X474" s="74"/>
      <c r="Y474" s="73">
        <f t="shared" si="115"/>
        <v>400000</v>
      </c>
      <c r="Z474" s="53"/>
      <c r="AA474" s="73">
        <f t="shared" si="120"/>
        <v>400000</v>
      </c>
      <c r="AB474" s="71"/>
      <c r="AC474" s="63"/>
      <c r="AD474" s="73">
        <f t="shared" si="121"/>
        <v>0</v>
      </c>
      <c r="AE474" s="74"/>
      <c r="AF474" s="75">
        <f t="shared" si="116"/>
        <v>400000</v>
      </c>
    </row>
    <row r="475" spans="1:32" hidden="1" x14ac:dyDescent="0.35">
      <c r="A475" s="58" t="str">
        <f>Start!C$9</f>
        <v>Niger (the)</v>
      </c>
      <c r="B475" s="69" t="str">
        <f>VLOOKUP(A475,list!B:C,2,FALSE)</f>
        <v>NER</v>
      </c>
      <c r="C475" s="60">
        <f t="shared" si="110"/>
        <v>45139</v>
      </c>
      <c r="D475" s="59" t="str">
        <f>IF(Start!$B$24="","",Start!$B$24)</f>
        <v/>
      </c>
      <c r="E475" s="59" t="str">
        <f>IFERROR(VLOOKUP(D475,Start!B$15:C$30,2,FALSE),"")</f>
        <v/>
      </c>
      <c r="F475" s="62">
        <f t="shared" si="112"/>
        <v>0</v>
      </c>
      <c r="G475" s="61"/>
      <c r="H475" s="61"/>
      <c r="I475" s="62">
        <f t="shared" si="113"/>
        <v>0</v>
      </c>
      <c r="J475" s="63"/>
      <c r="K475" s="64">
        <f t="shared" si="117"/>
        <v>0</v>
      </c>
      <c r="L475" s="64">
        <f t="shared" si="122"/>
        <v>0</v>
      </c>
      <c r="M475" s="71"/>
      <c r="N475" s="70">
        <f>SUMIFS('Shipments data'!G:G,'Shipments data'!E:E,'Supply Planning Data'!D475,'Shipments data'!A:A,'Supply Planning Data'!A475,'Shipments data'!O:O,'Supply Planning Data'!C475,'Shipments data'!F:F,"Shipped")</f>
        <v>0</v>
      </c>
      <c r="O475" s="72">
        <f>SUMIFS('Shipments data'!G:G,'Shipments data'!E:E,'Supply Planning Data'!D475,'Shipments data'!A:A,'Supply Planning Data'!A475,'Shipments data'!O:O,'Supply Planning Data'!C475,'Shipments data'!F:F,"Planned")</f>
        <v>0</v>
      </c>
      <c r="P475" s="70">
        <f>SUMIFS('Shipments data'!G:G,'Shipments data'!E:E,'Supply Planning Data'!D475,'Shipments data'!A:A,'Supply Planning Data'!A475,'Shipments data'!F:F,"Shipped",'Shipments data'!H:H,"&lt;"&amp;'Supply Planning Data'!C490,'Shipments data'!S:S,"&lt;"&amp;'Supply Planning Data'!C490)</f>
        <v>0</v>
      </c>
      <c r="Q475" s="70">
        <f t="shared" si="111"/>
        <v>0</v>
      </c>
      <c r="R475" s="70">
        <f t="shared" si="114"/>
        <v>0</v>
      </c>
      <c r="S475" s="53"/>
      <c r="T475" s="73">
        <f t="shared" si="118"/>
        <v>0</v>
      </c>
      <c r="U475" s="71"/>
      <c r="V475" s="63"/>
      <c r="W475" s="73">
        <f t="shared" si="119"/>
        <v>0</v>
      </c>
      <c r="X475" s="74"/>
      <c r="Y475" s="73">
        <f t="shared" si="115"/>
        <v>0</v>
      </c>
      <c r="Z475" s="53"/>
      <c r="AA475" s="73">
        <f t="shared" si="120"/>
        <v>0</v>
      </c>
      <c r="AB475" s="71"/>
      <c r="AC475" s="63"/>
      <c r="AD475" s="73">
        <f t="shared" si="121"/>
        <v>0</v>
      </c>
      <c r="AE475" s="74"/>
      <c r="AF475" s="75">
        <f t="shared" si="116"/>
        <v>0</v>
      </c>
    </row>
    <row r="476" spans="1:32" hidden="1" x14ac:dyDescent="0.35">
      <c r="A476" s="58" t="str">
        <f>Start!C$9</f>
        <v>Niger (the)</v>
      </c>
      <c r="B476" s="69" t="str">
        <f>VLOOKUP(A476,list!B:C,2,FALSE)</f>
        <v>NER</v>
      </c>
      <c r="C476" s="60">
        <f t="shared" si="110"/>
        <v>45139</v>
      </c>
      <c r="D476" s="69" t="str">
        <f>IF(Start!$B$25="","",Start!$B$25)</f>
        <v/>
      </c>
      <c r="E476" s="69" t="str">
        <f>IFERROR(VLOOKUP(D476,Start!B$15:C$30,2,FALSE),"")</f>
        <v/>
      </c>
      <c r="F476" s="62">
        <f t="shared" si="112"/>
        <v>0</v>
      </c>
      <c r="G476" s="61"/>
      <c r="H476" s="61"/>
      <c r="I476" s="62">
        <f t="shared" si="113"/>
        <v>0</v>
      </c>
      <c r="J476" s="63"/>
      <c r="K476" s="64">
        <f t="shared" si="117"/>
        <v>0</v>
      </c>
      <c r="L476" s="64">
        <f t="shared" si="122"/>
        <v>0</v>
      </c>
      <c r="M476" s="71"/>
      <c r="N476" s="70">
        <f>SUMIFS('Shipments data'!G:G,'Shipments data'!E:E,'Supply Planning Data'!D476,'Shipments data'!A:A,'Supply Planning Data'!A476,'Shipments data'!O:O,'Supply Planning Data'!C476,'Shipments data'!F:F,"Shipped")</f>
        <v>0</v>
      </c>
      <c r="O476" s="72">
        <f>SUMIFS('Shipments data'!G:G,'Shipments data'!E:E,'Supply Planning Data'!D476,'Shipments data'!A:A,'Supply Planning Data'!A476,'Shipments data'!O:O,'Supply Planning Data'!C476,'Shipments data'!F:F,"Planned")</f>
        <v>0</v>
      </c>
      <c r="P476" s="70">
        <f>SUMIFS('Shipments data'!G:G,'Shipments data'!E:E,'Supply Planning Data'!D476,'Shipments data'!A:A,'Supply Planning Data'!A476,'Shipments data'!F:F,"Shipped",'Shipments data'!H:H,"&lt;"&amp;'Supply Planning Data'!C491,'Shipments data'!S:S,"&lt;"&amp;'Supply Planning Data'!C491)</f>
        <v>0</v>
      </c>
      <c r="Q476" s="70">
        <f t="shared" si="111"/>
        <v>0</v>
      </c>
      <c r="R476" s="70">
        <f t="shared" si="114"/>
        <v>0</v>
      </c>
      <c r="S476" s="53"/>
      <c r="T476" s="73">
        <f t="shared" si="118"/>
        <v>0</v>
      </c>
      <c r="U476" s="71"/>
      <c r="V476" s="63"/>
      <c r="W476" s="73">
        <f t="shared" si="119"/>
        <v>0</v>
      </c>
      <c r="X476" s="74"/>
      <c r="Y476" s="73">
        <f t="shared" si="115"/>
        <v>0</v>
      </c>
      <c r="Z476" s="53"/>
      <c r="AA476" s="73">
        <f t="shared" si="120"/>
        <v>0</v>
      </c>
      <c r="AB476" s="71"/>
      <c r="AC476" s="63"/>
      <c r="AD476" s="73">
        <f t="shared" si="121"/>
        <v>0</v>
      </c>
      <c r="AE476" s="74"/>
      <c r="AF476" s="75">
        <f t="shared" si="116"/>
        <v>0</v>
      </c>
    </row>
    <row r="477" spans="1:32" hidden="1" x14ac:dyDescent="0.35">
      <c r="A477" s="58" t="str">
        <f>Start!C$9</f>
        <v>Niger (the)</v>
      </c>
      <c r="B477" s="69" t="str">
        <f>VLOOKUP(A477,list!B:C,2,FALSE)</f>
        <v>NER</v>
      </c>
      <c r="C477" s="60">
        <f t="shared" si="110"/>
        <v>45139</v>
      </c>
      <c r="D477" s="59" t="str">
        <f>IF(Start!$B$26="","",Start!$B$26)</f>
        <v/>
      </c>
      <c r="E477" s="59" t="str">
        <f>IFERROR(VLOOKUP(D477,Start!B$15:C$30,2,FALSE),"")</f>
        <v/>
      </c>
      <c r="F477" s="62">
        <f t="shared" si="112"/>
        <v>0</v>
      </c>
      <c r="G477" s="61"/>
      <c r="H477" s="61"/>
      <c r="I477" s="62">
        <f t="shared" si="113"/>
        <v>0</v>
      </c>
      <c r="J477" s="63"/>
      <c r="K477" s="64">
        <f t="shared" si="117"/>
        <v>0</v>
      </c>
      <c r="L477" s="64">
        <f t="shared" si="122"/>
        <v>0</v>
      </c>
      <c r="M477" s="71"/>
      <c r="N477" s="70">
        <f>SUMIFS('Shipments data'!G:G,'Shipments data'!E:E,'Supply Planning Data'!D477,'Shipments data'!A:A,'Supply Planning Data'!A477,'Shipments data'!O:O,'Supply Planning Data'!C477,'Shipments data'!F:F,"Shipped")</f>
        <v>0</v>
      </c>
      <c r="O477" s="72">
        <f>SUMIFS('Shipments data'!G:G,'Shipments data'!E:E,'Supply Planning Data'!D477,'Shipments data'!A:A,'Supply Planning Data'!A477,'Shipments data'!O:O,'Supply Planning Data'!C477,'Shipments data'!F:F,"Planned")</f>
        <v>0</v>
      </c>
      <c r="P477" s="70">
        <f>SUMIFS('Shipments data'!G:G,'Shipments data'!E:E,'Supply Planning Data'!D477,'Shipments data'!A:A,'Supply Planning Data'!A477,'Shipments data'!F:F,"Shipped",'Shipments data'!H:H,"&lt;"&amp;'Supply Planning Data'!C492,'Shipments data'!S:S,"&lt;"&amp;'Supply Planning Data'!C492)</f>
        <v>0</v>
      </c>
      <c r="Q477" s="70">
        <f t="shared" si="111"/>
        <v>0</v>
      </c>
      <c r="R477" s="70">
        <f t="shared" si="114"/>
        <v>0</v>
      </c>
      <c r="S477" s="53"/>
      <c r="T477" s="73">
        <f t="shared" si="118"/>
        <v>0</v>
      </c>
      <c r="U477" s="71"/>
      <c r="V477" s="63"/>
      <c r="W477" s="73">
        <f t="shared" si="119"/>
        <v>0</v>
      </c>
      <c r="X477" s="74"/>
      <c r="Y477" s="73">
        <f t="shared" si="115"/>
        <v>0</v>
      </c>
      <c r="Z477" s="53"/>
      <c r="AA477" s="73">
        <f t="shared" si="120"/>
        <v>0</v>
      </c>
      <c r="AB477" s="71"/>
      <c r="AC477" s="63"/>
      <c r="AD477" s="73">
        <f t="shared" si="121"/>
        <v>0</v>
      </c>
      <c r="AE477" s="74"/>
      <c r="AF477" s="75">
        <f t="shared" si="116"/>
        <v>0</v>
      </c>
    </row>
    <row r="478" spans="1:32" hidden="1" x14ac:dyDescent="0.35">
      <c r="A478" s="58" t="str">
        <f>Start!C$9</f>
        <v>Niger (the)</v>
      </c>
      <c r="B478" s="69" t="str">
        <f>VLOOKUP(A478,list!B:C,2,FALSE)</f>
        <v>NER</v>
      </c>
      <c r="C478" s="60">
        <f t="shared" si="110"/>
        <v>45139</v>
      </c>
      <c r="D478" s="69" t="str">
        <f>IF(Start!$B$27="","",Start!$B$27)</f>
        <v/>
      </c>
      <c r="E478" s="69" t="str">
        <f>IFERROR(VLOOKUP(D478,Start!B$15:C$30,2,FALSE),"")</f>
        <v/>
      </c>
      <c r="F478" s="62">
        <f t="shared" si="112"/>
        <v>0</v>
      </c>
      <c r="G478" s="61"/>
      <c r="H478" s="61"/>
      <c r="I478" s="62">
        <f t="shared" si="113"/>
        <v>0</v>
      </c>
      <c r="J478" s="63"/>
      <c r="K478" s="64">
        <f t="shared" si="117"/>
        <v>0</v>
      </c>
      <c r="L478" s="64">
        <f t="shared" si="122"/>
        <v>0</v>
      </c>
      <c r="M478" s="71"/>
      <c r="N478" s="70">
        <f>SUMIFS('Shipments data'!G:G,'Shipments data'!E:E,'Supply Planning Data'!D478,'Shipments data'!A:A,'Supply Planning Data'!A478,'Shipments data'!O:O,'Supply Planning Data'!C478,'Shipments data'!F:F,"Shipped")</f>
        <v>0</v>
      </c>
      <c r="O478" s="72">
        <f>SUMIFS('Shipments data'!G:G,'Shipments data'!E:E,'Supply Planning Data'!D478,'Shipments data'!A:A,'Supply Planning Data'!A478,'Shipments data'!O:O,'Supply Planning Data'!C478,'Shipments data'!F:F,"Planned")</f>
        <v>0</v>
      </c>
      <c r="P478" s="70">
        <f>SUMIFS('Shipments data'!G:G,'Shipments data'!E:E,'Supply Planning Data'!D478,'Shipments data'!A:A,'Supply Planning Data'!A478,'Shipments data'!F:F,"Shipped",'Shipments data'!H:H,"&lt;"&amp;'Supply Planning Data'!C493,'Shipments data'!S:S,"&lt;"&amp;'Supply Planning Data'!C493)</f>
        <v>0</v>
      </c>
      <c r="Q478" s="70">
        <f t="shared" si="111"/>
        <v>0</v>
      </c>
      <c r="R478" s="70">
        <f t="shared" si="114"/>
        <v>0</v>
      </c>
      <c r="S478" s="53"/>
      <c r="T478" s="73">
        <f t="shared" si="118"/>
        <v>0</v>
      </c>
      <c r="U478" s="71"/>
      <c r="V478" s="63"/>
      <c r="W478" s="73">
        <f t="shared" si="119"/>
        <v>0</v>
      </c>
      <c r="X478" s="74"/>
      <c r="Y478" s="73">
        <f t="shared" si="115"/>
        <v>0</v>
      </c>
      <c r="Z478" s="53"/>
      <c r="AA478" s="73">
        <f t="shared" si="120"/>
        <v>0</v>
      </c>
      <c r="AB478" s="71"/>
      <c r="AC478" s="63"/>
      <c r="AD478" s="73">
        <f t="shared" si="121"/>
        <v>0</v>
      </c>
      <c r="AE478" s="74"/>
      <c r="AF478" s="75">
        <f t="shared" si="116"/>
        <v>0</v>
      </c>
    </row>
    <row r="479" spans="1:32" hidden="1" x14ac:dyDescent="0.35">
      <c r="A479" s="58" t="str">
        <f>Start!C$9</f>
        <v>Niger (the)</v>
      </c>
      <c r="B479" s="69" t="str">
        <f>VLOOKUP(A479,list!B:C,2,FALSE)</f>
        <v>NER</v>
      </c>
      <c r="C479" s="60">
        <f t="shared" si="110"/>
        <v>45139</v>
      </c>
      <c r="D479" s="59" t="str">
        <f>IF(Start!$B$28="","",Start!$B$28)</f>
        <v/>
      </c>
      <c r="E479" s="59" t="str">
        <f>IFERROR(VLOOKUP(D479,Start!B$15:C$30,2,FALSE),"")</f>
        <v/>
      </c>
      <c r="F479" s="62">
        <f t="shared" si="112"/>
        <v>0</v>
      </c>
      <c r="G479" s="61"/>
      <c r="H479" s="61"/>
      <c r="I479" s="62">
        <f t="shared" si="113"/>
        <v>0</v>
      </c>
      <c r="J479" s="63"/>
      <c r="K479" s="64">
        <f t="shared" si="117"/>
        <v>0</v>
      </c>
      <c r="L479" s="64">
        <f t="shared" si="122"/>
        <v>0</v>
      </c>
      <c r="M479" s="71"/>
      <c r="N479" s="70">
        <f>SUMIFS('Shipments data'!G:G,'Shipments data'!E:E,'Supply Planning Data'!D479,'Shipments data'!A:A,'Supply Planning Data'!A479,'Shipments data'!O:O,'Supply Planning Data'!C479,'Shipments data'!F:F,"Shipped")</f>
        <v>0</v>
      </c>
      <c r="O479" s="72">
        <f>SUMIFS('Shipments data'!G:G,'Shipments data'!E:E,'Supply Planning Data'!D479,'Shipments data'!A:A,'Supply Planning Data'!A479,'Shipments data'!O:O,'Supply Planning Data'!C479,'Shipments data'!F:F,"Planned")</f>
        <v>0</v>
      </c>
      <c r="P479" s="70">
        <f>SUMIFS('Shipments data'!G:G,'Shipments data'!E:E,'Supply Planning Data'!D479,'Shipments data'!A:A,'Supply Planning Data'!A479,'Shipments data'!F:F,"Shipped",'Shipments data'!H:H,"&lt;"&amp;'Supply Planning Data'!C494,'Shipments data'!S:S,"&lt;"&amp;'Supply Planning Data'!C494)</f>
        <v>0</v>
      </c>
      <c r="Q479" s="70">
        <f t="shared" si="111"/>
        <v>0</v>
      </c>
      <c r="R479" s="70">
        <f t="shared" si="114"/>
        <v>0</v>
      </c>
      <c r="S479" s="53"/>
      <c r="T479" s="73">
        <f t="shared" si="118"/>
        <v>0</v>
      </c>
      <c r="U479" s="71"/>
      <c r="V479" s="63"/>
      <c r="W479" s="73">
        <f t="shared" si="119"/>
        <v>0</v>
      </c>
      <c r="X479" s="74"/>
      <c r="Y479" s="73">
        <f t="shared" si="115"/>
        <v>0</v>
      </c>
      <c r="Z479" s="53"/>
      <c r="AA479" s="73">
        <f t="shared" si="120"/>
        <v>0</v>
      </c>
      <c r="AB479" s="71"/>
      <c r="AC479" s="63"/>
      <c r="AD479" s="73">
        <f t="shared" si="121"/>
        <v>0</v>
      </c>
      <c r="AE479" s="74"/>
      <c r="AF479" s="75">
        <f t="shared" si="116"/>
        <v>0</v>
      </c>
    </row>
    <row r="480" spans="1:32" hidden="1" x14ac:dyDescent="0.35">
      <c r="A480" s="58" t="str">
        <f>Start!C$9</f>
        <v>Niger (the)</v>
      </c>
      <c r="B480" s="69" t="str">
        <f>VLOOKUP(A480,list!B:C,2,FALSE)</f>
        <v>NER</v>
      </c>
      <c r="C480" s="60">
        <f t="shared" si="110"/>
        <v>45139</v>
      </c>
      <c r="D480" s="69" t="str">
        <f>IF(Start!$B$29="","",Start!$B$29)</f>
        <v/>
      </c>
      <c r="E480" s="69" t="str">
        <f>IFERROR(VLOOKUP(D480,Start!B$15:C$30,2,FALSE),"")</f>
        <v/>
      </c>
      <c r="F480" s="62">
        <f t="shared" si="112"/>
        <v>0</v>
      </c>
      <c r="G480" s="61"/>
      <c r="H480" s="61"/>
      <c r="I480" s="62">
        <f t="shared" si="113"/>
        <v>0</v>
      </c>
      <c r="J480" s="63"/>
      <c r="K480" s="64">
        <f t="shared" si="117"/>
        <v>0</v>
      </c>
      <c r="L480" s="64">
        <f t="shared" si="122"/>
        <v>0</v>
      </c>
      <c r="M480" s="71"/>
      <c r="N480" s="70">
        <f>SUMIFS('Shipments data'!G:G,'Shipments data'!E:E,'Supply Planning Data'!D480,'Shipments data'!A:A,'Supply Planning Data'!A480,'Shipments data'!O:O,'Supply Planning Data'!C480,'Shipments data'!F:F,"Shipped")</f>
        <v>0</v>
      </c>
      <c r="O480" s="72">
        <f>SUMIFS('Shipments data'!G:G,'Shipments data'!E:E,'Supply Planning Data'!D480,'Shipments data'!A:A,'Supply Planning Data'!A480,'Shipments data'!O:O,'Supply Planning Data'!C480,'Shipments data'!F:F,"Planned")</f>
        <v>0</v>
      </c>
      <c r="P480" s="70">
        <f>SUMIFS('Shipments data'!G:G,'Shipments data'!E:E,'Supply Planning Data'!D480,'Shipments data'!A:A,'Supply Planning Data'!A480,'Shipments data'!F:F,"Shipped",'Shipments data'!H:H,"&lt;"&amp;'Supply Planning Data'!C495,'Shipments data'!S:S,"&lt;"&amp;'Supply Planning Data'!C495)</f>
        <v>0</v>
      </c>
      <c r="Q480" s="70">
        <f t="shared" si="111"/>
        <v>0</v>
      </c>
      <c r="R480" s="70">
        <f t="shared" si="114"/>
        <v>0</v>
      </c>
      <c r="S480" s="53"/>
      <c r="T480" s="73">
        <f t="shared" si="118"/>
        <v>0</v>
      </c>
      <c r="U480" s="71"/>
      <c r="V480" s="63"/>
      <c r="W480" s="73">
        <f t="shared" si="119"/>
        <v>0</v>
      </c>
      <c r="X480" s="74"/>
      <c r="Y480" s="73">
        <f t="shared" si="115"/>
        <v>0</v>
      </c>
      <c r="Z480" s="53"/>
      <c r="AA480" s="73">
        <f t="shared" si="120"/>
        <v>0</v>
      </c>
      <c r="AB480" s="71"/>
      <c r="AC480" s="63"/>
      <c r="AD480" s="73">
        <f t="shared" si="121"/>
        <v>0</v>
      </c>
      <c r="AE480" s="74"/>
      <c r="AF480" s="75">
        <f t="shared" si="116"/>
        <v>0</v>
      </c>
    </row>
    <row r="481" spans="1:32" hidden="1" x14ac:dyDescent="0.35">
      <c r="A481" s="76" t="str">
        <f>Start!C$9</f>
        <v>Niger (the)</v>
      </c>
      <c r="B481" s="77" t="str">
        <f>VLOOKUP(A481,list!B:C,2,FALSE)</f>
        <v>NER</v>
      </c>
      <c r="C481" s="60">
        <f t="shared" ref="C481:C544" si="123">DATE(YEAR(C466),MONTH(C466)+1,1)</f>
        <v>45139</v>
      </c>
      <c r="D481" s="59" t="str">
        <f>IF(Start!$B$30="","",Start!$B$30)</f>
        <v/>
      </c>
      <c r="E481" s="59" t="str">
        <f>IFERROR(VLOOKUP(D481,Start!B$15:C$30,2,FALSE),"")</f>
        <v/>
      </c>
      <c r="F481" s="62">
        <f t="shared" si="112"/>
        <v>0</v>
      </c>
      <c r="G481" s="61"/>
      <c r="H481" s="61"/>
      <c r="I481" s="62">
        <f t="shared" si="113"/>
        <v>0</v>
      </c>
      <c r="J481" s="63"/>
      <c r="K481" s="64">
        <f t="shared" si="117"/>
        <v>0</v>
      </c>
      <c r="L481" s="64">
        <f t="shared" si="122"/>
        <v>0</v>
      </c>
      <c r="M481" s="71"/>
      <c r="N481" s="70">
        <f>SUMIFS('Shipments data'!G:G,'Shipments data'!E:E,'Supply Planning Data'!D481,'Shipments data'!A:A,'Supply Planning Data'!A481,'Shipments data'!O:O,'Supply Planning Data'!C481,'Shipments data'!F:F,"Shipped")</f>
        <v>0</v>
      </c>
      <c r="O481" s="72">
        <f>SUMIFS('Shipments data'!G:G,'Shipments data'!E:E,'Supply Planning Data'!D481,'Shipments data'!A:A,'Supply Planning Data'!A481,'Shipments data'!O:O,'Supply Planning Data'!C481,'Shipments data'!F:F,"Planned")</f>
        <v>0</v>
      </c>
      <c r="P481" s="70">
        <f>SUMIFS('Shipments data'!G:G,'Shipments data'!E:E,'Supply Planning Data'!D481,'Shipments data'!A:A,'Supply Planning Data'!A481,'Shipments data'!F:F,"Shipped",'Shipments data'!H:H,"&lt;"&amp;'Supply Planning Data'!C496,'Shipments data'!S:S,"&lt;"&amp;'Supply Planning Data'!C496)</f>
        <v>0</v>
      </c>
      <c r="Q481" s="70">
        <f t="shared" si="111"/>
        <v>0</v>
      </c>
      <c r="R481" s="70">
        <f t="shared" si="114"/>
        <v>0</v>
      </c>
      <c r="S481" s="53"/>
      <c r="T481" s="73">
        <f t="shared" si="118"/>
        <v>0</v>
      </c>
      <c r="U481" s="71"/>
      <c r="V481" s="63"/>
      <c r="W481" s="73">
        <f t="shared" si="119"/>
        <v>0</v>
      </c>
      <c r="X481" s="74"/>
      <c r="Y481" s="73">
        <f t="shared" si="115"/>
        <v>0</v>
      </c>
      <c r="Z481" s="53"/>
      <c r="AA481" s="73">
        <f t="shared" si="120"/>
        <v>0</v>
      </c>
      <c r="AB481" s="71"/>
      <c r="AC481" s="63"/>
      <c r="AD481" s="73">
        <f t="shared" si="121"/>
        <v>0</v>
      </c>
      <c r="AE481" s="74"/>
      <c r="AF481" s="75">
        <f t="shared" si="116"/>
        <v>0</v>
      </c>
    </row>
    <row r="482" spans="1:32" x14ac:dyDescent="0.35">
      <c r="A482" s="35" t="str">
        <f>Start!C$9</f>
        <v>Niger (the)</v>
      </c>
      <c r="B482" s="36" t="str">
        <f>VLOOKUP(A482,list!B:C,2,FALSE)</f>
        <v>NER</v>
      </c>
      <c r="C482" s="78">
        <f t="shared" si="123"/>
        <v>45170</v>
      </c>
      <c r="D482" s="36" t="str">
        <f>IF(Start!$B$16="","",Start!$B$16)</f>
        <v>Pfizer</v>
      </c>
      <c r="E482" s="36" t="str">
        <f>IFERROR(VLOOKUP(D482,Start!B$15:C$30,2,FALSE),"")</f>
        <v>Yes</v>
      </c>
      <c r="F482" s="39">
        <f t="shared" si="112"/>
        <v>0</v>
      </c>
      <c r="G482" s="38">
        <v>211137.76745352612</v>
      </c>
      <c r="H482" s="38">
        <v>22370.666370040901</v>
      </c>
      <c r="I482" s="39">
        <f t="shared" si="113"/>
        <v>233508.43382356703</v>
      </c>
      <c r="J482" s="40"/>
      <c r="K482" s="41">
        <f t="shared" si="117"/>
        <v>0</v>
      </c>
      <c r="L482" s="41">
        <f t="shared" si="122"/>
        <v>233508.43382356703</v>
      </c>
      <c r="M482" s="38"/>
      <c r="N482" s="41">
        <f>SUMIFS('Shipments data'!G:G,'Shipments data'!E:E,'Supply Planning Data'!D482,'Shipments data'!A:A,'Supply Planning Data'!A482,'Shipments data'!O:O,'Supply Planning Data'!C482,'Shipments data'!F:F,"Shipped")</f>
        <v>0</v>
      </c>
      <c r="O482" s="42">
        <f>SUMIFS('Shipments data'!G:G,'Shipments data'!E:E,'Supply Planning Data'!D482,'Shipments data'!A:A,'Supply Planning Data'!A482,'Shipments data'!O:O,'Supply Planning Data'!C482,'Shipments data'!F:F,"Planned")</f>
        <v>0</v>
      </c>
      <c r="P482" s="41">
        <f>SUMIFS('Shipments data'!G:G,'Shipments data'!E:E,'Supply Planning Data'!D482,'Shipments data'!A:A,'Supply Planning Data'!A482,'Shipments data'!F:F,"Shipped",'Shipments data'!H:H,"&lt;"&amp;'Supply Planning Data'!C497,'Shipments data'!S:S,"&lt;"&amp;'Supply Planning Data'!C497)</f>
        <v>0</v>
      </c>
      <c r="Q482" s="41">
        <f t="shared" ref="Q482:Q545" si="124">IF(P482-P467&lt;0,0,P482-P467)</f>
        <v>0</v>
      </c>
      <c r="R482" s="41">
        <f t="shared" si="114"/>
        <v>0</v>
      </c>
      <c r="S482" s="66"/>
      <c r="T482" s="39">
        <f t="shared" si="118"/>
        <v>200000</v>
      </c>
      <c r="U482" s="38"/>
      <c r="V482" s="40"/>
      <c r="W482" s="39">
        <f t="shared" si="119"/>
        <v>0</v>
      </c>
      <c r="X482" s="44"/>
      <c r="Y482" s="39">
        <f t="shared" si="115"/>
        <v>200000</v>
      </c>
      <c r="Z482" s="66"/>
      <c r="AA482" s="39">
        <f t="shared" si="120"/>
        <v>200000</v>
      </c>
      <c r="AB482" s="38"/>
      <c r="AC482" s="40"/>
      <c r="AD482" s="39">
        <f t="shared" si="121"/>
        <v>0</v>
      </c>
      <c r="AE482" s="44"/>
      <c r="AF482" s="45">
        <f t="shared" si="116"/>
        <v>200000</v>
      </c>
    </row>
    <row r="483" spans="1:32" x14ac:dyDescent="0.35">
      <c r="A483" s="47" t="str">
        <f>Start!C$9</f>
        <v>Niger (the)</v>
      </c>
      <c r="B483" s="48" t="str">
        <f>VLOOKUP(A483,list!B:C,2,FALSE)</f>
        <v>NER</v>
      </c>
      <c r="C483" s="78">
        <f t="shared" si="123"/>
        <v>45170</v>
      </c>
      <c r="D483" s="36" t="str">
        <f>IF(Start!$B$17="","",Start!$B$17)</f>
        <v>Moderna</v>
      </c>
      <c r="E483" s="36" t="str">
        <f>IFERROR(VLOOKUP(D483,Start!B$15:C$30,2,FALSE),"")</f>
        <v>Yes</v>
      </c>
      <c r="F483" s="39">
        <f t="shared" si="112"/>
        <v>0</v>
      </c>
      <c r="G483" s="38">
        <v>253365.32094423121</v>
      </c>
      <c r="H483" s="50">
        <v>22402.199406748299</v>
      </c>
      <c r="I483" s="39">
        <f t="shared" si="113"/>
        <v>275767.52035097952</v>
      </c>
      <c r="J483" s="40"/>
      <c r="K483" s="41">
        <f t="shared" si="117"/>
        <v>0</v>
      </c>
      <c r="L483" s="41">
        <f t="shared" si="122"/>
        <v>275767.52035097952</v>
      </c>
      <c r="M483" s="50"/>
      <c r="N483" s="51">
        <f>SUMIFS('Shipments data'!G:G,'Shipments data'!E:E,'Supply Planning Data'!D483,'Shipments data'!A:A,'Supply Planning Data'!A483,'Shipments data'!O:O,'Supply Planning Data'!C483,'Shipments data'!F:F,"Shipped")</f>
        <v>0</v>
      </c>
      <c r="O483" s="52">
        <f>SUMIFS('Shipments data'!G:G,'Shipments data'!E:E,'Supply Planning Data'!D483,'Shipments data'!A:A,'Supply Planning Data'!A483,'Shipments data'!O:O,'Supply Planning Data'!C483,'Shipments data'!F:F,"Planned")</f>
        <v>0</v>
      </c>
      <c r="P483" s="51">
        <f>SUMIFS('Shipments data'!G:G,'Shipments data'!E:E,'Supply Planning Data'!D483,'Shipments data'!A:A,'Supply Planning Data'!A483,'Shipments data'!F:F,"Shipped",'Shipments data'!H:H,"&lt;"&amp;'Supply Planning Data'!C498,'Shipments data'!S:S,"&lt;"&amp;'Supply Planning Data'!C498)</f>
        <v>0</v>
      </c>
      <c r="Q483" s="51">
        <f t="shared" si="124"/>
        <v>0</v>
      </c>
      <c r="R483" s="51">
        <f t="shared" si="114"/>
        <v>0</v>
      </c>
      <c r="S483" s="53"/>
      <c r="T483" s="54">
        <f t="shared" si="118"/>
        <v>300000</v>
      </c>
      <c r="U483" s="50"/>
      <c r="V483" s="40"/>
      <c r="W483" s="54">
        <f t="shared" si="119"/>
        <v>0</v>
      </c>
      <c r="X483" s="55"/>
      <c r="Y483" s="54">
        <f t="shared" si="115"/>
        <v>300000</v>
      </c>
      <c r="Z483" s="53"/>
      <c r="AA483" s="54">
        <f t="shared" si="120"/>
        <v>300000</v>
      </c>
      <c r="AB483" s="50"/>
      <c r="AC483" s="40"/>
      <c r="AD483" s="54">
        <f t="shared" si="121"/>
        <v>0</v>
      </c>
      <c r="AE483" s="55"/>
      <c r="AF483" s="79">
        <f t="shared" si="116"/>
        <v>300000</v>
      </c>
    </row>
    <row r="484" spans="1:32" x14ac:dyDescent="0.35">
      <c r="A484" s="47" t="str">
        <f>Start!C$9</f>
        <v>Niger (the)</v>
      </c>
      <c r="B484" s="48" t="str">
        <f>VLOOKUP(A484,list!B:C,2,FALSE)</f>
        <v>NER</v>
      </c>
      <c r="C484" s="78">
        <f t="shared" si="123"/>
        <v>45170</v>
      </c>
      <c r="D484" s="36" t="str">
        <f>IF(Start!$B$18="","",Start!$B$18)</f>
        <v>AstraZeneca</v>
      </c>
      <c r="E484" s="36" t="str">
        <f>IFERROR(VLOOKUP(D484,Start!B$15:C$30,2,FALSE),"")</f>
        <v>Yes</v>
      </c>
      <c r="F484" s="39">
        <f t="shared" si="112"/>
        <v>0</v>
      </c>
      <c r="G484" s="38">
        <v>295592.87443493644</v>
      </c>
      <c r="H484" s="50">
        <v>22433.7324434558</v>
      </c>
      <c r="I484" s="39">
        <f t="shared" si="113"/>
        <v>318026.60687839222</v>
      </c>
      <c r="J484" s="40"/>
      <c r="K484" s="41">
        <f t="shared" si="117"/>
        <v>0</v>
      </c>
      <c r="L484" s="41">
        <f t="shared" si="122"/>
        <v>318026.60687839222</v>
      </c>
      <c r="M484" s="50"/>
      <c r="N484" s="51">
        <f>SUMIFS('Shipments data'!G:G,'Shipments data'!E:E,'Supply Planning Data'!D484,'Shipments data'!A:A,'Supply Planning Data'!A484,'Shipments data'!O:O,'Supply Planning Data'!C484,'Shipments data'!F:F,"Shipped")</f>
        <v>0</v>
      </c>
      <c r="O484" s="52">
        <f>SUMIFS('Shipments data'!G:G,'Shipments data'!E:E,'Supply Planning Data'!D484,'Shipments data'!A:A,'Supply Planning Data'!A484,'Shipments data'!O:O,'Supply Planning Data'!C484,'Shipments data'!F:F,"Planned")</f>
        <v>0</v>
      </c>
      <c r="P484" s="51">
        <f>SUMIFS('Shipments data'!G:G,'Shipments data'!E:E,'Supply Planning Data'!D484,'Shipments data'!A:A,'Supply Planning Data'!A484,'Shipments data'!F:F,"Shipped",'Shipments data'!H:H,"&lt;"&amp;'Supply Planning Data'!C499,'Shipments data'!S:S,"&lt;"&amp;'Supply Planning Data'!C499)</f>
        <v>631600</v>
      </c>
      <c r="Q484" s="51">
        <f t="shared" si="124"/>
        <v>0</v>
      </c>
      <c r="R484" s="51">
        <f t="shared" si="114"/>
        <v>0</v>
      </c>
      <c r="S484" s="53"/>
      <c r="T484" s="54">
        <f t="shared" si="118"/>
        <v>400000</v>
      </c>
      <c r="U484" s="50"/>
      <c r="V484" s="40"/>
      <c r="W484" s="54">
        <f t="shared" si="119"/>
        <v>0</v>
      </c>
      <c r="X484" s="55"/>
      <c r="Y484" s="54">
        <f t="shared" si="115"/>
        <v>400000</v>
      </c>
      <c r="Z484" s="53"/>
      <c r="AA484" s="54">
        <f t="shared" si="120"/>
        <v>400000</v>
      </c>
      <c r="AB484" s="50"/>
      <c r="AC484" s="40"/>
      <c r="AD484" s="54">
        <f t="shared" si="121"/>
        <v>0</v>
      </c>
      <c r="AE484" s="55"/>
      <c r="AF484" s="79">
        <f t="shared" si="116"/>
        <v>400000</v>
      </c>
    </row>
    <row r="485" spans="1:32" x14ac:dyDescent="0.35">
      <c r="A485" s="47" t="str">
        <f>Start!C$9</f>
        <v>Niger (the)</v>
      </c>
      <c r="B485" s="48" t="str">
        <f>VLOOKUP(A485,list!B:C,2,FALSE)</f>
        <v>NER</v>
      </c>
      <c r="C485" s="78">
        <f t="shared" si="123"/>
        <v>45170</v>
      </c>
      <c r="D485" s="36" t="str">
        <f>IF(Start!$B$19="","",Start!$B$19)</f>
        <v>J&amp;J</v>
      </c>
      <c r="E485" s="36" t="str">
        <f>IFERROR(VLOOKUP(D485,Start!B$15:C$30,2,FALSE),"")</f>
        <v>Yes</v>
      </c>
      <c r="F485" s="39">
        <f t="shared" si="112"/>
        <v>0</v>
      </c>
      <c r="G485" s="38">
        <v>295592.87443493644</v>
      </c>
      <c r="H485" s="50">
        <v>22465.265480163202</v>
      </c>
      <c r="I485" s="39">
        <f t="shared" si="113"/>
        <v>318058.13991509966</v>
      </c>
      <c r="J485" s="40"/>
      <c r="K485" s="41">
        <f t="shared" si="117"/>
        <v>0</v>
      </c>
      <c r="L485" s="41">
        <f t="shared" si="122"/>
        <v>318058.13991509966</v>
      </c>
      <c r="M485" s="50"/>
      <c r="N485" s="51">
        <f>SUMIFS('Shipments data'!G:G,'Shipments data'!E:E,'Supply Planning Data'!D485,'Shipments data'!A:A,'Supply Planning Data'!A485,'Shipments data'!O:O,'Supply Planning Data'!C485,'Shipments data'!F:F,"Shipped")</f>
        <v>0</v>
      </c>
      <c r="O485" s="52">
        <f>SUMIFS('Shipments data'!G:G,'Shipments data'!E:E,'Supply Planning Data'!D485,'Shipments data'!A:A,'Supply Planning Data'!A485,'Shipments data'!O:O,'Supply Planning Data'!C485,'Shipments data'!F:F,"Planned")</f>
        <v>0</v>
      </c>
      <c r="P485" s="51">
        <f>SUMIFS('Shipments data'!G:G,'Shipments data'!E:E,'Supply Planning Data'!D485,'Shipments data'!A:A,'Supply Planning Data'!A485,'Shipments data'!F:F,"Shipped",'Shipments data'!H:H,"&lt;"&amp;'Supply Planning Data'!C500,'Shipments data'!S:S,"&lt;"&amp;'Supply Planning Data'!C500)</f>
        <v>302400</v>
      </c>
      <c r="Q485" s="51">
        <f t="shared" si="124"/>
        <v>0</v>
      </c>
      <c r="R485" s="51">
        <f t="shared" si="114"/>
        <v>0</v>
      </c>
      <c r="S485" s="53"/>
      <c r="T485" s="54">
        <f t="shared" si="118"/>
        <v>400000</v>
      </c>
      <c r="U485" s="50"/>
      <c r="V485" s="40"/>
      <c r="W485" s="54">
        <f t="shared" si="119"/>
        <v>0</v>
      </c>
      <c r="X485" s="55"/>
      <c r="Y485" s="54">
        <f t="shared" si="115"/>
        <v>400000</v>
      </c>
      <c r="Z485" s="53"/>
      <c r="AA485" s="54">
        <f t="shared" si="120"/>
        <v>400000</v>
      </c>
      <c r="AB485" s="50"/>
      <c r="AC485" s="40"/>
      <c r="AD485" s="54">
        <f t="shared" si="121"/>
        <v>0</v>
      </c>
      <c r="AE485" s="55"/>
      <c r="AF485" s="79">
        <f t="shared" si="116"/>
        <v>400000</v>
      </c>
    </row>
    <row r="486" spans="1:32" x14ac:dyDescent="0.35">
      <c r="A486" s="47" t="str">
        <f>Start!C$9</f>
        <v>Niger (the)</v>
      </c>
      <c r="B486" s="48" t="str">
        <f>VLOOKUP(A486,list!B:C,2,FALSE)</f>
        <v>NER</v>
      </c>
      <c r="C486" s="78">
        <f t="shared" si="123"/>
        <v>45170</v>
      </c>
      <c r="D486" s="36" t="str">
        <f>IF(Start!$B$20="","",Start!$B$20)</f>
        <v>Sinopharm</v>
      </c>
      <c r="E486" s="36" t="str">
        <f>IFERROR(VLOOKUP(D486,Start!B$15:C$30,2,FALSE),"")</f>
        <v>Yes</v>
      </c>
      <c r="F486" s="39">
        <f t="shared" si="112"/>
        <v>0</v>
      </c>
      <c r="G486" s="38">
        <v>295592.87443493644</v>
      </c>
      <c r="H486" s="50">
        <v>22496.798516870698</v>
      </c>
      <c r="I486" s="39">
        <f t="shared" si="113"/>
        <v>318089.67295180715</v>
      </c>
      <c r="J486" s="40"/>
      <c r="K486" s="41">
        <f t="shared" si="117"/>
        <v>0</v>
      </c>
      <c r="L486" s="41">
        <f t="shared" si="122"/>
        <v>318089.67295180715</v>
      </c>
      <c r="M486" s="50"/>
      <c r="N486" s="51">
        <f>SUMIFS('Shipments data'!G:G,'Shipments data'!E:E,'Supply Planning Data'!D486,'Shipments data'!A:A,'Supply Planning Data'!A486,'Shipments data'!O:O,'Supply Planning Data'!C486,'Shipments data'!F:F,"Shipped")</f>
        <v>0</v>
      </c>
      <c r="O486" s="52">
        <f>SUMIFS('Shipments data'!G:G,'Shipments data'!E:E,'Supply Planning Data'!D486,'Shipments data'!A:A,'Supply Planning Data'!A486,'Shipments data'!O:O,'Supply Planning Data'!C486,'Shipments data'!F:F,"Planned")</f>
        <v>0</v>
      </c>
      <c r="P486" s="51">
        <f>SUMIFS('Shipments data'!G:G,'Shipments data'!E:E,'Supply Planning Data'!D486,'Shipments data'!A:A,'Supply Planning Data'!A486,'Shipments data'!F:F,"Shipped",'Shipments data'!H:H,"&lt;"&amp;'Supply Planning Data'!C501,'Shipments data'!S:S,"&lt;"&amp;'Supply Planning Data'!C501)</f>
        <v>512402</v>
      </c>
      <c r="Q486" s="51">
        <f t="shared" si="124"/>
        <v>0</v>
      </c>
      <c r="R486" s="51">
        <f t="shared" si="114"/>
        <v>0</v>
      </c>
      <c r="S486" s="53"/>
      <c r="T486" s="54">
        <f t="shared" si="118"/>
        <v>400000</v>
      </c>
      <c r="U486" s="50"/>
      <c r="V486" s="40"/>
      <c r="W486" s="54">
        <f t="shared" si="119"/>
        <v>0</v>
      </c>
      <c r="X486" s="55"/>
      <c r="Y486" s="54">
        <f t="shared" si="115"/>
        <v>400000</v>
      </c>
      <c r="Z486" s="53"/>
      <c r="AA486" s="54">
        <f t="shared" si="120"/>
        <v>400000</v>
      </c>
      <c r="AB486" s="50"/>
      <c r="AC486" s="40"/>
      <c r="AD486" s="54">
        <f t="shared" si="121"/>
        <v>0</v>
      </c>
      <c r="AE486" s="55"/>
      <c r="AF486" s="79">
        <f t="shared" si="116"/>
        <v>400000</v>
      </c>
    </row>
    <row r="487" spans="1:32" x14ac:dyDescent="0.35">
      <c r="A487" s="47" t="str">
        <f>Start!C$9</f>
        <v>Niger (the)</v>
      </c>
      <c r="B487" s="48" t="str">
        <f>VLOOKUP(A487,list!B:C,2,FALSE)</f>
        <v>NER</v>
      </c>
      <c r="C487" s="78">
        <f t="shared" si="123"/>
        <v>45170</v>
      </c>
      <c r="D487" s="36" t="str">
        <f>IF(Start!$B$21="","",Start!$B$21)</f>
        <v>Sinovac</v>
      </c>
      <c r="E487" s="36" t="str">
        <f>IFERROR(VLOOKUP(D487,Start!B$15:C$30,2,FALSE),"")</f>
        <v>Yes</v>
      </c>
      <c r="F487" s="39">
        <f t="shared" si="112"/>
        <v>0</v>
      </c>
      <c r="G487" s="38">
        <v>295592.87443493644</v>
      </c>
      <c r="H487" s="50">
        <v>22528.3315535781</v>
      </c>
      <c r="I487" s="39">
        <f t="shared" si="113"/>
        <v>318121.20598851453</v>
      </c>
      <c r="J487" s="40"/>
      <c r="K487" s="41">
        <f t="shared" si="117"/>
        <v>0</v>
      </c>
      <c r="L487" s="41">
        <f t="shared" si="122"/>
        <v>318121.20598851453</v>
      </c>
      <c r="M487" s="50"/>
      <c r="N487" s="51">
        <f>SUMIFS('Shipments data'!G:G,'Shipments data'!E:E,'Supply Planning Data'!D487,'Shipments data'!A:A,'Supply Planning Data'!A487,'Shipments data'!O:O,'Supply Planning Data'!C487,'Shipments data'!F:F,"Shipped")</f>
        <v>0</v>
      </c>
      <c r="O487" s="52">
        <f>SUMIFS('Shipments data'!G:G,'Shipments data'!E:E,'Supply Planning Data'!D487,'Shipments data'!A:A,'Supply Planning Data'!A487,'Shipments data'!O:O,'Supply Planning Data'!C487,'Shipments data'!F:F,"Planned")</f>
        <v>0</v>
      </c>
      <c r="P487" s="51">
        <f>SUMIFS('Shipments data'!G:G,'Shipments data'!E:E,'Supply Planning Data'!D487,'Shipments data'!A:A,'Supply Planning Data'!A487,'Shipments data'!F:F,"Shipped",'Shipments data'!H:H,"&lt;"&amp;'Supply Planning Data'!C502,'Shipments data'!S:S,"&lt;"&amp;'Supply Planning Data'!C502)</f>
        <v>0</v>
      </c>
      <c r="Q487" s="51">
        <f t="shared" si="124"/>
        <v>0</v>
      </c>
      <c r="R487" s="51">
        <f t="shared" si="114"/>
        <v>0</v>
      </c>
      <c r="S487" s="53"/>
      <c r="T487" s="54">
        <f t="shared" si="118"/>
        <v>400000</v>
      </c>
      <c r="U487" s="50"/>
      <c r="V487" s="40"/>
      <c r="W487" s="54">
        <f t="shared" si="119"/>
        <v>0</v>
      </c>
      <c r="X487" s="55"/>
      <c r="Y487" s="54">
        <f t="shared" si="115"/>
        <v>400000</v>
      </c>
      <c r="Z487" s="53"/>
      <c r="AA487" s="54">
        <f t="shared" si="120"/>
        <v>400000</v>
      </c>
      <c r="AB487" s="50"/>
      <c r="AC487" s="40"/>
      <c r="AD487" s="54">
        <f t="shared" si="121"/>
        <v>0</v>
      </c>
      <c r="AE487" s="55"/>
      <c r="AF487" s="79">
        <f t="shared" si="116"/>
        <v>400000</v>
      </c>
    </row>
    <row r="488" spans="1:32" x14ac:dyDescent="0.35">
      <c r="A488" s="47" t="str">
        <f>Start!C$9</f>
        <v>Niger (the)</v>
      </c>
      <c r="B488" s="48" t="str">
        <f>VLOOKUP(A488,list!B:C,2,FALSE)</f>
        <v>NER</v>
      </c>
      <c r="C488" s="78">
        <f t="shared" si="123"/>
        <v>45170</v>
      </c>
      <c r="D488" s="36" t="str">
        <f>IF(Start!$B$22="","",Start!$B$22)</f>
        <v>Sputnik V</v>
      </c>
      <c r="E488" s="36" t="str">
        <f>IFERROR(VLOOKUP(D488,Start!B$15:C$30,2,FALSE),"")</f>
        <v>Yes</v>
      </c>
      <c r="F488" s="39">
        <f t="shared" si="112"/>
        <v>0</v>
      </c>
      <c r="G488" s="38">
        <v>295592.87443493644</v>
      </c>
      <c r="H488" s="50">
        <v>22559.864590285601</v>
      </c>
      <c r="I488" s="39">
        <f t="shared" si="113"/>
        <v>318152.73902522202</v>
      </c>
      <c r="J488" s="40"/>
      <c r="K488" s="41">
        <f t="shared" si="117"/>
        <v>0</v>
      </c>
      <c r="L488" s="41">
        <f t="shared" si="122"/>
        <v>318152.73902522202</v>
      </c>
      <c r="M488" s="50"/>
      <c r="N488" s="51">
        <f>SUMIFS('Shipments data'!G:G,'Shipments data'!E:E,'Supply Planning Data'!D488,'Shipments data'!A:A,'Supply Planning Data'!A488,'Shipments data'!O:O,'Supply Planning Data'!C488,'Shipments data'!F:F,"Shipped")</f>
        <v>0</v>
      </c>
      <c r="O488" s="52">
        <f>SUMIFS('Shipments data'!G:G,'Shipments data'!E:E,'Supply Planning Data'!D488,'Shipments data'!A:A,'Supply Planning Data'!A488,'Shipments data'!O:O,'Supply Planning Data'!C488,'Shipments data'!F:F,"Planned")</f>
        <v>0</v>
      </c>
      <c r="P488" s="51">
        <f>SUMIFS('Shipments data'!G:G,'Shipments data'!E:E,'Supply Planning Data'!D488,'Shipments data'!A:A,'Supply Planning Data'!A488,'Shipments data'!F:F,"Shipped",'Shipments data'!H:H,"&lt;"&amp;'Supply Planning Data'!C503,'Shipments data'!S:S,"&lt;"&amp;'Supply Planning Data'!C503)</f>
        <v>0</v>
      </c>
      <c r="Q488" s="51">
        <f t="shared" si="124"/>
        <v>0</v>
      </c>
      <c r="R488" s="51">
        <f t="shared" si="114"/>
        <v>0</v>
      </c>
      <c r="S488" s="53"/>
      <c r="T488" s="54">
        <f t="shared" si="118"/>
        <v>400000</v>
      </c>
      <c r="U488" s="50"/>
      <c r="V488" s="40"/>
      <c r="W488" s="54">
        <f t="shared" si="119"/>
        <v>0</v>
      </c>
      <c r="X488" s="55"/>
      <c r="Y488" s="54">
        <f t="shared" si="115"/>
        <v>400000</v>
      </c>
      <c r="Z488" s="53"/>
      <c r="AA488" s="54">
        <f t="shared" si="120"/>
        <v>400000</v>
      </c>
      <c r="AB488" s="50"/>
      <c r="AC488" s="40"/>
      <c r="AD488" s="54">
        <f t="shared" si="121"/>
        <v>0</v>
      </c>
      <c r="AE488" s="55"/>
      <c r="AF488" s="79">
        <f t="shared" si="116"/>
        <v>400000</v>
      </c>
    </row>
    <row r="489" spans="1:32" x14ac:dyDescent="0.35">
      <c r="A489" s="47" t="str">
        <f>Start!C$9</f>
        <v>Niger (the)</v>
      </c>
      <c r="B489" s="48" t="str">
        <f>VLOOKUP(A489,list!B:C,2,FALSE)</f>
        <v>NER</v>
      </c>
      <c r="C489" s="78">
        <f t="shared" si="123"/>
        <v>45170</v>
      </c>
      <c r="D489" s="36" t="str">
        <f>IF(Start!$B$23="","",Start!$B$23)</f>
        <v>Sputnik Light</v>
      </c>
      <c r="E489" s="36" t="str">
        <f>IFERROR(VLOOKUP(D489,Start!B$15:C$30,2,FALSE),"")</f>
        <v>Yes</v>
      </c>
      <c r="F489" s="39">
        <f t="shared" si="112"/>
        <v>0</v>
      </c>
      <c r="G489" s="38">
        <v>295592.87443493644</v>
      </c>
      <c r="H489" s="50">
        <v>22591.397626992999</v>
      </c>
      <c r="I489" s="39">
        <f t="shared" si="113"/>
        <v>318184.27206192946</v>
      </c>
      <c r="J489" s="40"/>
      <c r="K489" s="41">
        <f t="shared" si="117"/>
        <v>0</v>
      </c>
      <c r="L489" s="41">
        <f t="shared" si="122"/>
        <v>318184.27206192946</v>
      </c>
      <c r="M489" s="50"/>
      <c r="N489" s="51">
        <f>SUMIFS('Shipments data'!G:G,'Shipments data'!E:E,'Supply Planning Data'!D489,'Shipments data'!A:A,'Supply Planning Data'!A489,'Shipments data'!O:O,'Supply Planning Data'!C489,'Shipments data'!F:F,"Shipped")</f>
        <v>0</v>
      </c>
      <c r="O489" s="52">
        <f>SUMIFS('Shipments data'!G:G,'Shipments data'!E:E,'Supply Planning Data'!D489,'Shipments data'!A:A,'Supply Planning Data'!A489,'Shipments data'!O:O,'Supply Planning Data'!C489,'Shipments data'!F:F,"Planned")</f>
        <v>0</v>
      </c>
      <c r="P489" s="51">
        <f>SUMIFS('Shipments data'!G:G,'Shipments data'!E:E,'Supply Planning Data'!D489,'Shipments data'!A:A,'Supply Planning Data'!A489,'Shipments data'!F:F,"Shipped",'Shipments data'!H:H,"&lt;"&amp;'Supply Planning Data'!C504,'Shipments data'!S:S,"&lt;"&amp;'Supply Planning Data'!C504)</f>
        <v>0</v>
      </c>
      <c r="Q489" s="51">
        <f t="shared" si="124"/>
        <v>0</v>
      </c>
      <c r="R489" s="51">
        <f t="shared" si="114"/>
        <v>0</v>
      </c>
      <c r="S489" s="53"/>
      <c r="T489" s="54">
        <f t="shared" si="118"/>
        <v>400000</v>
      </c>
      <c r="U489" s="50"/>
      <c r="V489" s="40"/>
      <c r="W489" s="54">
        <f t="shared" si="119"/>
        <v>0</v>
      </c>
      <c r="X489" s="55"/>
      <c r="Y489" s="54">
        <f t="shared" si="115"/>
        <v>400000</v>
      </c>
      <c r="Z489" s="53"/>
      <c r="AA489" s="54">
        <f t="shared" si="120"/>
        <v>400000</v>
      </c>
      <c r="AB489" s="50"/>
      <c r="AC489" s="40"/>
      <c r="AD489" s="54">
        <f t="shared" si="121"/>
        <v>0</v>
      </c>
      <c r="AE489" s="55"/>
      <c r="AF489" s="79">
        <f t="shared" si="116"/>
        <v>400000</v>
      </c>
    </row>
    <row r="490" spans="1:32" hidden="1" x14ac:dyDescent="0.35">
      <c r="A490" s="47" t="str">
        <f>Start!C$9</f>
        <v>Niger (the)</v>
      </c>
      <c r="B490" s="48" t="str">
        <f>VLOOKUP(A490,list!B:C,2,FALSE)</f>
        <v>NER</v>
      </c>
      <c r="C490" s="78">
        <f t="shared" si="123"/>
        <v>45170</v>
      </c>
      <c r="D490" s="36" t="str">
        <f>IF(Start!$B$24="","",Start!$B$24)</f>
        <v/>
      </c>
      <c r="E490" s="36" t="str">
        <f>IFERROR(VLOOKUP(D490,Start!B$15:C$30,2,FALSE),"")</f>
        <v/>
      </c>
      <c r="F490" s="39">
        <f t="shared" si="112"/>
        <v>0</v>
      </c>
      <c r="G490" s="38"/>
      <c r="H490" s="50"/>
      <c r="I490" s="39">
        <f t="shared" si="113"/>
        <v>0</v>
      </c>
      <c r="J490" s="40"/>
      <c r="K490" s="41">
        <f t="shared" si="117"/>
        <v>0</v>
      </c>
      <c r="L490" s="41">
        <f t="shared" si="122"/>
        <v>0</v>
      </c>
      <c r="M490" s="50"/>
      <c r="N490" s="51">
        <f>SUMIFS('Shipments data'!G:G,'Shipments data'!E:E,'Supply Planning Data'!D490,'Shipments data'!A:A,'Supply Planning Data'!A490,'Shipments data'!O:O,'Supply Planning Data'!C490,'Shipments data'!F:F,"Shipped")</f>
        <v>0</v>
      </c>
      <c r="O490" s="52">
        <f>SUMIFS('Shipments data'!G:G,'Shipments data'!E:E,'Supply Planning Data'!D490,'Shipments data'!A:A,'Supply Planning Data'!A490,'Shipments data'!O:O,'Supply Planning Data'!C490,'Shipments data'!F:F,"Planned")</f>
        <v>0</v>
      </c>
      <c r="P490" s="51">
        <f>SUMIFS('Shipments data'!G:G,'Shipments data'!E:E,'Supply Planning Data'!D490,'Shipments data'!A:A,'Supply Planning Data'!A490,'Shipments data'!F:F,"Shipped",'Shipments data'!H:H,"&lt;"&amp;'Supply Planning Data'!C505,'Shipments data'!S:S,"&lt;"&amp;'Supply Planning Data'!C505)</f>
        <v>0</v>
      </c>
      <c r="Q490" s="51">
        <f t="shared" si="124"/>
        <v>0</v>
      </c>
      <c r="R490" s="51">
        <f t="shared" si="114"/>
        <v>0</v>
      </c>
      <c r="S490" s="53"/>
      <c r="T490" s="54">
        <f t="shared" si="118"/>
        <v>0</v>
      </c>
      <c r="U490" s="50"/>
      <c r="V490" s="40"/>
      <c r="W490" s="54">
        <f t="shared" si="119"/>
        <v>0</v>
      </c>
      <c r="X490" s="55"/>
      <c r="Y490" s="54">
        <f t="shared" si="115"/>
        <v>0</v>
      </c>
      <c r="Z490" s="53"/>
      <c r="AA490" s="54">
        <f t="shared" si="120"/>
        <v>0</v>
      </c>
      <c r="AB490" s="50"/>
      <c r="AC490" s="40"/>
      <c r="AD490" s="54">
        <f t="shared" si="121"/>
        <v>0</v>
      </c>
      <c r="AE490" s="55"/>
      <c r="AF490" s="79">
        <f t="shared" si="116"/>
        <v>0</v>
      </c>
    </row>
    <row r="491" spans="1:32" hidden="1" x14ac:dyDescent="0.35">
      <c r="A491" s="47" t="str">
        <f>Start!C$9</f>
        <v>Niger (the)</v>
      </c>
      <c r="B491" s="48" t="str">
        <f>VLOOKUP(A491,list!B:C,2,FALSE)</f>
        <v>NER</v>
      </c>
      <c r="C491" s="78">
        <f t="shared" si="123"/>
        <v>45170</v>
      </c>
      <c r="D491" s="36" t="str">
        <f>IF(Start!$B$25="","",Start!$B$25)</f>
        <v/>
      </c>
      <c r="E491" s="36" t="str">
        <f>IFERROR(VLOOKUP(D491,Start!B$15:C$30,2,FALSE),"")</f>
        <v/>
      </c>
      <c r="F491" s="39">
        <f t="shared" si="112"/>
        <v>0</v>
      </c>
      <c r="G491" s="38"/>
      <c r="H491" s="50"/>
      <c r="I491" s="39">
        <f t="shared" si="113"/>
        <v>0</v>
      </c>
      <c r="J491" s="40"/>
      <c r="K491" s="41">
        <f t="shared" si="117"/>
        <v>0</v>
      </c>
      <c r="L491" s="41">
        <f t="shared" si="122"/>
        <v>0</v>
      </c>
      <c r="M491" s="50"/>
      <c r="N491" s="51">
        <f>SUMIFS('Shipments data'!G:G,'Shipments data'!E:E,'Supply Planning Data'!D491,'Shipments data'!A:A,'Supply Planning Data'!A491,'Shipments data'!O:O,'Supply Planning Data'!C491,'Shipments data'!F:F,"Shipped")</f>
        <v>0</v>
      </c>
      <c r="O491" s="52">
        <f>SUMIFS('Shipments data'!G:G,'Shipments data'!E:E,'Supply Planning Data'!D491,'Shipments data'!A:A,'Supply Planning Data'!A491,'Shipments data'!O:O,'Supply Planning Data'!C491,'Shipments data'!F:F,"Planned")</f>
        <v>0</v>
      </c>
      <c r="P491" s="51">
        <f>SUMIFS('Shipments data'!G:G,'Shipments data'!E:E,'Supply Planning Data'!D491,'Shipments data'!A:A,'Supply Planning Data'!A491,'Shipments data'!F:F,"Shipped",'Shipments data'!H:H,"&lt;"&amp;'Supply Planning Data'!C506,'Shipments data'!S:S,"&lt;"&amp;'Supply Planning Data'!C506)</f>
        <v>0</v>
      </c>
      <c r="Q491" s="51">
        <f t="shared" si="124"/>
        <v>0</v>
      </c>
      <c r="R491" s="51">
        <f t="shared" si="114"/>
        <v>0</v>
      </c>
      <c r="S491" s="53"/>
      <c r="T491" s="54">
        <f t="shared" si="118"/>
        <v>0</v>
      </c>
      <c r="U491" s="50"/>
      <c r="V491" s="40"/>
      <c r="W491" s="54">
        <f t="shared" si="119"/>
        <v>0</v>
      </c>
      <c r="X491" s="55"/>
      <c r="Y491" s="54">
        <f t="shared" si="115"/>
        <v>0</v>
      </c>
      <c r="Z491" s="53"/>
      <c r="AA491" s="54">
        <f t="shared" si="120"/>
        <v>0</v>
      </c>
      <c r="AB491" s="50"/>
      <c r="AC491" s="40"/>
      <c r="AD491" s="54">
        <f t="shared" si="121"/>
        <v>0</v>
      </c>
      <c r="AE491" s="55"/>
      <c r="AF491" s="79">
        <f t="shared" si="116"/>
        <v>0</v>
      </c>
    </row>
    <row r="492" spans="1:32" hidden="1" x14ac:dyDescent="0.35">
      <c r="A492" s="47" t="str">
        <f>Start!C$9</f>
        <v>Niger (the)</v>
      </c>
      <c r="B492" s="48" t="str">
        <f>VLOOKUP(A492,list!B:C,2,FALSE)</f>
        <v>NER</v>
      </c>
      <c r="C492" s="78">
        <f t="shared" si="123"/>
        <v>45170</v>
      </c>
      <c r="D492" s="36" t="str">
        <f>IF(Start!$B$26="","",Start!$B$26)</f>
        <v/>
      </c>
      <c r="E492" s="36" t="str">
        <f>IFERROR(VLOOKUP(D492,Start!B$15:C$30,2,FALSE),"")</f>
        <v/>
      </c>
      <c r="F492" s="39">
        <f t="shared" si="112"/>
        <v>0</v>
      </c>
      <c r="G492" s="38"/>
      <c r="H492" s="50"/>
      <c r="I492" s="39">
        <f t="shared" si="113"/>
        <v>0</v>
      </c>
      <c r="J492" s="40"/>
      <c r="K492" s="41">
        <f t="shared" si="117"/>
        <v>0</v>
      </c>
      <c r="L492" s="41">
        <f t="shared" si="122"/>
        <v>0</v>
      </c>
      <c r="M492" s="50"/>
      <c r="N492" s="51">
        <f>SUMIFS('Shipments data'!G:G,'Shipments data'!E:E,'Supply Planning Data'!D492,'Shipments data'!A:A,'Supply Planning Data'!A492,'Shipments data'!O:O,'Supply Planning Data'!C492,'Shipments data'!F:F,"Shipped")</f>
        <v>0</v>
      </c>
      <c r="O492" s="52">
        <f>SUMIFS('Shipments data'!G:G,'Shipments data'!E:E,'Supply Planning Data'!D492,'Shipments data'!A:A,'Supply Planning Data'!A492,'Shipments data'!O:O,'Supply Planning Data'!C492,'Shipments data'!F:F,"Planned")</f>
        <v>0</v>
      </c>
      <c r="P492" s="51">
        <f>SUMIFS('Shipments data'!G:G,'Shipments data'!E:E,'Supply Planning Data'!D492,'Shipments data'!A:A,'Supply Planning Data'!A492,'Shipments data'!F:F,"Shipped",'Shipments data'!H:H,"&lt;"&amp;'Supply Planning Data'!C507,'Shipments data'!S:S,"&lt;"&amp;'Supply Planning Data'!C507)</f>
        <v>0</v>
      </c>
      <c r="Q492" s="51">
        <f t="shared" si="124"/>
        <v>0</v>
      </c>
      <c r="R492" s="51">
        <f t="shared" si="114"/>
        <v>0</v>
      </c>
      <c r="S492" s="53"/>
      <c r="T492" s="54">
        <f t="shared" si="118"/>
        <v>0</v>
      </c>
      <c r="U492" s="50"/>
      <c r="V492" s="40"/>
      <c r="W492" s="54">
        <f t="shared" si="119"/>
        <v>0</v>
      </c>
      <c r="X492" s="55"/>
      <c r="Y492" s="54">
        <f t="shared" si="115"/>
        <v>0</v>
      </c>
      <c r="Z492" s="53"/>
      <c r="AA492" s="54">
        <f t="shared" si="120"/>
        <v>0</v>
      </c>
      <c r="AB492" s="50"/>
      <c r="AC492" s="40"/>
      <c r="AD492" s="54">
        <f t="shared" si="121"/>
        <v>0</v>
      </c>
      <c r="AE492" s="55"/>
      <c r="AF492" s="79">
        <f t="shared" si="116"/>
        <v>0</v>
      </c>
    </row>
    <row r="493" spans="1:32" hidden="1" x14ac:dyDescent="0.35">
      <c r="A493" s="47" t="str">
        <f>Start!C$9</f>
        <v>Niger (the)</v>
      </c>
      <c r="B493" s="48" t="str">
        <f>VLOOKUP(A493,list!B:C,2,FALSE)</f>
        <v>NER</v>
      </c>
      <c r="C493" s="78">
        <f t="shared" si="123"/>
        <v>45170</v>
      </c>
      <c r="D493" s="36" t="str">
        <f>IF(Start!$B$27="","",Start!$B$27)</f>
        <v/>
      </c>
      <c r="E493" s="36" t="str">
        <f>IFERROR(VLOOKUP(D493,Start!B$15:C$30,2,FALSE),"")</f>
        <v/>
      </c>
      <c r="F493" s="39">
        <f t="shared" si="112"/>
        <v>0</v>
      </c>
      <c r="G493" s="38"/>
      <c r="H493" s="50"/>
      <c r="I493" s="39">
        <f t="shared" si="113"/>
        <v>0</v>
      </c>
      <c r="J493" s="40"/>
      <c r="K493" s="41">
        <f t="shared" si="117"/>
        <v>0</v>
      </c>
      <c r="L493" s="41">
        <f t="shared" si="122"/>
        <v>0</v>
      </c>
      <c r="M493" s="50"/>
      <c r="N493" s="51">
        <f>SUMIFS('Shipments data'!G:G,'Shipments data'!E:E,'Supply Planning Data'!D493,'Shipments data'!A:A,'Supply Planning Data'!A493,'Shipments data'!O:O,'Supply Planning Data'!C493,'Shipments data'!F:F,"Shipped")</f>
        <v>0</v>
      </c>
      <c r="O493" s="52">
        <f>SUMIFS('Shipments data'!G:G,'Shipments data'!E:E,'Supply Planning Data'!D493,'Shipments data'!A:A,'Supply Planning Data'!A493,'Shipments data'!O:O,'Supply Planning Data'!C493,'Shipments data'!F:F,"Planned")</f>
        <v>0</v>
      </c>
      <c r="P493" s="51">
        <f>SUMIFS('Shipments data'!G:G,'Shipments data'!E:E,'Supply Planning Data'!D493,'Shipments data'!A:A,'Supply Planning Data'!A493,'Shipments data'!F:F,"Shipped",'Shipments data'!H:H,"&lt;"&amp;'Supply Planning Data'!C508,'Shipments data'!S:S,"&lt;"&amp;'Supply Planning Data'!C508)</f>
        <v>0</v>
      </c>
      <c r="Q493" s="51">
        <f t="shared" si="124"/>
        <v>0</v>
      </c>
      <c r="R493" s="51">
        <f t="shared" si="114"/>
        <v>0</v>
      </c>
      <c r="S493" s="53"/>
      <c r="T493" s="54">
        <f t="shared" si="118"/>
        <v>0</v>
      </c>
      <c r="U493" s="50"/>
      <c r="V493" s="40"/>
      <c r="W493" s="54">
        <f t="shared" si="119"/>
        <v>0</v>
      </c>
      <c r="X493" s="55"/>
      <c r="Y493" s="54">
        <f t="shared" si="115"/>
        <v>0</v>
      </c>
      <c r="Z493" s="53"/>
      <c r="AA493" s="54">
        <f t="shared" si="120"/>
        <v>0</v>
      </c>
      <c r="AB493" s="50"/>
      <c r="AC493" s="40"/>
      <c r="AD493" s="54">
        <f t="shared" si="121"/>
        <v>0</v>
      </c>
      <c r="AE493" s="55"/>
      <c r="AF493" s="79">
        <f t="shared" si="116"/>
        <v>0</v>
      </c>
    </row>
    <row r="494" spans="1:32" hidden="1" x14ac:dyDescent="0.35">
      <c r="A494" s="47" t="str">
        <f>Start!C$9</f>
        <v>Niger (the)</v>
      </c>
      <c r="B494" s="48" t="str">
        <f>VLOOKUP(A494,list!B:C,2,FALSE)</f>
        <v>NER</v>
      </c>
      <c r="C494" s="78">
        <f t="shared" si="123"/>
        <v>45170</v>
      </c>
      <c r="D494" s="36" t="str">
        <f>IF(Start!$B$28="","",Start!$B$28)</f>
        <v/>
      </c>
      <c r="E494" s="36" t="str">
        <f>IFERROR(VLOOKUP(D494,Start!B$15:C$30,2,FALSE),"")</f>
        <v/>
      </c>
      <c r="F494" s="39">
        <f t="shared" si="112"/>
        <v>0</v>
      </c>
      <c r="G494" s="38"/>
      <c r="H494" s="50"/>
      <c r="I494" s="39">
        <f t="shared" si="113"/>
        <v>0</v>
      </c>
      <c r="J494" s="40"/>
      <c r="K494" s="41">
        <f t="shared" si="117"/>
        <v>0</v>
      </c>
      <c r="L494" s="41">
        <f t="shared" si="122"/>
        <v>0</v>
      </c>
      <c r="M494" s="50"/>
      <c r="N494" s="51">
        <f>SUMIFS('Shipments data'!G:G,'Shipments data'!E:E,'Supply Planning Data'!D494,'Shipments data'!A:A,'Supply Planning Data'!A494,'Shipments data'!O:O,'Supply Planning Data'!C494,'Shipments data'!F:F,"Shipped")</f>
        <v>0</v>
      </c>
      <c r="O494" s="52">
        <f>SUMIFS('Shipments data'!G:G,'Shipments data'!E:E,'Supply Planning Data'!D494,'Shipments data'!A:A,'Supply Planning Data'!A494,'Shipments data'!O:O,'Supply Planning Data'!C494,'Shipments data'!F:F,"Planned")</f>
        <v>0</v>
      </c>
      <c r="P494" s="51">
        <f>SUMIFS('Shipments data'!G:G,'Shipments data'!E:E,'Supply Planning Data'!D494,'Shipments data'!A:A,'Supply Planning Data'!A494,'Shipments data'!F:F,"Shipped",'Shipments data'!H:H,"&lt;"&amp;'Supply Planning Data'!C509,'Shipments data'!S:S,"&lt;"&amp;'Supply Planning Data'!C509)</f>
        <v>0</v>
      </c>
      <c r="Q494" s="51">
        <f t="shared" si="124"/>
        <v>0</v>
      </c>
      <c r="R494" s="51">
        <f t="shared" si="114"/>
        <v>0</v>
      </c>
      <c r="S494" s="53"/>
      <c r="T494" s="54">
        <f t="shared" si="118"/>
        <v>0</v>
      </c>
      <c r="U494" s="50"/>
      <c r="V494" s="40"/>
      <c r="W494" s="54">
        <f t="shared" si="119"/>
        <v>0</v>
      </c>
      <c r="X494" s="55"/>
      <c r="Y494" s="54">
        <f t="shared" si="115"/>
        <v>0</v>
      </c>
      <c r="Z494" s="53"/>
      <c r="AA494" s="54">
        <f t="shared" si="120"/>
        <v>0</v>
      </c>
      <c r="AB494" s="50"/>
      <c r="AC494" s="40"/>
      <c r="AD494" s="54">
        <f t="shared" si="121"/>
        <v>0</v>
      </c>
      <c r="AE494" s="55"/>
      <c r="AF494" s="79">
        <f t="shared" si="116"/>
        <v>0</v>
      </c>
    </row>
    <row r="495" spans="1:32" hidden="1" x14ac:dyDescent="0.35">
      <c r="A495" s="47" t="str">
        <f>Start!C$9</f>
        <v>Niger (the)</v>
      </c>
      <c r="B495" s="48" t="str">
        <f>VLOOKUP(A495,list!B:C,2,FALSE)</f>
        <v>NER</v>
      </c>
      <c r="C495" s="78">
        <f t="shared" si="123"/>
        <v>45170</v>
      </c>
      <c r="D495" s="36" t="str">
        <f>IF(Start!$B$29="","",Start!$B$29)</f>
        <v/>
      </c>
      <c r="E495" s="36" t="str">
        <f>IFERROR(VLOOKUP(D495,Start!B$15:C$30,2,FALSE),"")</f>
        <v/>
      </c>
      <c r="F495" s="39">
        <f t="shared" ref="F495:F558" si="125">R480</f>
        <v>0</v>
      </c>
      <c r="G495" s="38"/>
      <c r="H495" s="50"/>
      <c r="I495" s="39">
        <f t="shared" ref="I495:I558" si="126">SUM(G495:H495)</f>
        <v>0</v>
      </c>
      <c r="J495" s="40"/>
      <c r="K495" s="41">
        <f t="shared" si="117"/>
        <v>0</v>
      </c>
      <c r="L495" s="41">
        <f t="shared" si="122"/>
        <v>0</v>
      </c>
      <c r="M495" s="50"/>
      <c r="N495" s="51">
        <f>SUMIFS('Shipments data'!G:G,'Shipments data'!E:E,'Supply Planning Data'!D495,'Shipments data'!A:A,'Supply Planning Data'!A495,'Shipments data'!O:O,'Supply Planning Data'!C495,'Shipments data'!F:F,"Shipped")</f>
        <v>0</v>
      </c>
      <c r="O495" s="52">
        <f>SUMIFS('Shipments data'!G:G,'Shipments data'!E:E,'Supply Planning Data'!D495,'Shipments data'!A:A,'Supply Planning Data'!A495,'Shipments data'!O:O,'Supply Planning Data'!C495,'Shipments data'!F:F,"Planned")</f>
        <v>0</v>
      </c>
      <c r="P495" s="51">
        <f>SUMIFS('Shipments data'!G:G,'Shipments data'!E:E,'Supply Planning Data'!D495,'Shipments data'!A:A,'Supply Planning Data'!A495,'Shipments data'!F:F,"Shipped",'Shipments data'!H:H,"&lt;"&amp;'Supply Planning Data'!C510,'Shipments data'!S:S,"&lt;"&amp;'Supply Planning Data'!C510)</f>
        <v>0</v>
      </c>
      <c r="Q495" s="51">
        <f t="shared" si="124"/>
        <v>0</v>
      </c>
      <c r="R495" s="51">
        <f t="shared" ref="R495:R558" si="127">IF(F495-L495+M495+N495-Q495&lt;0,0,F495-L495+M495+N495-Q495)</f>
        <v>0</v>
      </c>
      <c r="S495" s="53"/>
      <c r="T495" s="54">
        <f t="shared" si="118"/>
        <v>0</v>
      </c>
      <c r="U495" s="50"/>
      <c r="V495" s="40"/>
      <c r="W495" s="54">
        <f t="shared" si="119"/>
        <v>0</v>
      </c>
      <c r="X495" s="55"/>
      <c r="Y495" s="54">
        <f t="shared" ref="Y495:Y558" si="128">IF($T495+$X495-$W495&lt;0,0,$T495+$X495-$W495)</f>
        <v>0</v>
      </c>
      <c r="Z495" s="53"/>
      <c r="AA495" s="54">
        <f t="shared" si="120"/>
        <v>0</v>
      </c>
      <c r="AB495" s="50"/>
      <c r="AC495" s="40"/>
      <c r="AD495" s="54">
        <f t="shared" si="121"/>
        <v>0</v>
      </c>
      <c r="AE495" s="55"/>
      <c r="AF495" s="79">
        <f t="shared" ref="AF495:AF558" si="129">IF($T495+$X495-$W495&lt;0,0,$T495+$X495-$W495)</f>
        <v>0</v>
      </c>
    </row>
    <row r="496" spans="1:32" hidden="1" x14ac:dyDescent="0.35">
      <c r="A496" s="47" t="str">
        <f>Start!C$9</f>
        <v>Niger (the)</v>
      </c>
      <c r="B496" s="56" t="str">
        <f>VLOOKUP(A496,list!B:C,2,FALSE)</f>
        <v>NER</v>
      </c>
      <c r="C496" s="78">
        <f t="shared" si="123"/>
        <v>45170</v>
      </c>
      <c r="D496" s="36" t="str">
        <f>IF(Start!$B$30="","",Start!$B$30)</f>
        <v/>
      </c>
      <c r="E496" s="36" t="str">
        <f>IFERROR(VLOOKUP(D496,Start!B$15:C$30,2,FALSE),"")</f>
        <v/>
      </c>
      <c r="F496" s="39">
        <f t="shared" si="125"/>
        <v>0</v>
      </c>
      <c r="G496" s="38"/>
      <c r="H496" s="50"/>
      <c r="I496" s="39">
        <f t="shared" si="126"/>
        <v>0</v>
      </c>
      <c r="J496" s="40"/>
      <c r="K496" s="41">
        <f t="shared" si="117"/>
        <v>0</v>
      </c>
      <c r="L496" s="41">
        <f t="shared" si="122"/>
        <v>0</v>
      </c>
      <c r="M496" s="50"/>
      <c r="N496" s="51">
        <f>SUMIFS('Shipments data'!G:G,'Shipments data'!E:E,'Supply Planning Data'!D496,'Shipments data'!A:A,'Supply Planning Data'!A496,'Shipments data'!O:O,'Supply Planning Data'!C496,'Shipments data'!F:F,"Shipped")</f>
        <v>0</v>
      </c>
      <c r="O496" s="52">
        <f>SUMIFS('Shipments data'!G:G,'Shipments data'!E:E,'Supply Planning Data'!D496,'Shipments data'!A:A,'Supply Planning Data'!A496,'Shipments data'!O:O,'Supply Planning Data'!C496,'Shipments data'!F:F,"Planned")</f>
        <v>0</v>
      </c>
      <c r="P496" s="51">
        <f>SUMIFS('Shipments data'!G:G,'Shipments data'!E:E,'Supply Planning Data'!D496,'Shipments data'!A:A,'Supply Planning Data'!A496,'Shipments data'!F:F,"Shipped",'Shipments data'!H:H,"&lt;"&amp;'Supply Planning Data'!C511,'Shipments data'!S:S,"&lt;"&amp;'Supply Planning Data'!C511)</f>
        <v>0</v>
      </c>
      <c r="Q496" s="51">
        <f t="shared" si="124"/>
        <v>0</v>
      </c>
      <c r="R496" s="51">
        <f t="shared" si="127"/>
        <v>0</v>
      </c>
      <c r="S496" s="53"/>
      <c r="T496" s="54">
        <f t="shared" si="118"/>
        <v>0</v>
      </c>
      <c r="U496" s="50"/>
      <c r="V496" s="40"/>
      <c r="W496" s="54">
        <f t="shared" si="119"/>
        <v>0</v>
      </c>
      <c r="X496" s="55"/>
      <c r="Y496" s="54">
        <f t="shared" si="128"/>
        <v>0</v>
      </c>
      <c r="Z496" s="53"/>
      <c r="AA496" s="54">
        <f t="shared" si="120"/>
        <v>0</v>
      </c>
      <c r="AB496" s="50"/>
      <c r="AC496" s="40"/>
      <c r="AD496" s="54">
        <f t="shared" si="121"/>
        <v>0</v>
      </c>
      <c r="AE496" s="55"/>
      <c r="AF496" s="79">
        <f t="shared" si="129"/>
        <v>0</v>
      </c>
    </row>
    <row r="497" spans="1:32" x14ac:dyDescent="0.35">
      <c r="A497" s="58" t="str">
        <f>Start!C$9</f>
        <v>Niger (the)</v>
      </c>
      <c r="B497" s="59" t="str">
        <f>VLOOKUP(A497,list!B:C,2,FALSE)</f>
        <v>NER</v>
      </c>
      <c r="C497" s="60">
        <f t="shared" si="123"/>
        <v>45200</v>
      </c>
      <c r="D497" s="59" t="str">
        <f>IF(Start!$B$16="","",Start!$B$16)</f>
        <v>Pfizer</v>
      </c>
      <c r="E497" s="59" t="str">
        <f>IFERROR(VLOOKUP(D497,Start!B$15:C$30,2,FALSE),"")</f>
        <v>Yes</v>
      </c>
      <c r="F497" s="62">
        <f t="shared" si="125"/>
        <v>0</v>
      </c>
      <c r="G497" s="61">
        <v>232251.54419887875</v>
      </c>
      <c r="H497" s="61">
        <v>22843.661920652601</v>
      </c>
      <c r="I497" s="62">
        <f t="shared" si="126"/>
        <v>255095.20611953136</v>
      </c>
      <c r="J497" s="63"/>
      <c r="K497" s="64">
        <f t="shared" si="117"/>
        <v>0</v>
      </c>
      <c r="L497" s="64">
        <f t="shared" si="122"/>
        <v>255095.20611953136</v>
      </c>
      <c r="M497" s="61"/>
      <c r="N497" s="64">
        <f>SUMIFS('Shipments data'!G:G,'Shipments data'!E:E,'Supply Planning Data'!D497,'Shipments data'!A:A,'Supply Planning Data'!A497,'Shipments data'!O:O,'Supply Planning Data'!C497,'Shipments data'!F:F,"Shipped")</f>
        <v>0</v>
      </c>
      <c r="O497" s="65">
        <f>SUMIFS('Shipments data'!G:G,'Shipments data'!E:E,'Supply Planning Data'!D497,'Shipments data'!A:A,'Supply Planning Data'!A497,'Shipments data'!O:O,'Supply Planning Data'!C497,'Shipments data'!F:F,"Planned")</f>
        <v>0</v>
      </c>
      <c r="P497" s="64">
        <f>SUMIFS('Shipments data'!G:G,'Shipments data'!E:E,'Supply Planning Data'!D497,'Shipments data'!A:A,'Supply Planning Data'!A497,'Shipments data'!F:F,"Shipped",'Shipments data'!H:H,"&lt;"&amp;'Supply Planning Data'!C512,'Shipments data'!S:S,"&lt;"&amp;'Supply Planning Data'!C512)</f>
        <v>0</v>
      </c>
      <c r="Q497" s="64">
        <f t="shared" si="124"/>
        <v>0</v>
      </c>
      <c r="R497" s="64">
        <f t="shared" si="127"/>
        <v>0</v>
      </c>
      <c r="S497" s="66"/>
      <c r="T497" s="62">
        <f t="shared" si="118"/>
        <v>200000</v>
      </c>
      <c r="U497" s="61"/>
      <c r="V497" s="63"/>
      <c r="W497" s="62">
        <f t="shared" si="119"/>
        <v>0</v>
      </c>
      <c r="X497" s="67"/>
      <c r="Y497" s="62">
        <f t="shared" si="128"/>
        <v>200000</v>
      </c>
      <c r="Z497" s="66"/>
      <c r="AA497" s="62">
        <f t="shared" si="120"/>
        <v>200000</v>
      </c>
      <c r="AB497" s="61"/>
      <c r="AC497" s="63"/>
      <c r="AD497" s="62">
        <f t="shared" si="121"/>
        <v>0</v>
      </c>
      <c r="AE497" s="67"/>
      <c r="AF497" s="68">
        <f t="shared" si="129"/>
        <v>200000</v>
      </c>
    </row>
    <row r="498" spans="1:32" x14ac:dyDescent="0.35">
      <c r="A498" s="58" t="str">
        <f>Start!C$9</f>
        <v>Niger (the)</v>
      </c>
      <c r="B498" s="69" t="str">
        <f>VLOOKUP(A498,list!B:C,2,FALSE)</f>
        <v>NER</v>
      </c>
      <c r="C498" s="60">
        <f t="shared" si="123"/>
        <v>45200</v>
      </c>
      <c r="D498" s="69" t="str">
        <f>IF(Start!$B$17="","",Start!$B$17)</f>
        <v>Moderna</v>
      </c>
      <c r="E498" s="69" t="str">
        <f>IFERROR(VLOOKUP(D498,Start!B$15:C$30,2,FALSE),"")</f>
        <v>Yes</v>
      </c>
      <c r="F498" s="62">
        <f t="shared" si="125"/>
        <v>0</v>
      </c>
      <c r="G498" s="61">
        <v>278701.85303865437</v>
      </c>
      <c r="H498" s="61">
        <v>22875.194957360101</v>
      </c>
      <c r="I498" s="62">
        <f t="shared" si="126"/>
        <v>301577.04799601447</v>
      </c>
      <c r="J498" s="63"/>
      <c r="K498" s="64">
        <f t="shared" si="117"/>
        <v>0</v>
      </c>
      <c r="L498" s="64">
        <f t="shared" si="122"/>
        <v>301577.04799601447</v>
      </c>
      <c r="M498" s="71"/>
      <c r="N498" s="70">
        <f>SUMIFS('Shipments data'!G:G,'Shipments data'!E:E,'Supply Planning Data'!D498,'Shipments data'!A:A,'Supply Planning Data'!A498,'Shipments data'!O:O,'Supply Planning Data'!C498,'Shipments data'!F:F,"Shipped")</f>
        <v>0</v>
      </c>
      <c r="O498" s="72">
        <f>SUMIFS('Shipments data'!G:G,'Shipments data'!E:E,'Supply Planning Data'!D498,'Shipments data'!A:A,'Supply Planning Data'!A498,'Shipments data'!O:O,'Supply Planning Data'!C498,'Shipments data'!F:F,"Planned")</f>
        <v>0</v>
      </c>
      <c r="P498" s="70">
        <f>SUMIFS('Shipments data'!G:G,'Shipments data'!E:E,'Supply Planning Data'!D498,'Shipments data'!A:A,'Supply Planning Data'!A498,'Shipments data'!F:F,"Shipped",'Shipments data'!H:H,"&lt;"&amp;'Supply Planning Data'!C513,'Shipments data'!S:S,"&lt;"&amp;'Supply Planning Data'!C513)</f>
        <v>0</v>
      </c>
      <c r="Q498" s="70">
        <f t="shared" si="124"/>
        <v>0</v>
      </c>
      <c r="R498" s="70">
        <f t="shared" si="127"/>
        <v>0</v>
      </c>
      <c r="S498" s="53"/>
      <c r="T498" s="73">
        <f t="shared" si="118"/>
        <v>300000</v>
      </c>
      <c r="U498" s="71"/>
      <c r="V498" s="63"/>
      <c r="W498" s="73">
        <f t="shared" si="119"/>
        <v>0</v>
      </c>
      <c r="X498" s="74"/>
      <c r="Y498" s="73">
        <f t="shared" si="128"/>
        <v>300000</v>
      </c>
      <c r="Z498" s="53"/>
      <c r="AA498" s="73">
        <f t="shared" si="120"/>
        <v>300000</v>
      </c>
      <c r="AB498" s="71"/>
      <c r="AC498" s="63"/>
      <c r="AD498" s="73">
        <f t="shared" si="121"/>
        <v>0</v>
      </c>
      <c r="AE498" s="74"/>
      <c r="AF498" s="75">
        <f t="shared" si="129"/>
        <v>300000</v>
      </c>
    </row>
    <row r="499" spans="1:32" x14ac:dyDescent="0.35">
      <c r="A499" s="58" t="str">
        <f>Start!C$9</f>
        <v>Niger (the)</v>
      </c>
      <c r="B499" s="69" t="str">
        <f>VLOOKUP(A499,list!B:C,2,FALSE)</f>
        <v>NER</v>
      </c>
      <c r="C499" s="60">
        <f t="shared" si="123"/>
        <v>45200</v>
      </c>
      <c r="D499" s="59" t="str">
        <f>IF(Start!$B$18="","",Start!$B$18)</f>
        <v>AstraZeneca</v>
      </c>
      <c r="E499" s="59" t="str">
        <f>IFERROR(VLOOKUP(D499,Start!B$15:C$30,2,FALSE),"")</f>
        <v>Yes</v>
      </c>
      <c r="F499" s="62">
        <f t="shared" si="125"/>
        <v>0</v>
      </c>
      <c r="G499" s="61">
        <v>325152.16187843011</v>
      </c>
      <c r="H499" s="61">
        <v>22906.727994067602</v>
      </c>
      <c r="I499" s="62">
        <f t="shared" si="126"/>
        <v>348058.8898724977</v>
      </c>
      <c r="J499" s="63"/>
      <c r="K499" s="64">
        <f t="shared" si="117"/>
        <v>0</v>
      </c>
      <c r="L499" s="64">
        <f t="shared" si="122"/>
        <v>348058.8898724977</v>
      </c>
      <c r="M499" s="71"/>
      <c r="N499" s="70">
        <f>SUMIFS('Shipments data'!G:G,'Shipments data'!E:E,'Supply Planning Data'!D499,'Shipments data'!A:A,'Supply Planning Data'!A499,'Shipments data'!O:O,'Supply Planning Data'!C499,'Shipments data'!F:F,"Shipped")</f>
        <v>0</v>
      </c>
      <c r="O499" s="72">
        <f>SUMIFS('Shipments data'!G:G,'Shipments data'!E:E,'Supply Planning Data'!D499,'Shipments data'!A:A,'Supply Planning Data'!A499,'Shipments data'!O:O,'Supply Planning Data'!C499,'Shipments data'!F:F,"Planned")</f>
        <v>0</v>
      </c>
      <c r="P499" s="70">
        <f>SUMIFS('Shipments data'!G:G,'Shipments data'!E:E,'Supply Planning Data'!D499,'Shipments data'!A:A,'Supply Planning Data'!A499,'Shipments data'!F:F,"Shipped",'Shipments data'!H:H,"&lt;"&amp;'Supply Planning Data'!C514,'Shipments data'!S:S,"&lt;"&amp;'Supply Planning Data'!C514)</f>
        <v>631600</v>
      </c>
      <c r="Q499" s="70">
        <f t="shared" si="124"/>
        <v>0</v>
      </c>
      <c r="R499" s="70">
        <f t="shared" si="127"/>
        <v>0</v>
      </c>
      <c r="S499" s="53"/>
      <c r="T499" s="73">
        <f t="shared" si="118"/>
        <v>400000</v>
      </c>
      <c r="U499" s="71"/>
      <c r="V499" s="63"/>
      <c r="W499" s="73">
        <f t="shared" si="119"/>
        <v>0</v>
      </c>
      <c r="X499" s="74"/>
      <c r="Y499" s="73">
        <f t="shared" si="128"/>
        <v>400000</v>
      </c>
      <c r="Z499" s="53"/>
      <c r="AA499" s="73">
        <f t="shared" si="120"/>
        <v>400000</v>
      </c>
      <c r="AB499" s="71"/>
      <c r="AC499" s="63"/>
      <c r="AD499" s="73">
        <f t="shared" si="121"/>
        <v>0</v>
      </c>
      <c r="AE499" s="74"/>
      <c r="AF499" s="75">
        <f t="shared" si="129"/>
        <v>400000</v>
      </c>
    </row>
    <row r="500" spans="1:32" x14ac:dyDescent="0.35">
      <c r="A500" s="58" t="str">
        <f>Start!C$9</f>
        <v>Niger (the)</v>
      </c>
      <c r="B500" s="69" t="str">
        <f>VLOOKUP(A500,list!B:C,2,FALSE)</f>
        <v>NER</v>
      </c>
      <c r="C500" s="60">
        <f t="shared" si="123"/>
        <v>45200</v>
      </c>
      <c r="D500" s="69" t="str">
        <f>IF(Start!$B$19="","",Start!$B$19)</f>
        <v>J&amp;J</v>
      </c>
      <c r="E500" s="69" t="str">
        <f>IFERROR(VLOOKUP(D500,Start!B$15:C$30,2,FALSE),"")</f>
        <v>Yes</v>
      </c>
      <c r="F500" s="62">
        <f t="shared" si="125"/>
        <v>0</v>
      </c>
      <c r="G500" s="61">
        <v>325152.16187843011</v>
      </c>
      <c r="H500" s="61">
        <v>22938.261030775</v>
      </c>
      <c r="I500" s="62">
        <f t="shared" si="126"/>
        <v>348090.42290920508</v>
      </c>
      <c r="J500" s="63"/>
      <c r="K500" s="64">
        <f t="shared" si="117"/>
        <v>0</v>
      </c>
      <c r="L500" s="64">
        <f t="shared" si="122"/>
        <v>348090.42290920508</v>
      </c>
      <c r="M500" s="71"/>
      <c r="N500" s="70">
        <f>SUMIFS('Shipments data'!G:G,'Shipments data'!E:E,'Supply Planning Data'!D500,'Shipments data'!A:A,'Supply Planning Data'!A500,'Shipments data'!O:O,'Supply Planning Data'!C500,'Shipments data'!F:F,"Shipped")</f>
        <v>0</v>
      </c>
      <c r="O500" s="72">
        <f>SUMIFS('Shipments data'!G:G,'Shipments data'!E:E,'Supply Planning Data'!D500,'Shipments data'!A:A,'Supply Planning Data'!A500,'Shipments data'!O:O,'Supply Planning Data'!C500,'Shipments data'!F:F,"Planned")</f>
        <v>0</v>
      </c>
      <c r="P500" s="70">
        <f>SUMIFS('Shipments data'!G:G,'Shipments data'!E:E,'Supply Planning Data'!D500,'Shipments data'!A:A,'Supply Planning Data'!A500,'Shipments data'!F:F,"Shipped",'Shipments data'!H:H,"&lt;"&amp;'Supply Planning Data'!C515,'Shipments data'!S:S,"&lt;"&amp;'Supply Planning Data'!C515)</f>
        <v>302400</v>
      </c>
      <c r="Q500" s="70">
        <f t="shared" si="124"/>
        <v>0</v>
      </c>
      <c r="R500" s="70">
        <f t="shared" si="127"/>
        <v>0</v>
      </c>
      <c r="S500" s="53"/>
      <c r="T500" s="73">
        <f t="shared" si="118"/>
        <v>400000</v>
      </c>
      <c r="U500" s="71"/>
      <c r="V500" s="63"/>
      <c r="W500" s="73">
        <f t="shared" si="119"/>
        <v>0</v>
      </c>
      <c r="X500" s="74"/>
      <c r="Y500" s="73">
        <f t="shared" si="128"/>
        <v>400000</v>
      </c>
      <c r="Z500" s="53"/>
      <c r="AA500" s="73">
        <f t="shared" si="120"/>
        <v>400000</v>
      </c>
      <c r="AB500" s="71"/>
      <c r="AC500" s="63"/>
      <c r="AD500" s="73">
        <f t="shared" si="121"/>
        <v>0</v>
      </c>
      <c r="AE500" s="74"/>
      <c r="AF500" s="75">
        <f t="shared" si="129"/>
        <v>400000</v>
      </c>
    </row>
    <row r="501" spans="1:32" x14ac:dyDescent="0.35">
      <c r="A501" s="58" t="str">
        <f>Start!C$9</f>
        <v>Niger (the)</v>
      </c>
      <c r="B501" s="69" t="str">
        <f>VLOOKUP(A501,list!B:C,2,FALSE)</f>
        <v>NER</v>
      </c>
      <c r="C501" s="60">
        <f t="shared" si="123"/>
        <v>45200</v>
      </c>
      <c r="D501" s="59" t="str">
        <f>IF(Start!$B$20="","",Start!$B$20)</f>
        <v>Sinopharm</v>
      </c>
      <c r="E501" s="59" t="str">
        <f>IFERROR(VLOOKUP(D501,Start!B$15:C$30,2,FALSE),"")</f>
        <v>Yes</v>
      </c>
      <c r="F501" s="62">
        <f t="shared" si="125"/>
        <v>0</v>
      </c>
      <c r="G501" s="61">
        <v>325152.16187843011</v>
      </c>
      <c r="H501" s="61">
        <v>22969.7940674825</v>
      </c>
      <c r="I501" s="62">
        <f t="shared" si="126"/>
        <v>348121.95594591263</v>
      </c>
      <c r="J501" s="63"/>
      <c r="K501" s="64">
        <f t="shared" si="117"/>
        <v>0</v>
      </c>
      <c r="L501" s="64">
        <f t="shared" si="122"/>
        <v>348121.95594591263</v>
      </c>
      <c r="M501" s="71"/>
      <c r="N501" s="70">
        <f>SUMIFS('Shipments data'!G:G,'Shipments data'!E:E,'Supply Planning Data'!D501,'Shipments data'!A:A,'Supply Planning Data'!A501,'Shipments data'!O:O,'Supply Planning Data'!C501,'Shipments data'!F:F,"Shipped")</f>
        <v>0</v>
      </c>
      <c r="O501" s="72">
        <f>SUMIFS('Shipments data'!G:G,'Shipments data'!E:E,'Supply Planning Data'!D501,'Shipments data'!A:A,'Supply Planning Data'!A501,'Shipments data'!O:O,'Supply Planning Data'!C501,'Shipments data'!F:F,"Planned")</f>
        <v>0</v>
      </c>
      <c r="P501" s="70">
        <f>SUMIFS('Shipments data'!G:G,'Shipments data'!E:E,'Supply Planning Data'!D501,'Shipments data'!A:A,'Supply Planning Data'!A501,'Shipments data'!F:F,"Shipped",'Shipments data'!H:H,"&lt;"&amp;'Supply Planning Data'!C516,'Shipments data'!S:S,"&lt;"&amp;'Supply Planning Data'!C516)</f>
        <v>512402</v>
      </c>
      <c r="Q501" s="70">
        <f t="shared" si="124"/>
        <v>0</v>
      </c>
      <c r="R501" s="70">
        <f t="shared" si="127"/>
        <v>0</v>
      </c>
      <c r="S501" s="53"/>
      <c r="T501" s="73">
        <f t="shared" si="118"/>
        <v>400000</v>
      </c>
      <c r="U501" s="71"/>
      <c r="V501" s="63"/>
      <c r="W501" s="73">
        <f t="shared" si="119"/>
        <v>0</v>
      </c>
      <c r="X501" s="74"/>
      <c r="Y501" s="73">
        <f t="shared" si="128"/>
        <v>400000</v>
      </c>
      <c r="Z501" s="53"/>
      <c r="AA501" s="73">
        <f t="shared" si="120"/>
        <v>400000</v>
      </c>
      <c r="AB501" s="71"/>
      <c r="AC501" s="63"/>
      <c r="AD501" s="73">
        <f t="shared" si="121"/>
        <v>0</v>
      </c>
      <c r="AE501" s="74"/>
      <c r="AF501" s="75">
        <f t="shared" si="129"/>
        <v>400000</v>
      </c>
    </row>
    <row r="502" spans="1:32" x14ac:dyDescent="0.35">
      <c r="A502" s="58" t="str">
        <f>Start!C$9</f>
        <v>Niger (the)</v>
      </c>
      <c r="B502" s="69" t="str">
        <f>VLOOKUP(A502,list!B:C,2,FALSE)</f>
        <v>NER</v>
      </c>
      <c r="C502" s="60">
        <f t="shared" si="123"/>
        <v>45200</v>
      </c>
      <c r="D502" s="69" t="str">
        <f>IF(Start!$B$21="","",Start!$B$21)</f>
        <v>Sinovac</v>
      </c>
      <c r="E502" s="69" t="str">
        <f>IFERROR(VLOOKUP(D502,Start!B$15:C$30,2,FALSE),"")</f>
        <v>Yes</v>
      </c>
      <c r="F502" s="62">
        <f t="shared" si="125"/>
        <v>0</v>
      </c>
      <c r="G502" s="61">
        <v>325152.16187843011</v>
      </c>
      <c r="H502" s="61">
        <v>23001.327104189899</v>
      </c>
      <c r="I502" s="62">
        <f t="shared" si="126"/>
        <v>348153.48898262001</v>
      </c>
      <c r="J502" s="63"/>
      <c r="K502" s="64">
        <f t="shared" si="117"/>
        <v>0</v>
      </c>
      <c r="L502" s="64">
        <f t="shared" si="122"/>
        <v>348153.48898262001</v>
      </c>
      <c r="M502" s="71"/>
      <c r="N502" s="70">
        <f>SUMIFS('Shipments data'!G:G,'Shipments data'!E:E,'Supply Planning Data'!D502,'Shipments data'!A:A,'Supply Planning Data'!A502,'Shipments data'!O:O,'Supply Planning Data'!C502,'Shipments data'!F:F,"Shipped")</f>
        <v>0</v>
      </c>
      <c r="O502" s="72">
        <f>SUMIFS('Shipments data'!G:G,'Shipments data'!E:E,'Supply Planning Data'!D502,'Shipments data'!A:A,'Supply Planning Data'!A502,'Shipments data'!O:O,'Supply Planning Data'!C502,'Shipments data'!F:F,"Planned")</f>
        <v>0</v>
      </c>
      <c r="P502" s="70">
        <f>SUMIFS('Shipments data'!G:G,'Shipments data'!E:E,'Supply Planning Data'!D502,'Shipments data'!A:A,'Supply Planning Data'!A502,'Shipments data'!F:F,"Shipped",'Shipments data'!H:H,"&lt;"&amp;'Supply Planning Data'!C517,'Shipments data'!S:S,"&lt;"&amp;'Supply Planning Data'!C517)</f>
        <v>0</v>
      </c>
      <c r="Q502" s="70">
        <f t="shared" si="124"/>
        <v>0</v>
      </c>
      <c r="R502" s="70">
        <f t="shared" si="127"/>
        <v>0</v>
      </c>
      <c r="S502" s="53"/>
      <c r="T502" s="73">
        <f t="shared" si="118"/>
        <v>400000</v>
      </c>
      <c r="U502" s="71"/>
      <c r="V502" s="63"/>
      <c r="W502" s="73">
        <f t="shared" si="119"/>
        <v>0</v>
      </c>
      <c r="X502" s="74"/>
      <c r="Y502" s="73">
        <f t="shared" si="128"/>
        <v>400000</v>
      </c>
      <c r="Z502" s="53"/>
      <c r="AA502" s="73">
        <f t="shared" si="120"/>
        <v>400000</v>
      </c>
      <c r="AB502" s="71"/>
      <c r="AC502" s="63"/>
      <c r="AD502" s="73">
        <f t="shared" si="121"/>
        <v>0</v>
      </c>
      <c r="AE502" s="74"/>
      <c r="AF502" s="75">
        <f t="shared" si="129"/>
        <v>400000</v>
      </c>
    </row>
    <row r="503" spans="1:32" x14ac:dyDescent="0.35">
      <c r="A503" s="58" t="str">
        <f>Start!C$9</f>
        <v>Niger (the)</v>
      </c>
      <c r="B503" s="69" t="str">
        <f>VLOOKUP(A503,list!B:C,2,FALSE)</f>
        <v>NER</v>
      </c>
      <c r="C503" s="60">
        <f t="shared" si="123"/>
        <v>45200</v>
      </c>
      <c r="D503" s="59" t="str">
        <f>IF(Start!$B$22="","",Start!$B$22)</f>
        <v>Sputnik V</v>
      </c>
      <c r="E503" s="59" t="str">
        <f>IFERROR(VLOOKUP(D503,Start!B$15:C$30,2,FALSE),"")</f>
        <v>Yes</v>
      </c>
      <c r="F503" s="62">
        <f t="shared" si="125"/>
        <v>0</v>
      </c>
      <c r="G503" s="61">
        <v>325152.16187843011</v>
      </c>
      <c r="H503" s="61">
        <v>23032.860140897399</v>
      </c>
      <c r="I503" s="62">
        <f t="shared" si="126"/>
        <v>348185.0220193275</v>
      </c>
      <c r="J503" s="63"/>
      <c r="K503" s="64">
        <f t="shared" si="117"/>
        <v>0</v>
      </c>
      <c r="L503" s="64">
        <f t="shared" si="122"/>
        <v>348185.0220193275</v>
      </c>
      <c r="M503" s="71"/>
      <c r="N503" s="70">
        <f>SUMIFS('Shipments data'!G:G,'Shipments data'!E:E,'Supply Planning Data'!D503,'Shipments data'!A:A,'Supply Planning Data'!A503,'Shipments data'!O:O,'Supply Planning Data'!C503,'Shipments data'!F:F,"Shipped")</f>
        <v>0</v>
      </c>
      <c r="O503" s="72">
        <f>SUMIFS('Shipments data'!G:G,'Shipments data'!E:E,'Supply Planning Data'!D503,'Shipments data'!A:A,'Supply Planning Data'!A503,'Shipments data'!O:O,'Supply Planning Data'!C503,'Shipments data'!F:F,"Planned")</f>
        <v>0</v>
      </c>
      <c r="P503" s="70">
        <f>SUMIFS('Shipments data'!G:G,'Shipments data'!E:E,'Supply Planning Data'!D503,'Shipments data'!A:A,'Supply Planning Data'!A503,'Shipments data'!F:F,"Shipped",'Shipments data'!H:H,"&lt;"&amp;'Supply Planning Data'!C518,'Shipments data'!S:S,"&lt;"&amp;'Supply Planning Data'!C518)</f>
        <v>0</v>
      </c>
      <c r="Q503" s="70">
        <f t="shared" si="124"/>
        <v>0</v>
      </c>
      <c r="R503" s="70">
        <f t="shared" si="127"/>
        <v>0</v>
      </c>
      <c r="S503" s="53"/>
      <c r="T503" s="73">
        <f t="shared" si="118"/>
        <v>400000</v>
      </c>
      <c r="U503" s="71"/>
      <c r="V503" s="63"/>
      <c r="W503" s="73">
        <f t="shared" si="119"/>
        <v>0</v>
      </c>
      <c r="X503" s="74"/>
      <c r="Y503" s="73">
        <f t="shared" si="128"/>
        <v>400000</v>
      </c>
      <c r="Z503" s="53"/>
      <c r="AA503" s="73">
        <f t="shared" si="120"/>
        <v>400000</v>
      </c>
      <c r="AB503" s="71"/>
      <c r="AC503" s="63"/>
      <c r="AD503" s="73">
        <f t="shared" si="121"/>
        <v>0</v>
      </c>
      <c r="AE503" s="74"/>
      <c r="AF503" s="75">
        <f t="shared" si="129"/>
        <v>400000</v>
      </c>
    </row>
    <row r="504" spans="1:32" x14ac:dyDescent="0.35">
      <c r="A504" s="58" t="str">
        <f>Start!C$9</f>
        <v>Niger (the)</v>
      </c>
      <c r="B504" s="69" t="str">
        <f>VLOOKUP(A504,list!B:C,2,FALSE)</f>
        <v>NER</v>
      </c>
      <c r="C504" s="60">
        <f t="shared" si="123"/>
        <v>45200</v>
      </c>
      <c r="D504" s="69" t="str">
        <f>IF(Start!$B$23="","",Start!$B$23)</f>
        <v>Sputnik Light</v>
      </c>
      <c r="E504" s="69" t="str">
        <f>IFERROR(VLOOKUP(D504,Start!B$15:C$30,2,FALSE),"")</f>
        <v>Yes</v>
      </c>
      <c r="F504" s="62">
        <f t="shared" si="125"/>
        <v>0</v>
      </c>
      <c r="G504" s="61">
        <v>325152.16187843011</v>
      </c>
      <c r="H504" s="61">
        <v>23064.393177604801</v>
      </c>
      <c r="I504" s="62">
        <f t="shared" si="126"/>
        <v>348216.55505603494</v>
      </c>
      <c r="J504" s="63"/>
      <c r="K504" s="64">
        <f t="shared" si="117"/>
        <v>0</v>
      </c>
      <c r="L504" s="64">
        <f t="shared" si="122"/>
        <v>348216.55505603494</v>
      </c>
      <c r="M504" s="71"/>
      <c r="N504" s="70">
        <f>SUMIFS('Shipments data'!G:G,'Shipments data'!E:E,'Supply Planning Data'!D504,'Shipments data'!A:A,'Supply Planning Data'!A504,'Shipments data'!O:O,'Supply Planning Data'!C504,'Shipments data'!F:F,"Shipped")</f>
        <v>0</v>
      </c>
      <c r="O504" s="72">
        <f>SUMIFS('Shipments data'!G:G,'Shipments data'!E:E,'Supply Planning Data'!D504,'Shipments data'!A:A,'Supply Planning Data'!A504,'Shipments data'!O:O,'Supply Planning Data'!C504,'Shipments data'!F:F,"Planned")</f>
        <v>0</v>
      </c>
      <c r="P504" s="70">
        <f>SUMIFS('Shipments data'!G:G,'Shipments data'!E:E,'Supply Planning Data'!D504,'Shipments data'!A:A,'Supply Planning Data'!A504,'Shipments data'!F:F,"Shipped",'Shipments data'!H:H,"&lt;"&amp;'Supply Planning Data'!C519,'Shipments data'!S:S,"&lt;"&amp;'Supply Planning Data'!C519)</f>
        <v>0</v>
      </c>
      <c r="Q504" s="70">
        <f t="shared" si="124"/>
        <v>0</v>
      </c>
      <c r="R504" s="70">
        <f t="shared" si="127"/>
        <v>0</v>
      </c>
      <c r="S504" s="53"/>
      <c r="T504" s="73">
        <f t="shared" si="118"/>
        <v>400000</v>
      </c>
      <c r="U504" s="71"/>
      <c r="V504" s="63"/>
      <c r="W504" s="73">
        <f t="shared" si="119"/>
        <v>0</v>
      </c>
      <c r="X504" s="74"/>
      <c r="Y504" s="73">
        <f t="shared" si="128"/>
        <v>400000</v>
      </c>
      <c r="Z504" s="53"/>
      <c r="AA504" s="73">
        <f t="shared" si="120"/>
        <v>400000</v>
      </c>
      <c r="AB504" s="71"/>
      <c r="AC504" s="63"/>
      <c r="AD504" s="73">
        <f t="shared" si="121"/>
        <v>0</v>
      </c>
      <c r="AE504" s="74"/>
      <c r="AF504" s="75">
        <f t="shared" si="129"/>
        <v>400000</v>
      </c>
    </row>
    <row r="505" spans="1:32" hidden="1" x14ac:dyDescent="0.35">
      <c r="A505" s="58" t="str">
        <f>Start!C$9</f>
        <v>Niger (the)</v>
      </c>
      <c r="B505" s="69" t="str">
        <f>VLOOKUP(A505,list!B:C,2,FALSE)</f>
        <v>NER</v>
      </c>
      <c r="C505" s="60">
        <f t="shared" si="123"/>
        <v>45200</v>
      </c>
      <c r="D505" s="59" t="str">
        <f>IF(Start!$B$24="","",Start!$B$24)</f>
        <v/>
      </c>
      <c r="E505" s="59" t="str">
        <f>IFERROR(VLOOKUP(D505,Start!B$15:C$30,2,FALSE),"")</f>
        <v/>
      </c>
      <c r="F505" s="62">
        <f t="shared" si="125"/>
        <v>0</v>
      </c>
      <c r="G505" s="61"/>
      <c r="H505" s="61"/>
      <c r="I505" s="62">
        <f t="shared" si="126"/>
        <v>0</v>
      </c>
      <c r="J505" s="63"/>
      <c r="K505" s="64">
        <f t="shared" si="117"/>
        <v>0</v>
      </c>
      <c r="L505" s="64">
        <f t="shared" si="122"/>
        <v>0</v>
      </c>
      <c r="M505" s="71"/>
      <c r="N505" s="70">
        <f>SUMIFS('Shipments data'!G:G,'Shipments data'!E:E,'Supply Planning Data'!D505,'Shipments data'!A:A,'Supply Planning Data'!A505,'Shipments data'!O:O,'Supply Planning Data'!C505,'Shipments data'!F:F,"Shipped")</f>
        <v>0</v>
      </c>
      <c r="O505" s="72">
        <f>SUMIFS('Shipments data'!G:G,'Shipments data'!E:E,'Supply Planning Data'!D505,'Shipments data'!A:A,'Supply Planning Data'!A505,'Shipments data'!O:O,'Supply Planning Data'!C505,'Shipments data'!F:F,"Planned")</f>
        <v>0</v>
      </c>
      <c r="P505" s="70">
        <f>SUMIFS('Shipments data'!G:G,'Shipments data'!E:E,'Supply Planning Data'!D505,'Shipments data'!A:A,'Supply Planning Data'!A505,'Shipments data'!F:F,"Shipped",'Shipments data'!H:H,"&lt;"&amp;'Supply Planning Data'!C520,'Shipments data'!S:S,"&lt;"&amp;'Supply Planning Data'!C520)</f>
        <v>0</v>
      </c>
      <c r="Q505" s="70">
        <f t="shared" si="124"/>
        <v>0</v>
      </c>
      <c r="R505" s="70">
        <f t="shared" si="127"/>
        <v>0</v>
      </c>
      <c r="S505" s="53"/>
      <c r="T505" s="73">
        <f t="shared" si="118"/>
        <v>0</v>
      </c>
      <c r="U505" s="71"/>
      <c r="V505" s="63"/>
      <c r="W505" s="73">
        <f t="shared" si="119"/>
        <v>0</v>
      </c>
      <c r="X505" s="74"/>
      <c r="Y505" s="73">
        <f t="shared" si="128"/>
        <v>0</v>
      </c>
      <c r="Z505" s="53"/>
      <c r="AA505" s="73">
        <f t="shared" si="120"/>
        <v>0</v>
      </c>
      <c r="AB505" s="71"/>
      <c r="AC505" s="63"/>
      <c r="AD505" s="73">
        <f t="shared" si="121"/>
        <v>0</v>
      </c>
      <c r="AE505" s="74"/>
      <c r="AF505" s="75">
        <f t="shared" si="129"/>
        <v>0</v>
      </c>
    </row>
    <row r="506" spans="1:32" hidden="1" x14ac:dyDescent="0.35">
      <c r="A506" s="58" t="str">
        <f>Start!C$9</f>
        <v>Niger (the)</v>
      </c>
      <c r="B506" s="69" t="str">
        <f>VLOOKUP(A506,list!B:C,2,FALSE)</f>
        <v>NER</v>
      </c>
      <c r="C506" s="60">
        <f t="shared" si="123"/>
        <v>45200</v>
      </c>
      <c r="D506" s="69" t="str">
        <f>IF(Start!$B$25="","",Start!$B$25)</f>
        <v/>
      </c>
      <c r="E506" s="69" t="str">
        <f>IFERROR(VLOOKUP(D506,Start!B$15:C$30,2,FALSE),"")</f>
        <v/>
      </c>
      <c r="F506" s="62">
        <f t="shared" si="125"/>
        <v>0</v>
      </c>
      <c r="G506" s="61"/>
      <c r="H506" s="61"/>
      <c r="I506" s="62">
        <f t="shared" si="126"/>
        <v>0</v>
      </c>
      <c r="J506" s="63"/>
      <c r="K506" s="64">
        <f t="shared" si="117"/>
        <v>0</v>
      </c>
      <c r="L506" s="64">
        <f t="shared" si="122"/>
        <v>0</v>
      </c>
      <c r="M506" s="71"/>
      <c r="N506" s="70">
        <f>SUMIFS('Shipments data'!G:G,'Shipments data'!E:E,'Supply Planning Data'!D506,'Shipments data'!A:A,'Supply Planning Data'!A506,'Shipments data'!O:O,'Supply Planning Data'!C506,'Shipments data'!F:F,"Shipped")</f>
        <v>0</v>
      </c>
      <c r="O506" s="72">
        <f>SUMIFS('Shipments data'!G:G,'Shipments data'!E:E,'Supply Planning Data'!D506,'Shipments data'!A:A,'Supply Planning Data'!A506,'Shipments data'!O:O,'Supply Planning Data'!C506,'Shipments data'!F:F,"Planned")</f>
        <v>0</v>
      </c>
      <c r="P506" s="70">
        <f>SUMIFS('Shipments data'!G:G,'Shipments data'!E:E,'Supply Planning Data'!D506,'Shipments data'!A:A,'Supply Planning Data'!A506,'Shipments data'!F:F,"Shipped",'Shipments data'!H:H,"&lt;"&amp;'Supply Planning Data'!C521,'Shipments data'!S:S,"&lt;"&amp;'Supply Planning Data'!C521)</f>
        <v>0</v>
      </c>
      <c r="Q506" s="70">
        <f t="shared" si="124"/>
        <v>0</v>
      </c>
      <c r="R506" s="70">
        <f t="shared" si="127"/>
        <v>0</v>
      </c>
      <c r="S506" s="53"/>
      <c r="T506" s="73">
        <f t="shared" si="118"/>
        <v>0</v>
      </c>
      <c r="U506" s="71"/>
      <c r="V506" s="63"/>
      <c r="W506" s="73">
        <f t="shared" si="119"/>
        <v>0</v>
      </c>
      <c r="X506" s="74"/>
      <c r="Y506" s="73">
        <f t="shared" si="128"/>
        <v>0</v>
      </c>
      <c r="Z506" s="53"/>
      <c r="AA506" s="73">
        <f t="shared" si="120"/>
        <v>0</v>
      </c>
      <c r="AB506" s="71"/>
      <c r="AC506" s="63"/>
      <c r="AD506" s="73">
        <f t="shared" si="121"/>
        <v>0</v>
      </c>
      <c r="AE506" s="74"/>
      <c r="AF506" s="75">
        <f t="shared" si="129"/>
        <v>0</v>
      </c>
    </row>
    <row r="507" spans="1:32" hidden="1" x14ac:dyDescent="0.35">
      <c r="A507" s="58" t="str">
        <f>Start!C$9</f>
        <v>Niger (the)</v>
      </c>
      <c r="B507" s="69" t="str">
        <f>VLOOKUP(A507,list!B:C,2,FALSE)</f>
        <v>NER</v>
      </c>
      <c r="C507" s="60">
        <f t="shared" si="123"/>
        <v>45200</v>
      </c>
      <c r="D507" s="59" t="str">
        <f>IF(Start!$B$26="","",Start!$B$26)</f>
        <v/>
      </c>
      <c r="E507" s="59" t="str">
        <f>IFERROR(VLOOKUP(D507,Start!B$15:C$30,2,FALSE),"")</f>
        <v/>
      </c>
      <c r="F507" s="62">
        <f t="shared" si="125"/>
        <v>0</v>
      </c>
      <c r="G507" s="61"/>
      <c r="H507" s="61"/>
      <c r="I507" s="62">
        <f t="shared" si="126"/>
        <v>0</v>
      </c>
      <c r="J507" s="63"/>
      <c r="K507" s="64">
        <f t="shared" si="117"/>
        <v>0</v>
      </c>
      <c r="L507" s="64">
        <f t="shared" si="122"/>
        <v>0</v>
      </c>
      <c r="M507" s="71"/>
      <c r="N507" s="70">
        <f>SUMIFS('Shipments data'!G:G,'Shipments data'!E:E,'Supply Planning Data'!D507,'Shipments data'!A:A,'Supply Planning Data'!A507,'Shipments data'!O:O,'Supply Planning Data'!C507,'Shipments data'!F:F,"Shipped")</f>
        <v>0</v>
      </c>
      <c r="O507" s="72">
        <f>SUMIFS('Shipments data'!G:G,'Shipments data'!E:E,'Supply Planning Data'!D507,'Shipments data'!A:A,'Supply Planning Data'!A507,'Shipments data'!O:O,'Supply Planning Data'!C507,'Shipments data'!F:F,"Planned")</f>
        <v>0</v>
      </c>
      <c r="P507" s="70">
        <f>SUMIFS('Shipments data'!G:G,'Shipments data'!E:E,'Supply Planning Data'!D507,'Shipments data'!A:A,'Supply Planning Data'!A507,'Shipments data'!F:F,"Shipped",'Shipments data'!H:H,"&lt;"&amp;'Supply Planning Data'!C522,'Shipments data'!S:S,"&lt;"&amp;'Supply Planning Data'!C522)</f>
        <v>0</v>
      </c>
      <c r="Q507" s="70">
        <f t="shared" si="124"/>
        <v>0</v>
      </c>
      <c r="R507" s="70">
        <f t="shared" si="127"/>
        <v>0</v>
      </c>
      <c r="S507" s="53"/>
      <c r="T507" s="73">
        <f t="shared" si="118"/>
        <v>0</v>
      </c>
      <c r="U507" s="71"/>
      <c r="V507" s="63"/>
      <c r="W507" s="73">
        <f t="shared" si="119"/>
        <v>0</v>
      </c>
      <c r="X507" s="74"/>
      <c r="Y507" s="73">
        <f t="shared" si="128"/>
        <v>0</v>
      </c>
      <c r="Z507" s="53"/>
      <c r="AA507" s="73">
        <f t="shared" si="120"/>
        <v>0</v>
      </c>
      <c r="AB507" s="71"/>
      <c r="AC507" s="63"/>
      <c r="AD507" s="73">
        <f t="shared" si="121"/>
        <v>0</v>
      </c>
      <c r="AE507" s="74"/>
      <c r="AF507" s="75">
        <f t="shared" si="129"/>
        <v>0</v>
      </c>
    </row>
    <row r="508" spans="1:32" hidden="1" x14ac:dyDescent="0.35">
      <c r="A508" s="58" t="str">
        <f>Start!C$9</f>
        <v>Niger (the)</v>
      </c>
      <c r="B508" s="69" t="str">
        <f>VLOOKUP(A508,list!B:C,2,FALSE)</f>
        <v>NER</v>
      </c>
      <c r="C508" s="60">
        <f t="shared" si="123"/>
        <v>45200</v>
      </c>
      <c r="D508" s="69" t="str">
        <f>IF(Start!$B$27="","",Start!$B$27)</f>
        <v/>
      </c>
      <c r="E508" s="69" t="str">
        <f>IFERROR(VLOOKUP(D508,Start!B$15:C$30,2,FALSE),"")</f>
        <v/>
      </c>
      <c r="F508" s="62">
        <f t="shared" si="125"/>
        <v>0</v>
      </c>
      <c r="G508" s="61"/>
      <c r="H508" s="61"/>
      <c r="I508" s="62">
        <f t="shared" si="126"/>
        <v>0</v>
      </c>
      <c r="J508" s="63"/>
      <c r="K508" s="64">
        <f t="shared" si="117"/>
        <v>0</v>
      </c>
      <c r="L508" s="64">
        <f t="shared" si="122"/>
        <v>0</v>
      </c>
      <c r="M508" s="71"/>
      <c r="N508" s="70">
        <f>SUMIFS('Shipments data'!G:G,'Shipments data'!E:E,'Supply Planning Data'!D508,'Shipments data'!A:A,'Supply Planning Data'!A508,'Shipments data'!O:O,'Supply Planning Data'!C508,'Shipments data'!F:F,"Shipped")</f>
        <v>0</v>
      </c>
      <c r="O508" s="72">
        <f>SUMIFS('Shipments data'!G:G,'Shipments data'!E:E,'Supply Planning Data'!D508,'Shipments data'!A:A,'Supply Planning Data'!A508,'Shipments data'!O:O,'Supply Planning Data'!C508,'Shipments data'!F:F,"Planned")</f>
        <v>0</v>
      </c>
      <c r="P508" s="70">
        <f>SUMIFS('Shipments data'!G:G,'Shipments data'!E:E,'Supply Planning Data'!D508,'Shipments data'!A:A,'Supply Planning Data'!A508,'Shipments data'!F:F,"Shipped",'Shipments data'!H:H,"&lt;"&amp;'Supply Planning Data'!C523,'Shipments data'!S:S,"&lt;"&amp;'Supply Planning Data'!C523)</f>
        <v>0</v>
      </c>
      <c r="Q508" s="70">
        <f t="shared" si="124"/>
        <v>0</v>
      </c>
      <c r="R508" s="70">
        <f t="shared" si="127"/>
        <v>0</v>
      </c>
      <c r="S508" s="53"/>
      <c r="T508" s="73">
        <f t="shared" si="118"/>
        <v>0</v>
      </c>
      <c r="U508" s="71"/>
      <c r="V508" s="63"/>
      <c r="W508" s="73">
        <f t="shared" si="119"/>
        <v>0</v>
      </c>
      <c r="X508" s="74"/>
      <c r="Y508" s="73">
        <f t="shared" si="128"/>
        <v>0</v>
      </c>
      <c r="Z508" s="53"/>
      <c r="AA508" s="73">
        <f t="shared" si="120"/>
        <v>0</v>
      </c>
      <c r="AB508" s="71"/>
      <c r="AC508" s="63"/>
      <c r="AD508" s="73">
        <f t="shared" si="121"/>
        <v>0</v>
      </c>
      <c r="AE508" s="74"/>
      <c r="AF508" s="75">
        <f t="shared" si="129"/>
        <v>0</v>
      </c>
    </row>
    <row r="509" spans="1:32" hidden="1" x14ac:dyDescent="0.35">
      <c r="A509" s="58" t="str">
        <f>Start!C$9</f>
        <v>Niger (the)</v>
      </c>
      <c r="B509" s="69" t="str">
        <f>VLOOKUP(A509,list!B:C,2,FALSE)</f>
        <v>NER</v>
      </c>
      <c r="C509" s="60">
        <f t="shared" si="123"/>
        <v>45200</v>
      </c>
      <c r="D509" s="59" t="str">
        <f>IF(Start!$B$28="","",Start!$B$28)</f>
        <v/>
      </c>
      <c r="E509" s="59" t="str">
        <f>IFERROR(VLOOKUP(D509,Start!B$15:C$30,2,FALSE),"")</f>
        <v/>
      </c>
      <c r="F509" s="62">
        <f t="shared" si="125"/>
        <v>0</v>
      </c>
      <c r="G509" s="61"/>
      <c r="H509" s="61"/>
      <c r="I509" s="62">
        <f t="shared" si="126"/>
        <v>0</v>
      </c>
      <c r="J509" s="63"/>
      <c r="K509" s="64">
        <f t="shared" si="117"/>
        <v>0</v>
      </c>
      <c r="L509" s="64">
        <f t="shared" si="122"/>
        <v>0</v>
      </c>
      <c r="M509" s="71"/>
      <c r="N509" s="70">
        <f>SUMIFS('Shipments data'!G:G,'Shipments data'!E:E,'Supply Planning Data'!D509,'Shipments data'!A:A,'Supply Planning Data'!A509,'Shipments data'!O:O,'Supply Planning Data'!C509,'Shipments data'!F:F,"Shipped")</f>
        <v>0</v>
      </c>
      <c r="O509" s="72">
        <f>SUMIFS('Shipments data'!G:G,'Shipments data'!E:E,'Supply Planning Data'!D509,'Shipments data'!A:A,'Supply Planning Data'!A509,'Shipments data'!O:O,'Supply Planning Data'!C509,'Shipments data'!F:F,"Planned")</f>
        <v>0</v>
      </c>
      <c r="P509" s="70">
        <f>SUMIFS('Shipments data'!G:G,'Shipments data'!E:E,'Supply Planning Data'!D509,'Shipments data'!A:A,'Supply Planning Data'!A509,'Shipments data'!F:F,"Shipped",'Shipments data'!H:H,"&lt;"&amp;'Supply Planning Data'!C524,'Shipments data'!S:S,"&lt;"&amp;'Supply Planning Data'!C524)</f>
        <v>0</v>
      </c>
      <c r="Q509" s="70">
        <f t="shared" si="124"/>
        <v>0</v>
      </c>
      <c r="R509" s="70">
        <f t="shared" si="127"/>
        <v>0</v>
      </c>
      <c r="S509" s="53"/>
      <c r="T509" s="73">
        <f t="shared" si="118"/>
        <v>0</v>
      </c>
      <c r="U509" s="71"/>
      <c r="V509" s="63"/>
      <c r="W509" s="73">
        <f t="shared" si="119"/>
        <v>0</v>
      </c>
      <c r="X509" s="74"/>
      <c r="Y509" s="73">
        <f t="shared" si="128"/>
        <v>0</v>
      </c>
      <c r="Z509" s="53"/>
      <c r="AA509" s="73">
        <f t="shared" si="120"/>
        <v>0</v>
      </c>
      <c r="AB509" s="71"/>
      <c r="AC509" s="63"/>
      <c r="AD509" s="73">
        <f t="shared" si="121"/>
        <v>0</v>
      </c>
      <c r="AE509" s="74"/>
      <c r="AF509" s="75">
        <f t="shared" si="129"/>
        <v>0</v>
      </c>
    </row>
    <row r="510" spans="1:32" hidden="1" x14ac:dyDescent="0.35">
      <c r="A510" s="58" t="str">
        <f>Start!C$9</f>
        <v>Niger (the)</v>
      </c>
      <c r="B510" s="69" t="str">
        <f>VLOOKUP(A510,list!B:C,2,FALSE)</f>
        <v>NER</v>
      </c>
      <c r="C510" s="60">
        <f t="shared" si="123"/>
        <v>45200</v>
      </c>
      <c r="D510" s="69" t="str">
        <f>IF(Start!$B$29="","",Start!$B$29)</f>
        <v/>
      </c>
      <c r="E510" s="69" t="str">
        <f>IFERROR(VLOOKUP(D510,Start!B$15:C$30,2,FALSE),"")</f>
        <v/>
      </c>
      <c r="F510" s="62">
        <f t="shared" si="125"/>
        <v>0</v>
      </c>
      <c r="G510" s="61"/>
      <c r="H510" s="61"/>
      <c r="I510" s="62">
        <f t="shared" si="126"/>
        <v>0</v>
      </c>
      <c r="J510" s="63"/>
      <c r="K510" s="64">
        <f t="shared" si="117"/>
        <v>0</v>
      </c>
      <c r="L510" s="64">
        <f t="shared" si="122"/>
        <v>0</v>
      </c>
      <c r="M510" s="71"/>
      <c r="N510" s="70">
        <f>SUMIFS('Shipments data'!G:G,'Shipments data'!E:E,'Supply Planning Data'!D510,'Shipments data'!A:A,'Supply Planning Data'!A510,'Shipments data'!O:O,'Supply Planning Data'!C510,'Shipments data'!F:F,"Shipped")</f>
        <v>0</v>
      </c>
      <c r="O510" s="72">
        <f>SUMIFS('Shipments data'!G:G,'Shipments data'!E:E,'Supply Planning Data'!D510,'Shipments data'!A:A,'Supply Planning Data'!A510,'Shipments data'!O:O,'Supply Planning Data'!C510,'Shipments data'!F:F,"Planned")</f>
        <v>0</v>
      </c>
      <c r="P510" s="70">
        <f>SUMIFS('Shipments data'!G:G,'Shipments data'!E:E,'Supply Planning Data'!D510,'Shipments data'!A:A,'Supply Planning Data'!A510,'Shipments data'!F:F,"Shipped",'Shipments data'!H:H,"&lt;"&amp;'Supply Planning Data'!C525,'Shipments data'!S:S,"&lt;"&amp;'Supply Planning Data'!C525)</f>
        <v>0</v>
      </c>
      <c r="Q510" s="70">
        <f t="shared" si="124"/>
        <v>0</v>
      </c>
      <c r="R510" s="70">
        <f t="shared" si="127"/>
        <v>0</v>
      </c>
      <c r="S510" s="53"/>
      <c r="T510" s="73">
        <f t="shared" si="118"/>
        <v>0</v>
      </c>
      <c r="U510" s="71"/>
      <c r="V510" s="63"/>
      <c r="W510" s="73">
        <f t="shared" si="119"/>
        <v>0</v>
      </c>
      <c r="X510" s="74"/>
      <c r="Y510" s="73">
        <f t="shared" si="128"/>
        <v>0</v>
      </c>
      <c r="Z510" s="53"/>
      <c r="AA510" s="73">
        <f t="shared" si="120"/>
        <v>0</v>
      </c>
      <c r="AB510" s="71"/>
      <c r="AC510" s="63"/>
      <c r="AD510" s="73">
        <f t="shared" si="121"/>
        <v>0</v>
      </c>
      <c r="AE510" s="74"/>
      <c r="AF510" s="75">
        <f t="shared" si="129"/>
        <v>0</v>
      </c>
    </row>
    <row r="511" spans="1:32" hidden="1" x14ac:dyDescent="0.35">
      <c r="A511" s="76" t="str">
        <f>Start!C$9</f>
        <v>Niger (the)</v>
      </c>
      <c r="B511" s="77" t="str">
        <f>VLOOKUP(A511,list!B:C,2,FALSE)</f>
        <v>NER</v>
      </c>
      <c r="C511" s="60">
        <f t="shared" si="123"/>
        <v>45200</v>
      </c>
      <c r="D511" s="59" t="str">
        <f>IF(Start!$B$30="","",Start!$B$30)</f>
        <v/>
      </c>
      <c r="E511" s="59" t="str">
        <f>IFERROR(VLOOKUP(D511,Start!B$15:C$30,2,FALSE),"")</f>
        <v/>
      </c>
      <c r="F511" s="62">
        <f t="shared" si="125"/>
        <v>0</v>
      </c>
      <c r="G511" s="61"/>
      <c r="H511" s="61"/>
      <c r="I511" s="62">
        <f t="shared" si="126"/>
        <v>0</v>
      </c>
      <c r="J511" s="63"/>
      <c r="K511" s="64">
        <f t="shared" si="117"/>
        <v>0</v>
      </c>
      <c r="L511" s="64">
        <f t="shared" si="122"/>
        <v>0</v>
      </c>
      <c r="M511" s="71"/>
      <c r="N511" s="70">
        <f>SUMIFS('Shipments data'!G:G,'Shipments data'!E:E,'Supply Planning Data'!D511,'Shipments data'!A:A,'Supply Planning Data'!A511,'Shipments data'!O:O,'Supply Planning Data'!C511,'Shipments data'!F:F,"Shipped")</f>
        <v>0</v>
      </c>
      <c r="O511" s="72">
        <f>SUMIFS('Shipments data'!G:G,'Shipments data'!E:E,'Supply Planning Data'!D511,'Shipments data'!A:A,'Supply Planning Data'!A511,'Shipments data'!O:O,'Supply Planning Data'!C511,'Shipments data'!F:F,"Planned")</f>
        <v>0</v>
      </c>
      <c r="P511" s="70">
        <f>SUMIFS('Shipments data'!G:G,'Shipments data'!E:E,'Supply Planning Data'!D511,'Shipments data'!A:A,'Supply Planning Data'!A511,'Shipments data'!F:F,"Shipped",'Shipments data'!H:H,"&lt;"&amp;'Supply Planning Data'!C526,'Shipments data'!S:S,"&lt;"&amp;'Supply Planning Data'!C526)</f>
        <v>0</v>
      </c>
      <c r="Q511" s="70">
        <f t="shared" si="124"/>
        <v>0</v>
      </c>
      <c r="R511" s="70">
        <f t="shared" si="127"/>
        <v>0</v>
      </c>
      <c r="S511" s="53"/>
      <c r="T511" s="73">
        <f t="shared" si="118"/>
        <v>0</v>
      </c>
      <c r="U511" s="71"/>
      <c r="V511" s="63"/>
      <c r="W511" s="73">
        <f t="shared" si="119"/>
        <v>0</v>
      </c>
      <c r="X511" s="74"/>
      <c r="Y511" s="73">
        <f t="shared" si="128"/>
        <v>0</v>
      </c>
      <c r="Z511" s="53"/>
      <c r="AA511" s="73">
        <f t="shared" si="120"/>
        <v>0</v>
      </c>
      <c r="AB511" s="71"/>
      <c r="AC511" s="63"/>
      <c r="AD511" s="73">
        <f t="shared" si="121"/>
        <v>0</v>
      </c>
      <c r="AE511" s="74"/>
      <c r="AF511" s="75">
        <f t="shared" si="129"/>
        <v>0</v>
      </c>
    </row>
    <row r="512" spans="1:32" x14ac:dyDescent="0.35">
      <c r="A512" s="35" t="str">
        <f>Start!C$9</f>
        <v>Niger (the)</v>
      </c>
      <c r="B512" s="36" t="str">
        <f>VLOOKUP(A512,list!B:C,2,FALSE)</f>
        <v>NER</v>
      </c>
      <c r="C512" s="78">
        <f t="shared" si="123"/>
        <v>45231</v>
      </c>
      <c r="D512" s="36" t="str">
        <f>IF(Start!$B$16="","",Start!$B$16)</f>
        <v>Pfizer</v>
      </c>
      <c r="E512" s="36" t="str">
        <f>IFERROR(VLOOKUP(D512,Start!B$15:C$30,2,FALSE),"")</f>
        <v>Yes</v>
      </c>
      <c r="F512" s="39">
        <f t="shared" si="125"/>
        <v>0</v>
      </c>
      <c r="G512" s="38">
        <v>255476.69861876665</v>
      </c>
      <c r="H512" s="38">
        <v>23316.6574712644</v>
      </c>
      <c r="I512" s="39">
        <f t="shared" si="126"/>
        <v>278793.35609003104</v>
      </c>
      <c r="J512" s="40"/>
      <c r="K512" s="41">
        <f t="shared" ref="K512:K575" si="130">IFERROR(J512*I512,0)</f>
        <v>0</v>
      </c>
      <c r="L512" s="41">
        <f t="shared" si="122"/>
        <v>278793.35609003104</v>
      </c>
      <c r="M512" s="38"/>
      <c r="N512" s="41">
        <f>SUMIFS('Shipments data'!G:G,'Shipments data'!E:E,'Supply Planning Data'!D512,'Shipments data'!A:A,'Supply Planning Data'!A512,'Shipments data'!O:O,'Supply Planning Data'!C512,'Shipments data'!F:F,"Shipped")</f>
        <v>0</v>
      </c>
      <c r="O512" s="42">
        <f>SUMIFS('Shipments data'!G:G,'Shipments data'!E:E,'Supply Planning Data'!D512,'Shipments data'!A:A,'Supply Planning Data'!A512,'Shipments data'!O:O,'Supply Planning Data'!C512,'Shipments data'!F:F,"Planned")</f>
        <v>0</v>
      </c>
      <c r="P512" s="41">
        <f>SUMIFS('Shipments data'!G:G,'Shipments data'!E:E,'Supply Planning Data'!D512,'Shipments data'!A:A,'Supply Planning Data'!A512,'Shipments data'!F:F,"Shipped",'Shipments data'!H:H,"&lt;"&amp;'Supply Planning Data'!C527,'Shipments data'!S:S,"&lt;"&amp;'Supply Planning Data'!C527)</f>
        <v>0</v>
      </c>
      <c r="Q512" s="41">
        <f t="shared" si="124"/>
        <v>0</v>
      </c>
      <c r="R512" s="41">
        <f t="shared" si="127"/>
        <v>0</v>
      </c>
      <c r="S512" s="66"/>
      <c r="T512" s="39">
        <f t="shared" ref="T512:T575" si="131">Y497</f>
        <v>200000</v>
      </c>
      <c r="U512" s="38"/>
      <c r="V512" s="40"/>
      <c r="W512" s="39">
        <f t="shared" ref="W512:W575" si="132">IFERROR(V512*U512,0)+U512</f>
        <v>0</v>
      </c>
      <c r="X512" s="44"/>
      <c r="Y512" s="39">
        <f t="shared" si="128"/>
        <v>200000</v>
      </c>
      <c r="Z512" s="66"/>
      <c r="AA512" s="39">
        <f t="shared" ref="AA512:AA575" si="133">AF497</f>
        <v>200000</v>
      </c>
      <c r="AB512" s="38"/>
      <c r="AC512" s="40"/>
      <c r="AD512" s="39">
        <f t="shared" ref="AD512:AD575" si="134">IFERROR(AC512*AB512,0)+AB512</f>
        <v>0</v>
      </c>
      <c r="AE512" s="44"/>
      <c r="AF512" s="45">
        <f t="shared" si="129"/>
        <v>200000</v>
      </c>
    </row>
    <row r="513" spans="1:32" x14ac:dyDescent="0.35">
      <c r="A513" s="47" t="str">
        <f>Start!C$9</f>
        <v>Niger (the)</v>
      </c>
      <c r="B513" s="48" t="str">
        <f>VLOOKUP(A513,list!B:C,2,FALSE)</f>
        <v>NER</v>
      </c>
      <c r="C513" s="78">
        <f t="shared" si="123"/>
        <v>45231</v>
      </c>
      <c r="D513" s="36" t="str">
        <f>IF(Start!$B$17="","",Start!$B$17)</f>
        <v>Moderna</v>
      </c>
      <c r="E513" s="36" t="str">
        <f>IFERROR(VLOOKUP(D513,Start!B$15:C$30,2,FALSE),"")</f>
        <v>Yes</v>
      </c>
      <c r="F513" s="39">
        <f t="shared" si="125"/>
        <v>0</v>
      </c>
      <c r="G513" s="38">
        <v>306572.03834251984</v>
      </c>
      <c r="H513" s="50">
        <v>23348.1905079719</v>
      </c>
      <c r="I513" s="39">
        <f t="shared" si="126"/>
        <v>329920.22885049175</v>
      </c>
      <c r="J513" s="40"/>
      <c r="K513" s="41">
        <f t="shared" si="130"/>
        <v>0</v>
      </c>
      <c r="L513" s="41">
        <f t="shared" si="122"/>
        <v>329920.22885049175</v>
      </c>
      <c r="M513" s="50"/>
      <c r="N513" s="51">
        <f>SUMIFS('Shipments data'!G:G,'Shipments data'!E:E,'Supply Planning Data'!D513,'Shipments data'!A:A,'Supply Planning Data'!A513,'Shipments data'!O:O,'Supply Planning Data'!C513,'Shipments data'!F:F,"Shipped")</f>
        <v>0</v>
      </c>
      <c r="O513" s="52">
        <f>SUMIFS('Shipments data'!G:G,'Shipments data'!E:E,'Supply Planning Data'!D513,'Shipments data'!A:A,'Supply Planning Data'!A513,'Shipments data'!O:O,'Supply Planning Data'!C513,'Shipments data'!F:F,"Planned")</f>
        <v>0</v>
      </c>
      <c r="P513" s="51">
        <f>SUMIFS('Shipments data'!G:G,'Shipments data'!E:E,'Supply Planning Data'!D513,'Shipments data'!A:A,'Supply Planning Data'!A513,'Shipments data'!F:F,"Shipped",'Shipments data'!H:H,"&lt;"&amp;'Supply Planning Data'!C528,'Shipments data'!S:S,"&lt;"&amp;'Supply Planning Data'!C528)</f>
        <v>0</v>
      </c>
      <c r="Q513" s="51">
        <f t="shared" si="124"/>
        <v>0</v>
      </c>
      <c r="R513" s="51">
        <f t="shared" si="127"/>
        <v>0</v>
      </c>
      <c r="S513" s="53"/>
      <c r="T513" s="54">
        <f t="shared" si="131"/>
        <v>300000</v>
      </c>
      <c r="U513" s="50"/>
      <c r="V513" s="40"/>
      <c r="W513" s="54">
        <f t="shared" si="132"/>
        <v>0</v>
      </c>
      <c r="X513" s="55"/>
      <c r="Y513" s="54">
        <f t="shared" si="128"/>
        <v>300000</v>
      </c>
      <c r="Z513" s="53"/>
      <c r="AA513" s="54">
        <f t="shared" si="133"/>
        <v>300000</v>
      </c>
      <c r="AB513" s="50"/>
      <c r="AC513" s="40"/>
      <c r="AD513" s="54">
        <f t="shared" si="134"/>
        <v>0</v>
      </c>
      <c r="AE513" s="55"/>
      <c r="AF513" s="79">
        <f t="shared" si="129"/>
        <v>300000</v>
      </c>
    </row>
    <row r="514" spans="1:32" x14ac:dyDescent="0.35">
      <c r="A514" s="47" t="str">
        <f>Start!C$9</f>
        <v>Niger (the)</v>
      </c>
      <c r="B514" s="48" t="str">
        <f>VLOOKUP(A514,list!B:C,2,FALSE)</f>
        <v>NER</v>
      </c>
      <c r="C514" s="78">
        <f t="shared" si="123"/>
        <v>45231</v>
      </c>
      <c r="D514" s="36" t="str">
        <f>IF(Start!$B$18="","",Start!$B$18)</f>
        <v>AstraZeneca</v>
      </c>
      <c r="E514" s="36" t="str">
        <f>IFERROR(VLOOKUP(D514,Start!B$15:C$30,2,FALSE),"")</f>
        <v>Yes</v>
      </c>
      <c r="F514" s="39">
        <f t="shared" si="125"/>
        <v>0</v>
      </c>
      <c r="G514" s="38">
        <v>357667.37806627317</v>
      </c>
      <c r="H514" s="50">
        <v>23379.723544679298</v>
      </c>
      <c r="I514" s="39">
        <f t="shared" si="126"/>
        <v>381047.10161095246</v>
      </c>
      <c r="J514" s="40"/>
      <c r="K514" s="41">
        <f t="shared" si="130"/>
        <v>0</v>
      </c>
      <c r="L514" s="41">
        <f t="shared" si="122"/>
        <v>381047.10161095246</v>
      </c>
      <c r="M514" s="50"/>
      <c r="N514" s="51">
        <f>SUMIFS('Shipments data'!G:G,'Shipments data'!E:E,'Supply Planning Data'!D514,'Shipments data'!A:A,'Supply Planning Data'!A514,'Shipments data'!O:O,'Supply Planning Data'!C514,'Shipments data'!F:F,"Shipped")</f>
        <v>0</v>
      </c>
      <c r="O514" s="52">
        <f>SUMIFS('Shipments data'!G:G,'Shipments data'!E:E,'Supply Planning Data'!D514,'Shipments data'!A:A,'Supply Planning Data'!A514,'Shipments data'!O:O,'Supply Planning Data'!C514,'Shipments data'!F:F,"Planned")</f>
        <v>0</v>
      </c>
      <c r="P514" s="51">
        <f>SUMIFS('Shipments data'!G:G,'Shipments data'!E:E,'Supply Planning Data'!D514,'Shipments data'!A:A,'Supply Planning Data'!A514,'Shipments data'!F:F,"Shipped",'Shipments data'!H:H,"&lt;"&amp;'Supply Planning Data'!C529,'Shipments data'!S:S,"&lt;"&amp;'Supply Planning Data'!C529)</f>
        <v>631600</v>
      </c>
      <c r="Q514" s="51">
        <f t="shared" si="124"/>
        <v>0</v>
      </c>
      <c r="R514" s="51">
        <f t="shared" si="127"/>
        <v>0</v>
      </c>
      <c r="S514" s="53"/>
      <c r="T514" s="54">
        <f t="shared" si="131"/>
        <v>400000</v>
      </c>
      <c r="U514" s="50"/>
      <c r="V514" s="40"/>
      <c r="W514" s="54">
        <f t="shared" si="132"/>
        <v>0</v>
      </c>
      <c r="X514" s="55"/>
      <c r="Y514" s="54">
        <f t="shared" si="128"/>
        <v>400000</v>
      </c>
      <c r="Z514" s="53"/>
      <c r="AA514" s="54">
        <f t="shared" si="133"/>
        <v>400000</v>
      </c>
      <c r="AB514" s="50"/>
      <c r="AC514" s="40"/>
      <c r="AD514" s="54">
        <f t="shared" si="134"/>
        <v>0</v>
      </c>
      <c r="AE514" s="55"/>
      <c r="AF514" s="79">
        <f t="shared" si="129"/>
        <v>400000</v>
      </c>
    </row>
    <row r="515" spans="1:32" x14ac:dyDescent="0.35">
      <c r="A515" s="47" t="str">
        <f>Start!C$9</f>
        <v>Niger (the)</v>
      </c>
      <c r="B515" s="48" t="str">
        <f>VLOOKUP(A515,list!B:C,2,FALSE)</f>
        <v>NER</v>
      </c>
      <c r="C515" s="78">
        <f t="shared" si="123"/>
        <v>45231</v>
      </c>
      <c r="D515" s="36" t="str">
        <f>IF(Start!$B$19="","",Start!$B$19)</f>
        <v>J&amp;J</v>
      </c>
      <c r="E515" s="36" t="str">
        <f>IFERROR(VLOOKUP(D515,Start!B$15:C$30,2,FALSE),"")</f>
        <v>Yes</v>
      </c>
      <c r="F515" s="39">
        <f t="shared" si="125"/>
        <v>0</v>
      </c>
      <c r="G515" s="38">
        <v>357667.37806627317</v>
      </c>
      <c r="H515" s="50">
        <v>23411.256581386799</v>
      </c>
      <c r="I515" s="39">
        <f t="shared" si="126"/>
        <v>381078.63464765996</v>
      </c>
      <c r="J515" s="40"/>
      <c r="K515" s="41">
        <f t="shared" si="130"/>
        <v>0</v>
      </c>
      <c r="L515" s="41">
        <f t="shared" si="122"/>
        <v>381078.63464765996</v>
      </c>
      <c r="M515" s="50"/>
      <c r="N515" s="51">
        <f>SUMIFS('Shipments data'!G:G,'Shipments data'!E:E,'Supply Planning Data'!D515,'Shipments data'!A:A,'Supply Planning Data'!A515,'Shipments data'!O:O,'Supply Planning Data'!C515,'Shipments data'!F:F,"Shipped")</f>
        <v>0</v>
      </c>
      <c r="O515" s="52">
        <f>SUMIFS('Shipments data'!G:G,'Shipments data'!E:E,'Supply Planning Data'!D515,'Shipments data'!A:A,'Supply Planning Data'!A515,'Shipments data'!O:O,'Supply Planning Data'!C515,'Shipments data'!F:F,"Planned")</f>
        <v>0</v>
      </c>
      <c r="P515" s="51">
        <f>SUMIFS('Shipments data'!G:G,'Shipments data'!E:E,'Supply Planning Data'!D515,'Shipments data'!A:A,'Supply Planning Data'!A515,'Shipments data'!F:F,"Shipped",'Shipments data'!H:H,"&lt;"&amp;'Supply Planning Data'!C530,'Shipments data'!S:S,"&lt;"&amp;'Supply Planning Data'!C530)</f>
        <v>302400</v>
      </c>
      <c r="Q515" s="51">
        <f t="shared" si="124"/>
        <v>0</v>
      </c>
      <c r="R515" s="51">
        <f t="shared" si="127"/>
        <v>0</v>
      </c>
      <c r="S515" s="53"/>
      <c r="T515" s="54">
        <f t="shared" si="131"/>
        <v>400000</v>
      </c>
      <c r="U515" s="50"/>
      <c r="V515" s="40"/>
      <c r="W515" s="54">
        <f t="shared" si="132"/>
        <v>0</v>
      </c>
      <c r="X515" s="55"/>
      <c r="Y515" s="54">
        <f t="shared" si="128"/>
        <v>400000</v>
      </c>
      <c r="Z515" s="53"/>
      <c r="AA515" s="54">
        <f t="shared" si="133"/>
        <v>400000</v>
      </c>
      <c r="AB515" s="50"/>
      <c r="AC515" s="40"/>
      <c r="AD515" s="54">
        <f t="shared" si="134"/>
        <v>0</v>
      </c>
      <c r="AE515" s="55"/>
      <c r="AF515" s="79">
        <f t="shared" si="129"/>
        <v>400000</v>
      </c>
    </row>
    <row r="516" spans="1:32" x14ac:dyDescent="0.35">
      <c r="A516" s="47" t="str">
        <f>Start!C$9</f>
        <v>Niger (the)</v>
      </c>
      <c r="B516" s="48" t="str">
        <f>VLOOKUP(A516,list!B:C,2,FALSE)</f>
        <v>NER</v>
      </c>
      <c r="C516" s="78">
        <f t="shared" si="123"/>
        <v>45231</v>
      </c>
      <c r="D516" s="36" t="str">
        <f>IF(Start!$B$20="","",Start!$B$20)</f>
        <v>Sinopharm</v>
      </c>
      <c r="E516" s="36" t="str">
        <f>IFERROR(VLOOKUP(D516,Start!B$15:C$30,2,FALSE),"")</f>
        <v>Yes</v>
      </c>
      <c r="F516" s="39">
        <f t="shared" si="125"/>
        <v>0</v>
      </c>
      <c r="G516" s="38">
        <v>357667.37806627317</v>
      </c>
      <c r="H516" s="50">
        <v>23442.789618094299</v>
      </c>
      <c r="I516" s="39">
        <f t="shared" si="126"/>
        <v>381110.16768436745</v>
      </c>
      <c r="J516" s="40"/>
      <c r="K516" s="41">
        <f t="shared" si="130"/>
        <v>0</v>
      </c>
      <c r="L516" s="41">
        <f t="shared" si="122"/>
        <v>381110.16768436745</v>
      </c>
      <c r="M516" s="50"/>
      <c r="N516" s="51">
        <f>SUMIFS('Shipments data'!G:G,'Shipments data'!E:E,'Supply Planning Data'!D516,'Shipments data'!A:A,'Supply Planning Data'!A516,'Shipments data'!O:O,'Supply Planning Data'!C516,'Shipments data'!F:F,"Shipped")</f>
        <v>0</v>
      </c>
      <c r="O516" s="52">
        <f>SUMIFS('Shipments data'!G:G,'Shipments data'!E:E,'Supply Planning Data'!D516,'Shipments data'!A:A,'Supply Planning Data'!A516,'Shipments data'!O:O,'Supply Planning Data'!C516,'Shipments data'!F:F,"Planned")</f>
        <v>0</v>
      </c>
      <c r="P516" s="51">
        <f>SUMIFS('Shipments data'!G:G,'Shipments data'!E:E,'Supply Planning Data'!D516,'Shipments data'!A:A,'Supply Planning Data'!A516,'Shipments data'!F:F,"Shipped",'Shipments data'!H:H,"&lt;"&amp;'Supply Planning Data'!C531,'Shipments data'!S:S,"&lt;"&amp;'Supply Planning Data'!C531)</f>
        <v>512402</v>
      </c>
      <c r="Q516" s="51">
        <f t="shared" si="124"/>
        <v>0</v>
      </c>
      <c r="R516" s="51">
        <f t="shared" si="127"/>
        <v>0</v>
      </c>
      <c r="S516" s="53"/>
      <c r="T516" s="54">
        <f t="shared" si="131"/>
        <v>400000</v>
      </c>
      <c r="U516" s="50"/>
      <c r="V516" s="40"/>
      <c r="W516" s="54">
        <f t="shared" si="132"/>
        <v>0</v>
      </c>
      <c r="X516" s="55"/>
      <c r="Y516" s="54">
        <f t="shared" si="128"/>
        <v>400000</v>
      </c>
      <c r="Z516" s="53"/>
      <c r="AA516" s="54">
        <f t="shared" si="133"/>
        <v>400000</v>
      </c>
      <c r="AB516" s="50"/>
      <c r="AC516" s="40"/>
      <c r="AD516" s="54">
        <f t="shared" si="134"/>
        <v>0</v>
      </c>
      <c r="AE516" s="55"/>
      <c r="AF516" s="79">
        <f t="shared" si="129"/>
        <v>400000</v>
      </c>
    </row>
    <row r="517" spans="1:32" x14ac:dyDescent="0.35">
      <c r="A517" s="47" t="str">
        <f>Start!C$9</f>
        <v>Niger (the)</v>
      </c>
      <c r="B517" s="48" t="str">
        <f>VLOOKUP(A517,list!B:C,2,FALSE)</f>
        <v>NER</v>
      </c>
      <c r="C517" s="78">
        <f t="shared" si="123"/>
        <v>45231</v>
      </c>
      <c r="D517" s="36" t="str">
        <f>IF(Start!$B$21="","",Start!$B$21)</f>
        <v>Sinovac</v>
      </c>
      <c r="E517" s="36" t="str">
        <f>IFERROR(VLOOKUP(D517,Start!B$15:C$30,2,FALSE),"")</f>
        <v>Yes</v>
      </c>
      <c r="F517" s="39">
        <f t="shared" si="125"/>
        <v>0</v>
      </c>
      <c r="G517" s="38">
        <v>357667.37806627317</v>
      </c>
      <c r="H517" s="50">
        <v>23474.322654801701</v>
      </c>
      <c r="I517" s="39">
        <f t="shared" si="126"/>
        <v>381141.70072107489</v>
      </c>
      <c r="J517" s="40"/>
      <c r="K517" s="41">
        <f t="shared" si="130"/>
        <v>0</v>
      </c>
      <c r="L517" s="41">
        <f t="shared" si="122"/>
        <v>381141.70072107489</v>
      </c>
      <c r="M517" s="50"/>
      <c r="N517" s="51">
        <f>SUMIFS('Shipments data'!G:G,'Shipments data'!E:E,'Supply Planning Data'!D517,'Shipments data'!A:A,'Supply Planning Data'!A517,'Shipments data'!O:O,'Supply Planning Data'!C517,'Shipments data'!F:F,"Shipped")</f>
        <v>0</v>
      </c>
      <c r="O517" s="52">
        <f>SUMIFS('Shipments data'!G:G,'Shipments data'!E:E,'Supply Planning Data'!D517,'Shipments data'!A:A,'Supply Planning Data'!A517,'Shipments data'!O:O,'Supply Planning Data'!C517,'Shipments data'!F:F,"Planned")</f>
        <v>0</v>
      </c>
      <c r="P517" s="51">
        <f>SUMIFS('Shipments data'!G:G,'Shipments data'!E:E,'Supply Planning Data'!D517,'Shipments data'!A:A,'Supply Planning Data'!A517,'Shipments data'!F:F,"Shipped",'Shipments data'!H:H,"&lt;"&amp;'Supply Planning Data'!C532,'Shipments data'!S:S,"&lt;"&amp;'Supply Planning Data'!C532)</f>
        <v>0</v>
      </c>
      <c r="Q517" s="51">
        <f t="shared" si="124"/>
        <v>0</v>
      </c>
      <c r="R517" s="51">
        <f t="shared" si="127"/>
        <v>0</v>
      </c>
      <c r="S517" s="53"/>
      <c r="T517" s="54">
        <f t="shared" si="131"/>
        <v>400000</v>
      </c>
      <c r="U517" s="50"/>
      <c r="V517" s="40"/>
      <c r="W517" s="54">
        <f t="shared" si="132"/>
        <v>0</v>
      </c>
      <c r="X517" s="55"/>
      <c r="Y517" s="54">
        <f t="shared" si="128"/>
        <v>400000</v>
      </c>
      <c r="Z517" s="53"/>
      <c r="AA517" s="54">
        <f t="shared" si="133"/>
        <v>400000</v>
      </c>
      <c r="AB517" s="50"/>
      <c r="AC517" s="40"/>
      <c r="AD517" s="54">
        <f t="shared" si="134"/>
        <v>0</v>
      </c>
      <c r="AE517" s="55"/>
      <c r="AF517" s="79">
        <f t="shared" si="129"/>
        <v>400000</v>
      </c>
    </row>
    <row r="518" spans="1:32" x14ac:dyDescent="0.35">
      <c r="A518" s="47" t="str">
        <f>Start!C$9</f>
        <v>Niger (the)</v>
      </c>
      <c r="B518" s="48" t="str">
        <f>VLOOKUP(A518,list!B:C,2,FALSE)</f>
        <v>NER</v>
      </c>
      <c r="C518" s="78">
        <f t="shared" si="123"/>
        <v>45231</v>
      </c>
      <c r="D518" s="36" t="str">
        <f>IF(Start!$B$22="","",Start!$B$22)</f>
        <v>Sputnik V</v>
      </c>
      <c r="E518" s="36" t="str">
        <f>IFERROR(VLOOKUP(D518,Start!B$15:C$30,2,FALSE),"")</f>
        <v>Yes</v>
      </c>
      <c r="F518" s="39">
        <f t="shared" si="125"/>
        <v>0</v>
      </c>
      <c r="G518" s="38">
        <v>357667.37806627317</v>
      </c>
      <c r="H518" s="50">
        <v>23505.855691509201</v>
      </c>
      <c r="I518" s="39">
        <f t="shared" si="126"/>
        <v>381173.23375778238</v>
      </c>
      <c r="J518" s="40"/>
      <c r="K518" s="41">
        <f t="shared" si="130"/>
        <v>0</v>
      </c>
      <c r="L518" s="41">
        <f t="shared" si="122"/>
        <v>381173.23375778238</v>
      </c>
      <c r="M518" s="50"/>
      <c r="N518" s="51">
        <f>SUMIFS('Shipments data'!G:G,'Shipments data'!E:E,'Supply Planning Data'!D518,'Shipments data'!A:A,'Supply Planning Data'!A518,'Shipments data'!O:O,'Supply Planning Data'!C518,'Shipments data'!F:F,"Shipped")</f>
        <v>0</v>
      </c>
      <c r="O518" s="52">
        <f>SUMIFS('Shipments data'!G:G,'Shipments data'!E:E,'Supply Planning Data'!D518,'Shipments data'!A:A,'Supply Planning Data'!A518,'Shipments data'!O:O,'Supply Planning Data'!C518,'Shipments data'!F:F,"Planned")</f>
        <v>0</v>
      </c>
      <c r="P518" s="51">
        <f>SUMIFS('Shipments data'!G:G,'Shipments data'!E:E,'Supply Planning Data'!D518,'Shipments data'!A:A,'Supply Planning Data'!A518,'Shipments data'!F:F,"Shipped",'Shipments data'!H:H,"&lt;"&amp;'Supply Planning Data'!C533,'Shipments data'!S:S,"&lt;"&amp;'Supply Planning Data'!C533)</f>
        <v>0</v>
      </c>
      <c r="Q518" s="51">
        <f t="shared" si="124"/>
        <v>0</v>
      </c>
      <c r="R518" s="51">
        <f t="shared" si="127"/>
        <v>0</v>
      </c>
      <c r="S518" s="53"/>
      <c r="T518" s="54">
        <f t="shared" si="131"/>
        <v>400000</v>
      </c>
      <c r="U518" s="50"/>
      <c r="V518" s="40"/>
      <c r="W518" s="54">
        <f t="shared" si="132"/>
        <v>0</v>
      </c>
      <c r="X518" s="55"/>
      <c r="Y518" s="54">
        <f t="shared" si="128"/>
        <v>400000</v>
      </c>
      <c r="Z518" s="53"/>
      <c r="AA518" s="54">
        <f t="shared" si="133"/>
        <v>400000</v>
      </c>
      <c r="AB518" s="50"/>
      <c r="AC518" s="40"/>
      <c r="AD518" s="54">
        <f t="shared" si="134"/>
        <v>0</v>
      </c>
      <c r="AE518" s="55"/>
      <c r="AF518" s="79">
        <f t="shared" si="129"/>
        <v>400000</v>
      </c>
    </row>
    <row r="519" spans="1:32" x14ac:dyDescent="0.35">
      <c r="A519" s="47" t="str">
        <f>Start!C$9</f>
        <v>Niger (the)</v>
      </c>
      <c r="B519" s="48" t="str">
        <f>VLOOKUP(A519,list!B:C,2,FALSE)</f>
        <v>NER</v>
      </c>
      <c r="C519" s="78">
        <f t="shared" si="123"/>
        <v>45231</v>
      </c>
      <c r="D519" s="36" t="str">
        <f>IF(Start!$B$23="","",Start!$B$23)</f>
        <v>Sputnik Light</v>
      </c>
      <c r="E519" s="36" t="str">
        <f>IFERROR(VLOOKUP(D519,Start!B$15:C$30,2,FALSE),"")</f>
        <v>Yes</v>
      </c>
      <c r="F519" s="39">
        <f t="shared" si="125"/>
        <v>0</v>
      </c>
      <c r="G519" s="38">
        <v>357667.37806627317</v>
      </c>
      <c r="H519" s="50">
        <v>23537.3887282166</v>
      </c>
      <c r="I519" s="39">
        <f t="shared" si="126"/>
        <v>381204.76679448975</v>
      </c>
      <c r="J519" s="40"/>
      <c r="K519" s="41">
        <f t="shared" si="130"/>
        <v>0</v>
      </c>
      <c r="L519" s="41">
        <f t="shared" si="122"/>
        <v>381204.76679448975</v>
      </c>
      <c r="M519" s="50"/>
      <c r="N519" s="51">
        <f>SUMIFS('Shipments data'!G:G,'Shipments data'!E:E,'Supply Planning Data'!D519,'Shipments data'!A:A,'Supply Planning Data'!A519,'Shipments data'!O:O,'Supply Planning Data'!C519,'Shipments data'!F:F,"Shipped")</f>
        <v>0</v>
      </c>
      <c r="O519" s="52">
        <f>SUMIFS('Shipments data'!G:G,'Shipments data'!E:E,'Supply Planning Data'!D519,'Shipments data'!A:A,'Supply Planning Data'!A519,'Shipments data'!O:O,'Supply Planning Data'!C519,'Shipments data'!F:F,"Planned")</f>
        <v>0</v>
      </c>
      <c r="P519" s="51">
        <f>SUMIFS('Shipments data'!G:G,'Shipments data'!E:E,'Supply Planning Data'!D519,'Shipments data'!A:A,'Supply Planning Data'!A519,'Shipments data'!F:F,"Shipped",'Shipments data'!H:H,"&lt;"&amp;'Supply Planning Data'!C534,'Shipments data'!S:S,"&lt;"&amp;'Supply Planning Data'!C534)</f>
        <v>0</v>
      </c>
      <c r="Q519" s="51">
        <f t="shared" si="124"/>
        <v>0</v>
      </c>
      <c r="R519" s="51">
        <f t="shared" si="127"/>
        <v>0</v>
      </c>
      <c r="S519" s="53"/>
      <c r="T519" s="54">
        <f t="shared" si="131"/>
        <v>400000</v>
      </c>
      <c r="U519" s="50"/>
      <c r="V519" s="40"/>
      <c r="W519" s="54">
        <f t="shared" si="132"/>
        <v>0</v>
      </c>
      <c r="X519" s="55"/>
      <c r="Y519" s="54">
        <f t="shared" si="128"/>
        <v>400000</v>
      </c>
      <c r="Z519" s="53"/>
      <c r="AA519" s="54">
        <f t="shared" si="133"/>
        <v>400000</v>
      </c>
      <c r="AB519" s="50"/>
      <c r="AC519" s="40"/>
      <c r="AD519" s="54">
        <f t="shared" si="134"/>
        <v>0</v>
      </c>
      <c r="AE519" s="55"/>
      <c r="AF519" s="79">
        <f t="shared" si="129"/>
        <v>400000</v>
      </c>
    </row>
    <row r="520" spans="1:32" hidden="1" x14ac:dyDescent="0.35">
      <c r="A520" s="47" t="str">
        <f>Start!C$9</f>
        <v>Niger (the)</v>
      </c>
      <c r="B520" s="48" t="str">
        <f>VLOOKUP(A520,list!B:C,2,FALSE)</f>
        <v>NER</v>
      </c>
      <c r="C520" s="78">
        <f t="shared" si="123"/>
        <v>45231</v>
      </c>
      <c r="D520" s="36" t="str">
        <f>IF(Start!$B$24="","",Start!$B$24)</f>
        <v/>
      </c>
      <c r="E520" s="36" t="str">
        <f>IFERROR(VLOOKUP(D520,Start!B$15:C$30,2,FALSE),"")</f>
        <v/>
      </c>
      <c r="F520" s="39">
        <f t="shared" si="125"/>
        <v>0</v>
      </c>
      <c r="G520" s="38"/>
      <c r="H520" s="50"/>
      <c r="I520" s="39">
        <f t="shared" si="126"/>
        <v>0</v>
      </c>
      <c r="J520" s="40"/>
      <c r="K520" s="41">
        <f t="shared" si="130"/>
        <v>0</v>
      </c>
      <c r="L520" s="41">
        <f t="shared" si="122"/>
        <v>0</v>
      </c>
      <c r="M520" s="50"/>
      <c r="N520" s="51">
        <f>SUMIFS('Shipments data'!G:G,'Shipments data'!E:E,'Supply Planning Data'!D520,'Shipments data'!A:A,'Supply Planning Data'!A520,'Shipments data'!O:O,'Supply Planning Data'!C520,'Shipments data'!F:F,"Shipped")</f>
        <v>0</v>
      </c>
      <c r="O520" s="52">
        <f>SUMIFS('Shipments data'!G:G,'Shipments data'!E:E,'Supply Planning Data'!D520,'Shipments data'!A:A,'Supply Planning Data'!A520,'Shipments data'!O:O,'Supply Planning Data'!C520,'Shipments data'!F:F,"Planned")</f>
        <v>0</v>
      </c>
      <c r="P520" s="51">
        <f>SUMIFS('Shipments data'!G:G,'Shipments data'!E:E,'Supply Planning Data'!D520,'Shipments data'!A:A,'Supply Planning Data'!A520,'Shipments data'!F:F,"Shipped",'Shipments data'!H:H,"&lt;"&amp;'Supply Planning Data'!C535,'Shipments data'!S:S,"&lt;"&amp;'Supply Planning Data'!C535)</f>
        <v>0</v>
      </c>
      <c r="Q520" s="51">
        <f t="shared" si="124"/>
        <v>0</v>
      </c>
      <c r="R520" s="51">
        <f t="shared" si="127"/>
        <v>0</v>
      </c>
      <c r="S520" s="53"/>
      <c r="T520" s="54">
        <f t="shared" si="131"/>
        <v>0</v>
      </c>
      <c r="U520" s="50"/>
      <c r="V520" s="40"/>
      <c r="W520" s="54">
        <f t="shared" si="132"/>
        <v>0</v>
      </c>
      <c r="X520" s="55"/>
      <c r="Y520" s="54">
        <f t="shared" si="128"/>
        <v>0</v>
      </c>
      <c r="Z520" s="53"/>
      <c r="AA520" s="54">
        <f t="shared" si="133"/>
        <v>0</v>
      </c>
      <c r="AB520" s="50"/>
      <c r="AC520" s="40"/>
      <c r="AD520" s="54">
        <f t="shared" si="134"/>
        <v>0</v>
      </c>
      <c r="AE520" s="55"/>
      <c r="AF520" s="79">
        <f t="shared" si="129"/>
        <v>0</v>
      </c>
    </row>
    <row r="521" spans="1:32" hidden="1" x14ac:dyDescent="0.35">
      <c r="A521" s="47" t="str">
        <f>Start!C$9</f>
        <v>Niger (the)</v>
      </c>
      <c r="B521" s="48" t="str">
        <f>VLOOKUP(A521,list!B:C,2,FALSE)</f>
        <v>NER</v>
      </c>
      <c r="C521" s="78">
        <f t="shared" si="123"/>
        <v>45231</v>
      </c>
      <c r="D521" s="36" t="str">
        <f>IF(Start!$B$25="","",Start!$B$25)</f>
        <v/>
      </c>
      <c r="E521" s="36" t="str">
        <f>IFERROR(VLOOKUP(D521,Start!B$15:C$30,2,FALSE),"")</f>
        <v/>
      </c>
      <c r="F521" s="39">
        <f t="shared" si="125"/>
        <v>0</v>
      </c>
      <c r="G521" s="38"/>
      <c r="H521" s="50"/>
      <c r="I521" s="39">
        <f t="shared" si="126"/>
        <v>0</v>
      </c>
      <c r="J521" s="40"/>
      <c r="K521" s="41">
        <f t="shared" si="130"/>
        <v>0</v>
      </c>
      <c r="L521" s="41">
        <f t="shared" si="122"/>
        <v>0</v>
      </c>
      <c r="M521" s="50"/>
      <c r="N521" s="51">
        <f>SUMIFS('Shipments data'!G:G,'Shipments data'!E:E,'Supply Planning Data'!D521,'Shipments data'!A:A,'Supply Planning Data'!A521,'Shipments data'!O:O,'Supply Planning Data'!C521,'Shipments data'!F:F,"Shipped")</f>
        <v>0</v>
      </c>
      <c r="O521" s="52">
        <f>SUMIFS('Shipments data'!G:G,'Shipments data'!E:E,'Supply Planning Data'!D521,'Shipments data'!A:A,'Supply Planning Data'!A521,'Shipments data'!O:O,'Supply Planning Data'!C521,'Shipments data'!F:F,"Planned")</f>
        <v>0</v>
      </c>
      <c r="P521" s="51">
        <f>SUMIFS('Shipments data'!G:G,'Shipments data'!E:E,'Supply Planning Data'!D521,'Shipments data'!A:A,'Supply Planning Data'!A521,'Shipments data'!F:F,"Shipped",'Shipments data'!H:H,"&lt;"&amp;'Supply Planning Data'!C536,'Shipments data'!S:S,"&lt;"&amp;'Supply Planning Data'!C536)</f>
        <v>0</v>
      </c>
      <c r="Q521" s="51">
        <f t="shared" si="124"/>
        <v>0</v>
      </c>
      <c r="R521" s="51">
        <f t="shared" si="127"/>
        <v>0</v>
      </c>
      <c r="S521" s="53"/>
      <c r="T521" s="54">
        <f t="shared" si="131"/>
        <v>0</v>
      </c>
      <c r="U521" s="50"/>
      <c r="V521" s="40"/>
      <c r="W521" s="54">
        <f t="shared" si="132"/>
        <v>0</v>
      </c>
      <c r="X521" s="55"/>
      <c r="Y521" s="54">
        <f t="shared" si="128"/>
        <v>0</v>
      </c>
      <c r="Z521" s="53"/>
      <c r="AA521" s="54">
        <f t="shared" si="133"/>
        <v>0</v>
      </c>
      <c r="AB521" s="50"/>
      <c r="AC521" s="40"/>
      <c r="AD521" s="54">
        <f t="shared" si="134"/>
        <v>0</v>
      </c>
      <c r="AE521" s="55"/>
      <c r="AF521" s="79">
        <f t="shared" si="129"/>
        <v>0</v>
      </c>
    </row>
    <row r="522" spans="1:32" hidden="1" x14ac:dyDescent="0.35">
      <c r="A522" s="47" t="str">
        <f>Start!C$9</f>
        <v>Niger (the)</v>
      </c>
      <c r="B522" s="48" t="str">
        <f>VLOOKUP(A522,list!B:C,2,FALSE)</f>
        <v>NER</v>
      </c>
      <c r="C522" s="78">
        <f t="shared" si="123"/>
        <v>45231</v>
      </c>
      <c r="D522" s="36" t="str">
        <f>IF(Start!$B$26="","",Start!$B$26)</f>
        <v/>
      </c>
      <c r="E522" s="36" t="str">
        <f>IFERROR(VLOOKUP(D522,Start!B$15:C$30,2,FALSE),"")</f>
        <v/>
      </c>
      <c r="F522" s="39">
        <f t="shared" si="125"/>
        <v>0</v>
      </c>
      <c r="G522" s="38"/>
      <c r="H522" s="50"/>
      <c r="I522" s="39">
        <f t="shared" si="126"/>
        <v>0</v>
      </c>
      <c r="J522" s="40"/>
      <c r="K522" s="41">
        <f t="shared" si="130"/>
        <v>0</v>
      </c>
      <c r="L522" s="41">
        <f t="shared" si="122"/>
        <v>0</v>
      </c>
      <c r="M522" s="50"/>
      <c r="N522" s="51">
        <f>SUMIFS('Shipments data'!G:G,'Shipments data'!E:E,'Supply Planning Data'!D522,'Shipments data'!A:A,'Supply Planning Data'!A522,'Shipments data'!O:O,'Supply Planning Data'!C522,'Shipments data'!F:F,"Shipped")</f>
        <v>0</v>
      </c>
      <c r="O522" s="52">
        <f>SUMIFS('Shipments data'!G:G,'Shipments data'!E:E,'Supply Planning Data'!D522,'Shipments data'!A:A,'Supply Planning Data'!A522,'Shipments data'!O:O,'Supply Planning Data'!C522,'Shipments data'!F:F,"Planned")</f>
        <v>0</v>
      </c>
      <c r="P522" s="51">
        <f>SUMIFS('Shipments data'!G:G,'Shipments data'!E:E,'Supply Planning Data'!D522,'Shipments data'!A:A,'Supply Planning Data'!A522,'Shipments data'!F:F,"Shipped",'Shipments data'!H:H,"&lt;"&amp;'Supply Planning Data'!C537,'Shipments data'!S:S,"&lt;"&amp;'Supply Planning Data'!C537)</f>
        <v>0</v>
      </c>
      <c r="Q522" s="51">
        <f t="shared" si="124"/>
        <v>0</v>
      </c>
      <c r="R522" s="51">
        <f t="shared" si="127"/>
        <v>0</v>
      </c>
      <c r="S522" s="53"/>
      <c r="T522" s="54">
        <f t="shared" si="131"/>
        <v>0</v>
      </c>
      <c r="U522" s="50"/>
      <c r="V522" s="40"/>
      <c r="W522" s="54">
        <f t="shared" si="132"/>
        <v>0</v>
      </c>
      <c r="X522" s="55"/>
      <c r="Y522" s="54">
        <f t="shared" si="128"/>
        <v>0</v>
      </c>
      <c r="Z522" s="53"/>
      <c r="AA522" s="54">
        <f t="shared" si="133"/>
        <v>0</v>
      </c>
      <c r="AB522" s="50"/>
      <c r="AC522" s="40"/>
      <c r="AD522" s="54">
        <f t="shared" si="134"/>
        <v>0</v>
      </c>
      <c r="AE522" s="55"/>
      <c r="AF522" s="79">
        <f t="shared" si="129"/>
        <v>0</v>
      </c>
    </row>
    <row r="523" spans="1:32" hidden="1" x14ac:dyDescent="0.35">
      <c r="A523" s="47" t="str">
        <f>Start!C$9</f>
        <v>Niger (the)</v>
      </c>
      <c r="B523" s="48" t="str">
        <f>VLOOKUP(A523,list!B:C,2,FALSE)</f>
        <v>NER</v>
      </c>
      <c r="C523" s="78">
        <f t="shared" si="123"/>
        <v>45231</v>
      </c>
      <c r="D523" s="36" t="str">
        <f>IF(Start!$B$27="","",Start!$B$27)</f>
        <v/>
      </c>
      <c r="E523" s="36" t="str">
        <f>IFERROR(VLOOKUP(D523,Start!B$15:C$30,2,FALSE),"")</f>
        <v/>
      </c>
      <c r="F523" s="39">
        <f t="shared" si="125"/>
        <v>0</v>
      </c>
      <c r="G523" s="38"/>
      <c r="H523" s="50"/>
      <c r="I523" s="39">
        <f t="shared" si="126"/>
        <v>0</v>
      </c>
      <c r="J523" s="40"/>
      <c r="K523" s="41">
        <f t="shared" si="130"/>
        <v>0</v>
      </c>
      <c r="L523" s="41">
        <f t="shared" si="122"/>
        <v>0</v>
      </c>
      <c r="M523" s="50"/>
      <c r="N523" s="51">
        <f>SUMIFS('Shipments data'!G:G,'Shipments data'!E:E,'Supply Planning Data'!D523,'Shipments data'!A:A,'Supply Planning Data'!A523,'Shipments data'!O:O,'Supply Planning Data'!C523,'Shipments data'!F:F,"Shipped")</f>
        <v>0</v>
      </c>
      <c r="O523" s="52">
        <f>SUMIFS('Shipments data'!G:G,'Shipments data'!E:E,'Supply Planning Data'!D523,'Shipments data'!A:A,'Supply Planning Data'!A523,'Shipments data'!O:O,'Supply Planning Data'!C523,'Shipments data'!F:F,"Planned")</f>
        <v>0</v>
      </c>
      <c r="P523" s="51">
        <f>SUMIFS('Shipments data'!G:G,'Shipments data'!E:E,'Supply Planning Data'!D523,'Shipments data'!A:A,'Supply Planning Data'!A523,'Shipments data'!F:F,"Shipped",'Shipments data'!H:H,"&lt;"&amp;'Supply Planning Data'!C538,'Shipments data'!S:S,"&lt;"&amp;'Supply Planning Data'!C538)</f>
        <v>0</v>
      </c>
      <c r="Q523" s="51">
        <f t="shared" si="124"/>
        <v>0</v>
      </c>
      <c r="R523" s="51">
        <f t="shared" si="127"/>
        <v>0</v>
      </c>
      <c r="S523" s="53"/>
      <c r="T523" s="54">
        <f t="shared" si="131"/>
        <v>0</v>
      </c>
      <c r="U523" s="50"/>
      <c r="V523" s="40"/>
      <c r="W523" s="54">
        <f t="shared" si="132"/>
        <v>0</v>
      </c>
      <c r="X523" s="55"/>
      <c r="Y523" s="54">
        <f t="shared" si="128"/>
        <v>0</v>
      </c>
      <c r="Z523" s="53"/>
      <c r="AA523" s="54">
        <f t="shared" si="133"/>
        <v>0</v>
      </c>
      <c r="AB523" s="50"/>
      <c r="AC523" s="40"/>
      <c r="AD523" s="54">
        <f t="shared" si="134"/>
        <v>0</v>
      </c>
      <c r="AE523" s="55"/>
      <c r="AF523" s="79">
        <f t="shared" si="129"/>
        <v>0</v>
      </c>
    </row>
    <row r="524" spans="1:32" hidden="1" x14ac:dyDescent="0.35">
      <c r="A524" s="47" t="str">
        <f>Start!C$9</f>
        <v>Niger (the)</v>
      </c>
      <c r="B524" s="48" t="str">
        <f>VLOOKUP(A524,list!B:C,2,FALSE)</f>
        <v>NER</v>
      </c>
      <c r="C524" s="78">
        <f t="shared" si="123"/>
        <v>45231</v>
      </c>
      <c r="D524" s="36" t="str">
        <f>IF(Start!$B$28="","",Start!$B$28)</f>
        <v/>
      </c>
      <c r="E524" s="36" t="str">
        <f>IFERROR(VLOOKUP(D524,Start!B$15:C$30,2,FALSE),"")</f>
        <v/>
      </c>
      <c r="F524" s="39">
        <f t="shared" si="125"/>
        <v>0</v>
      </c>
      <c r="G524" s="38"/>
      <c r="H524" s="50"/>
      <c r="I524" s="39">
        <f t="shared" si="126"/>
        <v>0</v>
      </c>
      <c r="J524" s="40"/>
      <c r="K524" s="41">
        <f t="shared" si="130"/>
        <v>0</v>
      </c>
      <c r="L524" s="41">
        <f t="shared" si="122"/>
        <v>0</v>
      </c>
      <c r="M524" s="50"/>
      <c r="N524" s="51">
        <f>SUMIFS('Shipments data'!G:G,'Shipments data'!E:E,'Supply Planning Data'!D524,'Shipments data'!A:A,'Supply Planning Data'!A524,'Shipments data'!O:O,'Supply Planning Data'!C524,'Shipments data'!F:F,"Shipped")</f>
        <v>0</v>
      </c>
      <c r="O524" s="52">
        <f>SUMIFS('Shipments data'!G:G,'Shipments data'!E:E,'Supply Planning Data'!D524,'Shipments data'!A:A,'Supply Planning Data'!A524,'Shipments data'!O:O,'Supply Planning Data'!C524,'Shipments data'!F:F,"Planned")</f>
        <v>0</v>
      </c>
      <c r="P524" s="51">
        <f>SUMIFS('Shipments data'!G:G,'Shipments data'!E:E,'Supply Planning Data'!D524,'Shipments data'!A:A,'Supply Planning Data'!A524,'Shipments data'!F:F,"Shipped",'Shipments data'!H:H,"&lt;"&amp;'Supply Planning Data'!C539,'Shipments data'!S:S,"&lt;"&amp;'Supply Planning Data'!C539)</f>
        <v>0</v>
      </c>
      <c r="Q524" s="51">
        <f t="shared" si="124"/>
        <v>0</v>
      </c>
      <c r="R524" s="51">
        <f t="shared" si="127"/>
        <v>0</v>
      </c>
      <c r="S524" s="53"/>
      <c r="T524" s="54">
        <f t="shared" si="131"/>
        <v>0</v>
      </c>
      <c r="U524" s="50"/>
      <c r="V524" s="40"/>
      <c r="W524" s="54">
        <f t="shared" si="132"/>
        <v>0</v>
      </c>
      <c r="X524" s="55"/>
      <c r="Y524" s="54">
        <f t="shared" si="128"/>
        <v>0</v>
      </c>
      <c r="Z524" s="53"/>
      <c r="AA524" s="54">
        <f t="shared" si="133"/>
        <v>0</v>
      </c>
      <c r="AB524" s="50"/>
      <c r="AC524" s="40"/>
      <c r="AD524" s="54">
        <f t="shared" si="134"/>
        <v>0</v>
      </c>
      <c r="AE524" s="55"/>
      <c r="AF524" s="79">
        <f t="shared" si="129"/>
        <v>0</v>
      </c>
    </row>
    <row r="525" spans="1:32" hidden="1" x14ac:dyDescent="0.35">
      <c r="A525" s="47" t="str">
        <f>Start!C$9</f>
        <v>Niger (the)</v>
      </c>
      <c r="B525" s="48" t="str">
        <f>VLOOKUP(A525,list!B:C,2,FALSE)</f>
        <v>NER</v>
      </c>
      <c r="C525" s="78">
        <f t="shared" si="123"/>
        <v>45231</v>
      </c>
      <c r="D525" s="36" t="str">
        <f>IF(Start!$B$29="","",Start!$B$29)</f>
        <v/>
      </c>
      <c r="E525" s="36" t="str">
        <f>IFERROR(VLOOKUP(D525,Start!B$15:C$30,2,FALSE),"")</f>
        <v/>
      </c>
      <c r="F525" s="39">
        <f t="shared" si="125"/>
        <v>0</v>
      </c>
      <c r="G525" s="38"/>
      <c r="H525" s="50"/>
      <c r="I525" s="39">
        <f t="shared" si="126"/>
        <v>0</v>
      </c>
      <c r="J525" s="40"/>
      <c r="K525" s="41">
        <f t="shared" si="130"/>
        <v>0</v>
      </c>
      <c r="L525" s="41">
        <f t="shared" si="122"/>
        <v>0</v>
      </c>
      <c r="M525" s="50"/>
      <c r="N525" s="51">
        <f>SUMIFS('Shipments data'!G:G,'Shipments data'!E:E,'Supply Planning Data'!D525,'Shipments data'!A:A,'Supply Planning Data'!A525,'Shipments data'!O:O,'Supply Planning Data'!C525,'Shipments data'!F:F,"Shipped")</f>
        <v>0</v>
      </c>
      <c r="O525" s="52">
        <f>SUMIFS('Shipments data'!G:G,'Shipments data'!E:E,'Supply Planning Data'!D525,'Shipments data'!A:A,'Supply Planning Data'!A525,'Shipments data'!O:O,'Supply Planning Data'!C525,'Shipments data'!F:F,"Planned")</f>
        <v>0</v>
      </c>
      <c r="P525" s="51">
        <f>SUMIFS('Shipments data'!G:G,'Shipments data'!E:E,'Supply Planning Data'!D525,'Shipments data'!A:A,'Supply Planning Data'!A525,'Shipments data'!F:F,"Shipped",'Shipments data'!H:H,"&lt;"&amp;'Supply Planning Data'!C540,'Shipments data'!S:S,"&lt;"&amp;'Supply Planning Data'!C540)</f>
        <v>0</v>
      </c>
      <c r="Q525" s="51">
        <f t="shared" si="124"/>
        <v>0</v>
      </c>
      <c r="R525" s="51">
        <f t="shared" si="127"/>
        <v>0</v>
      </c>
      <c r="S525" s="53"/>
      <c r="T525" s="54">
        <f t="shared" si="131"/>
        <v>0</v>
      </c>
      <c r="U525" s="50"/>
      <c r="V525" s="40"/>
      <c r="W525" s="54">
        <f t="shared" si="132"/>
        <v>0</v>
      </c>
      <c r="X525" s="55"/>
      <c r="Y525" s="54">
        <f t="shared" si="128"/>
        <v>0</v>
      </c>
      <c r="Z525" s="53"/>
      <c r="AA525" s="54">
        <f t="shared" si="133"/>
        <v>0</v>
      </c>
      <c r="AB525" s="50"/>
      <c r="AC525" s="40"/>
      <c r="AD525" s="54">
        <f t="shared" si="134"/>
        <v>0</v>
      </c>
      <c r="AE525" s="55"/>
      <c r="AF525" s="79">
        <f t="shared" si="129"/>
        <v>0</v>
      </c>
    </row>
    <row r="526" spans="1:32" hidden="1" x14ac:dyDescent="0.35">
      <c r="A526" s="47" t="str">
        <f>Start!C$9</f>
        <v>Niger (the)</v>
      </c>
      <c r="B526" s="56" t="str">
        <f>VLOOKUP(A526,list!B:C,2,FALSE)</f>
        <v>NER</v>
      </c>
      <c r="C526" s="78">
        <f t="shared" si="123"/>
        <v>45231</v>
      </c>
      <c r="D526" s="36" t="str">
        <f>IF(Start!$B$30="","",Start!$B$30)</f>
        <v/>
      </c>
      <c r="E526" s="36" t="str">
        <f>IFERROR(VLOOKUP(D526,Start!B$15:C$30,2,FALSE),"")</f>
        <v/>
      </c>
      <c r="F526" s="39">
        <f t="shared" si="125"/>
        <v>0</v>
      </c>
      <c r="G526" s="38"/>
      <c r="H526" s="50"/>
      <c r="I526" s="39">
        <f t="shared" si="126"/>
        <v>0</v>
      </c>
      <c r="J526" s="40"/>
      <c r="K526" s="41">
        <f t="shared" si="130"/>
        <v>0</v>
      </c>
      <c r="L526" s="41">
        <f t="shared" si="122"/>
        <v>0</v>
      </c>
      <c r="M526" s="50"/>
      <c r="N526" s="51">
        <f>SUMIFS('Shipments data'!G:G,'Shipments data'!E:E,'Supply Planning Data'!D526,'Shipments data'!A:A,'Supply Planning Data'!A526,'Shipments data'!O:O,'Supply Planning Data'!C526,'Shipments data'!F:F,"Shipped")</f>
        <v>0</v>
      </c>
      <c r="O526" s="52">
        <f>SUMIFS('Shipments data'!G:G,'Shipments data'!E:E,'Supply Planning Data'!D526,'Shipments data'!A:A,'Supply Planning Data'!A526,'Shipments data'!O:O,'Supply Planning Data'!C526,'Shipments data'!F:F,"Planned")</f>
        <v>0</v>
      </c>
      <c r="P526" s="51">
        <f>SUMIFS('Shipments data'!G:G,'Shipments data'!E:E,'Supply Planning Data'!D526,'Shipments data'!A:A,'Supply Planning Data'!A526,'Shipments data'!F:F,"Shipped",'Shipments data'!H:H,"&lt;"&amp;'Supply Planning Data'!C541,'Shipments data'!S:S,"&lt;"&amp;'Supply Planning Data'!C541)</f>
        <v>0</v>
      </c>
      <c r="Q526" s="51">
        <f t="shared" si="124"/>
        <v>0</v>
      </c>
      <c r="R526" s="51">
        <f t="shared" si="127"/>
        <v>0</v>
      </c>
      <c r="S526" s="53"/>
      <c r="T526" s="54">
        <f t="shared" si="131"/>
        <v>0</v>
      </c>
      <c r="U526" s="50"/>
      <c r="V526" s="40"/>
      <c r="W526" s="54">
        <f t="shared" si="132"/>
        <v>0</v>
      </c>
      <c r="X526" s="55"/>
      <c r="Y526" s="54">
        <f t="shared" si="128"/>
        <v>0</v>
      </c>
      <c r="Z526" s="53"/>
      <c r="AA526" s="54">
        <f t="shared" si="133"/>
        <v>0</v>
      </c>
      <c r="AB526" s="50"/>
      <c r="AC526" s="40"/>
      <c r="AD526" s="54">
        <f t="shared" si="134"/>
        <v>0</v>
      </c>
      <c r="AE526" s="55"/>
      <c r="AF526" s="79">
        <f t="shared" si="129"/>
        <v>0</v>
      </c>
    </row>
    <row r="527" spans="1:32" x14ac:dyDescent="0.35">
      <c r="A527" s="58" t="str">
        <f>Start!C$9</f>
        <v>Niger (the)</v>
      </c>
      <c r="B527" s="59" t="str">
        <f>VLOOKUP(A527,list!B:C,2,FALSE)</f>
        <v>NER</v>
      </c>
      <c r="C527" s="60">
        <f t="shared" si="123"/>
        <v>45261</v>
      </c>
      <c r="D527" s="59" t="str">
        <f>IF(Start!$B$16="","",Start!$B$16)</f>
        <v>Pfizer</v>
      </c>
      <c r="E527" s="59" t="str">
        <f>IFERROR(VLOOKUP(D527,Start!B$15:C$30,2,FALSE),"")</f>
        <v>Yes</v>
      </c>
      <c r="F527" s="62">
        <f t="shared" si="125"/>
        <v>0</v>
      </c>
      <c r="G527" s="61">
        <v>281024.36848064332</v>
      </c>
      <c r="H527" s="61">
        <v>23789.653021876198</v>
      </c>
      <c r="I527" s="62">
        <f t="shared" si="126"/>
        <v>304814.02150251949</v>
      </c>
      <c r="J527" s="63"/>
      <c r="K527" s="64">
        <f t="shared" si="130"/>
        <v>0</v>
      </c>
      <c r="L527" s="64">
        <f t="shared" si="122"/>
        <v>304814.02150251949</v>
      </c>
      <c r="M527" s="61"/>
      <c r="N527" s="64">
        <f>SUMIFS('Shipments data'!G:G,'Shipments data'!E:E,'Supply Planning Data'!D527,'Shipments data'!A:A,'Supply Planning Data'!A527,'Shipments data'!O:O,'Supply Planning Data'!C527,'Shipments data'!F:F,"Shipped")</f>
        <v>0</v>
      </c>
      <c r="O527" s="65">
        <f>SUMIFS('Shipments data'!G:G,'Shipments data'!E:E,'Supply Planning Data'!D527,'Shipments data'!A:A,'Supply Planning Data'!A527,'Shipments data'!O:O,'Supply Planning Data'!C527,'Shipments data'!F:F,"Planned")</f>
        <v>0</v>
      </c>
      <c r="P527" s="64">
        <f>SUMIFS('Shipments data'!G:G,'Shipments data'!E:E,'Supply Planning Data'!D527,'Shipments data'!A:A,'Supply Planning Data'!A527,'Shipments data'!F:F,"Shipped",'Shipments data'!H:H,"&lt;"&amp;'Supply Planning Data'!C542,'Shipments data'!S:S,"&lt;"&amp;'Supply Planning Data'!C542)</f>
        <v>0</v>
      </c>
      <c r="Q527" s="64">
        <f t="shared" si="124"/>
        <v>0</v>
      </c>
      <c r="R527" s="64">
        <f t="shared" si="127"/>
        <v>0</v>
      </c>
      <c r="S527" s="66"/>
      <c r="T527" s="62">
        <f t="shared" si="131"/>
        <v>200000</v>
      </c>
      <c r="U527" s="61"/>
      <c r="V527" s="63"/>
      <c r="W527" s="62">
        <f t="shared" si="132"/>
        <v>0</v>
      </c>
      <c r="X527" s="67"/>
      <c r="Y527" s="62">
        <f t="shared" si="128"/>
        <v>200000</v>
      </c>
      <c r="Z527" s="66"/>
      <c r="AA527" s="62">
        <f t="shared" si="133"/>
        <v>200000</v>
      </c>
      <c r="AB527" s="61"/>
      <c r="AC527" s="63"/>
      <c r="AD527" s="62">
        <f t="shared" si="134"/>
        <v>0</v>
      </c>
      <c r="AE527" s="67"/>
      <c r="AF527" s="68">
        <f t="shared" si="129"/>
        <v>200000</v>
      </c>
    </row>
    <row r="528" spans="1:32" x14ac:dyDescent="0.35">
      <c r="A528" s="58" t="str">
        <f>Start!C$9</f>
        <v>Niger (the)</v>
      </c>
      <c r="B528" s="69" t="str">
        <f>VLOOKUP(A528,list!B:C,2,FALSE)</f>
        <v>NER</v>
      </c>
      <c r="C528" s="60">
        <f t="shared" si="123"/>
        <v>45261</v>
      </c>
      <c r="D528" s="69" t="str">
        <f>IF(Start!$B$17="","",Start!$B$17)</f>
        <v>Moderna</v>
      </c>
      <c r="E528" s="69" t="str">
        <f>IFERROR(VLOOKUP(D528,Start!B$15:C$30,2,FALSE),"")</f>
        <v>Yes</v>
      </c>
      <c r="F528" s="62">
        <f t="shared" si="125"/>
        <v>0</v>
      </c>
      <c r="G528" s="61">
        <v>337229.24217677186</v>
      </c>
      <c r="H528" s="61">
        <v>23821.186058583698</v>
      </c>
      <c r="I528" s="62">
        <f t="shared" si="126"/>
        <v>361050.42823535553</v>
      </c>
      <c r="J528" s="63"/>
      <c r="K528" s="64">
        <f t="shared" si="130"/>
        <v>0</v>
      </c>
      <c r="L528" s="64">
        <f t="shared" si="122"/>
        <v>361050.42823535553</v>
      </c>
      <c r="M528" s="71"/>
      <c r="N528" s="70">
        <f>SUMIFS('Shipments data'!G:G,'Shipments data'!E:E,'Supply Planning Data'!D528,'Shipments data'!A:A,'Supply Planning Data'!A528,'Shipments data'!O:O,'Supply Planning Data'!C528,'Shipments data'!F:F,"Shipped")</f>
        <v>0</v>
      </c>
      <c r="O528" s="72">
        <f>SUMIFS('Shipments data'!G:G,'Shipments data'!E:E,'Supply Planning Data'!D528,'Shipments data'!A:A,'Supply Planning Data'!A528,'Shipments data'!O:O,'Supply Planning Data'!C528,'Shipments data'!F:F,"Planned")</f>
        <v>0</v>
      </c>
      <c r="P528" s="70">
        <f>SUMIFS('Shipments data'!G:G,'Shipments data'!E:E,'Supply Planning Data'!D528,'Shipments data'!A:A,'Supply Planning Data'!A528,'Shipments data'!F:F,"Shipped",'Shipments data'!H:H,"&lt;"&amp;'Supply Planning Data'!C543,'Shipments data'!S:S,"&lt;"&amp;'Supply Planning Data'!C543)</f>
        <v>0</v>
      </c>
      <c r="Q528" s="70">
        <f t="shared" si="124"/>
        <v>0</v>
      </c>
      <c r="R528" s="70">
        <f t="shared" si="127"/>
        <v>0</v>
      </c>
      <c r="S528" s="53"/>
      <c r="T528" s="73">
        <f t="shared" si="131"/>
        <v>300000</v>
      </c>
      <c r="U528" s="71"/>
      <c r="V528" s="63"/>
      <c r="W528" s="73">
        <f t="shared" si="132"/>
        <v>0</v>
      </c>
      <c r="X528" s="74"/>
      <c r="Y528" s="73">
        <f t="shared" si="128"/>
        <v>300000</v>
      </c>
      <c r="Z528" s="53"/>
      <c r="AA528" s="73">
        <f t="shared" si="133"/>
        <v>300000</v>
      </c>
      <c r="AB528" s="71"/>
      <c r="AC528" s="63"/>
      <c r="AD528" s="73">
        <f t="shared" si="134"/>
        <v>0</v>
      </c>
      <c r="AE528" s="74"/>
      <c r="AF528" s="75">
        <f t="shared" si="129"/>
        <v>300000</v>
      </c>
    </row>
    <row r="529" spans="1:32" x14ac:dyDescent="0.35">
      <c r="A529" s="58" t="str">
        <f>Start!C$9</f>
        <v>Niger (the)</v>
      </c>
      <c r="B529" s="69" t="str">
        <f>VLOOKUP(A529,list!B:C,2,FALSE)</f>
        <v>NER</v>
      </c>
      <c r="C529" s="60">
        <f t="shared" si="123"/>
        <v>45261</v>
      </c>
      <c r="D529" s="59" t="str">
        <f>IF(Start!$B$18="","",Start!$B$18)</f>
        <v>AstraZeneca</v>
      </c>
      <c r="E529" s="59" t="str">
        <f>IFERROR(VLOOKUP(D529,Start!B$15:C$30,2,FALSE),"")</f>
        <v>Yes</v>
      </c>
      <c r="F529" s="62">
        <f t="shared" si="125"/>
        <v>0</v>
      </c>
      <c r="G529" s="61">
        <v>393434.11587290053</v>
      </c>
      <c r="H529" s="61">
        <v>23852.719095291101</v>
      </c>
      <c r="I529" s="62">
        <f t="shared" si="126"/>
        <v>417286.83496819163</v>
      </c>
      <c r="J529" s="63"/>
      <c r="K529" s="64">
        <f t="shared" si="130"/>
        <v>0</v>
      </c>
      <c r="L529" s="64">
        <f t="shared" si="122"/>
        <v>417286.83496819163</v>
      </c>
      <c r="M529" s="71"/>
      <c r="N529" s="70">
        <f>SUMIFS('Shipments data'!G:G,'Shipments data'!E:E,'Supply Planning Data'!D529,'Shipments data'!A:A,'Supply Planning Data'!A529,'Shipments data'!O:O,'Supply Planning Data'!C529,'Shipments data'!F:F,"Shipped")</f>
        <v>0</v>
      </c>
      <c r="O529" s="72">
        <f>SUMIFS('Shipments data'!G:G,'Shipments data'!E:E,'Supply Planning Data'!D529,'Shipments data'!A:A,'Supply Planning Data'!A529,'Shipments data'!O:O,'Supply Planning Data'!C529,'Shipments data'!F:F,"Planned")</f>
        <v>0</v>
      </c>
      <c r="P529" s="70">
        <f>SUMIFS('Shipments data'!G:G,'Shipments data'!E:E,'Supply Planning Data'!D529,'Shipments data'!A:A,'Supply Planning Data'!A529,'Shipments data'!F:F,"Shipped",'Shipments data'!H:H,"&lt;"&amp;'Supply Planning Data'!C544,'Shipments data'!S:S,"&lt;"&amp;'Supply Planning Data'!C544)</f>
        <v>631600</v>
      </c>
      <c r="Q529" s="70">
        <f t="shared" si="124"/>
        <v>0</v>
      </c>
      <c r="R529" s="70">
        <f t="shared" si="127"/>
        <v>0</v>
      </c>
      <c r="S529" s="53"/>
      <c r="T529" s="73">
        <f t="shared" si="131"/>
        <v>400000</v>
      </c>
      <c r="U529" s="71"/>
      <c r="V529" s="63"/>
      <c r="W529" s="73">
        <f t="shared" si="132"/>
        <v>0</v>
      </c>
      <c r="X529" s="74"/>
      <c r="Y529" s="73">
        <f t="shared" si="128"/>
        <v>400000</v>
      </c>
      <c r="Z529" s="53"/>
      <c r="AA529" s="73">
        <f t="shared" si="133"/>
        <v>400000</v>
      </c>
      <c r="AB529" s="71"/>
      <c r="AC529" s="63"/>
      <c r="AD529" s="73">
        <f t="shared" si="134"/>
        <v>0</v>
      </c>
      <c r="AE529" s="74"/>
      <c r="AF529" s="75">
        <f t="shared" si="129"/>
        <v>400000</v>
      </c>
    </row>
    <row r="530" spans="1:32" x14ac:dyDescent="0.35">
      <c r="A530" s="58" t="str">
        <f>Start!C$9</f>
        <v>Niger (the)</v>
      </c>
      <c r="B530" s="69" t="str">
        <f>VLOOKUP(A530,list!B:C,2,FALSE)</f>
        <v>NER</v>
      </c>
      <c r="C530" s="60">
        <f t="shared" si="123"/>
        <v>45261</v>
      </c>
      <c r="D530" s="69" t="str">
        <f>IF(Start!$B$19="","",Start!$B$19)</f>
        <v>J&amp;J</v>
      </c>
      <c r="E530" s="69" t="str">
        <f>IFERROR(VLOOKUP(D530,Start!B$15:C$30,2,FALSE),"")</f>
        <v>Yes</v>
      </c>
      <c r="F530" s="62">
        <f t="shared" si="125"/>
        <v>0</v>
      </c>
      <c r="G530" s="61">
        <v>393434.11587290053</v>
      </c>
      <c r="H530" s="61">
        <v>23884.252131998601</v>
      </c>
      <c r="I530" s="62">
        <f t="shared" si="126"/>
        <v>417318.36800489912</v>
      </c>
      <c r="J530" s="63"/>
      <c r="K530" s="64">
        <f t="shared" si="130"/>
        <v>0</v>
      </c>
      <c r="L530" s="64">
        <f t="shared" ref="L530:L593" si="135">SUM(I530,K530)</f>
        <v>417318.36800489912</v>
      </c>
      <c r="M530" s="71"/>
      <c r="N530" s="70">
        <f>SUMIFS('Shipments data'!G:G,'Shipments data'!E:E,'Supply Planning Data'!D530,'Shipments data'!A:A,'Supply Planning Data'!A530,'Shipments data'!O:O,'Supply Planning Data'!C530,'Shipments data'!F:F,"Shipped")</f>
        <v>0</v>
      </c>
      <c r="O530" s="72">
        <f>SUMIFS('Shipments data'!G:G,'Shipments data'!E:E,'Supply Planning Data'!D530,'Shipments data'!A:A,'Supply Planning Data'!A530,'Shipments data'!O:O,'Supply Planning Data'!C530,'Shipments data'!F:F,"Planned")</f>
        <v>0</v>
      </c>
      <c r="P530" s="70">
        <f>SUMIFS('Shipments data'!G:G,'Shipments data'!E:E,'Supply Planning Data'!D530,'Shipments data'!A:A,'Supply Planning Data'!A530,'Shipments data'!F:F,"Shipped",'Shipments data'!H:H,"&lt;"&amp;'Supply Planning Data'!C545,'Shipments data'!S:S,"&lt;"&amp;'Supply Planning Data'!C545)</f>
        <v>302400</v>
      </c>
      <c r="Q530" s="70">
        <f t="shared" si="124"/>
        <v>0</v>
      </c>
      <c r="R530" s="70">
        <f t="shared" si="127"/>
        <v>0</v>
      </c>
      <c r="S530" s="53"/>
      <c r="T530" s="73">
        <f t="shared" si="131"/>
        <v>400000</v>
      </c>
      <c r="U530" s="71"/>
      <c r="V530" s="63"/>
      <c r="W530" s="73">
        <f t="shared" si="132"/>
        <v>0</v>
      </c>
      <c r="X530" s="74"/>
      <c r="Y530" s="73">
        <f t="shared" si="128"/>
        <v>400000</v>
      </c>
      <c r="Z530" s="53"/>
      <c r="AA530" s="73">
        <f t="shared" si="133"/>
        <v>400000</v>
      </c>
      <c r="AB530" s="71"/>
      <c r="AC530" s="63"/>
      <c r="AD530" s="73">
        <f t="shared" si="134"/>
        <v>0</v>
      </c>
      <c r="AE530" s="74"/>
      <c r="AF530" s="75">
        <f t="shared" si="129"/>
        <v>400000</v>
      </c>
    </row>
    <row r="531" spans="1:32" x14ac:dyDescent="0.35">
      <c r="A531" s="58" t="str">
        <f>Start!C$9</f>
        <v>Niger (the)</v>
      </c>
      <c r="B531" s="69" t="str">
        <f>VLOOKUP(A531,list!B:C,2,FALSE)</f>
        <v>NER</v>
      </c>
      <c r="C531" s="60">
        <f t="shared" si="123"/>
        <v>45261</v>
      </c>
      <c r="D531" s="59" t="str">
        <f>IF(Start!$B$20="","",Start!$B$20)</f>
        <v>Sinopharm</v>
      </c>
      <c r="E531" s="59" t="str">
        <f>IFERROR(VLOOKUP(D531,Start!B$15:C$30,2,FALSE),"")</f>
        <v>Yes</v>
      </c>
      <c r="F531" s="62">
        <f t="shared" si="125"/>
        <v>0</v>
      </c>
      <c r="G531" s="61">
        <v>393434.11587290053</v>
      </c>
      <c r="H531" s="61">
        <v>23915.785168705999</v>
      </c>
      <c r="I531" s="62">
        <f t="shared" si="126"/>
        <v>417349.9010416065</v>
      </c>
      <c r="J531" s="63"/>
      <c r="K531" s="64">
        <f t="shared" si="130"/>
        <v>0</v>
      </c>
      <c r="L531" s="64">
        <f t="shared" si="135"/>
        <v>417349.9010416065</v>
      </c>
      <c r="M531" s="71"/>
      <c r="N531" s="70">
        <f>SUMIFS('Shipments data'!G:G,'Shipments data'!E:E,'Supply Planning Data'!D531,'Shipments data'!A:A,'Supply Planning Data'!A531,'Shipments data'!O:O,'Supply Planning Data'!C531,'Shipments data'!F:F,"Shipped")</f>
        <v>0</v>
      </c>
      <c r="O531" s="72">
        <f>SUMIFS('Shipments data'!G:G,'Shipments data'!E:E,'Supply Planning Data'!D531,'Shipments data'!A:A,'Supply Planning Data'!A531,'Shipments data'!O:O,'Supply Planning Data'!C531,'Shipments data'!F:F,"Planned")</f>
        <v>0</v>
      </c>
      <c r="P531" s="70">
        <f>SUMIFS('Shipments data'!G:G,'Shipments data'!E:E,'Supply Planning Data'!D531,'Shipments data'!A:A,'Supply Planning Data'!A531,'Shipments data'!F:F,"Shipped",'Shipments data'!H:H,"&lt;"&amp;'Supply Planning Data'!C546,'Shipments data'!S:S,"&lt;"&amp;'Supply Planning Data'!C546)</f>
        <v>512402</v>
      </c>
      <c r="Q531" s="70">
        <f t="shared" si="124"/>
        <v>0</v>
      </c>
      <c r="R531" s="70">
        <f t="shared" si="127"/>
        <v>0</v>
      </c>
      <c r="S531" s="53"/>
      <c r="T531" s="73">
        <f t="shared" si="131"/>
        <v>400000</v>
      </c>
      <c r="U531" s="71"/>
      <c r="V531" s="63"/>
      <c r="W531" s="73">
        <f t="shared" si="132"/>
        <v>0</v>
      </c>
      <c r="X531" s="74"/>
      <c r="Y531" s="73">
        <f t="shared" si="128"/>
        <v>400000</v>
      </c>
      <c r="Z531" s="53"/>
      <c r="AA531" s="73">
        <f t="shared" si="133"/>
        <v>400000</v>
      </c>
      <c r="AB531" s="71"/>
      <c r="AC531" s="63"/>
      <c r="AD531" s="73">
        <f t="shared" si="134"/>
        <v>0</v>
      </c>
      <c r="AE531" s="74"/>
      <c r="AF531" s="75">
        <f t="shared" si="129"/>
        <v>400000</v>
      </c>
    </row>
    <row r="532" spans="1:32" x14ac:dyDescent="0.35">
      <c r="A532" s="58" t="str">
        <f>Start!C$9</f>
        <v>Niger (the)</v>
      </c>
      <c r="B532" s="69" t="str">
        <f>VLOOKUP(A532,list!B:C,2,FALSE)</f>
        <v>NER</v>
      </c>
      <c r="C532" s="60">
        <f t="shared" si="123"/>
        <v>45261</v>
      </c>
      <c r="D532" s="69" t="str">
        <f>IF(Start!$B$21="","",Start!$B$21)</f>
        <v>Sinovac</v>
      </c>
      <c r="E532" s="69" t="str">
        <f>IFERROR(VLOOKUP(D532,Start!B$15:C$30,2,FALSE),"")</f>
        <v>Yes</v>
      </c>
      <c r="F532" s="62">
        <f t="shared" si="125"/>
        <v>0</v>
      </c>
      <c r="G532" s="61">
        <v>393434.11587290053</v>
      </c>
      <c r="H532" s="61">
        <v>23947.3182054135</v>
      </c>
      <c r="I532" s="62">
        <f t="shared" si="126"/>
        <v>417381.43407831405</v>
      </c>
      <c r="J532" s="63"/>
      <c r="K532" s="64">
        <f t="shared" si="130"/>
        <v>0</v>
      </c>
      <c r="L532" s="64">
        <f t="shared" si="135"/>
        <v>417381.43407831405</v>
      </c>
      <c r="M532" s="71"/>
      <c r="N532" s="70">
        <f>SUMIFS('Shipments data'!G:G,'Shipments data'!E:E,'Supply Planning Data'!D532,'Shipments data'!A:A,'Supply Planning Data'!A532,'Shipments data'!O:O,'Supply Planning Data'!C532,'Shipments data'!F:F,"Shipped")</f>
        <v>0</v>
      </c>
      <c r="O532" s="72">
        <f>SUMIFS('Shipments data'!G:G,'Shipments data'!E:E,'Supply Planning Data'!D532,'Shipments data'!A:A,'Supply Planning Data'!A532,'Shipments data'!O:O,'Supply Planning Data'!C532,'Shipments data'!F:F,"Planned")</f>
        <v>0</v>
      </c>
      <c r="P532" s="70">
        <f>SUMIFS('Shipments data'!G:G,'Shipments data'!E:E,'Supply Planning Data'!D532,'Shipments data'!A:A,'Supply Planning Data'!A532,'Shipments data'!F:F,"Shipped",'Shipments data'!H:H,"&lt;"&amp;'Supply Planning Data'!C547,'Shipments data'!S:S,"&lt;"&amp;'Supply Planning Data'!C547)</f>
        <v>0</v>
      </c>
      <c r="Q532" s="70">
        <f t="shared" si="124"/>
        <v>0</v>
      </c>
      <c r="R532" s="70">
        <f t="shared" si="127"/>
        <v>0</v>
      </c>
      <c r="S532" s="53"/>
      <c r="T532" s="73">
        <f t="shared" si="131"/>
        <v>400000</v>
      </c>
      <c r="U532" s="71"/>
      <c r="V532" s="63"/>
      <c r="W532" s="73">
        <f t="shared" si="132"/>
        <v>0</v>
      </c>
      <c r="X532" s="74"/>
      <c r="Y532" s="73">
        <f t="shared" si="128"/>
        <v>400000</v>
      </c>
      <c r="Z532" s="53"/>
      <c r="AA532" s="73">
        <f t="shared" si="133"/>
        <v>400000</v>
      </c>
      <c r="AB532" s="71"/>
      <c r="AC532" s="63"/>
      <c r="AD532" s="73">
        <f t="shared" si="134"/>
        <v>0</v>
      </c>
      <c r="AE532" s="74"/>
      <c r="AF532" s="75">
        <f t="shared" si="129"/>
        <v>400000</v>
      </c>
    </row>
    <row r="533" spans="1:32" x14ac:dyDescent="0.35">
      <c r="A533" s="58" t="str">
        <f>Start!C$9</f>
        <v>Niger (the)</v>
      </c>
      <c r="B533" s="69" t="str">
        <f>VLOOKUP(A533,list!B:C,2,FALSE)</f>
        <v>NER</v>
      </c>
      <c r="C533" s="60">
        <f t="shared" si="123"/>
        <v>45261</v>
      </c>
      <c r="D533" s="59" t="str">
        <f>IF(Start!$B$22="","",Start!$B$22)</f>
        <v>Sputnik V</v>
      </c>
      <c r="E533" s="59" t="str">
        <f>IFERROR(VLOOKUP(D533,Start!B$15:C$30,2,FALSE),"")</f>
        <v>Yes</v>
      </c>
      <c r="F533" s="62">
        <f t="shared" si="125"/>
        <v>0</v>
      </c>
      <c r="G533" s="61">
        <v>393434.11587290053</v>
      </c>
      <c r="H533" s="61">
        <v>23978.851242120902</v>
      </c>
      <c r="I533" s="62">
        <f t="shared" si="126"/>
        <v>417412.96711502143</v>
      </c>
      <c r="J533" s="63"/>
      <c r="K533" s="64">
        <f t="shared" si="130"/>
        <v>0</v>
      </c>
      <c r="L533" s="64">
        <f t="shared" si="135"/>
        <v>417412.96711502143</v>
      </c>
      <c r="M533" s="71"/>
      <c r="N533" s="70">
        <f>SUMIFS('Shipments data'!G:G,'Shipments data'!E:E,'Supply Planning Data'!D533,'Shipments data'!A:A,'Supply Planning Data'!A533,'Shipments data'!O:O,'Supply Planning Data'!C533,'Shipments data'!F:F,"Shipped")</f>
        <v>0</v>
      </c>
      <c r="O533" s="72">
        <f>SUMIFS('Shipments data'!G:G,'Shipments data'!E:E,'Supply Planning Data'!D533,'Shipments data'!A:A,'Supply Planning Data'!A533,'Shipments data'!O:O,'Supply Planning Data'!C533,'Shipments data'!F:F,"Planned")</f>
        <v>0</v>
      </c>
      <c r="P533" s="70">
        <f>SUMIFS('Shipments data'!G:G,'Shipments data'!E:E,'Supply Planning Data'!D533,'Shipments data'!A:A,'Supply Planning Data'!A533,'Shipments data'!F:F,"Shipped",'Shipments data'!H:H,"&lt;"&amp;'Supply Planning Data'!C548,'Shipments data'!S:S,"&lt;"&amp;'Supply Planning Data'!C548)</f>
        <v>0</v>
      </c>
      <c r="Q533" s="70">
        <f t="shared" si="124"/>
        <v>0</v>
      </c>
      <c r="R533" s="70">
        <f t="shared" si="127"/>
        <v>0</v>
      </c>
      <c r="S533" s="53"/>
      <c r="T533" s="73">
        <f t="shared" si="131"/>
        <v>400000</v>
      </c>
      <c r="U533" s="71"/>
      <c r="V533" s="63"/>
      <c r="W533" s="73">
        <f t="shared" si="132"/>
        <v>0</v>
      </c>
      <c r="X533" s="74"/>
      <c r="Y533" s="73">
        <f t="shared" si="128"/>
        <v>400000</v>
      </c>
      <c r="Z533" s="53"/>
      <c r="AA533" s="73">
        <f t="shared" si="133"/>
        <v>400000</v>
      </c>
      <c r="AB533" s="71"/>
      <c r="AC533" s="63"/>
      <c r="AD533" s="73">
        <f t="shared" si="134"/>
        <v>0</v>
      </c>
      <c r="AE533" s="74"/>
      <c r="AF533" s="75">
        <f t="shared" si="129"/>
        <v>400000</v>
      </c>
    </row>
    <row r="534" spans="1:32" x14ac:dyDescent="0.35">
      <c r="A534" s="58" t="str">
        <f>Start!C$9</f>
        <v>Niger (the)</v>
      </c>
      <c r="B534" s="69" t="str">
        <f>VLOOKUP(A534,list!B:C,2,FALSE)</f>
        <v>NER</v>
      </c>
      <c r="C534" s="60">
        <f t="shared" si="123"/>
        <v>45261</v>
      </c>
      <c r="D534" s="69" t="str">
        <f>IF(Start!$B$23="","",Start!$B$23)</f>
        <v>Sputnik Light</v>
      </c>
      <c r="E534" s="69" t="str">
        <f>IFERROR(VLOOKUP(D534,Start!B$15:C$30,2,FALSE),"")</f>
        <v>Yes</v>
      </c>
      <c r="F534" s="62">
        <f t="shared" si="125"/>
        <v>0</v>
      </c>
      <c r="G534" s="61">
        <v>393434.11587290053</v>
      </c>
      <c r="H534" s="61">
        <v>24010.384278828398</v>
      </c>
      <c r="I534" s="62">
        <f t="shared" si="126"/>
        <v>417444.50015172892</v>
      </c>
      <c r="J534" s="63"/>
      <c r="K534" s="64">
        <f t="shared" si="130"/>
        <v>0</v>
      </c>
      <c r="L534" s="64">
        <f t="shared" si="135"/>
        <v>417444.50015172892</v>
      </c>
      <c r="M534" s="71"/>
      <c r="N534" s="70">
        <f>SUMIFS('Shipments data'!G:G,'Shipments data'!E:E,'Supply Planning Data'!D534,'Shipments data'!A:A,'Supply Planning Data'!A534,'Shipments data'!O:O,'Supply Planning Data'!C534,'Shipments data'!F:F,"Shipped")</f>
        <v>0</v>
      </c>
      <c r="O534" s="72">
        <f>SUMIFS('Shipments data'!G:G,'Shipments data'!E:E,'Supply Planning Data'!D534,'Shipments data'!A:A,'Supply Planning Data'!A534,'Shipments data'!O:O,'Supply Planning Data'!C534,'Shipments data'!F:F,"Planned")</f>
        <v>0</v>
      </c>
      <c r="P534" s="70">
        <f>SUMIFS('Shipments data'!G:G,'Shipments data'!E:E,'Supply Planning Data'!D534,'Shipments data'!A:A,'Supply Planning Data'!A534,'Shipments data'!F:F,"Shipped",'Shipments data'!H:H,"&lt;"&amp;'Supply Planning Data'!C549,'Shipments data'!S:S,"&lt;"&amp;'Supply Planning Data'!C549)</f>
        <v>0</v>
      </c>
      <c r="Q534" s="70">
        <f t="shared" si="124"/>
        <v>0</v>
      </c>
      <c r="R534" s="70">
        <f t="shared" si="127"/>
        <v>0</v>
      </c>
      <c r="S534" s="53"/>
      <c r="T534" s="73">
        <f t="shared" si="131"/>
        <v>400000</v>
      </c>
      <c r="U534" s="71"/>
      <c r="V534" s="63"/>
      <c r="W534" s="73">
        <f t="shared" si="132"/>
        <v>0</v>
      </c>
      <c r="X534" s="74"/>
      <c r="Y534" s="73">
        <f t="shared" si="128"/>
        <v>400000</v>
      </c>
      <c r="Z534" s="53"/>
      <c r="AA534" s="73">
        <f t="shared" si="133"/>
        <v>400000</v>
      </c>
      <c r="AB534" s="71"/>
      <c r="AC534" s="63"/>
      <c r="AD534" s="73">
        <f t="shared" si="134"/>
        <v>0</v>
      </c>
      <c r="AE534" s="74"/>
      <c r="AF534" s="75">
        <f t="shared" si="129"/>
        <v>400000</v>
      </c>
    </row>
    <row r="535" spans="1:32" hidden="1" x14ac:dyDescent="0.35">
      <c r="A535" s="58" t="str">
        <f>Start!C$9</f>
        <v>Niger (the)</v>
      </c>
      <c r="B535" s="69" t="str">
        <f>VLOOKUP(A535,list!B:C,2,FALSE)</f>
        <v>NER</v>
      </c>
      <c r="C535" s="60">
        <f t="shared" si="123"/>
        <v>45261</v>
      </c>
      <c r="D535" s="59" t="str">
        <f>IF(Start!$B$24="","",Start!$B$24)</f>
        <v/>
      </c>
      <c r="E535" s="59" t="str">
        <f>IFERROR(VLOOKUP(D535,Start!B$15:C$30,2,FALSE),"")</f>
        <v/>
      </c>
      <c r="F535" s="62">
        <f t="shared" si="125"/>
        <v>0</v>
      </c>
      <c r="G535" s="61"/>
      <c r="H535" s="61"/>
      <c r="I535" s="62">
        <f t="shared" si="126"/>
        <v>0</v>
      </c>
      <c r="J535" s="63"/>
      <c r="K535" s="64">
        <f t="shared" si="130"/>
        <v>0</v>
      </c>
      <c r="L535" s="64">
        <f t="shared" si="135"/>
        <v>0</v>
      </c>
      <c r="M535" s="71"/>
      <c r="N535" s="70">
        <f>SUMIFS('Shipments data'!G:G,'Shipments data'!E:E,'Supply Planning Data'!D535,'Shipments data'!A:A,'Supply Planning Data'!A535,'Shipments data'!O:O,'Supply Planning Data'!C535,'Shipments data'!F:F,"Shipped")</f>
        <v>0</v>
      </c>
      <c r="O535" s="72">
        <f>SUMIFS('Shipments data'!G:G,'Shipments data'!E:E,'Supply Planning Data'!D535,'Shipments data'!A:A,'Supply Planning Data'!A535,'Shipments data'!O:O,'Supply Planning Data'!C535,'Shipments data'!F:F,"Planned")</f>
        <v>0</v>
      </c>
      <c r="P535" s="70">
        <f>SUMIFS('Shipments data'!G:G,'Shipments data'!E:E,'Supply Planning Data'!D535,'Shipments data'!A:A,'Supply Planning Data'!A535,'Shipments data'!F:F,"Shipped",'Shipments data'!H:H,"&lt;"&amp;'Supply Planning Data'!C550,'Shipments data'!S:S,"&lt;"&amp;'Supply Planning Data'!C550)</f>
        <v>0</v>
      </c>
      <c r="Q535" s="70">
        <f t="shared" si="124"/>
        <v>0</v>
      </c>
      <c r="R535" s="70">
        <f t="shared" si="127"/>
        <v>0</v>
      </c>
      <c r="S535" s="53"/>
      <c r="T535" s="73">
        <f t="shared" si="131"/>
        <v>0</v>
      </c>
      <c r="U535" s="71"/>
      <c r="V535" s="63"/>
      <c r="W535" s="73">
        <f t="shared" si="132"/>
        <v>0</v>
      </c>
      <c r="X535" s="74"/>
      <c r="Y535" s="73">
        <f t="shared" si="128"/>
        <v>0</v>
      </c>
      <c r="Z535" s="53"/>
      <c r="AA535" s="73">
        <f t="shared" si="133"/>
        <v>0</v>
      </c>
      <c r="AB535" s="71"/>
      <c r="AC535" s="63"/>
      <c r="AD535" s="73">
        <f t="shared" si="134"/>
        <v>0</v>
      </c>
      <c r="AE535" s="74"/>
      <c r="AF535" s="75">
        <f t="shared" si="129"/>
        <v>0</v>
      </c>
    </row>
    <row r="536" spans="1:32" hidden="1" x14ac:dyDescent="0.35">
      <c r="A536" s="58" t="str">
        <f>Start!C$9</f>
        <v>Niger (the)</v>
      </c>
      <c r="B536" s="69" t="str">
        <f>VLOOKUP(A536,list!B:C,2,FALSE)</f>
        <v>NER</v>
      </c>
      <c r="C536" s="60">
        <f t="shared" si="123"/>
        <v>45261</v>
      </c>
      <c r="D536" s="69" t="str">
        <f>IF(Start!$B$25="","",Start!$B$25)</f>
        <v/>
      </c>
      <c r="E536" s="69" t="str">
        <f>IFERROR(VLOOKUP(D536,Start!B$15:C$30,2,FALSE),"")</f>
        <v/>
      </c>
      <c r="F536" s="62">
        <f t="shared" si="125"/>
        <v>0</v>
      </c>
      <c r="G536" s="61"/>
      <c r="H536" s="61"/>
      <c r="I536" s="62">
        <f t="shared" si="126"/>
        <v>0</v>
      </c>
      <c r="J536" s="63"/>
      <c r="K536" s="64">
        <f t="shared" si="130"/>
        <v>0</v>
      </c>
      <c r="L536" s="64">
        <f t="shared" si="135"/>
        <v>0</v>
      </c>
      <c r="M536" s="71"/>
      <c r="N536" s="70">
        <f>SUMIFS('Shipments data'!G:G,'Shipments data'!E:E,'Supply Planning Data'!D536,'Shipments data'!A:A,'Supply Planning Data'!A536,'Shipments data'!O:O,'Supply Planning Data'!C536,'Shipments data'!F:F,"Shipped")</f>
        <v>0</v>
      </c>
      <c r="O536" s="72">
        <f>SUMIFS('Shipments data'!G:G,'Shipments data'!E:E,'Supply Planning Data'!D536,'Shipments data'!A:A,'Supply Planning Data'!A536,'Shipments data'!O:O,'Supply Planning Data'!C536,'Shipments data'!F:F,"Planned")</f>
        <v>0</v>
      </c>
      <c r="P536" s="70">
        <f>SUMIFS('Shipments data'!G:G,'Shipments data'!E:E,'Supply Planning Data'!D536,'Shipments data'!A:A,'Supply Planning Data'!A536,'Shipments data'!F:F,"Shipped",'Shipments data'!H:H,"&lt;"&amp;'Supply Planning Data'!C551,'Shipments data'!S:S,"&lt;"&amp;'Supply Planning Data'!C551)</f>
        <v>0</v>
      </c>
      <c r="Q536" s="70">
        <f t="shared" si="124"/>
        <v>0</v>
      </c>
      <c r="R536" s="70">
        <f t="shared" si="127"/>
        <v>0</v>
      </c>
      <c r="S536" s="53"/>
      <c r="T536" s="73">
        <f t="shared" si="131"/>
        <v>0</v>
      </c>
      <c r="U536" s="71"/>
      <c r="V536" s="63"/>
      <c r="W536" s="73">
        <f t="shared" si="132"/>
        <v>0</v>
      </c>
      <c r="X536" s="74"/>
      <c r="Y536" s="73">
        <f t="shared" si="128"/>
        <v>0</v>
      </c>
      <c r="Z536" s="53"/>
      <c r="AA536" s="73">
        <f t="shared" si="133"/>
        <v>0</v>
      </c>
      <c r="AB536" s="71"/>
      <c r="AC536" s="63"/>
      <c r="AD536" s="73">
        <f t="shared" si="134"/>
        <v>0</v>
      </c>
      <c r="AE536" s="74"/>
      <c r="AF536" s="75">
        <f t="shared" si="129"/>
        <v>0</v>
      </c>
    </row>
    <row r="537" spans="1:32" hidden="1" x14ac:dyDescent="0.35">
      <c r="A537" s="58" t="str">
        <f>Start!C$9</f>
        <v>Niger (the)</v>
      </c>
      <c r="B537" s="69" t="str">
        <f>VLOOKUP(A537,list!B:C,2,FALSE)</f>
        <v>NER</v>
      </c>
      <c r="C537" s="60">
        <f t="shared" si="123"/>
        <v>45261</v>
      </c>
      <c r="D537" s="59" t="str">
        <f>IF(Start!$B$26="","",Start!$B$26)</f>
        <v/>
      </c>
      <c r="E537" s="59" t="str">
        <f>IFERROR(VLOOKUP(D537,Start!B$15:C$30,2,FALSE),"")</f>
        <v/>
      </c>
      <c r="F537" s="62">
        <f t="shared" si="125"/>
        <v>0</v>
      </c>
      <c r="G537" s="61"/>
      <c r="H537" s="61"/>
      <c r="I537" s="62">
        <f t="shared" si="126"/>
        <v>0</v>
      </c>
      <c r="J537" s="63"/>
      <c r="K537" s="64">
        <f t="shared" si="130"/>
        <v>0</v>
      </c>
      <c r="L537" s="64">
        <f t="shared" si="135"/>
        <v>0</v>
      </c>
      <c r="M537" s="71"/>
      <c r="N537" s="70">
        <f>SUMIFS('Shipments data'!G:G,'Shipments data'!E:E,'Supply Planning Data'!D537,'Shipments data'!A:A,'Supply Planning Data'!A537,'Shipments data'!O:O,'Supply Planning Data'!C537,'Shipments data'!F:F,"Shipped")</f>
        <v>0</v>
      </c>
      <c r="O537" s="72">
        <f>SUMIFS('Shipments data'!G:G,'Shipments data'!E:E,'Supply Planning Data'!D537,'Shipments data'!A:A,'Supply Planning Data'!A537,'Shipments data'!O:O,'Supply Planning Data'!C537,'Shipments data'!F:F,"Planned")</f>
        <v>0</v>
      </c>
      <c r="P537" s="70">
        <f>SUMIFS('Shipments data'!G:G,'Shipments data'!E:E,'Supply Planning Data'!D537,'Shipments data'!A:A,'Supply Planning Data'!A537,'Shipments data'!F:F,"Shipped",'Shipments data'!H:H,"&lt;"&amp;'Supply Planning Data'!C552,'Shipments data'!S:S,"&lt;"&amp;'Supply Planning Data'!C552)</f>
        <v>0</v>
      </c>
      <c r="Q537" s="70">
        <f t="shared" si="124"/>
        <v>0</v>
      </c>
      <c r="R537" s="70">
        <f t="shared" si="127"/>
        <v>0</v>
      </c>
      <c r="S537" s="53"/>
      <c r="T537" s="73">
        <f t="shared" si="131"/>
        <v>0</v>
      </c>
      <c r="U537" s="71"/>
      <c r="V537" s="63"/>
      <c r="W537" s="73">
        <f t="shared" si="132"/>
        <v>0</v>
      </c>
      <c r="X537" s="74"/>
      <c r="Y537" s="73">
        <f t="shared" si="128"/>
        <v>0</v>
      </c>
      <c r="Z537" s="53"/>
      <c r="AA537" s="73">
        <f t="shared" si="133"/>
        <v>0</v>
      </c>
      <c r="AB537" s="71"/>
      <c r="AC537" s="63"/>
      <c r="AD537" s="73">
        <f t="shared" si="134"/>
        <v>0</v>
      </c>
      <c r="AE537" s="74"/>
      <c r="AF537" s="75">
        <f t="shared" si="129"/>
        <v>0</v>
      </c>
    </row>
    <row r="538" spans="1:32" hidden="1" x14ac:dyDescent="0.35">
      <c r="A538" s="58" t="str">
        <f>Start!C$9</f>
        <v>Niger (the)</v>
      </c>
      <c r="B538" s="69" t="str">
        <f>VLOOKUP(A538,list!B:C,2,FALSE)</f>
        <v>NER</v>
      </c>
      <c r="C538" s="60">
        <f t="shared" si="123"/>
        <v>45261</v>
      </c>
      <c r="D538" s="69" t="str">
        <f>IF(Start!$B$27="","",Start!$B$27)</f>
        <v/>
      </c>
      <c r="E538" s="69" t="str">
        <f>IFERROR(VLOOKUP(D538,Start!B$15:C$30,2,FALSE),"")</f>
        <v/>
      </c>
      <c r="F538" s="62">
        <f t="shared" si="125"/>
        <v>0</v>
      </c>
      <c r="G538" s="61"/>
      <c r="H538" s="61"/>
      <c r="I538" s="62">
        <f t="shared" si="126"/>
        <v>0</v>
      </c>
      <c r="J538" s="63"/>
      <c r="K538" s="64">
        <f t="shared" si="130"/>
        <v>0</v>
      </c>
      <c r="L538" s="64">
        <f t="shared" si="135"/>
        <v>0</v>
      </c>
      <c r="M538" s="71"/>
      <c r="N538" s="70">
        <f>SUMIFS('Shipments data'!G:G,'Shipments data'!E:E,'Supply Planning Data'!D538,'Shipments data'!A:A,'Supply Planning Data'!A538,'Shipments data'!O:O,'Supply Planning Data'!C538,'Shipments data'!F:F,"Shipped")</f>
        <v>0</v>
      </c>
      <c r="O538" s="72">
        <f>SUMIFS('Shipments data'!G:G,'Shipments data'!E:E,'Supply Planning Data'!D538,'Shipments data'!A:A,'Supply Planning Data'!A538,'Shipments data'!O:O,'Supply Planning Data'!C538,'Shipments data'!F:F,"Planned")</f>
        <v>0</v>
      </c>
      <c r="P538" s="70">
        <f>SUMIFS('Shipments data'!G:G,'Shipments data'!E:E,'Supply Planning Data'!D538,'Shipments data'!A:A,'Supply Planning Data'!A538,'Shipments data'!F:F,"Shipped",'Shipments data'!H:H,"&lt;"&amp;'Supply Planning Data'!C553,'Shipments data'!S:S,"&lt;"&amp;'Supply Planning Data'!C553)</f>
        <v>0</v>
      </c>
      <c r="Q538" s="70">
        <f t="shared" si="124"/>
        <v>0</v>
      </c>
      <c r="R538" s="70">
        <f t="shared" si="127"/>
        <v>0</v>
      </c>
      <c r="S538" s="53"/>
      <c r="T538" s="73">
        <f t="shared" si="131"/>
        <v>0</v>
      </c>
      <c r="U538" s="71"/>
      <c r="V538" s="63"/>
      <c r="W538" s="73">
        <f t="shared" si="132"/>
        <v>0</v>
      </c>
      <c r="X538" s="74"/>
      <c r="Y538" s="73">
        <f t="shared" si="128"/>
        <v>0</v>
      </c>
      <c r="Z538" s="53"/>
      <c r="AA538" s="73">
        <f t="shared" si="133"/>
        <v>0</v>
      </c>
      <c r="AB538" s="71"/>
      <c r="AC538" s="63"/>
      <c r="AD538" s="73">
        <f t="shared" si="134"/>
        <v>0</v>
      </c>
      <c r="AE538" s="74"/>
      <c r="AF538" s="75">
        <f t="shared" si="129"/>
        <v>0</v>
      </c>
    </row>
    <row r="539" spans="1:32" hidden="1" x14ac:dyDescent="0.35">
      <c r="A539" s="58" t="str">
        <f>Start!C$9</f>
        <v>Niger (the)</v>
      </c>
      <c r="B539" s="69" t="str">
        <f>VLOOKUP(A539,list!B:C,2,FALSE)</f>
        <v>NER</v>
      </c>
      <c r="C539" s="60">
        <f t="shared" si="123"/>
        <v>45261</v>
      </c>
      <c r="D539" s="59" t="str">
        <f>IF(Start!$B$28="","",Start!$B$28)</f>
        <v/>
      </c>
      <c r="E539" s="59" t="str">
        <f>IFERROR(VLOOKUP(D539,Start!B$15:C$30,2,FALSE),"")</f>
        <v/>
      </c>
      <c r="F539" s="62">
        <f t="shared" si="125"/>
        <v>0</v>
      </c>
      <c r="G539" s="61"/>
      <c r="H539" s="61"/>
      <c r="I539" s="62">
        <f t="shared" si="126"/>
        <v>0</v>
      </c>
      <c r="J539" s="63"/>
      <c r="K539" s="64">
        <f t="shared" si="130"/>
        <v>0</v>
      </c>
      <c r="L539" s="64">
        <f t="shared" si="135"/>
        <v>0</v>
      </c>
      <c r="M539" s="71"/>
      <c r="N539" s="70">
        <f>SUMIFS('Shipments data'!G:G,'Shipments data'!E:E,'Supply Planning Data'!D539,'Shipments data'!A:A,'Supply Planning Data'!A539,'Shipments data'!O:O,'Supply Planning Data'!C539,'Shipments data'!F:F,"Shipped")</f>
        <v>0</v>
      </c>
      <c r="O539" s="72">
        <f>SUMIFS('Shipments data'!G:G,'Shipments data'!E:E,'Supply Planning Data'!D539,'Shipments data'!A:A,'Supply Planning Data'!A539,'Shipments data'!O:O,'Supply Planning Data'!C539,'Shipments data'!F:F,"Planned")</f>
        <v>0</v>
      </c>
      <c r="P539" s="70">
        <f>SUMIFS('Shipments data'!G:G,'Shipments data'!E:E,'Supply Planning Data'!D539,'Shipments data'!A:A,'Supply Planning Data'!A539,'Shipments data'!F:F,"Shipped",'Shipments data'!H:H,"&lt;"&amp;'Supply Planning Data'!C554,'Shipments data'!S:S,"&lt;"&amp;'Supply Planning Data'!C554)</f>
        <v>0</v>
      </c>
      <c r="Q539" s="70">
        <f t="shared" si="124"/>
        <v>0</v>
      </c>
      <c r="R539" s="70">
        <f t="shared" si="127"/>
        <v>0</v>
      </c>
      <c r="S539" s="53"/>
      <c r="T539" s="73">
        <f t="shared" si="131"/>
        <v>0</v>
      </c>
      <c r="U539" s="71"/>
      <c r="V539" s="63"/>
      <c r="W539" s="73">
        <f t="shared" si="132"/>
        <v>0</v>
      </c>
      <c r="X539" s="74"/>
      <c r="Y539" s="73">
        <f t="shared" si="128"/>
        <v>0</v>
      </c>
      <c r="Z539" s="53"/>
      <c r="AA539" s="73">
        <f t="shared" si="133"/>
        <v>0</v>
      </c>
      <c r="AB539" s="71"/>
      <c r="AC539" s="63"/>
      <c r="AD539" s="73">
        <f t="shared" si="134"/>
        <v>0</v>
      </c>
      <c r="AE539" s="74"/>
      <c r="AF539" s="75">
        <f t="shared" si="129"/>
        <v>0</v>
      </c>
    </row>
    <row r="540" spans="1:32" hidden="1" x14ac:dyDescent="0.35">
      <c r="A540" s="58" t="str">
        <f>Start!C$9</f>
        <v>Niger (the)</v>
      </c>
      <c r="B540" s="69" t="str">
        <f>VLOOKUP(A540,list!B:C,2,FALSE)</f>
        <v>NER</v>
      </c>
      <c r="C540" s="60">
        <f t="shared" si="123"/>
        <v>45261</v>
      </c>
      <c r="D540" s="69" t="str">
        <f>IF(Start!$B$29="","",Start!$B$29)</f>
        <v/>
      </c>
      <c r="E540" s="69" t="str">
        <f>IFERROR(VLOOKUP(D540,Start!B$15:C$30,2,FALSE),"")</f>
        <v/>
      </c>
      <c r="F540" s="62">
        <f t="shared" si="125"/>
        <v>0</v>
      </c>
      <c r="G540" s="61"/>
      <c r="H540" s="61"/>
      <c r="I540" s="62">
        <f t="shared" si="126"/>
        <v>0</v>
      </c>
      <c r="J540" s="63"/>
      <c r="K540" s="64">
        <f t="shared" si="130"/>
        <v>0</v>
      </c>
      <c r="L540" s="64">
        <f t="shared" si="135"/>
        <v>0</v>
      </c>
      <c r="M540" s="71"/>
      <c r="N540" s="70">
        <f>SUMIFS('Shipments data'!G:G,'Shipments data'!E:E,'Supply Planning Data'!D540,'Shipments data'!A:A,'Supply Planning Data'!A540,'Shipments data'!O:O,'Supply Planning Data'!C540,'Shipments data'!F:F,"Shipped")</f>
        <v>0</v>
      </c>
      <c r="O540" s="72">
        <f>SUMIFS('Shipments data'!G:G,'Shipments data'!E:E,'Supply Planning Data'!D540,'Shipments data'!A:A,'Supply Planning Data'!A540,'Shipments data'!O:O,'Supply Planning Data'!C540,'Shipments data'!F:F,"Planned")</f>
        <v>0</v>
      </c>
      <c r="P540" s="70">
        <f>SUMIFS('Shipments data'!G:G,'Shipments data'!E:E,'Supply Planning Data'!D540,'Shipments data'!A:A,'Supply Planning Data'!A540,'Shipments data'!F:F,"Shipped",'Shipments data'!H:H,"&lt;"&amp;'Supply Planning Data'!C555,'Shipments data'!S:S,"&lt;"&amp;'Supply Planning Data'!C555)</f>
        <v>0</v>
      </c>
      <c r="Q540" s="70">
        <f t="shared" si="124"/>
        <v>0</v>
      </c>
      <c r="R540" s="70">
        <f t="shared" si="127"/>
        <v>0</v>
      </c>
      <c r="S540" s="53"/>
      <c r="T540" s="73">
        <f t="shared" si="131"/>
        <v>0</v>
      </c>
      <c r="U540" s="71"/>
      <c r="V540" s="63"/>
      <c r="W540" s="73">
        <f t="shared" si="132"/>
        <v>0</v>
      </c>
      <c r="X540" s="74"/>
      <c r="Y540" s="73">
        <f t="shared" si="128"/>
        <v>0</v>
      </c>
      <c r="Z540" s="53"/>
      <c r="AA540" s="73">
        <f t="shared" si="133"/>
        <v>0</v>
      </c>
      <c r="AB540" s="71"/>
      <c r="AC540" s="63"/>
      <c r="AD540" s="73">
        <f t="shared" si="134"/>
        <v>0</v>
      </c>
      <c r="AE540" s="74"/>
      <c r="AF540" s="75">
        <f t="shared" si="129"/>
        <v>0</v>
      </c>
    </row>
    <row r="541" spans="1:32" hidden="1" x14ac:dyDescent="0.35">
      <c r="A541" s="76" t="str">
        <f>Start!C$9</f>
        <v>Niger (the)</v>
      </c>
      <c r="B541" s="77" t="str">
        <f>VLOOKUP(A541,list!B:C,2,FALSE)</f>
        <v>NER</v>
      </c>
      <c r="C541" s="60">
        <f t="shared" si="123"/>
        <v>45261</v>
      </c>
      <c r="D541" s="59" t="str">
        <f>IF(Start!$B$30="","",Start!$B$30)</f>
        <v/>
      </c>
      <c r="E541" s="59" t="str">
        <f>IFERROR(VLOOKUP(D541,Start!B$15:C$30,2,FALSE),"")</f>
        <v/>
      </c>
      <c r="F541" s="62">
        <f t="shared" si="125"/>
        <v>0</v>
      </c>
      <c r="G541" s="61"/>
      <c r="H541" s="61"/>
      <c r="I541" s="62">
        <f t="shared" si="126"/>
        <v>0</v>
      </c>
      <c r="J541" s="63"/>
      <c r="K541" s="64">
        <f t="shared" si="130"/>
        <v>0</v>
      </c>
      <c r="L541" s="64">
        <f t="shared" si="135"/>
        <v>0</v>
      </c>
      <c r="M541" s="71"/>
      <c r="N541" s="70">
        <f>SUMIFS('Shipments data'!G:G,'Shipments data'!E:E,'Supply Planning Data'!D541,'Shipments data'!A:A,'Supply Planning Data'!A541,'Shipments data'!O:O,'Supply Planning Data'!C541,'Shipments data'!F:F,"Shipped")</f>
        <v>0</v>
      </c>
      <c r="O541" s="72">
        <f>SUMIFS('Shipments data'!G:G,'Shipments data'!E:E,'Supply Planning Data'!D541,'Shipments data'!A:A,'Supply Planning Data'!A541,'Shipments data'!O:O,'Supply Planning Data'!C541,'Shipments data'!F:F,"Planned")</f>
        <v>0</v>
      </c>
      <c r="P541" s="70">
        <f>SUMIFS('Shipments data'!G:G,'Shipments data'!E:E,'Supply Planning Data'!D541,'Shipments data'!A:A,'Supply Planning Data'!A541,'Shipments data'!F:F,"Shipped",'Shipments data'!H:H,"&lt;"&amp;'Supply Planning Data'!C556,'Shipments data'!S:S,"&lt;"&amp;'Supply Planning Data'!C556)</f>
        <v>0</v>
      </c>
      <c r="Q541" s="70">
        <f t="shared" si="124"/>
        <v>0</v>
      </c>
      <c r="R541" s="70">
        <f t="shared" si="127"/>
        <v>0</v>
      </c>
      <c r="S541" s="53"/>
      <c r="T541" s="73">
        <f t="shared" si="131"/>
        <v>0</v>
      </c>
      <c r="U541" s="71"/>
      <c r="V541" s="63"/>
      <c r="W541" s="73">
        <f t="shared" si="132"/>
        <v>0</v>
      </c>
      <c r="X541" s="74"/>
      <c r="Y541" s="73">
        <f t="shared" si="128"/>
        <v>0</v>
      </c>
      <c r="Z541" s="53"/>
      <c r="AA541" s="73">
        <f t="shared" si="133"/>
        <v>0</v>
      </c>
      <c r="AB541" s="71"/>
      <c r="AC541" s="63"/>
      <c r="AD541" s="73">
        <f t="shared" si="134"/>
        <v>0</v>
      </c>
      <c r="AE541" s="74"/>
      <c r="AF541" s="75">
        <f t="shared" si="129"/>
        <v>0</v>
      </c>
    </row>
    <row r="542" spans="1:32" x14ac:dyDescent="0.35">
      <c r="A542" s="35" t="str">
        <f>Start!C$9</f>
        <v>Niger (the)</v>
      </c>
      <c r="B542" s="36" t="str">
        <f>VLOOKUP(A542,list!B:C,2,FALSE)</f>
        <v>NER</v>
      </c>
      <c r="C542" s="78">
        <f t="shared" si="123"/>
        <v>45292</v>
      </c>
      <c r="D542" s="36" t="str">
        <f>IF(Start!$B$16="","",Start!$B$16)</f>
        <v>Pfizer</v>
      </c>
      <c r="E542" s="36" t="str">
        <f>IFERROR(VLOOKUP(D542,Start!B$15:C$30,2,FALSE),"")</f>
        <v>Yes</v>
      </c>
      <c r="F542" s="39">
        <f t="shared" si="125"/>
        <v>0</v>
      </c>
      <c r="G542" s="38">
        <v>309126.80532870768</v>
      </c>
      <c r="H542" s="38">
        <v>24262.648572488</v>
      </c>
      <c r="I542" s="39">
        <f t="shared" si="126"/>
        <v>333389.45390119567</v>
      </c>
      <c r="J542" s="40"/>
      <c r="K542" s="41">
        <f t="shared" si="130"/>
        <v>0</v>
      </c>
      <c r="L542" s="41">
        <f t="shared" si="135"/>
        <v>333389.45390119567</v>
      </c>
      <c r="M542" s="38"/>
      <c r="N542" s="41">
        <f>SUMIFS('Shipments data'!G:G,'Shipments data'!E:E,'Supply Planning Data'!D542,'Shipments data'!A:A,'Supply Planning Data'!A542,'Shipments data'!O:O,'Supply Planning Data'!C542,'Shipments data'!F:F,"Shipped")</f>
        <v>0</v>
      </c>
      <c r="O542" s="42">
        <f>SUMIFS('Shipments data'!G:G,'Shipments data'!E:E,'Supply Planning Data'!D542,'Shipments data'!A:A,'Supply Planning Data'!A542,'Shipments data'!O:O,'Supply Planning Data'!C542,'Shipments data'!F:F,"Planned")</f>
        <v>0</v>
      </c>
      <c r="P542" s="41">
        <f>SUMIFS('Shipments data'!G:G,'Shipments data'!E:E,'Supply Planning Data'!D542,'Shipments data'!A:A,'Supply Planning Data'!A542,'Shipments data'!F:F,"Shipped",'Shipments data'!H:H,"&lt;"&amp;'Supply Planning Data'!C557,'Shipments data'!S:S,"&lt;"&amp;'Supply Planning Data'!C557)</f>
        <v>0</v>
      </c>
      <c r="Q542" s="41">
        <f t="shared" si="124"/>
        <v>0</v>
      </c>
      <c r="R542" s="41">
        <f t="shared" si="127"/>
        <v>0</v>
      </c>
      <c r="S542" s="66"/>
      <c r="T542" s="39">
        <f t="shared" si="131"/>
        <v>200000</v>
      </c>
      <c r="U542" s="38"/>
      <c r="V542" s="40"/>
      <c r="W542" s="39">
        <f t="shared" si="132"/>
        <v>0</v>
      </c>
      <c r="X542" s="44"/>
      <c r="Y542" s="39">
        <f t="shared" si="128"/>
        <v>200000</v>
      </c>
      <c r="Z542" s="66"/>
      <c r="AA542" s="39">
        <f t="shared" si="133"/>
        <v>200000</v>
      </c>
      <c r="AB542" s="38"/>
      <c r="AC542" s="40"/>
      <c r="AD542" s="39">
        <f t="shared" si="134"/>
        <v>0</v>
      </c>
      <c r="AE542" s="44"/>
      <c r="AF542" s="45">
        <f t="shared" si="129"/>
        <v>200000</v>
      </c>
    </row>
    <row r="543" spans="1:32" x14ac:dyDescent="0.35">
      <c r="A543" s="47" t="str">
        <f>Start!C$9</f>
        <v>Niger (the)</v>
      </c>
      <c r="B543" s="48" t="str">
        <f>VLOOKUP(A543,list!B:C,2,FALSE)</f>
        <v>NER</v>
      </c>
      <c r="C543" s="78">
        <f t="shared" si="123"/>
        <v>45292</v>
      </c>
      <c r="D543" s="36" t="str">
        <f>IF(Start!$B$17="","",Start!$B$17)</f>
        <v>Moderna</v>
      </c>
      <c r="E543" s="36" t="str">
        <f>IFERROR(VLOOKUP(D543,Start!B$15:C$30,2,FALSE),"")</f>
        <v>Yes</v>
      </c>
      <c r="F543" s="39">
        <f t="shared" si="125"/>
        <v>0</v>
      </c>
      <c r="G543" s="38">
        <v>370952.16639444907</v>
      </c>
      <c r="H543" s="50">
        <v>24294.181609195501</v>
      </c>
      <c r="I543" s="39">
        <f t="shared" si="126"/>
        <v>395246.34800364455</v>
      </c>
      <c r="J543" s="40"/>
      <c r="K543" s="41">
        <f t="shared" si="130"/>
        <v>0</v>
      </c>
      <c r="L543" s="41">
        <f t="shared" si="135"/>
        <v>395246.34800364455</v>
      </c>
      <c r="M543" s="50"/>
      <c r="N543" s="51">
        <f>SUMIFS('Shipments data'!G:G,'Shipments data'!E:E,'Supply Planning Data'!D543,'Shipments data'!A:A,'Supply Planning Data'!A543,'Shipments data'!O:O,'Supply Planning Data'!C543,'Shipments data'!F:F,"Shipped")</f>
        <v>0</v>
      </c>
      <c r="O543" s="52">
        <f>SUMIFS('Shipments data'!G:G,'Shipments data'!E:E,'Supply Planning Data'!D543,'Shipments data'!A:A,'Supply Planning Data'!A543,'Shipments data'!O:O,'Supply Planning Data'!C543,'Shipments data'!F:F,"Planned")</f>
        <v>0</v>
      </c>
      <c r="P543" s="51">
        <f>SUMIFS('Shipments data'!G:G,'Shipments data'!E:E,'Supply Planning Data'!D543,'Shipments data'!A:A,'Supply Planning Data'!A543,'Shipments data'!F:F,"Shipped",'Shipments data'!H:H,"&lt;"&amp;'Supply Planning Data'!C558,'Shipments data'!S:S,"&lt;"&amp;'Supply Planning Data'!C558)</f>
        <v>0</v>
      </c>
      <c r="Q543" s="51">
        <f t="shared" si="124"/>
        <v>0</v>
      </c>
      <c r="R543" s="51">
        <f t="shared" si="127"/>
        <v>0</v>
      </c>
      <c r="S543" s="53"/>
      <c r="T543" s="54">
        <f t="shared" si="131"/>
        <v>300000</v>
      </c>
      <c r="U543" s="50"/>
      <c r="V543" s="40"/>
      <c r="W543" s="54">
        <f t="shared" si="132"/>
        <v>0</v>
      </c>
      <c r="X543" s="55"/>
      <c r="Y543" s="54">
        <f t="shared" si="128"/>
        <v>300000</v>
      </c>
      <c r="Z543" s="53"/>
      <c r="AA543" s="54">
        <f t="shared" si="133"/>
        <v>300000</v>
      </c>
      <c r="AB543" s="50"/>
      <c r="AC543" s="40"/>
      <c r="AD543" s="54">
        <f t="shared" si="134"/>
        <v>0</v>
      </c>
      <c r="AE543" s="55"/>
      <c r="AF543" s="79">
        <f t="shared" si="129"/>
        <v>300000</v>
      </c>
    </row>
    <row r="544" spans="1:32" x14ac:dyDescent="0.35">
      <c r="A544" s="47" t="str">
        <f>Start!C$9</f>
        <v>Niger (the)</v>
      </c>
      <c r="B544" s="48" t="str">
        <f>VLOOKUP(A544,list!B:C,2,FALSE)</f>
        <v>NER</v>
      </c>
      <c r="C544" s="78">
        <f t="shared" si="123"/>
        <v>45292</v>
      </c>
      <c r="D544" s="36" t="str">
        <f>IF(Start!$B$18="","",Start!$B$18)</f>
        <v>AstraZeneca</v>
      </c>
      <c r="E544" s="36" t="str">
        <f>IFERROR(VLOOKUP(D544,Start!B$15:C$30,2,FALSE),"")</f>
        <v>Yes</v>
      </c>
      <c r="F544" s="39">
        <f t="shared" si="125"/>
        <v>0</v>
      </c>
      <c r="G544" s="38">
        <v>432777.52746019064</v>
      </c>
      <c r="H544" s="50">
        <v>24325.714645902899</v>
      </c>
      <c r="I544" s="39">
        <f t="shared" si="126"/>
        <v>457103.24210609356</v>
      </c>
      <c r="J544" s="40"/>
      <c r="K544" s="41">
        <f t="shared" si="130"/>
        <v>0</v>
      </c>
      <c r="L544" s="41">
        <f t="shared" si="135"/>
        <v>457103.24210609356</v>
      </c>
      <c r="M544" s="50"/>
      <c r="N544" s="51">
        <f>SUMIFS('Shipments data'!G:G,'Shipments data'!E:E,'Supply Planning Data'!D544,'Shipments data'!A:A,'Supply Planning Data'!A544,'Shipments data'!O:O,'Supply Planning Data'!C544,'Shipments data'!F:F,"Shipped")</f>
        <v>0</v>
      </c>
      <c r="O544" s="52">
        <f>SUMIFS('Shipments data'!G:G,'Shipments data'!E:E,'Supply Planning Data'!D544,'Shipments data'!A:A,'Supply Planning Data'!A544,'Shipments data'!O:O,'Supply Planning Data'!C544,'Shipments data'!F:F,"Planned")</f>
        <v>0</v>
      </c>
      <c r="P544" s="51">
        <f>SUMIFS('Shipments data'!G:G,'Shipments data'!E:E,'Supply Planning Data'!D544,'Shipments data'!A:A,'Supply Planning Data'!A544,'Shipments data'!F:F,"Shipped",'Shipments data'!H:H,"&lt;"&amp;'Supply Planning Data'!C559,'Shipments data'!S:S,"&lt;"&amp;'Supply Planning Data'!C559)</f>
        <v>631600</v>
      </c>
      <c r="Q544" s="51">
        <f t="shared" si="124"/>
        <v>0</v>
      </c>
      <c r="R544" s="51">
        <f t="shared" si="127"/>
        <v>0</v>
      </c>
      <c r="S544" s="53"/>
      <c r="T544" s="54">
        <f t="shared" si="131"/>
        <v>400000</v>
      </c>
      <c r="U544" s="50"/>
      <c r="V544" s="40"/>
      <c r="W544" s="54">
        <f t="shared" si="132"/>
        <v>0</v>
      </c>
      <c r="X544" s="55"/>
      <c r="Y544" s="54">
        <f t="shared" si="128"/>
        <v>400000</v>
      </c>
      <c r="Z544" s="53"/>
      <c r="AA544" s="54">
        <f t="shared" si="133"/>
        <v>400000</v>
      </c>
      <c r="AB544" s="50"/>
      <c r="AC544" s="40"/>
      <c r="AD544" s="54">
        <f t="shared" si="134"/>
        <v>0</v>
      </c>
      <c r="AE544" s="55"/>
      <c r="AF544" s="79">
        <f t="shared" si="129"/>
        <v>400000</v>
      </c>
    </row>
    <row r="545" spans="1:32" x14ac:dyDescent="0.35">
      <c r="A545" s="47" t="str">
        <f>Start!C$9</f>
        <v>Niger (the)</v>
      </c>
      <c r="B545" s="48" t="str">
        <f>VLOOKUP(A545,list!B:C,2,FALSE)</f>
        <v>NER</v>
      </c>
      <c r="C545" s="78">
        <f t="shared" ref="C545:C608" si="136">DATE(YEAR(C530),MONTH(C530)+1,1)</f>
        <v>45292</v>
      </c>
      <c r="D545" s="36" t="str">
        <f>IF(Start!$B$19="","",Start!$B$19)</f>
        <v>J&amp;J</v>
      </c>
      <c r="E545" s="36" t="str">
        <f>IFERROR(VLOOKUP(D545,Start!B$15:C$30,2,FALSE),"")</f>
        <v>Yes</v>
      </c>
      <c r="F545" s="39">
        <f t="shared" si="125"/>
        <v>0</v>
      </c>
      <c r="G545" s="38">
        <v>432777.52746019064</v>
      </c>
      <c r="H545" s="50">
        <v>24357.247682610399</v>
      </c>
      <c r="I545" s="39">
        <f t="shared" si="126"/>
        <v>457134.77514280105</v>
      </c>
      <c r="J545" s="40"/>
      <c r="K545" s="41">
        <f t="shared" si="130"/>
        <v>0</v>
      </c>
      <c r="L545" s="41">
        <f t="shared" si="135"/>
        <v>457134.77514280105</v>
      </c>
      <c r="M545" s="50"/>
      <c r="N545" s="51">
        <f>SUMIFS('Shipments data'!G:G,'Shipments data'!E:E,'Supply Planning Data'!D545,'Shipments data'!A:A,'Supply Planning Data'!A545,'Shipments data'!O:O,'Supply Planning Data'!C545,'Shipments data'!F:F,"Shipped")</f>
        <v>0</v>
      </c>
      <c r="O545" s="52">
        <f>SUMIFS('Shipments data'!G:G,'Shipments data'!E:E,'Supply Planning Data'!D545,'Shipments data'!A:A,'Supply Planning Data'!A545,'Shipments data'!O:O,'Supply Planning Data'!C545,'Shipments data'!F:F,"Planned")</f>
        <v>0</v>
      </c>
      <c r="P545" s="51">
        <f>SUMIFS('Shipments data'!G:G,'Shipments data'!E:E,'Supply Planning Data'!D545,'Shipments data'!A:A,'Supply Planning Data'!A545,'Shipments data'!F:F,"Shipped",'Shipments data'!H:H,"&lt;"&amp;'Supply Planning Data'!C560,'Shipments data'!S:S,"&lt;"&amp;'Supply Planning Data'!C560)</f>
        <v>302400</v>
      </c>
      <c r="Q545" s="51">
        <f t="shared" si="124"/>
        <v>0</v>
      </c>
      <c r="R545" s="51">
        <f t="shared" si="127"/>
        <v>0</v>
      </c>
      <c r="S545" s="53"/>
      <c r="T545" s="54">
        <f t="shared" si="131"/>
        <v>400000</v>
      </c>
      <c r="U545" s="50"/>
      <c r="V545" s="40"/>
      <c r="W545" s="54">
        <f t="shared" si="132"/>
        <v>0</v>
      </c>
      <c r="X545" s="55"/>
      <c r="Y545" s="54">
        <f t="shared" si="128"/>
        <v>400000</v>
      </c>
      <c r="Z545" s="53"/>
      <c r="AA545" s="54">
        <f t="shared" si="133"/>
        <v>400000</v>
      </c>
      <c r="AB545" s="50"/>
      <c r="AC545" s="40"/>
      <c r="AD545" s="54">
        <f t="shared" si="134"/>
        <v>0</v>
      </c>
      <c r="AE545" s="55"/>
      <c r="AF545" s="79">
        <f t="shared" si="129"/>
        <v>400000</v>
      </c>
    </row>
    <row r="546" spans="1:32" x14ac:dyDescent="0.35">
      <c r="A546" s="47" t="str">
        <f>Start!C$9</f>
        <v>Niger (the)</v>
      </c>
      <c r="B546" s="48" t="str">
        <f>VLOOKUP(A546,list!B:C,2,FALSE)</f>
        <v>NER</v>
      </c>
      <c r="C546" s="78">
        <f t="shared" si="136"/>
        <v>45292</v>
      </c>
      <c r="D546" s="36" t="str">
        <f>IF(Start!$B$20="","",Start!$B$20)</f>
        <v>Sinopharm</v>
      </c>
      <c r="E546" s="36" t="str">
        <f>IFERROR(VLOOKUP(D546,Start!B$15:C$30,2,FALSE),"")</f>
        <v>Yes</v>
      </c>
      <c r="F546" s="39">
        <f t="shared" si="125"/>
        <v>0</v>
      </c>
      <c r="G546" s="38">
        <v>432777.52746019064</v>
      </c>
      <c r="H546" s="50">
        <v>24388.780719317801</v>
      </c>
      <c r="I546" s="39">
        <f t="shared" si="126"/>
        <v>457166.30817950843</v>
      </c>
      <c r="J546" s="40"/>
      <c r="K546" s="41">
        <f t="shared" si="130"/>
        <v>0</v>
      </c>
      <c r="L546" s="41">
        <f t="shared" si="135"/>
        <v>457166.30817950843</v>
      </c>
      <c r="M546" s="50"/>
      <c r="N546" s="51">
        <f>SUMIFS('Shipments data'!G:G,'Shipments data'!E:E,'Supply Planning Data'!D546,'Shipments data'!A:A,'Supply Planning Data'!A546,'Shipments data'!O:O,'Supply Planning Data'!C546,'Shipments data'!F:F,"Shipped")</f>
        <v>0</v>
      </c>
      <c r="O546" s="52">
        <f>SUMIFS('Shipments data'!G:G,'Shipments data'!E:E,'Supply Planning Data'!D546,'Shipments data'!A:A,'Supply Planning Data'!A546,'Shipments data'!O:O,'Supply Planning Data'!C546,'Shipments data'!F:F,"Planned")</f>
        <v>0</v>
      </c>
      <c r="P546" s="51">
        <f>SUMIFS('Shipments data'!G:G,'Shipments data'!E:E,'Supply Planning Data'!D546,'Shipments data'!A:A,'Supply Planning Data'!A546,'Shipments data'!F:F,"Shipped",'Shipments data'!H:H,"&lt;"&amp;'Supply Planning Data'!C561,'Shipments data'!S:S,"&lt;"&amp;'Supply Planning Data'!C561)</f>
        <v>512402</v>
      </c>
      <c r="Q546" s="51">
        <f t="shared" ref="Q546:Q609" si="137">IF(P546-P531&lt;0,0,P546-P531)</f>
        <v>0</v>
      </c>
      <c r="R546" s="51">
        <f t="shared" si="127"/>
        <v>0</v>
      </c>
      <c r="S546" s="53"/>
      <c r="T546" s="54">
        <f t="shared" si="131"/>
        <v>400000</v>
      </c>
      <c r="U546" s="50"/>
      <c r="V546" s="40"/>
      <c r="W546" s="54">
        <f t="shared" si="132"/>
        <v>0</v>
      </c>
      <c r="X546" s="55"/>
      <c r="Y546" s="54">
        <f t="shared" si="128"/>
        <v>400000</v>
      </c>
      <c r="Z546" s="53"/>
      <c r="AA546" s="54">
        <f t="shared" si="133"/>
        <v>400000</v>
      </c>
      <c r="AB546" s="50"/>
      <c r="AC546" s="40"/>
      <c r="AD546" s="54">
        <f t="shared" si="134"/>
        <v>0</v>
      </c>
      <c r="AE546" s="55"/>
      <c r="AF546" s="79">
        <f t="shared" si="129"/>
        <v>400000</v>
      </c>
    </row>
    <row r="547" spans="1:32" x14ac:dyDescent="0.35">
      <c r="A547" s="47" t="str">
        <f>Start!C$9</f>
        <v>Niger (the)</v>
      </c>
      <c r="B547" s="48" t="str">
        <f>VLOOKUP(A547,list!B:C,2,FALSE)</f>
        <v>NER</v>
      </c>
      <c r="C547" s="78">
        <f t="shared" si="136"/>
        <v>45292</v>
      </c>
      <c r="D547" s="36" t="str">
        <f>IF(Start!$B$21="","",Start!$B$21)</f>
        <v>Sinovac</v>
      </c>
      <c r="E547" s="36" t="str">
        <f>IFERROR(VLOOKUP(D547,Start!B$15:C$30,2,FALSE),"")</f>
        <v>Yes</v>
      </c>
      <c r="F547" s="39">
        <f t="shared" si="125"/>
        <v>0</v>
      </c>
      <c r="G547" s="38">
        <v>432777.52746019064</v>
      </c>
      <c r="H547" s="50">
        <v>24420.313756025302</v>
      </c>
      <c r="I547" s="39">
        <f t="shared" si="126"/>
        <v>457197.84121621592</v>
      </c>
      <c r="J547" s="40"/>
      <c r="K547" s="41">
        <f t="shared" si="130"/>
        <v>0</v>
      </c>
      <c r="L547" s="41">
        <f t="shared" si="135"/>
        <v>457197.84121621592</v>
      </c>
      <c r="M547" s="50"/>
      <c r="N547" s="51">
        <f>SUMIFS('Shipments data'!G:G,'Shipments data'!E:E,'Supply Planning Data'!D547,'Shipments data'!A:A,'Supply Planning Data'!A547,'Shipments data'!O:O,'Supply Planning Data'!C547,'Shipments data'!F:F,"Shipped")</f>
        <v>0</v>
      </c>
      <c r="O547" s="52">
        <f>SUMIFS('Shipments data'!G:G,'Shipments data'!E:E,'Supply Planning Data'!D547,'Shipments data'!A:A,'Supply Planning Data'!A547,'Shipments data'!O:O,'Supply Planning Data'!C547,'Shipments data'!F:F,"Planned")</f>
        <v>0</v>
      </c>
      <c r="P547" s="51">
        <f>SUMIFS('Shipments data'!G:G,'Shipments data'!E:E,'Supply Planning Data'!D547,'Shipments data'!A:A,'Supply Planning Data'!A547,'Shipments data'!F:F,"Shipped",'Shipments data'!H:H,"&lt;"&amp;'Supply Planning Data'!C562,'Shipments data'!S:S,"&lt;"&amp;'Supply Planning Data'!C562)</f>
        <v>0</v>
      </c>
      <c r="Q547" s="51">
        <f t="shared" si="137"/>
        <v>0</v>
      </c>
      <c r="R547" s="51">
        <f t="shared" si="127"/>
        <v>0</v>
      </c>
      <c r="S547" s="53"/>
      <c r="T547" s="54">
        <f t="shared" si="131"/>
        <v>400000</v>
      </c>
      <c r="U547" s="50"/>
      <c r="V547" s="40"/>
      <c r="W547" s="54">
        <f t="shared" si="132"/>
        <v>0</v>
      </c>
      <c r="X547" s="55"/>
      <c r="Y547" s="54">
        <f t="shared" si="128"/>
        <v>400000</v>
      </c>
      <c r="Z547" s="53"/>
      <c r="AA547" s="54">
        <f t="shared" si="133"/>
        <v>400000</v>
      </c>
      <c r="AB547" s="50"/>
      <c r="AC547" s="40"/>
      <c r="AD547" s="54">
        <f t="shared" si="134"/>
        <v>0</v>
      </c>
      <c r="AE547" s="55"/>
      <c r="AF547" s="79">
        <f t="shared" si="129"/>
        <v>400000</v>
      </c>
    </row>
    <row r="548" spans="1:32" x14ac:dyDescent="0.35">
      <c r="A548" s="47" t="str">
        <f>Start!C$9</f>
        <v>Niger (the)</v>
      </c>
      <c r="B548" s="48" t="str">
        <f>VLOOKUP(A548,list!B:C,2,FALSE)</f>
        <v>NER</v>
      </c>
      <c r="C548" s="78">
        <f t="shared" si="136"/>
        <v>45292</v>
      </c>
      <c r="D548" s="36" t="str">
        <f>IF(Start!$B$22="","",Start!$B$22)</f>
        <v>Sputnik V</v>
      </c>
      <c r="E548" s="36" t="str">
        <f>IFERROR(VLOOKUP(D548,Start!B$15:C$30,2,FALSE),"")</f>
        <v>Yes</v>
      </c>
      <c r="F548" s="39">
        <f t="shared" si="125"/>
        <v>0</v>
      </c>
      <c r="G548" s="38">
        <v>432777.52746019064</v>
      </c>
      <c r="H548" s="50">
        <v>24451.8467927327</v>
      </c>
      <c r="I548" s="39">
        <f t="shared" si="126"/>
        <v>457229.37425292336</v>
      </c>
      <c r="J548" s="40"/>
      <c r="K548" s="41">
        <f t="shared" si="130"/>
        <v>0</v>
      </c>
      <c r="L548" s="41">
        <f t="shared" si="135"/>
        <v>457229.37425292336</v>
      </c>
      <c r="M548" s="50"/>
      <c r="N548" s="51">
        <f>SUMIFS('Shipments data'!G:G,'Shipments data'!E:E,'Supply Planning Data'!D548,'Shipments data'!A:A,'Supply Planning Data'!A548,'Shipments data'!O:O,'Supply Planning Data'!C548,'Shipments data'!F:F,"Shipped")</f>
        <v>0</v>
      </c>
      <c r="O548" s="52">
        <f>SUMIFS('Shipments data'!G:G,'Shipments data'!E:E,'Supply Planning Data'!D548,'Shipments data'!A:A,'Supply Planning Data'!A548,'Shipments data'!O:O,'Supply Planning Data'!C548,'Shipments data'!F:F,"Planned")</f>
        <v>0</v>
      </c>
      <c r="P548" s="51">
        <f>SUMIFS('Shipments data'!G:G,'Shipments data'!E:E,'Supply Planning Data'!D548,'Shipments data'!A:A,'Supply Planning Data'!A548,'Shipments data'!F:F,"Shipped",'Shipments data'!H:H,"&lt;"&amp;'Supply Planning Data'!C563,'Shipments data'!S:S,"&lt;"&amp;'Supply Planning Data'!C563)</f>
        <v>0</v>
      </c>
      <c r="Q548" s="51">
        <f t="shared" si="137"/>
        <v>0</v>
      </c>
      <c r="R548" s="51">
        <f t="shared" si="127"/>
        <v>0</v>
      </c>
      <c r="S548" s="53"/>
      <c r="T548" s="54">
        <f t="shared" si="131"/>
        <v>400000</v>
      </c>
      <c r="U548" s="50"/>
      <c r="V548" s="40"/>
      <c r="W548" s="54">
        <f t="shared" si="132"/>
        <v>0</v>
      </c>
      <c r="X548" s="55"/>
      <c r="Y548" s="54">
        <f t="shared" si="128"/>
        <v>400000</v>
      </c>
      <c r="Z548" s="53"/>
      <c r="AA548" s="54">
        <f t="shared" si="133"/>
        <v>400000</v>
      </c>
      <c r="AB548" s="50"/>
      <c r="AC548" s="40"/>
      <c r="AD548" s="54">
        <f t="shared" si="134"/>
        <v>0</v>
      </c>
      <c r="AE548" s="55"/>
      <c r="AF548" s="79">
        <f t="shared" si="129"/>
        <v>400000</v>
      </c>
    </row>
    <row r="549" spans="1:32" x14ac:dyDescent="0.35">
      <c r="A549" s="47" t="str">
        <f>Start!C$9</f>
        <v>Niger (the)</v>
      </c>
      <c r="B549" s="48" t="str">
        <f>VLOOKUP(A549,list!B:C,2,FALSE)</f>
        <v>NER</v>
      </c>
      <c r="C549" s="78">
        <f t="shared" si="136"/>
        <v>45292</v>
      </c>
      <c r="D549" s="36" t="str">
        <f>IF(Start!$B$23="","",Start!$B$23)</f>
        <v>Sputnik Light</v>
      </c>
      <c r="E549" s="36" t="str">
        <f>IFERROR(VLOOKUP(D549,Start!B$15:C$30,2,FALSE),"")</f>
        <v>Yes</v>
      </c>
      <c r="F549" s="39">
        <f t="shared" si="125"/>
        <v>0</v>
      </c>
      <c r="G549" s="38">
        <v>432777.52746019064</v>
      </c>
      <c r="H549" s="50">
        <v>24483.3798294402</v>
      </c>
      <c r="I549" s="39">
        <f t="shared" si="126"/>
        <v>457260.90728963085</v>
      </c>
      <c r="J549" s="40"/>
      <c r="K549" s="41">
        <f t="shared" si="130"/>
        <v>0</v>
      </c>
      <c r="L549" s="41">
        <f t="shared" si="135"/>
        <v>457260.90728963085</v>
      </c>
      <c r="M549" s="50"/>
      <c r="N549" s="51">
        <f>SUMIFS('Shipments data'!G:G,'Shipments data'!E:E,'Supply Planning Data'!D549,'Shipments data'!A:A,'Supply Planning Data'!A549,'Shipments data'!O:O,'Supply Planning Data'!C549,'Shipments data'!F:F,"Shipped")</f>
        <v>0</v>
      </c>
      <c r="O549" s="52">
        <f>SUMIFS('Shipments data'!G:G,'Shipments data'!E:E,'Supply Planning Data'!D549,'Shipments data'!A:A,'Supply Planning Data'!A549,'Shipments data'!O:O,'Supply Planning Data'!C549,'Shipments data'!F:F,"Planned")</f>
        <v>0</v>
      </c>
      <c r="P549" s="51">
        <f>SUMIFS('Shipments data'!G:G,'Shipments data'!E:E,'Supply Planning Data'!D549,'Shipments data'!A:A,'Supply Planning Data'!A549,'Shipments data'!F:F,"Shipped",'Shipments data'!H:H,"&lt;"&amp;'Supply Planning Data'!C564,'Shipments data'!S:S,"&lt;"&amp;'Supply Planning Data'!C564)</f>
        <v>0</v>
      </c>
      <c r="Q549" s="51">
        <f t="shared" si="137"/>
        <v>0</v>
      </c>
      <c r="R549" s="51">
        <f t="shared" si="127"/>
        <v>0</v>
      </c>
      <c r="S549" s="53"/>
      <c r="T549" s="54">
        <f t="shared" si="131"/>
        <v>400000</v>
      </c>
      <c r="U549" s="50"/>
      <c r="V549" s="40"/>
      <c r="W549" s="54">
        <f t="shared" si="132"/>
        <v>0</v>
      </c>
      <c r="X549" s="55"/>
      <c r="Y549" s="54">
        <f t="shared" si="128"/>
        <v>400000</v>
      </c>
      <c r="Z549" s="53"/>
      <c r="AA549" s="54">
        <f t="shared" si="133"/>
        <v>400000</v>
      </c>
      <c r="AB549" s="50"/>
      <c r="AC549" s="40"/>
      <c r="AD549" s="54">
        <f t="shared" si="134"/>
        <v>0</v>
      </c>
      <c r="AE549" s="55"/>
      <c r="AF549" s="79">
        <f t="shared" si="129"/>
        <v>400000</v>
      </c>
    </row>
    <row r="550" spans="1:32" hidden="1" x14ac:dyDescent="0.35">
      <c r="A550" s="47" t="str">
        <f>Start!C$9</f>
        <v>Niger (the)</v>
      </c>
      <c r="B550" s="48" t="str">
        <f>VLOOKUP(A550,list!B:C,2,FALSE)</f>
        <v>NER</v>
      </c>
      <c r="C550" s="78">
        <f t="shared" si="136"/>
        <v>45292</v>
      </c>
      <c r="D550" s="36" t="str">
        <f>IF(Start!$B$24="","",Start!$B$24)</f>
        <v/>
      </c>
      <c r="E550" s="36" t="str">
        <f>IFERROR(VLOOKUP(D550,Start!B$15:C$30,2,FALSE),"")</f>
        <v/>
      </c>
      <c r="F550" s="39">
        <f t="shared" si="125"/>
        <v>0</v>
      </c>
      <c r="G550" s="38"/>
      <c r="H550" s="50"/>
      <c r="I550" s="39">
        <f t="shared" si="126"/>
        <v>0</v>
      </c>
      <c r="J550" s="40"/>
      <c r="K550" s="41">
        <f t="shared" si="130"/>
        <v>0</v>
      </c>
      <c r="L550" s="41">
        <f t="shared" si="135"/>
        <v>0</v>
      </c>
      <c r="M550" s="50"/>
      <c r="N550" s="51">
        <f>SUMIFS('Shipments data'!G:G,'Shipments data'!E:E,'Supply Planning Data'!D550,'Shipments data'!A:A,'Supply Planning Data'!A550,'Shipments data'!O:O,'Supply Planning Data'!C550,'Shipments data'!F:F,"Shipped")</f>
        <v>0</v>
      </c>
      <c r="O550" s="52">
        <f>SUMIFS('Shipments data'!G:G,'Shipments data'!E:E,'Supply Planning Data'!D550,'Shipments data'!A:A,'Supply Planning Data'!A550,'Shipments data'!O:O,'Supply Planning Data'!C550,'Shipments data'!F:F,"Planned")</f>
        <v>0</v>
      </c>
      <c r="P550" s="51">
        <f>SUMIFS('Shipments data'!G:G,'Shipments data'!E:E,'Supply Planning Data'!D550,'Shipments data'!A:A,'Supply Planning Data'!A550,'Shipments data'!F:F,"Shipped",'Shipments data'!H:H,"&lt;"&amp;'Supply Planning Data'!C565,'Shipments data'!S:S,"&lt;"&amp;'Supply Planning Data'!C565)</f>
        <v>0</v>
      </c>
      <c r="Q550" s="51">
        <f t="shared" si="137"/>
        <v>0</v>
      </c>
      <c r="R550" s="51">
        <f t="shared" si="127"/>
        <v>0</v>
      </c>
      <c r="S550" s="53"/>
      <c r="T550" s="54">
        <f t="shared" si="131"/>
        <v>0</v>
      </c>
      <c r="U550" s="50"/>
      <c r="V550" s="40"/>
      <c r="W550" s="54">
        <f t="shared" si="132"/>
        <v>0</v>
      </c>
      <c r="X550" s="55"/>
      <c r="Y550" s="54">
        <f t="shared" si="128"/>
        <v>0</v>
      </c>
      <c r="Z550" s="53"/>
      <c r="AA550" s="54">
        <f t="shared" si="133"/>
        <v>0</v>
      </c>
      <c r="AB550" s="50"/>
      <c r="AC550" s="40"/>
      <c r="AD550" s="54">
        <f t="shared" si="134"/>
        <v>0</v>
      </c>
      <c r="AE550" s="55"/>
      <c r="AF550" s="79">
        <f t="shared" si="129"/>
        <v>0</v>
      </c>
    </row>
    <row r="551" spans="1:32" hidden="1" x14ac:dyDescent="0.35">
      <c r="A551" s="47" t="str">
        <f>Start!C$9</f>
        <v>Niger (the)</v>
      </c>
      <c r="B551" s="48" t="str">
        <f>VLOOKUP(A551,list!B:C,2,FALSE)</f>
        <v>NER</v>
      </c>
      <c r="C551" s="78">
        <f t="shared" si="136"/>
        <v>45292</v>
      </c>
      <c r="D551" s="36" t="str">
        <f>IF(Start!$B$25="","",Start!$B$25)</f>
        <v/>
      </c>
      <c r="E551" s="36" t="str">
        <f>IFERROR(VLOOKUP(D551,Start!B$15:C$30,2,FALSE),"")</f>
        <v/>
      </c>
      <c r="F551" s="39">
        <f t="shared" si="125"/>
        <v>0</v>
      </c>
      <c r="G551" s="38"/>
      <c r="H551" s="50"/>
      <c r="I551" s="39">
        <f t="shared" si="126"/>
        <v>0</v>
      </c>
      <c r="J551" s="40"/>
      <c r="K551" s="41">
        <f t="shared" si="130"/>
        <v>0</v>
      </c>
      <c r="L551" s="41">
        <f t="shared" si="135"/>
        <v>0</v>
      </c>
      <c r="M551" s="50"/>
      <c r="N551" s="51">
        <f>SUMIFS('Shipments data'!G:G,'Shipments data'!E:E,'Supply Planning Data'!D551,'Shipments data'!A:A,'Supply Planning Data'!A551,'Shipments data'!O:O,'Supply Planning Data'!C551,'Shipments data'!F:F,"Shipped")</f>
        <v>0</v>
      </c>
      <c r="O551" s="52">
        <f>SUMIFS('Shipments data'!G:G,'Shipments data'!E:E,'Supply Planning Data'!D551,'Shipments data'!A:A,'Supply Planning Data'!A551,'Shipments data'!O:O,'Supply Planning Data'!C551,'Shipments data'!F:F,"Planned")</f>
        <v>0</v>
      </c>
      <c r="P551" s="51">
        <f>SUMIFS('Shipments data'!G:G,'Shipments data'!E:E,'Supply Planning Data'!D551,'Shipments data'!A:A,'Supply Planning Data'!A551,'Shipments data'!F:F,"Shipped",'Shipments data'!H:H,"&lt;"&amp;'Supply Planning Data'!C566,'Shipments data'!S:S,"&lt;"&amp;'Supply Planning Data'!C566)</f>
        <v>0</v>
      </c>
      <c r="Q551" s="51">
        <f t="shared" si="137"/>
        <v>0</v>
      </c>
      <c r="R551" s="51">
        <f t="shared" si="127"/>
        <v>0</v>
      </c>
      <c r="S551" s="53"/>
      <c r="T551" s="54">
        <f t="shared" si="131"/>
        <v>0</v>
      </c>
      <c r="U551" s="50"/>
      <c r="V551" s="40"/>
      <c r="W551" s="54">
        <f t="shared" si="132"/>
        <v>0</v>
      </c>
      <c r="X551" s="55"/>
      <c r="Y551" s="54">
        <f t="shared" si="128"/>
        <v>0</v>
      </c>
      <c r="Z551" s="53"/>
      <c r="AA551" s="54">
        <f t="shared" si="133"/>
        <v>0</v>
      </c>
      <c r="AB551" s="50"/>
      <c r="AC551" s="40"/>
      <c r="AD551" s="54">
        <f t="shared" si="134"/>
        <v>0</v>
      </c>
      <c r="AE551" s="55"/>
      <c r="AF551" s="79">
        <f t="shared" si="129"/>
        <v>0</v>
      </c>
    </row>
    <row r="552" spans="1:32" hidden="1" x14ac:dyDescent="0.35">
      <c r="A552" s="47" t="str">
        <f>Start!C$9</f>
        <v>Niger (the)</v>
      </c>
      <c r="B552" s="48" t="str">
        <f>VLOOKUP(A552,list!B:C,2,FALSE)</f>
        <v>NER</v>
      </c>
      <c r="C552" s="78">
        <f t="shared" si="136"/>
        <v>45292</v>
      </c>
      <c r="D552" s="36" t="str">
        <f>IF(Start!$B$26="","",Start!$B$26)</f>
        <v/>
      </c>
      <c r="E552" s="36" t="str">
        <f>IFERROR(VLOOKUP(D552,Start!B$15:C$30,2,FALSE),"")</f>
        <v/>
      </c>
      <c r="F552" s="39">
        <f t="shared" si="125"/>
        <v>0</v>
      </c>
      <c r="G552" s="38"/>
      <c r="H552" s="50"/>
      <c r="I552" s="39">
        <f t="shared" si="126"/>
        <v>0</v>
      </c>
      <c r="J552" s="40"/>
      <c r="K552" s="41">
        <f t="shared" si="130"/>
        <v>0</v>
      </c>
      <c r="L552" s="41">
        <f t="shared" si="135"/>
        <v>0</v>
      </c>
      <c r="M552" s="50"/>
      <c r="N552" s="51">
        <f>SUMIFS('Shipments data'!G:G,'Shipments data'!E:E,'Supply Planning Data'!D552,'Shipments data'!A:A,'Supply Planning Data'!A552,'Shipments data'!O:O,'Supply Planning Data'!C552,'Shipments data'!F:F,"Shipped")</f>
        <v>0</v>
      </c>
      <c r="O552" s="52">
        <f>SUMIFS('Shipments data'!G:G,'Shipments data'!E:E,'Supply Planning Data'!D552,'Shipments data'!A:A,'Supply Planning Data'!A552,'Shipments data'!O:O,'Supply Planning Data'!C552,'Shipments data'!F:F,"Planned")</f>
        <v>0</v>
      </c>
      <c r="P552" s="51">
        <f>SUMIFS('Shipments data'!G:G,'Shipments data'!E:E,'Supply Planning Data'!D552,'Shipments data'!A:A,'Supply Planning Data'!A552,'Shipments data'!F:F,"Shipped",'Shipments data'!H:H,"&lt;"&amp;'Supply Planning Data'!C567,'Shipments data'!S:S,"&lt;"&amp;'Supply Planning Data'!C567)</f>
        <v>0</v>
      </c>
      <c r="Q552" s="51">
        <f t="shared" si="137"/>
        <v>0</v>
      </c>
      <c r="R552" s="51">
        <f t="shared" si="127"/>
        <v>0</v>
      </c>
      <c r="S552" s="53"/>
      <c r="T552" s="54">
        <f t="shared" si="131"/>
        <v>0</v>
      </c>
      <c r="U552" s="50"/>
      <c r="V552" s="40"/>
      <c r="W552" s="54">
        <f t="shared" si="132"/>
        <v>0</v>
      </c>
      <c r="X552" s="55"/>
      <c r="Y552" s="54">
        <f t="shared" si="128"/>
        <v>0</v>
      </c>
      <c r="Z552" s="53"/>
      <c r="AA552" s="54">
        <f t="shared" si="133"/>
        <v>0</v>
      </c>
      <c r="AB552" s="50"/>
      <c r="AC552" s="40"/>
      <c r="AD552" s="54">
        <f t="shared" si="134"/>
        <v>0</v>
      </c>
      <c r="AE552" s="55"/>
      <c r="AF552" s="79">
        <f t="shared" si="129"/>
        <v>0</v>
      </c>
    </row>
    <row r="553" spans="1:32" hidden="1" x14ac:dyDescent="0.35">
      <c r="A553" s="47" t="str">
        <f>Start!C$9</f>
        <v>Niger (the)</v>
      </c>
      <c r="B553" s="48" t="str">
        <f>VLOOKUP(A553,list!B:C,2,FALSE)</f>
        <v>NER</v>
      </c>
      <c r="C553" s="78">
        <f t="shared" si="136"/>
        <v>45292</v>
      </c>
      <c r="D553" s="36" t="str">
        <f>IF(Start!$B$27="","",Start!$B$27)</f>
        <v/>
      </c>
      <c r="E553" s="36" t="str">
        <f>IFERROR(VLOOKUP(D553,Start!B$15:C$30,2,FALSE),"")</f>
        <v/>
      </c>
      <c r="F553" s="39">
        <f t="shared" si="125"/>
        <v>0</v>
      </c>
      <c r="G553" s="38"/>
      <c r="H553" s="50"/>
      <c r="I553" s="39">
        <f t="shared" si="126"/>
        <v>0</v>
      </c>
      <c r="J553" s="40"/>
      <c r="K553" s="41">
        <f t="shared" si="130"/>
        <v>0</v>
      </c>
      <c r="L553" s="41">
        <f t="shared" si="135"/>
        <v>0</v>
      </c>
      <c r="M553" s="50"/>
      <c r="N553" s="51">
        <f>SUMIFS('Shipments data'!G:G,'Shipments data'!E:E,'Supply Planning Data'!D553,'Shipments data'!A:A,'Supply Planning Data'!A553,'Shipments data'!O:O,'Supply Planning Data'!C553,'Shipments data'!F:F,"Shipped")</f>
        <v>0</v>
      </c>
      <c r="O553" s="52">
        <f>SUMIFS('Shipments data'!G:G,'Shipments data'!E:E,'Supply Planning Data'!D553,'Shipments data'!A:A,'Supply Planning Data'!A553,'Shipments data'!O:O,'Supply Planning Data'!C553,'Shipments data'!F:F,"Planned")</f>
        <v>0</v>
      </c>
      <c r="P553" s="51">
        <f>SUMIFS('Shipments data'!G:G,'Shipments data'!E:E,'Supply Planning Data'!D553,'Shipments data'!A:A,'Supply Planning Data'!A553,'Shipments data'!F:F,"Shipped",'Shipments data'!H:H,"&lt;"&amp;'Supply Planning Data'!C568,'Shipments data'!S:S,"&lt;"&amp;'Supply Planning Data'!C568)</f>
        <v>0</v>
      </c>
      <c r="Q553" s="51">
        <f t="shared" si="137"/>
        <v>0</v>
      </c>
      <c r="R553" s="51">
        <f t="shared" si="127"/>
        <v>0</v>
      </c>
      <c r="S553" s="53"/>
      <c r="T553" s="54">
        <f t="shared" si="131"/>
        <v>0</v>
      </c>
      <c r="U553" s="50"/>
      <c r="V553" s="40"/>
      <c r="W553" s="54">
        <f t="shared" si="132"/>
        <v>0</v>
      </c>
      <c r="X553" s="55"/>
      <c r="Y553" s="54">
        <f t="shared" si="128"/>
        <v>0</v>
      </c>
      <c r="Z553" s="53"/>
      <c r="AA553" s="54">
        <f t="shared" si="133"/>
        <v>0</v>
      </c>
      <c r="AB553" s="50"/>
      <c r="AC553" s="40"/>
      <c r="AD553" s="54">
        <f t="shared" si="134"/>
        <v>0</v>
      </c>
      <c r="AE553" s="55"/>
      <c r="AF553" s="79">
        <f t="shared" si="129"/>
        <v>0</v>
      </c>
    </row>
    <row r="554" spans="1:32" hidden="1" x14ac:dyDescent="0.35">
      <c r="A554" s="47" t="str">
        <f>Start!C$9</f>
        <v>Niger (the)</v>
      </c>
      <c r="B554" s="48" t="str">
        <f>VLOOKUP(A554,list!B:C,2,FALSE)</f>
        <v>NER</v>
      </c>
      <c r="C554" s="78">
        <f t="shared" si="136"/>
        <v>45292</v>
      </c>
      <c r="D554" s="36" t="str">
        <f>IF(Start!$B$28="","",Start!$B$28)</f>
        <v/>
      </c>
      <c r="E554" s="36" t="str">
        <f>IFERROR(VLOOKUP(D554,Start!B$15:C$30,2,FALSE),"")</f>
        <v/>
      </c>
      <c r="F554" s="39">
        <f t="shared" si="125"/>
        <v>0</v>
      </c>
      <c r="G554" s="38"/>
      <c r="H554" s="50"/>
      <c r="I554" s="39">
        <f t="shared" si="126"/>
        <v>0</v>
      </c>
      <c r="J554" s="40"/>
      <c r="K554" s="41">
        <f t="shared" si="130"/>
        <v>0</v>
      </c>
      <c r="L554" s="41">
        <f t="shared" si="135"/>
        <v>0</v>
      </c>
      <c r="M554" s="50"/>
      <c r="N554" s="51">
        <f>SUMIFS('Shipments data'!G:G,'Shipments data'!E:E,'Supply Planning Data'!D554,'Shipments data'!A:A,'Supply Planning Data'!A554,'Shipments data'!O:O,'Supply Planning Data'!C554,'Shipments data'!F:F,"Shipped")</f>
        <v>0</v>
      </c>
      <c r="O554" s="52">
        <f>SUMIFS('Shipments data'!G:G,'Shipments data'!E:E,'Supply Planning Data'!D554,'Shipments data'!A:A,'Supply Planning Data'!A554,'Shipments data'!O:O,'Supply Planning Data'!C554,'Shipments data'!F:F,"Planned")</f>
        <v>0</v>
      </c>
      <c r="P554" s="51">
        <f>SUMIFS('Shipments data'!G:G,'Shipments data'!E:E,'Supply Planning Data'!D554,'Shipments data'!A:A,'Supply Planning Data'!A554,'Shipments data'!F:F,"Shipped",'Shipments data'!H:H,"&lt;"&amp;'Supply Planning Data'!C569,'Shipments data'!S:S,"&lt;"&amp;'Supply Planning Data'!C569)</f>
        <v>0</v>
      </c>
      <c r="Q554" s="51">
        <f t="shared" si="137"/>
        <v>0</v>
      </c>
      <c r="R554" s="51">
        <f t="shared" si="127"/>
        <v>0</v>
      </c>
      <c r="S554" s="53"/>
      <c r="T554" s="54">
        <f t="shared" si="131"/>
        <v>0</v>
      </c>
      <c r="U554" s="50"/>
      <c r="V554" s="40"/>
      <c r="W554" s="54">
        <f t="shared" si="132"/>
        <v>0</v>
      </c>
      <c r="X554" s="55"/>
      <c r="Y554" s="54">
        <f t="shared" si="128"/>
        <v>0</v>
      </c>
      <c r="Z554" s="53"/>
      <c r="AA554" s="54">
        <f t="shared" si="133"/>
        <v>0</v>
      </c>
      <c r="AB554" s="50"/>
      <c r="AC554" s="40"/>
      <c r="AD554" s="54">
        <f t="shared" si="134"/>
        <v>0</v>
      </c>
      <c r="AE554" s="55"/>
      <c r="AF554" s="79">
        <f t="shared" si="129"/>
        <v>0</v>
      </c>
    </row>
    <row r="555" spans="1:32" hidden="1" x14ac:dyDescent="0.35">
      <c r="A555" s="47" t="str">
        <f>Start!C$9</f>
        <v>Niger (the)</v>
      </c>
      <c r="B555" s="48" t="str">
        <f>VLOOKUP(A555,list!B:C,2,FALSE)</f>
        <v>NER</v>
      </c>
      <c r="C555" s="78">
        <f t="shared" si="136"/>
        <v>45292</v>
      </c>
      <c r="D555" s="36" t="str">
        <f>IF(Start!$B$29="","",Start!$B$29)</f>
        <v/>
      </c>
      <c r="E555" s="36" t="str">
        <f>IFERROR(VLOOKUP(D555,Start!B$15:C$30,2,FALSE),"")</f>
        <v/>
      </c>
      <c r="F555" s="39">
        <f t="shared" si="125"/>
        <v>0</v>
      </c>
      <c r="G555" s="38"/>
      <c r="H555" s="50"/>
      <c r="I555" s="39">
        <f t="shared" si="126"/>
        <v>0</v>
      </c>
      <c r="J555" s="40"/>
      <c r="K555" s="41">
        <f t="shared" si="130"/>
        <v>0</v>
      </c>
      <c r="L555" s="41">
        <f t="shared" si="135"/>
        <v>0</v>
      </c>
      <c r="M555" s="50"/>
      <c r="N555" s="51">
        <f>SUMIFS('Shipments data'!G:G,'Shipments data'!E:E,'Supply Planning Data'!D555,'Shipments data'!A:A,'Supply Planning Data'!A555,'Shipments data'!O:O,'Supply Planning Data'!C555,'Shipments data'!F:F,"Shipped")</f>
        <v>0</v>
      </c>
      <c r="O555" s="52">
        <f>SUMIFS('Shipments data'!G:G,'Shipments data'!E:E,'Supply Planning Data'!D555,'Shipments data'!A:A,'Supply Planning Data'!A555,'Shipments data'!O:O,'Supply Planning Data'!C555,'Shipments data'!F:F,"Planned")</f>
        <v>0</v>
      </c>
      <c r="P555" s="51">
        <f>SUMIFS('Shipments data'!G:G,'Shipments data'!E:E,'Supply Planning Data'!D555,'Shipments data'!A:A,'Supply Planning Data'!A555,'Shipments data'!F:F,"Shipped",'Shipments data'!H:H,"&lt;"&amp;'Supply Planning Data'!C570,'Shipments data'!S:S,"&lt;"&amp;'Supply Planning Data'!C570)</f>
        <v>0</v>
      </c>
      <c r="Q555" s="51">
        <f t="shared" si="137"/>
        <v>0</v>
      </c>
      <c r="R555" s="51">
        <f t="shared" si="127"/>
        <v>0</v>
      </c>
      <c r="S555" s="53"/>
      <c r="T555" s="54">
        <f t="shared" si="131"/>
        <v>0</v>
      </c>
      <c r="U555" s="50"/>
      <c r="V555" s="40"/>
      <c r="W555" s="54">
        <f t="shared" si="132"/>
        <v>0</v>
      </c>
      <c r="X555" s="55"/>
      <c r="Y555" s="54">
        <f t="shared" si="128"/>
        <v>0</v>
      </c>
      <c r="Z555" s="53"/>
      <c r="AA555" s="54">
        <f t="shared" si="133"/>
        <v>0</v>
      </c>
      <c r="AB555" s="50"/>
      <c r="AC555" s="40"/>
      <c r="AD555" s="54">
        <f t="shared" si="134"/>
        <v>0</v>
      </c>
      <c r="AE555" s="55"/>
      <c r="AF555" s="79">
        <f t="shared" si="129"/>
        <v>0</v>
      </c>
    </row>
    <row r="556" spans="1:32" hidden="1" x14ac:dyDescent="0.35">
      <c r="A556" s="47" t="str">
        <f>Start!C$9</f>
        <v>Niger (the)</v>
      </c>
      <c r="B556" s="56" t="str">
        <f>VLOOKUP(A556,list!B:C,2,FALSE)</f>
        <v>NER</v>
      </c>
      <c r="C556" s="78">
        <f t="shared" si="136"/>
        <v>45292</v>
      </c>
      <c r="D556" s="36" t="str">
        <f>IF(Start!$B$30="","",Start!$B$30)</f>
        <v/>
      </c>
      <c r="E556" s="36" t="str">
        <f>IFERROR(VLOOKUP(D556,Start!B$15:C$30,2,FALSE),"")</f>
        <v/>
      </c>
      <c r="F556" s="39">
        <f t="shared" si="125"/>
        <v>0</v>
      </c>
      <c r="G556" s="38"/>
      <c r="H556" s="50"/>
      <c r="I556" s="39">
        <f t="shared" si="126"/>
        <v>0</v>
      </c>
      <c r="J556" s="40"/>
      <c r="K556" s="41">
        <f t="shared" si="130"/>
        <v>0</v>
      </c>
      <c r="L556" s="41">
        <f t="shared" si="135"/>
        <v>0</v>
      </c>
      <c r="M556" s="50"/>
      <c r="N556" s="51">
        <f>SUMIFS('Shipments data'!G:G,'Shipments data'!E:E,'Supply Planning Data'!D556,'Shipments data'!A:A,'Supply Planning Data'!A556,'Shipments data'!O:O,'Supply Planning Data'!C556,'Shipments data'!F:F,"Shipped")</f>
        <v>0</v>
      </c>
      <c r="O556" s="52">
        <f>SUMIFS('Shipments data'!G:G,'Shipments data'!E:E,'Supply Planning Data'!D556,'Shipments data'!A:A,'Supply Planning Data'!A556,'Shipments data'!O:O,'Supply Planning Data'!C556,'Shipments data'!F:F,"Planned")</f>
        <v>0</v>
      </c>
      <c r="P556" s="51">
        <f>SUMIFS('Shipments data'!G:G,'Shipments data'!E:E,'Supply Planning Data'!D556,'Shipments data'!A:A,'Supply Planning Data'!A556,'Shipments data'!F:F,"Shipped",'Shipments data'!H:H,"&lt;"&amp;'Supply Planning Data'!C571,'Shipments data'!S:S,"&lt;"&amp;'Supply Planning Data'!C571)</f>
        <v>0</v>
      </c>
      <c r="Q556" s="51">
        <f t="shared" si="137"/>
        <v>0</v>
      </c>
      <c r="R556" s="51">
        <f t="shared" si="127"/>
        <v>0</v>
      </c>
      <c r="S556" s="53"/>
      <c r="T556" s="54">
        <f t="shared" si="131"/>
        <v>0</v>
      </c>
      <c r="U556" s="50"/>
      <c r="V556" s="40"/>
      <c r="W556" s="54">
        <f t="shared" si="132"/>
        <v>0</v>
      </c>
      <c r="X556" s="55"/>
      <c r="Y556" s="54">
        <f t="shared" si="128"/>
        <v>0</v>
      </c>
      <c r="Z556" s="53"/>
      <c r="AA556" s="54">
        <f t="shared" si="133"/>
        <v>0</v>
      </c>
      <c r="AB556" s="50"/>
      <c r="AC556" s="40"/>
      <c r="AD556" s="54">
        <f t="shared" si="134"/>
        <v>0</v>
      </c>
      <c r="AE556" s="55"/>
      <c r="AF556" s="79">
        <f t="shared" si="129"/>
        <v>0</v>
      </c>
    </row>
    <row r="557" spans="1:32" x14ac:dyDescent="0.35">
      <c r="A557" s="58" t="str">
        <f>Start!C$9</f>
        <v>Niger (the)</v>
      </c>
      <c r="B557" s="59" t="str">
        <f>VLOOKUP(A557,list!B:C,2,FALSE)</f>
        <v>NER</v>
      </c>
      <c r="C557" s="60">
        <f t="shared" si="136"/>
        <v>45323</v>
      </c>
      <c r="D557" s="59" t="str">
        <f>IF(Start!$B$16="","",Start!$B$16)</f>
        <v>Pfizer</v>
      </c>
      <c r="E557" s="59" t="str">
        <f>IFERROR(VLOOKUP(D557,Start!B$15:C$30,2,FALSE),"")</f>
        <v>Yes</v>
      </c>
      <c r="F557" s="62">
        <f t="shared" si="125"/>
        <v>0</v>
      </c>
      <c r="G557" s="61">
        <v>340039.48586157849</v>
      </c>
      <c r="H557" s="61">
        <v>24735.644123099799</v>
      </c>
      <c r="I557" s="62">
        <f t="shared" si="126"/>
        <v>364775.12998467829</v>
      </c>
      <c r="J557" s="63"/>
      <c r="K557" s="64">
        <f t="shared" si="130"/>
        <v>0</v>
      </c>
      <c r="L557" s="64">
        <f t="shared" si="135"/>
        <v>364775.12998467829</v>
      </c>
      <c r="M557" s="61"/>
      <c r="N557" s="64">
        <f>SUMIFS('Shipments data'!G:G,'Shipments data'!E:E,'Supply Planning Data'!D557,'Shipments data'!A:A,'Supply Planning Data'!A557,'Shipments data'!O:O,'Supply Planning Data'!C557,'Shipments data'!F:F,"Shipped")</f>
        <v>0</v>
      </c>
      <c r="O557" s="65">
        <f>SUMIFS('Shipments data'!G:G,'Shipments data'!E:E,'Supply Planning Data'!D557,'Shipments data'!A:A,'Supply Planning Data'!A557,'Shipments data'!O:O,'Supply Planning Data'!C557,'Shipments data'!F:F,"Planned")</f>
        <v>0</v>
      </c>
      <c r="P557" s="64">
        <f>SUMIFS('Shipments data'!G:G,'Shipments data'!E:E,'Supply Planning Data'!D557,'Shipments data'!A:A,'Supply Planning Data'!A557,'Shipments data'!F:F,"Shipped",'Shipments data'!H:H,"&lt;"&amp;'Supply Planning Data'!C572,'Shipments data'!S:S,"&lt;"&amp;'Supply Planning Data'!C572)</f>
        <v>0</v>
      </c>
      <c r="Q557" s="64">
        <f t="shared" si="137"/>
        <v>0</v>
      </c>
      <c r="R557" s="64">
        <f t="shared" si="127"/>
        <v>0</v>
      </c>
      <c r="S557" s="66"/>
      <c r="T557" s="62">
        <f t="shared" si="131"/>
        <v>200000</v>
      </c>
      <c r="U557" s="61"/>
      <c r="V557" s="63"/>
      <c r="W557" s="62">
        <f t="shared" si="132"/>
        <v>0</v>
      </c>
      <c r="X557" s="67"/>
      <c r="Y557" s="62">
        <f t="shared" si="128"/>
        <v>200000</v>
      </c>
      <c r="Z557" s="66"/>
      <c r="AA557" s="62">
        <f t="shared" si="133"/>
        <v>200000</v>
      </c>
      <c r="AB557" s="61"/>
      <c r="AC557" s="63"/>
      <c r="AD557" s="62">
        <f t="shared" si="134"/>
        <v>0</v>
      </c>
      <c r="AE557" s="67"/>
      <c r="AF557" s="68">
        <f t="shared" si="129"/>
        <v>200000</v>
      </c>
    </row>
    <row r="558" spans="1:32" x14ac:dyDescent="0.35">
      <c r="A558" s="58" t="str">
        <f>Start!C$9</f>
        <v>Niger (the)</v>
      </c>
      <c r="B558" s="69" t="str">
        <f>VLOOKUP(A558,list!B:C,2,FALSE)</f>
        <v>NER</v>
      </c>
      <c r="C558" s="60">
        <f t="shared" si="136"/>
        <v>45323</v>
      </c>
      <c r="D558" s="69" t="str">
        <f>IF(Start!$B$17="","",Start!$B$17)</f>
        <v>Moderna</v>
      </c>
      <c r="E558" s="69" t="str">
        <f>IFERROR(VLOOKUP(D558,Start!B$15:C$30,2,FALSE),"")</f>
        <v>Yes</v>
      </c>
      <c r="F558" s="62">
        <f t="shared" si="125"/>
        <v>0</v>
      </c>
      <c r="G558" s="61">
        <v>408047.383033894</v>
      </c>
      <c r="H558" s="61">
        <v>24767.177159807299</v>
      </c>
      <c r="I558" s="62">
        <f t="shared" si="126"/>
        <v>432814.5601937013</v>
      </c>
      <c r="J558" s="63"/>
      <c r="K558" s="64">
        <f t="shared" si="130"/>
        <v>0</v>
      </c>
      <c r="L558" s="64">
        <f t="shared" si="135"/>
        <v>432814.5601937013</v>
      </c>
      <c r="M558" s="71"/>
      <c r="N558" s="70">
        <f>SUMIFS('Shipments data'!G:G,'Shipments data'!E:E,'Supply Planning Data'!D558,'Shipments data'!A:A,'Supply Planning Data'!A558,'Shipments data'!O:O,'Supply Planning Data'!C558,'Shipments data'!F:F,"Shipped")</f>
        <v>0</v>
      </c>
      <c r="O558" s="72">
        <f>SUMIFS('Shipments data'!G:G,'Shipments data'!E:E,'Supply Planning Data'!D558,'Shipments data'!A:A,'Supply Planning Data'!A558,'Shipments data'!O:O,'Supply Planning Data'!C558,'Shipments data'!F:F,"Planned")</f>
        <v>0</v>
      </c>
      <c r="P558" s="70">
        <f>SUMIFS('Shipments data'!G:G,'Shipments data'!E:E,'Supply Planning Data'!D558,'Shipments data'!A:A,'Supply Planning Data'!A558,'Shipments data'!F:F,"Shipped",'Shipments data'!H:H,"&lt;"&amp;'Supply Planning Data'!C573,'Shipments data'!S:S,"&lt;"&amp;'Supply Planning Data'!C573)</f>
        <v>0</v>
      </c>
      <c r="Q558" s="70">
        <f t="shared" si="137"/>
        <v>0</v>
      </c>
      <c r="R558" s="70">
        <f t="shared" si="127"/>
        <v>0</v>
      </c>
      <c r="S558" s="53"/>
      <c r="T558" s="73">
        <f t="shared" si="131"/>
        <v>300000</v>
      </c>
      <c r="U558" s="71"/>
      <c r="V558" s="63"/>
      <c r="W558" s="73">
        <f t="shared" si="132"/>
        <v>0</v>
      </c>
      <c r="X558" s="74"/>
      <c r="Y558" s="73">
        <f t="shared" si="128"/>
        <v>300000</v>
      </c>
      <c r="Z558" s="53"/>
      <c r="AA558" s="73">
        <f t="shared" si="133"/>
        <v>300000</v>
      </c>
      <c r="AB558" s="71"/>
      <c r="AC558" s="63"/>
      <c r="AD558" s="73">
        <f t="shared" si="134"/>
        <v>0</v>
      </c>
      <c r="AE558" s="74"/>
      <c r="AF558" s="75">
        <f t="shared" si="129"/>
        <v>300000</v>
      </c>
    </row>
    <row r="559" spans="1:32" x14ac:dyDescent="0.35">
      <c r="A559" s="58" t="str">
        <f>Start!C$9</f>
        <v>Niger (the)</v>
      </c>
      <c r="B559" s="69" t="str">
        <f>VLOOKUP(A559,list!B:C,2,FALSE)</f>
        <v>NER</v>
      </c>
      <c r="C559" s="60">
        <f t="shared" si="136"/>
        <v>45323</v>
      </c>
      <c r="D559" s="59" t="str">
        <f>IF(Start!$B$18="","",Start!$B$18)</f>
        <v>AstraZeneca</v>
      </c>
      <c r="E559" s="59" t="str">
        <f>IFERROR(VLOOKUP(D559,Start!B$15:C$30,2,FALSE),"")</f>
        <v>Yes</v>
      </c>
      <c r="F559" s="62">
        <f t="shared" ref="F559:F622" si="138">R544</f>
        <v>0</v>
      </c>
      <c r="G559" s="61">
        <v>476055.28020620975</v>
      </c>
      <c r="H559" s="61">
        <v>24798.710196514701</v>
      </c>
      <c r="I559" s="62">
        <f t="shared" ref="I559:I622" si="139">SUM(G559:H559)</f>
        <v>500853.99040272448</v>
      </c>
      <c r="J559" s="63"/>
      <c r="K559" s="64">
        <f t="shared" si="130"/>
        <v>0</v>
      </c>
      <c r="L559" s="64">
        <f t="shared" si="135"/>
        <v>500853.99040272448</v>
      </c>
      <c r="M559" s="71"/>
      <c r="N559" s="70">
        <f>SUMIFS('Shipments data'!G:G,'Shipments data'!E:E,'Supply Planning Data'!D559,'Shipments data'!A:A,'Supply Planning Data'!A559,'Shipments data'!O:O,'Supply Planning Data'!C559,'Shipments data'!F:F,"Shipped")</f>
        <v>0</v>
      </c>
      <c r="O559" s="72">
        <f>SUMIFS('Shipments data'!G:G,'Shipments data'!E:E,'Supply Planning Data'!D559,'Shipments data'!A:A,'Supply Planning Data'!A559,'Shipments data'!O:O,'Supply Planning Data'!C559,'Shipments data'!F:F,"Planned")</f>
        <v>0</v>
      </c>
      <c r="P559" s="70">
        <f>SUMIFS('Shipments data'!G:G,'Shipments data'!E:E,'Supply Planning Data'!D559,'Shipments data'!A:A,'Supply Planning Data'!A559,'Shipments data'!F:F,"Shipped",'Shipments data'!H:H,"&lt;"&amp;'Supply Planning Data'!C574,'Shipments data'!S:S,"&lt;"&amp;'Supply Planning Data'!C574)</f>
        <v>631600</v>
      </c>
      <c r="Q559" s="70">
        <f t="shared" si="137"/>
        <v>0</v>
      </c>
      <c r="R559" s="70">
        <f t="shared" ref="R559:R622" si="140">IF(F559-L559+M559+N559-Q559&lt;0,0,F559-L559+M559+N559-Q559)</f>
        <v>0</v>
      </c>
      <c r="S559" s="53"/>
      <c r="T559" s="73">
        <f t="shared" si="131"/>
        <v>400000</v>
      </c>
      <c r="U559" s="71"/>
      <c r="V559" s="63"/>
      <c r="W559" s="73">
        <f t="shared" si="132"/>
        <v>0</v>
      </c>
      <c r="X559" s="74"/>
      <c r="Y559" s="73">
        <f t="shared" ref="Y559:Y622" si="141">IF($T559+$X559-$W559&lt;0,0,$T559+$X559-$W559)</f>
        <v>400000</v>
      </c>
      <c r="Z559" s="53"/>
      <c r="AA559" s="73">
        <f t="shared" si="133"/>
        <v>400000</v>
      </c>
      <c r="AB559" s="71"/>
      <c r="AC559" s="63"/>
      <c r="AD559" s="73">
        <f t="shared" si="134"/>
        <v>0</v>
      </c>
      <c r="AE559" s="74"/>
      <c r="AF559" s="75">
        <f t="shared" ref="AF559:AF622" si="142">IF($T559+$X559-$W559&lt;0,0,$T559+$X559-$W559)</f>
        <v>400000</v>
      </c>
    </row>
    <row r="560" spans="1:32" x14ac:dyDescent="0.35">
      <c r="A560" s="58" t="str">
        <f>Start!C$9</f>
        <v>Niger (the)</v>
      </c>
      <c r="B560" s="69" t="str">
        <f>VLOOKUP(A560,list!B:C,2,FALSE)</f>
        <v>NER</v>
      </c>
      <c r="C560" s="60">
        <f t="shared" si="136"/>
        <v>45323</v>
      </c>
      <c r="D560" s="69" t="str">
        <f>IF(Start!$B$19="","",Start!$B$19)</f>
        <v>J&amp;J</v>
      </c>
      <c r="E560" s="69" t="str">
        <f>IFERROR(VLOOKUP(D560,Start!B$15:C$30,2,FALSE),"")</f>
        <v>Yes</v>
      </c>
      <c r="F560" s="62">
        <f t="shared" si="138"/>
        <v>0</v>
      </c>
      <c r="G560" s="61">
        <v>476055.28020620975</v>
      </c>
      <c r="H560" s="61">
        <v>24830.243233222202</v>
      </c>
      <c r="I560" s="62">
        <f t="shared" si="139"/>
        <v>500885.52343943197</v>
      </c>
      <c r="J560" s="63"/>
      <c r="K560" s="64">
        <f t="shared" si="130"/>
        <v>0</v>
      </c>
      <c r="L560" s="64">
        <f t="shared" si="135"/>
        <v>500885.52343943197</v>
      </c>
      <c r="M560" s="71"/>
      <c r="N560" s="70">
        <f>SUMIFS('Shipments data'!G:G,'Shipments data'!E:E,'Supply Planning Data'!D560,'Shipments data'!A:A,'Supply Planning Data'!A560,'Shipments data'!O:O,'Supply Planning Data'!C560,'Shipments data'!F:F,"Shipped")</f>
        <v>0</v>
      </c>
      <c r="O560" s="72">
        <f>SUMIFS('Shipments data'!G:G,'Shipments data'!E:E,'Supply Planning Data'!D560,'Shipments data'!A:A,'Supply Planning Data'!A560,'Shipments data'!O:O,'Supply Planning Data'!C560,'Shipments data'!F:F,"Planned")</f>
        <v>0</v>
      </c>
      <c r="P560" s="70">
        <f>SUMIFS('Shipments data'!G:G,'Shipments data'!E:E,'Supply Planning Data'!D560,'Shipments data'!A:A,'Supply Planning Data'!A560,'Shipments data'!F:F,"Shipped",'Shipments data'!H:H,"&lt;"&amp;'Supply Planning Data'!C575,'Shipments data'!S:S,"&lt;"&amp;'Supply Planning Data'!C575)</f>
        <v>302400</v>
      </c>
      <c r="Q560" s="70">
        <f t="shared" si="137"/>
        <v>0</v>
      </c>
      <c r="R560" s="70">
        <f t="shared" si="140"/>
        <v>0</v>
      </c>
      <c r="S560" s="53"/>
      <c r="T560" s="73">
        <f t="shared" si="131"/>
        <v>400000</v>
      </c>
      <c r="U560" s="71"/>
      <c r="V560" s="63"/>
      <c r="W560" s="73">
        <f t="shared" si="132"/>
        <v>0</v>
      </c>
      <c r="X560" s="74"/>
      <c r="Y560" s="73">
        <f t="shared" si="141"/>
        <v>400000</v>
      </c>
      <c r="Z560" s="53"/>
      <c r="AA560" s="73">
        <f t="shared" si="133"/>
        <v>400000</v>
      </c>
      <c r="AB560" s="71"/>
      <c r="AC560" s="63"/>
      <c r="AD560" s="73">
        <f t="shared" si="134"/>
        <v>0</v>
      </c>
      <c r="AE560" s="74"/>
      <c r="AF560" s="75">
        <f t="shared" si="142"/>
        <v>400000</v>
      </c>
    </row>
    <row r="561" spans="1:32" x14ac:dyDescent="0.35">
      <c r="A561" s="58" t="str">
        <f>Start!C$9</f>
        <v>Niger (the)</v>
      </c>
      <c r="B561" s="69" t="str">
        <f>VLOOKUP(A561,list!B:C,2,FALSE)</f>
        <v>NER</v>
      </c>
      <c r="C561" s="60">
        <f t="shared" si="136"/>
        <v>45323</v>
      </c>
      <c r="D561" s="59" t="str">
        <f>IF(Start!$B$20="","",Start!$B$20)</f>
        <v>Sinopharm</v>
      </c>
      <c r="E561" s="59" t="str">
        <f>IFERROR(VLOOKUP(D561,Start!B$15:C$30,2,FALSE),"")</f>
        <v>Yes</v>
      </c>
      <c r="F561" s="62">
        <f t="shared" si="138"/>
        <v>0</v>
      </c>
      <c r="G561" s="61">
        <v>476055.28020620975</v>
      </c>
      <c r="H561" s="61">
        <v>24861.7762699296</v>
      </c>
      <c r="I561" s="62">
        <f t="shared" si="139"/>
        <v>500917.05647613935</v>
      </c>
      <c r="J561" s="63"/>
      <c r="K561" s="64">
        <f t="shared" si="130"/>
        <v>0</v>
      </c>
      <c r="L561" s="64">
        <f t="shared" si="135"/>
        <v>500917.05647613935</v>
      </c>
      <c r="M561" s="71"/>
      <c r="N561" s="70">
        <f>SUMIFS('Shipments data'!G:G,'Shipments data'!E:E,'Supply Planning Data'!D561,'Shipments data'!A:A,'Supply Planning Data'!A561,'Shipments data'!O:O,'Supply Planning Data'!C561,'Shipments data'!F:F,"Shipped")</f>
        <v>0</v>
      </c>
      <c r="O561" s="72">
        <f>SUMIFS('Shipments data'!G:G,'Shipments data'!E:E,'Supply Planning Data'!D561,'Shipments data'!A:A,'Supply Planning Data'!A561,'Shipments data'!O:O,'Supply Planning Data'!C561,'Shipments data'!F:F,"Planned")</f>
        <v>0</v>
      </c>
      <c r="P561" s="70">
        <f>SUMIFS('Shipments data'!G:G,'Shipments data'!E:E,'Supply Planning Data'!D561,'Shipments data'!A:A,'Supply Planning Data'!A561,'Shipments data'!F:F,"Shipped",'Shipments data'!H:H,"&lt;"&amp;'Supply Planning Data'!C576,'Shipments data'!S:S,"&lt;"&amp;'Supply Planning Data'!C576)</f>
        <v>512402</v>
      </c>
      <c r="Q561" s="70">
        <f t="shared" si="137"/>
        <v>0</v>
      </c>
      <c r="R561" s="70">
        <f t="shared" si="140"/>
        <v>0</v>
      </c>
      <c r="S561" s="53"/>
      <c r="T561" s="73">
        <f t="shared" si="131"/>
        <v>400000</v>
      </c>
      <c r="U561" s="71"/>
      <c r="V561" s="63"/>
      <c r="W561" s="73">
        <f t="shared" si="132"/>
        <v>0</v>
      </c>
      <c r="X561" s="74"/>
      <c r="Y561" s="73">
        <f t="shared" si="141"/>
        <v>400000</v>
      </c>
      <c r="Z561" s="53"/>
      <c r="AA561" s="73">
        <f t="shared" si="133"/>
        <v>400000</v>
      </c>
      <c r="AB561" s="71"/>
      <c r="AC561" s="63"/>
      <c r="AD561" s="73">
        <f t="shared" si="134"/>
        <v>0</v>
      </c>
      <c r="AE561" s="74"/>
      <c r="AF561" s="75">
        <f t="shared" si="142"/>
        <v>400000</v>
      </c>
    </row>
    <row r="562" spans="1:32" x14ac:dyDescent="0.35">
      <c r="A562" s="58" t="str">
        <f>Start!C$9</f>
        <v>Niger (the)</v>
      </c>
      <c r="B562" s="69" t="str">
        <f>VLOOKUP(A562,list!B:C,2,FALSE)</f>
        <v>NER</v>
      </c>
      <c r="C562" s="60">
        <f t="shared" si="136"/>
        <v>45323</v>
      </c>
      <c r="D562" s="69" t="str">
        <f>IF(Start!$B$21="","",Start!$B$21)</f>
        <v>Sinovac</v>
      </c>
      <c r="E562" s="69" t="str">
        <f>IFERROR(VLOOKUP(D562,Start!B$15:C$30,2,FALSE),"")</f>
        <v>Yes</v>
      </c>
      <c r="F562" s="62">
        <f t="shared" si="138"/>
        <v>0</v>
      </c>
      <c r="G562" s="61">
        <v>476055.28020620975</v>
      </c>
      <c r="H562" s="61">
        <v>24893.3093066371</v>
      </c>
      <c r="I562" s="62">
        <f t="shared" si="139"/>
        <v>500948.58951284684</v>
      </c>
      <c r="J562" s="63"/>
      <c r="K562" s="64">
        <f t="shared" si="130"/>
        <v>0</v>
      </c>
      <c r="L562" s="64">
        <f t="shared" si="135"/>
        <v>500948.58951284684</v>
      </c>
      <c r="M562" s="71"/>
      <c r="N562" s="70">
        <f>SUMIFS('Shipments data'!G:G,'Shipments data'!E:E,'Supply Planning Data'!D562,'Shipments data'!A:A,'Supply Planning Data'!A562,'Shipments data'!O:O,'Supply Planning Data'!C562,'Shipments data'!F:F,"Shipped")</f>
        <v>0</v>
      </c>
      <c r="O562" s="72">
        <f>SUMIFS('Shipments data'!G:G,'Shipments data'!E:E,'Supply Planning Data'!D562,'Shipments data'!A:A,'Supply Planning Data'!A562,'Shipments data'!O:O,'Supply Planning Data'!C562,'Shipments data'!F:F,"Planned")</f>
        <v>0</v>
      </c>
      <c r="P562" s="70">
        <f>SUMIFS('Shipments data'!G:G,'Shipments data'!E:E,'Supply Planning Data'!D562,'Shipments data'!A:A,'Supply Planning Data'!A562,'Shipments data'!F:F,"Shipped",'Shipments data'!H:H,"&lt;"&amp;'Supply Planning Data'!C577,'Shipments data'!S:S,"&lt;"&amp;'Supply Planning Data'!C577)</f>
        <v>0</v>
      </c>
      <c r="Q562" s="70">
        <f t="shared" si="137"/>
        <v>0</v>
      </c>
      <c r="R562" s="70">
        <f t="shared" si="140"/>
        <v>0</v>
      </c>
      <c r="S562" s="53"/>
      <c r="T562" s="73">
        <f t="shared" si="131"/>
        <v>400000</v>
      </c>
      <c r="U562" s="71"/>
      <c r="V562" s="63"/>
      <c r="W562" s="73">
        <f t="shared" si="132"/>
        <v>0</v>
      </c>
      <c r="X562" s="74"/>
      <c r="Y562" s="73">
        <f t="shared" si="141"/>
        <v>400000</v>
      </c>
      <c r="Z562" s="53"/>
      <c r="AA562" s="73">
        <f t="shared" si="133"/>
        <v>400000</v>
      </c>
      <c r="AB562" s="71"/>
      <c r="AC562" s="63"/>
      <c r="AD562" s="73">
        <f t="shared" si="134"/>
        <v>0</v>
      </c>
      <c r="AE562" s="74"/>
      <c r="AF562" s="75">
        <f t="shared" si="142"/>
        <v>400000</v>
      </c>
    </row>
    <row r="563" spans="1:32" x14ac:dyDescent="0.35">
      <c r="A563" s="58" t="str">
        <f>Start!C$9</f>
        <v>Niger (the)</v>
      </c>
      <c r="B563" s="69" t="str">
        <f>VLOOKUP(A563,list!B:C,2,FALSE)</f>
        <v>NER</v>
      </c>
      <c r="C563" s="60">
        <f t="shared" si="136"/>
        <v>45323</v>
      </c>
      <c r="D563" s="59" t="str">
        <f>IF(Start!$B$22="","",Start!$B$22)</f>
        <v>Sputnik V</v>
      </c>
      <c r="E563" s="59" t="str">
        <f>IFERROR(VLOOKUP(D563,Start!B$15:C$30,2,FALSE),"")</f>
        <v>Yes</v>
      </c>
      <c r="F563" s="62">
        <f t="shared" si="138"/>
        <v>0</v>
      </c>
      <c r="G563" s="61">
        <v>476055.28020620975</v>
      </c>
      <c r="H563" s="61">
        <v>24924.842343344499</v>
      </c>
      <c r="I563" s="62">
        <f t="shared" si="139"/>
        <v>500980.12254955422</v>
      </c>
      <c r="J563" s="63"/>
      <c r="K563" s="64">
        <f t="shared" si="130"/>
        <v>0</v>
      </c>
      <c r="L563" s="64">
        <f t="shared" si="135"/>
        <v>500980.12254955422</v>
      </c>
      <c r="M563" s="71"/>
      <c r="N563" s="70">
        <f>SUMIFS('Shipments data'!G:G,'Shipments data'!E:E,'Supply Planning Data'!D563,'Shipments data'!A:A,'Supply Planning Data'!A563,'Shipments data'!O:O,'Supply Planning Data'!C563,'Shipments data'!F:F,"Shipped")</f>
        <v>0</v>
      </c>
      <c r="O563" s="72">
        <f>SUMIFS('Shipments data'!G:G,'Shipments data'!E:E,'Supply Planning Data'!D563,'Shipments data'!A:A,'Supply Planning Data'!A563,'Shipments data'!O:O,'Supply Planning Data'!C563,'Shipments data'!F:F,"Planned")</f>
        <v>0</v>
      </c>
      <c r="P563" s="70">
        <f>SUMIFS('Shipments data'!G:G,'Shipments data'!E:E,'Supply Planning Data'!D563,'Shipments data'!A:A,'Supply Planning Data'!A563,'Shipments data'!F:F,"Shipped",'Shipments data'!H:H,"&lt;"&amp;'Supply Planning Data'!C578,'Shipments data'!S:S,"&lt;"&amp;'Supply Planning Data'!C578)</f>
        <v>0</v>
      </c>
      <c r="Q563" s="70">
        <f t="shared" si="137"/>
        <v>0</v>
      </c>
      <c r="R563" s="70">
        <f t="shared" si="140"/>
        <v>0</v>
      </c>
      <c r="S563" s="53"/>
      <c r="T563" s="73">
        <f t="shared" si="131"/>
        <v>400000</v>
      </c>
      <c r="U563" s="71"/>
      <c r="V563" s="63"/>
      <c r="W563" s="73">
        <f t="shared" si="132"/>
        <v>0</v>
      </c>
      <c r="X563" s="74"/>
      <c r="Y563" s="73">
        <f t="shared" si="141"/>
        <v>400000</v>
      </c>
      <c r="Z563" s="53"/>
      <c r="AA563" s="73">
        <f t="shared" si="133"/>
        <v>400000</v>
      </c>
      <c r="AB563" s="71"/>
      <c r="AC563" s="63"/>
      <c r="AD563" s="73">
        <f t="shared" si="134"/>
        <v>0</v>
      </c>
      <c r="AE563" s="74"/>
      <c r="AF563" s="75">
        <f t="shared" si="142"/>
        <v>400000</v>
      </c>
    </row>
    <row r="564" spans="1:32" x14ac:dyDescent="0.35">
      <c r="A564" s="58" t="str">
        <f>Start!C$9</f>
        <v>Niger (the)</v>
      </c>
      <c r="B564" s="69" t="str">
        <f>VLOOKUP(A564,list!B:C,2,FALSE)</f>
        <v>NER</v>
      </c>
      <c r="C564" s="60">
        <f t="shared" si="136"/>
        <v>45323</v>
      </c>
      <c r="D564" s="69" t="str">
        <f>IF(Start!$B$23="","",Start!$B$23)</f>
        <v>Sputnik Light</v>
      </c>
      <c r="E564" s="69" t="str">
        <f>IFERROR(VLOOKUP(D564,Start!B$15:C$30,2,FALSE),"")</f>
        <v>Yes</v>
      </c>
      <c r="F564" s="62">
        <f t="shared" si="138"/>
        <v>0</v>
      </c>
      <c r="G564" s="61">
        <v>476055.28020620975</v>
      </c>
      <c r="H564" s="61">
        <v>24956.375380051999</v>
      </c>
      <c r="I564" s="62">
        <f t="shared" si="139"/>
        <v>501011.65558626177</v>
      </c>
      <c r="J564" s="63"/>
      <c r="K564" s="64">
        <f t="shared" si="130"/>
        <v>0</v>
      </c>
      <c r="L564" s="64">
        <f t="shared" si="135"/>
        <v>501011.65558626177</v>
      </c>
      <c r="M564" s="71"/>
      <c r="N564" s="70">
        <f>SUMIFS('Shipments data'!G:G,'Shipments data'!E:E,'Supply Planning Data'!D564,'Shipments data'!A:A,'Supply Planning Data'!A564,'Shipments data'!O:O,'Supply Planning Data'!C564,'Shipments data'!F:F,"Shipped")</f>
        <v>0</v>
      </c>
      <c r="O564" s="72">
        <f>SUMIFS('Shipments data'!G:G,'Shipments data'!E:E,'Supply Planning Data'!D564,'Shipments data'!A:A,'Supply Planning Data'!A564,'Shipments data'!O:O,'Supply Planning Data'!C564,'Shipments data'!F:F,"Planned")</f>
        <v>0</v>
      </c>
      <c r="P564" s="70">
        <f>SUMIFS('Shipments data'!G:G,'Shipments data'!E:E,'Supply Planning Data'!D564,'Shipments data'!A:A,'Supply Planning Data'!A564,'Shipments data'!F:F,"Shipped",'Shipments data'!H:H,"&lt;"&amp;'Supply Planning Data'!C579,'Shipments data'!S:S,"&lt;"&amp;'Supply Planning Data'!C579)</f>
        <v>0</v>
      </c>
      <c r="Q564" s="70">
        <f t="shared" si="137"/>
        <v>0</v>
      </c>
      <c r="R564" s="70">
        <f t="shared" si="140"/>
        <v>0</v>
      </c>
      <c r="S564" s="53"/>
      <c r="T564" s="73">
        <f t="shared" si="131"/>
        <v>400000</v>
      </c>
      <c r="U564" s="71"/>
      <c r="V564" s="63"/>
      <c r="W564" s="73">
        <f t="shared" si="132"/>
        <v>0</v>
      </c>
      <c r="X564" s="74"/>
      <c r="Y564" s="73">
        <f t="shared" si="141"/>
        <v>400000</v>
      </c>
      <c r="Z564" s="53"/>
      <c r="AA564" s="73">
        <f t="shared" si="133"/>
        <v>400000</v>
      </c>
      <c r="AB564" s="71"/>
      <c r="AC564" s="63"/>
      <c r="AD564" s="73">
        <f t="shared" si="134"/>
        <v>0</v>
      </c>
      <c r="AE564" s="74"/>
      <c r="AF564" s="75">
        <f t="shared" si="142"/>
        <v>400000</v>
      </c>
    </row>
    <row r="565" spans="1:32" hidden="1" x14ac:dyDescent="0.35">
      <c r="A565" s="58" t="str">
        <f>Start!C$9</f>
        <v>Niger (the)</v>
      </c>
      <c r="B565" s="69" t="str">
        <f>VLOOKUP(A565,list!B:C,2,FALSE)</f>
        <v>NER</v>
      </c>
      <c r="C565" s="60">
        <f t="shared" si="136"/>
        <v>45323</v>
      </c>
      <c r="D565" s="59" t="str">
        <f>IF(Start!$B$24="","",Start!$B$24)</f>
        <v/>
      </c>
      <c r="E565" s="59" t="str">
        <f>IFERROR(VLOOKUP(D565,Start!B$15:C$30,2,FALSE),"")</f>
        <v/>
      </c>
      <c r="F565" s="62">
        <f t="shared" si="138"/>
        <v>0</v>
      </c>
      <c r="G565" s="61"/>
      <c r="H565" s="61"/>
      <c r="I565" s="62">
        <f t="shared" si="139"/>
        <v>0</v>
      </c>
      <c r="J565" s="63"/>
      <c r="K565" s="64">
        <f t="shared" si="130"/>
        <v>0</v>
      </c>
      <c r="L565" s="64">
        <f t="shared" si="135"/>
        <v>0</v>
      </c>
      <c r="M565" s="71"/>
      <c r="N565" s="70">
        <f>SUMIFS('Shipments data'!G:G,'Shipments data'!E:E,'Supply Planning Data'!D565,'Shipments data'!A:A,'Supply Planning Data'!A565,'Shipments data'!O:O,'Supply Planning Data'!C565,'Shipments data'!F:F,"Shipped")</f>
        <v>0</v>
      </c>
      <c r="O565" s="72">
        <f>SUMIFS('Shipments data'!G:G,'Shipments data'!E:E,'Supply Planning Data'!D565,'Shipments data'!A:A,'Supply Planning Data'!A565,'Shipments data'!O:O,'Supply Planning Data'!C565,'Shipments data'!F:F,"Planned")</f>
        <v>0</v>
      </c>
      <c r="P565" s="70">
        <f>SUMIFS('Shipments data'!G:G,'Shipments data'!E:E,'Supply Planning Data'!D565,'Shipments data'!A:A,'Supply Planning Data'!A565,'Shipments data'!F:F,"Shipped",'Shipments data'!H:H,"&lt;"&amp;'Supply Planning Data'!C580,'Shipments data'!S:S,"&lt;"&amp;'Supply Planning Data'!C580)</f>
        <v>0</v>
      </c>
      <c r="Q565" s="70">
        <f t="shared" si="137"/>
        <v>0</v>
      </c>
      <c r="R565" s="70">
        <f t="shared" si="140"/>
        <v>0</v>
      </c>
      <c r="S565" s="53"/>
      <c r="T565" s="73">
        <f t="shared" si="131"/>
        <v>0</v>
      </c>
      <c r="U565" s="71"/>
      <c r="V565" s="63"/>
      <c r="W565" s="73">
        <f t="shared" si="132"/>
        <v>0</v>
      </c>
      <c r="X565" s="74"/>
      <c r="Y565" s="73">
        <f t="shared" si="141"/>
        <v>0</v>
      </c>
      <c r="Z565" s="53"/>
      <c r="AA565" s="73">
        <f t="shared" si="133"/>
        <v>0</v>
      </c>
      <c r="AB565" s="71"/>
      <c r="AC565" s="63"/>
      <c r="AD565" s="73">
        <f t="shared" si="134"/>
        <v>0</v>
      </c>
      <c r="AE565" s="74"/>
      <c r="AF565" s="75">
        <f t="shared" si="142"/>
        <v>0</v>
      </c>
    </row>
    <row r="566" spans="1:32" hidden="1" x14ac:dyDescent="0.35">
      <c r="A566" s="58" t="str">
        <f>Start!C$9</f>
        <v>Niger (the)</v>
      </c>
      <c r="B566" s="69" t="str">
        <f>VLOOKUP(A566,list!B:C,2,FALSE)</f>
        <v>NER</v>
      </c>
      <c r="C566" s="60">
        <f t="shared" si="136"/>
        <v>45323</v>
      </c>
      <c r="D566" s="69" t="str">
        <f>IF(Start!$B$25="","",Start!$B$25)</f>
        <v/>
      </c>
      <c r="E566" s="69" t="str">
        <f>IFERROR(VLOOKUP(D566,Start!B$15:C$30,2,FALSE),"")</f>
        <v/>
      </c>
      <c r="F566" s="62">
        <f t="shared" si="138"/>
        <v>0</v>
      </c>
      <c r="G566" s="61"/>
      <c r="H566" s="61"/>
      <c r="I566" s="62">
        <f t="shared" si="139"/>
        <v>0</v>
      </c>
      <c r="J566" s="63"/>
      <c r="K566" s="64">
        <f t="shared" si="130"/>
        <v>0</v>
      </c>
      <c r="L566" s="64">
        <f t="shared" si="135"/>
        <v>0</v>
      </c>
      <c r="M566" s="71"/>
      <c r="N566" s="70">
        <f>SUMIFS('Shipments data'!G:G,'Shipments data'!E:E,'Supply Planning Data'!D566,'Shipments data'!A:A,'Supply Planning Data'!A566,'Shipments data'!O:O,'Supply Planning Data'!C566,'Shipments data'!F:F,"Shipped")</f>
        <v>0</v>
      </c>
      <c r="O566" s="72">
        <f>SUMIFS('Shipments data'!G:G,'Shipments data'!E:E,'Supply Planning Data'!D566,'Shipments data'!A:A,'Supply Planning Data'!A566,'Shipments data'!O:O,'Supply Planning Data'!C566,'Shipments data'!F:F,"Planned")</f>
        <v>0</v>
      </c>
      <c r="P566" s="70">
        <f>SUMIFS('Shipments data'!G:G,'Shipments data'!E:E,'Supply Planning Data'!D566,'Shipments data'!A:A,'Supply Planning Data'!A566,'Shipments data'!F:F,"Shipped",'Shipments data'!H:H,"&lt;"&amp;'Supply Planning Data'!C581,'Shipments data'!S:S,"&lt;"&amp;'Supply Planning Data'!C581)</f>
        <v>0</v>
      </c>
      <c r="Q566" s="70">
        <f t="shared" si="137"/>
        <v>0</v>
      </c>
      <c r="R566" s="70">
        <f t="shared" si="140"/>
        <v>0</v>
      </c>
      <c r="S566" s="53"/>
      <c r="T566" s="73">
        <f t="shared" si="131"/>
        <v>0</v>
      </c>
      <c r="U566" s="71"/>
      <c r="V566" s="63"/>
      <c r="W566" s="73">
        <f t="shared" si="132"/>
        <v>0</v>
      </c>
      <c r="X566" s="74"/>
      <c r="Y566" s="73">
        <f t="shared" si="141"/>
        <v>0</v>
      </c>
      <c r="Z566" s="53"/>
      <c r="AA566" s="73">
        <f t="shared" si="133"/>
        <v>0</v>
      </c>
      <c r="AB566" s="71"/>
      <c r="AC566" s="63"/>
      <c r="AD566" s="73">
        <f t="shared" si="134"/>
        <v>0</v>
      </c>
      <c r="AE566" s="74"/>
      <c r="AF566" s="75">
        <f t="shared" si="142"/>
        <v>0</v>
      </c>
    </row>
    <row r="567" spans="1:32" hidden="1" x14ac:dyDescent="0.35">
      <c r="A567" s="58" t="str">
        <f>Start!C$9</f>
        <v>Niger (the)</v>
      </c>
      <c r="B567" s="69" t="str">
        <f>VLOOKUP(A567,list!B:C,2,FALSE)</f>
        <v>NER</v>
      </c>
      <c r="C567" s="60">
        <f t="shared" si="136"/>
        <v>45323</v>
      </c>
      <c r="D567" s="59" t="str">
        <f>IF(Start!$B$26="","",Start!$B$26)</f>
        <v/>
      </c>
      <c r="E567" s="59" t="str">
        <f>IFERROR(VLOOKUP(D567,Start!B$15:C$30,2,FALSE),"")</f>
        <v/>
      </c>
      <c r="F567" s="62">
        <f t="shared" si="138"/>
        <v>0</v>
      </c>
      <c r="G567" s="61"/>
      <c r="H567" s="61"/>
      <c r="I567" s="62">
        <f t="shared" si="139"/>
        <v>0</v>
      </c>
      <c r="J567" s="63"/>
      <c r="K567" s="64">
        <f t="shared" si="130"/>
        <v>0</v>
      </c>
      <c r="L567" s="64">
        <f t="shared" si="135"/>
        <v>0</v>
      </c>
      <c r="M567" s="71"/>
      <c r="N567" s="70">
        <f>SUMIFS('Shipments data'!G:G,'Shipments data'!E:E,'Supply Planning Data'!D567,'Shipments data'!A:A,'Supply Planning Data'!A567,'Shipments data'!O:O,'Supply Planning Data'!C567,'Shipments data'!F:F,"Shipped")</f>
        <v>0</v>
      </c>
      <c r="O567" s="72">
        <f>SUMIFS('Shipments data'!G:G,'Shipments data'!E:E,'Supply Planning Data'!D567,'Shipments data'!A:A,'Supply Planning Data'!A567,'Shipments data'!O:O,'Supply Planning Data'!C567,'Shipments data'!F:F,"Planned")</f>
        <v>0</v>
      </c>
      <c r="P567" s="70">
        <f>SUMIFS('Shipments data'!G:G,'Shipments data'!E:E,'Supply Planning Data'!D567,'Shipments data'!A:A,'Supply Planning Data'!A567,'Shipments data'!F:F,"Shipped",'Shipments data'!H:H,"&lt;"&amp;'Supply Planning Data'!C582,'Shipments data'!S:S,"&lt;"&amp;'Supply Planning Data'!C582)</f>
        <v>0</v>
      </c>
      <c r="Q567" s="70">
        <f t="shared" si="137"/>
        <v>0</v>
      </c>
      <c r="R567" s="70">
        <f t="shared" si="140"/>
        <v>0</v>
      </c>
      <c r="S567" s="53"/>
      <c r="T567" s="73">
        <f t="shared" si="131"/>
        <v>0</v>
      </c>
      <c r="U567" s="71"/>
      <c r="V567" s="63"/>
      <c r="W567" s="73">
        <f t="shared" si="132"/>
        <v>0</v>
      </c>
      <c r="X567" s="74"/>
      <c r="Y567" s="73">
        <f t="shared" si="141"/>
        <v>0</v>
      </c>
      <c r="Z567" s="53"/>
      <c r="AA567" s="73">
        <f t="shared" si="133"/>
        <v>0</v>
      </c>
      <c r="AB567" s="71"/>
      <c r="AC567" s="63"/>
      <c r="AD567" s="73">
        <f t="shared" si="134"/>
        <v>0</v>
      </c>
      <c r="AE567" s="74"/>
      <c r="AF567" s="75">
        <f t="shared" si="142"/>
        <v>0</v>
      </c>
    </row>
    <row r="568" spans="1:32" hidden="1" x14ac:dyDescent="0.35">
      <c r="A568" s="58" t="str">
        <f>Start!C$9</f>
        <v>Niger (the)</v>
      </c>
      <c r="B568" s="69" t="str">
        <f>VLOOKUP(A568,list!B:C,2,FALSE)</f>
        <v>NER</v>
      </c>
      <c r="C568" s="60">
        <f t="shared" si="136"/>
        <v>45323</v>
      </c>
      <c r="D568" s="69" t="str">
        <f>IF(Start!$B$27="","",Start!$B$27)</f>
        <v/>
      </c>
      <c r="E568" s="69" t="str">
        <f>IFERROR(VLOOKUP(D568,Start!B$15:C$30,2,FALSE),"")</f>
        <v/>
      </c>
      <c r="F568" s="62">
        <f t="shared" si="138"/>
        <v>0</v>
      </c>
      <c r="G568" s="61"/>
      <c r="H568" s="61"/>
      <c r="I568" s="62">
        <f t="shared" si="139"/>
        <v>0</v>
      </c>
      <c r="J568" s="63"/>
      <c r="K568" s="64">
        <f t="shared" si="130"/>
        <v>0</v>
      </c>
      <c r="L568" s="64">
        <f t="shared" si="135"/>
        <v>0</v>
      </c>
      <c r="M568" s="71"/>
      <c r="N568" s="70">
        <f>SUMIFS('Shipments data'!G:G,'Shipments data'!E:E,'Supply Planning Data'!D568,'Shipments data'!A:A,'Supply Planning Data'!A568,'Shipments data'!O:O,'Supply Planning Data'!C568,'Shipments data'!F:F,"Shipped")</f>
        <v>0</v>
      </c>
      <c r="O568" s="72">
        <f>SUMIFS('Shipments data'!G:G,'Shipments data'!E:E,'Supply Planning Data'!D568,'Shipments data'!A:A,'Supply Planning Data'!A568,'Shipments data'!O:O,'Supply Planning Data'!C568,'Shipments data'!F:F,"Planned")</f>
        <v>0</v>
      </c>
      <c r="P568" s="70">
        <f>SUMIFS('Shipments data'!G:G,'Shipments data'!E:E,'Supply Planning Data'!D568,'Shipments data'!A:A,'Supply Planning Data'!A568,'Shipments data'!F:F,"Shipped",'Shipments data'!H:H,"&lt;"&amp;'Supply Planning Data'!C583,'Shipments data'!S:S,"&lt;"&amp;'Supply Planning Data'!C583)</f>
        <v>0</v>
      </c>
      <c r="Q568" s="70">
        <f t="shared" si="137"/>
        <v>0</v>
      </c>
      <c r="R568" s="70">
        <f t="shared" si="140"/>
        <v>0</v>
      </c>
      <c r="S568" s="53"/>
      <c r="T568" s="73">
        <f t="shared" si="131"/>
        <v>0</v>
      </c>
      <c r="U568" s="71"/>
      <c r="V568" s="63"/>
      <c r="W568" s="73">
        <f t="shared" si="132"/>
        <v>0</v>
      </c>
      <c r="X568" s="74"/>
      <c r="Y568" s="73">
        <f t="shared" si="141"/>
        <v>0</v>
      </c>
      <c r="Z568" s="53"/>
      <c r="AA568" s="73">
        <f t="shared" si="133"/>
        <v>0</v>
      </c>
      <c r="AB568" s="71"/>
      <c r="AC568" s="63"/>
      <c r="AD568" s="73">
        <f t="shared" si="134"/>
        <v>0</v>
      </c>
      <c r="AE568" s="74"/>
      <c r="AF568" s="75">
        <f t="shared" si="142"/>
        <v>0</v>
      </c>
    </row>
    <row r="569" spans="1:32" hidden="1" x14ac:dyDescent="0.35">
      <c r="A569" s="58" t="str">
        <f>Start!C$9</f>
        <v>Niger (the)</v>
      </c>
      <c r="B569" s="69" t="str">
        <f>VLOOKUP(A569,list!B:C,2,FALSE)</f>
        <v>NER</v>
      </c>
      <c r="C569" s="60">
        <f t="shared" si="136"/>
        <v>45323</v>
      </c>
      <c r="D569" s="59" t="str">
        <f>IF(Start!$B$28="","",Start!$B$28)</f>
        <v/>
      </c>
      <c r="E569" s="59" t="str">
        <f>IFERROR(VLOOKUP(D569,Start!B$15:C$30,2,FALSE),"")</f>
        <v/>
      </c>
      <c r="F569" s="62">
        <f t="shared" si="138"/>
        <v>0</v>
      </c>
      <c r="G569" s="61"/>
      <c r="H569" s="61"/>
      <c r="I569" s="62">
        <f t="shared" si="139"/>
        <v>0</v>
      </c>
      <c r="J569" s="63"/>
      <c r="K569" s="64">
        <f t="shared" si="130"/>
        <v>0</v>
      </c>
      <c r="L569" s="64">
        <f t="shared" si="135"/>
        <v>0</v>
      </c>
      <c r="M569" s="71"/>
      <c r="N569" s="70">
        <f>SUMIFS('Shipments data'!G:G,'Shipments data'!E:E,'Supply Planning Data'!D569,'Shipments data'!A:A,'Supply Planning Data'!A569,'Shipments data'!O:O,'Supply Planning Data'!C569,'Shipments data'!F:F,"Shipped")</f>
        <v>0</v>
      </c>
      <c r="O569" s="72">
        <f>SUMIFS('Shipments data'!G:G,'Shipments data'!E:E,'Supply Planning Data'!D569,'Shipments data'!A:A,'Supply Planning Data'!A569,'Shipments data'!O:O,'Supply Planning Data'!C569,'Shipments data'!F:F,"Planned")</f>
        <v>0</v>
      </c>
      <c r="P569" s="70">
        <f>SUMIFS('Shipments data'!G:G,'Shipments data'!E:E,'Supply Planning Data'!D569,'Shipments data'!A:A,'Supply Planning Data'!A569,'Shipments data'!F:F,"Shipped",'Shipments data'!H:H,"&lt;"&amp;'Supply Planning Data'!C584,'Shipments data'!S:S,"&lt;"&amp;'Supply Planning Data'!C584)</f>
        <v>0</v>
      </c>
      <c r="Q569" s="70">
        <f t="shared" si="137"/>
        <v>0</v>
      </c>
      <c r="R569" s="70">
        <f t="shared" si="140"/>
        <v>0</v>
      </c>
      <c r="S569" s="53"/>
      <c r="T569" s="73">
        <f t="shared" si="131"/>
        <v>0</v>
      </c>
      <c r="U569" s="71"/>
      <c r="V569" s="63"/>
      <c r="W569" s="73">
        <f t="shared" si="132"/>
        <v>0</v>
      </c>
      <c r="X569" s="74"/>
      <c r="Y569" s="73">
        <f t="shared" si="141"/>
        <v>0</v>
      </c>
      <c r="Z569" s="53"/>
      <c r="AA569" s="73">
        <f t="shared" si="133"/>
        <v>0</v>
      </c>
      <c r="AB569" s="71"/>
      <c r="AC569" s="63"/>
      <c r="AD569" s="73">
        <f t="shared" si="134"/>
        <v>0</v>
      </c>
      <c r="AE569" s="74"/>
      <c r="AF569" s="75">
        <f t="shared" si="142"/>
        <v>0</v>
      </c>
    </row>
    <row r="570" spans="1:32" hidden="1" x14ac:dyDescent="0.35">
      <c r="A570" s="58" t="str">
        <f>Start!C$9</f>
        <v>Niger (the)</v>
      </c>
      <c r="B570" s="69" t="str">
        <f>VLOOKUP(A570,list!B:C,2,FALSE)</f>
        <v>NER</v>
      </c>
      <c r="C570" s="60">
        <f t="shared" si="136"/>
        <v>45323</v>
      </c>
      <c r="D570" s="69" t="str">
        <f>IF(Start!$B$29="","",Start!$B$29)</f>
        <v/>
      </c>
      <c r="E570" s="69" t="str">
        <f>IFERROR(VLOOKUP(D570,Start!B$15:C$30,2,FALSE),"")</f>
        <v/>
      </c>
      <c r="F570" s="62">
        <f t="shared" si="138"/>
        <v>0</v>
      </c>
      <c r="G570" s="61"/>
      <c r="H570" s="61"/>
      <c r="I570" s="62">
        <f t="shared" si="139"/>
        <v>0</v>
      </c>
      <c r="J570" s="63"/>
      <c r="K570" s="64">
        <f t="shared" si="130"/>
        <v>0</v>
      </c>
      <c r="L570" s="64">
        <f t="shared" si="135"/>
        <v>0</v>
      </c>
      <c r="M570" s="71"/>
      <c r="N570" s="70">
        <f>SUMIFS('Shipments data'!G:G,'Shipments data'!E:E,'Supply Planning Data'!D570,'Shipments data'!A:A,'Supply Planning Data'!A570,'Shipments data'!O:O,'Supply Planning Data'!C570,'Shipments data'!F:F,"Shipped")</f>
        <v>0</v>
      </c>
      <c r="O570" s="72">
        <f>SUMIFS('Shipments data'!G:G,'Shipments data'!E:E,'Supply Planning Data'!D570,'Shipments data'!A:A,'Supply Planning Data'!A570,'Shipments data'!O:O,'Supply Planning Data'!C570,'Shipments data'!F:F,"Planned")</f>
        <v>0</v>
      </c>
      <c r="P570" s="70">
        <f>SUMIFS('Shipments data'!G:G,'Shipments data'!E:E,'Supply Planning Data'!D570,'Shipments data'!A:A,'Supply Planning Data'!A570,'Shipments data'!F:F,"Shipped",'Shipments data'!H:H,"&lt;"&amp;'Supply Planning Data'!C585,'Shipments data'!S:S,"&lt;"&amp;'Supply Planning Data'!C585)</f>
        <v>0</v>
      </c>
      <c r="Q570" s="70">
        <f t="shared" si="137"/>
        <v>0</v>
      </c>
      <c r="R570" s="70">
        <f t="shared" si="140"/>
        <v>0</v>
      </c>
      <c r="S570" s="53"/>
      <c r="T570" s="73">
        <f t="shared" si="131"/>
        <v>0</v>
      </c>
      <c r="U570" s="71"/>
      <c r="V570" s="63"/>
      <c r="W570" s="73">
        <f t="shared" si="132"/>
        <v>0</v>
      </c>
      <c r="X570" s="74"/>
      <c r="Y570" s="73">
        <f t="shared" si="141"/>
        <v>0</v>
      </c>
      <c r="Z570" s="53"/>
      <c r="AA570" s="73">
        <f t="shared" si="133"/>
        <v>0</v>
      </c>
      <c r="AB570" s="71"/>
      <c r="AC570" s="63"/>
      <c r="AD570" s="73">
        <f t="shared" si="134"/>
        <v>0</v>
      </c>
      <c r="AE570" s="74"/>
      <c r="AF570" s="75">
        <f t="shared" si="142"/>
        <v>0</v>
      </c>
    </row>
    <row r="571" spans="1:32" hidden="1" x14ac:dyDescent="0.35">
      <c r="A571" s="76" t="str">
        <f>Start!C$9</f>
        <v>Niger (the)</v>
      </c>
      <c r="B571" s="77" t="str">
        <f>VLOOKUP(A571,list!B:C,2,FALSE)</f>
        <v>NER</v>
      </c>
      <c r="C571" s="60">
        <f t="shared" si="136"/>
        <v>45323</v>
      </c>
      <c r="D571" s="59" t="str">
        <f>IF(Start!$B$30="","",Start!$B$30)</f>
        <v/>
      </c>
      <c r="E571" s="59" t="str">
        <f>IFERROR(VLOOKUP(D571,Start!B$15:C$30,2,FALSE),"")</f>
        <v/>
      </c>
      <c r="F571" s="62">
        <f t="shared" si="138"/>
        <v>0</v>
      </c>
      <c r="G571" s="61"/>
      <c r="H571" s="61"/>
      <c r="I571" s="62">
        <f t="shared" si="139"/>
        <v>0</v>
      </c>
      <c r="J571" s="63"/>
      <c r="K571" s="64">
        <f t="shared" si="130"/>
        <v>0</v>
      </c>
      <c r="L571" s="64">
        <f t="shared" si="135"/>
        <v>0</v>
      </c>
      <c r="M571" s="71"/>
      <c r="N571" s="70">
        <f>SUMIFS('Shipments data'!G:G,'Shipments data'!E:E,'Supply Planning Data'!D571,'Shipments data'!A:A,'Supply Planning Data'!A571,'Shipments data'!O:O,'Supply Planning Data'!C571,'Shipments data'!F:F,"Shipped")</f>
        <v>0</v>
      </c>
      <c r="O571" s="72">
        <f>SUMIFS('Shipments data'!G:G,'Shipments data'!E:E,'Supply Planning Data'!D571,'Shipments data'!A:A,'Supply Planning Data'!A571,'Shipments data'!O:O,'Supply Planning Data'!C571,'Shipments data'!F:F,"Planned")</f>
        <v>0</v>
      </c>
      <c r="P571" s="70">
        <f>SUMIFS('Shipments data'!G:G,'Shipments data'!E:E,'Supply Planning Data'!D571,'Shipments data'!A:A,'Supply Planning Data'!A571,'Shipments data'!F:F,"Shipped",'Shipments data'!H:H,"&lt;"&amp;'Supply Planning Data'!C586,'Shipments data'!S:S,"&lt;"&amp;'Supply Planning Data'!C586)</f>
        <v>0</v>
      </c>
      <c r="Q571" s="70">
        <f t="shared" si="137"/>
        <v>0</v>
      </c>
      <c r="R571" s="70">
        <f t="shared" si="140"/>
        <v>0</v>
      </c>
      <c r="S571" s="53"/>
      <c r="T571" s="73">
        <f t="shared" si="131"/>
        <v>0</v>
      </c>
      <c r="U571" s="71"/>
      <c r="V571" s="63"/>
      <c r="W571" s="73">
        <f t="shared" si="132"/>
        <v>0</v>
      </c>
      <c r="X571" s="74"/>
      <c r="Y571" s="73">
        <f t="shared" si="141"/>
        <v>0</v>
      </c>
      <c r="Z571" s="53"/>
      <c r="AA571" s="73">
        <f t="shared" si="133"/>
        <v>0</v>
      </c>
      <c r="AB571" s="71"/>
      <c r="AC571" s="63"/>
      <c r="AD571" s="73">
        <f t="shared" si="134"/>
        <v>0</v>
      </c>
      <c r="AE571" s="74"/>
      <c r="AF571" s="75">
        <f t="shared" si="142"/>
        <v>0</v>
      </c>
    </row>
    <row r="572" spans="1:32" x14ac:dyDescent="0.35">
      <c r="A572" s="35" t="str">
        <f>Start!C$9</f>
        <v>Niger (the)</v>
      </c>
      <c r="B572" s="36" t="str">
        <f>VLOOKUP(A572,list!B:C,2,FALSE)</f>
        <v>NER</v>
      </c>
      <c r="C572" s="78">
        <f t="shared" si="136"/>
        <v>45352</v>
      </c>
      <c r="D572" s="36" t="str">
        <f>IF(Start!$B$16="","",Start!$B$16)</f>
        <v>Pfizer</v>
      </c>
      <c r="E572" s="36" t="str">
        <f>IFERROR(VLOOKUP(D572,Start!B$15:C$30,2,FALSE),"")</f>
        <v>Yes</v>
      </c>
      <c r="F572" s="39">
        <f t="shared" si="138"/>
        <v>0</v>
      </c>
      <c r="G572" s="38">
        <v>374043.43444773636</v>
      </c>
      <c r="H572" s="38">
        <v>25208.639673711601</v>
      </c>
      <c r="I572" s="39">
        <f t="shared" si="139"/>
        <v>399252.07412144798</v>
      </c>
      <c r="J572" s="40"/>
      <c r="K572" s="41">
        <f t="shared" si="130"/>
        <v>0</v>
      </c>
      <c r="L572" s="41">
        <f t="shared" si="135"/>
        <v>399252.07412144798</v>
      </c>
      <c r="M572" s="38"/>
      <c r="N572" s="41">
        <f>SUMIFS('Shipments data'!G:G,'Shipments data'!E:E,'Supply Planning Data'!D572,'Shipments data'!A:A,'Supply Planning Data'!A572,'Shipments data'!O:O,'Supply Planning Data'!C572,'Shipments data'!F:F,"Shipped")</f>
        <v>0</v>
      </c>
      <c r="O572" s="42">
        <f>SUMIFS('Shipments data'!G:G,'Shipments data'!E:E,'Supply Planning Data'!D572,'Shipments data'!A:A,'Supply Planning Data'!A572,'Shipments data'!O:O,'Supply Planning Data'!C572,'Shipments data'!F:F,"Planned")</f>
        <v>0</v>
      </c>
      <c r="P572" s="41">
        <f>SUMIFS('Shipments data'!G:G,'Shipments data'!E:E,'Supply Planning Data'!D572,'Shipments data'!A:A,'Supply Planning Data'!A572,'Shipments data'!F:F,"Shipped",'Shipments data'!H:H,"&lt;"&amp;'Supply Planning Data'!C587,'Shipments data'!S:S,"&lt;"&amp;'Supply Planning Data'!C587)</f>
        <v>0</v>
      </c>
      <c r="Q572" s="41">
        <f t="shared" si="137"/>
        <v>0</v>
      </c>
      <c r="R572" s="41">
        <f t="shared" si="140"/>
        <v>0</v>
      </c>
      <c r="S572" s="66"/>
      <c r="T572" s="39">
        <f t="shared" si="131"/>
        <v>200000</v>
      </c>
      <c r="U572" s="38"/>
      <c r="V572" s="40"/>
      <c r="W572" s="39">
        <f t="shared" si="132"/>
        <v>0</v>
      </c>
      <c r="X572" s="44"/>
      <c r="Y572" s="39">
        <f t="shared" si="141"/>
        <v>200000</v>
      </c>
      <c r="Z572" s="66"/>
      <c r="AA572" s="39">
        <f t="shared" si="133"/>
        <v>200000</v>
      </c>
      <c r="AB572" s="38"/>
      <c r="AC572" s="40"/>
      <c r="AD572" s="39">
        <f t="shared" si="134"/>
        <v>0</v>
      </c>
      <c r="AE572" s="44"/>
      <c r="AF572" s="45">
        <f t="shared" si="142"/>
        <v>200000</v>
      </c>
    </row>
    <row r="573" spans="1:32" x14ac:dyDescent="0.35">
      <c r="A573" s="47" t="str">
        <f>Start!C$9</f>
        <v>Niger (the)</v>
      </c>
      <c r="B573" s="48" t="str">
        <f>VLOOKUP(A573,list!B:C,2,FALSE)</f>
        <v>NER</v>
      </c>
      <c r="C573" s="78">
        <f t="shared" si="136"/>
        <v>45352</v>
      </c>
      <c r="D573" s="36" t="str">
        <f>IF(Start!$B$17="","",Start!$B$17)</f>
        <v>Moderna</v>
      </c>
      <c r="E573" s="36" t="str">
        <f>IFERROR(VLOOKUP(D573,Start!B$15:C$30,2,FALSE),"")</f>
        <v>Yes</v>
      </c>
      <c r="F573" s="39">
        <f t="shared" si="138"/>
        <v>0</v>
      </c>
      <c r="G573" s="38">
        <v>448852.12133728346</v>
      </c>
      <c r="H573" s="50">
        <v>25240.172710419101</v>
      </c>
      <c r="I573" s="39">
        <f t="shared" si="139"/>
        <v>474092.29404770257</v>
      </c>
      <c r="J573" s="40"/>
      <c r="K573" s="41">
        <f t="shared" si="130"/>
        <v>0</v>
      </c>
      <c r="L573" s="41">
        <f t="shared" si="135"/>
        <v>474092.29404770257</v>
      </c>
      <c r="M573" s="50"/>
      <c r="N573" s="51">
        <f>SUMIFS('Shipments data'!G:G,'Shipments data'!E:E,'Supply Planning Data'!D573,'Shipments data'!A:A,'Supply Planning Data'!A573,'Shipments data'!O:O,'Supply Planning Data'!C573,'Shipments data'!F:F,"Shipped")</f>
        <v>0</v>
      </c>
      <c r="O573" s="52">
        <f>SUMIFS('Shipments data'!G:G,'Shipments data'!E:E,'Supply Planning Data'!D573,'Shipments data'!A:A,'Supply Planning Data'!A573,'Shipments data'!O:O,'Supply Planning Data'!C573,'Shipments data'!F:F,"Planned")</f>
        <v>0</v>
      </c>
      <c r="P573" s="51">
        <f>SUMIFS('Shipments data'!G:G,'Shipments data'!E:E,'Supply Planning Data'!D573,'Shipments data'!A:A,'Supply Planning Data'!A573,'Shipments data'!F:F,"Shipped",'Shipments data'!H:H,"&lt;"&amp;'Supply Planning Data'!C588,'Shipments data'!S:S,"&lt;"&amp;'Supply Planning Data'!C588)</f>
        <v>0</v>
      </c>
      <c r="Q573" s="51">
        <f t="shared" si="137"/>
        <v>0</v>
      </c>
      <c r="R573" s="51">
        <f t="shared" si="140"/>
        <v>0</v>
      </c>
      <c r="S573" s="53"/>
      <c r="T573" s="54">
        <f t="shared" si="131"/>
        <v>300000</v>
      </c>
      <c r="U573" s="50"/>
      <c r="V573" s="40"/>
      <c r="W573" s="54">
        <f t="shared" si="132"/>
        <v>0</v>
      </c>
      <c r="X573" s="55"/>
      <c r="Y573" s="54">
        <f t="shared" si="141"/>
        <v>300000</v>
      </c>
      <c r="Z573" s="53"/>
      <c r="AA573" s="54">
        <f t="shared" si="133"/>
        <v>300000</v>
      </c>
      <c r="AB573" s="50"/>
      <c r="AC573" s="40"/>
      <c r="AD573" s="54">
        <f t="shared" si="134"/>
        <v>0</v>
      </c>
      <c r="AE573" s="55"/>
      <c r="AF573" s="79">
        <f t="shared" si="142"/>
        <v>300000</v>
      </c>
    </row>
    <row r="574" spans="1:32" x14ac:dyDescent="0.35">
      <c r="A574" s="47" t="str">
        <f>Start!C$9</f>
        <v>Niger (the)</v>
      </c>
      <c r="B574" s="48" t="str">
        <f>VLOOKUP(A574,list!B:C,2,FALSE)</f>
        <v>NER</v>
      </c>
      <c r="C574" s="78">
        <f t="shared" si="136"/>
        <v>45352</v>
      </c>
      <c r="D574" s="36" t="str">
        <f>IF(Start!$B$18="","",Start!$B$18)</f>
        <v>AstraZeneca</v>
      </c>
      <c r="E574" s="36" t="str">
        <f>IFERROR(VLOOKUP(D574,Start!B$15:C$30,2,FALSE),"")</f>
        <v>Yes</v>
      </c>
      <c r="F574" s="39">
        <f t="shared" si="138"/>
        <v>0</v>
      </c>
      <c r="G574" s="38">
        <v>523660.80822683079</v>
      </c>
      <c r="H574" s="50">
        <v>25271.7057471265</v>
      </c>
      <c r="I574" s="39">
        <f t="shared" si="139"/>
        <v>548932.51397395728</v>
      </c>
      <c r="J574" s="40"/>
      <c r="K574" s="41">
        <f t="shared" si="130"/>
        <v>0</v>
      </c>
      <c r="L574" s="41">
        <f t="shared" si="135"/>
        <v>548932.51397395728</v>
      </c>
      <c r="M574" s="50"/>
      <c r="N574" s="51">
        <f>SUMIFS('Shipments data'!G:G,'Shipments data'!E:E,'Supply Planning Data'!D574,'Shipments data'!A:A,'Supply Planning Data'!A574,'Shipments data'!O:O,'Supply Planning Data'!C574,'Shipments data'!F:F,"Shipped")</f>
        <v>0</v>
      </c>
      <c r="O574" s="52">
        <f>SUMIFS('Shipments data'!G:G,'Shipments data'!E:E,'Supply Planning Data'!D574,'Shipments data'!A:A,'Supply Planning Data'!A574,'Shipments data'!O:O,'Supply Planning Data'!C574,'Shipments data'!F:F,"Planned")</f>
        <v>0</v>
      </c>
      <c r="P574" s="51">
        <f>SUMIFS('Shipments data'!G:G,'Shipments data'!E:E,'Supply Planning Data'!D574,'Shipments data'!A:A,'Supply Planning Data'!A574,'Shipments data'!F:F,"Shipped",'Shipments data'!H:H,"&lt;"&amp;'Supply Planning Data'!C589,'Shipments data'!S:S,"&lt;"&amp;'Supply Planning Data'!C589)</f>
        <v>631600</v>
      </c>
      <c r="Q574" s="51">
        <f t="shared" si="137"/>
        <v>0</v>
      </c>
      <c r="R574" s="51">
        <f t="shared" si="140"/>
        <v>0</v>
      </c>
      <c r="S574" s="53"/>
      <c r="T574" s="54">
        <f t="shared" si="131"/>
        <v>400000</v>
      </c>
      <c r="U574" s="50"/>
      <c r="V574" s="40"/>
      <c r="W574" s="54">
        <f t="shared" si="132"/>
        <v>0</v>
      </c>
      <c r="X574" s="55"/>
      <c r="Y574" s="54">
        <f t="shared" si="141"/>
        <v>400000</v>
      </c>
      <c r="Z574" s="53"/>
      <c r="AA574" s="54">
        <f t="shared" si="133"/>
        <v>400000</v>
      </c>
      <c r="AB574" s="50"/>
      <c r="AC574" s="40"/>
      <c r="AD574" s="54">
        <f t="shared" si="134"/>
        <v>0</v>
      </c>
      <c r="AE574" s="55"/>
      <c r="AF574" s="79">
        <f t="shared" si="142"/>
        <v>400000</v>
      </c>
    </row>
    <row r="575" spans="1:32" x14ac:dyDescent="0.35">
      <c r="A575" s="47" t="str">
        <f>Start!C$9</f>
        <v>Niger (the)</v>
      </c>
      <c r="B575" s="48" t="str">
        <f>VLOOKUP(A575,list!B:C,2,FALSE)</f>
        <v>NER</v>
      </c>
      <c r="C575" s="78">
        <f t="shared" si="136"/>
        <v>45352</v>
      </c>
      <c r="D575" s="36" t="str">
        <f>IF(Start!$B$19="","",Start!$B$19)</f>
        <v>J&amp;J</v>
      </c>
      <c r="E575" s="36" t="str">
        <f>IFERROR(VLOOKUP(D575,Start!B$15:C$30,2,FALSE),"")</f>
        <v>Yes</v>
      </c>
      <c r="F575" s="39">
        <f t="shared" si="138"/>
        <v>0</v>
      </c>
      <c r="G575" s="38">
        <v>523660.80822683079</v>
      </c>
      <c r="H575" s="50">
        <v>25303.238783834</v>
      </c>
      <c r="I575" s="39">
        <f t="shared" si="139"/>
        <v>548964.04701066483</v>
      </c>
      <c r="J575" s="40"/>
      <c r="K575" s="41">
        <f t="shared" si="130"/>
        <v>0</v>
      </c>
      <c r="L575" s="41">
        <f t="shared" si="135"/>
        <v>548964.04701066483</v>
      </c>
      <c r="M575" s="50"/>
      <c r="N575" s="51">
        <f>SUMIFS('Shipments data'!G:G,'Shipments data'!E:E,'Supply Planning Data'!D575,'Shipments data'!A:A,'Supply Planning Data'!A575,'Shipments data'!O:O,'Supply Planning Data'!C575,'Shipments data'!F:F,"Shipped")</f>
        <v>0</v>
      </c>
      <c r="O575" s="52">
        <f>SUMIFS('Shipments data'!G:G,'Shipments data'!E:E,'Supply Planning Data'!D575,'Shipments data'!A:A,'Supply Planning Data'!A575,'Shipments data'!O:O,'Supply Planning Data'!C575,'Shipments data'!F:F,"Planned")</f>
        <v>0</v>
      </c>
      <c r="P575" s="51">
        <f>SUMIFS('Shipments data'!G:G,'Shipments data'!E:E,'Supply Planning Data'!D575,'Shipments data'!A:A,'Supply Planning Data'!A575,'Shipments data'!F:F,"Shipped",'Shipments data'!H:H,"&lt;"&amp;'Supply Planning Data'!C590,'Shipments data'!S:S,"&lt;"&amp;'Supply Planning Data'!C590)</f>
        <v>302400</v>
      </c>
      <c r="Q575" s="51">
        <f t="shared" si="137"/>
        <v>0</v>
      </c>
      <c r="R575" s="51">
        <f t="shared" si="140"/>
        <v>0</v>
      </c>
      <c r="S575" s="53"/>
      <c r="T575" s="54">
        <f t="shared" si="131"/>
        <v>400000</v>
      </c>
      <c r="U575" s="50"/>
      <c r="V575" s="40"/>
      <c r="W575" s="54">
        <f t="shared" si="132"/>
        <v>0</v>
      </c>
      <c r="X575" s="55"/>
      <c r="Y575" s="54">
        <f t="shared" si="141"/>
        <v>400000</v>
      </c>
      <c r="Z575" s="53"/>
      <c r="AA575" s="54">
        <f t="shared" si="133"/>
        <v>400000</v>
      </c>
      <c r="AB575" s="50"/>
      <c r="AC575" s="40"/>
      <c r="AD575" s="54">
        <f t="shared" si="134"/>
        <v>0</v>
      </c>
      <c r="AE575" s="55"/>
      <c r="AF575" s="79">
        <f t="shared" si="142"/>
        <v>400000</v>
      </c>
    </row>
    <row r="576" spans="1:32" x14ac:dyDescent="0.35">
      <c r="A576" s="47" t="str">
        <f>Start!C$9</f>
        <v>Niger (the)</v>
      </c>
      <c r="B576" s="48" t="str">
        <f>VLOOKUP(A576,list!B:C,2,FALSE)</f>
        <v>NER</v>
      </c>
      <c r="C576" s="78">
        <f t="shared" si="136"/>
        <v>45352</v>
      </c>
      <c r="D576" s="36" t="str">
        <f>IF(Start!$B$20="","",Start!$B$20)</f>
        <v>Sinopharm</v>
      </c>
      <c r="E576" s="36" t="str">
        <f>IFERROR(VLOOKUP(D576,Start!B$15:C$30,2,FALSE),"")</f>
        <v>Yes</v>
      </c>
      <c r="F576" s="39">
        <f t="shared" si="138"/>
        <v>0</v>
      </c>
      <c r="G576" s="38">
        <v>523660.80822683079</v>
      </c>
      <c r="H576" s="50">
        <v>25334.771820541398</v>
      </c>
      <c r="I576" s="39">
        <f t="shared" si="139"/>
        <v>548995.58004737215</v>
      </c>
      <c r="J576" s="40"/>
      <c r="K576" s="41">
        <f t="shared" ref="K576:K639" si="143">IFERROR(J576*I576,0)</f>
        <v>0</v>
      </c>
      <c r="L576" s="41">
        <f t="shared" si="135"/>
        <v>548995.58004737215</v>
      </c>
      <c r="M576" s="50"/>
      <c r="N576" s="51">
        <f>SUMIFS('Shipments data'!G:G,'Shipments data'!E:E,'Supply Planning Data'!D576,'Shipments data'!A:A,'Supply Planning Data'!A576,'Shipments data'!O:O,'Supply Planning Data'!C576,'Shipments data'!F:F,"Shipped")</f>
        <v>0</v>
      </c>
      <c r="O576" s="52">
        <f>SUMIFS('Shipments data'!G:G,'Shipments data'!E:E,'Supply Planning Data'!D576,'Shipments data'!A:A,'Supply Planning Data'!A576,'Shipments data'!O:O,'Supply Planning Data'!C576,'Shipments data'!F:F,"Planned")</f>
        <v>0</v>
      </c>
      <c r="P576" s="51">
        <f>SUMIFS('Shipments data'!G:G,'Shipments data'!E:E,'Supply Planning Data'!D576,'Shipments data'!A:A,'Supply Planning Data'!A576,'Shipments data'!F:F,"Shipped",'Shipments data'!H:H,"&lt;"&amp;'Supply Planning Data'!C591,'Shipments data'!S:S,"&lt;"&amp;'Supply Planning Data'!C591)</f>
        <v>512402</v>
      </c>
      <c r="Q576" s="51">
        <f t="shared" si="137"/>
        <v>0</v>
      </c>
      <c r="R576" s="51">
        <f t="shared" si="140"/>
        <v>0</v>
      </c>
      <c r="S576" s="53"/>
      <c r="T576" s="54">
        <f t="shared" ref="T576:T639" si="144">Y561</f>
        <v>400000</v>
      </c>
      <c r="U576" s="50"/>
      <c r="V576" s="40"/>
      <c r="W576" s="54">
        <f t="shared" ref="W576:W639" si="145">IFERROR(V576*U576,0)+U576</f>
        <v>0</v>
      </c>
      <c r="X576" s="55"/>
      <c r="Y576" s="54">
        <f t="shared" si="141"/>
        <v>400000</v>
      </c>
      <c r="Z576" s="53"/>
      <c r="AA576" s="54">
        <f t="shared" ref="AA576:AA639" si="146">AF561</f>
        <v>400000</v>
      </c>
      <c r="AB576" s="50"/>
      <c r="AC576" s="40"/>
      <c r="AD576" s="54">
        <f t="shared" ref="AD576:AD639" si="147">IFERROR(AC576*AB576,0)+AB576</f>
        <v>0</v>
      </c>
      <c r="AE576" s="55"/>
      <c r="AF576" s="79">
        <f t="shared" si="142"/>
        <v>400000</v>
      </c>
    </row>
    <row r="577" spans="1:32" x14ac:dyDescent="0.35">
      <c r="A577" s="47" t="str">
        <f>Start!C$9</f>
        <v>Niger (the)</v>
      </c>
      <c r="B577" s="48" t="str">
        <f>VLOOKUP(A577,list!B:C,2,FALSE)</f>
        <v>NER</v>
      </c>
      <c r="C577" s="78">
        <f t="shared" si="136"/>
        <v>45352</v>
      </c>
      <c r="D577" s="36" t="str">
        <f>IF(Start!$B$21="","",Start!$B$21)</f>
        <v>Sinovac</v>
      </c>
      <c r="E577" s="36" t="str">
        <f>IFERROR(VLOOKUP(D577,Start!B$15:C$30,2,FALSE),"")</f>
        <v>Yes</v>
      </c>
      <c r="F577" s="39">
        <f t="shared" si="138"/>
        <v>0</v>
      </c>
      <c r="G577" s="38">
        <v>523660.80822683079</v>
      </c>
      <c r="H577" s="50">
        <v>25366.304857248899</v>
      </c>
      <c r="I577" s="39">
        <f t="shared" si="139"/>
        <v>549027.1130840797</v>
      </c>
      <c r="J577" s="40"/>
      <c r="K577" s="41">
        <f t="shared" si="143"/>
        <v>0</v>
      </c>
      <c r="L577" s="41">
        <f t="shared" si="135"/>
        <v>549027.1130840797</v>
      </c>
      <c r="M577" s="50"/>
      <c r="N577" s="51">
        <f>SUMIFS('Shipments data'!G:G,'Shipments data'!E:E,'Supply Planning Data'!D577,'Shipments data'!A:A,'Supply Planning Data'!A577,'Shipments data'!O:O,'Supply Planning Data'!C577,'Shipments data'!F:F,"Shipped")</f>
        <v>0</v>
      </c>
      <c r="O577" s="52">
        <f>SUMIFS('Shipments data'!G:G,'Shipments data'!E:E,'Supply Planning Data'!D577,'Shipments data'!A:A,'Supply Planning Data'!A577,'Shipments data'!O:O,'Supply Planning Data'!C577,'Shipments data'!F:F,"Planned")</f>
        <v>0</v>
      </c>
      <c r="P577" s="51">
        <f>SUMIFS('Shipments data'!G:G,'Shipments data'!E:E,'Supply Planning Data'!D577,'Shipments data'!A:A,'Supply Planning Data'!A577,'Shipments data'!F:F,"Shipped",'Shipments data'!H:H,"&lt;"&amp;'Supply Planning Data'!C592,'Shipments data'!S:S,"&lt;"&amp;'Supply Planning Data'!C592)</f>
        <v>0</v>
      </c>
      <c r="Q577" s="51">
        <f t="shared" si="137"/>
        <v>0</v>
      </c>
      <c r="R577" s="51">
        <f t="shared" si="140"/>
        <v>0</v>
      </c>
      <c r="S577" s="53"/>
      <c r="T577" s="54">
        <f t="shared" si="144"/>
        <v>400000</v>
      </c>
      <c r="U577" s="50"/>
      <c r="V577" s="40"/>
      <c r="W577" s="54">
        <f t="shared" si="145"/>
        <v>0</v>
      </c>
      <c r="X577" s="55"/>
      <c r="Y577" s="54">
        <f t="shared" si="141"/>
        <v>400000</v>
      </c>
      <c r="Z577" s="53"/>
      <c r="AA577" s="54">
        <f t="shared" si="146"/>
        <v>400000</v>
      </c>
      <c r="AB577" s="50"/>
      <c r="AC577" s="40"/>
      <c r="AD577" s="54">
        <f t="shared" si="147"/>
        <v>0</v>
      </c>
      <c r="AE577" s="55"/>
      <c r="AF577" s="79">
        <f t="shared" si="142"/>
        <v>400000</v>
      </c>
    </row>
    <row r="578" spans="1:32" x14ac:dyDescent="0.35">
      <c r="A578" s="47" t="str">
        <f>Start!C$9</f>
        <v>Niger (the)</v>
      </c>
      <c r="B578" s="48" t="str">
        <f>VLOOKUP(A578,list!B:C,2,FALSE)</f>
        <v>NER</v>
      </c>
      <c r="C578" s="78">
        <f t="shared" si="136"/>
        <v>45352</v>
      </c>
      <c r="D578" s="36" t="str">
        <f>IF(Start!$B$22="","",Start!$B$22)</f>
        <v>Sputnik V</v>
      </c>
      <c r="E578" s="36" t="str">
        <f>IFERROR(VLOOKUP(D578,Start!B$15:C$30,2,FALSE),"")</f>
        <v>Yes</v>
      </c>
      <c r="F578" s="39">
        <f t="shared" si="138"/>
        <v>0</v>
      </c>
      <c r="G578" s="38">
        <v>523660.80822683079</v>
      </c>
      <c r="H578" s="50">
        <v>25397.837893956301</v>
      </c>
      <c r="I578" s="39">
        <f t="shared" si="139"/>
        <v>549058.64612078713</v>
      </c>
      <c r="J578" s="40"/>
      <c r="K578" s="41">
        <f t="shared" si="143"/>
        <v>0</v>
      </c>
      <c r="L578" s="41">
        <f t="shared" si="135"/>
        <v>549058.64612078713</v>
      </c>
      <c r="M578" s="50"/>
      <c r="N578" s="51">
        <f>SUMIFS('Shipments data'!G:G,'Shipments data'!E:E,'Supply Planning Data'!D578,'Shipments data'!A:A,'Supply Planning Data'!A578,'Shipments data'!O:O,'Supply Planning Data'!C578,'Shipments data'!F:F,"Shipped")</f>
        <v>0</v>
      </c>
      <c r="O578" s="52">
        <f>SUMIFS('Shipments data'!G:G,'Shipments data'!E:E,'Supply Planning Data'!D578,'Shipments data'!A:A,'Supply Planning Data'!A578,'Shipments data'!O:O,'Supply Planning Data'!C578,'Shipments data'!F:F,"Planned")</f>
        <v>0</v>
      </c>
      <c r="P578" s="51">
        <f>SUMIFS('Shipments data'!G:G,'Shipments data'!E:E,'Supply Planning Data'!D578,'Shipments data'!A:A,'Supply Planning Data'!A578,'Shipments data'!F:F,"Shipped",'Shipments data'!H:H,"&lt;"&amp;'Supply Planning Data'!C593,'Shipments data'!S:S,"&lt;"&amp;'Supply Planning Data'!C593)</f>
        <v>0</v>
      </c>
      <c r="Q578" s="51">
        <f t="shared" si="137"/>
        <v>0</v>
      </c>
      <c r="R578" s="51">
        <f t="shared" si="140"/>
        <v>0</v>
      </c>
      <c r="S578" s="53"/>
      <c r="T578" s="54">
        <f t="shared" si="144"/>
        <v>400000</v>
      </c>
      <c r="U578" s="50"/>
      <c r="V578" s="40"/>
      <c r="W578" s="54">
        <f t="shared" si="145"/>
        <v>0</v>
      </c>
      <c r="X578" s="55"/>
      <c r="Y578" s="54">
        <f t="shared" si="141"/>
        <v>400000</v>
      </c>
      <c r="Z578" s="53"/>
      <c r="AA578" s="54">
        <f t="shared" si="146"/>
        <v>400000</v>
      </c>
      <c r="AB578" s="50"/>
      <c r="AC578" s="40"/>
      <c r="AD578" s="54">
        <f t="shared" si="147"/>
        <v>0</v>
      </c>
      <c r="AE578" s="55"/>
      <c r="AF578" s="79">
        <f t="shared" si="142"/>
        <v>400000</v>
      </c>
    </row>
    <row r="579" spans="1:32" x14ac:dyDescent="0.35">
      <c r="A579" s="47" t="str">
        <f>Start!C$9</f>
        <v>Niger (the)</v>
      </c>
      <c r="B579" s="48" t="str">
        <f>VLOOKUP(A579,list!B:C,2,FALSE)</f>
        <v>NER</v>
      </c>
      <c r="C579" s="78">
        <f t="shared" si="136"/>
        <v>45352</v>
      </c>
      <c r="D579" s="36" t="str">
        <f>IF(Start!$B$23="","",Start!$B$23)</f>
        <v>Sputnik Light</v>
      </c>
      <c r="E579" s="36" t="str">
        <f>IFERROR(VLOOKUP(D579,Start!B$15:C$30,2,FALSE),"")</f>
        <v>Yes</v>
      </c>
      <c r="F579" s="39">
        <f t="shared" si="138"/>
        <v>0</v>
      </c>
      <c r="G579" s="38">
        <v>523660.80822683079</v>
      </c>
      <c r="H579" s="50">
        <v>25429.370930663801</v>
      </c>
      <c r="I579" s="39">
        <f t="shared" si="139"/>
        <v>549090.17915749457</v>
      </c>
      <c r="J579" s="40"/>
      <c r="K579" s="41">
        <f t="shared" si="143"/>
        <v>0</v>
      </c>
      <c r="L579" s="41">
        <f t="shared" si="135"/>
        <v>549090.17915749457</v>
      </c>
      <c r="M579" s="50"/>
      <c r="N579" s="51">
        <f>SUMIFS('Shipments data'!G:G,'Shipments data'!E:E,'Supply Planning Data'!D579,'Shipments data'!A:A,'Supply Planning Data'!A579,'Shipments data'!O:O,'Supply Planning Data'!C579,'Shipments data'!F:F,"Shipped")</f>
        <v>0</v>
      </c>
      <c r="O579" s="52">
        <f>SUMIFS('Shipments data'!G:G,'Shipments data'!E:E,'Supply Planning Data'!D579,'Shipments data'!A:A,'Supply Planning Data'!A579,'Shipments data'!O:O,'Supply Planning Data'!C579,'Shipments data'!F:F,"Planned")</f>
        <v>0</v>
      </c>
      <c r="P579" s="51">
        <f>SUMIFS('Shipments data'!G:G,'Shipments data'!E:E,'Supply Planning Data'!D579,'Shipments data'!A:A,'Supply Planning Data'!A579,'Shipments data'!F:F,"Shipped",'Shipments data'!H:H,"&lt;"&amp;'Supply Planning Data'!C594,'Shipments data'!S:S,"&lt;"&amp;'Supply Planning Data'!C594)</f>
        <v>0</v>
      </c>
      <c r="Q579" s="51">
        <f t="shared" si="137"/>
        <v>0</v>
      </c>
      <c r="R579" s="51">
        <f t="shared" si="140"/>
        <v>0</v>
      </c>
      <c r="S579" s="53"/>
      <c r="T579" s="54">
        <f t="shared" si="144"/>
        <v>400000</v>
      </c>
      <c r="U579" s="50"/>
      <c r="V579" s="40"/>
      <c r="W579" s="54">
        <f t="shared" si="145"/>
        <v>0</v>
      </c>
      <c r="X579" s="55"/>
      <c r="Y579" s="54">
        <f t="shared" si="141"/>
        <v>400000</v>
      </c>
      <c r="Z579" s="53"/>
      <c r="AA579" s="54">
        <f t="shared" si="146"/>
        <v>400000</v>
      </c>
      <c r="AB579" s="50"/>
      <c r="AC579" s="40"/>
      <c r="AD579" s="54">
        <f t="shared" si="147"/>
        <v>0</v>
      </c>
      <c r="AE579" s="55"/>
      <c r="AF579" s="79">
        <f t="shared" si="142"/>
        <v>400000</v>
      </c>
    </row>
    <row r="580" spans="1:32" hidden="1" x14ac:dyDescent="0.35">
      <c r="A580" s="47" t="str">
        <f>Start!C$9</f>
        <v>Niger (the)</v>
      </c>
      <c r="B580" s="48" t="str">
        <f>VLOOKUP(A580,list!B:C,2,FALSE)</f>
        <v>NER</v>
      </c>
      <c r="C580" s="78">
        <f t="shared" si="136"/>
        <v>45352</v>
      </c>
      <c r="D580" s="36" t="str">
        <f>IF(Start!$B$24="","",Start!$B$24)</f>
        <v/>
      </c>
      <c r="E580" s="36" t="str">
        <f>IFERROR(VLOOKUP(D580,Start!B$15:C$30,2,FALSE),"")</f>
        <v/>
      </c>
      <c r="F580" s="39">
        <f t="shared" si="138"/>
        <v>0</v>
      </c>
      <c r="G580" s="38"/>
      <c r="H580" s="50"/>
      <c r="I580" s="39">
        <f t="shared" si="139"/>
        <v>0</v>
      </c>
      <c r="J580" s="40"/>
      <c r="K580" s="41">
        <f t="shared" si="143"/>
        <v>0</v>
      </c>
      <c r="L580" s="41">
        <f t="shared" si="135"/>
        <v>0</v>
      </c>
      <c r="M580" s="50"/>
      <c r="N580" s="51">
        <f>SUMIFS('Shipments data'!G:G,'Shipments data'!E:E,'Supply Planning Data'!D580,'Shipments data'!A:A,'Supply Planning Data'!A580,'Shipments data'!O:O,'Supply Planning Data'!C580,'Shipments data'!F:F,"Shipped")</f>
        <v>0</v>
      </c>
      <c r="O580" s="52">
        <f>SUMIFS('Shipments data'!G:G,'Shipments data'!E:E,'Supply Planning Data'!D580,'Shipments data'!A:A,'Supply Planning Data'!A580,'Shipments data'!O:O,'Supply Planning Data'!C580,'Shipments data'!F:F,"Planned")</f>
        <v>0</v>
      </c>
      <c r="P580" s="51">
        <f>SUMIFS('Shipments data'!G:G,'Shipments data'!E:E,'Supply Planning Data'!D580,'Shipments data'!A:A,'Supply Planning Data'!A580,'Shipments data'!F:F,"Shipped",'Shipments data'!H:H,"&lt;"&amp;'Supply Planning Data'!C595,'Shipments data'!S:S,"&lt;"&amp;'Supply Planning Data'!C595)</f>
        <v>0</v>
      </c>
      <c r="Q580" s="51">
        <f t="shared" si="137"/>
        <v>0</v>
      </c>
      <c r="R580" s="51">
        <f t="shared" si="140"/>
        <v>0</v>
      </c>
      <c r="S580" s="53"/>
      <c r="T580" s="54">
        <f t="shared" si="144"/>
        <v>0</v>
      </c>
      <c r="U580" s="50"/>
      <c r="V580" s="40"/>
      <c r="W580" s="54">
        <f t="shared" si="145"/>
        <v>0</v>
      </c>
      <c r="X580" s="55"/>
      <c r="Y580" s="54">
        <f t="shared" si="141"/>
        <v>0</v>
      </c>
      <c r="Z580" s="53"/>
      <c r="AA580" s="54">
        <f t="shared" si="146"/>
        <v>0</v>
      </c>
      <c r="AB580" s="50"/>
      <c r="AC580" s="40"/>
      <c r="AD580" s="54">
        <f t="shared" si="147"/>
        <v>0</v>
      </c>
      <c r="AE580" s="55"/>
      <c r="AF580" s="79">
        <f t="shared" si="142"/>
        <v>0</v>
      </c>
    </row>
    <row r="581" spans="1:32" hidden="1" x14ac:dyDescent="0.35">
      <c r="A581" s="47" t="str">
        <f>Start!C$9</f>
        <v>Niger (the)</v>
      </c>
      <c r="B581" s="48" t="str">
        <f>VLOOKUP(A581,list!B:C,2,FALSE)</f>
        <v>NER</v>
      </c>
      <c r="C581" s="78">
        <f t="shared" si="136"/>
        <v>45352</v>
      </c>
      <c r="D581" s="36" t="str">
        <f>IF(Start!$B$25="","",Start!$B$25)</f>
        <v/>
      </c>
      <c r="E581" s="36" t="str">
        <f>IFERROR(VLOOKUP(D581,Start!B$15:C$30,2,FALSE),"")</f>
        <v/>
      </c>
      <c r="F581" s="39">
        <f t="shared" si="138"/>
        <v>0</v>
      </c>
      <c r="G581" s="38"/>
      <c r="H581" s="50"/>
      <c r="I581" s="39">
        <f t="shared" si="139"/>
        <v>0</v>
      </c>
      <c r="J581" s="40"/>
      <c r="K581" s="41">
        <f t="shared" si="143"/>
        <v>0</v>
      </c>
      <c r="L581" s="41">
        <f t="shared" si="135"/>
        <v>0</v>
      </c>
      <c r="M581" s="50"/>
      <c r="N581" s="51">
        <f>SUMIFS('Shipments data'!G:G,'Shipments data'!E:E,'Supply Planning Data'!D581,'Shipments data'!A:A,'Supply Planning Data'!A581,'Shipments data'!O:O,'Supply Planning Data'!C581,'Shipments data'!F:F,"Shipped")</f>
        <v>0</v>
      </c>
      <c r="O581" s="52">
        <f>SUMIFS('Shipments data'!G:G,'Shipments data'!E:E,'Supply Planning Data'!D581,'Shipments data'!A:A,'Supply Planning Data'!A581,'Shipments data'!O:O,'Supply Planning Data'!C581,'Shipments data'!F:F,"Planned")</f>
        <v>0</v>
      </c>
      <c r="P581" s="51">
        <f>SUMIFS('Shipments data'!G:G,'Shipments data'!E:E,'Supply Planning Data'!D581,'Shipments data'!A:A,'Supply Planning Data'!A581,'Shipments data'!F:F,"Shipped",'Shipments data'!H:H,"&lt;"&amp;'Supply Planning Data'!C596,'Shipments data'!S:S,"&lt;"&amp;'Supply Planning Data'!C596)</f>
        <v>0</v>
      </c>
      <c r="Q581" s="51">
        <f t="shared" si="137"/>
        <v>0</v>
      </c>
      <c r="R581" s="51">
        <f t="shared" si="140"/>
        <v>0</v>
      </c>
      <c r="S581" s="53"/>
      <c r="T581" s="54">
        <f t="shared" si="144"/>
        <v>0</v>
      </c>
      <c r="U581" s="50"/>
      <c r="V581" s="40"/>
      <c r="W581" s="54">
        <f t="shared" si="145"/>
        <v>0</v>
      </c>
      <c r="X581" s="55"/>
      <c r="Y581" s="54">
        <f t="shared" si="141"/>
        <v>0</v>
      </c>
      <c r="Z581" s="53"/>
      <c r="AA581" s="54">
        <f t="shared" si="146"/>
        <v>0</v>
      </c>
      <c r="AB581" s="50"/>
      <c r="AC581" s="40"/>
      <c r="AD581" s="54">
        <f t="shared" si="147"/>
        <v>0</v>
      </c>
      <c r="AE581" s="55"/>
      <c r="AF581" s="79">
        <f t="shared" si="142"/>
        <v>0</v>
      </c>
    </row>
    <row r="582" spans="1:32" hidden="1" x14ac:dyDescent="0.35">
      <c r="A582" s="47" t="str">
        <f>Start!C$9</f>
        <v>Niger (the)</v>
      </c>
      <c r="B582" s="48" t="str">
        <f>VLOOKUP(A582,list!B:C,2,FALSE)</f>
        <v>NER</v>
      </c>
      <c r="C582" s="78">
        <f t="shared" si="136"/>
        <v>45352</v>
      </c>
      <c r="D582" s="36" t="str">
        <f>IF(Start!$B$26="","",Start!$B$26)</f>
        <v/>
      </c>
      <c r="E582" s="36" t="str">
        <f>IFERROR(VLOOKUP(D582,Start!B$15:C$30,2,FALSE),"")</f>
        <v/>
      </c>
      <c r="F582" s="39">
        <f t="shared" si="138"/>
        <v>0</v>
      </c>
      <c r="G582" s="38"/>
      <c r="H582" s="50"/>
      <c r="I582" s="39">
        <f t="shared" si="139"/>
        <v>0</v>
      </c>
      <c r="J582" s="40"/>
      <c r="K582" s="41">
        <f t="shared" si="143"/>
        <v>0</v>
      </c>
      <c r="L582" s="41">
        <f t="shared" si="135"/>
        <v>0</v>
      </c>
      <c r="M582" s="50"/>
      <c r="N582" s="51">
        <f>SUMIFS('Shipments data'!G:G,'Shipments data'!E:E,'Supply Planning Data'!D582,'Shipments data'!A:A,'Supply Planning Data'!A582,'Shipments data'!O:O,'Supply Planning Data'!C582,'Shipments data'!F:F,"Shipped")</f>
        <v>0</v>
      </c>
      <c r="O582" s="52">
        <f>SUMIFS('Shipments data'!G:G,'Shipments data'!E:E,'Supply Planning Data'!D582,'Shipments data'!A:A,'Supply Planning Data'!A582,'Shipments data'!O:O,'Supply Planning Data'!C582,'Shipments data'!F:F,"Planned")</f>
        <v>0</v>
      </c>
      <c r="P582" s="51">
        <f>SUMIFS('Shipments data'!G:G,'Shipments data'!E:E,'Supply Planning Data'!D582,'Shipments data'!A:A,'Supply Planning Data'!A582,'Shipments data'!F:F,"Shipped",'Shipments data'!H:H,"&lt;"&amp;'Supply Planning Data'!C597,'Shipments data'!S:S,"&lt;"&amp;'Supply Planning Data'!C597)</f>
        <v>0</v>
      </c>
      <c r="Q582" s="51">
        <f t="shared" si="137"/>
        <v>0</v>
      </c>
      <c r="R582" s="51">
        <f t="shared" si="140"/>
        <v>0</v>
      </c>
      <c r="S582" s="53"/>
      <c r="T582" s="54">
        <f t="shared" si="144"/>
        <v>0</v>
      </c>
      <c r="U582" s="50"/>
      <c r="V582" s="40"/>
      <c r="W582" s="54">
        <f t="shared" si="145"/>
        <v>0</v>
      </c>
      <c r="X582" s="55"/>
      <c r="Y582" s="54">
        <f t="shared" si="141"/>
        <v>0</v>
      </c>
      <c r="Z582" s="53"/>
      <c r="AA582" s="54">
        <f t="shared" si="146"/>
        <v>0</v>
      </c>
      <c r="AB582" s="50"/>
      <c r="AC582" s="40"/>
      <c r="AD582" s="54">
        <f t="shared" si="147"/>
        <v>0</v>
      </c>
      <c r="AE582" s="55"/>
      <c r="AF582" s="79">
        <f t="shared" si="142"/>
        <v>0</v>
      </c>
    </row>
    <row r="583" spans="1:32" hidden="1" x14ac:dyDescent="0.35">
      <c r="A583" s="47" t="str">
        <f>Start!C$9</f>
        <v>Niger (the)</v>
      </c>
      <c r="B583" s="48" t="str">
        <f>VLOOKUP(A583,list!B:C,2,FALSE)</f>
        <v>NER</v>
      </c>
      <c r="C583" s="78">
        <f t="shared" si="136"/>
        <v>45352</v>
      </c>
      <c r="D583" s="36" t="str">
        <f>IF(Start!$B$27="","",Start!$B$27)</f>
        <v/>
      </c>
      <c r="E583" s="36" t="str">
        <f>IFERROR(VLOOKUP(D583,Start!B$15:C$30,2,FALSE),"")</f>
        <v/>
      </c>
      <c r="F583" s="39">
        <f t="shared" si="138"/>
        <v>0</v>
      </c>
      <c r="G583" s="38"/>
      <c r="H583" s="50"/>
      <c r="I583" s="39">
        <f t="shared" si="139"/>
        <v>0</v>
      </c>
      <c r="J583" s="40"/>
      <c r="K583" s="41">
        <f t="shared" si="143"/>
        <v>0</v>
      </c>
      <c r="L583" s="41">
        <f t="shared" si="135"/>
        <v>0</v>
      </c>
      <c r="M583" s="50"/>
      <c r="N583" s="51">
        <f>SUMIFS('Shipments data'!G:G,'Shipments data'!E:E,'Supply Planning Data'!D583,'Shipments data'!A:A,'Supply Planning Data'!A583,'Shipments data'!O:O,'Supply Planning Data'!C583,'Shipments data'!F:F,"Shipped")</f>
        <v>0</v>
      </c>
      <c r="O583" s="52">
        <f>SUMIFS('Shipments data'!G:G,'Shipments data'!E:E,'Supply Planning Data'!D583,'Shipments data'!A:A,'Supply Planning Data'!A583,'Shipments data'!O:O,'Supply Planning Data'!C583,'Shipments data'!F:F,"Planned")</f>
        <v>0</v>
      </c>
      <c r="P583" s="51">
        <f>SUMIFS('Shipments data'!G:G,'Shipments data'!E:E,'Supply Planning Data'!D583,'Shipments data'!A:A,'Supply Planning Data'!A583,'Shipments data'!F:F,"Shipped",'Shipments data'!H:H,"&lt;"&amp;'Supply Planning Data'!C598,'Shipments data'!S:S,"&lt;"&amp;'Supply Planning Data'!C598)</f>
        <v>0</v>
      </c>
      <c r="Q583" s="51">
        <f t="shared" si="137"/>
        <v>0</v>
      </c>
      <c r="R583" s="51">
        <f t="shared" si="140"/>
        <v>0</v>
      </c>
      <c r="S583" s="53"/>
      <c r="T583" s="54">
        <f t="shared" si="144"/>
        <v>0</v>
      </c>
      <c r="U583" s="50"/>
      <c r="V583" s="40"/>
      <c r="W583" s="54">
        <f t="shared" si="145"/>
        <v>0</v>
      </c>
      <c r="X583" s="55"/>
      <c r="Y583" s="54">
        <f t="shared" si="141"/>
        <v>0</v>
      </c>
      <c r="Z583" s="53"/>
      <c r="AA583" s="54">
        <f t="shared" si="146"/>
        <v>0</v>
      </c>
      <c r="AB583" s="50"/>
      <c r="AC583" s="40"/>
      <c r="AD583" s="54">
        <f t="shared" si="147"/>
        <v>0</v>
      </c>
      <c r="AE583" s="55"/>
      <c r="AF583" s="79">
        <f t="shared" si="142"/>
        <v>0</v>
      </c>
    </row>
    <row r="584" spans="1:32" hidden="1" x14ac:dyDescent="0.35">
      <c r="A584" s="47" t="str">
        <f>Start!C$9</f>
        <v>Niger (the)</v>
      </c>
      <c r="B584" s="48" t="str">
        <f>VLOOKUP(A584,list!B:C,2,FALSE)</f>
        <v>NER</v>
      </c>
      <c r="C584" s="78">
        <f t="shared" si="136"/>
        <v>45352</v>
      </c>
      <c r="D584" s="36" t="str">
        <f>IF(Start!$B$28="","",Start!$B$28)</f>
        <v/>
      </c>
      <c r="E584" s="36" t="str">
        <f>IFERROR(VLOOKUP(D584,Start!B$15:C$30,2,FALSE),"")</f>
        <v/>
      </c>
      <c r="F584" s="39">
        <f t="shared" si="138"/>
        <v>0</v>
      </c>
      <c r="G584" s="38"/>
      <c r="H584" s="50"/>
      <c r="I584" s="39">
        <f t="shared" si="139"/>
        <v>0</v>
      </c>
      <c r="J584" s="40"/>
      <c r="K584" s="41">
        <f t="shared" si="143"/>
        <v>0</v>
      </c>
      <c r="L584" s="41">
        <f t="shared" si="135"/>
        <v>0</v>
      </c>
      <c r="M584" s="50"/>
      <c r="N584" s="51">
        <f>SUMIFS('Shipments data'!G:G,'Shipments data'!E:E,'Supply Planning Data'!D584,'Shipments data'!A:A,'Supply Planning Data'!A584,'Shipments data'!O:O,'Supply Planning Data'!C584,'Shipments data'!F:F,"Shipped")</f>
        <v>0</v>
      </c>
      <c r="O584" s="52">
        <f>SUMIFS('Shipments data'!G:G,'Shipments data'!E:E,'Supply Planning Data'!D584,'Shipments data'!A:A,'Supply Planning Data'!A584,'Shipments data'!O:O,'Supply Planning Data'!C584,'Shipments data'!F:F,"Planned")</f>
        <v>0</v>
      </c>
      <c r="P584" s="51">
        <f>SUMIFS('Shipments data'!G:G,'Shipments data'!E:E,'Supply Planning Data'!D584,'Shipments data'!A:A,'Supply Planning Data'!A584,'Shipments data'!F:F,"Shipped",'Shipments data'!H:H,"&lt;"&amp;'Supply Planning Data'!C599,'Shipments data'!S:S,"&lt;"&amp;'Supply Planning Data'!C599)</f>
        <v>0</v>
      </c>
      <c r="Q584" s="51">
        <f t="shared" si="137"/>
        <v>0</v>
      </c>
      <c r="R584" s="51">
        <f t="shared" si="140"/>
        <v>0</v>
      </c>
      <c r="S584" s="53"/>
      <c r="T584" s="54">
        <f t="shared" si="144"/>
        <v>0</v>
      </c>
      <c r="U584" s="50"/>
      <c r="V584" s="40"/>
      <c r="W584" s="54">
        <f t="shared" si="145"/>
        <v>0</v>
      </c>
      <c r="X584" s="55"/>
      <c r="Y584" s="54">
        <f t="shared" si="141"/>
        <v>0</v>
      </c>
      <c r="Z584" s="53"/>
      <c r="AA584" s="54">
        <f t="shared" si="146"/>
        <v>0</v>
      </c>
      <c r="AB584" s="50"/>
      <c r="AC584" s="40"/>
      <c r="AD584" s="54">
        <f t="shared" si="147"/>
        <v>0</v>
      </c>
      <c r="AE584" s="55"/>
      <c r="AF584" s="79">
        <f t="shared" si="142"/>
        <v>0</v>
      </c>
    </row>
    <row r="585" spans="1:32" hidden="1" x14ac:dyDescent="0.35">
      <c r="A585" s="47" t="str">
        <f>Start!C$9</f>
        <v>Niger (the)</v>
      </c>
      <c r="B585" s="48" t="str">
        <f>VLOOKUP(A585,list!B:C,2,FALSE)</f>
        <v>NER</v>
      </c>
      <c r="C585" s="78">
        <f t="shared" si="136"/>
        <v>45352</v>
      </c>
      <c r="D585" s="36" t="str">
        <f>IF(Start!$B$29="","",Start!$B$29)</f>
        <v/>
      </c>
      <c r="E585" s="36" t="str">
        <f>IFERROR(VLOOKUP(D585,Start!B$15:C$30,2,FALSE),"")</f>
        <v/>
      </c>
      <c r="F585" s="39">
        <f t="shared" si="138"/>
        <v>0</v>
      </c>
      <c r="G585" s="38"/>
      <c r="H585" s="50"/>
      <c r="I585" s="39">
        <f t="shared" si="139"/>
        <v>0</v>
      </c>
      <c r="J585" s="40"/>
      <c r="K585" s="41">
        <f t="shared" si="143"/>
        <v>0</v>
      </c>
      <c r="L585" s="41">
        <f t="shared" si="135"/>
        <v>0</v>
      </c>
      <c r="M585" s="50"/>
      <c r="N585" s="51">
        <f>SUMIFS('Shipments data'!G:G,'Shipments data'!E:E,'Supply Planning Data'!D585,'Shipments data'!A:A,'Supply Planning Data'!A585,'Shipments data'!O:O,'Supply Planning Data'!C585,'Shipments data'!F:F,"Shipped")</f>
        <v>0</v>
      </c>
      <c r="O585" s="52">
        <f>SUMIFS('Shipments data'!G:G,'Shipments data'!E:E,'Supply Planning Data'!D585,'Shipments data'!A:A,'Supply Planning Data'!A585,'Shipments data'!O:O,'Supply Planning Data'!C585,'Shipments data'!F:F,"Planned")</f>
        <v>0</v>
      </c>
      <c r="P585" s="51">
        <f>SUMIFS('Shipments data'!G:G,'Shipments data'!E:E,'Supply Planning Data'!D585,'Shipments data'!A:A,'Supply Planning Data'!A585,'Shipments data'!F:F,"Shipped",'Shipments data'!H:H,"&lt;"&amp;'Supply Planning Data'!C600,'Shipments data'!S:S,"&lt;"&amp;'Supply Planning Data'!C600)</f>
        <v>0</v>
      </c>
      <c r="Q585" s="51">
        <f t="shared" si="137"/>
        <v>0</v>
      </c>
      <c r="R585" s="51">
        <f t="shared" si="140"/>
        <v>0</v>
      </c>
      <c r="S585" s="53"/>
      <c r="T585" s="54">
        <f t="shared" si="144"/>
        <v>0</v>
      </c>
      <c r="U585" s="50"/>
      <c r="V585" s="40"/>
      <c r="W585" s="54">
        <f t="shared" si="145"/>
        <v>0</v>
      </c>
      <c r="X585" s="55"/>
      <c r="Y585" s="54">
        <f t="shared" si="141"/>
        <v>0</v>
      </c>
      <c r="Z585" s="53"/>
      <c r="AA585" s="54">
        <f t="shared" si="146"/>
        <v>0</v>
      </c>
      <c r="AB585" s="50"/>
      <c r="AC585" s="40"/>
      <c r="AD585" s="54">
        <f t="shared" si="147"/>
        <v>0</v>
      </c>
      <c r="AE585" s="55"/>
      <c r="AF585" s="79">
        <f t="shared" si="142"/>
        <v>0</v>
      </c>
    </row>
    <row r="586" spans="1:32" hidden="1" x14ac:dyDescent="0.35">
      <c r="A586" s="47" t="str">
        <f>Start!C$9</f>
        <v>Niger (the)</v>
      </c>
      <c r="B586" s="56" t="str">
        <f>VLOOKUP(A586,list!B:C,2,FALSE)</f>
        <v>NER</v>
      </c>
      <c r="C586" s="78">
        <f t="shared" si="136"/>
        <v>45352</v>
      </c>
      <c r="D586" s="36" t="str">
        <f>IF(Start!$B$30="","",Start!$B$30)</f>
        <v/>
      </c>
      <c r="E586" s="36" t="str">
        <f>IFERROR(VLOOKUP(D586,Start!B$15:C$30,2,FALSE),"")</f>
        <v/>
      </c>
      <c r="F586" s="39">
        <f t="shared" si="138"/>
        <v>0</v>
      </c>
      <c r="G586" s="38"/>
      <c r="H586" s="50"/>
      <c r="I586" s="39">
        <f t="shared" si="139"/>
        <v>0</v>
      </c>
      <c r="J586" s="40"/>
      <c r="K586" s="41">
        <f t="shared" si="143"/>
        <v>0</v>
      </c>
      <c r="L586" s="41">
        <f t="shared" si="135"/>
        <v>0</v>
      </c>
      <c r="M586" s="50"/>
      <c r="N586" s="51">
        <f>SUMIFS('Shipments data'!G:G,'Shipments data'!E:E,'Supply Planning Data'!D586,'Shipments data'!A:A,'Supply Planning Data'!A586,'Shipments data'!O:O,'Supply Planning Data'!C586,'Shipments data'!F:F,"Shipped")</f>
        <v>0</v>
      </c>
      <c r="O586" s="52">
        <f>SUMIFS('Shipments data'!G:G,'Shipments data'!E:E,'Supply Planning Data'!D586,'Shipments data'!A:A,'Supply Planning Data'!A586,'Shipments data'!O:O,'Supply Planning Data'!C586,'Shipments data'!F:F,"Planned")</f>
        <v>0</v>
      </c>
      <c r="P586" s="51">
        <f>SUMIFS('Shipments data'!G:G,'Shipments data'!E:E,'Supply Planning Data'!D586,'Shipments data'!A:A,'Supply Planning Data'!A586,'Shipments data'!F:F,"Shipped",'Shipments data'!H:H,"&lt;"&amp;'Supply Planning Data'!C601,'Shipments data'!S:S,"&lt;"&amp;'Supply Planning Data'!C601)</f>
        <v>0</v>
      </c>
      <c r="Q586" s="51">
        <f t="shared" si="137"/>
        <v>0</v>
      </c>
      <c r="R586" s="51">
        <f t="shared" si="140"/>
        <v>0</v>
      </c>
      <c r="S586" s="53"/>
      <c r="T586" s="54">
        <f t="shared" si="144"/>
        <v>0</v>
      </c>
      <c r="U586" s="50"/>
      <c r="V586" s="40"/>
      <c r="W586" s="54">
        <f t="shared" si="145"/>
        <v>0</v>
      </c>
      <c r="X586" s="55"/>
      <c r="Y586" s="54">
        <f t="shared" si="141"/>
        <v>0</v>
      </c>
      <c r="Z586" s="53"/>
      <c r="AA586" s="54">
        <f t="shared" si="146"/>
        <v>0</v>
      </c>
      <c r="AB586" s="50"/>
      <c r="AC586" s="40"/>
      <c r="AD586" s="54">
        <f t="shared" si="147"/>
        <v>0</v>
      </c>
      <c r="AE586" s="55"/>
      <c r="AF586" s="79">
        <f t="shared" si="142"/>
        <v>0</v>
      </c>
    </row>
    <row r="587" spans="1:32" x14ac:dyDescent="0.35">
      <c r="A587" s="58" t="str">
        <f>Start!C$9</f>
        <v>Niger (the)</v>
      </c>
      <c r="B587" s="59" t="str">
        <f>VLOOKUP(A587,list!B:C,2,FALSE)</f>
        <v>NER</v>
      </c>
      <c r="C587" s="60">
        <f t="shared" si="136"/>
        <v>45383</v>
      </c>
      <c r="D587" s="59" t="str">
        <f>IF(Start!$B$16="","",Start!$B$16)</f>
        <v>Pfizer</v>
      </c>
      <c r="E587" s="59" t="str">
        <f>IFERROR(VLOOKUP(D587,Start!B$15:C$30,2,FALSE),"")</f>
        <v>Yes</v>
      </c>
      <c r="F587" s="62">
        <f t="shared" si="138"/>
        <v>0</v>
      </c>
      <c r="G587" s="61">
        <v>411447.77789251006</v>
      </c>
      <c r="H587" s="61">
        <v>25681.6352243234</v>
      </c>
      <c r="I587" s="62">
        <f t="shared" si="139"/>
        <v>437129.41311683343</v>
      </c>
      <c r="J587" s="63"/>
      <c r="K587" s="64">
        <f t="shared" si="143"/>
        <v>0</v>
      </c>
      <c r="L587" s="64">
        <f t="shared" si="135"/>
        <v>437129.41311683343</v>
      </c>
      <c r="M587" s="61"/>
      <c r="N587" s="64">
        <f>SUMIFS('Shipments data'!G:G,'Shipments data'!E:E,'Supply Planning Data'!D587,'Shipments data'!A:A,'Supply Planning Data'!A587,'Shipments data'!O:O,'Supply Planning Data'!C587,'Shipments data'!F:F,"Shipped")</f>
        <v>0</v>
      </c>
      <c r="O587" s="65">
        <f>SUMIFS('Shipments data'!G:G,'Shipments data'!E:E,'Supply Planning Data'!D587,'Shipments data'!A:A,'Supply Planning Data'!A587,'Shipments data'!O:O,'Supply Planning Data'!C587,'Shipments data'!F:F,"Planned")</f>
        <v>0</v>
      </c>
      <c r="P587" s="64">
        <f>SUMIFS('Shipments data'!G:G,'Shipments data'!E:E,'Supply Planning Data'!D587,'Shipments data'!A:A,'Supply Planning Data'!A587,'Shipments data'!F:F,"Shipped",'Shipments data'!H:H,"&lt;"&amp;'Supply Planning Data'!C602,'Shipments data'!S:S,"&lt;"&amp;'Supply Planning Data'!C602)</f>
        <v>0</v>
      </c>
      <c r="Q587" s="64">
        <f t="shared" si="137"/>
        <v>0</v>
      </c>
      <c r="R587" s="64">
        <f t="shared" si="140"/>
        <v>0</v>
      </c>
      <c r="S587" s="66"/>
      <c r="T587" s="62">
        <f t="shared" si="144"/>
        <v>200000</v>
      </c>
      <c r="U587" s="61"/>
      <c r="V587" s="63"/>
      <c r="W587" s="62">
        <f t="shared" si="145"/>
        <v>0</v>
      </c>
      <c r="X587" s="67"/>
      <c r="Y587" s="62">
        <f t="shared" si="141"/>
        <v>200000</v>
      </c>
      <c r="Z587" s="66"/>
      <c r="AA587" s="62">
        <f t="shared" si="146"/>
        <v>200000</v>
      </c>
      <c r="AB587" s="61"/>
      <c r="AC587" s="63"/>
      <c r="AD587" s="62">
        <f t="shared" si="147"/>
        <v>0</v>
      </c>
      <c r="AE587" s="67"/>
      <c r="AF587" s="68">
        <f t="shared" si="142"/>
        <v>200000</v>
      </c>
    </row>
    <row r="588" spans="1:32" x14ac:dyDescent="0.35">
      <c r="A588" s="58" t="str">
        <f>Start!C$9</f>
        <v>Niger (the)</v>
      </c>
      <c r="B588" s="69" t="str">
        <f>VLOOKUP(A588,list!B:C,2,FALSE)</f>
        <v>NER</v>
      </c>
      <c r="C588" s="60">
        <f t="shared" si="136"/>
        <v>45383</v>
      </c>
      <c r="D588" s="69" t="str">
        <f>IF(Start!$B$17="","",Start!$B$17)</f>
        <v>Moderna</v>
      </c>
      <c r="E588" s="69" t="str">
        <f>IFERROR(VLOOKUP(D588,Start!B$15:C$30,2,FALSE),"")</f>
        <v>Yes</v>
      </c>
      <c r="F588" s="62">
        <f t="shared" si="138"/>
        <v>0</v>
      </c>
      <c r="G588" s="61">
        <v>493737.33347101184</v>
      </c>
      <c r="H588" s="61">
        <v>25713.1682610309</v>
      </c>
      <c r="I588" s="62">
        <f t="shared" si="139"/>
        <v>519450.50173204276</v>
      </c>
      <c r="J588" s="63"/>
      <c r="K588" s="64">
        <f t="shared" si="143"/>
        <v>0</v>
      </c>
      <c r="L588" s="64">
        <f t="shared" si="135"/>
        <v>519450.50173204276</v>
      </c>
      <c r="M588" s="71"/>
      <c r="N588" s="70">
        <f>SUMIFS('Shipments data'!G:G,'Shipments data'!E:E,'Supply Planning Data'!D588,'Shipments data'!A:A,'Supply Planning Data'!A588,'Shipments data'!O:O,'Supply Planning Data'!C588,'Shipments data'!F:F,"Shipped")</f>
        <v>0</v>
      </c>
      <c r="O588" s="72">
        <f>SUMIFS('Shipments data'!G:G,'Shipments data'!E:E,'Supply Planning Data'!D588,'Shipments data'!A:A,'Supply Planning Data'!A588,'Shipments data'!O:O,'Supply Planning Data'!C588,'Shipments data'!F:F,"Planned")</f>
        <v>0</v>
      </c>
      <c r="P588" s="70">
        <f>SUMIFS('Shipments data'!G:G,'Shipments data'!E:E,'Supply Planning Data'!D588,'Shipments data'!A:A,'Supply Planning Data'!A588,'Shipments data'!F:F,"Shipped",'Shipments data'!H:H,"&lt;"&amp;'Supply Planning Data'!C603,'Shipments data'!S:S,"&lt;"&amp;'Supply Planning Data'!C603)</f>
        <v>0</v>
      </c>
      <c r="Q588" s="70">
        <f t="shared" si="137"/>
        <v>0</v>
      </c>
      <c r="R588" s="70">
        <f t="shared" si="140"/>
        <v>0</v>
      </c>
      <c r="S588" s="53"/>
      <c r="T588" s="73">
        <f t="shared" si="144"/>
        <v>300000</v>
      </c>
      <c r="U588" s="71"/>
      <c r="V588" s="63"/>
      <c r="W588" s="73">
        <f t="shared" si="145"/>
        <v>0</v>
      </c>
      <c r="X588" s="74"/>
      <c r="Y588" s="73">
        <f t="shared" si="141"/>
        <v>300000</v>
      </c>
      <c r="Z588" s="53"/>
      <c r="AA588" s="73">
        <f t="shared" si="146"/>
        <v>300000</v>
      </c>
      <c r="AB588" s="71"/>
      <c r="AC588" s="63"/>
      <c r="AD588" s="73">
        <f t="shared" si="147"/>
        <v>0</v>
      </c>
      <c r="AE588" s="74"/>
      <c r="AF588" s="75">
        <f t="shared" si="142"/>
        <v>300000</v>
      </c>
    </row>
    <row r="589" spans="1:32" x14ac:dyDescent="0.35">
      <c r="A589" s="58" t="str">
        <f>Start!C$9</f>
        <v>Niger (the)</v>
      </c>
      <c r="B589" s="69" t="str">
        <f>VLOOKUP(A589,list!B:C,2,FALSE)</f>
        <v>NER</v>
      </c>
      <c r="C589" s="60">
        <f t="shared" si="136"/>
        <v>45383</v>
      </c>
      <c r="D589" s="59" t="str">
        <f>IF(Start!$B$18="","",Start!$B$18)</f>
        <v>AstraZeneca</v>
      </c>
      <c r="E589" s="59" t="str">
        <f>IFERROR(VLOOKUP(D589,Start!B$15:C$30,2,FALSE),"")</f>
        <v>Yes</v>
      </c>
      <c r="F589" s="62">
        <f t="shared" si="138"/>
        <v>0</v>
      </c>
      <c r="G589" s="61">
        <v>576026.88904951396</v>
      </c>
      <c r="H589" s="61">
        <v>25744.701297738298</v>
      </c>
      <c r="I589" s="62">
        <f t="shared" si="139"/>
        <v>601771.59034725232</v>
      </c>
      <c r="J589" s="63"/>
      <c r="K589" s="64">
        <f t="shared" si="143"/>
        <v>0</v>
      </c>
      <c r="L589" s="64">
        <f t="shared" si="135"/>
        <v>601771.59034725232</v>
      </c>
      <c r="M589" s="71"/>
      <c r="N589" s="70">
        <f>SUMIFS('Shipments data'!G:G,'Shipments data'!E:E,'Supply Planning Data'!D589,'Shipments data'!A:A,'Supply Planning Data'!A589,'Shipments data'!O:O,'Supply Planning Data'!C589,'Shipments data'!F:F,"Shipped")</f>
        <v>0</v>
      </c>
      <c r="O589" s="72">
        <f>SUMIFS('Shipments data'!G:G,'Shipments data'!E:E,'Supply Planning Data'!D589,'Shipments data'!A:A,'Supply Planning Data'!A589,'Shipments data'!O:O,'Supply Planning Data'!C589,'Shipments data'!F:F,"Planned")</f>
        <v>0</v>
      </c>
      <c r="P589" s="70">
        <f>SUMIFS('Shipments data'!G:G,'Shipments data'!E:E,'Supply Planning Data'!D589,'Shipments data'!A:A,'Supply Planning Data'!A589,'Shipments data'!F:F,"Shipped",'Shipments data'!H:H,"&lt;"&amp;'Supply Planning Data'!C604,'Shipments data'!S:S,"&lt;"&amp;'Supply Planning Data'!C604)</f>
        <v>631600</v>
      </c>
      <c r="Q589" s="70">
        <f t="shared" si="137"/>
        <v>0</v>
      </c>
      <c r="R589" s="70">
        <f t="shared" si="140"/>
        <v>0</v>
      </c>
      <c r="S589" s="53"/>
      <c r="T589" s="73">
        <f t="shared" si="144"/>
        <v>400000</v>
      </c>
      <c r="U589" s="71"/>
      <c r="V589" s="63"/>
      <c r="W589" s="73">
        <f t="shared" si="145"/>
        <v>0</v>
      </c>
      <c r="X589" s="74"/>
      <c r="Y589" s="73">
        <f t="shared" si="141"/>
        <v>400000</v>
      </c>
      <c r="Z589" s="53"/>
      <c r="AA589" s="73">
        <f t="shared" si="146"/>
        <v>400000</v>
      </c>
      <c r="AB589" s="71"/>
      <c r="AC589" s="63"/>
      <c r="AD589" s="73">
        <f t="shared" si="147"/>
        <v>0</v>
      </c>
      <c r="AE589" s="74"/>
      <c r="AF589" s="75">
        <f t="shared" si="142"/>
        <v>400000</v>
      </c>
    </row>
    <row r="590" spans="1:32" x14ac:dyDescent="0.35">
      <c r="A590" s="58" t="str">
        <f>Start!C$9</f>
        <v>Niger (the)</v>
      </c>
      <c r="B590" s="69" t="str">
        <f>VLOOKUP(A590,list!B:C,2,FALSE)</f>
        <v>NER</v>
      </c>
      <c r="C590" s="60">
        <f t="shared" si="136"/>
        <v>45383</v>
      </c>
      <c r="D590" s="69" t="str">
        <f>IF(Start!$B$19="","",Start!$B$19)</f>
        <v>J&amp;J</v>
      </c>
      <c r="E590" s="69" t="str">
        <f>IFERROR(VLOOKUP(D590,Start!B$15:C$30,2,FALSE),"")</f>
        <v>Yes</v>
      </c>
      <c r="F590" s="62">
        <f t="shared" si="138"/>
        <v>0</v>
      </c>
      <c r="G590" s="61">
        <v>576026.88904951396</v>
      </c>
      <c r="H590" s="61">
        <v>25776.234334445799</v>
      </c>
      <c r="I590" s="62">
        <f t="shared" si="139"/>
        <v>601803.12338395976</v>
      </c>
      <c r="J590" s="63"/>
      <c r="K590" s="64">
        <f t="shared" si="143"/>
        <v>0</v>
      </c>
      <c r="L590" s="64">
        <f t="shared" si="135"/>
        <v>601803.12338395976</v>
      </c>
      <c r="M590" s="71"/>
      <c r="N590" s="70">
        <f>SUMIFS('Shipments data'!G:G,'Shipments data'!E:E,'Supply Planning Data'!D590,'Shipments data'!A:A,'Supply Planning Data'!A590,'Shipments data'!O:O,'Supply Planning Data'!C590,'Shipments data'!F:F,"Shipped")</f>
        <v>0</v>
      </c>
      <c r="O590" s="72">
        <f>SUMIFS('Shipments data'!G:G,'Shipments data'!E:E,'Supply Planning Data'!D590,'Shipments data'!A:A,'Supply Planning Data'!A590,'Shipments data'!O:O,'Supply Planning Data'!C590,'Shipments data'!F:F,"Planned")</f>
        <v>0</v>
      </c>
      <c r="P590" s="70">
        <f>SUMIFS('Shipments data'!G:G,'Shipments data'!E:E,'Supply Planning Data'!D590,'Shipments data'!A:A,'Supply Planning Data'!A590,'Shipments data'!F:F,"Shipped",'Shipments data'!H:H,"&lt;"&amp;'Supply Planning Data'!C605,'Shipments data'!S:S,"&lt;"&amp;'Supply Planning Data'!C605)</f>
        <v>302400</v>
      </c>
      <c r="Q590" s="70">
        <f t="shared" si="137"/>
        <v>0</v>
      </c>
      <c r="R590" s="70">
        <f t="shared" si="140"/>
        <v>0</v>
      </c>
      <c r="S590" s="53"/>
      <c r="T590" s="73">
        <f t="shared" si="144"/>
        <v>400000</v>
      </c>
      <c r="U590" s="71"/>
      <c r="V590" s="63"/>
      <c r="W590" s="73">
        <f t="shared" si="145"/>
        <v>0</v>
      </c>
      <c r="X590" s="74"/>
      <c r="Y590" s="73">
        <f t="shared" si="141"/>
        <v>400000</v>
      </c>
      <c r="Z590" s="53"/>
      <c r="AA590" s="73">
        <f t="shared" si="146"/>
        <v>400000</v>
      </c>
      <c r="AB590" s="71"/>
      <c r="AC590" s="63"/>
      <c r="AD590" s="73">
        <f t="shared" si="147"/>
        <v>0</v>
      </c>
      <c r="AE590" s="74"/>
      <c r="AF590" s="75">
        <f t="shared" si="142"/>
        <v>400000</v>
      </c>
    </row>
    <row r="591" spans="1:32" x14ac:dyDescent="0.35">
      <c r="A591" s="58" t="str">
        <f>Start!C$9</f>
        <v>Niger (the)</v>
      </c>
      <c r="B591" s="69" t="str">
        <f>VLOOKUP(A591,list!B:C,2,FALSE)</f>
        <v>NER</v>
      </c>
      <c r="C591" s="60">
        <f t="shared" si="136"/>
        <v>45383</v>
      </c>
      <c r="D591" s="59" t="str">
        <f>IF(Start!$B$20="","",Start!$B$20)</f>
        <v>Sinopharm</v>
      </c>
      <c r="E591" s="59" t="str">
        <f>IFERROR(VLOOKUP(D591,Start!B$15:C$30,2,FALSE),"")</f>
        <v>Yes</v>
      </c>
      <c r="F591" s="62">
        <f t="shared" si="138"/>
        <v>0</v>
      </c>
      <c r="G591" s="61">
        <v>576026.88904951396</v>
      </c>
      <c r="H591" s="61">
        <v>25807.767371153201</v>
      </c>
      <c r="I591" s="62">
        <f t="shared" si="139"/>
        <v>601834.65642066719</v>
      </c>
      <c r="J591" s="63"/>
      <c r="K591" s="64">
        <f t="shared" si="143"/>
        <v>0</v>
      </c>
      <c r="L591" s="64">
        <f t="shared" si="135"/>
        <v>601834.65642066719</v>
      </c>
      <c r="M591" s="71"/>
      <c r="N591" s="70">
        <f>SUMIFS('Shipments data'!G:G,'Shipments data'!E:E,'Supply Planning Data'!D591,'Shipments data'!A:A,'Supply Planning Data'!A591,'Shipments data'!O:O,'Supply Planning Data'!C591,'Shipments data'!F:F,"Shipped")</f>
        <v>0</v>
      </c>
      <c r="O591" s="72">
        <f>SUMIFS('Shipments data'!G:G,'Shipments data'!E:E,'Supply Planning Data'!D591,'Shipments data'!A:A,'Supply Planning Data'!A591,'Shipments data'!O:O,'Supply Planning Data'!C591,'Shipments data'!F:F,"Planned")</f>
        <v>0</v>
      </c>
      <c r="P591" s="70">
        <f>SUMIFS('Shipments data'!G:G,'Shipments data'!E:E,'Supply Planning Data'!D591,'Shipments data'!A:A,'Supply Planning Data'!A591,'Shipments data'!F:F,"Shipped",'Shipments data'!H:H,"&lt;"&amp;'Supply Planning Data'!C606,'Shipments data'!S:S,"&lt;"&amp;'Supply Planning Data'!C606)</f>
        <v>512402</v>
      </c>
      <c r="Q591" s="70">
        <f t="shared" si="137"/>
        <v>0</v>
      </c>
      <c r="R591" s="70">
        <f t="shared" si="140"/>
        <v>0</v>
      </c>
      <c r="S591" s="53"/>
      <c r="T591" s="73">
        <f t="shared" si="144"/>
        <v>400000</v>
      </c>
      <c r="U591" s="71"/>
      <c r="V591" s="63"/>
      <c r="W591" s="73">
        <f t="shared" si="145"/>
        <v>0</v>
      </c>
      <c r="X591" s="74"/>
      <c r="Y591" s="73">
        <f t="shared" si="141"/>
        <v>400000</v>
      </c>
      <c r="Z591" s="53"/>
      <c r="AA591" s="73">
        <f t="shared" si="146"/>
        <v>400000</v>
      </c>
      <c r="AB591" s="71"/>
      <c r="AC591" s="63"/>
      <c r="AD591" s="73">
        <f t="shared" si="147"/>
        <v>0</v>
      </c>
      <c r="AE591" s="74"/>
      <c r="AF591" s="75">
        <f t="shared" si="142"/>
        <v>400000</v>
      </c>
    </row>
    <row r="592" spans="1:32" x14ac:dyDescent="0.35">
      <c r="A592" s="58" t="str">
        <f>Start!C$9</f>
        <v>Niger (the)</v>
      </c>
      <c r="B592" s="69" t="str">
        <f>VLOOKUP(A592,list!B:C,2,FALSE)</f>
        <v>NER</v>
      </c>
      <c r="C592" s="60">
        <f t="shared" si="136"/>
        <v>45383</v>
      </c>
      <c r="D592" s="69" t="str">
        <f>IF(Start!$B$21="","",Start!$B$21)</f>
        <v>Sinovac</v>
      </c>
      <c r="E592" s="69" t="str">
        <f>IFERROR(VLOOKUP(D592,Start!B$15:C$30,2,FALSE),"")</f>
        <v>Yes</v>
      </c>
      <c r="F592" s="62">
        <f t="shared" si="138"/>
        <v>0</v>
      </c>
      <c r="G592" s="61">
        <v>576026.88904951396</v>
      </c>
      <c r="H592" s="61">
        <v>25839.300407860701</v>
      </c>
      <c r="I592" s="62">
        <f t="shared" si="139"/>
        <v>601866.18945737462</v>
      </c>
      <c r="J592" s="63"/>
      <c r="K592" s="64">
        <f t="shared" si="143"/>
        <v>0</v>
      </c>
      <c r="L592" s="64">
        <f t="shared" si="135"/>
        <v>601866.18945737462</v>
      </c>
      <c r="M592" s="71"/>
      <c r="N592" s="70">
        <f>SUMIFS('Shipments data'!G:G,'Shipments data'!E:E,'Supply Planning Data'!D592,'Shipments data'!A:A,'Supply Planning Data'!A592,'Shipments data'!O:O,'Supply Planning Data'!C592,'Shipments data'!F:F,"Shipped")</f>
        <v>0</v>
      </c>
      <c r="O592" s="72">
        <f>SUMIFS('Shipments data'!G:G,'Shipments data'!E:E,'Supply Planning Data'!D592,'Shipments data'!A:A,'Supply Planning Data'!A592,'Shipments data'!O:O,'Supply Planning Data'!C592,'Shipments data'!F:F,"Planned")</f>
        <v>0</v>
      </c>
      <c r="P592" s="70">
        <f>SUMIFS('Shipments data'!G:G,'Shipments data'!E:E,'Supply Planning Data'!D592,'Shipments data'!A:A,'Supply Planning Data'!A592,'Shipments data'!F:F,"Shipped",'Shipments data'!H:H,"&lt;"&amp;'Supply Planning Data'!C607,'Shipments data'!S:S,"&lt;"&amp;'Supply Planning Data'!C607)</f>
        <v>0</v>
      </c>
      <c r="Q592" s="70">
        <f t="shared" si="137"/>
        <v>0</v>
      </c>
      <c r="R592" s="70">
        <f t="shared" si="140"/>
        <v>0</v>
      </c>
      <c r="S592" s="53"/>
      <c r="T592" s="73">
        <f t="shared" si="144"/>
        <v>400000</v>
      </c>
      <c r="U592" s="71"/>
      <c r="V592" s="63"/>
      <c r="W592" s="73">
        <f t="shared" si="145"/>
        <v>0</v>
      </c>
      <c r="X592" s="74"/>
      <c r="Y592" s="73">
        <f t="shared" si="141"/>
        <v>400000</v>
      </c>
      <c r="Z592" s="53"/>
      <c r="AA592" s="73">
        <f t="shared" si="146"/>
        <v>400000</v>
      </c>
      <c r="AB592" s="71"/>
      <c r="AC592" s="63"/>
      <c r="AD592" s="73">
        <f t="shared" si="147"/>
        <v>0</v>
      </c>
      <c r="AE592" s="74"/>
      <c r="AF592" s="75">
        <f t="shared" si="142"/>
        <v>400000</v>
      </c>
    </row>
    <row r="593" spans="1:32" x14ac:dyDescent="0.35">
      <c r="A593" s="58" t="str">
        <f>Start!C$9</f>
        <v>Niger (the)</v>
      </c>
      <c r="B593" s="69" t="str">
        <f>VLOOKUP(A593,list!B:C,2,FALSE)</f>
        <v>NER</v>
      </c>
      <c r="C593" s="60">
        <f t="shared" si="136"/>
        <v>45383</v>
      </c>
      <c r="D593" s="59" t="str">
        <f>IF(Start!$B$22="","",Start!$B$22)</f>
        <v>Sputnik V</v>
      </c>
      <c r="E593" s="59" t="str">
        <f>IFERROR(VLOOKUP(D593,Start!B$15:C$30,2,FALSE),"")</f>
        <v>Yes</v>
      </c>
      <c r="F593" s="62">
        <f t="shared" si="138"/>
        <v>0</v>
      </c>
      <c r="G593" s="61">
        <v>576026.88904951396</v>
      </c>
      <c r="H593" s="61">
        <v>25870.833444568099</v>
      </c>
      <c r="I593" s="62">
        <f t="shared" si="139"/>
        <v>601897.72249408206</v>
      </c>
      <c r="J593" s="63"/>
      <c r="K593" s="64">
        <f t="shared" si="143"/>
        <v>0</v>
      </c>
      <c r="L593" s="64">
        <f t="shared" si="135"/>
        <v>601897.72249408206</v>
      </c>
      <c r="M593" s="71"/>
      <c r="N593" s="70">
        <f>SUMIFS('Shipments data'!G:G,'Shipments data'!E:E,'Supply Planning Data'!D593,'Shipments data'!A:A,'Supply Planning Data'!A593,'Shipments data'!O:O,'Supply Planning Data'!C593,'Shipments data'!F:F,"Shipped")</f>
        <v>0</v>
      </c>
      <c r="O593" s="72">
        <f>SUMIFS('Shipments data'!G:G,'Shipments data'!E:E,'Supply Planning Data'!D593,'Shipments data'!A:A,'Supply Planning Data'!A593,'Shipments data'!O:O,'Supply Planning Data'!C593,'Shipments data'!F:F,"Planned")</f>
        <v>0</v>
      </c>
      <c r="P593" s="70">
        <f>SUMIFS('Shipments data'!G:G,'Shipments data'!E:E,'Supply Planning Data'!D593,'Shipments data'!A:A,'Supply Planning Data'!A593,'Shipments data'!F:F,"Shipped",'Shipments data'!H:H,"&lt;"&amp;'Supply Planning Data'!C608,'Shipments data'!S:S,"&lt;"&amp;'Supply Planning Data'!C608)</f>
        <v>0</v>
      </c>
      <c r="Q593" s="70">
        <f t="shared" si="137"/>
        <v>0</v>
      </c>
      <c r="R593" s="70">
        <f t="shared" si="140"/>
        <v>0</v>
      </c>
      <c r="S593" s="53"/>
      <c r="T593" s="73">
        <f t="shared" si="144"/>
        <v>400000</v>
      </c>
      <c r="U593" s="71"/>
      <c r="V593" s="63"/>
      <c r="W593" s="73">
        <f t="shared" si="145"/>
        <v>0</v>
      </c>
      <c r="X593" s="74"/>
      <c r="Y593" s="73">
        <f t="shared" si="141"/>
        <v>400000</v>
      </c>
      <c r="Z593" s="53"/>
      <c r="AA593" s="73">
        <f t="shared" si="146"/>
        <v>400000</v>
      </c>
      <c r="AB593" s="71"/>
      <c r="AC593" s="63"/>
      <c r="AD593" s="73">
        <f t="shared" si="147"/>
        <v>0</v>
      </c>
      <c r="AE593" s="74"/>
      <c r="AF593" s="75">
        <f t="shared" si="142"/>
        <v>400000</v>
      </c>
    </row>
    <row r="594" spans="1:32" x14ac:dyDescent="0.35">
      <c r="A594" s="58" t="str">
        <f>Start!C$9</f>
        <v>Niger (the)</v>
      </c>
      <c r="B594" s="69" t="str">
        <f>VLOOKUP(A594,list!B:C,2,FALSE)</f>
        <v>NER</v>
      </c>
      <c r="C594" s="60">
        <f t="shared" si="136"/>
        <v>45383</v>
      </c>
      <c r="D594" s="69" t="str">
        <f>IF(Start!$B$23="","",Start!$B$23)</f>
        <v>Sputnik Light</v>
      </c>
      <c r="E594" s="69" t="str">
        <f>IFERROR(VLOOKUP(D594,Start!B$15:C$30,2,FALSE),"")</f>
        <v>Yes</v>
      </c>
      <c r="F594" s="62">
        <f t="shared" si="138"/>
        <v>0</v>
      </c>
      <c r="G594" s="61">
        <v>576026.88904951396</v>
      </c>
      <c r="H594" s="61">
        <v>25902.3664812756</v>
      </c>
      <c r="I594" s="62">
        <f t="shared" si="139"/>
        <v>601929.25553078961</v>
      </c>
      <c r="J594" s="63"/>
      <c r="K594" s="64">
        <f t="shared" si="143"/>
        <v>0</v>
      </c>
      <c r="L594" s="64">
        <f t="shared" ref="L594:L657" si="148">SUM(I594,K594)</f>
        <v>601929.25553078961</v>
      </c>
      <c r="M594" s="71"/>
      <c r="N594" s="70">
        <f>SUMIFS('Shipments data'!G:G,'Shipments data'!E:E,'Supply Planning Data'!D594,'Shipments data'!A:A,'Supply Planning Data'!A594,'Shipments data'!O:O,'Supply Planning Data'!C594,'Shipments data'!F:F,"Shipped")</f>
        <v>0</v>
      </c>
      <c r="O594" s="72">
        <f>SUMIFS('Shipments data'!G:G,'Shipments data'!E:E,'Supply Planning Data'!D594,'Shipments data'!A:A,'Supply Planning Data'!A594,'Shipments data'!O:O,'Supply Planning Data'!C594,'Shipments data'!F:F,"Planned")</f>
        <v>0</v>
      </c>
      <c r="P594" s="70">
        <f>SUMIFS('Shipments data'!G:G,'Shipments data'!E:E,'Supply Planning Data'!D594,'Shipments data'!A:A,'Supply Planning Data'!A594,'Shipments data'!F:F,"Shipped",'Shipments data'!H:H,"&lt;"&amp;'Supply Planning Data'!C609,'Shipments data'!S:S,"&lt;"&amp;'Supply Planning Data'!C609)</f>
        <v>0</v>
      </c>
      <c r="Q594" s="70">
        <f t="shared" si="137"/>
        <v>0</v>
      </c>
      <c r="R594" s="70">
        <f t="shared" si="140"/>
        <v>0</v>
      </c>
      <c r="S594" s="53"/>
      <c r="T594" s="73">
        <f t="shared" si="144"/>
        <v>400000</v>
      </c>
      <c r="U594" s="71"/>
      <c r="V594" s="63"/>
      <c r="W594" s="73">
        <f t="shared" si="145"/>
        <v>0</v>
      </c>
      <c r="X594" s="74"/>
      <c r="Y594" s="73">
        <f t="shared" si="141"/>
        <v>400000</v>
      </c>
      <c r="Z594" s="53"/>
      <c r="AA594" s="73">
        <f t="shared" si="146"/>
        <v>400000</v>
      </c>
      <c r="AB594" s="71"/>
      <c r="AC594" s="63"/>
      <c r="AD594" s="73">
        <f t="shared" si="147"/>
        <v>0</v>
      </c>
      <c r="AE594" s="74"/>
      <c r="AF594" s="75">
        <f t="shared" si="142"/>
        <v>400000</v>
      </c>
    </row>
    <row r="595" spans="1:32" hidden="1" x14ac:dyDescent="0.35">
      <c r="A595" s="58" t="str">
        <f>Start!C$9</f>
        <v>Niger (the)</v>
      </c>
      <c r="B595" s="69" t="str">
        <f>VLOOKUP(A595,list!B:C,2,FALSE)</f>
        <v>NER</v>
      </c>
      <c r="C595" s="60">
        <f t="shared" si="136"/>
        <v>45383</v>
      </c>
      <c r="D595" s="59" t="str">
        <f>IF(Start!$B$24="","",Start!$B$24)</f>
        <v/>
      </c>
      <c r="E595" s="59" t="str">
        <f>IFERROR(VLOOKUP(D595,Start!B$15:C$30,2,FALSE),"")</f>
        <v/>
      </c>
      <c r="F595" s="62">
        <f t="shared" si="138"/>
        <v>0</v>
      </c>
      <c r="G595" s="61"/>
      <c r="H595" s="61"/>
      <c r="I595" s="62">
        <f t="shared" si="139"/>
        <v>0</v>
      </c>
      <c r="J595" s="63"/>
      <c r="K595" s="64">
        <f t="shared" si="143"/>
        <v>0</v>
      </c>
      <c r="L595" s="64">
        <f t="shared" si="148"/>
        <v>0</v>
      </c>
      <c r="M595" s="71"/>
      <c r="N595" s="70">
        <f>SUMIFS('Shipments data'!G:G,'Shipments data'!E:E,'Supply Planning Data'!D595,'Shipments data'!A:A,'Supply Planning Data'!A595,'Shipments data'!O:O,'Supply Planning Data'!C595,'Shipments data'!F:F,"Shipped")</f>
        <v>0</v>
      </c>
      <c r="O595" s="72">
        <f>SUMIFS('Shipments data'!G:G,'Shipments data'!E:E,'Supply Planning Data'!D595,'Shipments data'!A:A,'Supply Planning Data'!A595,'Shipments data'!O:O,'Supply Planning Data'!C595,'Shipments data'!F:F,"Planned")</f>
        <v>0</v>
      </c>
      <c r="P595" s="70">
        <f>SUMIFS('Shipments data'!G:G,'Shipments data'!E:E,'Supply Planning Data'!D595,'Shipments data'!A:A,'Supply Planning Data'!A595,'Shipments data'!F:F,"Shipped",'Shipments data'!H:H,"&lt;"&amp;'Supply Planning Data'!C610,'Shipments data'!S:S,"&lt;"&amp;'Supply Planning Data'!C610)</f>
        <v>0</v>
      </c>
      <c r="Q595" s="70">
        <f t="shared" si="137"/>
        <v>0</v>
      </c>
      <c r="R595" s="70">
        <f t="shared" si="140"/>
        <v>0</v>
      </c>
      <c r="S595" s="53"/>
      <c r="T595" s="73">
        <f t="shared" si="144"/>
        <v>0</v>
      </c>
      <c r="U595" s="71"/>
      <c r="V595" s="63"/>
      <c r="W595" s="73">
        <f t="shared" si="145"/>
        <v>0</v>
      </c>
      <c r="X595" s="74"/>
      <c r="Y595" s="73">
        <f t="shared" si="141"/>
        <v>0</v>
      </c>
      <c r="Z595" s="53"/>
      <c r="AA595" s="73">
        <f t="shared" si="146"/>
        <v>0</v>
      </c>
      <c r="AB595" s="71"/>
      <c r="AC595" s="63"/>
      <c r="AD595" s="73">
        <f t="shared" si="147"/>
        <v>0</v>
      </c>
      <c r="AE595" s="74"/>
      <c r="AF595" s="75">
        <f t="shared" si="142"/>
        <v>0</v>
      </c>
    </row>
    <row r="596" spans="1:32" hidden="1" x14ac:dyDescent="0.35">
      <c r="A596" s="58" t="str">
        <f>Start!C$9</f>
        <v>Niger (the)</v>
      </c>
      <c r="B596" s="69" t="str">
        <f>VLOOKUP(A596,list!B:C,2,FALSE)</f>
        <v>NER</v>
      </c>
      <c r="C596" s="60">
        <f t="shared" si="136"/>
        <v>45383</v>
      </c>
      <c r="D596" s="69" t="str">
        <f>IF(Start!$B$25="","",Start!$B$25)</f>
        <v/>
      </c>
      <c r="E596" s="69" t="str">
        <f>IFERROR(VLOOKUP(D596,Start!B$15:C$30,2,FALSE),"")</f>
        <v/>
      </c>
      <c r="F596" s="62">
        <f t="shared" si="138"/>
        <v>0</v>
      </c>
      <c r="G596" s="61"/>
      <c r="H596" s="61"/>
      <c r="I596" s="62">
        <f t="shared" si="139"/>
        <v>0</v>
      </c>
      <c r="J596" s="63"/>
      <c r="K596" s="64">
        <f t="shared" si="143"/>
        <v>0</v>
      </c>
      <c r="L596" s="64">
        <f t="shared" si="148"/>
        <v>0</v>
      </c>
      <c r="M596" s="71"/>
      <c r="N596" s="70">
        <f>SUMIFS('Shipments data'!G:G,'Shipments data'!E:E,'Supply Planning Data'!D596,'Shipments data'!A:A,'Supply Planning Data'!A596,'Shipments data'!O:O,'Supply Planning Data'!C596,'Shipments data'!F:F,"Shipped")</f>
        <v>0</v>
      </c>
      <c r="O596" s="72">
        <f>SUMIFS('Shipments data'!G:G,'Shipments data'!E:E,'Supply Planning Data'!D596,'Shipments data'!A:A,'Supply Planning Data'!A596,'Shipments data'!O:O,'Supply Planning Data'!C596,'Shipments data'!F:F,"Planned")</f>
        <v>0</v>
      </c>
      <c r="P596" s="70">
        <f>SUMIFS('Shipments data'!G:G,'Shipments data'!E:E,'Supply Planning Data'!D596,'Shipments data'!A:A,'Supply Planning Data'!A596,'Shipments data'!F:F,"Shipped",'Shipments data'!H:H,"&lt;"&amp;'Supply Planning Data'!C611,'Shipments data'!S:S,"&lt;"&amp;'Supply Planning Data'!C611)</f>
        <v>0</v>
      </c>
      <c r="Q596" s="70">
        <f t="shared" si="137"/>
        <v>0</v>
      </c>
      <c r="R596" s="70">
        <f t="shared" si="140"/>
        <v>0</v>
      </c>
      <c r="S596" s="53"/>
      <c r="T596" s="73">
        <f t="shared" si="144"/>
        <v>0</v>
      </c>
      <c r="U596" s="71"/>
      <c r="V596" s="63"/>
      <c r="W596" s="73">
        <f t="shared" si="145"/>
        <v>0</v>
      </c>
      <c r="X596" s="74"/>
      <c r="Y596" s="73">
        <f t="shared" si="141"/>
        <v>0</v>
      </c>
      <c r="Z596" s="53"/>
      <c r="AA596" s="73">
        <f t="shared" si="146"/>
        <v>0</v>
      </c>
      <c r="AB596" s="71"/>
      <c r="AC596" s="63"/>
      <c r="AD596" s="73">
        <f t="shared" si="147"/>
        <v>0</v>
      </c>
      <c r="AE596" s="74"/>
      <c r="AF596" s="75">
        <f t="shared" si="142"/>
        <v>0</v>
      </c>
    </row>
    <row r="597" spans="1:32" hidden="1" x14ac:dyDescent="0.35">
      <c r="A597" s="58" t="str">
        <f>Start!C$9</f>
        <v>Niger (the)</v>
      </c>
      <c r="B597" s="69" t="str">
        <f>VLOOKUP(A597,list!B:C,2,FALSE)</f>
        <v>NER</v>
      </c>
      <c r="C597" s="60">
        <f t="shared" si="136"/>
        <v>45383</v>
      </c>
      <c r="D597" s="59" t="str">
        <f>IF(Start!$B$26="","",Start!$B$26)</f>
        <v/>
      </c>
      <c r="E597" s="59" t="str">
        <f>IFERROR(VLOOKUP(D597,Start!B$15:C$30,2,FALSE),"")</f>
        <v/>
      </c>
      <c r="F597" s="62">
        <f t="shared" si="138"/>
        <v>0</v>
      </c>
      <c r="G597" s="61"/>
      <c r="H597" s="61"/>
      <c r="I597" s="62">
        <f t="shared" si="139"/>
        <v>0</v>
      </c>
      <c r="J597" s="63"/>
      <c r="K597" s="64">
        <f t="shared" si="143"/>
        <v>0</v>
      </c>
      <c r="L597" s="64">
        <f t="shared" si="148"/>
        <v>0</v>
      </c>
      <c r="M597" s="71"/>
      <c r="N597" s="70">
        <f>SUMIFS('Shipments data'!G:G,'Shipments data'!E:E,'Supply Planning Data'!D597,'Shipments data'!A:A,'Supply Planning Data'!A597,'Shipments data'!O:O,'Supply Planning Data'!C597,'Shipments data'!F:F,"Shipped")</f>
        <v>0</v>
      </c>
      <c r="O597" s="72">
        <f>SUMIFS('Shipments data'!G:G,'Shipments data'!E:E,'Supply Planning Data'!D597,'Shipments data'!A:A,'Supply Planning Data'!A597,'Shipments data'!O:O,'Supply Planning Data'!C597,'Shipments data'!F:F,"Planned")</f>
        <v>0</v>
      </c>
      <c r="P597" s="70">
        <f>SUMIFS('Shipments data'!G:G,'Shipments data'!E:E,'Supply Planning Data'!D597,'Shipments data'!A:A,'Supply Planning Data'!A597,'Shipments data'!F:F,"Shipped",'Shipments data'!H:H,"&lt;"&amp;'Supply Planning Data'!C612,'Shipments data'!S:S,"&lt;"&amp;'Supply Planning Data'!C612)</f>
        <v>0</v>
      </c>
      <c r="Q597" s="70">
        <f t="shared" si="137"/>
        <v>0</v>
      </c>
      <c r="R597" s="70">
        <f t="shared" si="140"/>
        <v>0</v>
      </c>
      <c r="S597" s="53"/>
      <c r="T597" s="73">
        <f t="shared" si="144"/>
        <v>0</v>
      </c>
      <c r="U597" s="71"/>
      <c r="V597" s="63"/>
      <c r="W597" s="73">
        <f t="shared" si="145"/>
        <v>0</v>
      </c>
      <c r="X597" s="74"/>
      <c r="Y597" s="73">
        <f t="shared" si="141"/>
        <v>0</v>
      </c>
      <c r="Z597" s="53"/>
      <c r="AA597" s="73">
        <f t="shared" si="146"/>
        <v>0</v>
      </c>
      <c r="AB597" s="71"/>
      <c r="AC597" s="63"/>
      <c r="AD597" s="73">
        <f t="shared" si="147"/>
        <v>0</v>
      </c>
      <c r="AE597" s="74"/>
      <c r="AF597" s="75">
        <f t="shared" si="142"/>
        <v>0</v>
      </c>
    </row>
    <row r="598" spans="1:32" hidden="1" x14ac:dyDescent="0.35">
      <c r="A598" s="58" t="str">
        <f>Start!C$9</f>
        <v>Niger (the)</v>
      </c>
      <c r="B598" s="69" t="str">
        <f>VLOOKUP(A598,list!B:C,2,FALSE)</f>
        <v>NER</v>
      </c>
      <c r="C598" s="60">
        <f t="shared" si="136"/>
        <v>45383</v>
      </c>
      <c r="D598" s="69" t="str">
        <f>IF(Start!$B$27="","",Start!$B$27)</f>
        <v/>
      </c>
      <c r="E598" s="69" t="str">
        <f>IFERROR(VLOOKUP(D598,Start!B$15:C$30,2,FALSE),"")</f>
        <v/>
      </c>
      <c r="F598" s="62">
        <f t="shared" si="138"/>
        <v>0</v>
      </c>
      <c r="G598" s="61"/>
      <c r="H598" s="61"/>
      <c r="I598" s="62">
        <f t="shared" si="139"/>
        <v>0</v>
      </c>
      <c r="J598" s="63"/>
      <c r="K598" s="64">
        <f t="shared" si="143"/>
        <v>0</v>
      </c>
      <c r="L598" s="64">
        <f t="shared" si="148"/>
        <v>0</v>
      </c>
      <c r="M598" s="71"/>
      <c r="N598" s="70">
        <f>SUMIFS('Shipments data'!G:G,'Shipments data'!E:E,'Supply Planning Data'!D598,'Shipments data'!A:A,'Supply Planning Data'!A598,'Shipments data'!O:O,'Supply Planning Data'!C598,'Shipments data'!F:F,"Shipped")</f>
        <v>0</v>
      </c>
      <c r="O598" s="72">
        <f>SUMIFS('Shipments data'!G:G,'Shipments data'!E:E,'Supply Planning Data'!D598,'Shipments data'!A:A,'Supply Planning Data'!A598,'Shipments data'!O:O,'Supply Planning Data'!C598,'Shipments data'!F:F,"Planned")</f>
        <v>0</v>
      </c>
      <c r="P598" s="70">
        <f>SUMIFS('Shipments data'!G:G,'Shipments data'!E:E,'Supply Planning Data'!D598,'Shipments data'!A:A,'Supply Planning Data'!A598,'Shipments data'!F:F,"Shipped",'Shipments data'!H:H,"&lt;"&amp;'Supply Planning Data'!C613,'Shipments data'!S:S,"&lt;"&amp;'Supply Planning Data'!C613)</f>
        <v>0</v>
      </c>
      <c r="Q598" s="70">
        <f t="shared" si="137"/>
        <v>0</v>
      </c>
      <c r="R598" s="70">
        <f t="shared" si="140"/>
        <v>0</v>
      </c>
      <c r="S598" s="53"/>
      <c r="T598" s="73">
        <f t="shared" si="144"/>
        <v>0</v>
      </c>
      <c r="U598" s="71"/>
      <c r="V598" s="63"/>
      <c r="W598" s="73">
        <f t="shared" si="145"/>
        <v>0</v>
      </c>
      <c r="X598" s="74"/>
      <c r="Y598" s="73">
        <f t="shared" si="141"/>
        <v>0</v>
      </c>
      <c r="Z598" s="53"/>
      <c r="AA598" s="73">
        <f t="shared" si="146"/>
        <v>0</v>
      </c>
      <c r="AB598" s="71"/>
      <c r="AC598" s="63"/>
      <c r="AD598" s="73">
        <f t="shared" si="147"/>
        <v>0</v>
      </c>
      <c r="AE598" s="74"/>
      <c r="AF598" s="75">
        <f t="shared" si="142"/>
        <v>0</v>
      </c>
    </row>
    <row r="599" spans="1:32" hidden="1" x14ac:dyDescent="0.35">
      <c r="A599" s="58" t="str">
        <f>Start!C$9</f>
        <v>Niger (the)</v>
      </c>
      <c r="B599" s="69" t="str">
        <f>VLOOKUP(A599,list!B:C,2,FALSE)</f>
        <v>NER</v>
      </c>
      <c r="C599" s="60">
        <f t="shared" si="136"/>
        <v>45383</v>
      </c>
      <c r="D599" s="59" t="str">
        <f>IF(Start!$B$28="","",Start!$B$28)</f>
        <v/>
      </c>
      <c r="E599" s="59" t="str">
        <f>IFERROR(VLOOKUP(D599,Start!B$15:C$30,2,FALSE),"")</f>
        <v/>
      </c>
      <c r="F599" s="62">
        <f t="shared" si="138"/>
        <v>0</v>
      </c>
      <c r="G599" s="61"/>
      <c r="H599" s="61"/>
      <c r="I599" s="62">
        <f t="shared" si="139"/>
        <v>0</v>
      </c>
      <c r="J599" s="63"/>
      <c r="K599" s="64">
        <f t="shared" si="143"/>
        <v>0</v>
      </c>
      <c r="L599" s="64">
        <f t="shared" si="148"/>
        <v>0</v>
      </c>
      <c r="M599" s="71"/>
      <c r="N599" s="70">
        <f>SUMIFS('Shipments data'!G:G,'Shipments data'!E:E,'Supply Planning Data'!D599,'Shipments data'!A:A,'Supply Planning Data'!A599,'Shipments data'!O:O,'Supply Planning Data'!C599,'Shipments data'!F:F,"Shipped")</f>
        <v>0</v>
      </c>
      <c r="O599" s="72">
        <f>SUMIFS('Shipments data'!G:G,'Shipments data'!E:E,'Supply Planning Data'!D599,'Shipments data'!A:A,'Supply Planning Data'!A599,'Shipments data'!O:O,'Supply Planning Data'!C599,'Shipments data'!F:F,"Planned")</f>
        <v>0</v>
      </c>
      <c r="P599" s="70">
        <f>SUMIFS('Shipments data'!G:G,'Shipments data'!E:E,'Supply Planning Data'!D599,'Shipments data'!A:A,'Supply Planning Data'!A599,'Shipments data'!F:F,"Shipped",'Shipments data'!H:H,"&lt;"&amp;'Supply Planning Data'!C614,'Shipments data'!S:S,"&lt;"&amp;'Supply Planning Data'!C614)</f>
        <v>0</v>
      </c>
      <c r="Q599" s="70">
        <f t="shared" si="137"/>
        <v>0</v>
      </c>
      <c r="R599" s="70">
        <f t="shared" si="140"/>
        <v>0</v>
      </c>
      <c r="S599" s="53"/>
      <c r="T599" s="73">
        <f t="shared" si="144"/>
        <v>0</v>
      </c>
      <c r="U599" s="71"/>
      <c r="V599" s="63"/>
      <c r="W599" s="73">
        <f t="shared" si="145"/>
        <v>0</v>
      </c>
      <c r="X599" s="74"/>
      <c r="Y599" s="73">
        <f t="shared" si="141"/>
        <v>0</v>
      </c>
      <c r="Z599" s="53"/>
      <c r="AA599" s="73">
        <f t="shared" si="146"/>
        <v>0</v>
      </c>
      <c r="AB599" s="71"/>
      <c r="AC599" s="63"/>
      <c r="AD599" s="73">
        <f t="shared" si="147"/>
        <v>0</v>
      </c>
      <c r="AE599" s="74"/>
      <c r="AF599" s="75">
        <f t="shared" si="142"/>
        <v>0</v>
      </c>
    </row>
    <row r="600" spans="1:32" hidden="1" x14ac:dyDescent="0.35">
      <c r="A600" s="58" t="str">
        <f>Start!C$9</f>
        <v>Niger (the)</v>
      </c>
      <c r="B600" s="69" t="str">
        <f>VLOOKUP(A600,list!B:C,2,FALSE)</f>
        <v>NER</v>
      </c>
      <c r="C600" s="60">
        <f t="shared" si="136"/>
        <v>45383</v>
      </c>
      <c r="D600" s="69" t="str">
        <f>IF(Start!$B$29="","",Start!$B$29)</f>
        <v/>
      </c>
      <c r="E600" s="69" t="str">
        <f>IFERROR(VLOOKUP(D600,Start!B$15:C$30,2,FALSE),"")</f>
        <v/>
      </c>
      <c r="F600" s="62">
        <f t="shared" si="138"/>
        <v>0</v>
      </c>
      <c r="G600" s="61"/>
      <c r="H600" s="61"/>
      <c r="I600" s="62">
        <f t="shared" si="139"/>
        <v>0</v>
      </c>
      <c r="J600" s="63"/>
      <c r="K600" s="64">
        <f t="shared" si="143"/>
        <v>0</v>
      </c>
      <c r="L600" s="64">
        <f t="shared" si="148"/>
        <v>0</v>
      </c>
      <c r="M600" s="71"/>
      <c r="N600" s="70">
        <f>SUMIFS('Shipments data'!G:G,'Shipments data'!E:E,'Supply Planning Data'!D600,'Shipments data'!A:A,'Supply Planning Data'!A600,'Shipments data'!O:O,'Supply Planning Data'!C600,'Shipments data'!F:F,"Shipped")</f>
        <v>0</v>
      </c>
      <c r="O600" s="72">
        <f>SUMIFS('Shipments data'!G:G,'Shipments data'!E:E,'Supply Planning Data'!D600,'Shipments data'!A:A,'Supply Planning Data'!A600,'Shipments data'!O:O,'Supply Planning Data'!C600,'Shipments data'!F:F,"Planned")</f>
        <v>0</v>
      </c>
      <c r="P600" s="70">
        <f>SUMIFS('Shipments data'!G:G,'Shipments data'!E:E,'Supply Planning Data'!D600,'Shipments data'!A:A,'Supply Planning Data'!A600,'Shipments data'!F:F,"Shipped",'Shipments data'!H:H,"&lt;"&amp;'Supply Planning Data'!C615,'Shipments data'!S:S,"&lt;"&amp;'Supply Planning Data'!C615)</f>
        <v>0</v>
      </c>
      <c r="Q600" s="70">
        <f t="shared" si="137"/>
        <v>0</v>
      </c>
      <c r="R600" s="70">
        <f t="shared" si="140"/>
        <v>0</v>
      </c>
      <c r="S600" s="53"/>
      <c r="T600" s="73">
        <f t="shared" si="144"/>
        <v>0</v>
      </c>
      <c r="U600" s="71"/>
      <c r="V600" s="63"/>
      <c r="W600" s="73">
        <f t="shared" si="145"/>
        <v>0</v>
      </c>
      <c r="X600" s="74"/>
      <c r="Y600" s="73">
        <f t="shared" si="141"/>
        <v>0</v>
      </c>
      <c r="Z600" s="53"/>
      <c r="AA600" s="73">
        <f t="shared" si="146"/>
        <v>0</v>
      </c>
      <c r="AB600" s="71"/>
      <c r="AC600" s="63"/>
      <c r="AD600" s="73">
        <f t="shared" si="147"/>
        <v>0</v>
      </c>
      <c r="AE600" s="74"/>
      <c r="AF600" s="75">
        <f t="shared" si="142"/>
        <v>0</v>
      </c>
    </row>
    <row r="601" spans="1:32" hidden="1" x14ac:dyDescent="0.35">
      <c r="A601" s="76" t="str">
        <f>Start!C$9</f>
        <v>Niger (the)</v>
      </c>
      <c r="B601" s="77" t="str">
        <f>VLOOKUP(A601,list!B:C,2,FALSE)</f>
        <v>NER</v>
      </c>
      <c r="C601" s="60">
        <f t="shared" si="136"/>
        <v>45383</v>
      </c>
      <c r="D601" s="59" t="str">
        <f>IF(Start!$B$30="","",Start!$B$30)</f>
        <v/>
      </c>
      <c r="E601" s="59" t="str">
        <f>IFERROR(VLOOKUP(D601,Start!B$15:C$30,2,FALSE),"")</f>
        <v/>
      </c>
      <c r="F601" s="62">
        <f t="shared" si="138"/>
        <v>0</v>
      </c>
      <c r="G601" s="61"/>
      <c r="H601" s="61"/>
      <c r="I601" s="62">
        <f t="shared" si="139"/>
        <v>0</v>
      </c>
      <c r="J601" s="63"/>
      <c r="K601" s="64">
        <f t="shared" si="143"/>
        <v>0</v>
      </c>
      <c r="L601" s="64">
        <f t="shared" si="148"/>
        <v>0</v>
      </c>
      <c r="M601" s="71"/>
      <c r="N601" s="70">
        <f>SUMIFS('Shipments data'!G:G,'Shipments data'!E:E,'Supply Planning Data'!D601,'Shipments data'!A:A,'Supply Planning Data'!A601,'Shipments data'!O:O,'Supply Planning Data'!C601,'Shipments data'!F:F,"Shipped")</f>
        <v>0</v>
      </c>
      <c r="O601" s="72">
        <f>SUMIFS('Shipments data'!G:G,'Shipments data'!E:E,'Supply Planning Data'!D601,'Shipments data'!A:A,'Supply Planning Data'!A601,'Shipments data'!O:O,'Supply Planning Data'!C601,'Shipments data'!F:F,"Planned")</f>
        <v>0</v>
      </c>
      <c r="P601" s="70">
        <f>SUMIFS('Shipments data'!G:G,'Shipments data'!E:E,'Supply Planning Data'!D601,'Shipments data'!A:A,'Supply Planning Data'!A601,'Shipments data'!F:F,"Shipped",'Shipments data'!H:H,"&lt;"&amp;'Supply Planning Data'!C616,'Shipments data'!S:S,"&lt;"&amp;'Supply Planning Data'!C616)</f>
        <v>0</v>
      </c>
      <c r="Q601" s="70">
        <f t="shared" si="137"/>
        <v>0</v>
      </c>
      <c r="R601" s="70">
        <f t="shared" si="140"/>
        <v>0</v>
      </c>
      <c r="S601" s="53"/>
      <c r="T601" s="73">
        <f t="shared" si="144"/>
        <v>0</v>
      </c>
      <c r="U601" s="71"/>
      <c r="V601" s="63"/>
      <c r="W601" s="73">
        <f t="shared" si="145"/>
        <v>0</v>
      </c>
      <c r="X601" s="74"/>
      <c r="Y601" s="73">
        <f t="shared" si="141"/>
        <v>0</v>
      </c>
      <c r="Z601" s="53"/>
      <c r="AA601" s="73">
        <f t="shared" si="146"/>
        <v>0</v>
      </c>
      <c r="AB601" s="71"/>
      <c r="AC601" s="63"/>
      <c r="AD601" s="73">
        <f t="shared" si="147"/>
        <v>0</v>
      </c>
      <c r="AE601" s="74"/>
      <c r="AF601" s="75">
        <f t="shared" si="142"/>
        <v>0</v>
      </c>
    </row>
    <row r="602" spans="1:32" x14ac:dyDescent="0.35">
      <c r="A602" s="35" t="str">
        <f>Start!C$9</f>
        <v>Niger (the)</v>
      </c>
      <c r="B602" s="36" t="str">
        <f>VLOOKUP(A602,list!B:C,2,FALSE)</f>
        <v>NER</v>
      </c>
      <c r="C602" s="78">
        <f t="shared" si="136"/>
        <v>45413</v>
      </c>
      <c r="D602" s="36" t="str">
        <f>IF(Start!$B$16="","",Start!$B$16)</f>
        <v>Pfizer</v>
      </c>
      <c r="E602" s="36" t="str">
        <f>IFERROR(VLOOKUP(D602,Start!B$15:C$30,2,FALSE),"")</f>
        <v>Yes</v>
      </c>
      <c r="F602" s="39">
        <f t="shared" si="138"/>
        <v>0</v>
      </c>
      <c r="G602" s="38">
        <v>452592.55568176112</v>
      </c>
      <c r="H602" s="38">
        <v>26154.630774935202</v>
      </c>
      <c r="I602" s="39">
        <f t="shared" si="139"/>
        <v>478747.1864566963</v>
      </c>
      <c r="J602" s="40"/>
      <c r="K602" s="41">
        <f t="shared" si="143"/>
        <v>0</v>
      </c>
      <c r="L602" s="41">
        <f t="shared" si="148"/>
        <v>478747.1864566963</v>
      </c>
      <c r="M602" s="38"/>
      <c r="N602" s="41">
        <f>SUMIFS('Shipments data'!G:G,'Shipments data'!E:E,'Supply Planning Data'!D602,'Shipments data'!A:A,'Supply Planning Data'!A602,'Shipments data'!O:O,'Supply Planning Data'!C602,'Shipments data'!F:F,"Shipped")</f>
        <v>0</v>
      </c>
      <c r="O602" s="42">
        <f>SUMIFS('Shipments data'!G:G,'Shipments data'!E:E,'Supply Planning Data'!D602,'Shipments data'!A:A,'Supply Planning Data'!A602,'Shipments data'!O:O,'Supply Planning Data'!C602,'Shipments data'!F:F,"Planned")</f>
        <v>0</v>
      </c>
      <c r="P602" s="41">
        <f>SUMIFS('Shipments data'!G:G,'Shipments data'!E:E,'Supply Planning Data'!D602,'Shipments data'!A:A,'Supply Planning Data'!A602,'Shipments data'!F:F,"Shipped",'Shipments data'!H:H,"&lt;"&amp;'Supply Planning Data'!C617,'Shipments data'!S:S,"&lt;"&amp;'Supply Planning Data'!C617)</f>
        <v>0</v>
      </c>
      <c r="Q602" s="41">
        <f t="shared" si="137"/>
        <v>0</v>
      </c>
      <c r="R602" s="41">
        <f t="shared" si="140"/>
        <v>0</v>
      </c>
      <c r="S602" s="66"/>
      <c r="T602" s="39">
        <f t="shared" si="144"/>
        <v>200000</v>
      </c>
      <c r="U602" s="38"/>
      <c r="V602" s="40"/>
      <c r="W602" s="39">
        <f t="shared" si="145"/>
        <v>0</v>
      </c>
      <c r="X602" s="44"/>
      <c r="Y602" s="39">
        <f t="shared" si="141"/>
        <v>200000</v>
      </c>
      <c r="Z602" s="66"/>
      <c r="AA602" s="39">
        <f t="shared" si="146"/>
        <v>200000</v>
      </c>
      <c r="AB602" s="38"/>
      <c r="AC602" s="40"/>
      <c r="AD602" s="39">
        <f t="shared" si="147"/>
        <v>0</v>
      </c>
      <c r="AE602" s="44"/>
      <c r="AF602" s="45">
        <f t="shared" si="142"/>
        <v>200000</v>
      </c>
    </row>
    <row r="603" spans="1:32" x14ac:dyDescent="0.35">
      <c r="A603" s="47" t="str">
        <f>Start!C$9</f>
        <v>Niger (the)</v>
      </c>
      <c r="B603" s="48" t="str">
        <f>VLOOKUP(A603,list!B:C,2,FALSE)</f>
        <v>NER</v>
      </c>
      <c r="C603" s="78">
        <f t="shared" si="136"/>
        <v>45413</v>
      </c>
      <c r="D603" s="36" t="str">
        <f>IF(Start!$B$17="","",Start!$B$17)</f>
        <v>Moderna</v>
      </c>
      <c r="E603" s="36" t="str">
        <f>IFERROR(VLOOKUP(D603,Start!B$15:C$30,2,FALSE),"")</f>
        <v>Yes</v>
      </c>
      <c r="F603" s="39">
        <f t="shared" si="138"/>
        <v>0</v>
      </c>
      <c r="G603" s="38">
        <v>543111.06681811309</v>
      </c>
      <c r="H603" s="50">
        <v>26186.1638116426</v>
      </c>
      <c r="I603" s="39">
        <f t="shared" si="139"/>
        <v>569297.23062975565</v>
      </c>
      <c r="J603" s="40"/>
      <c r="K603" s="41">
        <f t="shared" si="143"/>
        <v>0</v>
      </c>
      <c r="L603" s="41">
        <f t="shared" si="148"/>
        <v>569297.23062975565</v>
      </c>
      <c r="M603" s="50"/>
      <c r="N603" s="51">
        <f>SUMIFS('Shipments data'!G:G,'Shipments data'!E:E,'Supply Planning Data'!D603,'Shipments data'!A:A,'Supply Planning Data'!A603,'Shipments data'!O:O,'Supply Planning Data'!C603,'Shipments data'!F:F,"Shipped")</f>
        <v>0</v>
      </c>
      <c r="O603" s="52">
        <f>SUMIFS('Shipments data'!G:G,'Shipments data'!E:E,'Supply Planning Data'!D603,'Shipments data'!A:A,'Supply Planning Data'!A603,'Shipments data'!O:O,'Supply Planning Data'!C603,'Shipments data'!F:F,"Planned")</f>
        <v>0</v>
      </c>
      <c r="P603" s="51">
        <f>SUMIFS('Shipments data'!G:G,'Shipments data'!E:E,'Supply Planning Data'!D603,'Shipments data'!A:A,'Supply Planning Data'!A603,'Shipments data'!F:F,"Shipped",'Shipments data'!H:H,"&lt;"&amp;'Supply Planning Data'!C618,'Shipments data'!S:S,"&lt;"&amp;'Supply Planning Data'!C618)</f>
        <v>0</v>
      </c>
      <c r="Q603" s="51">
        <f t="shared" si="137"/>
        <v>0</v>
      </c>
      <c r="R603" s="51">
        <f t="shared" si="140"/>
        <v>0</v>
      </c>
      <c r="S603" s="53"/>
      <c r="T603" s="54">
        <f t="shared" si="144"/>
        <v>300000</v>
      </c>
      <c r="U603" s="50"/>
      <c r="V603" s="40"/>
      <c r="W603" s="54">
        <f t="shared" si="145"/>
        <v>0</v>
      </c>
      <c r="X603" s="55"/>
      <c r="Y603" s="54">
        <f t="shared" si="141"/>
        <v>300000</v>
      </c>
      <c r="Z603" s="53"/>
      <c r="AA603" s="54">
        <f t="shared" si="146"/>
        <v>300000</v>
      </c>
      <c r="AB603" s="50"/>
      <c r="AC603" s="40"/>
      <c r="AD603" s="54">
        <f t="shared" si="147"/>
        <v>0</v>
      </c>
      <c r="AE603" s="55"/>
      <c r="AF603" s="79">
        <f t="shared" si="142"/>
        <v>300000</v>
      </c>
    </row>
    <row r="604" spans="1:32" x14ac:dyDescent="0.35">
      <c r="A604" s="47" t="str">
        <f>Start!C$9</f>
        <v>Niger (the)</v>
      </c>
      <c r="B604" s="48" t="str">
        <f>VLOOKUP(A604,list!B:C,2,FALSE)</f>
        <v>NER</v>
      </c>
      <c r="C604" s="78">
        <f t="shared" si="136"/>
        <v>45413</v>
      </c>
      <c r="D604" s="36" t="str">
        <f>IF(Start!$B$18="","",Start!$B$18)</f>
        <v>AstraZeneca</v>
      </c>
      <c r="E604" s="36" t="str">
        <f>IFERROR(VLOOKUP(D604,Start!B$15:C$30,2,FALSE),"")</f>
        <v>Yes</v>
      </c>
      <c r="F604" s="39">
        <f t="shared" si="138"/>
        <v>0</v>
      </c>
      <c r="G604" s="38">
        <v>633629.57795446541</v>
      </c>
      <c r="H604" s="50">
        <v>26217.6968483501</v>
      </c>
      <c r="I604" s="39">
        <f t="shared" si="139"/>
        <v>659847.27480281552</v>
      </c>
      <c r="J604" s="40"/>
      <c r="K604" s="41">
        <f t="shared" si="143"/>
        <v>0</v>
      </c>
      <c r="L604" s="41">
        <f t="shared" si="148"/>
        <v>659847.27480281552</v>
      </c>
      <c r="M604" s="50"/>
      <c r="N604" s="51">
        <f>SUMIFS('Shipments data'!G:G,'Shipments data'!E:E,'Supply Planning Data'!D604,'Shipments data'!A:A,'Supply Planning Data'!A604,'Shipments data'!O:O,'Supply Planning Data'!C604,'Shipments data'!F:F,"Shipped")</f>
        <v>0</v>
      </c>
      <c r="O604" s="52">
        <f>SUMIFS('Shipments data'!G:G,'Shipments data'!E:E,'Supply Planning Data'!D604,'Shipments data'!A:A,'Supply Planning Data'!A604,'Shipments data'!O:O,'Supply Planning Data'!C604,'Shipments data'!F:F,"Planned")</f>
        <v>0</v>
      </c>
      <c r="P604" s="51">
        <f>SUMIFS('Shipments data'!G:G,'Shipments data'!E:E,'Supply Planning Data'!D604,'Shipments data'!A:A,'Supply Planning Data'!A604,'Shipments data'!F:F,"Shipped",'Shipments data'!H:H,"&lt;"&amp;'Supply Planning Data'!C619,'Shipments data'!S:S,"&lt;"&amp;'Supply Planning Data'!C619)</f>
        <v>631600</v>
      </c>
      <c r="Q604" s="51">
        <f t="shared" si="137"/>
        <v>0</v>
      </c>
      <c r="R604" s="51">
        <f t="shared" si="140"/>
        <v>0</v>
      </c>
      <c r="S604" s="53"/>
      <c r="T604" s="54">
        <f t="shared" si="144"/>
        <v>400000</v>
      </c>
      <c r="U604" s="50"/>
      <c r="V604" s="40"/>
      <c r="W604" s="54">
        <f t="shared" si="145"/>
        <v>0</v>
      </c>
      <c r="X604" s="55"/>
      <c r="Y604" s="54">
        <f t="shared" si="141"/>
        <v>400000</v>
      </c>
      <c r="Z604" s="53"/>
      <c r="AA604" s="54">
        <f t="shared" si="146"/>
        <v>400000</v>
      </c>
      <c r="AB604" s="50"/>
      <c r="AC604" s="40"/>
      <c r="AD604" s="54">
        <f t="shared" si="147"/>
        <v>0</v>
      </c>
      <c r="AE604" s="55"/>
      <c r="AF604" s="79">
        <f t="shared" si="142"/>
        <v>400000</v>
      </c>
    </row>
    <row r="605" spans="1:32" x14ac:dyDescent="0.35">
      <c r="A605" s="47" t="str">
        <f>Start!C$9</f>
        <v>Niger (the)</v>
      </c>
      <c r="B605" s="48" t="str">
        <f>VLOOKUP(A605,list!B:C,2,FALSE)</f>
        <v>NER</v>
      </c>
      <c r="C605" s="78">
        <f t="shared" si="136"/>
        <v>45413</v>
      </c>
      <c r="D605" s="36" t="str">
        <f>IF(Start!$B$19="","",Start!$B$19)</f>
        <v>J&amp;J</v>
      </c>
      <c r="E605" s="36" t="str">
        <f>IFERROR(VLOOKUP(D605,Start!B$15:C$30,2,FALSE),"")</f>
        <v>Yes</v>
      </c>
      <c r="F605" s="39">
        <f t="shared" si="138"/>
        <v>0</v>
      </c>
      <c r="G605" s="38">
        <v>633629.57795446541</v>
      </c>
      <c r="H605" s="50">
        <v>26249.229885057601</v>
      </c>
      <c r="I605" s="39">
        <f t="shared" si="139"/>
        <v>659878.80783952295</v>
      </c>
      <c r="J605" s="40"/>
      <c r="K605" s="41">
        <f t="shared" si="143"/>
        <v>0</v>
      </c>
      <c r="L605" s="41">
        <f t="shared" si="148"/>
        <v>659878.80783952295</v>
      </c>
      <c r="M605" s="50"/>
      <c r="N605" s="51">
        <f>SUMIFS('Shipments data'!G:G,'Shipments data'!E:E,'Supply Planning Data'!D605,'Shipments data'!A:A,'Supply Planning Data'!A605,'Shipments data'!O:O,'Supply Planning Data'!C605,'Shipments data'!F:F,"Shipped")</f>
        <v>0</v>
      </c>
      <c r="O605" s="52">
        <f>SUMIFS('Shipments data'!G:G,'Shipments data'!E:E,'Supply Planning Data'!D605,'Shipments data'!A:A,'Supply Planning Data'!A605,'Shipments data'!O:O,'Supply Planning Data'!C605,'Shipments data'!F:F,"Planned")</f>
        <v>0</v>
      </c>
      <c r="P605" s="51">
        <f>SUMIFS('Shipments data'!G:G,'Shipments data'!E:E,'Supply Planning Data'!D605,'Shipments data'!A:A,'Supply Planning Data'!A605,'Shipments data'!F:F,"Shipped",'Shipments data'!H:H,"&lt;"&amp;'Supply Planning Data'!C620,'Shipments data'!S:S,"&lt;"&amp;'Supply Planning Data'!C620)</f>
        <v>302400</v>
      </c>
      <c r="Q605" s="51">
        <f t="shared" si="137"/>
        <v>0</v>
      </c>
      <c r="R605" s="51">
        <f t="shared" si="140"/>
        <v>0</v>
      </c>
      <c r="S605" s="53"/>
      <c r="T605" s="54">
        <f t="shared" si="144"/>
        <v>400000</v>
      </c>
      <c r="U605" s="50"/>
      <c r="V605" s="40"/>
      <c r="W605" s="54">
        <f t="shared" si="145"/>
        <v>0</v>
      </c>
      <c r="X605" s="55"/>
      <c r="Y605" s="54">
        <f t="shared" si="141"/>
        <v>400000</v>
      </c>
      <c r="Z605" s="53"/>
      <c r="AA605" s="54">
        <f t="shared" si="146"/>
        <v>400000</v>
      </c>
      <c r="AB605" s="50"/>
      <c r="AC605" s="40"/>
      <c r="AD605" s="54">
        <f t="shared" si="147"/>
        <v>0</v>
      </c>
      <c r="AE605" s="55"/>
      <c r="AF605" s="79">
        <f t="shared" si="142"/>
        <v>400000</v>
      </c>
    </row>
    <row r="606" spans="1:32" x14ac:dyDescent="0.35">
      <c r="A606" s="47" t="str">
        <f>Start!C$9</f>
        <v>Niger (the)</v>
      </c>
      <c r="B606" s="48" t="str">
        <f>VLOOKUP(A606,list!B:C,2,FALSE)</f>
        <v>NER</v>
      </c>
      <c r="C606" s="78">
        <f t="shared" si="136"/>
        <v>45413</v>
      </c>
      <c r="D606" s="36" t="str">
        <f>IF(Start!$B$20="","",Start!$B$20)</f>
        <v>Sinopharm</v>
      </c>
      <c r="E606" s="36" t="str">
        <f>IFERROR(VLOOKUP(D606,Start!B$15:C$30,2,FALSE),"")</f>
        <v>Yes</v>
      </c>
      <c r="F606" s="39">
        <f t="shared" si="138"/>
        <v>0</v>
      </c>
      <c r="G606" s="38">
        <v>633629.57795446541</v>
      </c>
      <c r="H606" s="50">
        <v>26280.762921764999</v>
      </c>
      <c r="I606" s="39">
        <f t="shared" si="139"/>
        <v>659910.34087623039</v>
      </c>
      <c r="J606" s="40"/>
      <c r="K606" s="41">
        <f t="shared" si="143"/>
        <v>0</v>
      </c>
      <c r="L606" s="41">
        <f t="shared" si="148"/>
        <v>659910.34087623039</v>
      </c>
      <c r="M606" s="50"/>
      <c r="N606" s="51">
        <f>SUMIFS('Shipments data'!G:G,'Shipments data'!E:E,'Supply Planning Data'!D606,'Shipments data'!A:A,'Supply Planning Data'!A606,'Shipments data'!O:O,'Supply Planning Data'!C606,'Shipments data'!F:F,"Shipped")</f>
        <v>0</v>
      </c>
      <c r="O606" s="52">
        <f>SUMIFS('Shipments data'!G:G,'Shipments data'!E:E,'Supply Planning Data'!D606,'Shipments data'!A:A,'Supply Planning Data'!A606,'Shipments data'!O:O,'Supply Planning Data'!C606,'Shipments data'!F:F,"Planned")</f>
        <v>0</v>
      </c>
      <c r="P606" s="51">
        <f>SUMIFS('Shipments data'!G:G,'Shipments data'!E:E,'Supply Planning Data'!D606,'Shipments data'!A:A,'Supply Planning Data'!A606,'Shipments data'!F:F,"Shipped",'Shipments data'!H:H,"&lt;"&amp;'Supply Planning Data'!C621,'Shipments data'!S:S,"&lt;"&amp;'Supply Planning Data'!C621)</f>
        <v>512402</v>
      </c>
      <c r="Q606" s="51">
        <f t="shared" si="137"/>
        <v>0</v>
      </c>
      <c r="R606" s="51">
        <f t="shared" si="140"/>
        <v>0</v>
      </c>
      <c r="S606" s="53"/>
      <c r="T606" s="54">
        <f t="shared" si="144"/>
        <v>400000</v>
      </c>
      <c r="U606" s="50"/>
      <c r="V606" s="40"/>
      <c r="W606" s="54">
        <f t="shared" si="145"/>
        <v>0</v>
      </c>
      <c r="X606" s="55"/>
      <c r="Y606" s="54">
        <f t="shared" si="141"/>
        <v>400000</v>
      </c>
      <c r="Z606" s="53"/>
      <c r="AA606" s="54">
        <f t="shared" si="146"/>
        <v>400000</v>
      </c>
      <c r="AB606" s="50"/>
      <c r="AC606" s="40"/>
      <c r="AD606" s="54">
        <f t="shared" si="147"/>
        <v>0</v>
      </c>
      <c r="AE606" s="55"/>
      <c r="AF606" s="79">
        <f t="shared" si="142"/>
        <v>400000</v>
      </c>
    </row>
    <row r="607" spans="1:32" x14ac:dyDescent="0.35">
      <c r="A607" s="47" t="str">
        <f>Start!C$9</f>
        <v>Niger (the)</v>
      </c>
      <c r="B607" s="48" t="str">
        <f>VLOOKUP(A607,list!B:C,2,FALSE)</f>
        <v>NER</v>
      </c>
      <c r="C607" s="78">
        <f t="shared" si="136"/>
        <v>45413</v>
      </c>
      <c r="D607" s="36" t="str">
        <f>IF(Start!$B$21="","",Start!$B$21)</f>
        <v>Sinovac</v>
      </c>
      <c r="E607" s="36" t="str">
        <f>IFERROR(VLOOKUP(D607,Start!B$15:C$30,2,FALSE),"")</f>
        <v>Yes</v>
      </c>
      <c r="F607" s="39">
        <f t="shared" si="138"/>
        <v>0</v>
      </c>
      <c r="G607" s="38">
        <v>633629.57795446541</v>
      </c>
      <c r="H607" s="50">
        <v>26312.295958472499</v>
      </c>
      <c r="I607" s="39">
        <f t="shared" si="139"/>
        <v>659941.87391293794</v>
      </c>
      <c r="J607" s="40"/>
      <c r="K607" s="41">
        <f t="shared" si="143"/>
        <v>0</v>
      </c>
      <c r="L607" s="41">
        <f t="shared" si="148"/>
        <v>659941.87391293794</v>
      </c>
      <c r="M607" s="50"/>
      <c r="N607" s="51">
        <f>SUMIFS('Shipments data'!G:G,'Shipments data'!E:E,'Supply Planning Data'!D607,'Shipments data'!A:A,'Supply Planning Data'!A607,'Shipments data'!O:O,'Supply Planning Data'!C607,'Shipments data'!F:F,"Shipped")</f>
        <v>0</v>
      </c>
      <c r="O607" s="52">
        <f>SUMIFS('Shipments data'!G:G,'Shipments data'!E:E,'Supply Planning Data'!D607,'Shipments data'!A:A,'Supply Planning Data'!A607,'Shipments data'!O:O,'Supply Planning Data'!C607,'Shipments data'!F:F,"Planned")</f>
        <v>0</v>
      </c>
      <c r="P607" s="51">
        <f>SUMIFS('Shipments data'!G:G,'Shipments data'!E:E,'Supply Planning Data'!D607,'Shipments data'!A:A,'Supply Planning Data'!A607,'Shipments data'!F:F,"Shipped",'Shipments data'!H:H,"&lt;"&amp;'Supply Planning Data'!C622,'Shipments data'!S:S,"&lt;"&amp;'Supply Planning Data'!C622)</f>
        <v>0</v>
      </c>
      <c r="Q607" s="51">
        <f t="shared" si="137"/>
        <v>0</v>
      </c>
      <c r="R607" s="51">
        <f t="shared" si="140"/>
        <v>0</v>
      </c>
      <c r="S607" s="53"/>
      <c r="T607" s="54">
        <f t="shared" si="144"/>
        <v>400000</v>
      </c>
      <c r="U607" s="50"/>
      <c r="V607" s="40"/>
      <c r="W607" s="54">
        <f t="shared" si="145"/>
        <v>0</v>
      </c>
      <c r="X607" s="55"/>
      <c r="Y607" s="54">
        <f t="shared" si="141"/>
        <v>400000</v>
      </c>
      <c r="Z607" s="53"/>
      <c r="AA607" s="54">
        <f t="shared" si="146"/>
        <v>400000</v>
      </c>
      <c r="AB607" s="50"/>
      <c r="AC607" s="40"/>
      <c r="AD607" s="54">
        <f t="shared" si="147"/>
        <v>0</v>
      </c>
      <c r="AE607" s="55"/>
      <c r="AF607" s="79">
        <f t="shared" si="142"/>
        <v>400000</v>
      </c>
    </row>
    <row r="608" spans="1:32" x14ac:dyDescent="0.35">
      <c r="A608" s="47" t="str">
        <f>Start!C$9</f>
        <v>Niger (the)</v>
      </c>
      <c r="B608" s="48" t="str">
        <f>VLOOKUP(A608,list!B:C,2,FALSE)</f>
        <v>NER</v>
      </c>
      <c r="C608" s="78">
        <f t="shared" si="136"/>
        <v>45413</v>
      </c>
      <c r="D608" s="36" t="str">
        <f>IF(Start!$B$22="","",Start!$B$22)</f>
        <v>Sputnik V</v>
      </c>
      <c r="E608" s="36" t="str">
        <f>IFERROR(VLOOKUP(D608,Start!B$15:C$30,2,FALSE),"")</f>
        <v>Yes</v>
      </c>
      <c r="F608" s="39">
        <f t="shared" si="138"/>
        <v>0</v>
      </c>
      <c r="G608" s="38">
        <v>633629.57795446541</v>
      </c>
      <c r="H608" s="50">
        <v>26343.828995179902</v>
      </c>
      <c r="I608" s="39">
        <f t="shared" si="139"/>
        <v>659973.40694964526</v>
      </c>
      <c r="J608" s="40"/>
      <c r="K608" s="41">
        <f t="shared" si="143"/>
        <v>0</v>
      </c>
      <c r="L608" s="41">
        <f t="shared" si="148"/>
        <v>659973.40694964526</v>
      </c>
      <c r="M608" s="50"/>
      <c r="N608" s="51">
        <f>SUMIFS('Shipments data'!G:G,'Shipments data'!E:E,'Supply Planning Data'!D608,'Shipments data'!A:A,'Supply Planning Data'!A608,'Shipments data'!O:O,'Supply Planning Data'!C608,'Shipments data'!F:F,"Shipped")</f>
        <v>0</v>
      </c>
      <c r="O608" s="52">
        <f>SUMIFS('Shipments data'!G:G,'Shipments data'!E:E,'Supply Planning Data'!D608,'Shipments data'!A:A,'Supply Planning Data'!A608,'Shipments data'!O:O,'Supply Planning Data'!C608,'Shipments data'!F:F,"Planned")</f>
        <v>0</v>
      </c>
      <c r="P608" s="51">
        <f>SUMIFS('Shipments data'!G:G,'Shipments data'!E:E,'Supply Planning Data'!D608,'Shipments data'!A:A,'Supply Planning Data'!A608,'Shipments data'!F:F,"Shipped",'Shipments data'!H:H,"&lt;"&amp;'Supply Planning Data'!C623,'Shipments data'!S:S,"&lt;"&amp;'Supply Planning Data'!C623)</f>
        <v>0</v>
      </c>
      <c r="Q608" s="51">
        <f t="shared" si="137"/>
        <v>0</v>
      </c>
      <c r="R608" s="51">
        <f t="shared" si="140"/>
        <v>0</v>
      </c>
      <c r="S608" s="53"/>
      <c r="T608" s="54">
        <f t="shared" si="144"/>
        <v>400000</v>
      </c>
      <c r="U608" s="50"/>
      <c r="V608" s="40"/>
      <c r="W608" s="54">
        <f t="shared" si="145"/>
        <v>0</v>
      </c>
      <c r="X608" s="55"/>
      <c r="Y608" s="54">
        <f t="shared" si="141"/>
        <v>400000</v>
      </c>
      <c r="Z608" s="53"/>
      <c r="AA608" s="54">
        <f t="shared" si="146"/>
        <v>400000</v>
      </c>
      <c r="AB608" s="50"/>
      <c r="AC608" s="40"/>
      <c r="AD608" s="54">
        <f t="shared" si="147"/>
        <v>0</v>
      </c>
      <c r="AE608" s="55"/>
      <c r="AF608" s="79">
        <f t="shared" si="142"/>
        <v>400000</v>
      </c>
    </row>
    <row r="609" spans="1:32" x14ac:dyDescent="0.35">
      <c r="A609" s="47" t="str">
        <f>Start!C$9</f>
        <v>Niger (the)</v>
      </c>
      <c r="B609" s="48" t="str">
        <f>VLOOKUP(A609,list!B:C,2,FALSE)</f>
        <v>NER</v>
      </c>
      <c r="C609" s="78">
        <f t="shared" ref="C609:C672" si="149">DATE(YEAR(C594),MONTH(C594)+1,1)</f>
        <v>45413</v>
      </c>
      <c r="D609" s="36" t="str">
        <f>IF(Start!$B$23="","",Start!$B$23)</f>
        <v>Sputnik Light</v>
      </c>
      <c r="E609" s="36" t="str">
        <f>IFERROR(VLOOKUP(D609,Start!B$15:C$30,2,FALSE),"")</f>
        <v>Yes</v>
      </c>
      <c r="F609" s="39">
        <f t="shared" si="138"/>
        <v>0</v>
      </c>
      <c r="G609" s="38">
        <v>633629.57795446541</v>
      </c>
      <c r="H609" s="50">
        <v>26375.362031887398</v>
      </c>
      <c r="I609" s="39">
        <f t="shared" si="139"/>
        <v>660004.93998635281</v>
      </c>
      <c r="J609" s="40"/>
      <c r="K609" s="41">
        <f t="shared" si="143"/>
        <v>0</v>
      </c>
      <c r="L609" s="41">
        <f t="shared" si="148"/>
        <v>660004.93998635281</v>
      </c>
      <c r="M609" s="50"/>
      <c r="N609" s="51">
        <f>SUMIFS('Shipments data'!G:G,'Shipments data'!E:E,'Supply Planning Data'!D609,'Shipments data'!A:A,'Supply Planning Data'!A609,'Shipments data'!O:O,'Supply Planning Data'!C609,'Shipments data'!F:F,"Shipped")</f>
        <v>0</v>
      </c>
      <c r="O609" s="52">
        <f>SUMIFS('Shipments data'!G:G,'Shipments data'!E:E,'Supply Planning Data'!D609,'Shipments data'!A:A,'Supply Planning Data'!A609,'Shipments data'!O:O,'Supply Planning Data'!C609,'Shipments data'!F:F,"Planned")</f>
        <v>0</v>
      </c>
      <c r="P609" s="51">
        <f>SUMIFS('Shipments data'!G:G,'Shipments data'!E:E,'Supply Planning Data'!D609,'Shipments data'!A:A,'Supply Planning Data'!A609,'Shipments data'!F:F,"Shipped",'Shipments data'!H:H,"&lt;"&amp;'Supply Planning Data'!C624,'Shipments data'!S:S,"&lt;"&amp;'Supply Planning Data'!C624)</f>
        <v>0</v>
      </c>
      <c r="Q609" s="51">
        <f t="shared" si="137"/>
        <v>0</v>
      </c>
      <c r="R609" s="51">
        <f t="shared" si="140"/>
        <v>0</v>
      </c>
      <c r="S609" s="53"/>
      <c r="T609" s="54">
        <f t="shared" si="144"/>
        <v>400000</v>
      </c>
      <c r="U609" s="50"/>
      <c r="V609" s="40"/>
      <c r="W609" s="54">
        <f t="shared" si="145"/>
        <v>0</v>
      </c>
      <c r="X609" s="55"/>
      <c r="Y609" s="54">
        <f t="shared" si="141"/>
        <v>400000</v>
      </c>
      <c r="Z609" s="53"/>
      <c r="AA609" s="54">
        <f t="shared" si="146"/>
        <v>400000</v>
      </c>
      <c r="AB609" s="50"/>
      <c r="AC609" s="40"/>
      <c r="AD609" s="54">
        <f t="shared" si="147"/>
        <v>0</v>
      </c>
      <c r="AE609" s="55"/>
      <c r="AF609" s="79">
        <f t="shared" si="142"/>
        <v>400000</v>
      </c>
    </row>
    <row r="610" spans="1:32" hidden="1" x14ac:dyDescent="0.35">
      <c r="A610" s="47" t="str">
        <f>Start!C$9</f>
        <v>Niger (the)</v>
      </c>
      <c r="B610" s="48" t="str">
        <f>VLOOKUP(A610,list!B:C,2,FALSE)</f>
        <v>NER</v>
      </c>
      <c r="C610" s="78">
        <f t="shared" si="149"/>
        <v>45413</v>
      </c>
      <c r="D610" s="36" t="str">
        <f>IF(Start!$B$24="","",Start!$B$24)</f>
        <v/>
      </c>
      <c r="E610" s="36" t="str">
        <f>IFERROR(VLOOKUP(D610,Start!B$15:C$30,2,FALSE),"")</f>
        <v/>
      </c>
      <c r="F610" s="39">
        <f t="shared" si="138"/>
        <v>0</v>
      </c>
      <c r="G610" s="38"/>
      <c r="H610" s="50"/>
      <c r="I610" s="39">
        <f t="shared" si="139"/>
        <v>0</v>
      </c>
      <c r="J610" s="40"/>
      <c r="K610" s="41">
        <f t="shared" si="143"/>
        <v>0</v>
      </c>
      <c r="L610" s="41">
        <f t="shared" si="148"/>
        <v>0</v>
      </c>
      <c r="M610" s="50"/>
      <c r="N610" s="51">
        <f>SUMIFS('Shipments data'!G:G,'Shipments data'!E:E,'Supply Planning Data'!D610,'Shipments data'!A:A,'Supply Planning Data'!A610,'Shipments data'!O:O,'Supply Planning Data'!C610,'Shipments data'!F:F,"Shipped")</f>
        <v>0</v>
      </c>
      <c r="O610" s="52">
        <f>SUMIFS('Shipments data'!G:G,'Shipments data'!E:E,'Supply Planning Data'!D610,'Shipments data'!A:A,'Supply Planning Data'!A610,'Shipments data'!O:O,'Supply Planning Data'!C610,'Shipments data'!F:F,"Planned")</f>
        <v>0</v>
      </c>
      <c r="P610" s="51">
        <f>SUMIFS('Shipments data'!G:G,'Shipments data'!E:E,'Supply Planning Data'!D610,'Shipments data'!A:A,'Supply Planning Data'!A610,'Shipments data'!F:F,"Shipped",'Shipments data'!H:H,"&lt;"&amp;'Supply Planning Data'!C625,'Shipments data'!S:S,"&lt;"&amp;'Supply Planning Data'!C625)</f>
        <v>0</v>
      </c>
      <c r="Q610" s="51">
        <f t="shared" ref="Q610:Q673" si="150">IF(P610-P595&lt;0,0,P610-P595)</f>
        <v>0</v>
      </c>
      <c r="R610" s="51">
        <f t="shared" si="140"/>
        <v>0</v>
      </c>
      <c r="S610" s="53"/>
      <c r="T610" s="54">
        <f t="shared" si="144"/>
        <v>0</v>
      </c>
      <c r="U610" s="50"/>
      <c r="V610" s="40"/>
      <c r="W610" s="54">
        <f t="shared" si="145"/>
        <v>0</v>
      </c>
      <c r="X610" s="55"/>
      <c r="Y610" s="54">
        <f t="shared" si="141"/>
        <v>0</v>
      </c>
      <c r="Z610" s="53"/>
      <c r="AA610" s="54">
        <f t="shared" si="146"/>
        <v>0</v>
      </c>
      <c r="AB610" s="50"/>
      <c r="AC610" s="40"/>
      <c r="AD610" s="54">
        <f t="shared" si="147"/>
        <v>0</v>
      </c>
      <c r="AE610" s="55"/>
      <c r="AF610" s="79">
        <f t="shared" si="142"/>
        <v>0</v>
      </c>
    </row>
    <row r="611" spans="1:32" hidden="1" x14ac:dyDescent="0.35">
      <c r="A611" s="47" t="str">
        <f>Start!C$9</f>
        <v>Niger (the)</v>
      </c>
      <c r="B611" s="48" t="str">
        <f>VLOOKUP(A611,list!B:C,2,FALSE)</f>
        <v>NER</v>
      </c>
      <c r="C611" s="78">
        <f t="shared" si="149"/>
        <v>45413</v>
      </c>
      <c r="D611" s="36" t="str">
        <f>IF(Start!$B$25="","",Start!$B$25)</f>
        <v/>
      </c>
      <c r="E611" s="36" t="str">
        <f>IFERROR(VLOOKUP(D611,Start!B$15:C$30,2,FALSE),"")</f>
        <v/>
      </c>
      <c r="F611" s="39">
        <f t="shared" si="138"/>
        <v>0</v>
      </c>
      <c r="G611" s="38"/>
      <c r="H611" s="50"/>
      <c r="I611" s="39">
        <f t="shared" si="139"/>
        <v>0</v>
      </c>
      <c r="J611" s="40"/>
      <c r="K611" s="41">
        <f t="shared" si="143"/>
        <v>0</v>
      </c>
      <c r="L611" s="41">
        <f t="shared" si="148"/>
        <v>0</v>
      </c>
      <c r="M611" s="50"/>
      <c r="N611" s="51">
        <f>SUMIFS('Shipments data'!G:G,'Shipments data'!E:E,'Supply Planning Data'!D611,'Shipments data'!A:A,'Supply Planning Data'!A611,'Shipments data'!O:O,'Supply Planning Data'!C611,'Shipments data'!F:F,"Shipped")</f>
        <v>0</v>
      </c>
      <c r="O611" s="52">
        <f>SUMIFS('Shipments data'!G:G,'Shipments data'!E:E,'Supply Planning Data'!D611,'Shipments data'!A:A,'Supply Planning Data'!A611,'Shipments data'!O:O,'Supply Planning Data'!C611,'Shipments data'!F:F,"Planned")</f>
        <v>0</v>
      </c>
      <c r="P611" s="51">
        <f>SUMIFS('Shipments data'!G:G,'Shipments data'!E:E,'Supply Planning Data'!D611,'Shipments data'!A:A,'Supply Planning Data'!A611,'Shipments data'!F:F,"Shipped",'Shipments data'!H:H,"&lt;"&amp;'Supply Planning Data'!C626,'Shipments data'!S:S,"&lt;"&amp;'Supply Planning Data'!C626)</f>
        <v>0</v>
      </c>
      <c r="Q611" s="51">
        <f t="shared" si="150"/>
        <v>0</v>
      </c>
      <c r="R611" s="51">
        <f t="shared" si="140"/>
        <v>0</v>
      </c>
      <c r="S611" s="53"/>
      <c r="T611" s="54">
        <f t="shared" si="144"/>
        <v>0</v>
      </c>
      <c r="U611" s="50"/>
      <c r="V611" s="40"/>
      <c r="W611" s="54">
        <f t="shared" si="145"/>
        <v>0</v>
      </c>
      <c r="X611" s="55"/>
      <c r="Y611" s="54">
        <f t="shared" si="141"/>
        <v>0</v>
      </c>
      <c r="Z611" s="53"/>
      <c r="AA611" s="54">
        <f t="shared" si="146"/>
        <v>0</v>
      </c>
      <c r="AB611" s="50"/>
      <c r="AC611" s="40"/>
      <c r="AD611" s="54">
        <f t="shared" si="147"/>
        <v>0</v>
      </c>
      <c r="AE611" s="55"/>
      <c r="AF611" s="79">
        <f t="shared" si="142"/>
        <v>0</v>
      </c>
    </row>
    <row r="612" spans="1:32" hidden="1" x14ac:dyDescent="0.35">
      <c r="A612" s="47" t="str">
        <f>Start!C$9</f>
        <v>Niger (the)</v>
      </c>
      <c r="B612" s="48" t="str">
        <f>VLOOKUP(A612,list!B:C,2,FALSE)</f>
        <v>NER</v>
      </c>
      <c r="C612" s="78">
        <f t="shared" si="149"/>
        <v>45413</v>
      </c>
      <c r="D612" s="36" t="str">
        <f>IF(Start!$B$26="","",Start!$B$26)</f>
        <v/>
      </c>
      <c r="E612" s="36" t="str">
        <f>IFERROR(VLOOKUP(D612,Start!B$15:C$30,2,FALSE),"")</f>
        <v/>
      </c>
      <c r="F612" s="39">
        <f t="shared" si="138"/>
        <v>0</v>
      </c>
      <c r="G612" s="38"/>
      <c r="H612" s="50"/>
      <c r="I612" s="39">
        <f t="shared" si="139"/>
        <v>0</v>
      </c>
      <c r="J612" s="40"/>
      <c r="K612" s="41">
        <f t="shared" si="143"/>
        <v>0</v>
      </c>
      <c r="L612" s="41">
        <f t="shared" si="148"/>
        <v>0</v>
      </c>
      <c r="M612" s="50"/>
      <c r="N612" s="51">
        <f>SUMIFS('Shipments data'!G:G,'Shipments data'!E:E,'Supply Planning Data'!D612,'Shipments data'!A:A,'Supply Planning Data'!A612,'Shipments data'!O:O,'Supply Planning Data'!C612,'Shipments data'!F:F,"Shipped")</f>
        <v>0</v>
      </c>
      <c r="O612" s="52">
        <f>SUMIFS('Shipments data'!G:G,'Shipments data'!E:E,'Supply Planning Data'!D612,'Shipments data'!A:A,'Supply Planning Data'!A612,'Shipments data'!O:O,'Supply Planning Data'!C612,'Shipments data'!F:F,"Planned")</f>
        <v>0</v>
      </c>
      <c r="P612" s="51">
        <f>SUMIFS('Shipments data'!G:G,'Shipments data'!E:E,'Supply Planning Data'!D612,'Shipments data'!A:A,'Supply Planning Data'!A612,'Shipments data'!F:F,"Shipped",'Shipments data'!H:H,"&lt;"&amp;'Supply Planning Data'!C627,'Shipments data'!S:S,"&lt;"&amp;'Supply Planning Data'!C627)</f>
        <v>0</v>
      </c>
      <c r="Q612" s="51">
        <f t="shared" si="150"/>
        <v>0</v>
      </c>
      <c r="R612" s="51">
        <f t="shared" si="140"/>
        <v>0</v>
      </c>
      <c r="S612" s="53"/>
      <c r="T612" s="54">
        <f t="shared" si="144"/>
        <v>0</v>
      </c>
      <c r="U612" s="50"/>
      <c r="V612" s="40"/>
      <c r="W612" s="54">
        <f t="shared" si="145"/>
        <v>0</v>
      </c>
      <c r="X612" s="55"/>
      <c r="Y612" s="54">
        <f t="shared" si="141"/>
        <v>0</v>
      </c>
      <c r="Z612" s="53"/>
      <c r="AA612" s="54">
        <f t="shared" si="146"/>
        <v>0</v>
      </c>
      <c r="AB612" s="50"/>
      <c r="AC612" s="40"/>
      <c r="AD612" s="54">
        <f t="shared" si="147"/>
        <v>0</v>
      </c>
      <c r="AE612" s="55"/>
      <c r="AF612" s="79">
        <f t="shared" si="142"/>
        <v>0</v>
      </c>
    </row>
    <row r="613" spans="1:32" hidden="1" x14ac:dyDescent="0.35">
      <c r="A613" s="47" t="str">
        <f>Start!C$9</f>
        <v>Niger (the)</v>
      </c>
      <c r="B613" s="48" t="str">
        <f>VLOOKUP(A613,list!B:C,2,FALSE)</f>
        <v>NER</v>
      </c>
      <c r="C613" s="78">
        <f t="shared" si="149"/>
        <v>45413</v>
      </c>
      <c r="D613" s="36" t="str">
        <f>IF(Start!$B$27="","",Start!$B$27)</f>
        <v/>
      </c>
      <c r="E613" s="36" t="str">
        <f>IFERROR(VLOOKUP(D613,Start!B$15:C$30,2,FALSE),"")</f>
        <v/>
      </c>
      <c r="F613" s="39">
        <f t="shared" si="138"/>
        <v>0</v>
      </c>
      <c r="G613" s="38"/>
      <c r="H613" s="50"/>
      <c r="I613" s="39">
        <f t="shared" si="139"/>
        <v>0</v>
      </c>
      <c r="J613" s="40"/>
      <c r="K613" s="41">
        <f t="shared" si="143"/>
        <v>0</v>
      </c>
      <c r="L613" s="41">
        <f t="shared" si="148"/>
        <v>0</v>
      </c>
      <c r="M613" s="50"/>
      <c r="N613" s="51">
        <f>SUMIFS('Shipments data'!G:G,'Shipments data'!E:E,'Supply Planning Data'!D613,'Shipments data'!A:A,'Supply Planning Data'!A613,'Shipments data'!O:O,'Supply Planning Data'!C613,'Shipments data'!F:F,"Shipped")</f>
        <v>0</v>
      </c>
      <c r="O613" s="52">
        <f>SUMIFS('Shipments data'!G:G,'Shipments data'!E:E,'Supply Planning Data'!D613,'Shipments data'!A:A,'Supply Planning Data'!A613,'Shipments data'!O:O,'Supply Planning Data'!C613,'Shipments data'!F:F,"Planned")</f>
        <v>0</v>
      </c>
      <c r="P613" s="51">
        <f>SUMIFS('Shipments data'!G:G,'Shipments data'!E:E,'Supply Planning Data'!D613,'Shipments data'!A:A,'Supply Planning Data'!A613,'Shipments data'!F:F,"Shipped",'Shipments data'!H:H,"&lt;"&amp;'Supply Planning Data'!C628,'Shipments data'!S:S,"&lt;"&amp;'Supply Planning Data'!C628)</f>
        <v>0</v>
      </c>
      <c r="Q613" s="51">
        <f t="shared" si="150"/>
        <v>0</v>
      </c>
      <c r="R613" s="51">
        <f t="shared" si="140"/>
        <v>0</v>
      </c>
      <c r="S613" s="53"/>
      <c r="T613" s="54">
        <f t="shared" si="144"/>
        <v>0</v>
      </c>
      <c r="U613" s="50"/>
      <c r="V613" s="40"/>
      <c r="W613" s="54">
        <f t="shared" si="145"/>
        <v>0</v>
      </c>
      <c r="X613" s="55"/>
      <c r="Y613" s="54">
        <f t="shared" si="141"/>
        <v>0</v>
      </c>
      <c r="Z613" s="53"/>
      <c r="AA613" s="54">
        <f t="shared" si="146"/>
        <v>0</v>
      </c>
      <c r="AB613" s="50"/>
      <c r="AC613" s="40"/>
      <c r="AD613" s="54">
        <f t="shared" si="147"/>
        <v>0</v>
      </c>
      <c r="AE613" s="55"/>
      <c r="AF613" s="79">
        <f t="shared" si="142"/>
        <v>0</v>
      </c>
    </row>
    <row r="614" spans="1:32" hidden="1" x14ac:dyDescent="0.35">
      <c r="A614" s="47" t="str">
        <f>Start!C$9</f>
        <v>Niger (the)</v>
      </c>
      <c r="B614" s="48" t="str">
        <f>VLOOKUP(A614,list!B:C,2,FALSE)</f>
        <v>NER</v>
      </c>
      <c r="C614" s="78">
        <f t="shared" si="149"/>
        <v>45413</v>
      </c>
      <c r="D614" s="36" t="str">
        <f>IF(Start!$B$28="","",Start!$B$28)</f>
        <v/>
      </c>
      <c r="E614" s="36" t="str">
        <f>IFERROR(VLOOKUP(D614,Start!B$15:C$30,2,FALSE),"")</f>
        <v/>
      </c>
      <c r="F614" s="39">
        <f t="shared" si="138"/>
        <v>0</v>
      </c>
      <c r="G614" s="38"/>
      <c r="H614" s="50"/>
      <c r="I614" s="39">
        <f t="shared" si="139"/>
        <v>0</v>
      </c>
      <c r="J614" s="40"/>
      <c r="K614" s="41">
        <f t="shared" si="143"/>
        <v>0</v>
      </c>
      <c r="L614" s="41">
        <f t="shared" si="148"/>
        <v>0</v>
      </c>
      <c r="M614" s="50"/>
      <c r="N614" s="51">
        <f>SUMIFS('Shipments data'!G:G,'Shipments data'!E:E,'Supply Planning Data'!D614,'Shipments data'!A:A,'Supply Planning Data'!A614,'Shipments data'!O:O,'Supply Planning Data'!C614,'Shipments data'!F:F,"Shipped")</f>
        <v>0</v>
      </c>
      <c r="O614" s="52">
        <f>SUMIFS('Shipments data'!G:G,'Shipments data'!E:E,'Supply Planning Data'!D614,'Shipments data'!A:A,'Supply Planning Data'!A614,'Shipments data'!O:O,'Supply Planning Data'!C614,'Shipments data'!F:F,"Planned")</f>
        <v>0</v>
      </c>
      <c r="P614" s="51">
        <f>SUMIFS('Shipments data'!G:G,'Shipments data'!E:E,'Supply Planning Data'!D614,'Shipments data'!A:A,'Supply Planning Data'!A614,'Shipments data'!F:F,"Shipped",'Shipments data'!H:H,"&lt;"&amp;'Supply Planning Data'!C629,'Shipments data'!S:S,"&lt;"&amp;'Supply Planning Data'!C629)</f>
        <v>0</v>
      </c>
      <c r="Q614" s="51">
        <f t="shared" si="150"/>
        <v>0</v>
      </c>
      <c r="R614" s="51">
        <f t="shared" si="140"/>
        <v>0</v>
      </c>
      <c r="S614" s="53"/>
      <c r="T614" s="54">
        <f t="shared" si="144"/>
        <v>0</v>
      </c>
      <c r="U614" s="50"/>
      <c r="V614" s="40"/>
      <c r="W614" s="54">
        <f t="shared" si="145"/>
        <v>0</v>
      </c>
      <c r="X614" s="55"/>
      <c r="Y614" s="54">
        <f t="shared" si="141"/>
        <v>0</v>
      </c>
      <c r="Z614" s="53"/>
      <c r="AA614" s="54">
        <f t="shared" si="146"/>
        <v>0</v>
      </c>
      <c r="AB614" s="50"/>
      <c r="AC614" s="40"/>
      <c r="AD614" s="54">
        <f t="shared" si="147"/>
        <v>0</v>
      </c>
      <c r="AE614" s="55"/>
      <c r="AF614" s="79">
        <f t="shared" si="142"/>
        <v>0</v>
      </c>
    </row>
    <row r="615" spans="1:32" hidden="1" x14ac:dyDescent="0.35">
      <c r="A615" s="47" t="str">
        <f>Start!C$9</f>
        <v>Niger (the)</v>
      </c>
      <c r="B615" s="48" t="str">
        <f>VLOOKUP(A615,list!B:C,2,FALSE)</f>
        <v>NER</v>
      </c>
      <c r="C615" s="78">
        <f t="shared" si="149"/>
        <v>45413</v>
      </c>
      <c r="D615" s="36" t="str">
        <f>IF(Start!$B$29="","",Start!$B$29)</f>
        <v/>
      </c>
      <c r="E615" s="36" t="str">
        <f>IFERROR(VLOOKUP(D615,Start!B$15:C$30,2,FALSE),"")</f>
        <v/>
      </c>
      <c r="F615" s="39">
        <f t="shared" si="138"/>
        <v>0</v>
      </c>
      <c r="G615" s="38"/>
      <c r="H615" s="50"/>
      <c r="I615" s="39">
        <f t="shared" si="139"/>
        <v>0</v>
      </c>
      <c r="J615" s="40"/>
      <c r="K615" s="41">
        <f t="shared" si="143"/>
        <v>0</v>
      </c>
      <c r="L615" s="41">
        <f t="shared" si="148"/>
        <v>0</v>
      </c>
      <c r="M615" s="50"/>
      <c r="N615" s="51">
        <f>SUMIFS('Shipments data'!G:G,'Shipments data'!E:E,'Supply Planning Data'!D615,'Shipments data'!A:A,'Supply Planning Data'!A615,'Shipments data'!O:O,'Supply Planning Data'!C615,'Shipments data'!F:F,"Shipped")</f>
        <v>0</v>
      </c>
      <c r="O615" s="52">
        <f>SUMIFS('Shipments data'!G:G,'Shipments data'!E:E,'Supply Planning Data'!D615,'Shipments data'!A:A,'Supply Planning Data'!A615,'Shipments data'!O:O,'Supply Planning Data'!C615,'Shipments data'!F:F,"Planned")</f>
        <v>0</v>
      </c>
      <c r="P615" s="51">
        <f>SUMIFS('Shipments data'!G:G,'Shipments data'!E:E,'Supply Planning Data'!D615,'Shipments data'!A:A,'Supply Planning Data'!A615,'Shipments data'!F:F,"Shipped",'Shipments data'!H:H,"&lt;"&amp;'Supply Planning Data'!C630,'Shipments data'!S:S,"&lt;"&amp;'Supply Planning Data'!C630)</f>
        <v>0</v>
      </c>
      <c r="Q615" s="51">
        <f t="shared" si="150"/>
        <v>0</v>
      </c>
      <c r="R615" s="51">
        <f t="shared" si="140"/>
        <v>0</v>
      </c>
      <c r="S615" s="53"/>
      <c r="T615" s="54">
        <f t="shared" si="144"/>
        <v>0</v>
      </c>
      <c r="U615" s="50"/>
      <c r="V615" s="40"/>
      <c r="W615" s="54">
        <f t="shared" si="145"/>
        <v>0</v>
      </c>
      <c r="X615" s="55"/>
      <c r="Y615" s="54">
        <f t="shared" si="141"/>
        <v>0</v>
      </c>
      <c r="Z615" s="53"/>
      <c r="AA615" s="54">
        <f t="shared" si="146"/>
        <v>0</v>
      </c>
      <c r="AB615" s="50"/>
      <c r="AC615" s="40"/>
      <c r="AD615" s="54">
        <f t="shared" si="147"/>
        <v>0</v>
      </c>
      <c r="AE615" s="55"/>
      <c r="AF615" s="79">
        <f t="shared" si="142"/>
        <v>0</v>
      </c>
    </row>
    <row r="616" spans="1:32" hidden="1" x14ac:dyDescent="0.35">
      <c r="A616" s="47" t="str">
        <f>Start!C$9</f>
        <v>Niger (the)</v>
      </c>
      <c r="B616" s="56" t="str">
        <f>VLOOKUP(A616,list!B:C,2,FALSE)</f>
        <v>NER</v>
      </c>
      <c r="C616" s="78">
        <f t="shared" si="149"/>
        <v>45413</v>
      </c>
      <c r="D616" s="36" t="str">
        <f>IF(Start!$B$30="","",Start!$B$30)</f>
        <v/>
      </c>
      <c r="E616" s="36" t="str">
        <f>IFERROR(VLOOKUP(D616,Start!B$15:C$30,2,FALSE),"")</f>
        <v/>
      </c>
      <c r="F616" s="39">
        <f t="shared" si="138"/>
        <v>0</v>
      </c>
      <c r="G616" s="38"/>
      <c r="H616" s="50"/>
      <c r="I616" s="39">
        <f t="shared" si="139"/>
        <v>0</v>
      </c>
      <c r="J616" s="40"/>
      <c r="K616" s="41">
        <f t="shared" si="143"/>
        <v>0</v>
      </c>
      <c r="L616" s="41">
        <f t="shared" si="148"/>
        <v>0</v>
      </c>
      <c r="M616" s="50"/>
      <c r="N616" s="51">
        <f>SUMIFS('Shipments data'!G:G,'Shipments data'!E:E,'Supply Planning Data'!D616,'Shipments data'!A:A,'Supply Planning Data'!A616,'Shipments data'!O:O,'Supply Planning Data'!C616,'Shipments data'!F:F,"Shipped")</f>
        <v>0</v>
      </c>
      <c r="O616" s="52">
        <f>SUMIFS('Shipments data'!G:G,'Shipments data'!E:E,'Supply Planning Data'!D616,'Shipments data'!A:A,'Supply Planning Data'!A616,'Shipments data'!O:O,'Supply Planning Data'!C616,'Shipments data'!F:F,"Planned")</f>
        <v>0</v>
      </c>
      <c r="P616" s="51">
        <f>SUMIFS('Shipments data'!G:G,'Shipments data'!E:E,'Supply Planning Data'!D616,'Shipments data'!A:A,'Supply Planning Data'!A616,'Shipments data'!F:F,"Shipped",'Shipments data'!H:H,"&lt;"&amp;'Supply Planning Data'!C631,'Shipments data'!S:S,"&lt;"&amp;'Supply Planning Data'!C631)</f>
        <v>0</v>
      </c>
      <c r="Q616" s="51">
        <f t="shared" si="150"/>
        <v>0</v>
      </c>
      <c r="R616" s="51">
        <f t="shared" si="140"/>
        <v>0</v>
      </c>
      <c r="S616" s="53"/>
      <c r="T616" s="54">
        <f t="shared" si="144"/>
        <v>0</v>
      </c>
      <c r="U616" s="50"/>
      <c r="V616" s="40"/>
      <c r="W616" s="54">
        <f t="shared" si="145"/>
        <v>0</v>
      </c>
      <c r="X616" s="55"/>
      <c r="Y616" s="54">
        <f t="shared" si="141"/>
        <v>0</v>
      </c>
      <c r="Z616" s="53"/>
      <c r="AA616" s="54">
        <f t="shared" si="146"/>
        <v>0</v>
      </c>
      <c r="AB616" s="50"/>
      <c r="AC616" s="40"/>
      <c r="AD616" s="54">
        <f t="shared" si="147"/>
        <v>0</v>
      </c>
      <c r="AE616" s="55"/>
      <c r="AF616" s="79">
        <f t="shared" si="142"/>
        <v>0</v>
      </c>
    </row>
    <row r="617" spans="1:32" x14ac:dyDescent="0.35">
      <c r="A617" s="58" t="str">
        <f>Start!C$9</f>
        <v>Niger (the)</v>
      </c>
      <c r="B617" s="59" t="str">
        <f>VLOOKUP(A617,list!B:C,2,FALSE)</f>
        <v>NER</v>
      </c>
      <c r="C617" s="60">
        <f t="shared" si="149"/>
        <v>45444</v>
      </c>
      <c r="D617" s="59" t="str">
        <f>IF(Start!$B$16="","",Start!$B$16)</f>
        <v>Pfizer</v>
      </c>
      <c r="E617" s="59" t="str">
        <f>IFERROR(VLOOKUP(D617,Start!B$15:C$30,2,FALSE),"")</f>
        <v>Yes</v>
      </c>
      <c r="F617" s="62">
        <f t="shared" si="138"/>
        <v>0</v>
      </c>
      <c r="G617" s="61">
        <v>497851.81124993728</v>
      </c>
      <c r="H617" s="61">
        <v>26627.626325547</v>
      </c>
      <c r="I617" s="62">
        <f t="shared" si="139"/>
        <v>524479.43757548428</v>
      </c>
      <c r="J617" s="63"/>
      <c r="K617" s="64">
        <f t="shared" si="143"/>
        <v>0</v>
      </c>
      <c r="L617" s="64">
        <f t="shared" si="148"/>
        <v>524479.43757548428</v>
      </c>
      <c r="M617" s="61"/>
      <c r="N617" s="64">
        <f>SUMIFS('Shipments data'!G:G,'Shipments data'!E:E,'Supply Planning Data'!D617,'Shipments data'!A:A,'Supply Planning Data'!A617,'Shipments data'!O:O,'Supply Planning Data'!C617,'Shipments data'!F:F,"Shipped")</f>
        <v>0</v>
      </c>
      <c r="O617" s="65">
        <f>SUMIFS('Shipments data'!G:G,'Shipments data'!E:E,'Supply Planning Data'!D617,'Shipments data'!A:A,'Supply Planning Data'!A617,'Shipments data'!O:O,'Supply Planning Data'!C617,'Shipments data'!F:F,"Planned")</f>
        <v>0</v>
      </c>
      <c r="P617" s="64">
        <f>SUMIFS('Shipments data'!G:G,'Shipments data'!E:E,'Supply Planning Data'!D617,'Shipments data'!A:A,'Supply Planning Data'!A617,'Shipments data'!F:F,"Shipped",'Shipments data'!H:H,"&lt;"&amp;'Supply Planning Data'!C632,'Shipments data'!S:S,"&lt;"&amp;'Supply Planning Data'!C632)</f>
        <v>0</v>
      </c>
      <c r="Q617" s="64">
        <f t="shared" si="150"/>
        <v>0</v>
      </c>
      <c r="R617" s="64">
        <f t="shared" si="140"/>
        <v>0</v>
      </c>
      <c r="S617" s="66"/>
      <c r="T617" s="62">
        <f t="shared" si="144"/>
        <v>200000</v>
      </c>
      <c r="U617" s="61"/>
      <c r="V617" s="63"/>
      <c r="W617" s="62">
        <f t="shared" si="145"/>
        <v>0</v>
      </c>
      <c r="X617" s="67"/>
      <c r="Y617" s="62">
        <f t="shared" si="141"/>
        <v>200000</v>
      </c>
      <c r="Z617" s="66"/>
      <c r="AA617" s="62">
        <f t="shared" si="146"/>
        <v>200000</v>
      </c>
      <c r="AB617" s="61"/>
      <c r="AC617" s="63"/>
      <c r="AD617" s="62">
        <f t="shared" si="147"/>
        <v>0</v>
      </c>
      <c r="AE617" s="67"/>
      <c r="AF617" s="68">
        <f t="shared" si="142"/>
        <v>200000</v>
      </c>
    </row>
    <row r="618" spans="1:32" x14ac:dyDescent="0.35">
      <c r="A618" s="58" t="str">
        <f>Start!C$9</f>
        <v>Niger (the)</v>
      </c>
      <c r="B618" s="69" t="str">
        <f>VLOOKUP(A618,list!B:C,2,FALSE)</f>
        <v>NER</v>
      </c>
      <c r="C618" s="60">
        <f t="shared" si="149"/>
        <v>45444</v>
      </c>
      <c r="D618" s="69" t="str">
        <f>IF(Start!$B$17="","",Start!$B$17)</f>
        <v>Moderna</v>
      </c>
      <c r="E618" s="69" t="str">
        <f>IFERROR(VLOOKUP(D618,Start!B$15:C$30,2,FALSE),"")</f>
        <v>Yes</v>
      </c>
      <c r="F618" s="62">
        <f t="shared" si="138"/>
        <v>0</v>
      </c>
      <c r="G618" s="61">
        <v>597422.17349992448</v>
      </c>
      <c r="H618" s="61">
        <v>26659.159362254399</v>
      </c>
      <c r="I618" s="62">
        <f t="shared" si="139"/>
        <v>624081.33286217891</v>
      </c>
      <c r="J618" s="63"/>
      <c r="K618" s="64">
        <f t="shared" si="143"/>
        <v>0</v>
      </c>
      <c r="L618" s="64">
        <f t="shared" si="148"/>
        <v>624081.33286217891</v>
      </c>
      <c r="M618" s="71"/>
      <c r="N618" s="70">
        <f>SUMIFS('Shipments data'!G:G,'Shipments data'!E:E,'Supply Planning Data'!D618,'Shipments data'!A:A,'Supply Planning Data'!A618,'Shipments data'!O:O,'Supply Planning Data'!C618,'Shipments data'!F:F,"Shipped")</f>
        <v>0</v>
      </c>
      <c r="O618" s="72">
        <f>SUMIFS('Shipments data'!G:G,'Shipments data'!E:E,'Supply Planning Data'!D618,'Shipments data'!A:A,'Supply Planning Data'!A618,'Shipments data'!O:O,'Supply Planning Data'!C618,'Shipments data'!F:F,"Planned")</f>
        <v>0</v>
      </c>
      <c r="P618" s="70">
        <f>SUMIFS('Shipments data'!G:G,'Shipments data'!E:E,'Supply Planning Data'!D618,'Shipments data'!A:A,'Supply Planning Data'!A618,'Shipments data'!F:F,"Shipped",'Shipments data'!H:H,"&lt;"&amp;'Supply Planning Data'!C633,'Shipments data'!S:S,"&lt;"&amp;'Supply Planning Data'!C633)</f>
        <v>0</v>
      </c>
      <c r="Q618" s="70">
        <f t="shared" si="150"/>
        <v>0</v>
      </c>
      <c r="R618" s="70">
        <f t="shared" si="140"/>
        <v>0</v>
      </c>
      <c r="S618" s="53"/>
      <c r="T618" s="73">
        <f t="shared" si="144"/>
        <v>300000</v>
      </c>
      <c r="U618" s="71"/>
      <c r="V618" s="63"/>
      <c r="W618" s="73">
        <f t="shared" si="145"/>
        <v>0</v>
      </c>
      <c r="X618" s="74"/>
      <c r="Y618" s="73">
        <f t="shared" si="141"/>
        <v>300000</v>
      </c>
      <c r="Z618" s="53"/>
      <c r="AA618" s="73">
        <f t="shared" si="146"/>
        <v>300000</v>
      </c>
      <c r="AB618" s="71"/>
      <c r="AC618" s="63"/>
      <c r="AD618" s="73">
        <f t="shared" si="147"/>
        <v>0</v>
      </c>
      <c r="AE618" s="74"/>
      <c r="AF618" s="75">
        <f t="shared" si="142"/>
        <v>300000</v>
      </c>
    </row>
    <row r="619" spans="1:32" x14ac:dyDescent="0.35">
      <c r="A619" s="58" t="str">
        <f>Start!C$9</f>
        <v>Niger (the)</v>
      </c>
      <c r="B619" s="69" t="str">
        <f>VLOOKUP(A619,list!B:C,2,FALSE)</f>
        <v>NER</v>
      </c>
      <c r="C619" s="60">
        <f t="shared" si="149"/>
        <v>45444</v>
      </c>
      <c r="D619" s="59" t="str">
        <f>IF(Start!$B$18="","",Start!$B$18)</f>
        <v>AstraZeneca</v>
      </c>
      <c r="E619" s="59" t="str">
        <f>IFERROR(VLOOKUP(D619,Start!B$15:C$30,2,FALSE),"")</f>
        <v>Yes</v>
      </c>
      <c r="F619" s="62">
        <f t="shared" si="138"/>
        <v>0</v>
      </c>
      <c r="G619" s="61">
        <v>696992.53574991203</v>
      </c>
      <c r="H619" s="61">
        <v>26690.692398961899</v>
      </c>
      <c r="I619" s="62">
        <f t="shared" si="139"/>
        <v>723683.2281488739</v>
      </c>
      <c r="J619" s="63"/>
      <c r="K619" s="64">
        <f t="shared" si="143"/>
        <v>0</v>
      </c>
      <c r="L619" s="64">
        <f t="shared" si="148"/>
        <v>723683.2281488739</v>
      </c>
      <c r="M619" s="71"/>
      <c r="N619" s="70">
        <f>SUMIFS('Shipments data'!G:G,'Shipments data'!E:E,'Supply Planning Data'!D619,'Shipments data'!A:A,'Supply Planning Data'!A619,'Shipments data'!O:O,'Supply Planning Data'!C619,'Shipments data'!F:F,"Shipped")</f>
        <v>0</v>
      </c>
      <c r="O619" s="72">
        <f>SUMIFS('Shipments data'!G:G,'Shipments data'!E:E,'Supply Planning Data'!D619,'Shipments data'!A:A,'Supply Planning Data'!A619,'Shipments data'!O:O,'Supply Planning Data'!C619,'Shipments data'!F:F,"Planned")</f>
        <v>0</v>
      </c>
      <c r="P619" s="70">
        <f>SUMIFS('Shipments data'!G:G,'Shipments data'!E:E,'Supply Planning Data'!D619,'Shipments data'!A:A,'Supply Planning Data'!A619,'Shipments data'!F:F,"Shipped",'Shipments data'!H:H,"&lt;"&amp;'Supply Planning Data'!C634,'Shipments data'!S:S,"&lt;"&amp;'Supply Planning Data'!C634)</f>
        <v>631600</v>
      </c>
      <c r="Q619" s="70">
        <f t="shared" si="150"/>
        <v>0</v>
      </c>
      <c r="R619" s="70">
        <f t="shared" si="140"/>
        <v>0</v>
      </c>
      <c r="S619" s="53"/>
      <c r="T619" s="73">
        <f t="shared" si="144"/>
        <v>400000</v>
      </c>
      <c r="U619" s="71"/>
      <c r="V619" s="63"/>
      <c r="W619" s="73">
        <f t="shared" si="145"/>
        <v>0</v>
      </c>
      <c r="X619" s="74"/>
      <c r="Y619" s="73">
        <f t="shared" si="141"/>
        <v>400000</v>
      </c>
      <c r="Z619" s="53"/>
      <c r="AA619" s="73">
        <f t="shared" si="146"/>
        <v>400000</v>
      </c>
      <c r="AB619" s="71"/>
      <c r="AC619" s="63"/>
      <c r="AD619" s="73">
        <f t="shared" si="147"/>
        <v>0</v>
      </c>
      <c r="AE619" s="74"/>
      <c r="AF619" s="75">
        <f t="shared" si="142"/>
        <v>400000</v>
      </c>
    </row>
    <row r="620" spans="1:32" x14ac:dyDescent="0.35">
      <c r="A620" s="58" t="str">
        <f>Start!C$9</f>
        <v>Niger (the)</v>
      </c>
      <c r="B620" s="69" t="str">
        <f>VLOOKUP(A620,list!B:C,2,FALSE)</f>
        <v>NER</v>
      </c>
      <c r="C620" s="60">
        <f t="shared" si="149"/>
        <v>45444</v>
      </c>
      <c r="D620" s="69" t="str">
        <f>IF(Start!$B$19="","",Start!$B$19)</f>
        <v>J&amp;J</v>
      </c>
      <c r="E620" s="69" t="str">
        <f>IFERROR(VLOOKUP(D620,Start!B$15:C$30,2,FALSE),"")</f>
        <v>Yes</v>
      </c>
      <c r="F620" s="62">
        <f t="shared" si="138"/>
        <v>0</v>
      </c>
      <c r="G620" s="61">
        <v>696992.53574991203</v>
      </c>
      <c r="H620" s="61">
        <v>26722.225435669301</v>
      </c>
      <c r="I620" s="62">
        <f t="shared" si="139"/>
        <v>723714.76118558133</v>
      </c>
      <c r="J620" s="63"/>
      <c r="K620" s="64">
        <f t="shared" si="143"/>
        <v>0</v>
      </c>
      <c r="L620" s="64">
        <f t="shared" si="148"/>
        <v>723714.76118558133</v>
      </c>
      <c r="M620" s="71"/>
      <c r="N620" s="70">
        <f>SUMIFS('Shipments data'!G:G,'Shipments data'!E:E,'Supply Planning Data'!D620,'Shipments data'!A:A,'Supply Planning Data'!A620,'Shipments data'!O:O,'Supply Planning Data'!C620,'Shipments data'!F:F,"Shipped")</f>
        <v>0</v>
      </c>
      <c r="O620" s="72">
        <f>SUMIFS('Shipments data'!G:G,'Shipments data'!E:E,'Supply Planning Data'!D620,'Shipments data'!A:A,'Supply Planning Data'!A620,'Shipments data'!O:O,'Supply Planning Data'!C620,'Shipments data'!F:F,"Planned")</f>
        <v>0</v>
      </c>
      <c r="P620" s="70">
        <f>SUMIFS('Shipments data'!G:G,'Shipments data'!E:E,'Supply Planning Data'!D620,'Shipments data'!A:A,'Supply Planning Data'!A620,'Shipments data'!F:F,"Shipped",'Shipments data'!H:H,"&lt;"&amp;'Supply Planning Data'!C635,'Shipments data'!S:S,"&lt;"&amp;'Supply Planning Data'!C635)</f>
        <v>302400</v>
      </c>
      <c r="Q620" s="70">
        <f t="shared" si="150"/>
        <v>0</v>
      </c>
      <c r="R620" s="70">
        <f t="shared" si="140"/>
        <v>0</v>
      </c>
      <c r="S620" s="53"/>
      <c r="T620" s="73">
        <f t="shared" si="144"/>
        <v>400000</v>
      </c>
      <c r="U620" s="71"/>
      <c r="V620" s="63"/>
      <c r="W620" s="73">
        <f t="shared" si="145"/>
        <v>0</v>
      </c>
      <c r="X620" s="74"/>
      <c r="Y620" s="73">
        <f t="shared" si="141"/>
        <v>400000</v>
      </c>
      <c r="Z620" s="53"/>
      <c r="AA620" s="73">
        <f t="shared" si="146"/>
        <v>400000</v>
      </c>
      <c r="AB620" s="71"/>
      <c r="AC620" s="63"/>
      <c r="AD620" s="73">
        <f t="shared" si="147"/>
        <v>0</v>
      </c>
      <c r="AE620" s="74"/>
      <c r="AF620" s="75">
        <f t="shared" si="142"/>
        <v>400000</v>
      </c>
    </row>
    <row r="621" spans="1:32" x14ac:dyDescent="0.35">
      <c r="A621" s="58" t="str">
        <f>Start!C$9</f>
        <v>Niger (the)</v>
      </c>
      <c r="B621" s="69" t="str">
        <f>VLOOKUP(A621,list!B:C,2,FALSE)</f>
        <v>NER</v>
      </c>
      <c r="C621" s="60">
        <f t="shared" si="149"/>
        <v>45444</v>
      </c>
      <c r="D621" s="59" t="str">
        <f>IF(Start!$B$20="","",Start!$B$20)</f>
        <v>Sinopharm</v>
      </c>
      <c r="E621" s="59" t="str">
        <f>IFERROR(VLOOKUP(D621,Start!B$15:C$30,2,FALSE),"")</f>
        <v>Yes</v>
      </c>
      <c r="F621" s="62">
        <f t="shared" si="138"/>
        <v>0</v>
      </c>
      <c r="G621" s="61">
        <v>696992.53574991203</v>
      </c>
      <c r="H621" s="61">
        <v>26753.758472376801</v>
      </c>
      <c r="I621" s="62">
        <f t="shared" si="139"/>
        <v>723746.29422228888</v>
      </c>
      <c r="J621" s="63"/>
      <c r="K621" s="64">
        <f t="shared" si="143"/>
        <v>0</v>
      </c>
      <c r="L621" s="64">
        <f t="shared" si="148"/>
        <v>723746.29422228888</v>
      </c>
      <c r="M621" s="71"/>
      <c r="N621" s="70">
        <f>SUMIFS('Shipments data'!G:G,'Shipments data'!E:E,'Supply Planning Data'!D621,'Shipments data'!A:A,'Supply Planning Data'!A621,'Shipments data'!O:O,'Supply Planning Data'!C621,'Shipments data'!F:F,"Shipped")</f>
        <v>0</v>
      </c>
      <c r="O621" s="72">
        <f>SUMIFS('Shipments data'!G:G,'Shipments data'!E:E,'Supply Planning Data'!D621,'Shipments data'!A:A,'Supply Planning Data'!A621,'Shipments data'!O:O,'Supply Planning Data'!C621,'Shipments data'!F:F,"Planned")</f>
        <v>0</v>
      </c>
      <c r="P621" s="70">
        <f>SUMIFS('Shipments data'!G:G,'Shipments data'!E:E,'Supply Planning Data'!D621,'Shipments data'!A:A,'Supply Planning Data'!A621,'Shipments data'!F:F,"Shipped",'Shipments data'!H:H,"&lt;"&amp;'Supply Planning Data'!C636,'Shipments data'!S:S,"&lt;"&amp;'Supply Planning Data'!C636)</f>
        <v>512402</v>
      </c>
      <c r="Q621" s="70">
        <f t="shared" si="150"/>
        <v>0</v>
      </c>
      <c r="R621" s="70">
        <f t="shared" si="140"/>
        <v>0</v>
      </c>
      <c r="S621" s="53"/>
      <c r="T621" s="73">
        <f t="shared" si="144"/>
        <v>400000</v>
      </c>
      <c r="U621" s="71"/>
      <c r="V621" s="63"/>
      <c r="W621" s="73">
        <f t="shared" si="145"/>
        <v>0</v>
      </c>
      <c r="X621" s="74"/>
      <c r="Y621" s="73">
        <f t="shared" si="141"/>
        <v>400000</v>
      </c>
      <c r="Z621" s="53"/>
      <c r="AA621" s="73">
        <f t="shared" si="146"/>
        <v>400000</v>
      </c>
      <c r="AB621" s="71"/>
      <c r="AC621" s="63"/>
      <c r="AD621" s="73">
        <f t="shared" si="147"/>
        <v>0</v>
      </c>
      <c r="AE621" s="74"/>
      <c r="AF621" s="75">
        <f t="shared" si="142"/>
        <v>400000</v>
      </c>
    </row>
    <row r="622" spans="1:32" x14ac:dyDescent="0.35">
      <c r="A622" s="58" t="str">
        <f>Start!C$9</f>
        <v>Niger (the)</v>
      </c>
      <c r="B622" s="69" t="str">
        <f>VLOOKUP(A622,list!B:C,2,FALSE)</f>
        <v>NER</v>
      </c>
      <c r="C622" s="60">
        <f t="shared" si="149"/>
        <v>45444</v>
      </c>
      <c r="D622" s="69" t="str">
        <f>IF(Start!$B$21="","",Start!$B$21)</f>
        <v>Sinovac</v>
      </c>
      <c r="E622" s="69" t="str">
        <f>IFERROR(VLOOKUP(D622,Start!B$15:C$30,2,FALSE),"")</f>
        <v>Yes</v>
      </c>
      <c r="F622" s="62">
        <f t="shared" si="138"/>
        <v>0</v>
      </c>
      <c r="G622" s="61">
        <v>696992.53574991203</v>
      </c>
      <c r="H622" s="61">
        <v>26785.2915090842</v>
      </c>
      <c r="I622" s="62">
        <f t="shared" si="139"/>
        <v>723777.8272589962</v>
      </c>
      <c r="J622" s="63"/>
      <c r="K622" s="64">
        <f t="shared" si="143"/>
        <v>0</v>
      </c>
      <c r="L622" s="64">
        <f t="shared" si="148"/>
        <v>723777.8272589962</v>
      </c>
      <c r="M622" s="71"/>
      <c r="N622" s="70">
        <f>SUMIFS('Shipments data'!G:G,'Shipments data'!E:E,'Supply Planning Data'!D622,'Shipments data'!A:A,'Supply Planning Data'!A622,'Shipments data'!O:O,'Supply Planning Data'!C622,'Shipments data'!F:F,"Shipped")</f>
        <v>0</v>
      </c>
      <c r="O622" s="72">
        <f>SUMIFS('Shipments data'!G:G,'Shipments data'!E:E,'Supply Planning Data'!D622,'Shipments data'!A:A,'Supply Planning Data'!A622,'Shipments data'!O:O,'Supply Planning Data'!C622,'Shipments data'!F:F,"Planned")</f>
        <v>0</v>
      </c>
      <c r="P622" s="70">
        <f>SUMIFS('Shipments data'!G:G,'Shipments data'!E:E,'Supply Planning Data'!D622,'Shipments data'!A:A,'Supply Planning Data'!A622,'Shipments data'!F:F,"Shipped",'Shipments data'!H:H,"&lt;"&amp;'Supply Planning Data'!C637,'Shipments data'!S:S,"&lt;"&amp;'Supply Planning Data'!C637)</f>
        <v>0</v>
      </c>
      <c r="Q622" s="70">
        <f t="shared" si="150"/>
        <v>0</v>
      </c>
      <c r="R622" s="70">
        <f t="shared" si="140"/>
        <v>0</v>
      </c>
      <c r="S622" s="53"/>
      <c r="T622" s="73">
        <f t="shared" si="144"/>
        <v>400000</v>
      </c>
      <c r="U622" s="71"/>
      <c r="V622" s="63"/>
      <c r="W622" s="73">
        <f t="shared" si="145"/>
        <v>0</v>
      </c>
      <c r="X622" s="74"/>
      <c r="Y622" s="73">
        <f t="shared" si="141"/>
        <v>400000</v>
      </c>
      <c r="Z622" s="53"/>
      <c r="AA622" s="73">
        <f t="shared" si="146"/>
        <v>400000</v>
      </c>
      <c r="AB622" s="71"/>
      <c r="AC622" s="63"/>
      <c r="AD622" s="73">
        <f t="shared" si="147"/>
        <v>0</v>
      </c>
      <c r="AE622" s="74"/>
      <c r="AF622" s="75">
        <f t="shared" si="142"/>
        <v>400000</v>
      </c>
    </row>
    <row r="623" spans="1:32" x14ac:dyDescent="0.35">
      <c r="A623" s="58" t="str">
        <f>Start!C$9</f>
        <v>Niger (the)</v>
      </c>
      <c r="B623" s="69" t="str">
        <f>VLOOKUP(A623,list!B:C,2,FALSE)</f>
        <v>NER</v>
      </c>
      <c r="C623" s="60">
        <f t="shared" si="149"/>
        <v>45444</v>
      </c>
      <c r="D623" s="59" t="str">
        <f>IF(Start!$B$22="","",Start!$B$22)</f>
        <v>Sputnik V</v>
      </c>
      <c r="E623" s="59" t="str">
        <f>IFERROR(VLOOKUP(D623,Start!B$15:C$30,2,FALSE),"")</f>
        <v>Yes</v>
      </c>
      <c r="F623" s="62">
        <f t="shared" ref="F623:F686" si="151">R608</f>
        <v>0</v>
      </c>
      <c r="G623" s="61">
        <v>696992.53574991203</v>
      </c>
      <c r="H623" s="61">
        <v>26816.8245457917</v>
      </c>
      <c r="I623" s="62">
        <f t="shared" ref="I623:I686" si="152">SUM(G623:H623)</f>
        <v>723809.36029570375</v>
      </c>
      <c r="J623" s="63"/>
      <c r="K623" s="64">
        <f t="shared" si="143"/>
        <v>0</v>
      </c>
      <c r="L623" s="64">
        <f t="shared" si="148"/>
        <v>723809.36029570375</v>
      </c>
      <c r="M623" s="71"/>
      <c r="N623" s="70">
        <f>SUMIFS('Shipments data'!G:G,'Shipments data'!E:E,'Supply Planning Data'!D623,'Shipments data'!A:A,'Supply Planning Data'!A623,'Shipments data'!O:O,'Supply Planning Data'!C623,'Shipments data'!F:F,"Shipped")</f>
        <v>0</v>
      </c>
      <c r="O623" s="72">
        <f>SUMIFS('Shipments data'!G:G,'Shipments data'!E:E,'Supply Planning Data'!D623,'Shipments data'!A:A,'Supply Planning Data'!A623,'Shipments data'!O:O,'Supply Planning Data'!C623,'Shipments data'!F:F,"Planned")</f>
        <v>0</v>
      </c>
      <c r="P623" s="70">
        <f>SUMIFS('Shipments data'!G:G,'Shipments data'!E:E,'Supply Planning Data'!D623,'Shipments data'!A:A,'Supply Planning Data'!A623,'Shipments data'!F:F,"Shipped",'Shipments data'!H:H,"&lt;"&amp;'Supply Planning Data'!C638,'Shipments data'!S:S,"&lt;"&amp;'Supply Planning Data'!C638)</f>
        <v>0</v>
      </c>
      <c r="Q623" s="70">
        <f t="shared" si="150"/>
        <v>0</v>
      </c>
      <c r="R623" s="70">
        <f t="shared" ref="R623:R686" si="153">IF(F623-L623+M623+N623-Q623&lt;0,0,F623-L623+M623+N623-Q623)</f>
        <v>0</v>
      </c>
      <c r="S623" s="53"/>
      <c r="T623" s="73">
        <f t="shared" si="144"/>
        <v>400000</v>
      </c>
      <c r="U623" s="71"/>
      <c r="V623" s="63"/>
      <c r="W623" s="73">
        <f t="shared" si="145"/>
        <v>0</v>
      </c>
      <c r="X623" s="74"/>
      <c r="Y623" s="73">
        <f t="shared" ref="Y623:Y686" si="154">IF($T623+$X623-$W623&lt;0,0,$T623+$X623-$W623)</f>
        <v>400000</v>
      </c>
      <c r="Z623" s="53"/>
      <c r="AA623" s="73">
        <f t="shared" si="146"/>
        <v>400000</v>
      </c>
      <c r="AB623" s="71"/>
      <c r="AC623" s="63"/>
      <c r="AD623" s="73">
        <f t="shared" si="147"/>
        <v>0</v>
      </c>
      <c r="AE623" s="74"/>
      <c r="AF623" s="75">
        <f t="shared" ref="AF623:AF686" si="155">IF($T623+$X623-$W623&lt;0,0,$T623+$X623-$W623)</f>
        <v>400000</v>
      </c>
    </row>
    <row r="624" spans="1:32" x14ac:dyDescent="0.35">
      <c r="A624" s="58" t="str">
        <f>Start!C$9</f>
        <v>Niger (the)</v>
      </c>
      <c r="B624" s="69" t="str">
        <f>VLOOKUP(A624,list!B:C,2,FALSE)</f>
        <v>NER</v>
      </c>
      <c r="C624" s="60">
        <f t="shared" si="149"/>
        <v>45444</v>
      </c>
      <c r="D624" s="69" t="str">
        <f>IF(Start!$B$23="","",Start!$B$23)</f>
        <v>Sputnik Light</v>
      </c>
      <c r="E624" s="69" t="str">
        <f>IFERROR(VLOOKUP(D624,Start!B$15:C$30,2,FALSE),"")</f>
        <v>Yes</v>
      </c>
      <c r="F624" s="62">
        <f t="shared" si="151"/>
        <v>0</v>
      </c>
      <c r="G624" s="61">
        <v>696992.53574991203</v>
      </c>
      <c r="H624" s="61">
        <v>26848.3575824992</v>
      </c>
      <c r="I624" s="62">
        <f t="shared" si="152"/>
        <v>723840.89333241119</v>
      </c>
      <c r="J624" s="63"/>
      <c r="K624" s="64">
        <f t="shared" si="143"/>
        <v>0</v>
      </c>
      <c r="L624" s="64">
        <f t="shared" si="148"/>
        <v>723840.89333241119</v>
      </c>
      <c r="M624" s="71"/>
      <c r="N624" s="70">
        <f>SUMIFS('Shipments data'!G:G,'Shipments data'!E:E,'Supply Planning Data'!D624,'Shipments data'!A:A,'Supply Planning Data'!A624,'Shipments data'!O:O,'Supply Planning Data'!C624,'Shipments data'!F:F,"Shipped")</f>
        <v>0</v>
      </c>
      <c r="O624" s="72">
        <f>SUMIFS('Shipments data'!G:G,'Shipments data'!E:E,'Supply Planning Data'!D624,'Shipments data'!A:A,'Supply Planning Data'!A624,'Shipments data'!O:O,'Supply Planning Data'!C624,'Shipments data'!F:F,"Planned")</f>
        <v>0</v>
      </c>
      <c r="P624" s="70">
        <f>SUMIFS('Shipments data'!G:G,'Shipments data'!E:E,'Supply Planning Data'!D624,'Shipments data'!A:A,'Supply Planning Data'!A624,'Shipments data'!F:F,"Shipped",'Shipments data'!H:H,"&lt;"&amp;'Supply Planning Data'!C639,'Shipments data'!S:S,"&lt;"&amp;'Supply Planning Data'!C639)</f>
        <v>0</v>
      </c>
      <c r="Q624" s="70">
        <f t="shared" si="150"/>
        <v>0</v>
      </c>
      <c r="R624" s="70">
        <f t="shared" si="153"/>
        <v>0</v>
      </c>
      <c r="S624" s="53"/>
      <c r="T624" s="73">
        <f t="shared" si="144"/>
        <v>400000</v>
      </c>
      <c r="U624" s="71"/>
      <c r="V624" s="63"/>
      <c r="W624" s="73">
        <f t="shared" si="145"/>
        <v>0</v>
      </c>
      <c r="X624" s="74"/>
      <c r="Y624" s="73">
        <f t="shared" si="154"/>
        <v>400000</v>
      </c>
      <c r="Z624" s="53"/>
      <c r="AA624" s="73">
        <f t="shared" si="146"/>
        <v>400000</v>
      </c>
      <c r="AB624" s="71"/>
      <c r="AC624" s="63"/>
      <c r="AD624" s="73">
        <f t="shared" si="147"/>
        <v>0</v>
      </c>
      <c r="AE624" s="74"/>
      <c r="AF624" s="75">
        <f t="shared" si="155"/>
        <v>400000</v>
      </c>
    </row>
    <row r="625" spans="1:32" hidden="1" x14ac:dyDescent="0.35">
      <c r="A625" s="58" t="str">
        <f>Start!C$9</f>
        <v>Niger (the)</v>
      </c>
      <c r="B625" s="69" t="str">
        <f>VLOOKUP(A625,list!B:C,2,FALSE)</f>
        <v>NER</v>
      </c>
      <c r="C625" s="60">
        <f t="shared" si="149"/>
        <v>45444</v>
      </c>
      <c r="D625" s="59" t="str">
        <f>IF(Start!$B$24="","",Start!$B$24)</f>
        <v/>
      </c>
      <c r="E625" s="59" t="str">
        <f>IFERROR(VLOOKUP(D625,Start!B$15:C$30,2,FALSE),"")</f>
        <v/>
      </c>
      <c r="F625" s="62">
        <f t="shared" si="151"/>
        <v>0</v>
      </c>
      <c r="G625" s="61"/>
      <c r="H625" s="61"/>
      <c r="I625" s="62">
        <f t="shared" si="152"/>
        <v>0</v>
      </c>
      <c r="J625" s="63"/>
      <c r="K625" s="64">
        <f t="shared" si="143"/>
        <v>0</v>
      </c>
      <c r="L625" s="64">
        <f t="shared" si="148"/>
        <v>0</v>
      </c>
      <c r="M625" s="71"/>
      <c r="N625" s="70">
        <f>SUMIFS('Shipments data'!G:G,'Shipments data'!E:E,'Supply Planning Data'!D625,'Shipments data'!A:A,'Supply Planning Data'!A625,'Shipments data'!O:O,'Supply Planning Data'!C625,'Shipments data'!F:F,"Shipped")</f>
        <v>0</v>
      </c>
      <c r="O625" s="72">
        <f>SUMIFS('Shipments data'!G:G,'Shipments data'!E:E,'Supply Planning Data'!D625,'Shipments data'!A:A,'Supply Planning Data'!A625,'Shipments data'!O:O,'Supply Planning Data'!C625,'Shipments data'!F:F,"Planned")</f>
        <v>0</v>
      </c>
      <c r="P625" s="70">
        <f>SUMIFS('Shipments data'!G:G,'Shipments data'!E:E,'Supply Planning Data'!D625,'Shipments data'!A:A,'Supply Planning Data'!A625,'Shipments data'!F:F,"Shipped",'Shipments data'!H:H,"&lt;"&amp;'Supply Planning Data'!C640,'Shipments data'!S:S,"&lt;"&amp;'Supply Planning Data'!C640)</f>
        <v>0</v>
      </c>
      <c r="Q625" s="70">
        <f t="shared" si="150"/>
        <v>0</v>
      </c>
      <c r="R625" s="70">
        <f t="shared" si="153"/>
        <v>0</v>
      </c>
      <c r="S625" s="53"/>
      <c r="T625" s="73">
        <f t="shared" si="144"/>
        <v>0</v>
      </c>
      <c r="U625" s="71"/>
      <c r="V625" s="63"/>
      <c r="W625" s="73">
        <f t="shared" si="145"/>
        <v>0</v>
      </c>
      <c r="X625" s="74"/>
      <c r="Y625" s="73">
        <f t="shared" si="154"/>
        <v>0</v>
      </c>
      <c r="Z625" s="53"/>
      <c r="AA625" s="73">
        <f t="shared" si="146"/>
        <v>0</v>
      </c>
      <c r="AB625" s="71"/>
      <c r="AC625" s="63"/>
      <c r="AD625" s="73">
        <f t="shared" si="147"/>
        <v>0</v>
      </c>
      <c r="AE625" s="74"/>
      <c r="AF625" s="75">
        <f t="shared" si="155"/>
        <v>0</v>
      </c>
    </row>
    <row r="626" spans="1:32" hidden="1" x14ac:dyDescent="0.35">
      <c r="A626" s="58" t="str">
        <f>Start!C$9</f>
        <v>Niger (the)</v>
      </c>
      <c r="B626" s="69" t="str">
        <f>VLOOKUP(A626,list!B:C,2,FALSE)</f>
        <v>NER</v>
      </c>
      <c r="C626" s="60">
        <f t="shared" si="149"/>
        <v>45444</v>
      </c>
      <c r="D626" s="69" t="str">
        <f>IF(Start!$B$25="","",Start!$B$25)</f>
        <v/>
      </c>
      <c r="E626" s="69" t="str">
        <f>IFERROR(VLOOKUP(D626,Start!B$15:C$30,2,FALSE),"")</f>
        <v/>
      </c>
      <c r="F626" s="62">
        <f t="shared" si="151"/>
        <v>0</v>
      </c>
      <c r="G626" s="61"/>
      <c r="H626" s="61"/>
      <c r="I626" s="62">
        <f t="shared" si="152"/>
        <v>0</v>
      </c>
      <c r="J626" s="63"/>
      <c r="K626" s="64">
        <f t="shared" si="143"/>
        <v>0</v>
      </c>
      <c r="L626" s="64">
        <f t="shared" si="148"/>
        <v>0</v>
      </c>
      <c r="M626" s="71"/>
      <c r="N626" s="70">
        <f>SUMIFS('Shipments data'!G:G,'Shipments data'!E:E,'Supply Planning Data'!D626,'Shipments data'!A:A,'Supply Planning Data'!A626,'Shipments data'!O:O,'Supply Planning Data'!C626,'Shipments data'!F:F,"Shipped")</f>
        <v>0</v>
      </c>
      <c r="O626" s="72">
        <f>SUMIFS('Shipments data'!G:G,'Shipments data'!E:E,'Supply Planning Data'!D626,'Shipments data'!A:A,'Supply Planning Data'!A626,'Shipments data'!O:O,'Supply Planning Data'!C626,'Shipments data'!F:F,"Planned")</f>
        <v>0</v>
      </c>
      <c r="P626" s="70">
        <f>SUMIFS('Shipments data'!G:G,'Shipments data'!E:E,'Supply Planning Data'!D626,'Shipments data'!A:A,'Supply Planning Data'!A626,'Shipments data'!F:F,"Shipped",'Shipments data'!H:H,"&lt;"&amp;'Supply Planning Data'!C641,'Shipments data'!S:S,"&lt;"&amp;'Supply Planning Data'!C641)</f>
        <v>0</v>
      </c>
      <c r="Q626" s="70">
        <f t="shared" si="150"/>
        <v>0</v>
      </c>
      <c r="R626" s="70">
        <f t="shared" si="153"/>
        <v>0</v>
      </c>
      <c r="S626" s="53"/>
      <c r="T626" s="73">
        <f t="shared" si="144"/>
        <v>0</v>
      </c>
      <c r="U626" s="71"/>
      <c r="V626" s="63"/>
      <c r="W626" s="73">
        <f t="shared" si="145"/>
        <v>0</v>
      </c>
      <c r="X626" s="74"/>
      <c r="Y626" s="73">
        <f t="shared" si="154"/>
        <v>0</v>
      </c>
      <c r="Z626" s="53"/>
      <c r="AA626" s="73">
        <f t="shared" si="146"/>
        <v>0</v>
      </c>
      <c r="AB626" s="71"/>
      <c r="AC626" s="63"/>
      <c r="AD626" s="73">
        <f t="shared" si="147"/>
        <v>0</v>
      </c>
      <c r="AE626" s="74"/>
      <c r="AF626" s="75">
        <f t="shared" si="155"/>
        <v>0</v>
      </c>
    </row>
    <row r="627" spans="1:32" hidden="1" x14ac:dyDescent="0.35">
      <c r="A627" s="58" t="str">
        <f>Start!C$9</f>
        <v>Niger (the)</v>
      </c>
      <c r="B627" s="69" t="str">
        <f>VLOOKUP(A627,list!B:C,2,FALSE)</f>
        <v>NER</v>
      </c>
      <c r="C627" s="60">
        <f t="shared" si="149"/>
        <v>45444</v>
      </c>
      <c r="D627" s="59" t="str">
        <f>IF(Start!$B$26="","",Start!$B$26)</f>
        <v/>
      </c>
      <c r="E627" s="59" t="str">
        <f>IFERROR(VLOOKUP(D627,Start!B$15:C$30,2,FALSE),"")</f>
        <v/>
      </c>
      <c r="F627" s="62">
        <f t="shared" si="151"/>
        <v>0</v>
      </c>
      <c r="G627" s="61"/>
      <c r="H627" s="61"/>
      <c r="I627" s="62">
        <f t="shared" si="152"/>
        <v>0</v>
      </c>
      <c r="J627" s="63"/>
      <c r="K627" s="64">
        <f t="shared" si="143"/>
        <v>0</v>
      </c>
      <c r="L627" s="64">
        <f t="shared" si="148"/>
        <v>0</v>
      </c>
      <c r="M627" s="71"/>
      <c r="N627" s="70">
        <f>SUMIFS('Shipments data'!G:G,'Shipments data'!E:E,'Supply Planning Data'!D627,'Shipments data'!A:A,'Supply Planning Data'!A627,'Shipments data'!O:O,'Supply Planning Data'!C627,'Shipments data'!F:F,"Shipped")</f>
        <v>0</v>
      </c>
      <c r="O627" s="72">
        <f>SUMIFS('Shipments data'!G:G,'Shipments data'!E:E,'Supply Planning Data'!D627,'Shipments data'!A:A,'Supply Planning Data'!A627,'Shipments data'!O:O,'Supply Planning Data'!C627,'Shipments data'!F:F,"Planned")</f>
        <v>0</v>
      </c>
      <c r="P627" s="70">
        <f>SUMIFS('Shipments data'!G:G,'Shipments data'!E:E,'Supply Planning Data'!D627,'Shipments data'!A:A,'Supply Planning Data'!A627,'Shipments data'!F:F,"Shipped",'Shipments data'!H:H,"&lt;"&amp;'Supply Planning Data'!C642,'Shipments data'!S:S,"&lt;"&amp;'Supply Planning Data'!C642)</f>
        <v>0</v>
      </c>
      <c r="Q627" s="70">
        <f t="shared" si="150"/>
        <v>0</v>
      </c>
      <c r="R627" s="70">
        <f t="shared" si="153"/>
        <v>0</v>
      </c>
      <c r="S627" s="53"/>
      <c r="T627" s="73">
        <f t="shared" si="144"/>
        <v>0</v>
      </c>
      <c r="U627" s="71"/>
      <c r="V627" s="63"/>
      <c r="W627" s="73">
        <f t="shared" si="145"/>
        <v>0</v>
      </c>
      <c r="X627" s="74"/>
      <c r="Y627" s="73">
        <f t="shared" si="154"/>
        <v>0</v>
      </c>
      <c r="Z627" s="53"/>
      <c r="AA627" s="73">
        <f t="shared" si="146"/>
        <v>0</v>
      </c>
      <c r="AB627" s="71"/>
      <c r="AC627" s="63"/>
      <c r="AD627" s="73">
        <f t="shared" si="147"/>
        <v>0</v>
      </c>
      <c r="AE627" s="74"/>
      <c r="AF627" s="75">
        <f t="shared" si="155"/>
        <v>0</v>
      </c>
    </row>
    <row r="628" spans="1:32" hidden="1" x14ac:dyDescent="0.35">
      <c r="A628" s="58" t="str">
        <f>Start!C$9</f>
        <v>Niger (the)</v>
      </c>
      <c r="B628" s="69" t="str">
        <f>VLOOKUP(A628,list!B:C,2,FALSE)</f>
        <v>NER</v>
      </c>
      <c r="C628" s="60">
        <f t="shared" si="149"/>
        <v>45444</v>
      </c>
      <c r="D628" s="69" t="str">
        <f>IF(Start!$B$27="","",Start!$B$27)</f>
        <v/>
      </c>
      <c r="E628" s="69" t="str">
        <f>IFERROR(VLOOKUP(D628,Start!B$15:C$30,2,FALSE),"")</f>
        <v/>
      </c>
      <c r="F628" s="62">
        <f t="shared" si="151"/>
        <v>0</v>
      </c>
      <c r="G628" s="61"/>
      <c r="H628" s="61"/>
      <c r="I628" s="62">
        <f t="shared" si="152"/>
        <v>0</v>
      </c>
      <c r="J628" s="63"/>
      <c r="K628" s="64">
        <f t="shared" si="143"/>
        <v>0</v>
      </c>
      <c r="L628" s="64">
        <f t="shared" si="148"/>
        <v>0</v>
      </c>
      <c r="M628" s="71"/>
      <c r="N628" s="70">
        <f>SUMIFS('Shipments data'!G:G,'Shipments data'!E:E,'Supply Planning Data'!D628,'Shipments data'!A:A,'Supply Planning Data'!A628,'Shipments data'!O:O,'Supply Planning Data'!C628,'Shipments data'!F:F,"Shipped")</f>
        <v>0</v>
      </c>
      <c r="O628" s="72">
        <f>SUMIFS('Shipments data'!G:G,'Shipments data'!E:E,'Supply Planning Data'!D628,'Shipments data'!A:A,'Supply Planning Data'!A628,'Shipments data'!O:O,'Supply Planning Data'!C628,'Shipments data'!F:F,"Planned")</f>
        <v>0</v>
      </c>
      <c r="P628" s="70">
        <f>SUMIFS('Shipments data'!G:G,'Shipments data'!E:E,'Supply Planning Data'!D628,'Shipments data'!A:A,'Supply Planning Data'!A628,'Shipments data'!F:F,"Shipped",'Shipments data'!H:H,"&lt;"&amp;'Supply Planning Data'!C643,'Shipments data'!S:S,"&lt;"&amp;'Supply Planning Data'!C643)</f>
        <v>0</v>
      </c>
      <c r="Q628" s="70">
        <f t="shared" si="150"/>
        <v>0</v>
      </c>
      <c r="R628" s="70">
        <f t="shared" si="153"/>
        <v>0</v>
      </c>
      <c r="S628" s="53"/>
      <c r="T628" s="73">
        <f t="shared" si="144"/>
        <v>0</v>
      </c>
      <c r="U628" s="71"/>
      <c r="V628" s="63"/>
      <c r="W628" s="73">
        <f t="shared" si="145"/>
        <v>0</v>
      </c>
      <c r="X628" s="74"/>
      <c r="Y628" s="73">
        <f t="shared" si="154"/>
        <v>0</v>
      </c>
      <c r="Z628" s="53"/>
      <c r="AA628" s="73">
        <f t="shared" si="146"/>
        <v>0</v>
      </c>
      <c r="AB628" s="71"/>
      <c r="AC628" s="63"/>
      <c r="AD628" s="73">
        <f t="shared" si="147"/>
        <v>0</v>
      </c>
      <c r="AE628" s="74"/>
      <c r="AF628" s="75">
        <f t="shared" si="155"/>
        <v>0</v>
      </c>
    </row>
    <row r="629" spans="1:32" hidden="1" x14ac:dyDescent="0.35">
      <c r="A629" s="58" t="str">
        <f>Start!C$9</f>
        <v>Niger (the)</v>
      </c>
      <c r="B629" s="69" t="str">
        <f>VLOOKUP(A629,list!B:C,2,FALSE)</f>
        <v>NER</v>
      </c>
      <c r="C629" s="60">
        <f t="shared" si="149"/>
        <v>45444</v>
      </c>
      <c r="D629" s="59" t="str">
        <f>IF(Start!$B$28="","",Start!$B$28)</f>
        <v/>
      </c>
      <c r="E629" s="59" t="str">
        <f>IFERROR(VLOOKUP(D629,Start!B$15:C$30,2,FALSE),"")</f>
        <v/>
      </c>
      <c r="F629" s="62">
        <f t="shared" si="151"/>
        <v>0</v>
      </c>
      <c r="G629" s="61"/>
      <c r="H629" s="61"/>
      <c r="I629" s="62">
        <f t="shared" si="152"/>
        <v>0</v>
      </c>
      <c r="J629" s="63"/>
      <c r="K629" s="64">
        <f t="shared" si="143"/>
        <v>0</v>
      </c>
      <c r="L629" s="64">
        <f t="shared" si="148"/>
        <v>0</v>
      </c>
      <c r="M629" s="71"/>
      <c r="N629" s="70">
        <f>SUMIFS('Shipments data'!G:G,'Shipments data'!E:E,'Supply Planning Data'!D629,'Shipments data'!A:A,'Supply Planning Data'!A629,'Shipments data'!O:O,'Supply Planning Data'!C629,'Shipments data'!F:F,"Shipped")</f>
        <v>0</v>
      </c>
      <c r="O629" s="72">
        <f>SUMIFS('Shipments data'!G:G,'Shipments data'!E:E,'Supply Planning Data'!D629,'Shipments data'!A:A,'Supply Planning Data'!A629,'Shipments data'!O:O,'Supply Planning Data'!C629,'Shipments data'!F:F,"Planned")</f>
        <v>0</v>
      </c>
      <c r="P629" s="70">
        <f>SUMIFS('Shipments data'!G:G,'Shipments data'!E:E,'Supply Planning Data'!D629,'Shipments data'!A:A,'Supply Planning Data'!A629,'Shipments data'!F:F,"Shipped",'Shipments data'!H:H,"&lt;"&amp;'Supply Planning Data'!C644,'Shipments data'!S:S,"&lt;"&amp;'Supply Planning Data'!C644)</f>
        <v>0</v>
      </c>
      <c r="Q629" s="70">
        <f t="shared" si="150"/>
        <v>0</v>
      </c>
      <c r="R629" s="70">
        <f t="shared" si="153"/>
        <v>0</v>
      </c>
      <c r="S629" s="53"/>
      <c r="T629" s="73">
        <f t="shared" si="144"/>
        <v>0</v>
      </c>
      <c r="U629" s="71"/>
      <c r="V629" s="63"/>
      <c r="W629" s="73">
        <f t="shared" si="145"/>
        <v>0</v>
      </c>
      <c r="X629" s="74"/>
      <c r="Y629" s="73">
        <f t="shared" si="154"/>
        <v>0</v>
      </c>
      <c r="Z629" s="53"/>
      <c r="AA629" s="73">
        <f t="shared" si="146"/>
        <v>0</v>
      </c>
      <c r="AB629" s="71"/>
      <c r="AC629" s="63"/>
      <c r="AD629" s="73">
        <f t="shared" si="147"/>
        <v>0</v>
      </c>
      <c r="AE629" s="74"/>
      <c r="AF629" s="75">
        <f t="shared" si="155"/>
        <v>0</v>
      </c>
    </row>
    <row r="630" spans="1:32" hidden="1" x14ac:dyDescent="0.35">
      <c r="A630" s="58" t="str">
        <f>Start!C$9</f>
        <v>Niger (the)</v>
      </c>
      <c r="B630" s="69" t="str">
        <f>VLOOKUP(A630,list!B:C,2,FALSE)</f>
        <v>NER</v>
      </c>
      <c r="C630" s="60">
        <f t="shared" si="149"/>
        <v>45444</v>
      </c>
      <c r="D630" s="69" t="str">
        <f>IF(Start!$B$29="","",Start!$B$29)</f>
        <v/>
      </c>
      <c r="E630" s="69" t="str">
        <f>IFERROR(VLOOKUP(D630,Start!B$15:C$30,2,FALSE),"")</f>
        <v/>
      </c>
      <c r="F630" s="62">
        <f t="shared" si="151"/>
        <v>0</v>
      </c>
      <c r="G630" s="61"/>
      <c r="H630" s="61"/>
      <c r="I630" s="62">
        <f t="shared" si="152"/>
        <v>0</v>
      </c>
      <c r="J630" s="63"/>
      <c r="K630" s="64">
        <f t="shared" si="143"/>
        <v>0</v>
      </c>
      <c r="L630" s="64">
        <f t="shared" si="148"/>
        <v>0</v>
      </c>
      <c r="M630" s="71"/>
      <c r="N630" s="70">
        <f>SUMIFS('Shipments data'!G:G,'Shipments data'!E:E,'Supply Planning Data'!D630,'Shipments data'!A:A,'Supply Planning Data'!A630,'Shipments data'!O:O,'Supply Planning Data'!C630,'Shipments data'!F:F,"Shipped")</f>
        <v>0</v>
      </c>
      <c r="O630" s="72">
        <f>SUMIFS('Shipments data'!G:G,'Shipments data'!E:E,'Supply Planning Data'!D630,'Shipments data'!A:A,'Supply Planning Data'!A630,'Shipments data'!O:O,'Supply Planning Data'!C630,'Shipments data'!F:F,"Planned")</f>
        <v>0</v>
      </c>
      <c r="P630" s="70">
        <f>SUMIFS('Shipments data'!G:G,'Shipments data'!E:E,'Supply Planning Data'!D630,'Shipments data'!A:A,'Supply Planning Data'!A630,'Shipments data'!F:F,"Shipped",'Shipments data'!H:H,"&lt;"&amp;'Supply Planning Data'!C645,'Shipments data'!S:S,"&lt;"&amp;'Supply Planning Data'!C645)</f>
        <v>0</v>
      </c>
      <c r="Q630" s="70">
        <f t="shared" si="150"/>
        <v>0</v>
      </c>
      <c r="R630" s="70">
        <f t="shared" si="153"/>
        <v>0</v>
      </c>
      <c r="S630" s="53"/>
      <c r="T630" s="73">
        <f t="shared" si="144"/>
        <v>0</v>
      </c>
      <c r="U630" s="71"/>
      <c r="V630" s="63"/>
      <c r="W630" s="73">
        <f t="shared" si="145"/>
        <v>0</v>
      </c>
      <c r="X630" s="74"/>
      <c r="Y630" s="73">
        <f t="shared" si="154"/>
        <v>0</v>
      </c>
      <c r="Z630" s="53"/>
      <c r="AA630" s="73">
        <f t="shared" si="146"/>
        <v>0</v>
      </c>
      <c r="AB630" s="71"/>
      <c r="AC630" s="63"/>
      <c r="AD630" s="73">
        <f t="shared" si="147"/>
        <v>0</v>
      </c>
      <c r="AE630" s="74"/>
      <c r="AF630" s="75">
        <f t="shared" si="155"/>
        <v>0</v>
      </c>
    </row>
    <row r="631" spans="1:32" hidden="1" x14ac:dyDescent="0.35">
      <c r="A631" s="76" t="str">
        <f>Start!C$9</f>
        <v>Niger (the)</v>
      </c>
      <c r="B631" s="77" t="str">
        <f>VLOOKUP(A631,list!B:C,2,FALSE)</f>
        <v>NER</v>
      </c>
      <c r="C631" s="60">
        <f t="shared" si="149"/>
        <v>45444</v>
      </c>
      <c r="D631" s="59" t="str">
        <f>IF(Start!$B$30="","",Start!$B$30)</f>
        <v/>
      </c>
      <c r="E631" s="59" t="str">
        <f>IFERROR(VLOOKUP(D631,Start!B$15:C$30,2,FALSE),"")</f>
        <v/>
      </c>
      <c r="F631" s="62">
        <f t="shared" si="151"/>
        <v>0</v>
      </c>
      <c r="G631" s="61"/>
      <c r="H631" s="61"/>
      <c r="I631" s="62">
        <f t="shared" si="152"/>
        <v>0</v>
      </c>
      <c r="J631" s="63"/>
      <c r="K631" s="64">
        <f t="shared" si="143"/>
        <v>0</v>
      </c>
      <c r="L631" s="64">
        <f t="shared" si="148"/>
        <v>0</v>
      </c>
      <c r="M631" s="71"/>
      <c r="N631" s="70">
        <f>SUMIFS('Shipments data'!G:G,'Shipments data'!E:E,'Supply Planning Data'!D631,'Shipments data'!A:A,'Supply Planning Data'!A631,'Shipments data'!O:O,'Supply Planning Data'!C631,'Shipments data'!F:F,"Shipped")</f>
        <v>0</v>
      </c>
      <c r="O631" s="72">
        <f>SUMIFS('Shipments data'!G:G,'Shipments data'!E:E,'Supply Planning Data'!D631,'Shipments data'!A:A,'Supply Planning Data'!A631,'Shipments data'!O:O,'Supply Planning Data'!C631,'Shipments data'!F:F,"Planned")</f>
        <v>0</v>
      </c>
      <c r="P631" s="70">
        <f>SUMIFS('Shipments data'!G:G,'Shipments data'!E:E,'Supply Planning Data'!D631,'Shipments data'!A:A,'Supply Planning Data'!A631,'Shipments data'!F:F,"Shipped",'Shipments data'!H:H,"&lt;"&amp;'Supply Planning Data'!C646,'Shipments data'!S:S,"&lt;"&amp;'Supply Planning Data'!C646)</f>
        <v>0</v>
      </c>
      <c r="Q631" s="70">
        <f t="shared" si="150"/>
        <v>0</v>
      </c>
      <c r="R631" s="70">
        <f t="shared" si="153"/>
        <v>0</v>
      </c>
      <c r="S631" s="53"/>
      <c r="T631" s="73">
        <f t="shared" si="144"/>
        <v>0</v>
      </c>
      <c r="U631" s="71"/>
      <c r="V631" s="63"/>
      <c r="W631" s="73">
        <f t="shared" si="145"/>
        <v>0</v>
      </c>
      <c r="X631" s="74"/>
      <c r="Y631" s="73">
        <f t="shared" si="154"/>
        <v>0</v>
      </c>
      <c r="Z631" s="53"/>
      <c r="AA631" s="73">
        <f t="shared" si="146"/>
        <v>0</v>
      </c>
      <c r="AB631" s="71"/>
      <c r="AC631" s="63"/>
      <c r="AD631" s="73">
        <f t="shared" si="147"/>
        <v>0</v>
      </c>
      <c r="AE631" s="74"/>
      <c r="AF631" s="75">
        <f t="shared" si="155"/>
        <v>0</v>
      </c>
    </row>
    <row r="632" spans="1:32" x14ac:dyDescent="0.35">
      <c r="A632" s="35" t="str">
        <f>Start!C$9</f>
        <v>Niger (the)</v>
      </c>
      <c r="B632" s="36" t="str">
        <f>VLOOKUP(A632,list!B:C,2,FALSE)</f>
        <v>NER</v>
      </c>
      <c r="C632" s="78">
        <f t="shared" si="149"/>
        <v>45474</v>
      </c>
      <c r="D632" s="36" t="str">
        <f>IF(Start!$B$16="","",Start!$B$16)</f>
        <v>Pfizer</v>
      </c>
      <c r="E632" s="36" t="str">
        <f>IFERROR(VLOOKUP(D632,Start!B$15:C$30,2,FALSE),"")</f>
        <v>Yes</v>
      </c>
      <c r="F632" s="39">
        <f t="shared" si="151"/>
        <v>0</v>
      </c>
      <c r="G632" s="38">
        <v>547636.992374931</v>
      </c>
      <c r="H632" s="38">
        <v>27100.621876158799</v>
      </c>
      <c r="I632" s="39">
        <f t="shared" si="152"/>
        <v>574737.61425108975</v>
      </c>
      <c r="J632" s="40"/>
      <c r="K632" s="41">
        <f t="shared" si="143"/>
        <v>0</v>
      </c>
      <c r="L632" s="41">
        <f t="shared" si="148"/>
        <v>574737.61425108975</v>
      </c>
      <c r="M632" s="38"/>
      <c r="N632" s="41">
        <f>SUMIFS('Shipments data'!G:G,'Shipments data'!E:E,'Supply Planning Data'!D632,'Shipments data'!A:A,'Supply Planning Data'!A632,'Shipments data'!O:O,'Supply Planning Data'!C632,'Shipments data'!F:F,"Shipped")</f>
        <v>0</v>
      </c>
      <c r="O632" s="42">
        <f>SUMIFS('Shipments data'!G:G,'Shipments data'!E:E,'Supply Planning Data'!D632,'Shipments data'!A:A,'Supply Planning Data'!A632,'Shipments data'!O:O,'Supply Planning Data'!C632,'Shipments data'!F:F,"Planned")</f>
        <v>0</v>
      </c>
      <c r="P632" s="41">
        <f>SUMIFS('Shipments data'!G:G,'Shipments data'!E:E,'Supply Planning Data'!D632,'Shipments data'!A:A,'Supply Planning Data'!A632,'Shipments data'!F:F,"Shipped",'Shipments data'!H:H,"&lt;"&amp;'Supply Planning Data'!C647,'Shipments data'!S:S,"&lt;"&amp;'Supply Planning Data'!C647)</f>
        <v>0</v>
      </c>
      <c r="Q632" s="41">
        <f t="shared" si="150"/>
        <v>0</v>
      </c>
      <c r="R632" s="41">
        <f t="shared" si="153"/>
        <v>0</v>
      </c>
      <c r="S632" s="66"/>
      <c r="T632" s="39">
        <f t="shared" si="144"/>
        <v>200000</v>
      </c>
      <c r="U632" s="38"/>
      <c r="V632" s="40"/>
      <c r="W632" s="39">
        <f t="shared" si="145"/>
        <v>0</v>
      </c>
      <c r="X632" s="44"/>
      <c r="Y632" s="39">
        <f t="shared" si="154"/>
        <v>200000</v>
      </c>
      <c r="Z632" s="66"/>
      <c r="AA632" s="39">
        <f t="shared" si="146"/>
        <v>200000</v>
      </c>
      <c r="AB632" s="38"/>
      <c r="AC632" s="40"/>
      <c r="AD632" s="39">
        <f t="shared" si="147"/>
        <v>0</v>
      </c>
      <c r="AE632" s="44"/>
      <c r="AF632" s="45">
        <f t="shared" si="155"/>
        <v>200000</v>
      </c>
    </row>
    <row r="633" spans="1:32" x14ac:dyDescent="0.35">
      <c r="A633" s="47" t="str">
        <f>Start!C$9</f>
        <v>Niger (the)</v>
      </c>
      <c r="B633" s="48" t="str">
        <f>VLOOKUP(A633,list!B:C,2,FALSE)</f>
        <v>NER</v>
      </c>
      <c r="C633" s="78">
        <f t="shared" si="149"/>
        <v>45474</v>
      </c>
      <c r="D633" s="36" t="str">
        <f>IF(Start!$B$17="","",Start!$B$17)</f>
        <v>Moderna</v>
      </c>
      <c r="E633" s="36" t="str">
        <f>IFERROR(VLOOKUP(D633,Start!B$15:C$30,2,FALSE),"")</f>
        <v>Yes</v>
      </c>
      <c r="F633" s="39">
        <f t="shared" si="151"/>
        <v>0</v>
      </c>
      <c r="G633" s="38">
        <v>657164.39084991696</v>
      </c>
      <c r="H633" s="50">
        <v>27132.154912866201</v>
      </c>
      <c r="I633" s="39">
        <f t="shared" si="152"/>
        <v>684296.54576278315</v>
      </c>
      <c r="J633" s="40"/>
      <c r="K633" s="41">
        <f t="shared" si="143"/>
        <v>0</v>
      </c>
      <c r="L633" s="41">
        <f t="shared" si="148"/>
        <v>684296.54576278315</v>
      </c>
      <c r="M633" s="50"/>
      <c r="N633" s="51">
        <f>SUMIFS('Shipments data'!G:G,'Shipments data'!E:E,'Supply Planning Data'!D633,'Shipments data'!A:A,'Supply Planning Data'!A633,'Shipments data'!O:O,'Supply Planning Data'!C633,'Shipments data'!F:F,"Shipped")</f>
        <v>0</v>
      </c>
      <c r="O633" s="52">
        <f>SUMIFS('Shipments data'!G:G,'Shipments data'!E:E,'Supply Planning Data'!D633,'Shipments data'!A:A,'Supply Planning Data'!A633,'Shipments data'!O:O,'Supply Planning Data'!C633,'Shipments data'!F:F,"Planned")</f>
        <v>0</v>
      </c>
      <c r="P633" s="51">
        <f>SUMIFS('Shipments data'!G:G,'Shipments data'!E:E,'Supply Planning Data'!D633,'Shipments data'!A:A,'Supply Planning Data'!A633,'Shipments data'!F:F,"Shipped",'Shipments data'!H:H,"&lt;"&amp;'Supply Planning Data'!C648,'Shipments data'!S:S,"&lt;"&amp;'Supply Planning Data'!C648)</f>
        <v>0</v>
      </c>
      <c r="Q633" s="51">
        <f t="shared" si="150"/>
        <v>0</v>
      </c>
      <c r="R633" s="51">
        <f t="shared" si="153"/>
        <v>0</v>
      </c>
      <c r="S633" s="53"/>
      <c r="T633" s="54">
        <f t="shared" si="144"/>
        <v>300000</v>
      </c>
      <c r="U633" s="50"/>
      <c r="V633" s="40"/>
      <c r="W633" s="54">
        <f t="shared" si="145"/>
        <v>0</v>
      </c>
      <c r="X633" s="55"/>
      <c r="Y633" s="54">
        <f t="shared" si="154"/>
        <v>300000</v>
      </c>
      <c r="Z633" s="53"/>
      <c r="AA633" s="54">
        <f t="shared" si="146"/>
        <v>300000</v>
      </c>
      <c r="AB633" s="50"/>
      <c r="AC633" s="40"/>
      <c r="AD633" s="54">
        <f t="shared" si="147"/>
        <v>0</v>
      </c>
      <c r="AE633" s="55"/>
      <c r="AF633" s="79">
        <f t="shared" si="155"/>
        <v>300000</v>
      </c>
    </row>
    <row r="634" spans="1:32" x14ac:dyDescent="0.35">
      <c r="A634" s="47" t="str">
        <f>Start!C$9</f>
        <v>Niger (the)</v>
      </c>
      <c r="B634" s="48" t="str">
        <f>VLOOKUP(A634,list!B:C,2,FALSE)</f>
        <v>NER</v>
      </c>
      <c r="C634" s="78">
        <f t="shared" si="149"/>
        <v>45474</v>
      </c>
      <c r="D634" s="36" t="str">
        <f>IF(Start!$B$18="","",Start!$B$18)</f>
        <v>AstraZeneca</v>
      </c>
      <c r="E634" s="36" t="str">
        <f>IFERROR(VLOOKUP(D634,Start!B$15:C$30,2,FALSE),"")</f>
        <v>Yes</v>
      </c>
      <c r="F634" s="39">
        <f t="shared" si="151"/>
        <v>0</v>
      </c>
      <c r="G634" s="38">
        <v>766691.78932490328</v>
      </c>
      <c r="H634" s="50">
        <v>27163.687949573701</v>
      </c>
      <c r="I634" s="39">
        <f t="shared" si="152"/>
        <v>793855.47727447702</v>
      </c>
      <c r="J634" s="40"/>
      <c r="K634" s="41">
        <f t="shared" si="143"/>
        <v>0</v>
      </c>
      <c r="L634" s="41">
        <f t="shared" si="148"/>
        <v>793855.47727447702</v>
      </c>
      <c r="M634" s="50"/>
      <c r="N634" s="51">
        <f>SUMIFS('Shipments data'!G:G,'Shipments data'!E:E,'Supply Planning Data'!D634,'Shipments data'!A:A,'Supply Planning Data'!A634,'Shipments data'!O:O,'Supply Planning Data'!C634,'Shipments data'!F:F,"Shipped")</f>
        <v>0</v>
      </c>
      <c r="O634" s="52">
        <f>SUMIFS('Shipments data'!G:G,'Shipments data'!E:E,'Supply Planning Data'!D634,'Shipments data'!A:A,'Supply Planning Data'!A634,'Shipments data'!O:O,'Supply Planning Data'!C634,'Shipments data'!F:F,"Planned")</f>
        <v>0</v>
      </c>
      <c r="P634" s="51">
        <f>SUMIFS('Shipments data'!G:G,'Shipments data'!E:E,'Supply Planning Data'!D634,'Shipments data'!A:A,'Supply Planning Data'!A634,'Shipments data'!F:F,"Shipped",'Shipments data'!H:H,"&lt;"&amp;'Supply Planning Data'!C649,'Shipments data'!S:S,"&lt;"&amp;'Supply Planning Data'!C649)</f>
        <v>631600</v>
      </c>
      <c r="Q634" s="51">
        <f t="shared" si="150"/>
        <v>0</v>
      </c>
      <c r="R634" s="51">
        <f t="shared" si="153"/>
        <v>0</v>
      </c>
      <c r="S634" s="53"/>
      <c r="T634" s="54">
        <f t="shared" si="144"/>
        <v>400000</v>
      </c>
      <c r="U634" s="50"/>
      <c r="V634" s="40"/>
      <c r="W634" s="54">
        <f t="shared" si="145"/>
        <v>0</v>
      </c>
      <c r="X634" s="55"/>
      <c r="Y634" s="54">
        <f t="shared" si="154"/>
        <v>400000</v>
      </c>
      <c r="Z634" s="53"/>
      <c r="AA634" s="54">
        <f t="shared" si="146"/>
        <v>400000</v>
      </c>
      <c r="AB634" s="50"/>
      <c r="AC634" s="40"/>
      <c r="AD634" s="54">
        <f t="shared" si="147"/>
        <v>0</v>
      </c>
      <c r="AE634" s="55"/>
      <c r="AF634" s="79">
        <f t="shared" si="155"/>
        <v>400000</v>
      </c>
    </row>
    <row r="635" spans="1:32" x14ac:dyDescent="0.35">
      <c r="A635" s="47" t="str">
        <f>Start!C$9</f>
        <v>Niger (the)</v>
      </c>
      <c r="B635" s="48" t="str">
        <f>VLOOKUP(A635,list!B:C,2,FALSE)</f>
        <v>NER</v>
      </c>
      <c r="C635" s="78">
        <f t="shared" si="149"/>
        <v>45474</v>
      </c>
      <c r="D635" s="36" t="str">
        <f>IF(Start!$B$19="","",Start!$B$19)</f>
        <v>J&amp;J</v>
      </c>
      <c r="E635" s="36" t="str">
        <f>IFERROR(VLOOKUP(D635,Start!B$15:C$30,2,FALSE),"")</f>
        <v>Yes</v>
      </c>
      <c r="F635" s="39">
        <f t="shared" si="151"/>
        <v>0</v>
      </c>
      <c r="G635" s="38">
        <v>766691.78932490328</v>
      </c>
      <c r="H635" s="50">
        <v>27195.2209862811</v>
      </c>
      <c r="I635" s="39">
        <f t="shared" si="152"/>
        <v>793887.01031118433</v>
      </c>
      <c r="J635" s="40"/>
      <c r="K635" s="41">
        <f t="shared" si="143"/>
        <v>0</v>
      </c>
      <c r="L635" s="41">
        <f t="shared" si="148"/>
        <v>793887.01031118433</v>
      </c>
      <c r="M635" s="50"/>
      <c r="N635" s="51">
        <f>SUMIFS('Shipments data'!G:G,'Shipments data'!E:E,'Supply Planning Data'!D635,'Shipments data'!A:A,'Supply Planning Data'!A635,'Shipments data'!O:O,'Supply Planning Data'!C635,'Shipments data'!F:F,"Shipped")</f>
        <v>0</v>
      </c>
      <c r="O635" s="52">
        <f>SUMIFS('Shipments data'!G:G,'Shipments data'!E:E,'Supply Planning Data'!D635,'Shipments data'!A:A,'Supply Planning Data'!A635,'Shipments data'!O:O,'Supply Planning Data'!C635,'Shipments data'!F:F,"Planned")</f>
        <v>0</v>
      </c>
      <c r="P635" s="51">
        <f>SUMIFS('Shipments data'!G:G,'Shipments data'!E:E,'Supply Planning Data'!D635,'Shipments data'!A:A,'Supply Planning Data'!A635,'Shipments data'!F:F,"Shipped",'Shipments data'!H:H,"&lt;"&amp;'Supply Planning Data'!C650,'Shipments data'!S:S,"&lt;"&amp;'Supply Planning Data'!C650)</f>
        <v>302400</v>
      </c>
      <c r="Q635" s="51">
        <f t="shared" si="150"/>
        <v>0</v>
      </c>
      <c r="R635" s="51">
        <f t="shared" si="153"/>
        <v>0</v>
      </c>
      <c r="S635" s="53"/>
      <c r="T635" s="54">
        <f t="shared" si="144"/>
        <v>400000</v>
      </c>
      <c r="U635" s="50"/>
      <c r="V635" s="40"/>
      <c r="W635" s="54">
        <f t="shared" si="145"/>
        <v>0</v>
      </c>
      <c r="X635" s="55"/>
      <c r="Y635" s="54">
        <f t="shared" si="154"/>
        <v>400000</v>
      </c>
      <c r="Z635" s="53"/>
      <c r="AA635" s="54">
        <f t="shared" si="146"/>
        <v>400000</v>
      </c>
      <c r="AB635" s="50"/>
      <c r="AC635" s="40"/>
      <c r="AD635" s="54">
        <f t="shared" si="147"/>
        <v>0</v>
      </c>
      <c r="AE635" s="55"/>
      <c r="AF635" s="79">
        <f t="shared" si="155"/>
        <v>400000</v>
      </c>
    </row>
    <row r="636" spans="1:32" x14ac:dyDescent="0.35">
      <c r="A636" s="47" t="str">
        <f>Start!C$9</f>
        <v>Niger (the)</v>
      </c>
      <c r="B636" s="48" t="str">
        <f>VLOOKUP(A636,list!B:C,2,FALSE)</f>
        <v>NER</v>
      </c>
      <c r="C636" s="78">
        <f t="shared" si="149"/>
        <v>45474</v>
      </c>
      <c r="D636" s="36" t="str">
        <f>IF(Start!$B$20="","",Start!$B$20)</f>
        <v>Sinopharm</v>
      </c>
      <c r="E636" s="36" t="str">
        <f>IFERROR(VLOOKUP(D636,Start!B$15:C$30,2,FALSE),"")</f>
        <v>Yes</v>
      </c>
      <c r="F636" s="39">
        <f t="shared" si="151"/>
        <v>0</v>
      </c>
      <c r="G636" s="38">
        <v>766691.78932490328</v>
      </c>
      <c r="H636" s="50">
        <v>27226.7540229886</v>
      </c>
      <c r="I636" s="39">
        <f t="shared" si="152"/>
        <v>793918.54334789189</v>
      </c>
      <c r="J636" s="40"/>
      <c r="K636" s="41">
        <f t="shared" si="143"/>
        <v>0</v>
      </c>
      <c r="L636" s="41">
        <f t="shared" si="148"/>
        <v>793918.54334789189</v>
      </c>
      <c r="M636" s="50"/>
      <c r="N636" s="51">
        <f>SUMIFS('Shipments data'!G:G,'Shipments data'!E:E,'Supply Planning Data'!D636,'Shipments data'!A:A,'Supply Planning Data'!A636,'Shipments data'!O:O,'Supply Planning Data'!C636,'Shipments data'!F:F,"Shipped")</f>
        <v>0</v>
      </c>
      <c r="O636" s="52">
        <f>SUMIFS('Shipments data'!G:G,'Shipments data'!E:E,'Supply Planning Data'!D636,'Shipments data'!A:A,'Supply Planning Data'!A636,'Shipments data'!O:O,'Supply Planning Data'!C636,'Shipments data'!F:F,"Planned")</f>
        <v>0</v>
      </c>
      <c r="P636" s="51">
        <f>SUMIFS('Shipments data'!G:G,'Shipments data'!E:E,'Supply Planning Data'!D636,'Shipments data'!A:A,'Supply Planning Data'!A636,'Shipments data'!F:F,"Shipped",'Shipments data'!H:H,"&lt;"&amp;'Supply Planning Data'!C651,'Shipments data'!S:S,"&lt;"&amp;'Supply Planning Data'!C651)</f>
        <v>512402</v>
      </c>
      <c r="Q636" s="51">
        <f t="shared" si="150"/>
        <v>0</v>
      </c>
      <c r="R636" s="51">
        <f t="shared" si="153"/>
        <v>0</v>
      </c>
      <c r="S636" s="53"/>
      <c r="T636" s="54">
        <f t="shared" si="144"/>
        <v>400000</v>
      </c>
      <c r="U636" s="50"/>
      <c r="V636" s="40"/>
      <c r="W636" s="54">
        <f t="shared" si="145"/>
        <v>0</v>
      </c>
      <c r="X636" s="55"/>
      <c r="Y636" s="54">
        <f t="shared" si="154"/>
        <v>400000</v>
      </c>
      <c r="Z636" s="53"/>
      <c r="AA636" s="54">
        <f t="shared" si="146"/>
        <v>400000</v>
      </c>
      <c r="AB636" s="50"/>
      <c r="AC636" s="40"/>
      <c r="AD636" s="54">
        <f t="shared" si="147"/>
        <v>0</v>
      </c>
      <c r="AE636" s="55"/>
      <c r="AF636" s="79">
        <f t="shared" si="155"/>
        <v>400000</v>
      </c>
    </row>
    <row r="637" spans="1:32" x14ac:dyDescent="0.35">
      <c r="A637" s="47" t="str">
        <f>Start!C$9</f>
        <v>Niger (the)</v>
      </c>
      <c r="B637" s="48" t="str">
        <f>VLOOKUP(A637,list!B:C,2,FALSE)</f>
        <v>NER</v>
      </c>
      <c r="C637" s="78">
        <f t="shared" si="149"/>
        <v>45474</v>
      </c>
      <c r="D637" s="36" t="str">
        <f>IF(Start!$B$21="","",Start!$B$21)</f>
        <v>Sinovac</v>
      </c>
      <c r="E637" s="36" t="str">
        <f>IFERROR(VLOOKUP(D637,Start!B$15:C$30,2,FALSE),"")</f>
        <v>Yes</v>
      </c>
      <c r="F637" s="39">
        <f t="shared" si="151"/>
        <v>0</v>
      </c>
      <c r="G637" s="38">
        <v>766691.78932490328</v>
      </c>
      <c r="H637" s="50">
        <v>27258.287059695998</v>
      </c>
      <c r="I637" s="39">
        <f t="shared" si="152"/>
        <v>793950.07638459932</v>
      </c>
      <c r="J637" s="40"/>
      <c r="K637" s="41">
        <f t="shared" si="143"/>
        <v>0</v>
      </c>
      <c r="L637" s="41">
        <f t="shared" si="148"/>
        <v>793950.07638459932</v>
      </c>
      <c r="M637" s="50"/>
      <c r="N637" s="51">
        <f>SUMIFS('Shipments data'!G:G,'Shipments data'!E:E,'Supply Planning Data'!D637,'Shipments data'!A:A,'Supply Planning Data'!A637,'Shipments data'!O:O,'Supply Planning Data'!C637,'Shipments data'!F:F,"Shipped")</f>
        <v>0</v>
      </c>
      <c r="O637" s="52">
        <f>SUMIFS('Shipments data'!G:G,'Shipments data'!E:E,'Supply Planning Data'!D637,'Shipments data'!A:A,'Supply Planning Data'!A637,'Shipments data'!O:O,'Supply Planning Data'!C637,'Shipments data'!F:F,"Planned")</f>
        <v>0</v>
      </c>
      <c r="P637" s="51">
        <f>SUMIFS('Shipments data'!G:G,'Shipments data'!E:E,'Supply Planning Data'!D637,'Shipments data'!A:A,'Supply Planning Data'!A637,'Shipments data'!F:F,"Shipped",'Shipments data'!H:H,"&lt;"&amp;'Supply Planning Data'!C652,'Shipments data'!S:S,"&lt;"&amp;'Supply Planning Data'!C652)</f>
        <v>0</v>
      </c>
      <c r="Q637" s="51">
        <f t="shared" si="150"/>
        <v>0</v>
      </c>
      <c r="R637" s="51">
        <f t="shared" si="153"/>
        <v>0</v>
      </c>
      <c r="S637" s="53"/>
      <c r="T637" s="54">
        <f t="shared" si="144"/>
        <v>400000</v>
      </c>
      <c r="U637" s="50"/>
      <c r="V637" s="40"/>
      <c r="W637" s="54">
        <f t="shared" si="145"/>
        <v>0</v>
      </c>
      <c r="X637" s="55"/>
      <c r="Y637" s="54">
        <f t="shared" si="154"/>
        <v>400000</v>
      </c>
      <c r="Z637" s="53"/>
      <c r="AA637" s="54">
        <f t="shared" si="146"/>
        <v>400000</v>
      </c>
      <c r="AB637" s="50"/>
      <c r="AC637" s="40"/>
      <c r="AD637" s="54">
        <f t="shared" si="147"/>
        <v>0</v>
      </c>
      <c r="AE637" s="55"/>
      <c r="AF637" s="79">
        <f t="shared" si="155"/>
        <v>400000</v>
      </c>
    </row>
    <row r="638" spans="1:32" x14ac:dyDescent="0.35">
      <c r="A638" s="47" t="str">
        <f>Start!C$9</f>
        <v>Niger (the)</v>
      </c>
      <c r="B638" s="48" t="str">
        <f>VLOOKUP(A638,list!B:C,2,FALSE)</f>
        <v>NER</v>
      </c>
      <c r="C638" s="78">
        <f t="shared" si="149"/>
        <v>45474</v>
      </c>
      <c r="D638" s="36" t="str">
        <f>IF(Start!$B$22="","",Start!$B$22)</f>
        <v>Sputnik V</v>
      </c>
      <c r="E638" s="36" t="str">
        <f>IFERROR(VLOOKUP(D638,Start!B$15:C$30,2,FALSE),"")</f>
        <v>Yes</v>
      </c>
      <c r="F638" s="39">
        <f t="shared" si="151"/>
        <v>0</v>
      </c>
      <c r="G638" s="38">
        <v>766691.78932490328</v>
      </c>
      <c r="H638" s="50">
        <v>27289.820096403499</v>
      </c>
      <c r="I638" s="39">
        <f t="shared" si="152"/>
        <v>793981.60942130676</v>
      </c>
      <c r="J638" s="40"/>
      <c r="K638" s="41">
        <f t="shared" si="143"/>
        <v>0</v>
      </c>
      <c r="L638" s="41">
        <f t="shared" si="148"/>
        <v>793981.60942130676</v>
      </c>
      <c r="M638" s="50"/>
      <c r="N638" s="51">
        <f>SUMIFS('Shipments data'!G:G,'Shipments data'!E:E,'Supply Planning Data'!D638,'Shipments data'!A:A,'Supply Planning Data'!A638,'Shipments data'!O:O,'Supply Planning Data'!C638,'Shipments data'!F:F,"Shipped")</f>
        <v>0</v>
      </c>
      <c r="O638" s="52">
        <f>SUMIFS('Shipments data'!G:G,'Shipments data'!E:E,'Supply Planning Data'!D638,'Shipments data'!A:A,'Supply Planning Data'!A638,'Shipments data'!O:O,'Supply Planning Data'!C638,'Shipments data'!F:F,"Planned")</f>
        <v>0</v>
      </c>
      <c r="P638" s="51">
        <f>SUMIFS('Shipments data'!G:G,'Shipments data'!E:E,'Supply Planning Data'!D638,'Shipments data'!A:A,'Supply Planning Data'!A638,'Shipments data'!F:F,"Shipped",'Shipments data'!H:H,"&lt;"&amp;'Supply Planning Data'!C653,'Shipments data'!S:S,"&lt;"&amp;'Supply Planning Data'!C653)</f>
        <v>0</v>
      </c>
      <c r="Q638" s="51">
        <f t="shared" si="150"/>
        <v>0</v>
      </c>
      <c r="R638" s="51">
        <f t="shared" si="153"/>
        <v>0</v>
      </c>
      <c r="S638" s="53"/>
      <c r="T638" s="54">
        <f t="shared" si="144"/>
        <v>400000</v>
      </c>
      <c r="U638" s="50"/>
      <c r="V638" s="40"/>
      <c r="W638" s="54">
        <f t="shared" si="145"/>
        <v>0</v>
      </c>
      <c r="X638" s="55"/>
      <c r="Y638" s="54">
        <f t="shared" si="154"/>
        <v>400000</v>
      </c>
      <c r="Z638" s="53"/>
      <c r="AA638" s="54">
        <f t="shared" si="146"/>
        <v>400000</v>
      </c>
      <c r="AB638" s="50"/>
      <c r="AC638" s="40"/>
      <c r="AD638" s="54">
        <f t="shared" si="147"/>
        <v>0</v>
      </c>
      <c r="AE638" s="55"/>
      <c r="AF638" s="79">
        <f t="shared" si="155"/>
        <v>400000</v>
      </c>
    </row>
    <row r="639" spans="1:32" x14ac:dyDescent="0.35">
      <c r="A639" s="47" t="str">
        <f>Start!C$9</f>
        <v>Niger (the)</v>
      </c>
      <c r="B639" s="48" t="str">
        <f>VLOOKUP(A639,list!B:C,2,FALSE)</f>
        <v>NER</v>
      </c>
      <c r="C639" s="78">
        <f t="shared" si="149"/>
        <v>45474</v>
      </c>
      <c r="D639" s="36" t="str">
        <f>IF(Start!$B$23="","",Start!$B$23)</f>
        <v>Sputnik Light</v>
      </c>
      <c r="E639" s="36" t="str">
        <f>IFERROR(VLOOKUP(D639,Start!B$15:C$30,2,FALSE),"")</f>
        <v>Yes</v>
      </c>
      <c r="F639" s="39">
        <f t="shared" si="151"/>
        <v>0</v>
      </c>
      <c r="G639" s="38">
        <v>766691.78932490328</v>
      </c>
      <c r="H639" s="50">
        <v>27321.353133110901</v>
      </c>
      <c r="I639" s="39">
        <f t="shared" si="152"/>
        <v>794013.14245801419</v>
      </c>
      <c r="J639" s="40"/>
      <c r="K639" s="41">
        <f t="shared" si="143"/>
        <v>0</v>
      </c>
      <c r="L639" s="41">
        <f t="shared" si="148"/>
        <v>794013.14245801419</v>
      </c>
      <c r="M639" s="50"/>
      <c r="N639" s="51">
        <f>SUMIFS('Shipments data'!G:G,'Shipments data'!E:E,'Supply Planning Data'!D639,'Shipments data'!A:A,'Supply Planning Data'!A639,'Shipments data'!O:O,'Supply Planning Data'!C639,'Shipments data'!F:F,"Shipped")</f>
        <v>0</v>
      </c>
      <c r="O639" s="52">
        <f>SUMIFS('Shipments data'!G:G,'Shipments data'!E:E,'Supply Planning Data'!D639,'Shipments data'!A:A,'Supply Planning Data'!A639,'Shipments data'!O:O,'Supply Planning Data'!C639,'Shipments data'!F:F,"Planned")</f>
        <v>0</v>
      </c>
      <c r="P639" s="51">
        <f>SUMIFS('Shipments data'!G:G,'Shipments data'!E:E,'Supply Planning Data'!D639,'Shipments data'!A:A,'Supply Planning Data'!A639,'Shipments data'!F:F,"Shipped",'Shipments data'!H:H,"&lt;"&amp;'Supply Planning Data'!C654,'Shipments data'!S:S,"&lt;"&amp;'Supply Planning Data'!C654)</f>
        <v>0</v>
      </c>
      <c r="Q639" s="51">
        <f t="shared" si="150"/>
        <v>0</v>
      </c>
      <c r="R639" s="51">
        <f t="shared" si="153"/>
        <v>0</v>
      </c>
      <c r="S639" s="53"/>
      <c r="T639" s="54">
        <f t="shared" si="144"/>
        <v>400000</v>
      </c>
      <c r="U639" s="50"/>
      <c r="V639" s="40"/>
      <c r="W639" s="54">
        <f t="shared" si="145"/>
        <v>0</v>
      </c>
      <c r="X639" s="55"/>
      <c r="Y639" s="54">
        <f t="shared" si="154"/>
        <v>400000</v>
      </c>
      <c r="Z639" s="53"/>
      <c r="AA639" s="54">
        <f t="shared" si="146"/>
        <v>400000</v>
      </c>
      <c r="AB639" s="50"/>
      <c r="AC639" s="40"/>
      <c r="AD639" s="54">
        <f t="shared" si="147"/>
        <v>0</v>
      </c>
      <c r="AE639" s="55"/>
      <c r="AF639" s="79">
        <f t="shared" si="155"/>
        <v>400000</v>
      </c>
    </row>
    <row r="640" spans="1:32" hidden="1" x14ac:dyDescent="0.35">
      <c r="A640" s="47" t="str">
        <f>Start!C$9</f>
        <v>Niger (the)</v>
      </c>
      <c r="B640" s="48" t="str">
        <f>VLOOKUP(A640,list!B:C,2,FALSE)</f>
        <v>NER</v>
      </c>
      <c r="C640" s="78">
        <f t="shared" si="149"/>
        <v>45474</v>
      </c>
      <c r="D640" s="36" t="str">
        <f>IF(Start!$B$24="","",Start!$B$24)</f>
        <v/>
      </c>
      <c r="E640" s="36" t="str">
        <f>IFERROR(VLOOKUP(D640,Start!B$15:C$30,2,FALSE),"")</f>
        <v/>
      </c>
      <c r="F640" s="39">
        <f t="shared" si="151"/>
        <v>0</v>
      </c>
      <c r="G640" s="38"/>
      <c r="H640" s="50"/>
      <c r="I640" s="39">
        <f t="shared" si="152"/>
        <v>0</v>
      </c>
      <c r="J640" s="40"/>
      <c r="K640" s="41">
        <f t="shared" ref="K640:K703" si="156">IFERROR(J640*I640,0)</f>
        <v>0</v>
      </c>
      <c r="L640" s="41">
        <f t="shared" si="148"/>
        <v>0</v>
      </c>
      <c r="M640" s="50"/>
      <c r="N640" s="51">
        <f>SUMIFS('Shipments data'!G:G,'Shipments data'!E:E,'Supply Planning Data'!D640,'Shipments data'!A:A,'Supply Planning Data'!A640,'Shipments data'!O:O,'Supply Planning Data'!C640,'Shipments data'!F:F,"Shipped")</f>
        <v>0</v>
      </c>
      <c r="O640" s="52">
        <f>SUMIFS('Shipments data'!G:G,'Shipments data'!E:E,'Supply Planning Data'!D640,'Shipments data'!A:A,'Supply Planning Data'!A640,'Shipments data'!O:O,'Supply Planning Data'!C640,'Shipments data'!F:F,"Planned")</f>
        <v>0</v>
      </c>
      <c r="P640" s="51">
        <f>SUMIFS('Shipments data'!G:G,'Shipments data'!E:E,'Supply Planning Data'!D640,'Shipments data'!A:A,'Supply Planning Data'!A640,'Shipments data'!F:F,"Shipped",'Shipments data'!H:H,"&lt;"&amp;'Supply Planning Data'!C655,'Shipments data'!S:S,"&lt;"&amp;'Supply Planning Data'!C655)</f>
        <v>0</v>
      </c>
      <c r="Q640" s="51">
        <f t="shared" si="150"/>
        <v>0</v>
      </c>
      <c r="R640" s="51">
        <f t="shared" si="153"/>
        <v>0</v>
      </c>
      <c r="S640" s="53"/>
      <c r="T640" s="54">
        <f t="shared" ref="T640:T703" si="157">Y625</f>
        <v>0</v>
      </c>
      <c r="U640" s="50"/>
      <c r="V640" s="40"/>
      <c r="W640" s="54">
        <f t="shared" ref="W640:W703" si="158">IFERROR(V640*U640,0)+U640</f>
        <v>0</v>
      </c>
      <c r="X640" s="55"/>
      <c r="Y640" s="54">
        <f t="shared" si="154"/>
        <v>0</v>
      </c>
      <c r="Z640" s="53"/>
      <c r="AA640" s="54">
        <f t="shared" ref="AA640:AA703" si="159">AF625</f>
        <v>0</v>
      </c>
      <c r="AB640" s="50"/>
      <c r="AC640" s="40"/>
      <c r="AD640" s="54">
        <f t="shared" ref="AD640:AD703" si="160">IFERROR(AC640*AB640,0)+AB640</f>
        <v>0</v>
      </c>
      <c r="AE640" s="55"/>
      <c r="AF640" s="79">
        <f t="shared" si="155"/>
        <v>0</v>
      </c>
    </row>
    <row r="641" spans="1:32" hidden="1" x14ac:dyDescent="0.35">
      <c r="A641" s="47" t="str">
        <f>Start!C$9</f>
        <v>Niger (the)</v>
      </c>
      <c r="B641" s="48" t="str">
        <f>VLOOKUP(A641,list!B:C,2,FALSE)</f>
        <v>NER</v>
      </c>
      <c r="C641" s="78">
        <f t="shared" si="149"/>
        <v>45474</v>
      </c>
      <c r="D641" s="36" t="str">
        <f>IF(Start!$B$25="","",Start!$B$25)</f>
        <v/>
      </c>
      <c r="E641" s="36" t="str">
        <f>IFERROR(VLOOKUP(D641,Start!B$15:C$30,2,FALSE),"")</f>
        <v/>
      </c>
      <c r="F641" s="39">
        <f t="shared" si="151"/>
        <v>0</v>
      </c>
      <c r="G641" s="38"/>
      <c r="H641" s="50"/>
      <c r="I641" s="39">
        <f t="shared" si="152"/>
        <v>0</v>
      </c>
      <c r="J641" s="40"/>
      <c r="K641" s="41">
        <f t="shared" si="156"/>
        <v>0</v>
      </c>
      <c r="L641" s="41">
        <f t="shared" si="148"/>
        <v>0</v>
      </c>
      <c r="M641" s="50"/>
      <c r="N641" s="51">
        <f>SUMIFS('Shipments data'!G:G,'Shipments data'!E:E,'Supply Planning Data'!D641,'Shipments data'!A:A,'Supply Planning Data'!A641,'Shipments data'!O:O,'Supply Planning Data'!C641,'Shipments data'!F:F,"Shipped")</f>
        <v>0</v>
      </c>
      <c r="O641" s="52">
        <f>SUMIFS('Shipments data'!G:G,'Shipments data'!E:E,'Supply Planning Data'!D641,'Shipments data'!A:A,'Supply Planning Data'!A641,'Shipments data'!O:O,'Supply Planning Data'!C641,'Shipments data'!F:F,"Planned")</f>
        <v>0</v>
      </c>
      <c r="P641" s="51">
        <f>SUMIFS('Shipments data'!G:G,'Shipments data'!E:E,'Supply Planning Data'!D641,'Shipments data'!A:A,'Supply Planning Data'!A641,'Shipments data'!F:F,"Shipped",'Shipments data'!H:H,"&lt;"&amp;'Supply Planning Data'!C656,'Shipments data'!S:S,"&lt;"&amp;'Supply Planning Data'!C656)</f>
        <v>0</v>
      </c>
      <c r="Q641" s="51">
        <f t="shared" si="150"/>
        <v>0</v>
      </c>
      <c r="R641" s="51">
        <f t="shared" si="153"/>
        <v>0</v>
      </c>
      <c r="S641" s="53"/>
      <c r="T641" s="54">
        <f t="shared" si="157"/>
        <v>0</v>
      </c>
      <c r="U641" s="50"/>
      <c r="V641" s="40"/>
      <c r="W641" s="54">
        <f t="shared" si="158"/>
        <v>0</v>
      </c>
      <c r="X641" s="55"/>
      <c r="Y641" s="54">
        <f t="shared" si="154"/>
        <v>0</v>
      </c>
      <c r="Z641" s="53"/>
      <c r="AA641" s="54">
        <f t="shared" si="159"/>
        <v>0</v>
      </c>
      <c r="AB641" s="50"/>
      <c r="AC641" s="40"/>
      <c r="AD641" s="54">
        <f t="shared" si="160"/>
        <v>0</v>
      </c>
      <c r="AE641" s="55"/>
      <c r="AF641" s="79">
        <f t="shared" si="155"/>
        <v>0</v>
      </c>
    </row>
    <row r="642" spans="1:32" hidden="1" x14ac:dyDescent="0.35">
      <c r="A642" s="47" t="str">
        <f>Start!C$9</f>
        <v>Niger (the)</v>
      </c>
      <c r="B642" s="48" t="str">
        <f>VLOOKUP(A642,list!B:C,2,FALSE)</f>
        <v>NER</v>
      </c>
      <c r="C642" s="78">
        <f t="shared" si="149"/>
        <v>45474</v>
      </c>
      <c r="D642" s="36" t="str">
        <f>IF(Start!$B$26="","",Start!$B$26)</f>
        <v/>
      </c>
      <c r="E642" s="36" t="str">
        <f>IFERROR(VLOOKUP(D642,Start!B$15:C$30,2,FALSE),"")</f>
        <v/>
      </c>
      <c r="F642" s="39">
        <f t="shared" si="151"/>
        <v>0</v>
      </c>
      <c r="G642" s="38"/>
      <c r="H642" s="50"/>
      <c r="I642" s="39">
        <f t="shared" si="152"/>
        <v>0</v>
      </c>
      <c r="J642" s="40"/>
      <c r="K642" s="41">
        <f t="shared" si="156"/>
        <v>0</v>
      </c>
      <c r="L642" s="41">
        <f t="shared" si="148"/>
        <v>0</v>
      </c>
      <c r="M642" s="50"/>
      <c r="N642" s="51">
        <f>SUMIFS('Shipments data'!G:G,'Shipments data'!E:E,'Supply Planning Data'!D642,'Shipments data'!A:A,'Supply Planning Data'!A642,'Shipments data'!O:O,'Supply Planning Data'!C642,'Shipments data'!F:F,"Shipped")</f>
        <v>0</v>
      </c>
      <c r="O642" s="52">
        <f>SUMIFS('Shipments data'!G:G,'Shipments data'!E:E,'Supply Planning Data'!D642,'Shipments data'!A:A,'Supply Planning Data'!A642,'Shipments data'!O:O,'Supply Planning Data'!C642,'Shipments data'!F:F,"Planned")</f>
        <v>0</v>
      </c>
      <c r="P642" s="51">
        <f>SUMIFS('Shipments data'!G:G,'Shipments data'!E:E,'Supply Planning Data'!D642,'Shipments data'!A:A,'Supply Planning Data'!A642,'Shipments data'!F:F,"Shipped",'Shipments data'!H:H,"&lt;"&amp;'Supply Planning Data'!C657,'Shipments data'!S:S,"&lt;"&amp;'Supply Planning Data'!C657)</f>
        <v>0</v>
      </c>
      <c r="Q642" s="51">
        <f t="shared" si="150"/>
        <v>0</v>
      </c>
      <c r="R642" s="51">
        <f t="shared" si="153"/>
        <v>0</v>
      </c>
      <c r="S642" s="53"/>
      <c r="T642" s="54">
        <f t="shared" si="157"/>
        <v>0</v>
      </c>
      <c r="U642" s="50"/>
      <c r="V642" s="40"/>
      <c r="W642" s="54">
        <f t="shared" si="158"/>
        <v>0</v>
      </c>
      <c r="X642" s="55"/>
      <c r="Y642" s="54">
        <f t="shared" si="154"/>
        <v>0</v>
      </c>
      <c r="Z642" s="53"/>
      <c r="AA642" s="54">
        <f t="shared" si="159"/>
        <v>0</v>
      </c>
      <c r="AB642" s="50"/>
      <c r="AC642" s="40"/>
      <c r="AD642" s="54">
        <f t="shared" si="160"/>
        <v>0</v>
      </c>
      <c r="AE642" s="55"/>
      <c r="AF642" s="79">
        <f t="shared" si="155"/>
        <v>0</v>
      </c>
    </row>
    <row r="643" spans="1:32" hidden="1" x14ac:dyDescent="0.35">
      <c r="A643" s="47" t="str">
        <f>Start!C$9</f>
        <v>Niger (the)</v>
      </c>
      <c r="B643" s="48" t="str">
        <f>VLOOKUP(A643,list!B:C,2,FALSE)</f>
        <v>NER</v>
      </c>
      <c r="C643" s="78">
        <f t="shared" si="149"/>
        <v>45474</v>
      </c>
      <c r="D643" s="36" t="str">
        <f>IF(Start!$B$27="","",Start!$B$27)</f>
        <v/>
      </c>
      <c r="E643" s="36" t="str">
        <f>IFERROR(VLOOKUP(D643,Start!B$15:C$30,2,FALSE),"")</f>
        <v/>
      </c>
      <c r="F643" s="39">
        <f t="shared" si="151"/>
        <v>0</v>
      </c>
      <c r="G643" s="38"/>
      <c r="H643" s="50"/>
      <c r="I643" s="39">
        <f t="shared" si="152"/>
        <v>0</v>
      </c>
      <c r="J643" s="40"/>
      <c r="K643" s="41">
        <f t="shared" si="156"/>
        <v>0</v>
      </c>
      <c r="L643" s="41">
        <f t="shared" si="148"/>
        <v>0</v>
      </c>
      <c r="M643" s="50"/>
      <c r="N643" s="51">
        <f>SUMIFS('Shipments data'!G:G,'Shipments data'!E:E,'Supply Planning Data'!D643,'Shipments data'!A:A,'Supply Planning Data'!A643,'Shipments data'!O:O,'Supply Planning Data'!C643,'Shipments data'!F:F,"Shipped")</f>
        <v>0</v>
      </c>
      <c r="O643" s="52">
        <f>SUMIFS('Shipments data'!G:G,'Shipments data'!E:E,'Supply Planning Data'!D643,'Shipments data'!A:A,'Supply Planning Data'!A643,'Shipments data'!O:O,'Supply Planning Data'!C643,'Shipments data'!F:F,"Planned")</f>
        <v>0</v>
      </c>
      <c r="P643" s="51">
        <f>SUMIFS('Shipments data'!G:G,'Shipments data'!E:E,'Supply Planning Data'!D643,'Shipments data'!A:A,'Supply Planning Data'!A643,'Shipments data'!F:F,"Shipped",'Shipments data'!H:H,"&lt;"&amp;'Supply Planning Data'!C658,'Shipments data'!S:S,"&lt;"&amp;'Supply Planning Data'!C658)</f>
        <v>0</v>
      </c>
      <c r="Q643" s="51">
        <f t="shared" si="150"/>
        <v>0</v>
      </c>
      <c r="R643" s="51">
        <f t="shared" si="153"/>
        <v>0</v>
      </c>
      <c r="S643" s="53"/>
      <c r="T643" s="54">
        <f t="shared" si="157"/>
        <v>0</v>
      </c>
      <c r="U643" s="50"/>
      <c r="V643" s="40"/>
      <c r="W643" s="54">
        <f t="shared" si="158"/>
        <v>0</v>
      </c>
      <c r="X643" s="55"/>
      <c r="Y643" s="54">
        <f t="shared" si="154"/>
        <v>0</v>
      </c>
      <c r="Z643" s="53"/>
      <c r="AA643" s="54">
        <f t="shared" si="159"/>
        <v>0</v>
      </c>
      <c r="AB643" s="50"/>
      <c r="AC643" s="40"/>
      <c r="AD643" s="54">
        <f t="shared" si="160"/>
        <v>0</v>
      </c>
      <c r="AE643" s="55"/>
      <c r="AF643" s="79">
        <f t="shared" si="155"/>
        <v>0</v>
      </c>
    </row>
    <row r="644" spans="1:32" hidden="1" x14ac:dyDescent="0.35">
      <c r="A644" s="47" t="str">
        <f>Start!C$9</f>
        <v>Niger (the)</v>
      </c>
      <c r="B644" s="48" t="str">
        <f>VLOOKUP(A644,list!B:C,2,FALSE)</f>
        <v>NER</v>
      </c>
      <c r="C644" s="78">
        <f t="shared" si="149"/>
        <v>45474</v>
      </c>
      <c r="D644" s="36" t="str">
        <f>IF(Start!$B$28="","",Start!$B$28)</f>
        <v/>
      </c>
      <c r="E644" s="36" t="str">
        <f>IFERROR(VLOOKUP(D644,Start!B$15:C$30,2,FALSE),"")</f>
        <v/>
      </c>
      <c r="F644" s="39">
        <f t="shared" si="151"/>
        <v>0</v>
      </c>
      <c r="G644" s="38"/>
      <c r="H644" s="50"/>
      <c r="I644" s="39">
        <f t="shared" si="152"/>
        <v>0</v>
      </c>
      <c r="J644" s="40"/>
      <c r="K644" s="41">
        <f t="shared" si="156"/>
        <v>0</v>
      </c>
      <c r="L644" s="41">
        <f t="shared" si="148"/>
        <v>0</v>
      </c>
      <c r="M644" s="50"/>
      <c r="N644" s="51">
        <f>SUMIFS('Shipments data'!G:G,'Shipments data'!E:E,'Supply Planning Data'!D644,'Shipments data'!A:A,'Supply Planning Data'!A644,'Shipments data'!O:O,'Supply Planning Data'!C644,'Shipments data'!F:F,"Shipped")</f>
        <v>0</v>
      </c>
      <c r="O644" s="52">
        <f>SUMIFS('Shipments data'!G:G,'Shipments data'!E:E,'Supply Planning Data'!D644,'Shipments data'!A:A,'Supply Planning Data'!A644,'Shipments data'!O:O,'Supply Planning Data'!C644,'Shipments data'!F:F,"Planned")</f>
        <v>0</v>
      </c>
      <c r="P644" s="51">
        <f>SUMIFS('Shipments data'!G:G,'Shipments data'!E:E,'Supply Planning Data'!D644,'Shipments data'!A:A,'Supply Planning Data'!A644,'Shipments data'!F:F,"Shipped",'Shipments data'!H:H,"&lt;"&amp;'Supply Planning Data'!C659,'Shipments data'!S:S,"&lt;"&amp;'Supply Planning Data'!C659)</f>
        <v>0</v>
      </c>
      <c r="Q644" s="51">
        <f t="shared" si="150"/>
        <v>0</v>
      </c>
      <c r="R644" s="51">
        <f t="shared" si="153"/>
        <v>0</v>
      </c>
      <c r="S644" s="53"/>
      <c r="T644" s="54">
        <f t="shared" si="157"/>
        <v>0</v>
      </c>
      <c r="U644" s="50"/>
      <c r="V644" s="40"/>
      <c r="W644" s="54">
        <f t="shared" si="158"/>
        <v>0</v>
      </c>
      <c r="X644" s="55"/>
      <c r="Y644" s="54">
        <f t="shared" si="154"/>
        <v>0</v>
      </c>
      <c r="Z644" s="53"/>
      <c r="AA644" s="54">
        <f t="shared" si="159"/>
        <v>0</v>
      </c>
      <c r="AB644" s="50"/>
      <c r="AC644" s="40"/>
      <c r="AD644" s="54">
        <f t="shared" si="160"/>
        <v>0</v>
      </c>
      <c r="AE644" s="55"/>
      <c r="AF644" s="79">
        <f t="shared" si="155"/>
        <v>0</v>
      </c>
    </row>
    <row r="645" spans="1:32" hidden="1" x14ac:dyDescent="0.35">
      <c r="A645" s="47" t="str">
        <f>Start!C$9</f>
        <v>Niger (the)</v>
      </c>
      <c r="B645" s="48" t="str">
        <f>VLOOKUP(A645,list!B:C,2,FALSE)</f>
        <v>NER</v>
      </c>
      <c r="C645" s="78">
        <f t="shared" si="149"/>
        <v>45474</v>
      </c>
      <c r="D645" s="36" t="str">
        <f>IF(Start!$B$29="","",Start!$B$29)</f>
        <v/>
      </c>
      <c r="E645" s="36" t="str">
        <f>IFERROR(VLOOKUP(D645,Start!B$15:C$30,2,FALSE),"")</f>
        <v/>
      </c>
      <c r="F645" s="39">
        <f t="shared" si="151"/>
        <v>0</v>
      </c>
      <c r="G645" s="38"/>
      <c r="H645" s="50"/>
      <c r="I645" s="39">
        <f t="shared" si="152"/>
        <v>0</v>
      </c>
      <c r="J645" s="40"/>
      <c r="K645" s="41">
        <f t="shared" si="156"/>
        <v>0</v>
      </c>
      <c r="L645" s="41">
        <f t="shared" si="148"/>
        <v>0</v>
      </c>
      <c r="M645" s="50"/>
      <c r="N645" s="51">
        <f>SUMIFS('Shipments data'!G:G,'Shipments data'!E:E,'Supply Planning Data'!D645,'Shipments data'!A:A,'Supply Planning Data'!A645,'Shipments data'!O:O,'Supply Planning Data'!C645,'Shipments data'!F:F,"Shipped")</f>
        <v>0</v>
      </c>
      <c r="O645" s="52">
        <f>SUMIFS('Shipments data'!G:G,'Shipments data'!E:E,'Supply Planning Data'!D645,'Shipments data'!A:A,'Supply Planning Data'!A645,'Shipments data'!O:O,'Supply Planning Data'!C645,'Shipments data'!F:F,"Planned")</f>
        <v>0</v>
      </c>
      <c r="P645" s="51">
        <f>SUMIFS('Shipments data'!G:G,'Shipments data'!E:E,'Supply Planning Data'!D645,'Shipments data'!A:A,'Supply Planning Data'!A645,'Shipments data'!F:F,"Shipped",'Shipments data'!H:H,"&lt;"&amp;'Supply Planning Data'!C660,'Shipments data'!S:S,"&lt;"&amp;'Supply Planning Data'!C660)</f>
        <v>0</v>
      </c>
      <c r="Q645" s="51">
        <f t="shared" si="150"/>
        <v>0</v>
      </c>
      <c r="R645" s="51">
        <f t="shared" si="153"/>
        <v>0</v>
      </c>
      <c r="S645" s="53"/>
      <c r="T645" s="54">
        <f t="shared" si="157"/>
        <v>0</v>
      </c>
      <c r="U645" s="50"/>
      <c r="V645" s="40"/>
      <c r="W645" s="54">
        <f t="shared" si="158"/>
        <v>0</v>
      </c>
      <c r="X645" s="55"/>
      <c r="Y645" s="54">
        <f t="shared" si="154"/>
        <v>0</v>
      </c>
      <c r="Z645" s="53"/>
      <c r="AA645" s="54">
        <f t="shared" si="159"/>
        <v>0</v>
      </c>
      <c r="AB645" s="50"/>
      <c r="AC645" s="40"/>
      <c r="AD645" s="54">
        <f t="shared" si="160"/>
        <v>0</v>
      </c>
      <c r="AE645" s="55"/>
      <c r="AF645" s="79">
        <f t="shared" si="155"/>
        <v>0</v>
      </c>
    </row>
    <row r="646" spans="1:32" hidden="1" x14ac:dyDescent="0.35">
      <c r="A646" s="47" t="str">
        <f>Start!C$9</f>
        <v>Niger (the)</v>
      </c>
      <c r="B646" s="56" t="str">
        <f>VLOOKUP(A646,list!B:C,2,FALSE)</f>
        <v>NER</v>
      </c>
      <c r="C646" s="78">
        <f t="shared" si="149"/>
        <v>45474</v>
      </c>
      <c r="D646" s="36" t="str">
        <f>IF(Start!$B$30="","",Start!$B$30)</f>
        <v/>
      </c>
      <c r="E646" s="36" t="str">
        <f>IFERROR(VLOOKUP(D646,Start!B$15:C$30,2,FALSE),"")</f>
        <v/>
      </c>
      <c r="F646" s="39">
        <f t="shared" si="151"/>
        <v>0</v>
      </c>
      <c r="G646" s="38"/>
      <c r="H646" s="50"/>
      <c r="I646" s="39">
        <f t="shared" si="152"/>
        <v>0</v>
      </c>
      <c r="J646" s="40"/>
      <c r="K646" s="41">
        <f t="shared" si="156"/>
        <v>0</v>
      </c>
      <c r="L646" s="41">
        <f t="shared" si="148"/>
        <v>0</v>
      </c>
      <c r="M646" s="50"/>
      <c r="N646" s="51">
        <f>SUMIFS('Shipments data'!G:G,'Shipments data'!E:E,'Supply Planning Data'!D646,'Shipments data'!A:A,'Supply Planning Data'!A646,'Shipments data'!O:O,'Supply Planning Data'!C646,'Shipments data'!F:F,"Shipped")</f>
        <v>0</v>
      </c>
      <c r="O646" s="52">
        <f>SUMIFS('Shipments data'!G:G,'Shipments data'!E:E,'Supply Planning Data'!D646,'Shipments data'!A:A,'Supply Planning Data'!A646,'Shipments data'!O:O,'Supply Planning Data'!C646,'Shipments data'!F:F,"Planned")</f>
        <v>0</v>
      </c>
      <c r="P646" s="51">
        <f>SUMIFS('Shipments data'!G:G,'Shipments data'!E:E,'Supply Planning Data'!D646,'Shipments data'!A:A,'Supply Planning Data'!A646,'Shipments data'!F:F,"Shipped",'Shipments data'!H:H,"&lt;"&amp;'Supply Planning Data'!C661,'Shipments data'!S:S,"&lt;"&amp;'Supply Planning Data'!C661)</f>
        <v>0</v>
      </c>
      <c r="Q646" s="51">
        <f t="shared" si="150"/>
        <v>0</v>
      </c>
      <c r="R646" s="51">
        <f t="shared" si="153"/>
        <v>0</v>
      </c>
      <c r="S646" s="53"/>
      <c r="T646" s="54">
        <f t="shared" si="157"/>
        <v>0</v>
      </c>
      <c r="U646" s="50"/>
      <c r="V646" s="40"/>
      <c r="W646" s="54">
        <f t="shared" si="158"/>
        <v>0</v>
      </c>
      <c r="X646" s="55"/>
      <c r="Y646" s="54">
        <f t="shared" si="154"/>
        <v>0</v>
      </c>
      <c r="Z646" s="53"/>
      <c r="AA646" s="54">
        <f t="shared" si="159"/>
        <v>0</v>
      </c>
      <c r="AB646" s="50"/>
      <c r="AC646" s="40"/>
      <c r="AD646" s="54">
        <f t="shared" si="160"/>
        <v>0</v>
      </c>
      <c r="AE646" s="55"/>
      <c r="AF646" s="79">
        <f t="shared" si="155"/>
        <v>0</v>
      </c>
    </row>
    <row r="647" spans="1:32" x14ac:dyDescent="0.35">
      <c r="A647" s="58" t="str">
        <f>Start!C$9</f>
        <v>Niger (the)</v>
      </c>
      <c r="B647" s="59" t="str">
        <f>VLOOKUP(A647,list!B:C,2,FALSE)</f>
        <v>NER</v>
      </c>
      <c r="C647" s="60">
        <f t="shared" si="149"/>
        <v>45505</v>
      </c>
      <c r="D647" s="59" t="str">
        <f>IF(Start!$B$16="","",Start!$B$16)</f>
        <v>Pfizer</v>
      </c>
      <c r="E647" s="59" t="str">
        <f>IFERROR(VLOOKUP(D647,Start!B$15:C$30,2,FALSE),"")</f>
        <v>Yes</v>
      </c>
      <c r="F647" s="62">
        <f t="shared" si="151"/>
        <v>0</v>
      </c>
      <c r="G647" s="61">
        <v>602400.6916124241</v>
      </c>
      <c r="H647" s="61">
        <v>27573.617426770601</v>
      </c>
      <c r="I647" s="62">
        <f t="shared" si="152"/>
        <v>629974.30903919472</v>
      </c>
      <c r="J647" s="63"/>
      <c r="K647" s="64">
        <f t="shared" si="156"/>
        <v>0</v>
      </c>
      <c r="L647" s="64">
        <f t="shared" si="148"/>
        <v>629974.30903919472</v>
      </c>
      <c r="M647" s="61"/>
      <c r="N647" s="64">
        <f>SUMIFS('Shipments data'!G:G,'Shipments data'!E:E,'Supply Planning Data'!D647,'Shipments data'!A:A,'Supply Planning Data'!A647,'Shipments data'!O:O,'Supply Planning Data'!C647,'Shipments data'!F:F,"Shipped")</f>
        <v>0</v>
      </c>
      <c r="O647" s="65">
        <f>SUMIFS('Shipments data'!G:G,'Shipments data'!E:E,'Supply Planning Data'!D647,'Shipments data'!A:A,'Supply Planning Data'!A647,'Shipments data'!O:O,'Supply Planning Data'!C647,'Shipments data'!F:F,"Planned")</f>
        <v>0</v>
      </c>
      <c r="P647" s="64">
        <f>SUMIFS('Shipments data'!G:G,'Shipments data'!E:E,'Supply Planning Data'!D647,'Shipments data'!A:A,'Supply Planning Data'!A647,'Shipments data'!F:F,"Shipped",'Shipments data'!H:H,"&lt;"&amp;'Supply Planning Data'!C662,'Shipments data'!S:S,"&lt;"&amp;'Supply Planning Data'!C662)</f>
        <v>0</v>
      </c>
      <c r="Q647" s="64">
        <f t="shared" si="150"/>
        <v>0</v>
      </c>
      <c r="R647" s="64">
        <f t="shared" si="153"/>
        <v>0</v>
      </c>
      <c r="S647" s="66"/>
      <c r="T647" s="62">
        <f t="shared" si="157"/>
        <v>200000</v>
      </c>
      <c r="U647" s="61"/>
      <c r="V647" s="63"/>
      <c r="W647" s="62">
        <f t="shared" si="158"/>
        <v>0</v>
      </c>
      <c r="X647" s="67"/>
      <c r="Y647" s="62">
        <f t="shared" si="154"/>
        <v>200000</v>
      </c>
      <c r="Z647" s="66"/>
      <c r="AA647" s="62">
        <f t="shared" si="159"/>
        <v>200000</v>
      </c>
      <c r="AB647" s="61"/>
      <c r="AC647" s="63"/>
      <c r="AD647" s="62">
        <f t="shared" si="160"/>
        <v>0</v>
      </c>
      <c r="AE647" s="67"/>
      <c r="AF647" s="68">
        <f t="shared" si="155"/>
        <v>200000</v>
      </c>
    </row>
    <row r="648" spans="1:32" x14ac:dyDescent="0.35">
      <c r="A648" s="58" t="str">
        <f>Start!C$9</f>
        <v>Niger (the)</v>
      </c>
      <c r="B648" s="69" t="str">
        <f>VLOOKUP(A648,list!B:C,2,FALSE)</f>
        <v>NER</v>
      </c>
      <c r="C648" s="60">
        <f t="shared" si="149"/>
        <v>45505</v>
      </c>
      <c r="D648" s="69" t="str">
        <f>IF(Start!$B$17="","",Start!$B$17)</f>
        <v>Moderna</v>
      </c>
      <c r="E648" s="69" t="str">
        <f>IFERROR(VLOOKUP(D648,Start!B$15:C$30,2,FALSE),"")</f>
        <v>Yes</v>
      </c>
      <c r="F648" s="62">
        <f t="shared" si="151"/>
        <v>0</v>
      </c>
      <c r="G648" s="61">
        <v>722880.82993490878</v>
      </c>
      <c r="H648" s="61">
        <v>27605.150463477999</v>
      </c>
      <c r="I648" s="62">
        <f t="shared" si="152"/>
        <v>750485.98039838672</v>
      </c>
      <c r="J648" s="63"/>
      <c r="K648" s="64">
        <f t="shared" si="156"/>
        <v>0</v>
      </c>
      <c r="L648" s="64">
        <f t="shared" si="148"/>
        <v>750485.98039838672</v>
      </c>
      <c r="M648" s="71"/>
      <c r="N648" s="70">
        <f>SUMIFS('Shipments data'!G:G,'Shipments data'!E:E,'Supply Planning Data'!D648,'Shipments data'!A:A,'Supply Planning Data'!A648,'Shipments data'!O:O,'Supply Planning Data'!C648,'Shipments data'!F:F,"Shipped")</f>
        <v>0</v>
      </c>
      <c r="O648" s="72">
        <f>SUMIFS('Shipments data'!G:G,'Shipments data'!E:E,'Supply Planning Data'!D648,'Shipments data'!A:A,'Supply Planning Data'!A648,'Shipments data'!O:O,'Supply Planning Data'!C648,'Shipments data'!F:F,"Planned")</f>
        <v>0</v>
      </c>
      <c r="P648" s="70">
        <f>SUMIFS('Shipments data'!G:G,'Shipments data'!E:E,'Supply Planning Data'!D648,'Shipments data'!A:A,'Supply Planning Data'!A648,'Shipments data'!F:F,"Shipped",'Shipments data'!H:H,"&lt;"&amp;'Supply Planning Data'!C663,'Shipments data'!S:S,"&lt;"&amp;'Supply Planning Data'!C663)</f>
        <v>0</v>
      </c>
      <c r="Q648" s="70">
        <f t="shared" si="150"/>
        <v>0</v>
      </c>
      <c r="R648" s="70">
        <f t="shared" si="153"/>
        <v>0</v>
      </c>
      <c r="S648" s="53"/>
      <c r="T648" s="73">
        <f t="shared" si="157"/>
        <v>300000</v>
      </c>
      <c r="U648" s="71"/>
      <c r="V648" s="63"/>
      <c r="W648" s="73">
        <f t="shared" si="158"/>
        <v>0</v>
      </c>
      <c r="X648" s="74"/>
      <c r="Y648" s="73">
        <f t="shared" si="154"/>
        <v>300000</v>
      </c>
      <c r="Z648" s="53"/>
      <c r="AA648" s="73">
        <f t="shared" si="159"/>
        <v>300000</v>
      </c>
      <c r="AB648" s="71"/>
      <c r="AC648" s="63"/>
      <c r="AD648" s="73">
        <f t="shared" si="160"/>
        <v>0</v>
      </c>
      <c r="AE648" s="74"/>
      <c r="AF648" s="75">
        <f t="shared" si="155"/>
        <v>300000</v>
      </c>
    </row>
    <row r="649" spans="1:32" x14ac:dyDescent="0.35">
      <c r="A649" s="58" t="str">
        <f>Start!C$9</f>
        <v>Niger (the)</v>
      </c>
      <c r="B649" s="69" t="str">
        <f>VLOOKUP(A649,list!B:C,2,FALSE)</f>
        <v>NER</v>
      </c>
      <c r="C649" s="60">
        <f t="shared" si="149"/>
        <v>45505</v>
      </c>
      <c r="D649" s="59" t="str">
        <f>IF(Start!$B$18="","",Start!$B$18)</f>
        <v>AstraZeneca</v>
      </c>
      <c r="E649" s="59" t="str">
        <f>IFERROR(VLOOKUP(D649,Start!B$15:C$30,2,FALSE),"")</f>
        <v>Yes</v>
      </c>
      <c r="F649" s="62">
        <f t="shared" si="151"/>
        <v>0</v>
      </c>
      <c r="G649" s="61">
        <v>843360.96825739369</v>
      </c>
      <c r="H649" s="61">
        <v>27636.6835001855</v>
      </c>
      <c r="I649" s="62">
        <f t="shared" si="152"/>
        <v>870997.65175757918</v>
      </c>
      <c r="J649" s="63"/>
      <c r="K649" s="64">
        <f t="shared" si="156"/>
        <v>0</v>
      </c>
      <c r="L649" s="64">
        <f t="shared" si="148"/>
        <v>870997.65175757918</v>
      </c>
      <c r="M649" s="71"/>
      <c r="N649" s="70">
        <f>SUMIFS('Shipments data'!G:G,'Shipments data'!E:E,'Supply Planning Data'!D649,'Shipments data'!A:A,'Supply Planning Data'!A649,'Shipments data'!O:O,'Supply Planning Data'!C649,'Shipments data'!F:F,"Shipped")</f>
        <v>0</v>
      </c>
      <c r="O649" s="72">
        <f>SUMIFS('Shipments data'!G:G,'Shipments data'!E:E,'Supply Planning Data'!D649,'Shipments data'!A:A,'Supply Planning Data'!A649,'Shipments data'!O:O,'Supply Planning Data'!C649,'Shipments data'!F:F,"Planned")</f>
        <v>0</v>
      </c>
      <c r="P649" s="70">
        <f>SUMIFS('Shipments data'!G:G,'Shipments data'!E:E,'Supply Planning Data'!D649,'Shipments data'!A:A,'Supply Planning Data'!A649,'Shipments data'!F:F,"Shipped",'Shipments data'!H:H,"&lt;"&amp;'Supply Planning Data'!C664,'Shipments data'!S:S,"&lt;"&amp;'Supply Planning Data'!C664)</f>
        <v>631600</v>
      </c>
      <c r="Q649" s="70">
        <f t="shared" si="150"/>
        <v>0</v>
      </c>
      <c r="R649" s="70">
        <f t="shared" si="153"/>
        <v>0</v>
      </c>
      <c r="S649" s="53"/>
      <c r="T649" s="73">
        <f t="shared" si="157"/>
        <v>400000</v>
      </c>
      <c r="U649" s="71"/>
      <c r="V649" s="63"/>
      <c r="W649" s="73">
        <f t="shared" si="158"/>
        <v>0</v>
      </c>
      <c r="X649" s="74"/>
      <c r="Y649" s="73">
        <f t="shared" si="154"/>
        <v>400000</v>
      </c>
      <c r="Z649" s="53"/>
      <c r="AA649" s="73">
        <f t="shared" si="159"/>
        <v>400000</v>
      </c>
      <c r="AB649" s="71"/>
      <c r="AC649" s="63"/>
      <c r="AD649" s="73">
        <f t="shared" si="160"/>
        <v>0</v>
      </c>
      <c r="AE649" s="74"/>
      <c r="AF649" s="75">
        <f t="shared" si="155"/>
        <v>400000</v>
      </c>
    </row>
    <row r="650" spans="1:32" x14ac:dyDescent="0.35">
      <c r="A650" s="58" t="str">
        <f>Start!C$9</f>
        <v>Niger (the)</v>
      </c>
      <c r="B650" s="69" t="str">
        <f>VLOOKUP(A650,list!B:C,2,FALSE)</f>
        <v>NER</v>
      </c>
      <c r="C650" s="60">
        <f t="shared" si="149"/>
        <v>45505</v>
      </c>
      <c r="D650" s="69" t="str">
        <f>IF(Start!$B$19="","",Start!$B$19)</f>
        <v>J&amp;J</v>
      </c>
      <c r="E650" s="69" t="str">
        <f>IFERROR(VLOOKUP(D650,Start!B$15:C$30,2,FALSE),"")</f>
        <v>Yes</v>
      </c>
      <c r="F650" s="62">
        <f t="shared" si="151"/>
        <v>0</v>
      </c>
      <c r="G650" s="61">
        <v>843360.96825739369</v>
      </c>
      <c r="H650" s="61">
        <v>27668.216536892902</v>
      </c>
      <c r="I650" s="62">
        <f t="shared" si="152"/>
        <v>871029.18479428662</v>
      </c>
      <c r="J650" s="63"/>
      <c r="K650" s="64">
        <f t="shared" si="156"/>
        <v>0</v>
      </c>
      <c r="L650" s="64">
        <f t="shared" si="148"/>
        <v>871029.18479428662</v>
      </c>
      <c r="M650" s="71"/>
      <c r="N650" s="70">
        <f>SUMIFS('Shipments data'!G:G,'Shipments data'!E:E,'Supply Planning Data'!D650,'Shipments data'!A:A,'Supply Planning Data'!A650,'Shipments data'!O:O,'Supply Planning Data'!C650,'Shipments data'!F:F,"Shipped")</f>
        <v>0</v>
      </c>
      <c r="O650" s="72">
        <f>SUMIFS('Shipments data'!G:G,'Shipments data'!E:E,'Supply Planning Data'!D650,'Shipments data'!A:A,'Supply Planning Data'!A650,'Shipments data'!O:O,'Supply Planning Data'!C650,'Shipments data'!F:F,"Planned")</f>
        <v>0</v>
      </c>
      <c r="P650" s="70">
        <f>SUMIFS('Shipments data'!G:G,'Shipments data'!E:E,'Supply Planning Data'!D650,'Shipments data'!A:A,'Supply Planning Data'!A650,'Shipments data'!F:F,"Shipped",'Shipments data'!H:H,"&lt;"&amp;'Supply Planning Data'!C665,'Shipments data'!S:S,"&lt;"&amp;'Supply Planning Data'!C665)</f>
        <v>302400</v>
      </c>
      <c r="Q650" s="70">
        <f t="shared" si="150"/>
        <v>0</v>
      </c>
      <c r="R650" s="70">
        <f t="shared" si="153"/>
        <v>0</v>
      </c>
      <c r="S650" s="53"/>
      <c r="T650" s="73">
        <f t="shared" si="157"/>
        <v>400000</v>
      </c>
      <c r="U650" s="71"/>
      <c r="V650" s="63"/>
      <c r="W650" s="73">
        <f t="shared" si="158"/>
        <v>0</v>
      </c>
      <c r="X650" s="74"/>
      <c r="Y650" s="73">
        <f t="shared" si="154"/>
        <v>400000</v>
      </c>
      <c r="Z650" s="53"/>
      <c r="AA650" s="73">
        <f t="shared" si="159"/>
        <v>400000</v>
      </c>
      <c r="AB650" s="71"/>
      <c r="AC650" s="63"/>
      <c r="AD650" s="73">
        <f t="shared" si="160"/>
        <v>0</v>
      </c>
      <c r="AE650" s="74"/>
      <c r="AF650" s="75">
        <f t="shared" si="155"/>
        <v>400000</v>
      </c>
    </row>
    <row r="651" spans="1:32" x14ac:dyDescent="0.35">
      <c r="A651" s="58" t="str">
        <f>Start!C$9</f>
        <v>Niger (the)</v>
      </c>
      <c r="B651" s="69" t="str">
        <f>VLOOKUP(A651,list!B:C,2,FALSE)</f>
        <v>NER</v>
      </c>
      <c r="C651" s="60">
        <f t="shared" si="149"/>
        <v>45505</v>
      </c>
      <c r="D651" s="59" t="str">
        <f>IF(Start!$B$20="","",Start!$B$20)</f>
        <v>Sinopharm</v>
      </c>
      <c r="E651" s="59" t="str">
        <f>IFERROR(VLOOKUP(D651,Start!B$15:C$30,2,FALSE),"")</f>
        <v>Yes</v>
      </c>
      <c r="F651" s="62">
        <f t="shared" si="151"/>
        <v>0</v>
      </c>
      <c r="G651" s="61">
        <v>843360.96825739369</v>
      </c>
      <c r="H651" s="61">
        <v>27699.749573600398</v>
      </c>
      <c r="I651" s="62">
        <f t="shared" si="152"/>
        <v>871060.71783099405</v>
      </c>
      <c r="J651" s="63"/>
      <c r="K651" s="64">
        <f t="shared" si="156"/>
        <v>0</v>
      </c>
      <c r="L651" s="64">
        <f t="shared" si="148"/>
        <v>871060.71783099405</v>
      </c>
      <c r="M651" s="71"/>
      <c r="N651" s="70">
        <f>SUMIFS('Shipments data'!G:G,'Shipments data'!E:E,'Supply Planning Data'!D651,'Shipments data'!A:A,'Supply Planning Data'!A651,'Shipments data'!O:O,'Supply Planning Data'!C651,'Shipments data'!F:F,"Shipped")</f>
        <v>0</v>
      </c>
      <c r="O651" s="72">
        <f>SUMIFS('Shipments data'!G:G,'Shipments data'!E:E,'Supply Planning Data'!D651,'Shipments data'!A:A,'Supply Planning Data'!A651,'Shipments data'!O:O,'Supply Planning Data'!C651,'Shipments data'!F:F,"Planned")</f>
        <v>0</v>
      </c>
      <c r="P651" s="70">
        <f>SUMIFS('Shipments data'!G:G,'Shipments data'!E:E,'Supply Planning Data'!D651,'Shipments data'!A:A,'Supply Planning Data'!A651,'Shipments data'!F:F,"Shipped",'Shipments data'!H:H,"&lt;"&amp;'Supply Planning Data'!C666,'Shipments data'!S:S,"&lt;"&amp;'Supply Planning Data'!C666)</f>
        <v>512402</v>
      </c>
      <c r="Q651" s="70">
        <f t="shared" si="150"/>
        <v>0</v>
      </c>
      <c r="R651" s="70">
        <f t="shared" si="153"/>
        <v>0</v>
      </c>
      <c r="S651" s="53"/>
      <c r="T651" s="73">
        <f t="shared" si="157"/>
        <v>400000</v>
      </c>
      <c r="U651" s="71"/>
      <c r="V651" s="63"/>
      <c r="W651" s="73">
        <f t="shared" si="158"/>
        <v>0</v>
      </c>
      <c r="X651" s="74"/>
      <c r="Y651" s="73">
        <f t="shared" si="154"/>
        <v>400000</v>
      </c>
      <c r="Z651" s="53"/>
      <c r="AA651" s="73">
        <f t="shared" si="159"/>
        <v>400000</v>
      </c>
      <c r="AB651" s="71"/>
      <c r="AC651" s="63"/>
      <c r="AD651" s="73">
        <f t="shared" si="160"/>
        <v>0</v>
      </c>
      <c r="AE651" s="74"/>
      <c r="AF651" s="75">
        <f t="shared" si="155"/>
        <v>400000</v>
      </c>
    </row>
    <row r="652" spans="1:32" x14ac:dyDescent="0.35">
      <c r="A652" s="58" t="str">
        <f>Start!C$9</f>
        <v>Niger (the)</v>
      </c>
      <c r="B652" s="69" t="str">
        <f>VLOOKUP(A652,list!B:C,2,FALSE)</f>
        <v>NER</v>
      </c>
      <c r="C652" s="60">
        <f t="shared" si="149"/>
        <v>45505</v>
      </c>
      <c r="D652" s="69" t="str">
        <f>IF(Start!$B$21="","",Start!$B$21)</f>
        <v>Sinovac</v>
      </c>
      <c r="E652" s="69" t="str">
        <f>IFERROR(VLOOKUP(D652,Start!B$15:C$30,2,FALSE),"")</f>
        <v>Yes</v>
      </c>
      <c r="F652" s="62">
        <f t="shared" si="151"/>
        <v>0</v>
      </c>
      <c r="G652" s="61">
        <v>843360.96825739369</v>
      </c>
      <c r="H652" s="61">
        <v>27731.2826103078</v>
      </c>
      <c r="I652" s="62">
        <f t="shared" si="152"/>
        <v>871092.25086770148</v>
      </c>
      <c r="J652" s="63"/>
      <c r="K652" s="64">
        <f t="shared" si="156"/>
        <v>0</v>
      </c>
      <c r="L652" s="64">
        <f t="shared" si="148"/>
        <v>871092.25086770148</v>
      </c>
      <c r="M652" s="71"/>
      <c r="N652" s="70">
        <f>SUMIFS('Shipments data'!G:G,'Shipments data'!E:E,'Supply Planning Data'!D652,'Shipments data'!A:A,'Supply Planning Data'!A652,'Shipments data'!O:O,'Supply Planning Data'!C652,'Shipments data'!F:F,"Shipped")</f>
        <v>0</v>
      </c>
      <c r="O652" s="72">
        <f>SUMIFS('Shipments data'!G:G,'Shipments data'!E:E,'Supply Planning Data'!D652,'Shipments data'!A:A,'Supply Planning Data'!A652,'Shipments data'!O:O,'Supply Planning Data'!C652,'Shipments data'!F:F,"Planned")</f>
        <v>0</v>
      </c>
      <c r="P652" s="70">
        <f>SUMIFS('Shipments data'!G:G,'Shipments data'!E:E,'Supply Planning Data'!D652,'Shipments data'!A:A,'Supply Planning Data'!A652,'Shipments data'!F:F,"Shipped",'Shipments data'!H:H,"&lt;"&amp;'Supply Planning Data'!C667,'Shipments data'!S:S,"&lt;"&amp;'Supply Planning Data'!C667)</f>
        <v>0</v>
      </c>
      <c r="Q652" s="70">
        <f t="shared" si="150"/>
        <v>0</v>
      </c>
      <c r="R652" s="70">
        <f t="shared" si="153"/>
        <v>0</v>
      </c>
      <c r="S652" s="53"/>
      <c r="T652" s="73">
        <f t="shared" si="157"/>
        <v>400000</v>
      </c>
      <c r="U652" s="71"/>
      <c r="V652" s="63"/>
      <c r="W652" s="73">
        <f t="shared" si="158"/>
        <v>0</v>
      </c>
      <c r="X652" s="74"/>
      <c r="Y652" s="73">
        <f t="shared" si="154"/>
        <v>400000</v>
      </c>
      <c r="Z652" s="53"/>
      <c r="AA652" s="73">
        <f t="shared" si="159"/>
        <v>400000</v>
      </c>
      <c r="AB652" s="71"/>
      <c r="AC652" s="63"/>
      <c r="AD652" s="73">
        <f t="shared" si="160"/>
        <v>0</v>
      </c>
      <c r="AE652" s="74"/>
      <c r="AF652" s="75">
        <f t="shared" si="155"/>
        <v>400000</v>
      </c>
    </row>
    <row r="653" spans="1:32" x14ac:dyDescent="0.35">
      <c r="A653" s="58" t="str">
        <f>Start!C$9</f>
        <v>Niger (the)</v>
      </c>
      <c r="B653" s="69" t="str">
        <f>VLOOKUP(A653,list!B:C,2,FALSE)</f>
        <v>NER</v>
      </c>
      <c r="C653" s="60">
        <f t="shared" si="149"/>
        <v>45505</v>
      </c>
      <c r="D653" s="59" t="str">
        <f>IF(Start!$B$22="","",Start!$B$22)</f>
        <v>Sputnik V</v>
      </c>
      <c r="E653" s="59" t="str">
        <f>IFERROR(VLOOKUP(D653,Start!B$15:C$30,2,FALSE),"")</f>
        <v>Yes</v>
      </c>
      <c r="F653" s="62">
        <f t="shared" si="151"/>
        <v>0</v>
      </c>
      <c r="G653" s="61">
        <v>843360.96825739369</v>
      </c>
      <c r="H653" s="61">
        <v>27762.815647015301</v>
      </c>
      <c r="I653" s="62">
        <f t="shared" si="152"/>
        <v>871123.78390440904</v>
      </c>
      <c r="J653" s="63"/>
      <c r="K653" s="64">
        <f t="shared" si="156"/>
        <v>0</v>
      </c>
      <c r="L653" s="64">
        <f t="shared" si="148"/>
        <v>871123.78390440904</v>
      </c>
      <c r="M653" s="71"/>
      <c r="N653" s="70">
        <f>SUMIFS('Shipments data'!G:G,'Shipments data'!E:E,'Supply Planning Data'!D653,'Shipments data'!A:A,'Supply Planning Data'!A653,'Shipments data'!O:O,'Supply Planning Data'!C653,'Shipments data'!F:F,"Shipped")</f>
        <v>0</v>
      </c>
      <c r="O653" s="72">
        <f>SUMIFS('Shipments data'!G:G,'Shipments data'!E:E,'Supply Planning Data'!D653,'Shipments data'!A:A,'Supply Planning Data'!A653,'Shipments data'!O:O,'Supply Planning Data'!C653,'Shipments data'!F:F,"Planned")</f>
        <v>0</v>
      </c>
      <c r="P653" s="70">
        <f>SUMIFS('Shipments data'!G:G,'Shipments data'!E:E,'Supply Planning Data'!D653,'Shipments data'!A:A,'Supply Planning Data'!A653,'Shipments data'!F:F,"Shipped",'Shipments data'!H:H,"&lt;"&amp;'Supply Planning Data'!C668,'Shipments data'!S:S,"&lt;"&amp;'Supply Planning Data'!C668)</f>
        <v>0</v>
      </c>
      <c r="Q653" s="70">
        <f t="shared" si="150"/>
        <v>0</v>
      </c>
      <c r="R653" s="70">
        <f t="shared" si="153"/>
        <v>0</v>
      </c>
      <c r="S653" s="53"/>
      <c r="T653" s="73">
        <f t="shared" si="157"/>
        <v>400000</v>
      </c>
      <c r="U653" s="71"/>
      <c r="V653" s="63"/>
      <c r="W653" s="73">
        <f t="shared" si="158"/>
        <v>0</v>
      </c>
      <c r="X653" s="74"/>
      <c r="Y653" s="73">
        <f t="shared" si="154"/>
        <v>400000</v>
      </c>
      <c r="Z653" s="53"/>
      <c r="AA653" s="73">
        <f t="shared" si="159"/>
        <v>400000</v>
      </c>
      <c r="AB653" s="71"/>
      <c r="AC653" s="63"/>
      <c r="AD653" s="73">
        <f t="shared" si="160"/>
        <v>0</v>
      </c>
      <c r="AE653" s="74"/>
      <c r="AF653" s="75">
        <f t="shared" si="155"/>
        <v>400000</v>
      </c>
    </row>
    <row r="654" spans="1:32" x14ac:dyDescent="0.35">
      <c r="A654" s="58" t="str">
        <f>Start!C$9</f>
        <v>Niger (the)</v>
      </c>
      <c r="B654" s="69" t="str">
        <f>VLOOKUP(A654,list!B:C,2,FALSE)</f>
        <v>NER</v>
      </c>
      <c r="C654" s="60">
        <f t="shared" si="149"/>
        <v>45505</v>
      </c>
      <c r="D654" s="69" t="str">
        <f>IF(Start!$B$23="","",Start!$B$23)</f>
        <v>Sputnik Light</v>
      </c>
      <c r="E654" s="69" t="str">
        <f>IFERROR(VLOOKUP(D654,Start!B$15:C$30,2,FALSE),"")</f>
        <v>Yes</v>
      </c>
      <c r="F654" s="62">
        <f t="shared" si="151"/>
        <v>0</v>
      </c>
      <c r="G654" s="61">
        <v>843360.96825739369</v>
      </c>
      <c r="H654" s="61">
        <v>27794.348683722699</v>
      </c>
      <c r="I654" s="62">
        <f t="shared" si="152"/>
        <v>871155.31694111635</v>
      </c>
      <c r="J654" s="63"/>
      <c r="K654" s="64">
        <f t="shared" si="156"/>
        <v>0</v>
      </c>
      <c r="L654" s="64">
        <f t="shared" si="148"/>
        <v>871155.31694111635</v>
      </c>
      <c r="M654" s="71"/>
      <c r="N654" s="70">
        <f>SUMIFS('Shipments data'!G:G,'Shipments data'!E:E,'Supply Planning Data'!D654,'Shipments data'!A:A,'Supply Planning Data'!A654,'Shipments data'!O:O,'Supply Planning Data'!C654,'Shipments data'!F:F,"Shipped")</f>
        <v>0</v>
      </c>
      <c r="O654" s="72">
        <f>SUMIFS('Shipments data'!G:G,'Shipments data'!E:E,'Supply Planning Data'!D654,'Shipments data'!A:A,'Supply Planning Data'!A654,'Shipments data'!O:O,'Supply Planning Data'!C654,'Shipments data'!F:F,"Planned")</f>
        <v>0</v>
      </c>
      <c r="P654" s="70">
        <f>SUMIFS('Shipments data'!G:G,'Shipments data'!E:E,'Supply Planning Data'!D654,'Shipments data'!A:A,'Supply Planning Data'!A654,'Shipments data'!F:F,"Shipped",'Shipments data'!H:H,"&lt;"&amp;'Supply Planning Data'!C669,'Shipments data'!S:S,"&lt;"&amp;'Supply Planning Data'!C669)</f>
        <v>0</v>
      </c>
      <c r="Q654" s="70">
        <f t="shared" si="150"/>
        <v>0</v>
      </c>
      <c r="R654" s="70">
        <f t="shared" si="153"/>
        <v>0</v>
      </c>
      <c r="S654" s="53"/>
      <c r="T654" s="73">
        <f t="shared" si="157"/>
        <v>400000</v>
      </c>
      <c r="U654" s="71"/>
      <c r="V654" s="63"/>
      <c r="W654" s="73">
        <f t="shared" si="158"/>
        <v>0</v>
      </c>
      <c r="X654" s="74"/>
      <c r="Y654" s="73">
        <f t="shared" si="154"/>
        <v>400000</v>
      </c>
      <c r="Z654" s="53"/>
      <c r="AA654" s="73">
        <f t="shared" si="159"/>
        <v>400000</v>
      </c>
      <c r="AB654" s="71"/>
      <c r="AC654" s="63"/>
      <c r="AD654" s="73">
        <f t="shared" si="160"/>
        <v>0</v>
      </c>
      <c r="AE654" s="74"/>
      <c r="AF654" s="75">
        <f t="shared" si="155"/>
        <v>400000</v>
      </c>
    </row>
    <row r="655" spans="1:32" hidden="1" x14ac:dyDescent="0.35">
      <c r="A655" s="58" t="str">
        <f>Start!C$9</f>
        <v>Niger (the)</v>
      </c>
      <c r="B655" s="69" t="str">
        <f>VLOOKUP(A655,list!B:C,2,FALSE)</f>
        <v>NER</v>
      </c>
      <c r="C655" s="60">
        <f t="shared" si="149"/>
        <v>45505</v>
      </c>
      <c r="D655" s="59" t="str">
        <f>IF(Start!$B$24="","",Start!$B$24)</f>
        <v/>
      </c>
      <c r="E655" s="59" t="str">
        <f>IFERROR(VLOOKUP(D655,Start!B$15:C$30,2,FALSE),"")</f>
        <v/>
      </c>
      <c r="F655" s="62">
        <f t="shared" si="151"/>
        <v>0</v>
      </c>
      <c r="G655" s="61"/>
      <c r="H655" s="61"/>
      <c r="I655" s="62">
        <f t="shared" si="152"/>
        <v>0</v>
      </c>
      <c r="J655" s="63"/>
      <c r="K655" s="64">
        <f t="shared" si="156"/>
        <v>0</v>
      </c>
      <c r="L655" s="64">
        <f t="shared" si="148"/>
        <v>0</v>
      </c>
      <c r="M655" s="71"/>
      <c r="N655" s="70">
        <f>SUMIFS('Shipments data'!G:G,'Shipments data'!E:E,'Supply Planning Data'!D655,'Shipments data'!A:A,'Supply Planning Data'!A655,'Shipments data'!O:O,'Supply Planning Data'!C655,'Shipments data'!F:F,"Shipped")</f>
        <v>0</v>
      </c>
      <c r="O655" s="72">
        <f>SUMIFS('Shipments data'!G:G,'Shipments data'!E:E,'Supply Planning Data'!D655,'Shipments data'!A:A,'Supply Planning Data'!A655,'Shipments data'!O:O,'Supply Planning Data'!C655,'Shipments data'!F:F,"Planned")</f>
        <v>0</v>
      </c>
      <c r="P655" s="70">
        <f>SUMIFS('Shipments data'!G:G,'Shipments data'!E:E,'Supply Planning Data'!D655,'Shipments data'!A:A,'Supply Planning Data'!A655,'Shipments data'!F:F,"Shipped",'Shipments data'!H:H,"&lt;"&amp;'Supply Planning Data'!C670,'Shipments data'!S:S,"&lt;"&amp;'Supply Planning Data'!C670)</f>
        <v>0</v>
      </c>
      <c r="Q655" s="70">
        <f t="shared" si="150"/>
        <v>0</v>
      </c>
      <c r="R655" s="70">
        <f t="shared" si="153"/>
        <v>0</v>
      </c>
      <c r="S655" s="53"/>
      <c r="T655" s="73">
        <f t="shared" si="157"/>
        <v>0</v>
      </c>
      <c r="U655" s="71"/>
      <c r="V655" s="63"/>
      <c r="W655" s="73">
        <f t="shared" si="158"/>
        <v>0</v>
      </c>
      <c r="X655" s="74"/>
      <c r="Y655" s="73">
        <f t="shared" si="154"/>
        <v>0</v>
      </c>
      <c r="Z655" s="53"/>
      <c r="AA655" s="73">
        <f t="shared" si="159"/>
        <v>0</v>
      </c>
      <c r="AB655" s="71"/>
      <c r="AC655" s="63"/>
      <c r="AD655" s="73">
        <f t="shared" si="160"/>
        <v>0</v>
      </c>
      <c r="AE655" s="74"/>
      <c r="AF655" s="75">
        <f t="shared" si="155"/>
        <v>0</v>
      </c>
    </row>
    <row r="656" spans="1:32" hidden="1" x14ac:dyDescent="0.35">
      <c r="A656" s="58" t="str">
        <f>Start!C$9</f>
        <v>Niger (the)</v>
      </c>
      <c r="B656" s="69" t="str">
        <f>VLOOKUP(A656,list!B:C,2,FALSE)</f>
        <v>NER</v>
      </c>
      <c r="C656" s="60">
        <f t="shared" si="149"/>
        <v>45505</v>
      </c>
      <c r="D656" s="69" t="str">
        <f>IF(Start!$B$25="","",Start!$B$25)</f>
        <v/>
      </c>
      <c r="E656" s="69" t="str">
        <f>IFERROR(VLOOKUP(D656,Start!B$15:C$30,2,FALSE),"")</f>
        <v/>
      </c>
      <c r="F656" s="62">
        <f t="shared" si="151"/>
        <v>0</v>
      </c>
      <c r="G656" s="61"/>
      <c r="H656" s="61"/>
      <c r="I656" s="62">
        <f t="shared" si="152"/>
        <v>0</v>
      </c>
      <c r="J656" s="63"/>
      <c r="K656" s="64">
        <f t="shared" si="156"/>
        <v>0</v>
      </c>
      <c r="L656" s="64">
        <f t="shared" si="148"/>
        <v>0</v>
      </c>
      <c r="M656" s="71"/>
      <c r="N656" s="70">
        <f>SUMIFS('Shipments data'!G:G,'Shipments data'!E:E,'Supply Planning Data'!D656,'Shipments data'!A:A,'Supply Planning Data'!A656,'Shipments data'!O:O,'Supply Planning Data'!C656,'Shipments data'!F:F,"Shipped")</f>
        <v>0</v>
      </c>
      <c r="O656" s="72">
        <f>SUMIFS('Shipments data'!G:G,'Shipments data'!E:E,'Supply Planning Data'!D656,'Shipments data'!A:A,'Supply Planning Data'!A656,'Shipments data'!O:O,'Supply Planning Data'!C656,'Shipments data'!F:F,"Planned")</f>
        <v>0</v>
      </c>
      <c r="P656" s="70">
        <f>SUMIFS('Shipments data'!G:G,'Shipments data'!E:E,'Supply Planning Data'!D656,'Shipments data'!A:A,'Supply Planning Data'!A656,'Shipments data'!F:F,"Shipped",'Shipments data'!H:H,"&lt;"&amp;'Supply Planning Data'!C671,'Shipments data'!S:S,"&lt;"&amp;'Supply Planning Data'!C671)</f>
        <v>0</v>
      </c>
      <c r="Q656" s="70">
        <f t="shared" si="150"/>
        <v>0</v>
      </c>
      <c r="R656" s="70">
        <f t="shared" si="153"/>
        <v>0</v>
      </c>
      <c r="S656" s="53"/>
      <c r="T656" s="73">
        <f t="shared" si="157"/>
        <v>0</v>
      </c>
      <c r="U656" s="71"/>
      <c r="V656" s="63"/>
      <c r="W656" s="73">
        <f t="shared" si="158"/>
        <v>0</v>
      </c>
      <c r="X656" s="74"/>
      <c r="Y656" s="73">
        <f t="shared" si="154"/>
        <v>0</v>
      </c>
      <c r="Z656" s="53"/>
      <c r="AA656" s="73">
        <f t="shared" si="159"/>
        <v>0</v>
      </c>
      <c r="AB656" s="71"/>
      <c r="AC656" s="63"/>
      <c r="AD656" s="73">
        <f t="shared" si="160"/>
        <v>0</v>
      </c>
      <c r="AE656" s="74"/>
      <c r="AF656" s="75">
        <f t="shared" si="155"/>
        <v>0</v>
      </c>
    </row>
    <row r="657" spans="1:32" hidden="1" x14ac:dyDescent="0.35">
      <c r="A657" s="58" t="str">
        <f>Start!C$9</f>
        <v>Niger (the)</v>
      </c>
      <c r="B657" s="69" t="str">
        <f>VLOOKUP(A657,list!B:C,2,FALSE)</f>
        <v>NER</v>
      </c>
      <c r="C657" s="60">
        <f t="shared" si="149"/>
        <v>45505</v>
      </c>
      <c r="D657" s="59" t="str">
        <f>IF(Start!$B$26="","",Start!$B$26)</f>
        <v/>
      </c>
      <c r="E657" s="59" t="str">
        <f>IFERROR(VLOOKUP(D657,Start!B$15:C$30,2,FALSE),"")</f>
        <v/>
      </c>
      <c r="F657" s="62">
        <f t="shared" si="151"/>
        <v>0</v>
      </c>
      <c r="G657" s="61"/>
      <c r="H657" s="61"/>
      <c r="I657" s="62">
        <f t="shared" si="152"/>
        <v>0</v>
      </c>
      <c r="J657" s="63"/>
      <c r="K657" s="64">
        <f t="shared" si="156"/>
        <v>0</v>
      </c>
      <c r="L657" s="64">
        <f t="shared" si="148"/>
        <v>0</v>
      </c>
      <c r="M657" s="71"/>
      <c r="N657" s="70">
        <f>SUMIFS('Shipments data'!G:G,'Shipments data'!E:E,'Supply Planning Data'!D657,'Shipments data'!A:A,'Supply Planning Data'!A657,'Shipments data'!O:O,'Supply Planning Data'!C657,'Shipments data'!F:F,"Shipped")</f>
        <v>0</v>
      </c>
      <c r="O657" s="72">
        <f>SUMIFS('Shipments data'!G:G,'Shipments data'!E:E,'Supply Planning Data'!D657,'Shipments data'!A:A,'Supply Planning Data'!A657,'Shipments data'!O:O,'Supply Planning Data'!C657,'Shipments data'!F:F,"Planned")</f>
        <v>0</v>
      </c>
      <c r="P657" s="70">
        <f>SUMIFS('Shipments data'!G:G,'Shipments data'!E:E,'Supply Planning Data'!D657,'Shipments data'!A:A,'Supply Planning Data'!A657,'Shipments data'!F:F,"Shipped",'Shipments data'!H:H,"&lt;"&amp;'Supply Planning Data'!C672,'Shipments data'!S:S,"&lt;"&amp;'Supply Planning Data'!C672)</f>
        <v>0</v>
      </c>
      <c r="Q657" s="70">
        <f t="shared" si="150"/>
        <v>0</v>
      </c>
      <c r="R657" s="70">
        <f t="shared" si="153"/>
        <v>0</v>
      </c>
      <c r="S657" s="53"/>
      <c r="T657" s="73">
        <f t="shared" si="157"/>
        <v>0</v>
      </c>
      <c r="U657" s="71"/>
      <c r="V657" s="63"/>
      <c r="W657" s="73">
        <f t="shared" si="158"/>
        <v>0</v>
      </c>
      <c r="X657" s="74"/>
      <c r="Y657" s="73">
        <f t="shared" si="154"/>
        <v>0</v>
      </c>
      <c r="Z657" s="53"/>
      <c r="AA657" s="73">
        <f t="shared" si="159"/>
        <v>0</v>
      </c>
      <c r="AB657" s="71"/>
      <c r="AC657" s="63"/>
      <c r="AD657" s="73">
        <f t="shared" si="160"/>
        <v>0</v>
      </c>
      <c r="AE657" s="74"/>
      <c r="AF657" s="75">
        <f t="shared" si="155"/>
        <v>0</v>
      </c>
    </row>
    <row r="658" spans="1:32" hidden="1" x14ac:dyDescent="0.35">
      <c r="A658" s="58" t="str">
        <f>Start!C$9</f>
        <v>Niger (the)</v>
      </c>
      <c r="B658" s="69" t="str">
        <f>VLOOKUP(A658,list!B:C,2,FALSE)</f>
        <v>NER</v>
      </c>
      <c r="C658" s="60">
        <f t="shared" si="149"/>
        <v>45505</v>
      </c>
      <c r="D658" s="69" t="str">
        <f>IF(Start!$B$27="","",Start!$B$27)</f>
        <v/>
      </c>
      <c r="E658" s="69" t="str">
        <f>IFERROR(VLOOKUP(D658,Start!B$15:C$30,2,FALSE),"")</f>
        <v/>
      </c>
      <c r="F658" s="62">
        <f t="shared" si="151"/>
        <v>0</v>
      </c>
      <c r="G658" s="61"/>
      <c r="H658" s="61"/>
      <c r="I658" s="62">
        <f t="shared" si="152"/>
        <v>0</v>
      </c>
      <c r="J658" s="63"/>
      <c r="K658" s="64">
        <f t="shared" si="156"/>
        <v>0</v>
      </c>
      <c r="L658" s="64">
        <f t="shared" ref="L658:L721" si="161">SUM(I658,K658)</f>
        <v>0</v>
      </c>
      <c r="M658" s="71"/>
      <c r="N658" s="70">
        <f>SUMIFS('Shipments data'!G:G,'Shipments data'!E:E,'Supply Planning Data'!D658,'Shipments data'!A:A,'Supply Planning Data'!A658,'Shipments data'!O:O,'Supply Planning Data'!C658,'Shipments data'!F:F,"Shipped")</f>
        <v>0</v>
      </c>
      <c r="O658" s="72">
        <f>SUMIFS('Shipments data'!G:G,'Shipments data'!E:E,'Supply Planning Data'!D658,'Shipments data'!A:A,'Supply Planning Data'!A658,'Shipments data'!O:O,'Supply Planning Data'!C658,'Shipments data'!F:F,"Planned")</f>
        <v>0</v>
      </c>
      <c r="P658" s="70">
        <f>SUMIFS('Shipments data'!G:G,'Shipments data'!E:E,'Supply Planning Data'!D658,'Shipments data'!A:A,'Supply Planning Data'!A658,'Shipments data'!F:F,"Shipped",'Shipments data'!H:H,"&lt;"&amp;'Supply Planning Data'!C673,'Shipments data'!S:S,"&lt;"&amp;'Supply Planning Data'!C673)</f>
        <v>0</v>
      </c>
      <c r="Q658" s="70">
        <f t="shared" si="150"/>
        <v>0</v>
      </c>
      <c r="R658" s="70">
        <f t="shared" si="153"/>
        <v>0</v>
      </c>
      <c r="S658" s="53"/>
      <c r="T658" s="73">
        <f t="shared" si="157"/>
        <v>0</v>
      </c>
      <c r="U658" s="71"/>
      <c r="V658" s="63"/>
      <c r="W658" s="73">
        <f t="shared" si="158"/>
        <v>0</v>
      </c>
      <c r="X658" s="74"/>
      <c r="Y658" s="73">
        <f t="shared" si="154"/>
        <v>0</v>
      </c>
      <c r="Z658" s="53"/>
      <c r="AA658" s="73">
        <f t="shared" si="159"/>
        <v>0</v>
      </c>
      <c r="AB658" s="71"/>
      <c r="AC658" s="63"/>
      <c r="AD658" s="73">
        <f t="shared" si="160"/>
        <v>0</v>
      </c>
      <c r="AE658" s="74"/>
      <c r="AF658" s="75">
        <f t="shared" si="155"/>
        <v>0</v>
      </c>
    </row>
    <row r="659" spans="1:32" hidden="1" x14ac:dyDescent="0.35">
      <c r="A659" s="58" t="str">
        <f>Start!C$9</f>
        <v>Niger (the)</v>
      </c>
      <c r="B659" s="69" t="str">
        <f>VLOOKUP(A659,list!B:C,2,FALSE)</f>
        <v>NER</v>
      </c>
      <c r="C659" s="60">
        <f t="shared" si="149"/>
        <v>45505</v>
      </c>
      <c r="D659" s="59" t="str">
        <f>IF(Start!$B$28="","",Start!$B$28)</f>
        <v/>
      </c>
      <c r="E659" s="59" t="str">
        <f>IFERROR(VLOOKUP(D659,Start!B$15:C$30,2,FALSE),"")</f>
        <v/>
      </c>
      <c r="F659" s="62">
        <f t="shared" si="151"/>
        <v>0</v>
      </c>
      <c r="G659" s="61"/>
      <c r="H659" s="61"/>
      <c r="I659" s="62">
        <f t="shared" si="152"/>
        <v>0</v>
      </c>
      <c r="J659" s="63"/>
      <c r="K659" s="64">
        <f t="shared" si="156"/>
        <v>0</v>
      </c>
      <c r="L659" s="64">
        <f t="shared" si="161"/>
        <v>0</v>
      </c>
      <c r="M659" s="71"/>
      <c r="N659" s="70">
        <f>SUMIFS('Shipments data'!G:G,'Shipments data'!E:E,'Supply Planning Data'!D659,'Shipments data'!A:A,'Supply Planning Data'!A659,'Shipments data'!O:O,'Supply Planning Data'!C659,'Shipments data'!F:F,"Shipped")</f>
        <v>0</v>
      </c>
      <c r="O659" s="72">
        <f>SUMIFS('Shipments data'!G:G,'Shipments data'!E:E,'Supply Planning Data'!D659,'Shipments data'!A:A,'Supply Planning Data'!A659,'Shipments data'!O:O,'Supply Planning Data'!C659,'Shipments data'!F:F,"Planned")</f>
        <v>0</v>
      </c>
      <c r="P659" s="70">
        <f>SUMIFS('Shipments data'!G:G,'Shipments data'!E:E,'Supply Planning Data'!D659,'Shipments data'!A:A,'Supply Planning Data'!A659,'Shipments data'!F:F,"Shipped",'Shipments data'!H:H,"&lt;"&amp;'Supply Planning Data'!C674,'Shipments data'!S:S,"&lt;"&amp;'Supply Planning Data'!C674)</f>
        <v>0</v>
      </c>
      <c r="Q659" s="70">
        <f t="shared" si="150"/>
        <v>0</v>
      </c>
      <c r="R659" s="70">
        <f t="shared" si="153"/>
        <v>0</v>
      </c>
      <c r="S659" s="53"/>
      <c r="T659" s="73">
        <f t="shared" si="157"/>
        <v>0</v>
      </c>
      <c r="U659" s="71"/>
      <c r="V659" s="63"/>
      <c r="W659" s="73">
        <f t="shared" si="158"/>
        <v>0</v>
      </c>
      <c r="X659" s="74"/>
      <c r="Y659" s="73">
        <f t="shared" si="154"/>
        <v>0</v>
      </c>
      <c r="Z659" s="53"/>
      <c r="AA659" s="73">
        <f t="shared" si="159"/>
        <v>0</v>
      </c>
      <c r="AB659" s="71"/>
      <c r="AC659" s="63"/>
      <c r="AD659" s="73">
        <f t="shared" si="160"/>
        <v>0</v>
      </c>
      <c r="AE659" s="74"/>
      <c r="AF659" s="75">
        <f t="shared" si="155"/>
        <v>0</v>
      </c>
    </row>
    <row r="660" spans="1:32" hidden="1" x14ac:dyDescent="0.35">
      <c r="A660" s="58" t="str">
        <f>Start!C$9</f>
        <v>Niger (the)</v>
      </c>
      <c r="B660" s="69" t="str">
        <f>VLOOKUP(A660,list!B:C,2,FALSE)</f>
        <v>NER</v>
      </c>
      <c r="C660" s="60">
        <f t="shared" si="149"/>
        <v>45505</v>
      </c>
      <c r="D660" s="69" t="str">
        <f>IF(Start!$B$29="","",Start!$B$29)</f>
        <v/>
      </c>
      <c r="E660" s="69" t="str">
        <f>IFERROR(VLOOKUP(D660,Start!B$15:C$30,2,FALSE),"")</f>
        <v/>
      </c>
      <c r="F660" s="62">
        <f t="shared" si="151"/>
        <v>0</v>
      </c>
      <c r="G660" s="61"/>
      <c r="H660" s="61"/>
      <c r="I660" s="62">
        <f t="shared" si="152"/>
        <v>0</v>
      </c>
      <c r="J660" s="63"/>
      <c r="K660" s="64">
        <f t="shared" si="156"/>
        <v>0</v>
      </c>
      <c r="L660" s="64">
        <f t="shared" si="161"/>
        <v>0</v>
      </c>
      <c r="M660" s="71"/>
      <c r="N660" s="70">
        <f>SUMIFS('Shipments data'!G:G,'Shipments data'!E:E,'Supply Planning Data'!D660,'Shipments data'!A:A,'Supply Planning Data'!A660,'Shipments data'!O:O,'Supply Planning Data'!C660,'Shipments data'!F:F,"Shipped")</f>
        <v>0</v>
      </c>
      <c r="O660" s="72">
        <f>SUMIFS('Shipments data'!G:G,'Shipments data'!E:E,'Supply Planning Data'!D660,'Shipments data'!A:A,'Supply Planning Data'!A660,'Shipments data'!O:O,'Supply Planning Data'!C660,'Shipments data'!F:F,"Planned")</f>
        <v>0</v>
      </c>
      <c r="P660" s="70">
        <f>SUMIFS('Shipments data'!G:G,'Shipments data'!E:E,'Supply Planning Data'!D660,'Shipments data'!A:A,'Supply Planning Data'!A660,'Shipments data'!F:F,"Shipped",'Shipments data'!H:H,"&lt;"&amp;'Supply Planning Data'!C675,'Shipments data'!S:S,"&lt;"&amp;'Supply Planning Data'!C675)</f>
        <v>0</v>
      </c>
      <c r="Q660" s="70">
        <f t="shared" si="150"/>
        <v>0</v>
      </c>
      <c r="R660" s="70">
        <f t="shared" si="153"/>
        <v>0</v>
      </c>
      <c r="S660" s="53"/>
      <c r="T660" s="73">
        <f t="shared" si="157"/>
        <v>0</v>
      </c>
      <c r="U660" s="71"/>
      <c r="V660" s="63"/>
      <c r="W660" s="73">
        <f t="shared" si="158"/>
        <v>0</v>
      </c>
      <c r="X660" s="74"/>
      <c r="Y660" s="73">
        <f t="shared" si="154"/>
        <v>0</v>
      </c>
      <c r="Z660" s="53"/>
      <c r="AA660" s="73">
        <f t="shared" si="159"/>
        <v>0</v>
      </c>
      <c r="AB660" s="71"/>
      <c r="AC660" s="63"/>
      <c r="AD660" s="73">
        <f t="shared" si="160"/>
        <v>0</v>
      </c>
      <c r="AE660" s="74"/>
      <c r="AF660" s="75">
        <f t="shared" si="155"/>
        <v>0</v>
      </c>
    </row>
    <row r="661" spans="1:32" hidden="1" x14ac:dyDescent="0.35">
      <c r="A661" s="76" t="str">
        <f>Start!C$9</f>
        <v>Niger (the)</v>
      </c>
      <c r="B661" s="77" t="str">
        <f>VLOOKUP(A661,list!B:C,2,FALSE)</f>
        <v>NER</v>
      </c>
      <c r="C661" s="60">
        <f t="shared" si="149"/>
        <v>45505</v>
      </c>
      <c r="D661" s="59" t="str">
        <f>IF(Start!$B$30="","",Start!$B$30)</f>
        <v/>
      </c>
      <c r="E661" s="59" t="str">
        <f>IFERROR(VLOOKUP(D661,Start!B$15:C$30,2,FALSE),"")</f>
        <v/>
      </c>
      <c r="F661" s="62">
        <f t="shared" si="151"/>
        <v>0</v>
      </c>
      <c r="G661" s="61"/>
      <c r="H661" s="61"/>
      <c r="I661" s="62">
        <f t="shared" si="152"/>
        <v>0</v>
      </c>
      <c r="J661" s="63"/>
      <c r="K661" s="64">
        <f t="shared" si="156"/>
        <v>0</v>
      </c>
      <c r="L661" s="64">
        <f t="shared" si="161"/>
        <v>0</v>
      </c>
      <c r="M661" s="71"/>
      <c r="N661" s="70">
        <f>SUMIFS('Shipments data'!G:G,'Shipments data'!E:E,'Supply Planning Data'!D661,'Shipments data'!A:A,'Supply Planning Data'!A661,'Shipments data'!O:O,'Supply Planning Data'!C661,'Shipments data'!F:F,"Shipped")</f>
        <v>0</v>
      </c>
      <c r="O661" s="72">
        <f>SUMIFS('Shipments data'!G:G,'Shipments data'!E:E,'Supply Planning Data'!D661,'Shipments data'!A:A,'Supply Planning Data'!A661,'Shipments data'!O:O,'Supply Planning Data'!C661,'Shipments data'!F:F,"Planned")</f>
        <v>0</v>
      </c>
      <c r="P661" s="70">
        <f>SUMIFS('Shipments data'!G:G,'Shipments data'!E:E,'Supply Planning Data'!D661,'Shipments data'!A:A,'Supply Planning Data'!A661,'Shipments data'!F:F,"Shipped",'Shipments data'!H:H,"&lt;"&amp;'Supply Planning Data'!C676,'Shipments data'!S:S,"&lt;"&amp;'Supply Planning Data'!C676)</f>
        <v>0</v>
      </c>
      <c r="Q661" s="70">
        <f t="shared" si="150"/>
        <v>0</v>
      </c>
      <c r="R661" s="70">
        <f t="shared" si="153"/>
        <v>0</v>
      </c>
      <c r="S661" s="53"/>
      <c r="T661" s="73">
        <f t="shared" si="157"/>
        <v>0</v>
      </c>
      <c r="U661" s="71"/>
      <c r="V661" s="63"/>
      <c r="W661" s="73">
        <f t="shared" si="158"/>
        <v>0</v>
      </c>
      <c r="X661" s="74"/>
      <c r="Y661" s="73">
        <f t="shared" si="154"/>
        <v>0</v>
      </c>
      <c r="Z661" s="53"/>
      <c r="AA661" s="73">
        <f t="shared" si="159"/>
        <v>0</v>
      </c>
      <c r="AB661" s="71"/>
      <c r="AC661" s="63"/>
      <c r="AD661" s="73">
        <f t="shared" si="160"/>
        <v>0</v>
      </c>
      <c r="AE661" s="74"/>
      <c r="AF661" s="75">
        <f t="shared" si="155"/>
        <v>0</v>
      </c>
    </row>
    <row r="662" spans="1:32" x14ac:dyDescent="0.35">
      <c r="A662" s="35" t="str">
        <f>Start!C$9</f>
        <v>Niger (the)</v>
      </c>
      <c r="B662" s="36" t="str">
        <f>VLOOKUP(A662,list!B:C,2,FALSE)</f>
        <v>NER</v>
      </c>
      <c r="C662" s="78">
        <f t="shared" si="149"/>
        <v>45536</v>
      </c>
      <c r="D662" s="36" t="str">
        <f>IF(Start!$B$16="","",Start!$B$16)</f>
        <v>Pfizer</v>
      </c>
      <c r="E662" s="36" t="str">
        <f>IFERROR(VLOOKUP(D662,Start!B$15:C$30,2,FALSE),"")</f>
        <v>Yes</v>
      </c>
      <c r="F662" s="39">
        <f t="shared" si="151"/>
        <v>0</v>
      </c>
      <c r="G662" s="38">
        <v>662640.76077366655</v>
      </c>
      <c r="H662" s="38">
        <v>28046.6129773824</v>
      </c>
      <c r="I662" s="39">
        <f t="shared" si="152"/>
        <v>690687.37375104893</v>
      </c>
      <c r="J662" s="40"/>
      <c r="K662" s="41">
        <f t="shared" si="156"/>
        <v>0</v>
      </c>
      <c r="L662" s="41">
        <f t="shared" si="161"/>
        <v>690687.37375104893</v>
      </c>
      <c r="M662" s="38"/>
      <c r="N662" s="41">
        <f>SUMIFS('Shipments data'!G:G,'Shipments data'!E:E,'Supply Planning Data'!D662,'Shipments data'!A:A,'Supply Planning Data'!A662,'Shipments data'!O:O,'Supply Planning Data'!C662,'Shipments data'!F:F,"Shipped")</f>
        <v>0</v>
      </c>
      <c r="O662" s="42">
        <f>SUMIFS('Shipments data'!G:G,'Shipments data'!E:E,'Supply Planning Data'!D662,'Shipments data'!A:A,'Supply Planning Data'!A662,'Shipments data'!O:O,'Supply Planning Data'!C662,'Shipments data'!F:F,"Planned")</f>
        <v>0</v>
      </c>
      <c r="P662" s="41">
        <f>SUMIFS('Shipments data'!G:G,'Shipments data'!E:E,'Supply Planning Data'!D662,'Shipments data'!A:A,'Supply Planning Data'!A662,'Shipments data'!F:F,"Shipped",'Shipments data'!H:H,"&lt;"&amp;'Supply Planning Data'!C677,'Shipments data'!S:S,"&lt;"&amp;'Supply Planning Data'!C677)</f>
        <v>0</v>
      </c>
      <c r="Q662" s="41">
        <f t="shared" si="150"/>
        <v>0</v>
      </c>
      <c r="R662" s="41">
        <f t="shared" si="153"/>
        <v>0</v>
      </c>
      <c r="S662" s="66"/>
      <c r="T662" s="39">
        <f t="shared" si="157"/>
        <v>200000</v>
      </c>
      <c r="U662" s="38"/>
      <c r="V662" s="40"/>
      <c r="W662" s="39">
        <f t="shared" si="158"/>
        <v>0</v>
      </c>
      <c r="X662" s="44"/>
      <c r="Y662" s="39">
        <f t="shared" si="154"/>
        <v>200000</v>
      </c>
      <c r="Z662" s="66"/>
      <c r="AA662" s="39">
        <f t="shared" si="159"/>
        <v>200000</v>
      </c>
      <c r="AB662" s="38"/>
      <c r="AC662" s="40"/>
      <c r="AD662" s="39">
        <f t="shared" si="160"/>
        <v>0</v>
      </c>
      <c r="AE662" s="44"/>
      <c r="AF662" s="45">
        <f t="shared" si="155"/>
        <v>200000</v>
      </c>
    </row>
    <row r="663" spans="1:32" x14ac:dyDescent="0.35">
      <c r="A663" s="47" t="str">
        <f>Start!C$9</f>
        <v>Niger (the)</v>
      </c>
      <c r="B663" s="48" t="str">
        <f>VLOOKUP(A663,list!B:C,2,FALSE)</f>
        <v>NER</v>
      </c>
      <c r="C663" s="78">
        <f t="shared" si="149"/>
        <v>45536</v>
      </c>
      <c r="D663" s="36" t="str">
        <f>IF(Start!$B$17="","",Start!$B$17)</f>
        <v>Moderna</v>
      </c>
      <c r="E663" s="36" t="str">
        <f>IFERROR(VLOOKUP(D663,Start!B$15:C$30,2,FALSE),"")</f>
        <v>Yes</v>
      </c>
      <c r="F663" s="39">
        <f t="shared" si="151"/>
        <v>0</v>
      </c>
      <c r="G663" s="38">
        <v>795168.91292839975</v>
      </c>
      <c r="H663" s="50">
        <v>28078.146014089802</v>
      </c>
      <c r="I663" s="39">
        <f t="shared" si="152"/>
        <v>823247.05894248956</v>
      </c>
      <c r="J663" s="40"/>
      <c r="K663" s="41">
        <f t="shared" si="156"/>
        <v>0</v>
      </c>
      <c r="L663" s="41">
        <f t="shared" si="161"/>
        <v>823247.05894248956</v>
      </c>
      <c r="M663" s="50"/>
      <c r="N663" s="51">
        <f>SUMIFS('Shipments data'!G:G,'Shipments data'!E:E,'Supply Planning Data'!D663,'Shipments data'!A:A,'Supply Planning Data'!A663,'Shipments data'!O:O,'Supply Planning Data'!C663,'Shipments data'!F:F,"Shipped")</f>
        <v>0</v>
      </c>
      <c r="O663" s="52">
        <f>SUMIFS('Shipments data'!G:G,'Shipments data'!E:E,'Supply Planning Data'!D663,'Shipments data'!A:A,'Supply Planning Data'!A663,'Shipments data'!O:O,'Supply Planning Data'!C663,'Shipments data'!F:F,"Planned")</f>
        <v>0</v>
      </c>
      <c r="P663" s="51">
        <f>SUMIFS('Shipments data'!G:G,'Shipments data'!E:E,'Supply Planning Data'!D663,'Shipments data'!A:A,'Supply Planning Data'!A663,'Shipments data'!F:F,"Shipped",'Shipments data'!H:H,"&lt;"&amp;'Supply Planning Data'!C678,'Shipments data'!S:S,"&lt;"&amp;'Supply Planning Data'!C678)</f>
        <v>0</v>
      </c>
      <c r="Q663" s="51">
        <f t="shared" si="150"/>
        <v>0</v>
      </c>
      <c r="R663" s="51">
        <f t="shared" si="153"/>
        <v>0</v>
      </c>
      <c r="S663" s="53"/>
      <c r="T663" s="54">
        <f t="shared" si="157"/>
        <v>300000</v>
      </c>
      <c r="U663" s="50"/>
      <c r="V663" s="40"/>
      <c r="W663" s="54">
        <f t="shared" si="158"/>
        <v>0</v>
      </c>
      <c r="X663" s="55"/>
      <c r="Y663" s="54">
        <f t="shared" si="154"/>
        <v>300000</v>
      </c>
      <c r="Z663" s="53"/>
      <c r="AA663" s="54">
        <f t="shared" si="159"/>
        <v>300000</v>
      </c>
      <c r="AB663" s="50"/>
      <c r="AC663" s="40"/>
      <c r="AD663" s="54">
        <f t="shared" si="160"/>
        <v>0</v>
      </c>
      <c r="AE663" s="55"/>
      <c r="AF663" s="79">
        <f t="shared" si="155"/>
        <v>300000</v>
      </c>
    </row>
    <row r="664" spans="1:32" x14ac:dyDescent="0.35">
      <c r="A664" s="47" t="str">
        <f>Start!C$9</f>
        <v>Niger (the)</v>
      </c>
      <c r="B664" s="48" t="str">
        <f>VLOOKUP(A664,list!B:C,2,FALSE)</f>
        <v>NER</v>
      </c>
      <c r="C664" s="78">
        <f t="shared" si="149"/>
        <v>45536</v>
      </c>
      <c r="D664" s="36" t="str">
        <f>IF(Start!$B$18="","",Start!$B$18)</f>
        <v>AstraZeneca</v>
      </c>
      <c r="E664" s="36" t="str">
        <f>IFERROR(VLOOKUP(D664,Start!B$15:C$30,2,FALSE),"")</f>
        <v>Yes</v>
      </c>
      <c r="F664" s="39">
        <f t="shared" si="151"/>
        <v>0</v>
      </c>
      <c r="G664" s="38">
        <v>927697.06508313317</v>
      </c>
      <c r="H664" s="50">
        <v>28109.679050797298</v>
      </c>
      <c r="I664" s="39">
        <f t="shared" si="152"/>
        <v>955806.74413393042</v>
      </c>
      <c r="J664" s="40"/>
      <c r="K664" s="41">
        <f t="shared" si="156"/>
        <v>0</v>
      </c>
      <c r="L664" s="41">
        <f t="shared" si="161"/>
        <v>955806.74413393042</v>
      </c>
      <c r="M664" s="50"/>
      <c r="N664" s="51">
        <f>SUMIFS('Shipments data'!G:G,'Shipments data'!E:E,'Supply Planning Data'!D664,'Shipments data'!A:A,'Supply Planning Data'!A664,'Shipments data'!O:O,'Supply Planning Data'!C664,'Shipments data'!F:F,"Shipped")</f>
        <v>0</v>
      </c>
      <c r="O664" s="52">
        <f>SUMIFS('Shipments data'!G:G,'Shipments data'!E:E,'Supply Planning Data'!D664,'Shipments data'!A:A,'Supply Planning Data'!A664,'Shipments data'!O:O,'Supply Planning Data'!C664,'Shipments data'!F:F,"Planned")</f>
        <v>0</v>
      </c>
      <c r="P664" s="51">
        <f>SUMIFS('Shipments data'!G:G,'Shipments data'!E:E,'Supply Planning Data'!D664,'Shipments data'!A:A,'Supply Planning Data'!A664,'Shipments data'!F:F,"Shipped",'Shipments data'!H:H,"&lt;"&amp;'Supply Planning Data'!C679,'Shipments data'!S:S,"&lt;"&amp;'Supply Planning Data'!C679)</f>
        <v>631600</v>
      </c>
      <c r="Q664" s="51">
        <f t="shared" si="150"/>
        <v>0</v>
      </c>
      <c r="R664" s="51">
        <f t="shared" si="153"/>
        <v>0</v>
      </c>
      <c r="S664" s="53"/>
      <c r="T664" s="54">
        <f t="shared" si="157"/>
        <v>400000</v>
      </c>
      <c r="U664" s="50"/>
      <c r="V664" s="40"/>
      <c r="W664" s="54">
        <f t="shared" si="158"/>
        <v>0</v>
      </c>
      <c r="X664" s="55"/>
      <c r="Y664" s="54">
        <f t="shared" si="154"/>
        <v>400000</v>
      </c>
      <c r="Z664" s="53"/>
      <c r="AA664" s="54">
        <f t="shared" si="159"/>
        <v>400000</v>
      </c>
      <c r="AB664" s="50"/>
      <c r="AC664" s="40"/>
      <c r="AD664" s="54">
        <f t="shared" si="160"/>
        <v>0</v>
      </c>
      <c r="AE664" s="55"/>
      <c r="AF664" s="79">
        <f t="shared" si="155"/>
        <v>400000</v>
      </c>
    </row>
    <row r="665" spans="1:32" x14ac:dyDescent="0.35">
      <c r="A665" s="47" t="str">
        <f>Start!C$9</f>
        <v>Niger (the)</v>
      </c>
      <c r="B665" s="48" t="str">
        <f>VLOOKUP(A665,list!B:C,2,FALSE)</f>
        <v>NER</v>
      </c>
      <c r="C665" s="78">
        <f t="shared" si="149"/>
        <v>45536</v>
      </c>
      <c r="D665" s="36" t="str">
        <f>IF(Start!$B$19="","",Start!$B$19)</f>
        <v>J&amp;J</v>
      </c>
      <c r="E665" s="36" t="str">
        <f>IFERROR(VLOOKUP(D665,Start!B$15:C$30,2,FALSE),"")</f>
        <v>Yes</v>
      </c>
      <c r="F665" s="39">
        <f t="shared" si="151"/>
        <v>0</v>
      </c>
      <c r="G665" s="38">
        <v>927697.06508313317</v>
      </c>
      <c r="H665" s="50">
        <v>28141.2120875047</v>
      </c>
      <c r="I665" s="39">
        <f t="shared" si="152"/>
        <v>955838.27717063786</v>
      </c>
      <c r="J665" s="40"/>
      <c r="K665" s="41">
        <f t="shared" si="156"/>
        <v>0</v>
      </c>
      <c r="L665" s="41">
        <f t="shared" si="161"/>
        <v>955838.27717063786</v>
      </c>
      <c r="M665" s="50"/>
      <c r="N665" s="51">
        <f>SUMIFS('Shipments data'!G:G,'Shipments data'!E:E,'Supply Planning Data'!D665,'Shipments data'!A:A,'Supply Planning Data'!A665,'Shipments data'!O:O,'Supply Planning Data'!C665,'Shipments data'!F:F,"Shipped")</f>
        <v>0</v>
      </c>
      <c r="O665" s="52">
        <f>SUMIFS('Shipments data'!G:G,'Shipments data'!E:E,'Supply Planning Data'!D665,'Shipments data'!A:A,'Supply Planning Data'!A665,'Shipments data'!O:O,'Supply Planning Data'!C665,'Shipments data'!F:F,"Planned")</f>
        <v>0</v>
      </c>
      <c r="P665" s="51">
        <f>SUMIFS('Shipments data'!G:G,'Shipments data'!E:E,'Supply Planning Data'!D665,'Shipments data'!A:A,'Supply Planning Data'!A665,'Shipments data'!F:F,"Shipped",'Shipments data'!H:H,"&lt;"&amp;'Supply Planning Data'!C680,'Shipments data'!S:S,"&lt;"&amp;'Supply Planning Data'!C680)</f>
        <v>302400</v>
      </c>
      <c r="Q665" s="51">
        <f t="shared" si="150"/>
        <v>0</v>
      </c>
      <c r="R665" s="51">
        <f t="shared" si="153"/>
        <v>0</v>
      </c>
      <c r="S665" s="53"/>
      <c r="T665" s="54">
        <f t="shared" si="157"/>
        <v>400000</v>
      </c>
      <c r="U665" s="50"/>
      <c r="V665" s="40"/>
      <c r="W665" s="54">
        <f t="shared" si="158"/>
        <v>0</v>
      </c>
      <c r="X665" s="55"/>
      <c r="Y665" s="54">
        <f t="shared" si="154"/>
        <v>400000</v>
      </c>
      <c r="Z665" s="53"/>
      <c r="AA665" s="54">
        <f t="shared" si="159"/>
        <v>400000</v>
      </c>
      <c r="AB665" s="50"/>
      <c r="AC665" s="40"/>
      <c r="AD665" s="54">
        <f t="shared" si="160"/>
        <v>0</v>
      </c>
      <c r="AE665" s="55"/>
      <c r="AF665" s="79">
        <f t="shared" si="155"/>
        <v>400000</v>
      </c>
    </row>
    <row r="666" spans="1:32" x14ac:dyDescent="0.35">
      <c r="A666" s="47" t="str">
        <f>Start!C$9</f>
        <v>Niger (the)</v>
      </c>
      <c r="B666" s="48" t="str">
        <f>VLOOKUP(A666,list!B:C,2,FALSE)</f>
        <v>NER</v>
      </c>
      <c r="C666" s="78">
        <f t="shared" si="149"/>
        <v>45536</v>
      </c>
      <c r="D666" s="36" t="str">
        <f>IF(Start!$B$20="","",Start!$B$20)</f>
        <v>Sinopharm</v>
      </c>
      <c r="E666" s="36" t="str">
        <f>IFERROR(VLOOKUP(D666,Start!B$15:C$30,2,FALSE),"")</f>
        <v>Yes</v>
      </c>
      <c r="F666" s="39">
        <f t="shared" si="151"/>
        <v>0</v>
      </c>
      <c r="G666" s="38">
        <v>927697.06508313317</v>
      </c>
      <c r="H666" s="50">
        <v>28172.745124212201</v>
      </c>
      <c r="I666" s="39">
        <f t="shared" si="152"/>
        <v>955869.81020734541</v>
      </c>
      <c r="J666" s="40"/>
      <c r="K666" s="41">
        <f t="shared" si="156"/>
        <v>0</v>
      </c>
      <c r="L666" s="41">
        <f t="shared" si="161"/>
        <v>955869.81020734541</v>
      </c>
      <c r="M666" s="50"/>
      <c r="N666" s="51">
        <f>SUMIFS('Shipments data'!G:G,'Shipments data'!E:E,'Supply Planning Data'!D666,'Shipments data'!A:A,'Supply Planning Data'!A666,'Shipments data'!O:O,'Supply Planning Data'!C666,'Shipments data'!F:F,"Shipped")</f>
        <v>0</v>
      </c>
      <c r="O666" s="52">
        <f>SUMIFS('Shipments data'!G:G,'Shipments data'!E:E,'Supply Planning Data'!D666,'Shipments data'!A:A,'Supply Planning Data'!A666,'Shipments data'!O:O,'Supply Planning Data'!C666,'Shipments data'!F:F,"Planned")</f>
        <v>0</v>
      </c>
      <c r="P666" s="51">
        <f>SUMIFS('Shipments data'!G:G,'Shipments data'!E:E,'Supply Planning Data'!D666,'Shipments data'!A:A,'Supply Planning Data'!A666,'Shipments data'!F:F,"Shipped",'Shipments data'!H:H,"&lt;"&amp;'Supply Planning Data'!C681,'Shipments data'!S:S,"&lt;"&amp;'Supply Planning Data'!C681)</f>
        <v>512402</v>
      </c>
      <c r="Q666" s="51">
        <f t="shared" si="150"/>
        <v>0</v>
      </c>
      <c r="R666" s="51">
        <f t="shared" si="153"/>
        <v>0</v>
      </c>
      <c r="S666" s="53"/>
      <c r="T666" s="54">
        <f t="shared" si="157"/>
        <v>400000</v>
      </c>
      <c r="U666" s="50"/>
      <c r="V666" s="40"/>
      <c r="W666" s="54">
        <f t="shared" si="158"/>
        <v>0</v>
      </c>
      <c r="X666" s="55"/>
      <c r="Y666" s="54">
        <f t="shared" si="154"/>
        <v>400000</v>
      </c>
      <c r="Z666" s="53"/>
      <c r="AA666" s="54">
        <f t="shared" si="159"/>
        <v>400000</v>
      </c>
      <c r="AB666" s="50"/>
      <c r="AC666" s="40"/>
      <c r="AD666" s="54">
        <f t="shared" si="160"/>
        <v>0</v>
      </c>
      <c r="AE666" s="55"/>
      <c r="AF666" s="79">
        <f t="shared" si="155"/>
        <v>400000</v>
      </c>
    </row>
    <row r="667" spans="1:32" x14ac:dyDescent="0.35">
      <c r="A667" s="47" t="str">
        <f>Start!C$9</f>
        <v>Niger (the)</v>
      </c>
      <c r="B667" s="48" t="str">
        <f>VLOOKUP(A667,list!B:C,2,FALSE)</f>
        <v>NER</v>
      </c>
      <c r="C667" s="78">
        <f t="shared" si="149"/>
        <v>45536</v>
      </c>
      <c r="D667" s="36" t="str">
        <f>IF(Start!$B$21="","",Start!$B$21)</f>
        <v>Sinovac</v>
      </c>
      <c r="E667" s="36" t="str">
        <f>IFERROR(VLOOKUP(D667,Start!B$15:C$30,2,FALSE),"")</f>
        <v>Yes</v>
      </c>
      <c r="F667" s="39">
        <f t="shared" si="151"/>
        <v>0</v>
      </c>
      <c r="G667" s="38">
        <v>927697.06508313317</v>
      </c>
      <c r="H667" s="50">
        <v>28204.278160919599</v>
      </c>
      <c r="I667" s="39">
        <f t="shared" si="152"/>
        <v>955901.34324405272</v>
      </c>
      <c r="J667" s="40"/>
      <c r="K667" s="41">
        <f t="shared" si="156"/>
        <v>0</v>
      </c>
      <c r="L667" s="41">
        <f t="shared" si="161"/>
        <v>955901.34324405272</v>
      </c>
      <c r="M667" s="50"/>
      <c r="N667" s="51">
        <f>SUMIFS('Shipments data'!G:G,'Shipments data'!E:E,'Supply Planning Data'!D667,'Shipments data'!A:A,'Supply Planning Data'!A667,'Shipments data'!O:O,'Supply Planning Data'!C667,'Shipments data'!F:F,"Shipped")</f>
        <v>0</v>
      </c>
      <c r="O667" s="52">
        <f>SUMIFS('Shipments data'!G:G,'Shipments data'!E:E,'Supply Planning Data'!D667,'Shipments data'!A:A,'Supply Planning Data'!A667,'Shipments data'!O:O,'Supply Planning Data'!C667,'Shipments data'!F:F,"Planned")</f>
        <v>0</v>
      </c>
      <c r="P667" s="51">
        <f>SUMIFS('Shipments data'!G:G,'Shipments data'!E:E,'Supply Planning Data'!D667,'Shipments data'!A:A,'Supply Planning Data'!A667,'Shipments data'!F:F,"Shipped",'Shipments data'!H:H,"&lt;"&amp;'Supply Planning Data'!C682,'Shipments data'!S:S,"&lt;"&amp;'Supply Planning Data'!C682)</f>
        <v>0</v>
      </c>
      <c r="Q667" s="51">
        <f t="shared" si="150"/>
        <v>0</v>
      </c>
      <c r="R667" s="51">
        <f t="shared" si="153"/>
        <v>0</v>
      </c>
      <c r="S667" s="53"/>
      <c r="T667" s="54">
        <f t="shared" si="157"/>
        <v>400000</v>
      </c>
      <c r="U667" s="50"/>
      <c r="V667" s="40"/>
      <c r="W667" s="54">
        <f t="shared" si="158"/>
        <v>0</v>
      </c>
      <c r="X667" s="55"/>
      <c r="Y667" s="54">
        <f t="shared" si="154"/>
        <v>400000</v>
      </c>
      <c r="Z667" s="53"/>
      <c r="AA667" s="54">
        <f t="shared" si="159"/>
        <v>400000</v>
      </c>
      <c r="AB667" s="50"/>
      <c r="AC667" s="40"/>
      <c r="AD667" s="54">
        <f t="shared" si="160"/>
        <v>0</v>
      </c>
      <c r="AE667" s="55"/>
      <c r="AF667" s="79">
        <f t="shared" si="155"/>
        <v>400000</v>
      </c>
    </row>
    <row r="668" spans="1:32" x14ac:dyDescent="0.35">
      <c r="A668" s="47" t="str">
        <f>Start!C$9</f>
        <v>Niger (the)</v>
      </c>
      <c r="B668" s="48" t="str">
        <f>VLOOKUP(A668,list!B:C,2,FALSE)</f>
        <v>NER</v>
      </c>
      <c r="C668" s="78">
        <f t="shared" si="149"/>
        <v>45536</v>
      </c>
      <c r="D668" s="36" t="str">
        <f>IF(Start!$B$22="","",Start!$B$22)</f>
        <v>Sputnik V</v>
      </c>
      <c r="E668" s="36" t="str">
        <f>IFERROR(VLOOKUP(D668,Start!B$15:C$30,2,FALSE),"")</f>
        <v>Yes</v>
      </c>
      <c r="F668" s="39">
        <f t="shared" si="151"/>
        <v>0</v>
      </c>
      <c r="G668" s="38">
        <v>927697.06508313317</v>
      </c>
      <c r="H668" s="50">
        <v>28235.811197627099</v>
      </c>
      <c r="I668" s="39">
        <f t="shared" si="152"/>
        <v>955932.87628076028</v>
      </c>
      <c r="J668" s="40"/>
      <c r="K668" s="41">
        <f t="shared" si="156"/>
        <v>0</v>
      </c>
      <c r="L668" s="41">
        <f t="shared" si="161"/>
        <v>955932.87628076028</v>
      </c>
      <c r="M668" s="50"/>
      <c r="N668" s="51">
        <f>SUMIFS('Shipments data'!G:G,'Shipments data'!E:E,'Supply Planning Data'!D668,'Shipments data'!A:A,'Supply Planning Data'!A668,'Shipments data'!O:O,'Supply Planning Data'!C668,'Shipments data'!F:F,"Shipped")</f>
        <v>0</v>
      </c>
      <c r="O668" s="52">
        <f>SUMIFS('Shipments data'!G:G,'Shipments data'!E:E,'Supply Planning Data'!D668,'Shipments data'!A:A,'Supply Planning Data'!A668,'Shipments data'!O:O,'Supply Planning Data'!C668,'Shipments data'!F:F,"Planned")</f>
        <v>0</v>
      </c>
      <c r="P668" s="51">
        <f>SUMIFS('Shipments data'!G:G,'Shipments data'!E:E,'Supply Planning Data'!D668,'Shipments data'!A:A,'Supply Planning Data'!A668,'Shipments data'!F:F,"Shipped",'Shipments data'!H:H,"&lt;"&amp;'Supply Planning Data'!C683,'Shipments data'!S:S,"&lt;"&amp;'Supply Planning Data'!C683)</f>
        <v>0</v>
      </c>
      <c r="Q668" s="51">
        <f t="shared" si="150"/>
        <v>0</v>
      </c>
      <c r="R668" s="51">
        <f t="shared" si="153"/>
        <v>0</v>
      </c>
      <c r="S668" s="53"/>
      <c r="T668" s="54">
        <f t="shared" si="157"/>
        <v>400000</v>
      </c>
      <c r="U668" s="50"/>
      <c r="V668" s="40"/>
      <c r="W668" s="54">
        <f t="shared" si="158"/>
        <v>0</v>
      </c>
      <c r="X668" s="55"/>
      <c r="Y668" s="54">
        <f t="shared" si="154"/>
        <v>400000</v>
      </c>
      <c r="Z668" s="53"/>
      <c r="AA668" s="54">
        <f t="shared" si="159"/>
        <v>400000</v>
      </c>
      <c r="AB668" s="50"/>
      <c r="AC668" s="40"/>
      <c r="AD668" s="54">
        <f t="shared" si="160"/>
        <v>0</v>
      </c>
      <c r="AE668" s="55"/>
      <c r="AF668" s="79">
        <f t="shared" si="155"/>
        <v>400000</v>
      </c>
    </row>
    <row r="669" spans="1:32" x14ac:dyDescent="0.35">
      <c r="A669" s="47" t="str">
        <f>Start!C$9</f>
        <v>Niger (the)</v>
      </c>
      <c r="B669" s="48" t="str">
        <f>VLOOKUP(A669,list!B:C,2,FALSE)</f>
        <v>NER</v>
      </c>
      <c r="C669" s="78">
        <f t="shared" si="149"/>
        <v>45536</v>
      </c>
      <c r="D669" s="36" t="str">
        <f>IF(Start!$B$23="","",Start!$B$23)</f>
        <v>Sputnik Light</v>
      </c>
      <c r="E669" s="36" t="str">
        <f>IFERROR(VLOOKUP(D669,Start!B$15:C$30,2,FALSE),"")</f>
        <v>Yes</v>
      </c>
      <c r="F669" s="39">
        <f t="shared" si="151"/>
        <v>0</v>
      </c>
      <c r="G669" s="38">
        <v>927697.06508313317</v>
      </c>
      <c r="H669" s="50">
        <v>28267.344234334501</v>
      </c>
      <c r="I669" s="39">
        <f t="shared" si="152"/>
        <v>955964.40931746771</v>
      </c>
      <c r="J669" s="40"/>
      <c r="K669" s="41">
        <f t="shared" si="156"/>
        <v>0</v>
      </c>
      <c r="L669" s="41">
        <f t="shared" si="161"/>
        <v>955964.40931746771</v>
      </c>
      <c r="M669" s="50"/>
      <c r="N669" s="51">
        <f>SUMIFS('Shipments data'!G:G,'Shipments data'!E:E,'Supply Planning Data'!D669,'Shipments data'!A:A,'Supply Planning Data'!A669,'Shipments data'!O:O,'Supply Planning Data'!C669,'Shipments data'!F:F,"Shipped")</f>
        <v>0</v>
      </c>
      <c r="O669" s="52">
        <f>SUMIFS('Shipments data'!G:G,'Shipments data'!E:E,'Supply Planning Data'!D669,'Shipments data'!A:A,'Supply Planning Data'!A669,'Shipments data'!O:O,'Supply Planning Data'!C669,'Shipments data'!F:F,"Planned")</f>
        <v>0</v>
      </c>
      <c r="P669" s="51">
        <f>SUMIFS('Shipments data'!G:G,'Shipments data'!E:E,'Supply Planning Data'!D669,'Shipments data'!A:A,'Supply Planning Data'!A669,'Shipments data'!F:F,"Shipped",'Shipments data'!H:H,"&lt;"&amp;'Supply Planning Data'!C684,'Shipments data'!S:S,"&lt;"&amp;'Supply Planning Data'!C684)</f>
        <v>0</v>
      </c>
      <c r="Q669" s="51">
        <f t="shared" si="150"/>
        <v>0</v>
      </c>
      <c r="R669" s="51">
        <f t="shared" si="153"/>
        <v>0</v>
      </c>
      <c r="S669" s="53"/>
      <c r="T669" s="54">
        <f t="shared" si="157"/>
        <v>400000</v>
      </c>
      <c r="U669" s="50"/>
      <c r="V669" s="40"/>
      <c r="W669" s="54">
        <f t="shared" si="158"/>
        <v>0</v>
      </c>
      <c r="X669" s="55"/>
      <c r="Y669" s="54">
        <f t="shared" si="154"/>
        <v>400000</v>
      </c>
      <c r="Z669" s="53"/>
      <c r="AA669" s="54">
        <f t="shared" si="159"/>
        <v>400000</v>
      </c>
      <c r="AB669" s="50"/>
      <c r="AC669" s="40"/>
      <c r="AD669" s="54">
        <f t="shared" si="160"/>
        <v>0</v>
      </c>
      <c r="AE669" s="55"/>
      <c r="AF669" s="79">
        <f t="shared" si="155"/>
        <v>400000</v>
      </c>
    </row>
    <row r="670" spans="1:32" hidden="1" x14ac:dyDescent="0.35">
      <c r="A670" s="47" t="str">
        <f>Start!C$9</f>
        <v>Niger (the)</v>
      </c>
      <c r="B670" s="48" t="str">
        <f>VLOOKUP(A670,list!B:C,2,FALSE)</f>
        <v>NER</v>
      </c>
      <c r="C670" s="78">
        <f t="shared" si="149"/>
        <v>45536</v>
      </c>
      <c r="D670" s="36" t="str">
        <f>IF(Start!$B$24="","",Start!$B$24)</f>
        <v/>
      </c>
      <c r="E670" s="36" t="str">
        <f>IFERROR(VLOOKUP(D670,Start!B$15:C$30,2,FALSE),"")</f>
        <v/>
      </c>
      <c r="F670" s="39">
        <f t="shared" si="151"/>
        <v>0</v>
      </c>
      <c r="G670" s="38"/>
      <c r="H670" s="50"/>
      <c r="I670" s="39">
        <f t="shared" si="152"/>
        <v>0</v>
      </c>
      <c r="J670" s="40"/>
      <c r="K670" s="41">
        <f t="shared" si="156"/>
        <v>0</v>
      </c>
      <c r="L670" s="41">
        <f t="shared" si="161"/>
        <v>0</v>
      </c>
      <c r="M670" s="50"/>
      <c r="N670" s="51">
        <f>SUMIFS('Shipments data'!G:G,'Shipments data'!E:E,'Supply Planning Data'!D670,'Shipments data'!A:A,'Supply Planning Data'!A670,'Shipments data'!O:O,'Supply Planning Data'!C670,'Shipments data'!F:F,"Shipped")</f>
        <v>0</v>
      </c>
      <c r="O670" s="52">
        <f>SUMIFS('Shipments data'!G:G,'Shipments data'!E:E,'Supply Planning Data'!D670,'Shipments data'!A:A,'Supply Planning Data'!A670,'Shipments data'!O:O,'Supply Planning Data'!C670,'Shipments data'!F:F,"Planned")</f>
        <v>0</v>
      </c>
      <c r="P670" s="51">
        <f>SUMIFS('Shipments data'!G:G,'Shipments data'!E:E,'Supply Planning Data'!D670,'Shipments data'!A:A,'Supply Planning Data'!A670,'Shipments data'!F:F,"Shipped",'Shipments data'!H:H,"&lt;"&amp;'Supply Planning Data'!C685,'Shipments data'!S:S,"&lt;"&amp;'Supply Planning Data'!C685)</f>
        <v>0</v>
      </c>
      <c r="Q670" s="51">
        <f t="shared" si="150"/>
        <v>0</v>
      </c>
      <c r="R670" s="51">
        <f t="shared" si="153"/>
        <v>0</v>
      </c>
      <c r="S670" s="53"/>
      <c r="T670" s="54">
        <f t="shared" si="157"/>
        <v>0</v>
      </c>
      <c r="U670" s="50"/>
      <c r="V670" s="40"/>
      <c r="W670" s="54">
        <f t="shared" si="158"/>
        <v>0</v>
      </c>
      <c r="X670" s="55"/>
      <c r="Y670" s="54">
        <f t="shared" si="154"/>
        <v>0</v>
      </c>
      <c r="Z670" s="53"/>
      <c r="AA670" s="54">
        <f t="shared" si="159"/>
        <v>0</v>
      </c>
      <c r="AB670" s="50"/>
      <c r="AC670" s="40"/>
      <c r="AD670" s="54">
        <f t="shared" si="160"/>
        <v>0</v>
      </c>
      <c r="AE670" s="55"/>
      <c r="AF670" s="79">
        <f t="shared" si="155"/>
        <v>0</v>
      </c>
    </row>
    <row r="671" spans="1:32" hidden="1" x14ac:dyDescent="0.35">
      <c r="A671" s="47" t="str">
        <f>Start!C$9</f>
        <v>Niger (the)</v>
      </c>
      <c r="B671" s="48" t="str">
        <f>VLOOKUP(A671,list!B:C,2,FALSE)</f>
        <v>NER</v>
      </c>
      <c r="C671" s="78">
        <f t="shared" si="149"/>
        <v>45536</v>
      </c>
      <c r="D671" s="36" t="str">
        <f>IF(Start!$B$25="","",Start!$B$25)</f>
        <v/>
      </c>
      <c r="E671" s="36" t="str">
        <f>IFERROR(VLOOKUP(D671,Start!B$15:C$30,2,FALSE),"")</f>
        <v/>
      </c>
      <c r="F671" s="39">
        <f t="shared" si="151"/>
        <v>0</v>
      </c>
      <c r="G671" s="38"/>
      <c r="H671" s="50"/>
      <c r="I671" s="39">
        <f t="shared" si="152"/>
        <v>0</v>
      </c>
      <c r="J671" s="40"/>
      <c r="K671" s="41">
        <f t="shared" si="156"/>
        <v>0</v>
      </c>
      <c r="L671" s="41">
        <f t="shared" si="161"/>
        <v>0</v>
      </c>
      <c r="M671" s="50"/>
      <c r="N671" s="51">
        <f>SUMIFS('Shipments data'!G:G,'Shipments data'!E:E,'Supply Planning Data'!D671,'Shipments data'!A:A,'Supply Planning Data'!A671,'Shipments data'!O:O,'Supply Planning Data'!C671,'Shipments data'!F:F,"Shipped")</f>
        <v>0</v>
      </c>
      <c r="O671" s="52">
        <f>SUMIFS('Shipments data'!G:G,'Shipments data'!E:E,'Supply Planning Data'!D671,'Shipments data'!A:A,'Supply Planning Data'!A671,'Shipments data'!O:O,'Supply Planning Data'!C671,'Shipments data'!F:F,"Planned")</f>
        <v>0</v>
      </c>
      <c r="P671" s="51">
        <f>SUMIFS('Shipments data'!G:G,'Shipments data'!E:E,'Supply Planning Data'!D671,'Shipments data'!A:A,'Supply Planning Data'!A671,'Shipments data'!F:F,"Shipped",'Shipments data'!H:H,"&lt;"&amp;'Supply Planning Data'!C686,'Shipments data'!S:S,"&lt;"&amp;'Supply Planning Data'!C686)</f>
        <v>0</v>
      </c>
      <c r="Q671" s="51">
        <f t="shared" si="150"/>
        <v>0</v>
      </c>
      <c r="R671" s="51">
        <f t="shared" si="153"/>
        <v>0</v>
      </c>
      <c r="S671" s="53"/>
      <c r="T671" s="54">
        <f t="shared" si="157"/>
        <v>0</v>
      </c>
      <c r="U671" s="50"/>
      <c r="V671" s="40"/>
      <c r="W671" s="54">
        <f t="shared" si="158"/>
        <v>0</v>
      </c>
      <c r="X671" s="55"/>
      <c r="Y671" s="54">
        <f t="shared" si="154"/>
        <v>0</v>
      </c>
      <c r="Z671" s="53"/>
      <c r="AA671" s="54">
        <f t="shared" si="159"/>
        <v>0</v>
      </c>
      <c r="AB671" s="50"/>
      <c r="AC671" s="40"/>
      <c r="AD671" s="54">
        <f t="shared" si="160"/>
        <v>0</v>
      </c>
      <c r="AE671" s="55"/>
      <c r="AF671" s="79">
        <f t="shared" si="155"/>
        <v>0</v>
      </c>
    </row>
    <row r="672" spans="1:32" hidden="1" x14ac:dyDescent="0.35">
      <c r="A672" s="47" t="str">
        <f>Start!C$9</f>
        <v>Niger (the)</v>
      </c>
      <c r="B672" s="48" t="str">
        <f>VLOOKUP(A672,list!B:C,2,FALSE)</f>
        <v>NER</v>
      </c>
      <c r="C672" s="78">
        <f t="shared" si="149"/>
        <v>45536</v>
      </c>
      <c r="D672" s="36" t="str">
        <f>IF(Start!$B$26="","",Start!$B$26)</f>
        <v/>
      </c>
      <c r="E672" s="36" t="str">
        <f>IFERROR(VLOOKUP(D672,Start!B$15:C$30,2,FALSE),"")</f>
        <v/>
      </c>
      <c r="F672" s="39">
        <f t="shared" si="151"/>
        <v>0</v>
      </c>
      <c r="G672" s="38"/>
      <c r="H672" s="50"/>
      <c r="I672" s="39">
        <f t="shared" si="152"/>
        <v>0</v>
      </c>
      <c r="J672" s="40"/>
      <c r="K672" s="41">
        <f t="shared" si="156"/>
        <v>0</v>
      </c>
      <c r="L672" s="41">
        <f t="shared" si="161"/>
        <v>0</v>
      </c>
      <c r="M672" s="50"/>
      <c r="N672" s="51">
        <f>SUMIFS('Shipments data'!G:G,'Shipments data'!E:E,'Supply Planning Data'!D672,'Shipments data'!A:A,'Supply Planning Data'!A672,'Shipments data'!O:O,'Supply Planning Data'!C672,'Shipments data'!F:F,"Shipped")</f>
        <v>0</v>
      </c>
      <c r="O672" s="52">
        <f>SUMIFS('Shipments data'!G:G,'Shipments data'!E:E,'Supply Planning Data'!D672,'Shipments data'!A:A,'Supply Planning Data'!A672,'Shipments data'!O:O,'Supply Planning Data'!C672,'Shipments data'!F:F,"Planned")</f>
        <v>0</v>
      </c>
      <c r="P672" s="51">
        <f>SUMIFS('Shipments data'!G:G,'Shipments data'!E:E,'Supply Planning Data'!D672,'Shipments data'!A:A,'Supply Planning Data'!A672,'Shipments data'!F:F,"Shipped",'Shipments data'!H:H,"&lt;"&amp;'Supply Planning Data'!C687,'Shipments data'!S:S,"&lt;"&amp;'Supply Planning Data'!C687)</f>
        <v>0</v>
      </c>
      <c r="Q672" s="51">
        <f t="shared" si="150"/>
        <v>0</v>
      </c>
      <c r="R672" s="51">
        <f t="shared" si="153"/>
        <v>0</v>
      </c>
      <c r="S672" s="53"/>
      <c r="T672" s="54">
        <f t="shared" si="157"/>
        <v>0</v>
      </c>
      <c r="U672" s="50"/>
      <c r="V672" s="40"/>
      <c r="W672" s="54">
        <f t="shared" si="158"/>
        <v>0</v>
      </c>
      <c r="X672" s="55"/>
      <c r="Y672" s="54">
        <f t="shared" si="154"/>
        <v>0</v>
      </c>
      <c r="Z672" s="53"/>
      <c r="AA672" s="54">
        <f t="shared" si="159"/>
        <v>0</v>
      </c>
      <c r="AB672" s="50"/>
      <c r="AC672" s="40"/>
      <c r="AD672" s="54">
        <f t="shared" si="160"/>
        <v>0</v>
      </c>
      <c r="AE672" s="55"/>
      <c r="AF672" s="79">
        <f t="shared" si="155"/>
        <v>0</v>
      </c>
    </row>
    <row r="673" spans="1:32" hidden="1" x14ac:dyDescent="0.35">
      <c r="A673" s="47" t="str">
        <f>Start!C$9</f>
        <v>Niger (the)</v>
      </c>
      <c r="B673" s="48" t="str">
        <f>VLOOKUP(A673,list!B:C,2,FALSE)</f>
        <v>NER</v>
      </c>
      <c r="C673" s="78">
        <f t="shared" ref="C673:C736" si="162">DATE(YEAR(C658),MONTH(C658)+1,1)</f>
        <v>45536</v>
      </c>
      <c r="D673" s="36" t="str">
        <f>IF(Start!$B$27="","",Start!$B$27)</f>
        <v/>
      </c>
      <c r="E673" s="36" t="str">
        <f>IFERROR(VLOOKUP(D673,Start!B$15:C$30,2,FALSE),"")</f>
        <v/>
      </c>
      <c r="F673" s="39">
        <f t="shared" si="151"/>
        <v>0</v>
      </c>
      <c r="G673" s="38"/>
      <c r="H673" s="50"/>
      <c r="I673" s="39">
        <f t="shared" si="152"/>
        <v>0</v>
      </c>
      <c r="J673" s="40"/>
      <c r="K673" s="41">
        <f t="shared" si="156"/>
        <v>0</v>
      </c>
      <c r="L673" s="41">
        <f t="shared" si="161"/>
        <v>0</v>
      </c>
      <c r="M673" s="50"/>
      <c r="N673" s="51">
        <f>SUMIFS('Shipments data'!G:G,'Shipments data'!E:E,'Supply Planning Data'!D673,'Shipments data'!A:A,'Supply Planning Data'!A673,'Shipments data'!O:O,'Supply Planning Data'!C673,'Shipments data'!F:F,"Shipped")</f>
        <v>0</v>
      </c>
      <c r="O673" s="52">
        <f>SUMIFS('Shipments data'!G:G,'Shipments data'!E:E,'Supply Planning Data'!D673,'Shipments data'!A:A,'Supply Planning Data'!A673,'Shipments data'!O:O,'Supply Planning Data'!C673,'Shipments data'!F:F,"Planned")</f>
        <v>0</v>
      </c>
      <c r="P673" s="51">
        <f>SUMIFS('Shipments data'!G:G,'Shipments data'!E:E,'Supply Planning Data'!D673,'Shipments data'!A:A,'Supply Planning Data'!A673,'Shipments data'!F:F,"Shipped",'Shipments data'!H:H,"&lt;"&amp;'Supply Planning Data'!C688,'Shipments data'!S:S,"&lt;"&amp;'Supply Planning Data'!C688)</f>
        <v>0</v>
      </c>
      <c r="Q673" s="51">
        <f t="shared" si="150"/>
        <v>0</v>
      </c>
      <c r="R673" s="51">
        <f t="shared" si="153"/>
        <v>0</v>
      </c>
      <c r="S673" s="53"/>
      <c r="T673" s="54">
        <f t="shared" si="157"/>
        <v>0</v>
      </c>
      <c r="U673" s="50"/>
      <c r="V673" s="40"/>
      <c r="W673" s="54">
        <f t="shared" si="158"/>
        <v>0</v>
      </c>
      <c r="X673" s="55"/>
      <c r="Y673" s="54">
        <f t="shared" si="154"/>
        <v>0</v>
      </c>
      <c r="Z673" s="53"/>
      <c r="AA673" s="54">
        <f t="shared" si="159"/>
        <v>0</v>
      </c>
      <c r="AB673" s="50"/>
      <c r="AC673" s="40"/>
      <c r="AD673" s="54">
        <f t="shared" si="160"/>
        <v>0</v>
      </c>
      <c r="AE673" s="55"/>
      <c r="AF673" s="79">
        <f t="shared" si="155"/>
        <v>0</v>
      </c>
    </row>
    <row r="674" spans="1:32" hidden="1" x14ac:dyDescent="0.35">
      <c r="A674" s="47" t="str">
        <f>Start!C$9</f>
        <v>Niger (the)</v>
      </c>
      <c r="B674" s="48" t="str">
        <f>VLOOKUP(A674,list!B:C,2,FALSE)</f>
        <v>NER</v>
      </c>
      <c r="C674" s="78">
        <f t="shared" si="162"/>
        <v>45536</v>
      </c>
      <c r="D674" s="36" t="str">
        <f>IF(Start!$B$28="","",Start!$B$28)</f>
        <v/>
      </c>
      <c r="E674" s="36" t="str">
        <f>IFERROR(VLOOKUP(D674,Start!B$15:C$30,2,FALSE),"")</f>
        <v/>
      </c>
      <c r="F674" s="39">
        <f t="shared" si="151"/>
        <v>0</v>
      </c>
      <c r="G674" s="38"/>
      <c r="H674" s="50"/>
      <c r="I674" s="39">
        <f t="shared" si="152"/>
        <v>0</v>
      </c>
      <c r="J674" s="40"/>
      <c r="K674" s="41">
        <f t="shared" si="156"/>
        <v>0</v>
      </c>
      <c r="L674" s="41">
        <f t="shared" si="161"/>
        <v>0</v>
      </c>
      <c r="M674" s="50"/>
      <c r="N674" s="51">
        <f>SUMIFS('Shipments data'!G:G,'Shipments data'!E:E,'Supply Planning Data'!D674,'Shipments data'!A:A,'Supply Planning Data'!A674,'Shipments data'!O:O,'Supply Planning Data'!C674,'Shipments data'!F:F,"Shipped")</f>
        <v>0</v>
      </c>
      <c r="O674" s="52">
        <f>SUMIFS('Shipments data'!G:G,'Shipments data'!E:E,'Supply Planning Data'!D674,'Shipments data'!A:A,'Supply Planning Data'!A674,'Shipments data'!O:O,'Supply Planning Data'!C674,'Shipments data'!F:F,"Planned")</f>
        <v>0</v>
      </c>
      <c r="P674" s="51">
        <f>SUMIFS('Shipments data'!G:G,'Shipments data'!E:E,'Supply Planning Data'!D674,'Shipments data'!A:A,'Supply Planning Data'!A674,'Shipments data'!F:F,"Shipped",'Shipments data'!H:H,"&lt;"&amp;'Supply Planning Data'!C689,'Shipments data'!S:S,"&lt;"&amp;'Supply Planning Data'!C689)</f>
        <v>0</v>
      </c>
      <c r="Q674" s="51">
        <f t="shared" ref="Q674:Q737" si="163">IF(P674-P659&lt;0,0,P674-P659)</f>
        <v>0</v>
      </c>
      <c r="R674" s="51">
        <f t="shared" si="153"/>
        <v>0</v>
      </c>
      <c r="S674" s="53"/>
      <c r="T674" s="54">
        <f t="shared" si="157"/>
        <v>0</v>
      </c>
      <c r="U674" s="50"/>
      <c r="V674" s="40"/>
      <c r="W674" s="54">
        <f t="shared" si="158"/>
        <v>0</v>
      </c>
      <c r="X674" s="55"/>
      <c r="Y674" s="54">
        <f t="shared" si="154"/>
        <v>0</v>
      </c>
      <c r="Z674" s="53"/>
      <c r="AA674" s="54">
        <f t="shared" si="159"/>
        <v>0</v>
      </c>
      <c r="AB674" s="50"/>
      <c r="AC674" s="40"/>
      <c r="AD674" s="54">
        <f t="shared" si="160"/>
        <v>0</v>
      </c>
      <c r="AE674" s="55"/>
      <c r="AF674" s="79">
        <f t="shared" si="155"/>
        <v>0</v>
      </c>
    </row>
    <row r="675" spans="1:32" hidden="1" x14ac:dyDescent="0.35">
      <c r="A675" s="47" t="str">
        <f>Start!C$9</f>
        <v>Niger (the)</v>
      </c>
      <c r="B675" s="48" t="str">
        <f>VLOOKUP(A675,list!B:C,2,FALSE)</f>
        <v>NER</v>
      </c>
      <c r="C675" s="78">
        <f t="shared" si="162"/>
        <v>45536</v>
      </c>
      <c r="D675" s="36" t="str">
        <f>IF(Start!$B$29="","",Start!$B$29)</f>
        <v/>
      </c>
      <c r="E675" s="36" t="str">
        <f>IFERROR(VLOOKUP(D675,Start!B$15:C$30,2,FALSE),"")</f>
        <v/>
      </c>
      <c r="F675" s="39">
        <f t="shared" si="151"/>
        <v>0</v>
      </c>
      <c r="G675" s="38"/>
      <c r="H675" s="50"/>
      <c r="I675" s="39">
        <f t="shared" si="152"/>
        <v>0</v>
      </c>
      <c r="J675" s="40"/>
      <c r="K675" s="41">
        <f t="shared" si="156"/>
        <v>0</v>
      </c>
      <c r="L675" s="41">
        <f t="shared" si="161"/>
        <v>0</v>
      </c>
      <c r="M675" s="50"/>
      <c r="N675" s="51">
        <f>SUMIFS('Shipments data'!G:G,'Shipments data'!E:E,'Supply Planning Data'!D675,'Shipments data'!A:A,'Supply Planning Data'!A675,'Shipments data'!O:O,'Supply Planning Data'!C675,'Shipments data'!F:F,"Shipped")</f>
        <v>0</v>
      </c>
      <c r="O675" s="52">
        <f>SUMIFS('Shipments data'!G:G,'Shipments data'!E:E,'Supply Planning Data'!D675,'Shipments data'!A:A,'Supply Planning Data'!A675,'Shipments data'!O:O,'Supply Planning Data'!C675,'Shipments data'!F:F,"Planned")</f>
        <v>0</v>
      </c>
      <c r="P675" s="51">
        <f>SUMIFS('Shipments data'!G:G,'Shipments data'!E:E,'Supply Planning Data'!D675,'Shipments data'!A:A,'Supply Planning Data'!A675,'Shipments data'!F:F,"Shipped",'Shipments data'!H:H,"&lt;"&amp;'Supply Planning Data'!C690,'Shipments data'!S:S,"&lt;"&amp;'Supply Planning Data'!C690)</f>
        <v>0</v>
      </c>
      <c r="Q675" s="51">
        <f t="shared" si="163"/>
        <v>0</v>
      </c>
      <c r="R675" s="51">
        <f t="shared" si="153"/>
        <v>0</v>
      </c>
      <c r="S675" s="53"/>
      <c r="T675" s="54">
        <f t="shared" si="157"/>
        <v>0</v>
      </c>
      <c r="U675" s="50"/>
      <c r="V675" s="40"/>
      <c r="W675" s="54">
        <f t="shared" si="158"/>
        <v>0</v>
      </c>
      <c r="X675" s="55"/>
      <c r="Y675" s="54">
        <f t="shared" si="154"/>
        <v>0</v>
      </c>
      <c r="Z675" s="53"/>
      <c r="AA675" s="54">
        <f t="shared" si="159"/>
        <v>0</v>
      </c>
      <c r="AB675" s="50"/>
      <c r="AC675" s="40"/>
      <c r="AD675" s="54">
        <f t="shared" si="160"/>
        <v>0</v>
      </c>
      <c r="AE675" s="55"/>
      <c r="AF675" s="79">
        <f t="shared" si="155"/>
        <v>0</v>
      </c>
    </row>
    <row r="676" spans="1:32" hidden="1" x14ac:dyDescent="0.35">
      <c r="A676" s="47" t="str">
        <f>Start!C$9</f>
        <v>Niger (the)</v>
      </c>
      <c r="B676" s="56" t="str">
        <f>VLOOKUP(A676,list!B:C,2,FALSE)</f>
        <v>NER</v>
      </c>
      <c r="C676" s="78">
        <f t="shared" si="162"/>
        <v>45536</v>
      </c>
      <c r="D676" s="36" t="str">
        <f>IF(Start!$B$30="","",Start!$B$30)</f>
        <v/>
      </c>
      <c r="E676" s="36" t="str">
        <f>IFERROR(VLOOKUP(D676,Start!B$15:C$30,2,FALSE),"")</f>
        <v/>
      </c>
      <c r="F676" s="39">
        <f t="shared" si="151"/>
        <v>0</v>
      </c>
      <c r="G676" s="38"/>
      <c r="H676" s="50"/>
      <c r="I676" s="39">
        <f t="shared" si="152"/>
        <v>0</v>
      </c>
      <c r="J676" s="40"/>
      <c r="K676" s="41">
        <f t="shared" si="156"/>
        <v>0</v>
      </c>
      <c r="L676" s="41">
        <f t="shared" si="161"/>
        <v>0</v>
      </c>
      <c r="M676" s="50"/>
      <c r="N676" s="51">
        <f>SUMIFS('Shipments data'!G:G,'Shipments data'!E:E,'Supply Planning Data'!D676,'Shipments data'!A:A,'Supply Planning Data'!A676,'Shipments data'!O:O,'Supply Planning Data'!C676,'Shipments data'!F:F,"Shipped")</f>
        <v>0</v>
      </c>
      <c r="O676" s="52">
        <f>SUMIFS('Shipments data'!G:G,'Shipments data'!E:E,'Supply Planning Data'!D676,'Shipments data'!A:A,'Supply Planning Data'!A676,'Shipments data'!O:O,'Supply Planning Data'!C676,'Shipments data'!F:F,"Planned")</f>
        <v>0</v>
      </c>
      <c r="P676" s="51">
        <f>SUMIFS('Shipments data'!G:G,'Shipments data'!E:E,'Supply Planning Data'!D676,'Shipments data'!A:A,'Supply Planning Data'!A676,'Shipments data'!F:F,"Shipped",'Shipments data'!H:H,"&lt;"&amp;'Supply Planning Data'!C691,'Shipments data'!S:S,"&lt;"&amp;'Supply Planning Data'!C691)</f>
        <v>0</v>
      </c>
      <c r="Q676" s="51">
        <f t="shared" si="163"/>
        <v>0</v>
      </c>
      <c r="R676" s="51">
        <f t="shared" si="153"/>
        <v>0</v>
      </c>
      <c r="S676" s="53"/>
      <c r="T676" s="54">
        <f t="shared" si="157"/>
        <v>0</v>
      </c>
      <c r="U676" s="50"/>
      <c r="V676" s="40"/>
      <c r="W676" s="54">
        <f t="shared" si="158"/>
        <v>0</v>
      </c>
      <c r="X676" s="55"/>
      <c r="Y676" s="54">
        <f t="shared" si="154"/>
        <v>0</v>
      </c>
      <c r="Z676" s="53"/>
      <c r="AA676" s="54">
        <f t="shared" si="159"/>
        <v>0</v>
      </c>
      <c r="AB676" s="50"/>
      <c r="AC676" s="40"/>
      <c r="AD676" s="54">
        <f t="shared" si="160"/>
        <v>0</v>
      </c>
      <c r="AE676" s="55"/>
      <c r="AF676" s="79">
        <f t="shared" si="155"/>
        <v>0</v>
      </c>
    </row>
    <row r="677" spans="1:32" x14ac:dyDescent="0.35">
      <c r="A677" s="58" t="str">
        <f>Start!C$9</f>
        <v>Niger (the)</v>
      </c>
      <c r="B677" s="59" t="str">
        <f>VLOOKUP(A677,list!B:C,2,FALSE)</f>
        <v>NER</v>
      </c>
      <c r="C677" s="60">
        <f t="shared" si="162"/>
        <v>45566</v>
      </c>
      <c r="D677" s="59" t="str">
        <f>IF(Start!$B$16="","",Start!$B$16)</f>
        <v>Pfizer</v>
      </c>
      <c r="E677" s="59" t="str">
        <f>IFERROR(VLOOKUP(D677,Start!B$15:C$30,2,FALSE),"")</f>
        <v>Yes</v>
      </c>
      <c r="F677" s="62">
        <f t="shared" si="151"/>
        <v>0</v>
      </c>
      <c r="G677" s="61">
        <v>728904.83685103327</v>
      </c>
      <c r="H677" s="61">
        <v>28519.608527994202</v>
      </c>
      <c r="I677" s="62">
        <f t="shared" si="152"/>
        <v>757424.44537902751</v>
      </c>
      <c r="J677" s="63"/>
      <c r="K677" s="64">
        <f t="shared" si="156"/>
        <v>0</v>
      </c>
      <c r="L677" s="64">
        <f t="shared" si="161"/>
        <v>757424.44537902751</v>
      </c>
      <c r="M677" s="61"/>
      <c r="N677" s="64">
        <f>SUMIFS('Shipments data'!G:G,'Shipments data'!E:E,'Supply Planning Data'!D677,'Shipments data'!A:A,'Supply Planning Data'!A677,'Shipments data'!O:O,'Supply Planning Data'!C677,'Shipments data'!F:F,"Shipped")</f>
        <v>0</v>
      </c>
      <c r="O677" s="65">
        <f>SUMIFS('Shipments data'!G:G,'Shipments data'!E:E,'Supply Planning Data'!D677,'Shipments data'!A:A,'Supply Planning Data'!A677,'Shipments data'!O:O,'Supply Planning Data'!C677,'Shipments data'!F:F,"Planned")</f>
        <v>0</v>
      </c>
      <c r="P677" s="64">
        <f>SUMIFS('Shipments data'!G:G,'Shipments data'!E:E,'Supply Planning Data'!D677,'Shipments data'!A:A,'Supply Planning Data'!A677,'Shipments data'!F:F,"Shipped",'Shipments data'!H:H,"&lt;"&amp;'Supply Planning Data'!C692,'Shipments data'!S:S,"&lt;"&amp;'Supply Planning Data'!C692)</f>
        <v>0</v>
      </c>
      <c r="Q677" s="64">
        <f t="shared" si="163"/>
        <v>0</v>
      </c>
      <c r="R677" s="64">
        <f t="shared" si="153"/>
        <v>0</v>
      </c>
      <c r="S677" s="66"/>
      <c r="T677" s="62">
        <f t="shared" si="157"/>
        <v>200000</v>
      </c>
      <c r="U677" s="61"/>
      <c r="V677" s="63"/>
      <c r="W677" s="62">
        <f t="shared" si="158"/>
        <v>0</v>
      </c>
      <c r="X677" s="67"/>
      <c r="Y677" s="62">
        <f t="shared" si="154"/>
        <v>200000</v>
      </c>
      <c r="Z677" s="66"/>
      <c r="AA677" s="62">
        <f t="shared" si="159"/>
        <v>200000</v>
      </c>
      <c r="AB677" s="61"/>
      <c r="AC677" s="63"/>
      <c r="AD677" s="62">
        <f t="shared" si="160"/>
        <v>0</v>
      </c>
      <c r="AE677" s="67"/>
      <c r="AF677" s="68">
        <f t="shared" si="155"/>
        <v>200000</v>
      </c>
    </row>
    <row r="678" spans="1:32" x14ac:dyDescent="0.35">
      <c r="A678" s="58" t="str">
        <f>Start!C$9</f>
        <v>Niger (the)</v>
      </c>
      <c r="B678" s="69" t="str">
        <f>VLOOKUP(A678,list!B:C,2,FALSE)</f>
        <v>NER</v>
      </c>
      <c r="C678" s="60">
        <f t="shared" si="162"/>
        <v>45566</v>
      </c>
      <c r="D678" s="69" t="str">
        <f>IF(Start!$B$17="","",Start!$B$17)</f>
        <v>Moderna</v>
      </c>
      <c r="E678" s="69" t="str">
        <f>IFERROR(VLOOKUP(D678,Start!B$15:C$30,2,FALSE),"")</f>
        <v>Yes</v>
      </c>
      <c r="F678" s="62">
        <f t="shared" si="151"/>
        <v>0</v>
      </c>
      <c r="G678" s="61">
        <v>874685.80422123976</v>
      </c>
      <c r="H678" s="61">
        <v>28551.1415647016</v>
      </c>
      <c r="I678" s="62">
        <f t="shared" si="152"/>
        <v>903236.94578594132</v>
      </c>
      <c r="J678" s="63"/>
      <c r="K678" s="64">
        <f t="shared" si="156"/>
        <v>0</v>
      </c>
      <c r="L678" s="64">
        <f t="shared" si="161"/>
        <v>903236.94578594132</v>
      </c>
      <c r="M678" s="71"/>
      <c r="N678" s="70">
        <f>SUMIFS('Shipments data'!G:G,'Shipments data'!E:E,'Supply Planning Data'!D678,'Shipments data'!A:A,'Supply Planning Data'!A678,'Shipments data'!O:O,'Supply Planning Data'!C678,'Shipments data'!F:F,"Shipped")</f>
        <v>0</v>
      </c>
      <c r="O678" s="72">
        <f>SUMIFS('Shipments data'!G:G,'Shipments data'!E:E,'Supply Planning Data'!D678,'Shipments data'!A:A,'Supply Planning Data'!A678,'Shipments data'!O:O,'Supply Planning Data'!C678,'Shipments data'!F:F,"Planned")</f>
        <v>0</v>
      </c>
      <c r="P678" s="70">
        <f>SUMIFS('Shipments data'!G:G,'Shipments data'!E:E,'Supply Planning Data'!D678,'Shipments data'!A:A,'Supply Planning Data'!A678,'Shipments data'!F:F,"Shipped",'Shipments data'!H:H,"&lt;"&amp;'Supply Planning Data'!C693,'Shipments data'!S:S,"&lt;"&amp;'Supply Planning Data'!C693)</f>
        <v>0</v>
      </c>
      <c r="Q678" s="70">
        <f t="shared" si="163"/>
        <v>0</v>
      </c>
      <c r="R678" s="70">
        <f t="shared" si="153"/>
        <v>0</v>
      </c>
      <c r="S678" s="53"/>
      <c r="T678" s="73">
        <f t="shared" si="157"/>
        <v>300000</v>
      </c>
      <c r="U678" s="71"/>
      <c r="V678" s="63"/>
      <c r="W678" s="73">
        <f t="shared" si="158"/>
        <v>0</v>
      </c>
      <c r="X678" s="74"/>
      <c r="Y678" s="73">
        <f t="shared" si="154"/>
        <v>300000</v>
      </c>
      <c r="Z678" s="53"/>
      <c r="AA678" s="73">
        <f t="shared" si="159"/>
        <v>300000</v>
      </c>
      <c r="AB678" s="71"/>
      <c r="AC678" s="63"/>
      <c r="AD678" s="73">
        <f t="shared" si="160"/>
        <v>0</v>
      </c>
      <c r="AE678" s="74"/>
      <c r="AF678" s="75">
        <f t="shared" si="155"/>
        <v>300000</v>
      </c>
    </row>
    <row r="679" spans="1:32" x14ac:dyDescent="0.35">
      <c r="A679" s="58" t="str">
        <f>Start!C$9</f>
        <v>Niger (the)</v>
      </c>
      <c r="B679" s="69" t="str">
        <f>VLOOKUP(A679,list!B:C,2,FALSE)</f>
        <v>NER</v>
      </c>
      <c r="C679" s="60">
        <f t="shared" si="162"/>
        <v>45566</v>
      </c>
      <c r="D679" s="59" t="str">
        <f>IF(Start!$B$18="","",Start!$B$18)</f>
        <v>AstraZeneca</v>
      </c>
      <c r="E679" s="59" t="str">
        <f>IFERROR(VLOOKUP(D679,Start!B$15:C$30,2,FALSE),"")</f>
        <v>Yes</v>
      </c>
      <c r="F679" s="62">
        <f t="shared" si="151"/>
        <v>0</v>
      </c>
      <c r="G679" s="61">
        <v>1020466.7715914466</v>
      </c>
      <c r="H679" s="61">
        <v>28582.6746014091</v>
      </c>
      <c r="I679" s="62">
        <f t="shared" si="152"/>
        <v>1049049.4461928557</v>
      </c>
      <c r="J679" s="63"/>
      <c r="K679" s="64">
        <f t="shared" si="156"/>
        <v>0</v>
      </c>
      <c r="L679" s="64">
        <f t="shared" si="161"/>
        <v>1049049.4461928557</v>
      </c>
      <c r="M679" s="71"/>
      <c r="N679" s="70">
        <f>SUMIFS('Shipments data'!G:G,'Shipments data'!E:E,'Supply Planning Data'!D679,'Shipments data'!A:A,'Supply Planning Data'!A679,'Shipments data'!O:O,'Supply Planning Data'!C679,'Shipments data'!F:F,"Shipped")</f>
        <v>0</v>
      </c>
      <c r="O679" s="72">
        <f>SUMIFS('Shipments data'!G:G,'Shipments data'!E:E,'Supply Planning Data'!D679,'Shipments data'!A:A,'Supply Planning Data'!A679,'Shipments data'!O:O,'Supply Planning Data'!C679,'Shipments data'!F:F,"Planned")</f>
        <v>0</v>
      </c>
      <c r="P679" s="70">
        <f>SUMIFS('Shipments data'!G:G,'Shipments data'!E:E,'Supply Planning Data'!D679,'Shipments data'!A:A,'Supply Planning Data'!A679,'Shipments data'!F:F,"Shipped",'Shipments data'!H:H,"&lt;"&amp;'Supply Planning Data'!C694,'Shipments data'!S:S,"&lt;"&amp;'Supply Planning Data'!C694)</f>
        <v>631600</v>
      </c>
      <c r="Q679" s="70">
        <f t="shared" si="163"/>
        <v>0</v>
      </c>
      <c r="R679" s="70">
        <f t="shared" si="153"/>
        <v>0</v>
      </c>
      <c r="S679" s="53"/>
      <c r="T679" s="73">
        <f t="shared" si="157"/>
        <v>400000</v>
      </c>
      <c r="U679" s="71"/>
      <c r="V679" s="63"/>
      <c r="W679" s="73">
        <f t="shared" si="158"/>
        <v>0</v>
      </c>
      <c r="X679" s="74"/>
      <c r="Y679" s="73">
        <f t="shared" si="154"/>
        <v>400000</v>
      </c>
      <c r="Z679" s="53"/>
      <c r="AA679" s="73">
        <f t="shared" si="159"/>
        <v>400000</v>
      </c>
      <c r="AB679" s="71"/>
      <c r="AC679" s="63"/>
      <c r="AD679" s="73">
        <f t="shared" si="160"/>
        <v>0</v>
      </c>
      <c r="AE679" s="74"/>
      <c r="AF679" s="75">
        <f t="shared" si="155"/>
        <v>400000</v>
      </c>
    </row>
    <row r="680" spans="1:32" x14ac:dyDescent="0.35">
      <c r="A680" s="58" t="str">
        <f>Start!C$9</f>
        <v>Niger (the)</v>
      </c>
      <c r="B680" s="69" t="str">
        <f>VLOOKUP(A680,list!B:C,2,FALSE)</f>
        <v>NER</v>
      </c>
      <c r="C680" s="60">
        <f t="shared" si="162"/>
        <v>45566</v>
      </c>
      <c r="D680" s="69" t="str">
        <f>IF(Start!$B$19="","",Start!$B$19)</f>
        <v>J&amp;J</v>
      </c>
      <c r="E680" s="69" t="str">
        <f>IFERROR(VLOOKUP(D680,Start!B$15:C$30,2,FALSE),"")</f>
        <v>Yes</v>
      </c>
      <c r="F680" s="62">
        <f t="shared" si="151"/>
        <v>0</v>
      </c>
      <c r="G680" s="61">
        <v>1020466.7715914466</v>
      </c>
      <c r="H680" s="61">
        <v>28614.207638116499</v>
      </c>
      <c r="I680" s="62">
        <f t="shared" si="152"/>
        <v>1049080.9792295631</v>
      </c>
      <c r="J680" s="63"/>
      <c r="K680" s="64">
        <f t="shared" si="156"/>
        <v>0</v>
      </c>
      <c r="L680" s="64">
        <f t="shared" si="161"/>
        <v>1049080.9792295631</v>
      </c>
      <c r="M680" s="71"/>
      <c r="N680" s="70">
        <f>SUMIFS('Shipments data'!G:G,'Shipments data'!E:E,'Supply Planning Data'!D680,'Shipments data'!A:A,'Supply Planning Data'!A680,'Shipments data'!O:O,'Supply Planning Data'!C680,'Shipments data'!F:F,"Shipped")</f>
        <v>0</v>
      </c>
      <c r="O680" s="72">
        <f>SUMIFS('Shipments data'!G:G,'Shipments data'!E:E,'Supply Planning Data'!D680,'Shipments data'!A:A,'Supply Planning Data'!A680,'Shipments data'!O:O,'Supply Planning Data'!C680,'Shipments data'!F:F,"Planned")</f>
        <v>0</v>
      </c>
      <c r="P680" s="70">
        <f>SUMIFS('Shipments data'!G:G,'Shipments data'!E:E,'Supply Planning Data'!D680,'Shipments data'!A:A,'Supply Planning Data'!A680,'Shipments data'!F:F,"Shipped",'Shipments data'!H:H,"&lt;"&amp;'Supply Planning Data'!C695,'Shipments data'!S:S,"&lt;"&amp;'Supply Planning Data'!C695)</f>
        <v>302400</v>
      </c>
      <c r="Q680" s="70">
        <f t="shared" si="163"/>
        <v>0</v>
      </c>
      <c r="R680" s="70">
        <f t="shared" si="153"/>
        <v>0</v>
      </c>
      <c r="S680" s="53"/>
      <c r="T680" s="73">
        <f t="shared" si="157"/>
        <v>400000</v>
      </c>
      <c r="U680" s="71"/>
      <c r="V680" s="63"/>
      <c r="W680" s="73">
        <f t="shared" si="158"/>
        <v>0</v>
      </c>
      <c r="X680" s="74"/>
      <c r="Y680" s="73">
        <f t="shared" si="154"/>
        <v>400000</v>
      </c>
      <c r="Z680" s="53"/>
      <c r="AA680" s="73">
        <f t="shared" si="159"/>
        <v>400000</v>
      </c>
      <c r="AB680" s="71"/>
      <c r="AC680" s="63"/>
      <c r="AD680" s="73">
        <f t="shared" si="160"/>
        <v>0</v>
      </c>
      <c r="AE680" s="74"/>
      <c r="AF680" s="75">
        <f t="shared" si="155"/>
        <v>400000</v>
      </c>
    </row>
    <row r="681" spans="1:32" x14ac:dyDescent="0.35">
      <c r="A681" s="58" t="str">
        <f>Start!C$9</f>
        <v>Niger (the)</v>
      </c>
      <c r="B681" s="69" t="str">
        <f>VLOOKUP(A681,list!B:C,2,FALSE)</f>
        <v>NER</v>
      </c>
      <c r="C681" s="60">
        <f t="shared" si="162"/>
        <v>45566</v>
      </c>
      <c r="D681" s="59" t="str">
        <f>IF(Start!$B$20="","",Start!$B$20)</f>
        <v>Sinopharm</v>
      </c>
      <c r="E681" s="59" t="str">
        <f>IFERROR(VLOOKUP(D681,Start!B$15:C$30,2,FALSE),"")</f>
        <v>Yes</v>
      </c>
      <c r="F681" s="62">
        <f t="shared" si="151"/>
        <v>0</v>
      </c>
      <c r="G681" s="61">
        <v>1020466.7715914466</v>
      </c>
      <c r="H681" s="61">
        <v>28645.740674823999</v>
      </c>
      <c r="I681" s="62">
        <f t="shared" si="152"/>
        <v>1049112.5122662706</v>
      </c>
      <c r="J681" s="63"/>
      <c r="K681" s="64">
        <f t="shared" si="156"/>
        <v>0</v>
      </c>
      <c r="L681" s="64">
        <f t="shared" si="161"/>
        <v>1049112.5122662706</v>
      </c>
      <c r="M681" s="71"/>
      <c r="N681" s="70">
        <f>SUMIFS('Shipments data'!G:G,'Shipments data'!E:E,'Supply Planning Data'!D681,'Shipments data'!A:A,'Supply Planning Data'!A681,'Shipments data'!O:O,'Supply Planning Data'!C681,'Shipments data'!F:F,"Shipped")</f>
        <v>0</v>
      </c>
      <c r="O681" s="72">
        <f>SUMIFS('Shipments data'!G:G,'Shipments data'!E:E,'Supply Planning Data'!D681,'Shipments data'!A:A,'Supply Planning Data'!A681,'Shipments data'!O:O,'Supply Planning Data'!C681,'Shipments data'!F:F,"Planned")</f>
        <v>0</v>
      </c>
      <c r="P681" s="70">
        <f>SUMIFS('Shipments data'!G:G,'Shipments data'!E:E,'Supply Planning Data'!D681,'Shipments data'!A:A,'Supply Planning Data'!A681,'Shipments data'!F:F,"Shipped",'Shipments data'!H:H,"&lt;"&amp;'Supply Planning Data'!C696,'Shipments data'!S:S,"&lt;"&amp;'Supply Planning Data'!C696)</f>
        <v>512402</v>
      </c>
      <c r="Q681" s="70">
        <f t="shared" si="163"/>
        <v>0</v>
      </c>
      <c r="R681" s="70">
        <f t="shared" si="153"/>
        <v>0</v>
      </c>
      <c r="S681" s="53"/>
      <c r="T681" s="73">
        <f t="shared" si="157"/>
        <v>400000</v>
      </c>
      <c r="U681" s="71"/>
      <c r="V681" s="63"/>
      <c r="W681" s="73">
        <f t="shared" si="158"/>
        <v>0</v>
      </c>
      <c r="X681" s="74"/>
      <c r="Y681" s="73">
        <f t="shared" si="154"/>
        <v>400000</v>
      </c>
      <c r="Z681" s="53"/>
      <c r="AA681" s="73">
        <f t="shared" si="159"/>
        <v>400000</v>
      </c>
      <c r="AB681" s="71"/>
      <c r="AC681" s="63"/>
      <c r="AD681" s="73">
        <f t="shared" si="160"/>
        <v>0</v>
      </c>
      <c r="AE681" s="74"/>
      <c r="AF681" s="75">
        <f t="shared" si="155"/>
        <v>400000</v>
      </c>
    </row>
    <row r="682" spans="1:32" x14ac:dyDescent="0.35">
      <c r="A682" s="58" t="str">
        <f>Start!C$9</f>
        <v>Niger (the)</v>
      </c>
      <c r="B682" s="69" t="str">
        <f>VLOOKUP(A682,list!B:C,2,FALSE)</f>
        <v>NER</v>
      </c>
      <c r="C682" s="60">
        <f t="shared" si="162"/>
        <v>45566</v>
      </c>
      <c r="D682" s="69" t="str">
        <f>IF(Start!$B$21="","",Start!$B$21)</f>
        <v>Sinovac</v>
      </c>
      <c r="E682" s="69" t="str">
        <f>IFERROR(VLOOKUP(D682,Start!B$15:C$30,2,FALSE),"")</f>
        <v>Yes</v>
      </c>
      <c r="F682" s="62">
        <f t="shared" si="151"/>
        <v>0</v>
      </c>
      <c r="G682" s="61">
        <v>1020466.7715914466</v>
      </c>
      <c r="H682" s="61">
        <v>28677.273711531401</v>
      </c>
      <c r="I682" s="62">
        <f t="shared" si="152"/>
        <v>1049144.045302978</v>
      </c>
      <c r="J682" s="63"/>
      <c r="K682" s="64">
        <f t="shared" si="156"/>
        <v>0</v>
      </c>
      <c r="L682" s="64">
        <f t="shared" si="161"/>
        <v>1049144.045302978</v>
      </c>
      <c r="M682" s="71"/>
      <c r="N682" s="70">
        <f>SUMIFS('Shipments data'!G:G,'Shipments data'!E:E,'Supply Planning Data'!D682,'Shipments data'!A:A,'Supply Planning Data'!A682,'Shipments data'!O:O,'Supply Planning Data'!C682,'Shipments data'!F:F,"Shipped")</f>
        <v>0</v>
      </c>
      <c r="O682" s="72">
        <f>SUMIFS('Shipments data'!G:G,'Shipments data'!E:E,'Supply Planning Data'!D682,'Shipments data'!A:A,'Supply Planning Data'!A682,'Shipments data'!O:O,'Supply Planning Data'!C682,'Shipments data'!F:F,"Planned")</f>
        <v>0</v>
      </c>
      <c r="P682" s="70">
        <f>SUMIFS('Shipments data'!G:G,'Shipments data'!E:E,'Supply Planning Data'!D682,'Shipments data'!A:A,'Supply Planning Data'!A682,'Shipments data'!F:F,"Shipped",'Shipments data'!H:H,"&lt;"&amp;'Supply Planning Data'!C697,'Shipments data'!S:S,"&lt;"&amp;'Supply Planning Data'!C697)</f>
        <v>0</v>
      </c>
      <c r="Q682" s="70">
        <f t="shared" si="163"/>
        <v>0</v>
      </c>
      <c r="R682" s="70">
        <f t="shared" si="153"/>
        <v>0</v>
      </c>
      <c r="S682" s="53"/>
      <c r="T682" s="73">
        <f t="shared" si="157"/>
        <v>400000</v>
      </c>
      <c r="U682" s="71"/>
      <c r="V682" s="63"/>
      <c r="W682" s="73">
        <f t="shared" si="158"/>
        <v>0</v>
      </c>
      <c r="X682" s="74"/>
      <c r="Y682" s="73">
        <f t="shared" si="154"/>
        <v>400000</v>
      </c>
      <c r="Z682" s="53"/>
      <c r="AA682" s="73">
        <f t="shared" si="159"/>
        <v>400000</v>
      </c>
      <c r="AB682" s="71"/>
      <c r="AC682" s="63"/>
      <c r="AD682" s="73">
        <f t="shared" si="160"/>
        <v>0</v>
      </c>
      <c r="AE682" s="74"/>
      <c r="AF682" s="75">
        <f t="shared" si="155"/>
        <v>400000</v>
      </c>
    </row>
    <row r="683" spans="1:32" x14ac:dyDescent="0.35">
      <c r="A683" s="58" t="str">
        <f>Start!C$9</f>
        <v>Niger (the)</v>
      </c>
      <c r="B683" s="69" t="str">
        <f>VLOOKUP(A683,list!B:C,2,FALSE)</f>
        <v>NER</v>
      </c>
      <c r="C683" s="60">
        <f t="shared" si="162"/>
        <v>45566</v>
      </c>
      <c r="D683" s="59" t="str">
        <f>IF(Start!$B$22="","",Start!$B$22)</f>
        <v>Sputnik V</v>
      </c>
      <c r="E683" s="59" t="str">
        <f>IFERROR(VLOOKUP(D683,Start!B$15:C$30,2,FALSE),"")</f>
        <v>Yes</v>
      </c>
      <c r="F683" s="62">
        <f t="shared" si="151"/>
        <v>0</v>
      </c>
      <c r="G683" s="61">
        <v>1020466.7715914466</v>
      </c>
      <c r="H683" s="61">
        <v>28708.806748238901</v>
      </c>
      <c r="I683" s="62">
        <f t="shared" si="152"/>
        <v>1049175.5783396855</v>
      </c>
      <c r="J683" s="63"/>
      <c r="K683" s="64">
        <f t="shared" si="156"/>
        <v>0</v>
      </c>
      <c r="L683" s="64">
        <f t="shared" si="161"/>
        <v>1049175.5783396855</v>
      </c>
      <c r="M683" s="71"/>
      <c r="N683" s="70">
        <f>SUMIFS('Shipments data'!G:G,'Shipments data'!E:E,'Supply Planning Data'!D683,'Shipments data'!A:A,'Supply Planning Data'!A683,'Shipments data'!O:O,'Supply Planning Data'!C683,'Shipments data'!F:F,"Shipped")</f>
        <v>0</v>
      </c>
      <c r="O683" s="72">
        <f>SUMIFS('Shipments data'!G:G,'Shipments data'!E:E,'Supply Planning Data'!D683,'Shipments data'!A:A,'Supply Planning Data'!A683,'Shipments data'!O:O,'Supply Planning Data'!C683,'Shipments data'!F:F,"Planned")</f>
        <v>0</v>
      </c>
      <c r="P683" s="70">
        <f>SUMIFS('Shipments data'!G:G,'Shipments data'!E:E,'Supply Planning Data'!D683,'Shipments data'!A:A,'Supply Planning Data'!A683,'Shipments data'!F:F,"Shipped",'Shipments data'!H:H,"&lt;"&amp;'Supply Planning Data'!C698,'Shipments data'!S:S,"&lt;"&amp;'Supply Planning Data'!C698)</f>
        <v>0</v>
      </c>
      <c r="Q683" s="70">
        <f t="shared" si="163"/>
        <v>0</v>
      </c>
      <c r="R683" s="70">
        <f t="shared" si="153"/>
        <v>0</v>
      </c>
      <c r="S683" s="53"/>
      <c r="T683" s="73">
        <f t="shared" si="157"/>
        <v>400000</v>
      </c>
      <c r="U683" s="71"/>
      <c r="V683" s="63"/>
      <c r="W683" s="73">
        <f t="shared" si="158"/>
        <v>0</v>
      </c>
      <c r="X683" s="74"/>
      <c r="Y683" s="73">
        <f t="shared" si="154"/>
        <v>400000</v>
      </c>
      <c r="Z683" s="53"/>
      <c r="AA683" s="73">
        <f t="shared" si="159"/>
        <v>400000</v>
      </c>
      <c r="AB683" s="71"/>
      <c r="AC683" s="63"/>
      <c r="AD683" s="73">
        <f t="shared" si="160"/>
        <v>0</v>
      </c>
      <c r="AE683" s="74"/>
      <c r="AF683" s="75">
        <f t="shared" si="155"/>
        <v>400000</v>
      </c>
    </row>
    <row r="684" spans="1:32" x14ac:dyDescent="0.35">
      <c r="A684" s="58" t="str">
        <f>Start!C$9</f>
        <v>Niger (the)</v>
      </c>
      <c r="B684" s="69" t="str">
        <f>VLOOKUP(A684,list!B:C,2,FALSE)</f>
        <v>NER</v>
      </c>
      <c r="C684" s="60">
        <f t="shared" si="162"/>
        <v>45566</v>
      </c>
      <c r="D684" s="69" t="str">
        <f>IF(Start!$B$23="","",Start!$B$23)</f>
        <v>Sputnik Light</v>
      </c>
      <c r="E684" s="69" t="str">
        <f>IFERROR(VLOOKUP(D684,Start!B$15:C$30,2,FALSE),"")</f>
        <v>Yes</v>
      </c>
      <c r="F684" s="62">
        <f t="shared" si="151"/>
        <v>0</v>
      </c>
      <c r="G684" s="61">
        <v>1020466.7715914466</v>
      </c>
      <c r="H684" s="61">
        <v>28740.3397849463</v>
      </c>
      <c r="I684" s="62">
        <f t="shared" si="152"/>
        <v>1049207.1113763929</v>
      </c>
      <c r="J684" s="63"/>
      <c r="K684" s="64">
        <f t="shared" si="156"/>
        <v>0</v>
      </c>
      <c r="L684" s="64">
        <f t="shared" si="161"/>
        <v>1049207.1113763929</v>
      </c>
      <c r="M684" s="71"/>
      <c r="N684" s="70">
        <f>SUMIFS('Shipments data'!G:G,'Shipments data'!E:E,'Supply Planning Data'!D684,'Shipments data'!A:A,'Supply Planning Data'!A684,'Shipments data'!O:O,'Supply Planning Data'!C684,'Shipments data'!F:F,"Shipped")</f>
        <v>0</v>
      </c>
      <c r="O684" s="72">
        <f>SUMIFS('Shipments data'!G:G,'Shipments data'!E:E,'Supply Planning Data'!D684,'Shipments data'!A:A,'Supply Planning Data'!A684,'Shipments data'!O:O,'Supply Planning Data'!C684,'Shipments data'!F:F,"Planned")</f>
        <v>0</v>
      </c>
      <c r="P684" s="70">
        <f>SUMIFS('Shipments data'!G:G,'Shipments data'!E:E,'Supply Planning Data'!D684,'Shipments data'!A:A,'Supply Planning Data'!A684,'Shipments data'!F:F,"Shipped",'Shipments data'!H:H,"&lt;"&amp;'Supply Planning Data'!C699,'Shipments data'!S:S,"&lt;"&amp;'Supply Planning Data'!C699)</f>
        <v>0</v>
      </c>
      <c r="Q684" s="70">
        <f t="shared" si="163"/>
        <v>0</v>
      </c>
      <c r="R684" s="70">
        <f t="shared" si="153"/>
        <v>0</v>
      </c>
      <c r="S684" s="53"/>
      <c r="T684" s="73">
        <f t="shared" si="157"/>
        <v>400000</v>
      </c>
      <c r="U684" s="71"/>
      <c r="V684" s="63"/>
      <c r="W684" s="73">
        <f t="shared" si="158"/>
        <v>0</v>
      </c>
      <c r="X684" s="74"/>
      <c r="Y684" s="73">
        <f t="shared" si="154"/>
        <v>400000</v>
      </c>
      <c r="Z684" s="53"/>
      <c r="AA684" s="73">
        <f t="shared" si="159"/>
        <v>400000</v>
      </c>
      <c r="AB684" s="71"/>
      <c r="AC684" s="63"/>
      <c r="AD684" s="73">
        <f t="shared" si="160"/>
        <v>0</v>
      </c>
      <c r="AE684" s="74"/>
      <c r="AF684" s="75">
        <f t="shared" si="155"/>
        <v>400000</v>
      </c>
    </row>
    <row r="685" spans="1:32" hidden="1" x14ac:dyDescent="0.35">
      <c r="A685" s="58" t="str">
        <f>Start!C$9</f>
        <v>Niger (the)</v>
      </c>
      <c r="B685" s="69" t="str">
        <f>VLOOKUP(A685,list!B:C,2,FALSE)</f>
        <v>NER</v>
      </c>
      <c r="C685" s="60">
        <f t="shared" si="162"/>
        <v>45566</v>
      </c>
      <c r="D685" s="59" t="str">
        <f>IF(Start!$B$24="","",Start!$B$24)</f>
        <v/>
      </c>
      <c r="E685" s="59" t="str">
        <f>IFERROR(VLOOKUP(D685,Start!B$15:C$30,2,FALSE),"")</f>
        <v/>
      </c>
      <c r="F685" s="62">
        <f t="shared" si="151"/>
        <v>0</v>
      </c>
      <c r="G685" s="61"/>
      <c r="H685" s="61"/>
      <c r="I685" s="62">
        <f t="shared" si="152"/>
        <v>0</v>
      </c>
      <c r="J685" s="63"/>
      <c r="K685" s="64">
        <f t="shared" si="156"/>
        <v>0</v>
      </c>
      <c r="L685" s="64">
        <f t="shared" si="161"/>
        <v>0</v>
      </c>
      <c r="M685" s="71"/>
      <c r="N685" s="70">
        <f>SUMIFS('Shipments data'!G:G,'Shipments data'!E:E,'Supply Planning Data'!D685,'Shipments data'!A:A,'Supply Planning Data'!A685,'Shipments data'!O:O,'Supply Planning Data'!C685,'Shipments data'!F:F,"Shipped")</f>
        <v>0</v>
      </c>
      <c r="O685" s="72">
        <f>SUMIFS('Shipments data'!G:G,'Shipments data'!E:E,'Supply Planning Data'!D685,'Shipments data'!A:A,'Supply Planning Data'!A685,'Shipments data'!O:O,'Supply Planning Data'!C685,'Shipments data'!F:F,"Planned")</f>
        <v>0</v>
      </c>
      <c r="P685" s="70">
        <f>SUMIFS('Shipments data'!G:G,'Shipments data'!E:E,'Supply Planning Data'!D685,'Shipments data'!A:A,'Supply Planning Data'!A685,'Shipments data'!F:F,"Shipped",'Shipments data'!H:H,"&lt;"&amp;'Supply Planning Data'!C700,'Shipments data'!S:S,"&lt;"&amp;'Supply Planning Data'!C700)</f>
        <v>0</v>
      </c>
      <c r="Q685" s="70">
        <f t="shared" si="163"/>
        <v>0</v>
      </c>
      <c r="R685" s="70">
        <f t="shared" si="153"/>
        <v>0</v>
      </c>
      <c r="S685" s="53"/>
      <c r="T685" s="73">
        <f t="shared" si="157"/>
        <v>0</v>
      </c>
      <c r="U685" s="71"/>
      <c r="V685" s="63"/>
      <c r="W685" s="73">
        <f t="shared" si="158"/>
        <v>0</v>
      </c>
      <c r="X685" s="74"/>
      <c r="Y685" s="73">
        <f t="shared" si="154"/>
        <v>0</v>
      </c>
      <c r="Z685" s="53"/>
      <c r="AA685" s="73">
        <f t="shared" si="159"/>
        <v>0</v>
      </c>
      <c r="AB685" s="71"/>
      <c r="AC685" s="63"/>
      <c r="AD685" s="73">
        <f t="shared" si="160"/>
        <v>0</v>
      </c>
      <c r="AE685" s="74"/>
      <c r="AF685" s="75">
        <f t="shared" si="155"/>
        <v>0</v>
      </c>
    </row>
    <row r="686" spans="1:32" hidden="1" x14ac:dyDescent="0.35">
      <c r="A686" s="58" t="str">
        <f>Start!C$9</f>
        <v>Niger (the)</v>
      </c>
      <c r="B686" s="69" t="str">
        <f>VLOOKUP(A686,list!B:C,2,FALSE)</f>
        <v>NER</v>
      </c>
      <c r="C686" s="60">
        <f t="shared" si="162"/>
        <v>45566</v>
      </c>
      <c r="D686" s="69" t="str">
        <f>IF(Start!$B$25="","",Start!$B$25)</f>
        <v/>
      </c>
      <c r="E686" s="69" t="str">
        <f>IFERROR(VLOOKUP(D686,Start!B$15:C$30,2,FALSE),"")</f>
        <v/>
      </c>
      <c r="F686" s="62">
        <f t="shared" si="151"/>
        <v>0</v>
      </c>
      <c r="G686" s="61"/>
      <c r="H686" s="61"/>
      <c r="I686" s="62">
        <f t="shared" si="152"/>
        <v>0</v>
      </c>
      <c r="J686" s="63"/>
      <c r="K686" s="64">
        <f t="shared" si="156"/>
        <v>0</v>
      </c>
      <c r="L686" s="64">
        <f t="shared" si="161"/>
        <v>0</v>
      </c>
      <c r="M686" s="71"/>
      <c r="N686" s="70">
        <f>SUMIFS('Shipments data'!G:G,'Shipments data'!E:E,'Supply Planning Data'!D686,'Shipments data'!A:A,'Supply Planning Data'!A686,'Shipments data'!O:O,'Supply Planning Data'!C686,'Shipments data'!F:F,"Shipped")</f>
        <v>0</v>
      </c>
      <c r="O686" s="72">
        <f>SUMIFS('Shipments data'!G:G,'Shipments data'!E:E,'Supply Planning Data'!D686,'Shipments data'!A:A,'Supply Planning Data'!A686,'Shipments data'!O:O,'Supply Planning Data'!C686,'Shipments data'!F:F,"Planned")</f>
        <v>0</v>
      </c>
      <c r="P686" s="70">
        <f>SUMIFS('Shipments data'!G:G,'Shipments data'!E:E,'Supply Planning Data'!D686,'Shipments data'!A:A,'Supply Planning Data'!A686,'Shipments data'!F:F,"Shipped",'Shipments data'!H:H,"&lt;"&amp;'Supply Planning Data'!C701,'Shipments data'!S:S,"&lt;"&amp;'Supply Planning Data'!C701)</f>
        <v>0</v>
      </c>
      <c r="Q686" s="70">
        <f t="shared" si="163"/>
        <v>0</v>
      </c>
      <c r="R686" s="70">
        <f t="shared" si="153"/>
        <v>0</v>
      </c>
      <c r="S686" s="53"/>
      <c r="T686" s="73">
        <f t="shared" si="157"/>
        <v>0</v>
      </c>
      <c r="U686" s="71"/>
      <c r="V686" s="63"/>
      <c r="W686" s="73">
        <f t="shared" si="158"/>
        <v>0</v>
      </c>
      <c r="X686" s="74"/>
      <c r="Y686" s="73">
        <f t="shared" si="154"/>
        <v>0</v>
      </c>
      <c r="Z686" s="53"/>
      <c r="AA686" s="73">
        <f t="shared" si="159"/>
        <v>0</v>
      </c>
      <c r="AB686" s="71"/>
      <c r="AC686" s="63"/>
      <c r="AD686" s="73">
        <f t="shared" si="160"/>
        <v>0</v>
      </c>
      <c r="AE686" s="74"/>
      <c r="AF686" s="75">
        <f t="shared" si="155"/>
        <v>0</v>
      </c>
    </row>
    <row r="687" spans="1:32" hidden="1" x14ac:dyDescent="0.35">
      <c r="A687" s="58" t="str">
        <f>Start!C$9</f>
        <v>Niger (the)</v>
      </c>
      <c r="B687" s="69" t="str">
        <f>VLOOKUP(A687,list!B:C,2,FALSE)</f>
        <v>NER</v>
      </c>
      <c r="C687" s="60">
        <f t="shared" si="162"/>
        <v>45566</v>
      </c>
      <c r="D687" s="59" t="str">
        <f>IF(Start!$B$26="","",Start!$B$26)</f>
        <v/>
      </c>
      <c r="E687" s="59" t="str">
        <f>IFERROR(VLOOKUP(D687,Start!B$15:C$30,2,FALSE),"")</f>
        <v/>
      </c>
      <c r="F687" s="62">
        <f t="shared" ref="F687:F750" si="164">R672</f>
        <v>0</v>
      </c>
      <c r="G687" s="61"/>
      <c r="H687" s="61"/>
      <c r="I687" s="62">
        <f t="shared" ref="I687:I750" si="165">SUM(G687:H687)</f>
        <v>0</v>
      </c>
      <c r="J687" s="63"/>
      <c r="K687" s="64">
        <f t="shared" si="156"/>
        <v>0</v>
      </c>
      <c r="L687" s="64">
        <f t="shared" si="161"/>
        <v>0</v>
      </c>
      <c r="M687" s="71"/>
      <c r="N687" s="70">
        <f>SUMIFS('Shipments data'!G:G,'Shipments data'!E:E,'Supply Planning Data'!D687,'Shipments data'!A:A,'Supply Planning Data'!A687,'Shipments data'!O:O,'Supply Planning Data'!C687,'Shipments data'!F:F,"Shipped")</f>
        <v>0</v>
      </c>
      <c r="O687" s="72">
        <f>SUMIFS('Shipments data'!G:G,'Shipments data'!E:E,'Supply Planning Data'!D687,'Shipments data'!A:A,'Supply Planning Data'!A687,'Shipments data'!O:O,'Supply Planning Data'!C687,'Shipments data'!F:F,"Planned")</f>
        <v>0</v>
      </c>
      <c r="P687" s="70">
        <f>SUMIFS('Shipments data'!G:G,'Shipments data'!E:E,'Supply Planning Data'!D687,'Shipments data'!A:A,'Supply Planning Data'!A687,'Shipments data'!F:F,"Shipped",'Shipments data'!H:H,"&lt;"&amp;'Supply Planning Data'!C702,'Shipments data'!S:S,"&lt;"&amp;'Supply Planning Data'!C702)</f>
        <v>0</v>
      </c>
      <c r="Q687" s="70">
        <f t="shared" si="163"/>
        <v>0</v>
      </c>
      <c r="R687" s="70">
        <f t="shared" ref="R687:R750" si="166">IF(F687-L687+M687+N687-Q687&lt;0,0,F687-L687+M687+N687-Q687)</f>
        <v>0</v>
      </c>
      <c r="S687" s="53"/>
      <c r="T687" s="73">
        <f t="shared" si="157"/>
        <v>0</v>
      </c>
      <c r="U687" s="71"/>
      <c r="V687" s="63"/>
      <c r="W687" s="73">
        <f t="shared" si="158"/>
        <v>0</v>
      </c>
      <c r="X687" s="74"/>
      <c r="Y687" s="73">
        <f t="shared" ref="Y687:Y750" si="167">IF($T687+$X687-$W687&lt;0,0,$T687+$X687-$W687)</f>
        <v>0</v>
      </c>
      <c r="Z687" s="53"/>
      <c r="AA687" s="73">
        <f t="shared" si="159"/>
        <v>0</v>
      </c>
      <c r="AB687" s="71"/>
      <c r="AC687" s="63"/>
      <c r="AD687" s="73">
        <f t="shared" si="160"/>
        <v>0</v>
      </c>
      <c r="AE687" s="74"/>
      <c r="AF687" s="75">
        <f t="shared" ref="AF687:AF750" si="168">IF($T687+$X687-$W687&lt;0,0,$T687+$X687-$W687)</f>
        <v>0</v>
      </c>
    </row>
    <row r="688" spans="1:32" hidden="1" x14ac:dyDescent="0.35">
      <c r="A688" s="58" t="str">
        <f>Start!C$9</f>
        <v>Niger (the)</v>
      </c>
      <c r="B688" s="69" t="str">
        <f>VLOOKUP(A688,list!B:C,2,FALSE)</f>
        <v>NER</v>
      </c>
      <c r="C688" s="60">
        <f t="shared" si="162"/>
        <v>45566</v>
      </c>
      <c r="D688" s="69" t="str">
        <f>IF(Start!$B$27="","",Start!$B$27)</f>
        <v/>
      </c>
      <c r="E688" s="69" t="str">
        <f>IFERROR(VLOOKUP(D688,Start!B$15:C$30,2,FALSE),"")</f>
        <v/>
      </c>
      <c r="F688" s="62">
        <f t="shared" si="164"/>
        <v>0</v>
      </c>
      <c r="G688" s="61"/>
      <c r="H688" s="61"/>
      <c r="I688" s="62">
        <f t="shared" si="165"/>
        <v>0</v>
      </c>
      <c r="J688" s="63"/>
      <c r="K688" s="64">
        <f t="shared" si="156"/>
        <v>0</v>
      </c>
      <c r="L688" s="64">
        <f t="shared" si="161"/>
        <v>0</v>
      </c>
      <c r="M688" s="71"/>
      <c r="N688" s="70">
        <f>SUMIFS('Shipments data'!G:G,'Shipments data'!E:E,'Supply Planning Data'!D688,'Shipments data'!A:A,'Supply Planning Data'!A688,'Shipments data'!O:O,'Supply Planning Data'!C688,'Shipments data'!F:F,"Shipped")</f>
        <v>0</v>
      </c>
      <c r="O688" s="72">
        <f>SUMIFS('Shipments data'!G:G,'Shipments data'!E:E,'Supply Planning Data'!D688,'Shipments data'!A:A,'Supply Planning Data'!A688,'Shipments data'!O:O,'Supply Planning Data'!C688,'Shipments data'!F:F,"Planned")</f>
        <v>0</v>
      </c>
      <c r="P688" s="70">
        <f>SUMIFS('Shipments data'!G:G,'Shipments data'!E:E,'Supply Planning Data'!D688,'Shipments data'!A:A,'Supply Planning Data'!A688,'Shipments data'!F:F,"Shipped",'Shipments data'!H:H,"&lt;"&amp;'Supply Planning Data'!C703,'Shipments data'!S:S,"&lt;"&amp;'Supply Planning Data'!C703)</f>
        <v>0</v>
      </c>
      <c r="Q688" s="70">
        <f t="shared" si="163"/>
        <v>0</v>
      </c>
      <c r="R688" s="70">
        <f t="shared" si="166"/>
        <v>0</v>
      </c>
      <c r="S688" s="53"/>
      <c r="T688" s="73">
        <f t="shared" si="157"/>
        <v>0</v>
      </c>
      <c r="U688" s="71"/>
      <c r="V688" s="63"/>
      <c r="W688" s="73">
        <f t="shared" si="158"/>
        <v>0</v>
      </c>
      <c r="X688" s="74"/>
      <c r="Y688" s="73">
        <f t="shared" si="167"/>
        <v>0</v>
      </c>
      <c r="Z688" s="53"/>
      <c r="AA688" s="73">
        <f t="shared" si="159"/>
        <v>0</v>
      </c>
      <c r="AB688" s="71"/>
      <c r="AC688" s="63"/>
      <c r="AD688" s="73">
        <f t="shared" si="160"/>
        <v>0</v>
      </c>
      <c r="AE688" s="74"/>
      <c r="AF688" s="75">
        <f t="shared" si="168"/>
        <v>0</v>
      </c>
    </row>
    <row r="689" spans="1:32" hidden="1" x14ac:dyDescent="0.35">
      <c r="A689" s="58" t="str">
        <f>Start!C$9</f>
        <v>Niger (the)</v>
      </c>
      <c r="B689" s="69" t="str">
        <f>VLOOKUP(A689,list!B:C,2,FALSE)</f>
        <v>NER</v>
      </c>
      <c r="C689" s="60">
        <f t="shared" si="162"/>
        <v>45566</v>
      </c>
      <c r="D689" s="59" t="str">
        <f>IF(Start!$B$28="","",Start!$B$28)</f>
        <v/>
      </c>
      <c r="E689" s="59" t="str">
        <f>IFERROR(VLOOKUP(D689,Start!B$15:C$30,2,FALSE),"")</f>
        <v/>
      </c>
      <c r="F689" s="62">
        <f t="shared" si="164"/>
        <v>0</v>
      </c>
      <c r="G689" s="61"/>
      <c r="H689" s="61"/>
      <c r="I689" s="62">
        <f t="shared" si="165"/>
        <v>0</v>
      </c>
      <c r="J689" s="63"/>
      <c r="K689" s="64">
        <f t="shared" si="156"/>
        <v>0</v>
      </c>
      <c r="L689" s="64">
        <f t="shared" si="161"/>
        <v>0</v>
      </c>
      <c r="M689" s="71"/>
      <c r="N689" s="70">
        <f>SUMIFS('Shipments data'!G:G,'Shipments data'!E:E,'Supply Planning Data'!D689,'Shipments data'!A:A,'Supply Planning Data'!A689,'Shipments data'!O:O,'Supply Planning Data'!C689,'Shipments data'!F:F,"Shipped")</f>
        <v>0</v>
      </c>
      <c r="O689" s="72">
        <f>SUMIFS('Shipments data'!G:G,'Shipments data'!E:E,'Supply Planning Data'!D689,'Shipments data'!A:A,'Supply Planning Data'!A689,'Shipments data'!O:O,'Supply Planning Data'!C689,'Shipments data'!F:F,"Planned")</f>
        <v>0</v>
      </c>
      <c r="P689" s="70">
        <f>SUMIFS('Shipments data'!G:G,'Shipments data'!E:E,'Supply Planning Data'!D689,'Shipments data'!A:A,'Supply Planning Data'!A689,'Shipments data'!F:F,"Shipped",'Shipments data'!H:H,"&lt;"&amp;'Supply Planning Data'!C704,'Shipments data'!S:S,"&lt;"&amp;'Supply Planning Data'!C704)</f>
        <v>0</v>
      </c>
      <c r="Q689" s="70">
        <f t="shared" si="163"/>
        <v>0</v>
      </c>
      <c r="R689" s="70">
        <f t="shared" si="166"/>
        <v>0</v>
      </c>
      <c r="S689" s="53"/>
      <c r="T689" s="73">
        <f t="shared" si="157"/>
        <v>0</v>
      </c>
      <c r="U689" s="71"/>
      <c r="V689" s="63"/>
      <c r="W689" s="73">
        <f t="shared" si="158"/>
        <v>0</v>
      </c>
      <c r="X689" s="74"/>
      <c r="Y689" s="73">
        <f t="shared" si="167"/>
        <v>0</v>
      </c>
      <c r="Z689" s="53"/>
      <c r="AA689" s="73">
        <f t="shared" si="159"/>
        <v>0</v>
      </c>
      <c r="AB689" s="71"/>
      <c r="AC689" s="63"/>
      <c r="AD689" s="73">
        <f t="shared" si="160"/>
        <v>0</v>
      </c>
      <c r="AE689" s="74"/>
      <c r="AF689" s="75">
        <f t="shared" si="168"/>
        <v>0</v>
      </c>
    </row>
    <row r="690" spans="1:32" hidden="1" x14ac:dyDescent="0.35">
      <c r="A690" s="58" t="str">
        <f>Start!C$9</f>
        <v>Niger (the)</v>
      </c>
      <c r="B690" s="69" t="str">
        <f>VLOOKUP(A690,list!B:C,2,FALSE)</f>
        <v>NER</v>
      </c>
      <c r="C690" s="60">
        <f t="shared" si="162"/>
        <v>45566</v>
      </c>
      <c r="D690" s="69" t="str">
        <f>IF(Start!$B$29="","",Start!$B$29)</f>
        <v/>
      </c>
      <c r="E690" s="69" t="str">
        <f>IFERROR(VLOOKUP(D690,Start!B$15:C$30,2,FALSE),"")</f>
        <v/>
      </c>
      <c r="F690" s="62">
        <f t="shared" si="164"/>
        <v>0</v>
      </c>
      <c r="G690" s="61"/>
      <c r="H690" s="61"/>
      <c r="I690" s="62">
        <f t="shared" si="165"/>
        <v>0</v>
      </c>
      <c r="J690" s="63"/>
      <c r="K690" s="64">
        <f t="shared" si="156"/>
        <v>0</v>
      </c>
      <c r="L690" s="64">
        <f t="shared" si="161"/>
        <v>0</v>
      </c>
      <c r="M690" s="71"/>
      <c r="N690" s="70">
        <f>SUMIFS('Shipments data'!G:G,'Shipments data'!E:E,'Supply Planning Data'!D690,'Shipments data'!A:A,'Supply Planning Data'!A690,'Shipments data'!O:O,'Supply Planning Data'!C690,'Shipments data'!F:F,"Shipped")</f>
        <v>0</v>
      </c>
      <c r="O690" s="72">
        <f>SUMIFS('Shipments data'!G:G,'Shipments data'!E:E,'Supply Planning Data'!D690,'Shipments data'!A:A,'Supply Planning Data'!A690,'Shipments data'!O:O,'Supply Planning Data'!C690,'Shipments data'!F:F,"Planned")</f>
        <v>0</v>
      </c>
      <c r="P690" s="70">
        <f>SUMIFS('Shipments data'!G:G,'Shipments data'!E:E,'Supply Planning Data'!D690,'Shipments data'!A:A,'Supply Planning Data'!A690,'Shipments data'!F:F,"Shipped",'Shipments data'!H:H,"&lt;"&amp;'Supply Planning Data'!C705,'Shipments data'!S:S,"&lt;"&amp;'Supply Planning Data'!C705)</f>
        <v>0</v>
      </c>
      <c r="Q690" s="70">
        <f t="shared" si="163"/>
        <v>0</v>
      </c>
      <c r="R690" s="70">
        <f t="shared" si="166"/>
        <v>0</v>
      </c>
      <c r="S690" s="53"/>
      <c r="T690" s="73">
        <f t="shared" si="157"/>
        <v>0</v>
      </c>
      <c r="U690" s="71"/>
      <c r="V690" s="63"/>
      <c r="W690" s="73">
        <f t="shared" si="158"/>
        <v>0</v>
      </c>
      <c r="X690" s="74"/>
      <c r="Y690" s="73">
        <f t="shared" si="167"/>
        <v>0</v>
      </c>
      <c r="Z690" s="53"/>
      <c r="AA690" s="73">
        <f t="shared" si="159"/>
        <v>0</v>
      </c>
      <c r="AB690" s="71"/>
      <c r="AC690" s="63"/>
      <c r="AD690" s="73">
        <f t="shared" si="160"/>
        <v>0</v>
      </c>
      <c r="AE690" s="74"/>
      <c r="AF690" s="75">
        <f t="shared" si="168"/>
        <v>0</v>
      </c>
    </row>
    <row r="691" spans="1:32" hidden="1" x14ac:dyDescent="0.35">
      <c r="A691" s="76" t="str">
        <f>Start!C$9</f>
        <v>Niger (the)</v>
      </c>
      <c r="B691" s="77" t="str">
        <f>VLOOKUP(A691,list!B:C,2,FALSE)</f>
        <v>NER</v>
      </c>
      <c r="C691" s="60">
        <f t="shared" si="162"/>
        <v>45566</v>
      </c>
      <c r="D691" s="59" t="str">
        <f>IF(Start!$B$30="","",Start!$B$30)</f>
        <v/>
      </c>
      <c r="E691" s="59" t="str">
        <f>IFERROR(VLOOKUP(D691,Start!B$15:C$30,2,FALSE),"")</f>
        <v/>
      </c>
      <c r="F691" s="62">
        <f t="shared" si="164"/>
        <v>0</v>
      </c>
      <c r="G691" s="61"/>
      <c r="H691" s="61"/>
      <c r="I691" s="62">
        <f t="shared" si="165"/>
        <v>0</v>
      </c>
      <c r="J691" s="63"/>
      <c r="K691" s="64">
        <f t="shared" si="156"/>
        <v>0</v>
      </c>
      <c r="L691" s="64">
        <f t="shared" si="161"/>
        <v>0</v>
      </c>
      <c r="M691" s="71"/>
      <c r="N691" s="70">
        <f>SUMIFS('Shipments data'!G:G,'Shipments data'!E:E,'Supply Planning Data'!D691,'Shipments data'!A:A,'Supply Planning Data'!A691,'Shipments data'!O:O,'Supply Planning Data'!C691,'Shipments data'!F:F,"Shipped")</f>
        <v>0</v>
      </c>
      <c r="O691" s="72">
        <f>SUMIFS('Shipments data'!G:G,'Shipments data'!E:E,'Supply Planning Data'!D691,'Shipments data'!A:A,'Supply Planning Data'!A691,'Shipments data'!O:O,'Supply Planning Data'!C691,'Shipments data'!F:F,"Planned")</f>
        <v>0</v>
      </c>
      <c r="P691" s="70">
        <f>SUMIFS('Shipments data'!G:G,'Shipments data'!E:E,'Supply Planning Data'!D691,'Shipments data'!A:A,'Supply Planning Data'!A691,'Shipments data'!F:F,"Shipped",'Shipments data'!H:H,"&lt;"&amp;'Supply Planning Data'!C706,'Shipments data'!S:S,"&lt;"&amp;'Supply Planning Data'!C706)</f>
        <v>0</v>
      </c>
      <c r="Q691" s="70">
        <f t="shared" si="163"/>
        <v>0</v>
      </c>
      <c r="R691" s="70">
        <f t="shared" si="166"/>
        <v>0</v>
      </c>
      <c r="S691" s="53"/>
      <c r="T691" s="73">
        <f t="shared" si="157"/>
        <v>0</v>
      </c>
      <c r="U691" s="71"/>
      <c r="V691" s="63"/>
      <c r="W691" s="73">
        <f t="shared" si="158"/>
        <v>0</v>
      </c>
      <c r="X691" s="74"/>
      <c r="Y691" s="73">
        <f t="shared" si="167"/>
        <v>0</v>
      </c>
      <c r="Z691" s="53"/>
      <c r="AA691" s="73">
        <f t="shared" si="159"/>
        <v>0</v>
      </c>
      <c r="AB691" s="71"/>
      <c r="AC691" s="63"/>
      <c r="AD691" s="73">
        <f t="shared" si="160"/>
        <v>0</v>
      </c>
      <c r="AE691" s="74"/>
      <c r="AF691" s="75">
        <f t="shared" si="168"/>
        <v>0</v>
      </c>
    </row>
    <row r="692" spans="1:32" x14ac:dyDescent="0.35">
      <c r="A692" s="35" t="str">
        <f>Start!C$9</f>
        <v>Niger (the)</v>
      </c>
      <c r="B692" s="36" t="str">
        <f>VLOOKUP(A692,list!B:C,2,FALSE)</f>
        <v>NER</v>
      </c>
      <c r="C692" s="78">
        <f t="shared" si="162"/>
        <v>45597</v>
      </c>
      <c r="D692" s="36" t="str">
        <f>IF(Start!$B$16="","",Start!$B$16)</f>
        <v>Pfizer</v>
      </c>
      <c r="E692" s="36" t="str">
        <f>IFERROR(VLOOKUP(D692,Start!B$15:C$30,2,FALSE),"")</f>
        <v>Yes</v>
      </c>
      <c r="F692" s="39">
        <f t="shared" si="164"/>
        <v>0</v>
      </c>
      <c r="G692" s="38">
        <v>801795.32053613663</v>
      </c>
      <c r="H692" s="38">
        <v>28992.604078605898</v>
      </c>
      <c r="I692" s="39">
        <f t="shared" si="165"/>
        <v>830787.92461474251</v>
      </c>
      <c r="J692" s="40"/>
      <c r="K692" s="41">
        <f t="shared" si="156"/>
        <v>0</v>
      </c>
      <c r="L692" s="41">
        <f t="shared" si="161"/>
        <v>830787.92461474251</v>
      </c>
      <c r="M692" s="38"/>
      <c r="N692" s="41">
        <f>SUMIFS('Shipments data'!G:G,'Shipments data'!E:E,'Supply Planning Data'!D692,'Shipments data'!A:A,'Supply Planning Data'!A692,'Shipments data'!O:O,'Supply Planning Data'!C692,'Shipments data'!F:F,"Shipped")</f>
        <v>0</v>
      </c>
      <c r="O692" s="42">
        <f>SUMIFS('Shipments data'!G:G,'Shipments data'!E:E,'Supply Planning Data'!D692,'Shipments data'!A:A,'Supply Planning Data'!A692,'Shipments data'!O:O,'Supply Planning Data'!C692,'Shipments data'!F:F,"Planned")</f>
        <v>0</v>
      </c>
      <c r="P692" s="41">
        <f>SUMIFS('Shipments data'!G:G,'Shipments data'!E:E,'Supply Planning Data'!D692,'Shipments data'!A:A,'Supply Planning Data'!A692,'Shipments data'!F:F,"Shipped",'Shipments data'!H:H,"&lt;"&amp;'Supply Planning Data'!C707,'Shipments data'!S:S,"&lt;"&amp;'Supply Planning Data'!C707)</f>
        <v>0</v>
      </c>
      <c r="Q692" s="41">
        <f t="shared" si="163"/>
        <v>0</v>
      </c>
      <c r="R692" s="41">
        <f t="shared" si="166"/>
        <v>0</v>
      </c>
      <c r="S692" s="66"/>
      <c r="T692" s="39">
        <f t="shared" si="157"/>
        <v>200000</v>
      </c>
      <c r="U692" s="38"/>
      <c r="V692" s="40"/>
      <c r="W692" s="39">
        <f t="shared" si="158"/>
        <v>0</v>
      </c>
      <c r="X692" s="44"/>
      <c r="Y692" s="39">
        <f t="shared" si="167"/>
        <v>200000</v>
      </c>
      <c r="Z692" s="66"/>
      <c r="AA692" s="39">
        <f t="shared" si="159"/>
        <v>200000</v>
      </c>
      <c r="AB692" s="38"/>
      <c r="AC692" s="40"/>
      <c r="AD692" s="39">
        <f t="shared" si="160"/>
        <v>0</v>
      </c>
      <c r="AE692" s="44"/>
      <c r="AF692" s="45">
        <f t="shared" si="168"/>
        <v>200000</v>
      </c>
    </row>
    <row r="693" spans="1:32" x14ac:dyDescent="0.35">
      <c r="A693" s="47" t="str">
        <f>Start!C$9</f>
        <v>Niger (the)</v>
      </c>
      <c r="B693" s="48" t="str">
        <f>VLOOKUP(A693,list!B:C,2,FALSE)</f>
        <v>NER</v>
      </c>
      <c r="C693" s="78">
        <f t="shared" si="162"/>
        <v>45597</v>
      </c>
      <c r="D693" s="36" t="str">
        <f>IF(Start!$B$17="","",Start!$B$17)</f>
        <v>Moderna</v>
      </c>
      <c r="E693" s="36" t="str">
        <f>IFERROR(VLOOKUP(D693,Start!B$15:C$30,2,FALSE),"")</f>
        <v>Yes</v>
      </c>
      <c r="F693" s="39">
        <f t="shared" si="164"/>
        <v>0</v>
      </c>
      <c r="G693" s="38">
        <v>962154.38464336377</v>
      </c>
      <c r="H693" s="50">
        <v>29024.137115313399</v>
      </c>
      <c r="I693" s="39">
        <f t="shared" si="165"/>
        <v>991178.52175867721</v>
      </c>
      <c r="J693" s="40"/>
      <c r="K693" s="41">
        <f t="shared" si="156"/>
        <v>0</v>
      </c>
      <c r="L693" s="41">
        <f t="shared" si="161"/>
        <v>991178.52175867721</v>
      </c>
      <c r="M693" s="50"/>
      <c r="N693" s="51">
        <f>SUMIFS('Shipments data'!G:G,'Shipments data'!E:E,'Supply Planning Data'!D693,'Shipments data'!A:A,'Supply Planning Data'!A693,'Shipments data'!O:O,'Supply Planning Data'!C693,'Shipments data'!F:F,"Shipped")</f>
        <v>0</v>
      </c>
      <c r="O693" s="52">
        <f>SUMIFS('Shipments data'!G:G,'Shipments data'!E:E,'Supply Planning Data'!D693,'Shipments data'!A:A,'Supply Planning Data'!A693,'Shipments data'!O:O,'Supply Planning Data'!C693,'Shipments data'!F:F,"Planned")</f>
        <v>0</v>
      </c>
      <c r="P693" s="51">
        <f>SUMIFS('Shipments data'!G:G,'Shipments data'!E:E,'Supply Planning Data'!D693,'Shipments data'!A:A,'Supply Planning Data'!A693,'Shipments data'!F:F,"Shipped",'Shipments data'!H:H,"&lt;"&amp;'Supply Planning Data'!C708,'Shipments data'!S:S,"&lt;"&amp;'Supply Planning Data'!C708)</f>
        <v>0</v>
      </c>
      <c r="Q693" s="51">
        <f t="shared" si="163"/>
        <v>0</v>
      </c>
      <c r="R693" s="51">
        <f t="shared" si="166"/>
        <v>0</v>
      </c>
      <c r="S693" s="53"/>
      <c r="T693" s="54">
        <f t="shared" si="157"/>
        <v>300000</v>
      </c>
      <c r="U693" s="50"/>
      <c r="V693" s="40"/>
      <c r="W693" s="54">
        <f t="shared" si="158"/>
        <v>0</v>
      </c>
      <c r="X693" s="55"/>
      <c r="Y693" s="54">
        <f t="shared" si="167"/>
        <v>300000</v>
      </c>
      <c r="Z693" s="53"/>
      <c r="AA693" s="54">
        <f t="shared" si="159"/>
        <v>300000</v>
      </c>
      <c r="AB693" s="50"/>
      <c r="AC693" s="40"/>
      <c r="AD693" s="54">
        <f t="shared" si="160"/>
        <v>0</v>
      </c>
      <c r="AE693" s="55"/>
      <c r="AF693" s="79">
        <f t="shared" si="168"/>
        <v>300000</v>
      </c>
    </row>
    <row r="694" spans="1:32" x14ac:dyDescent="0.35">
      <c r="A694" s="47" t="str">
        <f>Start!C$9</f>
        <v>Niger (the)</v>
      </c>
      <c r="B694" s="48" t="str">
        <f>VLOOKUP(A694,list!B:C,2,FALSE)</f>
        <v>NER</v>
      </c>
      <c r="C694" s="78">
        <f t="shared" si="162"/>
        <v>45597</v>
      </c>
      <c r="D694" s="36" t="str">
        <f>IF(Start!$B$18="","",Start!$B$18)</f>
        <v>AstraZeneca</v>
      </c>
      <c r="E694" s="36" t="str">
        <f>IFERROR(VLOOKUP(D694,Start!B$15:C$30,2,FALSE),"")</f>
        <v>Yes</v>
      </c>
      <c r="F694" s="39">
        <f t="shared" si="164"/>
        <v>0</v>
      </c>
      <c r="G694" s="38">
        <v>1122513.4487505914</v>
      </c>
      <c r="H694" s="50">
        <v>29055.670152020899</v>
      </c>
      <c r="I694" s="39">
        <f t="shared" si="165"/>
        <v>1151569.1189026122</v>
      </c>
      <c r="J694" s="40"/>
      <c r="K694" s="41">
        <f t="shared" si="156"/>
        <v>0</v>
      </c>
      <c r="L694" s="41">
        <f t="shared" si="161"/>
        <v>1151569.1189026122</v>
      </c>
      <c r="M694" s="50"/>
      <c r="N694" s="51">
        <f>SUMIFS('Shipments data'!G:G,'Shipments data'!E:E,'Supply Planning Data'!D694,'Shipments data'!A:A,'Supply Planning Data'!A694,'Shipments data'!O:O,'Supply Planning Data'!C694,'Shipments data'!F:F,"Shipped")</f>
        <v>0</v>
      </c>
      <c r="O694" s="52">
        <f>SUMIFS('Shipments data'!G:G,'Shipments data'!E:E,'Supply Planning Data'!D694,'Shipments data'!A:A,'Supply Planning Data'!A694,'Shipments data'!O:O,'Supply Planning Data'!C694,'Shipments data'!F:F,"Planned")</f>
        <v>0</v>
      </c>
      <c r="P694" s="51">
        <f>SUMIFS('Shipments data'!G:G,'Shipments data'!E:E,'Supply Planning Data'!D694,'Shipments data'!A:A,'Supply Planning Data'!A694,'Shipments data'!F:F,"Shipped",'Shipments data'!H:H,"&lt;"&amp;'Supply Planning Data'!C709,'Shipments data'!S:S,"&lt;"&amp;'Supply Planning Data'!C709)</f>
        <v>631600</v>
      </c>
      <c r="Q694" s="51">
        <f t="shared" si="163"/>
        <v>0</v>
      </c>
      <c r="R694" s="51">
        <f t="shared" si="166"/>
        <v>0</v>
      </c>
      <c r="S694" s="53"/>
      <c r="T694" s="54">
        <f t="shared" si="157"/>
        <v>400000</v>
      </c>
      <c r="U694" s="50"/>
      <c r="V694" s="40"/>
      <c r="W694" s="54">
        <f t="shared" si="158"/>
        <v>0</v>
      </c>
      <c r="X694" s="55"/>
      <c r="Y694" s="54">
        <f t="shared" si="167"/>
        <v>400000</v>
      </c>
      <c r="Z694" s="53"/>
      <c r="AA694" s="54">
        <f t="shared" si="159"/>
        <v>400000</v>
      </c>
      <c r="AB694" s="50"/>
      <c r="AC694" s="40"/>
      <c r="AD694" s="54">
        <f t="shared" si="160"/>
        <v>0</v>
      </c>
      <c r="AE694" s="55"/>
      <c r="AF694" s="79">
        <f t="shared" si="168"/>
        <v>400000</v>
      </c>
    </row>
    <row r="695" spans="1:32" x14ac:dyDescent="0.35">
      <c r="A695" s="47" t="str">
        <f>Start!C$9</f>
        <v>Niger (the)</v>
      </c>
      <c r="B695" s="48" t="str">
        <f>VLOOKUP(A695,list!B:C,2,FALSE)</f>
        <v>NER</v>
      </c>
      <c r="C695" s="78">
        <f t="shared" si="162"/>
        <v>45597</v>
      </c>
      <c r="D695" s="36" t="str">
        <f>IF(Start!$B$19="","",Start!$B$19)</f>
        <v>J&amp;J</v>
      </c>
      <c r="E695" s="36" t="str">
        <f>IFERROR(VLOOKUP(D695,Start!B$15:C$30,2,FALSE),"")</f>
        <v>Yes</v>
      </c>
      <c r="F695" s="39">
        <f t="shared" si="164"/>
        <v>0</v>
      </c>
      <c r="G695" s="38">
        <v>1122513.4487505914</v>
      </c>
      <c r="H695" s="50">
        <v>29087.203188728301</v>
      </c>
      <c r="I695" s="39">
        <f t="shared" si="165"/>
        <v>1151600.6519393197</v>
      </c>
      <c r="J695" s="40"/>
      <c r="K695" s="41">
        <f t="shared" si="156"/>
        <v>0</v>
      </c>
      <c r="L695" s="41">
        <f t="shared" si="161"/>
        <v>1151600.6519393197</v>
      </c>
      <c r="M695" s="50"/>
      <c r="N695" s="51">
        <f>SUMIFS('Shipments data'!G:G,'Shipments data'!E:E,'Supply Planning Data'!D695,'Shipments data'!A:A,'Supply Planning Data'!A695,'Shipments data'!O:O,'Supply Planning Data'!C695,'Shipments data'!F:F,"Shipped")</f>
        <v>0</v>
      </c>
      <c r="O695" s="52">
        <f>SUMIFS('Shipments data'!G:G,'Shipments data'!E:E,'Supply Planning Data'!D695,'Shipments data'!A:A,'Supply Planning Data'!A695,'Shipments data'!O:O,'Supply Planning Data'!C695,'Shipments data'!F:F,"Planned")</f>
        <v>0</v>
      </c>
      <c r="P695" s="51">
        <f>SUMIFS('Shipments data'!G:G,'Shipments data'!E:E,'Supply Planning Data'!D695,'Shipments data'!A:A,'Supply Planning Data'!A695,'Shipments data'!F:F,"Shipped",'Shipments data'!H:H,"&lt;"&amp;'Supply Planning Data'!C710,'Shipments data'!S:S,"&lt;"&amp;'Supply Planning Data'!C710)</f>
        <v>302400</v>
      </c>
      <c r="Q695" s="51">
        <f t="shared" si="163"/>
        <v>0</v>
      </c>
      <c r="R695" s="51">
        <f t="shared" si="166"/>
        <v>0</v>
      </c>
      <c r="S695" s="53"/>
      <c r="T695" s="54">
        <f t="shared" si="157"/>
        <v>400000</v>
      </c>
      <c r="U695" s="50"/>
      <c r="V695" s="40"/>
      <c r="W695" s="54">
        <f t="shared" si="158"/>
        <v>0</v>
      </c>
      <c r="X695" s="55"/>
      <c r="Y695" s="54">
        <f t="shared" si="167"/>
        <v>400000</v>
      </c>
      <c r="Z695" s="53"/>
      <c r="AA695" s="54">
        <f t="shared" si="159"/>
        <v>400000</v>
      </c>
      <c r="AB695" s="50"/>
      <c r="AC695" s="40"/>
      <c r="AD695" s="54">
        <f t="shared" si="160"/>
        <v>0</v>
      </c>
      <c r="AE695" s="55"/>
      <c r="AF695" s="79">
        <f t="shared" si="168"/>
        <v>400000</v>
      </c>
    </row>
    <row r="696" spans="1:32" x14ac:dyDescent="0.35">
      <c r="A696" s="47" t="str">
        <f>Start!C$9</f>
        <v>Niger (the)</v>
      </c>
      <c r="B696" s="48" t="str">
        <f>VLOOKUP(A696,list!B:C,2,FALSE)</f>
        <v>NER</v>
      </c>
      <c r="C696" s="78">
        <f t="shared" si="162"/>
        <v>45597</v>
      </c>
      <c r="D696" s="36" t="str">
        <f>IF(Start!$B$20="","",Start!$B$20)</f>
        <v>Sinopharm</v>
      </c>
      <c r="E696" s="36" t="str">
        <f>IFERROR(VLOOKUP(D696,Start!B$15:C$30,2,FALSE),"")</f>
        <v>Yes</v>
      </c>
      <c r="F696" s="39">
        <f t="shared" si="164"/>
        <v>0</v>
      </c>
      <c r="G696" s="38">
        <v>1122513.4487505914</v>
      </c>
      <c r="H696" s="50">
        <v>29118.736225435801</v>
      </c>
      <c r="I696" s="39">
        <f t="shared" si="165"/>
        <v>1151632.1849760271</v>
      </c>
      <c r="J696" s="40"/>
      <c r="K696" s="41">
        <f t="shared" si="156"/>
        <v>0</v>
      </c>
      <c r="L696" s="41">
        <f t="shared" si="161"/>
        <v>1151632.1849760271</v>
      </c>
      <c r="M696" s="50"/>
      <c r="N696" s="51">
        <f>SUMIFS('Shipments data'!G:G,'Shipments data'!E:E,'Supply Planning Data'!D696,'Shipments data'!A:A,'Supply Planning Data'!A696,'Shipments data'!O:O,'Supply Planning Data'!C696,'Shipments data'!F:F,"Shipped")</f>
        <v>0</v>
      </c>
      <c r="O696" s="52">
        <f>SUMIFS('Shipments data'!G:G,'Shipments data'!E:E,'Supply Planning Data'!D696,'Shipments data'!A:A,'Supply Planning Data'!A696,'Shipments data'!O:O,'Supply Planning Data'!C696,'Shipments data'!F:F,"Planned")</f>
        <v>0</v>
      </c>
      <c r="P696" s="51">
        <f>SUMIFS('Shipments data'!G:G,'Shipments data'!E:E,'Supply Planning Data'!D696,'Shipments data'!A:A,'Supply Planning Data'!A696,'Shipments data'!F:F,"Shipped",'Shipments data'!H:H,"&lt;"&amp;'Supply Planning Data'!C711,'Shipments data'!S:S,"&lt;"&amp;'Supply Planning Data'!C711)</f>
        <v>512402</v>
      </c>
      <c r="Q696" s="51">
        <f t="shared" si="163"/>
        <v>0</v>
      </c>
      <c r="R696" s="51">
        <f t="shared" si="166"/>
        <v>0</v>
      </c>
      <c r="S696" s="53"/>
      <c r="T696" s="54">
        <f t="shared" si="157"/>
        <v>400000</v>
      </c>
      <c r="U696" s="50"/>
      <c r="V696" s="40"/>
      <c r="W696" s="54">
        <f t="shared" si="158"/>
        <v>0</v>
      </c>
      <c r="X696" s="55"/>
      <c r="Y696" s="54">
        <f t="shared" si="167"/>
        <v>400000</v>
      </c>
      <c r="Z696" s="53"/>
      <c r="AA696" s="54">
        <f t="shared" si="159"/>
        <v>400000</v>
      </c>
      <c r="AB696" s="50"/>
      <c r="AC696" s="40"/>
      <c r="AD696" s="54">
        <f t="shared" si="160"/>
        <v>0</v>
      </c>
      <c r="AE696" s="55"/>
      <c r="AF696" s="79">
        <f t="shared" si="168"/>
        <v>400000</v>
      </c>
    </row>
    <row r="697" spans="1:32" x14ac:dyDescent="0.35">
      <c r="A697" s="47" t="str">
        <f>Start!C$9</f>
        <v>Niger (the)</v>
      </c>
      <c r="B697" s="48" t="str">
        <f>VLOOKUP(A697,list!B:C,2,FALSE)</f>
        <v>NER</v>
      </c>
      <c r="C697" s="78">
        <f t="shared" si="162"/>
        <v>45597</v>
      </c>
      <c r="D697" s="36" t="str">
        <f>IF(Start!$B$21="","",Start!$B$21)</f>
        <v>Sinovac</v>
      </c>
      <c r="E697" s="36" t="str">
        <f>IFERROR(VLOOKUP(D697,Start!B$15:C$30,2,FALSE),"")</f>
        <v>Yes</v>
      </c>
      <c r="F697" s="39">
        <f t="shared" si="164"/>
        <v>0</v>
      </c>
      <c r="G697" s="38">
        <v>1122513.4487505914</v>
      </c>
      <c r="H697" s="50">
        <v>29150.2692621432</v>
      </c>
      <c r="I697" s="39">
        <f t="shared" si="165"/>
        <v>1151663.7180127345</v>
      </c>
      <c r="J697" s="40"/>
      <c r="K697" s="41">
        <f t="shared" si="156"/>
        <v>0</v>
      </c>
      <c r="L697" s="41">
        <f t="shared" si="161"/>
        <v>1151663.7180127345</v>
      </c>
      <c r="M697" s="50"/>
      <c r="N697" s="51">
        <f>SUMIFS('Shipments data'!G:G,'Shipments data'!E:E,'Supply Planning Data'!D697,'Shipments data'!A:A,'Supply Planning Data'!A697,'Shipments data'!O:O,'Supply Planning Data'!C697,'Shipments data'!F:F,"Shipped")</f>
        <v>0</v>
      </c>
      <c r="O697" s="52">
        <f>SUMIFS('Shipments data'!G:G,'Shipments data'!E:E,'Supply Planning Data'!D697,'Shipments data'!A:A,'Supply Planning Data'!A697,'Shipments data'!O:O,'Supply Planning Data'!C697,'Shipments data'!F:F,"Planned")</f>
        <v>0</v>
      </c>
      <c r="P697" s="51">
        <f>SUMIFS('Shipments data'!G:G,'Shipments data'!E:E,'Supply Planning Data'!D697,'Shipments data'!A:A,'Supply Planning Data'!A697,'Shipments data'!F:F,"Shipped",'Shipments data'!H:H,"&lt;"&amp;'Supply Planning Data'!C712,'Shipments data'!S:S,"&lt;"&amp;'Supply Planning Data'!C712)</f>
        <v>0</v>
      </c>
      <c r="Q697" s="51">
        <f t="shared" si="163"/>
        <v>0</v>
      </c>
      <c r="R697" s="51">
        <f t="shared" si="166"/>
        <v>0</v>
      </c>
      <c r="S697" s="53"/>
      <c r="T697" s="54">
        <f t="shared" si="157"/>
        <v>400000</v>
      </c>
      <c r="U697" s="50"/>
      <c r="V697" s="40"/>
      <c r="W697" s="54">
        <f t="shared" si="158"/>
        <v>0</v>
      </c>
      <c r="X697" s="55"/>
      <c r="Y697" s="54">
        <f t="shared" si="167"/>
        <v>400000</v>
      </c>
      <c r="Z697" s="53"/>
      <c r="AA697" s="54">
        <f t="shared" si="159"/>
        <v>400000</v>
      </c>
      <c r="AB697" s="50"/>
      <c r="AC697" s="40"/>
      <c r="AD697" s="54">
        <f t="shared" si="160"/>
        <v>0</v>
      </c>
      <c r="AE697" s="55"/>
      <c r="AF697" s="79">
        <f t="shared" si="168"/>
        <v>400000</v>
      </c>
    </row>
    <row r="698" spans="1:32" x14ac:dyDescent="0.35">
      <c r="A698" s="47" t="str">
        <f>Start!C$9</f>
        <v>Niger (the)</v>
      </c>
      <c r="B698" s="48" t="str">
        <f>VLOOKUP(A698,list!B:C,2,FALSE)</f>
        <v>NER</v>
      </c>
      <c r="C698" s="78">
        <f t="shared" si="162"/>
        <v>45597</v>
      </c>
      <c r="D698" s="36" t="str">
        <f>IF(Start!$B$22="","",Start!$B$22)</f>
        <v>Sputnik V</v>
      </c>
      <c r="E698" s="36" t="str">
        <f>IFERROR(VLOOKUP(D698,Start!B$15:C$30,2,FALSE),"")</f>
        <v>Yes</v>
      </c>
      <c r="F698" s="39">
        <f t="shared" si="164"/>
        <v>0</v>
      </c>
      <c r="G698" s="38">
        <v>1122513.4487505914</v>
      </c>
      <c r="H698" s="50">
        <v>29181.8022988507</v>
      </c>
      <c r="I698" s="39">
        <f t="shared" si="165"/>
        <v>1151695.251049442</v>
      </c>
      <c r="J698" s="40"/>
      <c r="K698" s="41">
        <f t="shared" si="156"/>
        <v>0</v>
      </c>
      <c r="L698" s="41">
        <f t="shared" si="161"/>
        <v>1151695.251049442</v>
      </c>
      <c r="M698" s="50"/>
      <c r="N698" s="51">
        <f>SUMIFS('Shipments data'!G:G,'Shipments data'!E:E,'Supply Planning Data'!D698,'Shipments data'!A:A,'Supply Planning Data'!A698,'Shipments data'!O:O,'Supply Planning Data'!C698,'Shipments data'!F:F,"Shipped")</f>
        <v>0</v>
      </c>
      <c r="O698" s="52">
        <f>SUMIFS('Shipments data'!G:G,'Shipments data'!E:E,'Supply Planning Data'!D698,'Shipments data'!A:A,'Supply Planning Data'!A698,'Shipments data'!O:O,'Supply Planning Data'!C698,'Shipments data'!F:F,"Planned")</f>
        <v>0</v>
      </c>
      <c r="P698" s="51">
        <f>SUMIFS('Shipments data'!G:G,'Shipments data'!E:E,'Supply Planning Data'!D698,'Shipments data'!A:A,'Supply Planning Data'!A698,'Shipments data'!F:F,"Shipped",'Shipments data'!H:H,"&lt;"&amp;'Supply Planning Data'!C713,'Shipments data'!S:S,"&lt;"&amp;'Supply Planning Data'!C713)</f>
        <v>0</v>
      </c>
      <c r="Q698" s="51">
        <f t="shared" si="163"/>
        <v>0</v>
      </c>
      <c r="R698" s="51">
        <f t="shared" si="166"/>
        <v>0</v>
      </c>
      <c r="S698" s="53"/>
      <c r="T698" s="54">
        <f t="shared" si="157"/>
        <v>400000</v>
      </c>
      <c r="U698" s="50"/>
      <c r="V698" s="40"/>
      <c r="W698" s="54">
        <f t="shared" si="158"/>
        <v>0</v>
      </c>
      <c r="X698" s="55"/>
      <c r="Y698" s="54">
        <f t="shared" si="167"/>
        <v>400000</v>
      </c>
      <c r="Z698" s="53"/>
      <c r="AA698" s="54">
        <f t="shared" si="159"/>
        <v>400000</v>
      </c>
      <c r="AB698" s="50"/>
      <c r="AC698" s="40"/>
      <c r="AD698" s="54">
        <f t="shared" si="160"/>
        <v>0</v>
      </c>
      <c r="AE698" s="55"/>
      <c r="AF698" s="79">
        <f t="shared" si="168"/>
        <v>400000</v>
      </c>
    </row>
    <row r="699" spans="1:32" x14ac:dyDescent="0.35">
      <c r="A699" s="47" t="str">
        <f>Start!C$9</f>
        <v>Niger (the)</v>
      </c>
      <c r="B699" s="48" t="str">
        <f>VLOOKUP(A699,list!B:C,2,FALSE)</f>
        <v>NER</v>
      </c>
      <c r="C699" s="78">
        <f t="shared" si="162"/>
        <v>45597</v>
      </c>
      <c r="D699" s="36" t="str">
        <f>IF(Start!$B$23="","",Start!$B$23)</f>
        <v>Sputnik Light</v>
      </c>
      <c r="E699" s="36" t="str">
        <f>IFERROR(VLOOKUP(D699,Start!B$15:C$30,2,FALSE),"")</f>
        <v>Yes</v>
      </c>
      <c r="F699" s="39">
        <f t="shared" si="164"/>
        <v>0</v>
      </c>
      <c r="G699" s="38">
        <v>1122513.4487505914</v>
      </c>
      <c r="H699" s="50">
        <v>29213.335335558098</v>
      </c>
      <c r="I699" s="39">
        <f t="shared" si="165"/>
        <v>1151726.7840861494</v>
      </c>
      <c r="J699" s="40"/>
      <c r="K699" s="41">
        <f t="shared" si="156"/>
        <v>0</v>
      </c>
      <c r="L699" s="41">
        <f t="shared" si="161"/>
        <v>1151726.7840861494</v>
      </c>
      <c r="M699" s="50"/>
      <c r="N699" s="51">
        <f>SUMIFS('Shipments data'!G:G,'Shipments data'!E:E,'Supply Planning Data'!D699,'Shipments data'!A:A,'Supply Planning Data'!A699,'Shipments data'!O:O,'Supply Planning Data'!C699,'Shipments data'!F:F,"Shipped")</f>
        <v>0</v>
      </c>
      <c r="O699" s="52">
        <f>SUMIFS('Shipments data'!G:G,'Shipments data'!E:E,'Supply Planning Data'!D699,'Shipments data'!A:A,'Supply Planning Data'!A699,'Shipments data'!O:O,'Supply Planning Data'!C699,'Shipments data'!F:F,"Planned")</f>
        <v>0</v>
      </c>
      <c r="P699" s="51">
        <f>SUMIFS('Shipments data'!G:G,'Shipments data'!E:E,'Supply Planning Data'!D699,'Shipments data'!A:A,'Supply Planning Data'!A699,'Shipments data'!F:F,"Shipped",'Shipments data'!H:H,"&lt;"&amp;'Supply Planning Data'!C714,'Shipments data'!S:S,"&lt;"&amp;'Supply Planning Data'!C714)</f>
        <v>0</v>
      </c>
      <c r="Q699" s="51">
        <f t="shared" si="163"/>
        <v>0</v>
      </c>
      <c r="R699" s="51">
        <f t="shared" si="166"/>
        <v>0</v>
      </c>
      <c r="S699" s="53"/>
      <c r="T699" s="54">
        <f t="shared" si="157"/>
        <v>400000</v>
      </c>
      <c r="U699" s="50"/>
      <c r="V699" s="40"/>
      <c r="W699" s="54">
        <f t="shared" si="158"/>
        <v>0</v>
      </c>
      <c r="X699" s="55"/>
      <c r="Y699" s="54">
        <f t="shared" si="167"/>
        <v>400000</v>
      </c>
      <c r="Z699" s="53"/>
      <c r="AA699" s="54">
        <f t="shared" si="159"/>
        <v>400000</v>
      </c>
      <c r="AB699" s="50"/>
      <c r="AC699" s="40"/>
      <c r="AD699" s="54">
        <f t="shared" si="160"/>
        <v>0</v>
      </c>
      <c r="AE699" s="55"/>
      <c r="AF699" s="79">
        <f t="shared" si="168"/>
        <v>400000</v>
      </c>
    </row>
    <row r="700" spans="1:32" hidden="1" x14ac:dyDescent="0.35">
      <c r="A700" s="47" t="str">
        <f>Start!C$9</f>
        <v>Niger (the)</v>
      </c>
      <c r="B700" s="48" t="str">
        <f>VLOOKUP(A700,list!B:C,2,FALSE)</f>
        <v>NER</v>
      </c>
      <c r="C700" s="78">
        <f t="shared" si="162"/>
        <v>45597</v>
      </c>
      <c r="D700" s="36" t="str">
        <f>IF(Start!$B$24="","",Start!$B$24)</f>
        <v/>
      </c>
      <c r="E700" s="36" t="str">
        <f>IFERROR(VLOOKUP(D700,Start!B$15:C$30,2,FALSE),"")</f>
        <v/>
      </c>
      <c r="F700" s="39">
        <f t="shared" si="164"/>
        <v>0</v>
      </c>
      <c r="G700" s="38"/>
      <c r="H700" s="50"/>
      <c r="I700" s="39">
        <f t="shared" si="165"/>
        <v>0</v>
      </c>
      <c r="J700" s="40"/>
      <c r="K700" s="41">
        <f t="shared" si="156"/>
        <v>0</v>
      </c>
      <c r="L700" s="41">
        <f t="shared" si="161"/>
        <v>0</v>
      </c>
      <c r="M700" s="50"/>
      <c r="N700" s="51">
        <f>SUMIFS('Shipments data'!G:G,'Shipments data'!E:E,'Supply Planning Data'!D700,'Shipments data'!A:A,'Supply Planning Data'!A700,'Shipments data'!O:O,'Supply Planning Data'!C700,'Shipments data'!F:F,"Shipped")</f>
        <v>0</v>
      </c>
      <c r="O700" s="52">
        <f>SUMIFS('Shipments data'!G:G,'Shipments data'!E:E,'Supply Planning Data'!D700,'Shipments data'!A:A,'Supply Planning Data'!A700,'Shipments data'!O:O,'Supply Planning Data'!C700,'Shipments data'!F:F,"Planned")</f>
        <v>0</v>
      </c>
      <c r="P700" s="51">
        <f>SUMIFS('Shipments data'!G:G,'Shipments data'!E:E,'Supply Planning Data'!D700,'Shipments data'!A:A,'Supply Planning Data'!A700,'Shipments data'!F:F,"Shipped",'Shipments data'!H:H,"&lt;"&amp;'Supply Planning Data'!C715,'Shipments data'!S:S,"&lt;"&amp;'Supply Planning Data'!C715)</f>
        <v>0</v>
      </c>
      <c r="Q700" s="51">
        <f t="shared" si="163"/>
        <v>0</v>
      </c>
      <c r="R700" s="51">
        <f t="shared" si="166"/>
        <v>0</v>
      </c>
      <c r="S700" s="53"/>
      <c r="T700" s="54">
        <f t="shared" si="157"/>
        <v>0</v>
      </c>
      <c r="U700" s="50"/>
      <c r="V700" s="40"/>
      <c r="W700" s="54">
        <f t="shared" si="158"/>
        <v>0</v>
      </c>
      <c r="X700" s="55"/>
      <c r="Y700" s="54">
        <f t="shared" si="167"/>
        <v>0</v>
      </c>
      <c r="Z700" s="53"/>
      <c r="AA700" s="54">
        <f t="shared" si="159"/>
        <v>0</v>
      </c>
      <c r="AB700" s="50"/>
      <c r="AC700" s="40"/>
      <c r="AD700" s="54">
        <f t="shared" si="160"/>
        <v>0</v>
      </c>
      <c r="AE700" s="55"/>
      <c r="AF700" s="79">
        <f t="shared" si="168"/>
        <v>0</v>
      </c>
    </row>
    <row r="701" spans="1:32" hidden="1" x14ac:dyDescent="0.35">
      <c r="A701" s="47" t="str">
        <f>Start!C$9</f>
        <v>Niger (the)</v>
      </c>
      <c r="B701" s="48" t="str">
        <f>VLOOKUP(A701,list!B:C,2,FALSE)</f>
        <v>NER</v>
      </c>
      <c r="C701" s="78">
        <f t="shared" si="162"/>
        <v>45597</v>
      </c>
      <c r="D701" s="36" t="str">
        <f>IF(Start!$B$25="","",Start!$B$25)</f>
        <v/>
      </c>
      <c r="E701" s="36" t="str">
        <f>IFERROR(VLOOKUP(D701,Start!B$15:C$30,2,FALSE),"")</f>
        <v/>
      </c>
      <c r="F701" s="39">
        <f t="shared" si="164"/>
        <v>0</v>
      </c>
      <c r="G701" s="38"/>
      <c r="H701" s="50"/>
      <c r="I701" s="39">
        <f t="shared" si="165"/>
        <v>0</v>
      </c>
      <c r="J701" s="40"/>
      <c r="K701" s="41">
        <f t="shared" si="156"/>
        <v>0</v>
      </c>
      <c r="L701" s="41">
        <f t="shared" si="161"/>
        <v>0</v>
      </c>
      <c r="M701" s="50"/>
      <c r="N701" s="51">
        <f>SUMIFS('Shipments data'!G:G,'Shipments data'!E:E,'Supply Planning Data'!D701,'Shipments data'!A:A,'Supply Planning Data'!A701,'Shipments data'!O:O,'Supply Planning Data'!C701,'Shipments data'!F:F,"Shipped")</f>
        <v>0</v>
      </c>
      <c r="O701" s="52">
        <f>SUMIFS('Shipments data'!G:G,'Shipments data'!E:E,'Supply Planning Data'!D701,'Shipments data'!A:A,'Supply Planning Data'!A701,'Shipments data'!O:O,'Supply Planning Data'!C701,'Shipments data'!F:F,"Planned")</f>
        <v>0</v>
      </c>
      <c r="P701" s="51">
        <f>SUMIFS('Shipments data'!G:G,'Shipments data'!E:E,'Supply Planning Data'!D701,'Shipments data'!A:A,'Supply Planning Data'!A701,'Shipments data'!F:F,"Shipped",'Shipments data'!H:H,"&lt;"&amp;'Supply Planning Data'!C716,'Shipments data'!S:S,"&lt;"&amp;'Supply Planning Data'!C716)</f>
        <v>0</v>
      </c>
      <c r="Q701" s="51">
        <f t="shared" si="163"/>
        <v>0</v>
      </c>
      <c r="R701" s="51">
        <f t="shared" si="166"/>
        <v>0</v>
      </c>
      <c r="S701" s="53"/>
      <c r="T701" s="54">
        <f t="shared" si="157"/>
        <v>0</v>
      </c>
      <c r="U701" s="50"/>
      <c r="V701" s="40"/>
      <c r="W701" s="54">
        <f t="shared" si="158"/>
        <v>0</v>
      </c>
      <c r="X701" s="55"/>
      <c r="Y701" s="54">
        <f t="shared" si="167"/>
        <v>0</v>
      </c>
      <c r="Z701" s="53"/>
      <c r="AA701" s="54">
        <f t="shared" si="159"/>
        <v>0</v>
      </c>
      <c r="AB701" s="50"/>
      <c r="AC701" s="40"/>
      <c r="AD701" s="54">
        <f t="shared" si="160"/>
        <v>0</v>
      </c>
      <c r="AE701" s="55"/>
      <c r="AF701" s="79">
        <f t="shared" si="168"/>
        <v>0</v>
      </c>
    </row>
    <row r="702" spans="1:32" hidden="1" x14ac:dyDescent="0.35">
      <c r="A702" s="47" t="str">
        <f>Start!C$9</f>
        <v>Niger (the)</v>
      </c>
      <c r="B702" s="48" t="str">
        <f>VLOOKUP(A702,list!B:C,2,FALSE)</f>
        <v>NER</v>
      </c>
      <c r="C702" s="78">
        <f t="shared" si="162"/>
        <v>45597</v>
      </c>
      <c r="D702" s="36" t="str">
        <f>IF(Start!$B$26="","",Start!$B$26)</f>
        <v/>
      </c>
      <c r="E702" s="36" t="str">
        <f>IFERROR(VLOOKUP(D702,Start!B$15:C$30,2,FALSE),"")</f>
        <v/>
      </c>
      <c r="F702" s="39">
        <f t="shared" si="164"/>
        <v>0</v>
      </c>
      <c r="G702" s="38"/>
      <c r="H702" s="50"/>
      <c r="I702" s="39">
        <f t="shared" si="165"/>
        <v>0</v>
      </c>
      <c r="J702" s="40"/>
      <c r="K702" s="41">
        <f t="shared" si="156"/>
        <v>0</v>
      </c>
      <c r="L702" s="41">
        <f t="shared" si="161"/>
        <v>0</v>
      </c>
      <c r="M702" s="50"/>
      <c r="N702" s="51">
        <f>SUMIFS('Shipments data'!G:G,'Shipments data'!E:E,'Supply Planning Data'!D702,'Shipments data'!A:A,'Supply Planning Data'!A702,'Shipments data'!O:O,'Supply Planning Data'!C702,'Shipments data'!F:F,"Shipped")</f>
        <v>0</v>
      </c>
      <c r="O702" s="52">
        <f>SUMIFS('Shipments data'!G:G,'Shipments data'!E:E,'Supply Planning Data'!D702,'Shipments data'!A:A,'Supply Planning Data'!A702,'Shipments data'!O:O,'Supply Planning Data'!C702,'Shipments data'!F:F,"Planned")</f>
        <v>0</v>
      </c>
      <c r="P702" s="51">
        <f>SUMIFS('Shipments data'!G:G,'Shipments data'!E:E,'Supply Planning Data'!D702,'Shipments data'!A:A,'Supply Planning Data'!A702,'Shipments data'!F:F,"Shipped",'Shipments data'!H:H,"&lt;"&amp;'Supply Planning Data'!C717,'Shipments data'!S:S,"&lt;"&amp;'Supply Planning Data'!C717)</f>
        <v>0</v>
      </c>
      <c r="Q702" s="51">
        <f t="shared" si="163"/>
        <v>0</v>
      </c>
      <c r="R702" s="51">
        <f t="shared" si="166"/>
        <v>0</v>
      </c>
      <c r="S702" s="53"/>
      <c r="T702" s="54">
        <f t="shared" si="157"/>
        <v>0</v>
      </c>
      <c r="U702" s="50"/>
      <c r="V702" s="40"/>
      <c r="W702" s="54">
        <f t="shared" si="158"/>
        <v>0</v>
      </c>
      <c r="X702" s="55"/>
      <c r="Y702" s="54">
        <f t="shared" si="167"/>
        <v>0</v>
      </c>
      <c r="Z702" s="53"/>
      <c r="AA702" s="54">
        <f t="shared" si="159"/>
        <v>0</v>
      </c>
      <c r="AB702" s="50"/>
      <c r="AC702" s="40"/>
      <c r="AD702" s="54">
        <f t="shared" si="160"/>
        <v>0</v>
      </c>
      <c r="AE702" s="55"/>
      <c r="AF702" s="79">
        <f t="shared" si="168"/>
        <v>0</v>
      </c>
    </row>
    <row r="703" spans="1:32" hidden="1" x14ac:dyDescent="0.35">
      <c r="A703" s="47" t="str">
        <f>Start!C$9</f>
        <v>Niger (the)</v>
      </c>
      <c r="B703" s="48" t="str">
        <f>VLOOKUP(A703,list!B:C,2,FALSE)</f>
        <v>NER</v>
      </c>
      <c r="C703" s="78">
        <f t="shared" si="162"/>
        <v>45597</v>
      </c>
      <c r="D703" s="36" t="str">
        <f>IF(Start!$B$27="","",Start!$B$27)</f>
        <v/>
      </c>
      <c r="E703" s="36" t="str">
        <f>IFERROR(VLOOKUP(D703,Start!B$15:C$30,2,FALSE),"")</f>
        <v/>
      </c>
      <c r="F703" s="39">
        <f t="shared" si="164"/>
        <v>0</v>
      </c>
      <c r="G703" s="38"/>
      <c r="H703" s="50"/>
      <c r="I703" s="39">
        <f t="shared" si="165"/>
        <v>0</v>
      </c>
      <c r="J703" s="40"/>
      <c r="K703" s="41">
        <f t="shared" si="156"/>
        <v>0</v>
      </c>
      <c r="L703" s="41">
        <f t="shared" si="161"/>
        <v>0</v>
      </c>
      <c r="M703" s="50"/>
      <c r="N703" s="51">
        <f>SUMIFS('Shipments data'!G:G,'Shipments data'!E:E,'Supply Planning Data'!D703,'Shipments data'!A:A,'Supply Planning Data'!A703,'Shipments data'!O:O,'Supply Planning Data'!C703,'Shipments data'!F:F,"Shipped")</f>
        <v>0</v>
      </c>
      <c r="O703" s="52">
        <f>SUMIFS('Shipments data'!G:G,'Shipments data'!E:E,'Supply Planning Data'!D703,'Shipments data'!A:A,'Supply Planning Data'!A703,'Shipments data'!O:O,'Supply Planning Data'!C703,'Shipments data'!F:F,"Planned")</f>
        <v>0</v>
      </c>
      <c r="P703" s="51">
        <f>SUMIFS('Shipments data'!G:G,'Shipments data'!E:E,'Supply Planning Data'!D703,'Shipments data'!A:A,'Supply Planning Data'!A703,'Shipments data'!F:F,"Shipped",'Shipments data'!H:H,"&lt;"&amp;'Supply Planning Data'!C718,'Shipments data'!S:S,"&lt;"&amp;'Supply Planning Data'!C718)</f>
        <v>0</v>
      </c>
      <c r="Q703" s="51">
        <f t="shared" si="163"/>
        <v>0</v>
      </c>
      <c r="R703" s="51">
        <f t="shared" si="166"/>
        <v>0</v>
      </c>
      <c r="S703" s="53"/>
      <c r="T703" s="54">
        <f t="shared" si="157"/>
        <v>0</v>
      </c>
      <c r="U703" s="50"/>
      <c r="V703" s="40"/>
      <c r="W703" s="54">
        <f t="shared" si="158"/>
        <v>0</v>
      </c>
      <c r="X703" s="55"/>
      <c r="Y703" s="54">
        <f t="shared" si="167"/>
        <v>0</v>
      </c>
      <c r="Z703" s="53"/>
      <c r="AA703" s="54">
        <f t="shared" si="159"/>
        <v>0</v>
      </c>
      <c r="AB703" s="50"/>
      <c r="AC703" s="40"/>
      <c r="AD703" s="54">
        <f t="shared" si="160"/>
        <v>0</v>
      </c>
      <c r="AE703" s="55"/>
      <c r="AF703" s="79">
        <f t="shared" si="168"/>
        <v>0</v>
      </c>
    </row>
    <row r="704" spans="1:32" hidden="1" x14ac:dyDescent="0.35">
      <c r="A704" s="47" t="str">
        <f>Start!C$9</f>
        <v>Niger (the)</v>
      </c>
      <c r="B704" s="48" t="str">
        <f>VLOOKUP(A704,list!B:C,2,FALSE)</f>
        <v>NER</v>
      </c>
      <c r="C704" s="78">
        <f t="shared" si="162"/>
        <v>45597</v>
      </c>
      <c r="D704" s="36" t="str">
        <f>IF(Start!$B$28="","",Start!$B$28)</f>
        <v/>
      </c>
      <c r="E704" s="36" t="str">
        <f>IFERROR(VLOOKUP(D704,Start!B$15:C$30,2,FALSE),"")</f>
        <v/>
      </c>
      <c r="F704" s="39">
        <f t="shared" si="164"/>
        <v>0</v>
      </c>
      <c r="G704" s="38"/>
      <c r="H704" s="50"/>
      <c r="I704" s="39">
        <f t="shared" si="165"/>
        <v>0</v>
      </c>
      <c r="J704" s="40"/>
      <c r="K704" s="41">
        <f t="shared" ref="K704:K767" si="169">IFERROR(J704*I704,0)</f>
        <v>0</v>
      </c>
      <c r="L704" s="41">
        <f t="shared" si="161"/>
        <v>0</v>
      </c>
      <c r="M704" s="50"/>
      <c r="N704" s="51">
        <f>SUMIFS('Shipments data'!G:G,'Shipments data'!E:E,'Supply Planning Data'!D704,'Shipments data'!A:A,'Supply Planning Data'!A704,'Shipments data'!O:O,'Supply Planning Data'!C704,'Shipments data'!F:F,"Shipped")</f>
        <v>0</v>
      </c>
      <c r="O704" s="52">
        <f>SUMIFS('Shipments data'!G:G,'Shipments data'!E:E,'Supply Planning Data'!D704,'Shipments data'!A:A,'Supply Planning Data'!A704,'Shipments data'!O:O,'Supply Planning Data'!C704,'Shipments data'!F:F,"Planned")</f>
        <v>0</v>
      </c>
      <c r="P704" s="51">
        <f>SUMIFS('Shipments data'!G:G,'Shipments data'!E:E,'Supply Planning Data'!D704,'Shipments data'!A:A,'Supply Planning Data'!A704,'Shipments data'!F:F,"Shipped",'Shipments data'!H:H,"&lt;"&amp;'Supply Planning Data'!C719,'Shipments data'!S:S,"&lt;"&amp;'Supply Planning Data'!C719)</f>
        <v>0</v>
      </c>
      <c r="Q704" s="51">
        <f t="shared" si="163"/>
        <v>0</v>
      </c>
      <c r="R704" s="51">
        <f t="shared" si="166"/>
        <v>0</v>
      </c>
      <c r="S704" s="53"/>
      <c r="T704" s="54">
        <f t="shared" ref="T704:T767" si="170">Y689</f>
        <v>0</v>
      </c>
      <c r="U704" s="50"/>
      <c r="V704" s="40"/>
      <c r="W704" s="54">
        <f t="shared" ref="W704:W767" si="171">IFERROR(V704*U704,0)+U704</f>
        <v>0</v>
      </c>
      <c r="X704" s="55"/>
      <c r="Y704" s="54">
        <f t="shared" si="167"/>
        <v>0</v>
      </c>
      <c r="Z704" s="53"/>
      <c r="AA704" s="54">
        <f t="shared" ref="AA704:AA767" si="172">AF689</f>
        <v>0</v>
      </c>
      <c r="AB704" s="50"/>
      <c r="AC704" s="40"/>
      <c r="AD704" s="54">
        <f t="shared" ref="AD704:AD767" si="173">IFERROR(AC704*AB704,0)+AB704</f>
        <v>0</v>
      </c>
      <c r="AE704" s="55"/>
      <c r="AF704" s="79">
        <f t="shared" si="168"/>
        <v>0</v>
      </c>
    </row>
    <row r="705" spans="1:32" hidden="1" x14ac:dyDescent="0.35">
      <c r="A705" s="47" t="str">
        <f>Start!C$9</f>
        <v>Niger (the)</v>
      </c>
      <c r="B705" s="48" t="str">
        <f>VLOOKUP(A705,list!B:C,2,FALSE)</f>
        <v>NER</v>
      </c>
      <c r="C705" s="78">
        <f t="shared" si="162"/>
        <v>45597</v>
      </c>
      <c r="D705" s="36" t="str">
        <f>IF(Start!$B$29="","",Start!$B$29)</f>
        <v/>
      </c>
      <c r="E705" s="36" t="str">
        <f>IFERROR(VLOOKUP(D705,Start!B$15:C$30,2,FALSE),"")</f>
        <v/>
      </c>
      <c r="F705" s="39">
        <f t="shared" si="164"/>
        <v>0</v>
      </c>
      <c r="G705" s="38"/>
      <c r="H705" s="50"/>
      <c r="I705" s="39">
        <f t="shared" si="165"/>
        <v>0</v>
      </c>
      <c r="J705" s="40"/>
      <c r="K705" s="41">
        <f t="shared" si="169"/>
        <v>0</v>
      </c>
      <c r="L705" s="41">
        <f t="shared" si="161"/>
        <v>0</v>
      </c>
      <c r="M705" s="50"/>
      <c r="N705" s="51">
        <f>SUMIFS('Shipments data'!G:G,'Shipments data'!E:E,'Supply Planning Data'!D705,'Shipments data'!A:A,'Supply Planning Data'!A705,'Shipments data'!O:O,'Supply Planning Data'!C705,'Shipments data'!F:F,"Shipped")</f>
        <v>0</v>
      </c>
      <c r="O705" s="52">
        <f>SUMIFS('Shipments data'!G:G,'Shipments data'!E:E,'Supply Planning Data'!D705,'Shipments data'!A:A,'Supply Planning Data'!A705,'Shipments data'!O:O,'Supply Planning Data'!C705,'Shipments data'!F:F,"Planned")</f>
        <v>0</v>
      </c>
      <c r="P705" s="51">
        <f>SUMIFS('Shipments data'!G:G,'Shipments data'!E:E,'Supply Planning Data'!D705,'Shipments data'!A:A,'Supply Planning Data'!A705,'Shipments data'!F:F,"Shipped",'Shipments data'!H:H,"&lt;"&amp;'Supply Planning Data'!C720,'Shipments data'!S:S,"&lt;"&amp;'Supply Planning Data'!C720)</f>
        <v>0</v>
      </c>
      <c r="Q705" s="51">
        <f t="shared" si="163"/>
        <v>0</v>
      </c>
      <c r="R705" s="51">
        <f t="shared" si="166"/>
        <v>0</v>
      </c>
      <c r="S705" s="53"/>
      <c r="T705" s="54">
        <f t="shared" si="170"/>
        <v>0</v>
      </c>
      <c r="U705" s="50"/>
      <c r="V705" s="40"/>
      <c r="W705" s="54">
        <f t="shared" si="171"/>
        <v>0</v>
      </c>
      <c r="X705" s="55"/>
      <c r="Y705" s="54">
        <f t="shared" si="167"/>
        <v>0</v>
      </c>
      <c r="Z705" s="53"/>
      <c r="AA705" s="54">
        <f t="shared" si="172"/>
        <v>0</v>
      </c>
      <c r="AB705" s="50"/>
      <c r="AC705" s="40"/>
      <c r="AD705" s="54">
        <f t="shared" si="173"/>
        <v>0</v>
      </c>
      <c r="AE705" s="55"/>
      <c r="AF705" s="79">
        <f t="shared" si="168"/>
        <v>0</v>
      </c>
    </row>
    <row r="706" spans="1:32" hidden="1" x14ac:dyDescent="0.35">
      <c r="A706" s="47" t="str">
        <f>Start!C$9</f>
        <v>Niger (the)</v>
      </c>
      <c r="B706" s="56" t="str">
        <f>VLOOKUP(A706,list!B:C,2,FALSE)</f>
        <v>NER</v>
      </c>
      <c r="C706" s="78">
        <f t="shared" si="162"/>
        <v>45597</v>
      </c>
      <c r="D706" s="36" t="str">
        <f>IF(Start!$B$30="","",Start!$B$30)</f>
        <v/>
      </c>
      <c r="E706" s="36" t="str">
        <f>IFERROR(VLOOKUP(D706,Start!B$15:C$30,2,FALSE),"")</f>
        <v/>
      </c>
      <c r="F706" s="39">
        <f t="shared" si="164"/>
        <v>0</v>
      </c>
      <c r="G706" s="38"/>
      <c r="H706" s="50"/>
      <c r="I706" s="39">
        <f t="shared" si="165"/>
        <v>0</v>
      </c>
      <c r="J706" s="40"/>
      <c r="K706" s="41">
        <f t="shared" si="169"/>
        <v>0</v>
      </c>
      <c r="L706" s="41">
        <f t="shared" si="161"/>
        <v>0</v>
      </c>
      <c r="M706" s="50"/>
      <c r="N706" s="51">
        <f>SUMIFS('Shipments data'!G:G,'Shipments data'!E:E,'Supply Planning Data'!D706,'Shipments data'!A:A,'Supply Planning Data'!A706,'Shipments data'!O:O,'Supply Planning Data'!C706,'Shipments data'!F:F,"Shipped")</f>
        <v>0</v>
      </c>
      <c r="O706" s="52">
        <f>SUMIFS('Shipments data'!G:G,'Shipments data'!E:E,'Supply Planning Data'!D706,'Shipments data'!A:A,'Supply Planning Data'!A706,'Shipments data'!O:O,'Supply Planning Data'!C706,'Shipments data'!F:F,"Planned")</f>
        <v>0</v>
      </c>
      <c r="P706" s="51">
        <f>SUMIFS('Shipments data'!G:G,'Shipments data'!E:E,'Supply Planning Data'!D706,'Shipments data'!A:A,'Supply Planning Data'!A706,'Shipments data'!F:F,"Shipped",'Shipments data'!H:H,"&lt;"&amp;'Supply Planning Data'!C721,'Shipments data'!S:S,"&lt;"&amp;'Supply Planning Data'!C721)</f>
        <v>0</v>
      </c>
      <c r="Q706" s="51">
        <f t="shared" si="163"/>
        <v>0</v>
      </c>
      <c r="R706" s="51">
        <f t="shared" si="166"/>
        <v>0</v>
      </c>
      <c r="S706" s="53"/>
      <c r="T706" s="54">
        <f t="shared" si="170"/>
        <v>0</v>
      </c>
      <c r="U706" s="50"/>
      <c r="V706" s="40"/>
      <c r="W706" s="54">
        <f t="shared" si="171"/>
        <v>0</v>
      </c>
      <c r="X706" s="55"/>
      <c r="Y706" s="54">
        <f t="shared" si="167"/>
        <v>0</v>
      </c>
      <c r="Z706" s="53"/>
      <c r="AA706" s="54">
        <f t="shared" si="172"/>
        <v>0</v>
      </c>
      <c r="AB706" s="50"/>
      <c r="AC706" s="40"/>
      <c r="AD706" s="54">
        <f t="shared" si="173"/>
        <v>0</v>
      </c>
      <c r="AE706" s="55"/>
      <c r="AF706" s="79">
        <f t="shared" si="168"/>
        <v>0</v>
      </c>
    </row>
    <row r="707" spans="1:32" x14ac:dyDescent="0.35">
      <c r="A707" s="58" t="str">
        <f>Start!C$9</f>
        <v>Niger (the)</v>
      </c>
      <c r="B707" s="59" t="str">
        <f>VLOOKUP(A707,list!B:C,2,FALSE)</f>
        <v>NER</v>
      </c>
      <c r="C707" s="60">
        <f t="shared" si="162"/>
        <v>45627</v>
      </c>
      <c r="D707" s="59" t="str">
        <f>IF(Start!$B$16="","",Start!$B$16)</f>
        <v>Pfizer</v>
      </c>
      <c r="E707" s="59" t="str">
        <f>IFERROR(VLOOKUP(D707,Start!B$15:C$30,2,FALSE),"")</f>
        <v>Yes</v>
      </c>
      <c r="F707" s="62">
        <f t="shared" si="164"/>
        <v>0</v>
      </c>
      <c r="G707" s="61">
        <v>881974.85258975031</v>
      </c>
      <c r="H707" s="61">
        <v>29465.599629217701</v>
      </c>
      <c r="I707" s="62">
        <f t="shared" si="165"/>
        <v>911440.45221896796</v>
      </c>
      <c r="J707" s="63"/>
      <c r="K707" s="64">
        <f t="shared" si="169"/>
        <v>0</v>
      </c>
      <c r="L707" s="64">
        <f t="shared" si="161"/>
        <v>911440.45221896796</v>
      </c>
      <c r="M707" s="61"/>
      <c r="N707" s="64">
        <f>SUMIFS('Shipments data'!G:G,'Shipments data'!E:E,'Supply Planning Data'!D707,'Shipments data'!A:A,'Supply Planning Data'!A707,'Shipments data'!O:O,'Supply Planning Data'!C707,'Shipments data'!F:F,"Shipped")</f>
        <v>0</v>
      </c>
      <c r="O707" s="65">
        <f>SUMIFS('Shipments data'!G:G,'Shipments data'!E:E,'Supply Planning Data'!D707,'Shipments data'!A:A,'Supply Planning Data'!A707,'Shipments data'!O:O,'Supply Planning Data'!C707,'Shipments data'!F:F,"Planned")</f>
        <v>0</v>
      </c>
      <c r="P707" s="64">
        <f>SUMIFS('Shipments data'!G:G,'Shipments data'!E:E,'Supply Planning Data'!D707,'Shipments data'!A:A,'Supply Planning Data'!A707,'Shipments data'!F:F,"Shipped",'Shipments data'!H:H,"&lt;"&amp;'Supply Planning Data'!C722,'Shipments data'!S:S,"&lt;"&amp;'Supply Planning Data'!C722)</f>
        <v>0</v>
      </c>
      <c r="Q707" s="64">
        <f t="shared" si="163"/>
        <v>0</v>
      </c>
      <c r="R707" s="64">
        <f t="shared" si="166"/>
        <v>0</v>
      </c>
      <c r="S707" s="66"/>
      <c r="T707" s="62">
        <f t="shared" si="170"/>
        <v>200000</v>
      </c>
      <c r="U707" s="61"/>
      <c r="V707" s="63"/>
      <c r="W707" s="62">
        <f t="shared" si="171"/>
        <v>0</v>
      </c>
      <c r="X707" s="67"/>
      <c r="Y707" s="62">
        <f t="shared" si="167"/>
        <v>200000</v>
      </c>
      <c r="Z707" s="66"/>
      <c r="AA707" s="62">
        <f t="shared" si="172"/>
        <v>200000</v>
      </c>
      <c r="AB707" s="61"/>
      <c r="AC707" s="63"/>
      <c r="AD707" s="62">
        <f t="shared" si="173"/>
        <v>0</v>
      </c>
      <c r="AE707" s="67"/>
      <c r="AF707" s="68">
        <f t="shared" si="168"/>
        <v>200000</v>
      </c>
    </row>
    <row r="708" spans="1:32" x14ac:dyDescent="0.35">
      <c r="A708" s="58" t="str">
        <f>Start!C$9</f>
        <v>Niger (the)</v>
      </c>
      <c r="B708" s="69" t="str">
        <f>VLOOKUP(A708,list!B:C,2,FALSE)</f>
        <v>NER</v>
      </c>
      <c r="C708" s="60">
        <f t="shared" si="162"/>
        <v>45627</v>
      </c>
      <c r="D708" s="69" t="str">
        <f>IF(Start!$B$17="","",Start!$B$17)</f>
        <v>Moderna</v>
      </c>
      <c r="E708" s="69" t="str">
        <f>IFERROR(VLOOKUP(D708,Start!B$15:C$30,2,FALSE),"")</f>
        <v>Yes</v>
      </c>
      <c r="F708" s="62">
        <f t="shared" si="164"/>
        <v>0</v>
      </c>
      <c r="G708" s="61">
        <v>1058369.8231077003</v>
      </c>
      <c r="H708" s="61">
        <v>29497.132665925201</v>
      </c>
      <c r="I708" s="62">
        <f t="shared" si="165"/>
        <v>1087866.9557736255</v>
      </c>
      <c r="J708" s="63"/>
      <c r="K708" s="64">
        <f t="shared" si="169"/>
        <v>0</v>
      </c>
      <c r="L708" s="64">
        <f t="shared" si="161"/>
        <v>1087866.9557736255</v>
      </c>
      <c r="M708" s="71"/>
      <c r="N708" s="70">
        <f>SUMIFS('Shipments data'!G:G,'Shipments data'!E:E,'Supply Planning Data'!D708,'Shipments data'!A:A,'Supply Planning Data'!A708,'Shipments data'!O:O,'Supply Planning Data'!C708,'Shipments data'!F:F,"Shipped")</f>
        <v>0</v>
      </c>
      <c r="O708" s="72">
        <f>SUMIFS('Shipments data'!G:G,'Shipments data'!E:E,'Supply Planning Data'!D708,'Shipments data'!A:A,'Supply Planning Data'!A708,'Shipments data'!O:O,'Supply Planning Data'!C708,'Shipments data'!F:F,"Planned")</f>
        <v>0</v>
      </c>
      <c r="P708" s="70">
        <f>SUMIFS('Shipments data'!G:G,'Shipments data'!E:E,'Supply Planning Data'!D708,'Shipments data'!A:A,'Supply Planning Data'!A708,'Shipments data'!F:F,"Shipped",'Shipments data'!H:H,"&lt;"&amp;'Supply Planning Data'!C723,'Shipments data'!S:S,"&lt;"&amp;'Supply Planning Data'!C723)</f>
        <v>0</v>
      </c>
      <c r="Q708" s="70">
        <f t="shared" si="163"/>
        <v>0</v>
      </c>
      <c r="R708" s="70">
        <f t="shared" si="166"/>
        <v>0</v>
      </c>
      <c r="S708" s="53"/>
      <c r="T708" s="73">
        <f t="shared" si="170"/>
        <v>300000</v>
      </c>
      <c r="U708" s="71"/>
      <c r="V708" s="63"/>
      <c r="W708" s="73">
        <f t="shared" si="171"/>
        <v>0</v>
      </c>
      <c r="X708" s="74"/>
      <c r="Y708" s="73">
        <f t="shared" si="167"/>
        <v>300000</v>
      </c>
      <c r="Z708" s="53"/>
      <c r="AA708" s="73">
        <f t="shared" si="172"/>
        <v>300000</v>
      </c>
      <c r="AB708" s="71"/>
      <c r="AC708" s="63"/>
      <c r="AD708" s="73">
        <f t="shared" si="173"/>
        <v>0</v>
      </c>
      <c r="AE708" s="74"/>
      <c r="AF708" s="75">
        <f t="shared" si="168"/>
        <v>300000</v>
      </c>
    </row>
    <row r="709" spans="1:32" x14ac:dyDescent="0.35">
      <c r="A709" s="58" t="str">
        <f>Start!C$9</f>
        <v>Niger (the)</v>
      </c>
      <c r="B709" s="69" t="str">
        <f>VLOOKUP(A709,list!B:C,2,FALSE)</f>
        <v>NER</v>
      </c>
      <c r="C709" s="60">
        <f t="shared" si="162"/>
        <v>45627</v>
      </c>
      <c r="D709" s="59" t="str">
        <f>IF(Start!$B$18="","",Start!$B$18)</f>
        <v>AstraZeneca</v>
      </c>
      <c r="E709" s="59" t="str">
        <f>IFERROR(VLOOKUP(D709,Start!B$15:C$30,2,FALSE),"")</f>
        <v>Yes</v>
      </c>
      <c r="F709" s="62">
        <f t="shared" si="164"/>
        <v>0</v>
      </c>
      <c r="G709" s="61">
        <v>1234764.7936256507</v>
      </c>
      <c r="H709" s="61">
        <v>29528.665702632599</v>
      </c>
      <c r="I709" s="62">
        <f t="shared" si="165"/>
        <v>1264293.4593282833</v>
      </c>
      <c r="J709" s="63"/>
      <c r="K709" s="64">
        <f t="shared" si="169"/>
        <v>0</v>
      </c>
      <c r="L709" s="64">
        <f t="shared" si="161"/>
        <v>1264293.4593282833</v>
      </c>
      <c r="M709" s="71"/>
      <c r="N709" s="70">
        <f>SUMIFS('Shipments data'!G:G,'Shipments data'!E:E,'Supply Planning Data'!D709,'Shipments data'!A:A,'Supply Planning Data'!A709,'Shipments data'!O:O,'Supply Planning Data'!C709,'Shipments data'!F:F,"Shipped")</f>
        <v>0</v>
      </c>
      <c r="O709" s="72">
        <f>SUMIFS('Shipments data'!G:G,'Shipments data'!E:E,'Supply Planning Data'!D709,'Shipments data'!A:A,'Supply Planning Data'!A709,'Shipments data'!O:O,'Supply Planning Data'!C709,'Shipments data'!F:F,"Planned")</f>
        <v>0</v>
      </c>
      <c r="P709" s="70">
        <f>SUMIFS('Shipments data'!G:G,'Shipments data'!E:E,'Supply Planning Data'!D709,'Shipments data'!A:A,'Supply Planning Data'!A709,'Shipments data'!F:F,"Shipped",'Shipments data'!H:H,"&lt;"&amp;'Supply Planning Data'!C724,'Shipments data'!S:S,"&lt;"&amp;'Supply Planning Data'!C724)</f>
        <v>631600</v>
      </c>
      <c r="Q709" s="70">
        <f t="shared" si="163"/>
        <v>0</v>
      </c>
      <c r="R709" s="70">
        <f t="shared" si="166"/>
        <v>0</v>
      </c>
      <c r="S709" s="53"/>
      <c r="T709" s="73">
        <f t="shared" si="170"/>
        <v>400000</v>
      </c>
      <c r="U709" s="71"/>
      <c r="V709" s="63"/>
      <c r="W709" s="73">
        <f t="shared" si="171"/>
        <v>0</v>
      </c>
      <c r="X709" s="74"/>
      <c r="Y709" s="73">
        <f t="shared" si="167"/>
        <v>400000</v>
      </c>
      <c r="Z709" s="53"/>
      <c r="AA709" s="73">
        <f t="shared" si="172"/>
        <v>400000</v>
      </c>
      <c r="AB709" s="71"/>
      <c r="AC709" s="63"/>
      <c r="AD709" s="73">
        <f t="shared" si="173"/>
        <v>0</v>
      </c>
      <c r="AE709" s="74"/>
      <c r="AF709" s="75">
        <f t="shared" si="168"/>
        <v>400000</v>
      </c>
    </row>
    <row r="710" spans="1:32" x14ac:dyDescent="0.35">
      <c r="A710" s="58" t="str">
        <f>Start!C$9</f>
        <v>Niger (the)</v>
      </c>
      <c r="B710" s="69" t="str">
        <f>VLOOKUP(A710,list!B:C,2,FALSE)</f>
        <v>NER</v>
      </c>
      <c r="C710" s="60">
        <f t="shared" si="162"/>
        <v>45627</v>
      </c>
      <c r="D710" s="69" t="str">
        <f>IF(Start!$B$19="","",Start!$B$19)</f>
        <v>J&amp;J</v>
      </c>
      <c r="E710" s="69" t="str">
        <f>IFERROR(VLOOKUP(D710,Start!B$15:C$30,2,FALSE),"")</f>
        <v>Yes</v>
      </c>
      <c r="F710" s="62">
        <f t="shared" si="164"/>
        <v>0</v>
      </c>
      <c r="G710" s="61">
        <v>1234764.7936256507</v>
      </c>
      <c r="H710" s="61">
        <v>29560.1987393401</v>
      </c>
      <c r="I710" s="62">
        <f t="shared" si="165"/>
        <v>1264324.9923649908</v>
      </c>
      <c r="J710" s="63"/>
      <c r="K710" s="64">
        <f t="shared" si="169"/>
        <v>0</v>
      </c>
      <c r="L710" s="64">
        <f t="shared" si="161"/>
        <v>1264324.9923649908</v>
      </c>
      <c r="M710" s="71"/>
      <c r="N710" s="70">
        <f>SUMIFS('Shipments data'!G:G,'Shipments data'!E:E,'Supply Planning Data'!D710,'Shipments data'!A:A,'Supply Planning Data'!A710,'Shipments data'!O:O,'Supply Planning Data'!C710,'Shipments data'!F:F,"Shipped")</f>
        <v>0</v>
      </c>
      <c r="O710" s="72">
        <f>SUMIFS('Shipments data'!G:G,'Shipments data'!E:E,'Supply Planning Data'!D710,'Shipments data'!A:A,'Supply Planning Data'!A710,'Shipments data'!O:O,'Supply Planning Data'!C710,'Shipments data'!F:F,"Planned")</f>
        <v>0</v>
      </c>
      <c r="P710" s="70">
        <f>SUMIFS('Shipments data'!G:G,'Shipments data'!E:E,'Supply Planning Data'!D710,'Shipments data'!A:A,'Supply Planning Data'!A710,'Shipments data'!F:F,"Shipped",'Shipments data'!H:H,"&lt;"&amp;'Supply Planning Data'!C725,'Shipments data'!S:S,"&lt;"&amp;'Supply Planning Data'!C725)</f>
        <v>302400</v>
      </c>
      <c r="Q710" s="70">
        <f t="shared" si="163"/>
        <v>0</v>
      </c>
      <c r="R710" s="70">
        <f t="shared" si="166"/>
        <v>0</v>
      </c>
      <c r="S710" s="53"/>
      <c r="T710" s="73">
        <f t="shared" si="170"/>
        <v>400000</v>
      </c>
      <c r="U710" s="71"/>
      <c r="V710" s="63"/>
      <c r="W710" s="73">
        <f t="shared" si="171"/>
        <v>0</v>
      </c>
      <c r="X710" s="74"/>
      <c r="Y710" s="73">
        <f t="shared" si="167"/>
        <v>400000</v>
      </c>
      <c r="Z710" s="53"/>
      <c r="AA710" s="73">
        <f t="shared" si="172"/>
        <v>400000</v>
      </c>
      <c r="AB710" s="71"/>
      <c r="AC710" s="63"/>
      <c r="AD710" s="73">
        <f t="shared" si="173"/>
        <v>0</v>
      </c>
      <c r="AE710" s="74"/>
      <c r="AF710" s="75">
        <f t="shared" si="168"/>
        <v>400000</v>
      </c>
    </row>
    <row r="711" spans="1:32" x14ac:dyDescent="0.35">
      <c r="A711" s="58" t="str">
        <f>Start!C$9</f>
        <v>Niger (the)</v>
      </c>
      <c r="B711" s="69" t="str">
        <f>VLOOKUP(A711,list!B:C,2,FALSE)</f>
        <v>NER</v>
      </c>
      <c r="C711" s="60">
        <f t="shared" si="162"/>
        <v>45627</v>
      </c>
      <c r="D711" s="59" t="str">
        <f>IF(Start!$B$20="","",Start!$B$20)</f>
        <v>Sinopharm</v>
      </c>
      <c r="E711" s="59" t="str">
        <f>IFERROR(VLOOKUP(D711,Start!B$15:C$30,2,FALSE),"")</f>
        <v>Yes</v>
      </c>
      <c r="F711" s="62">
        <f t="shared" si="164"/>
        <v>0</v>
      </c>
      <c r="G711" s="61">
        <v>1234764.7936256507</v>
      </c>
      <c r="H711" s="61">
        <v>29591.731776047502</v>
      </c>
      <c r="I711" s="62">
        <f t="shared" si="165"/>
        <v>1264356.5254016982</v>
      </c>
      <c r="J711" s="63"/>
      <c r="K711" s="64">
        <f t="shared" si="169"/>
        <v>0</v>
      </c>
      <c r="L711" s="64">
        <f t="shared" si="161"/>
        <v>1264356.5254016982</v>
      </c>
      <c r="M711" s="71"/>
      <c r="N711" s="70">
        <f>SUMIFS('Shipments data'!G:G,'Shipments data'!E:E,'Supply Planning Data'!D711,'Shipments data'!A:A,'Supply Planning Data'!A711,'Shipments data'!O:O,'Supply Planning Data'!C711,'Shipments data'!F:F,"Shipped")</f>
        <v>0</v>
      </c>
      <c r="O711" s="72">
        <f>SUMIFS('Shipments data'!G:G,'Shipments data'!E:E,'Supply Planning Data'!D711,'Shipments data'!A:A,'Supply Planning Data'!A711,'Shipments data'!O:O,'Supply Planning Data'!C711,'Shipments data'!F:F,"Planned")</f>
        <v>0</v>
      </c>
      <c r="P711" s="70">
        <f>SUMIFS('Shipments data'!G:G,'Shipments data'!E:E,'Supply Planning Data'!D711,'Shipments data'!A:A,'Supply Planning Data'!A711,'Shipments data'!F:F,"Shipped",'Shipments data'!H:H,"&lt;"&amp;'Supply Planning Data'!C726,'Shipments data'!S:S,"&lt;"&amp;'Supply Planning Data'!C726)</f>
        <v>512402</v>
      </c>
      <c r="Q711" s="70">
        <f t="shared" si="163"/>
        <v>0</v>
      </c>
      <c r="R711" s="70">
        <f t="shared" si="166"/>
        <v>0</v>
      </c>
      <c r="S711" s="53"/>
      <c r="T711" s="73">
        <f t="shared" si="170"/>
        <v>400000</v>
      </c>
      <c r="U711" s="71"/>
      <c r="V711" s="63"/>
      <c r="W711" s="73">
        <f t="shared" si="171"/>
        <v>0</v>
      </c>
      <c r="X711" s="74"/>
      <c r="Y711" s="73">
        <f t="shared" si="167"/>
        <v>400000</v>
      </c>
      <c r="Z711" s="53"/>
      <c r="AA711" s="73">
        <f t="shared" si="172"/>
        <v>400000</v>
      </c>
      <c r="AB711" s="71"/>
      <c r="AC711" s="63"/>
      <c r="AD711" s="73">
        <f t="shared" si="173"/>
        <v>0</v>
      </c>
      <c r="AE711" s="74"/>
      <c r="AF711" s="75">
        <f t="shared" si="168"/>
        <v>400000</v>
      </c>
    </row>
    <row r="712" spans="1:32" x14ac:dyDescent="0.35">
      <c r="A712" s="58" t="str">
        <f>Start!C$9</f>
        <v>Niger (the)</v>
      </c>
      <c r="B712" s="69" t="str">
        <f>VLOOKUP(A712,list!B:C,2,FALSE)</f>
        <v>NER</v>
      </c>
      <c r="C712" s="60">
        <f t="shared" si="162"/>
        <v>45627</v>
      </c>
      <c r="D712" s="69" t="str">
        <f>IF(Start!$B$21="","",Start!$B$21)</f>
        <v>Sinovac</v>
      </c>
      <c r="E712" s="69" t="str">
        <f>IFERROR(VLOOKUP(D712,Start!B$15:C$30,2,FALSE),"")</f>
        <v>Yes</v>
      </c>
      <c r="F712" s="62">
        <f t="shared" si="164"/>
        <v>0</v>
      </c>
      <c r="G712" s="61">
        <v>1234764.7936256507</v>
      </c>
      <c r="H712" s="61">
        <v>29623.264812754998</v>
      </c>
      <c r="I712" s="62">
        <f t="shared" si="165"/>
        <v>1264388.0584384056</v>
      </c>
      <c r="J712" s="63"/>
      <c r="K712" s="64">
        <f t="shared" si="169"/>
        <v>0</v>
      </c>
      <c r="L712" s="64">
        <f t="shared" si="161"/>
        <v>1264388.0584384056</v>
      </c>
      <c r="M712" s="71"/>
      <c r="N712" s="70">
        <f>SUMIFS('Shipments data'!G:G,'Shipments data'!E:E,'Supply Planning Data'!D712,'Shipments data'!A:A,'Supply Planning Data'!A712,'Shipments data'!O:O,'Supply Planning Data'!C712,'Shipments data'!F:F,"Shipped")</f>
        <v>0</v>
      </c>
      <c r="O712" s="72">
        <f>SUMIFS('Shipments data'!G:G,'Shipments data'!E:E,'Supply Planning Data'!D712,'Shipments data'!A:A,'Supply Planning Data'!A712,'Shipments data'!O:O,'Supply Planning Data'!C712,'Shipments data'!F:F,"Planned")</f>
        <v>0</v>
      </c>
      <c r="P712" s="70">
        <f>SUMIFS('Shipments data'!G:G,'Shipments data'!E:E,'Supply Planning Data'!D712,'Shipments data'!A:A,'Supply Planning Data'!A712,'Shipments data'!F:F,"Shipped",'Shipments data'!H:H,"&lt;"&amp;'Supply Planning Data'!C727,'Shipments data'!S:S,"&lt;"&amp;'Supply Planning Data'!C727)</f>
        <v>0</v>
      </c>
      <c r="Q712" s="70">
        <f t="shared" si="163"/>
        <v>0</v>
      </c>
      <c r="R712" s="70">
        <f t="shared" si="166"/>
        <v>0</v>
      </c>
      <c r="S712" s="53"/>
      <c r="T712" s="73">
        <f t="shared" si="170"/>
        <v>400000</v>
      </c>
      <c r="U712" s="71"/>
      <c r="V712" s="63"/>
      <c r="W712" s="73">
        <f t="shared" si="171"/>
        <v>0</v>
      </c>
      <c r="X712" s="74"/>
      <c r="Y712" s="73">
        <f t="shared" si="167"/>
        <v>400000</v>
      </c>
      <c r="Z712" s="53"/>
      <c r="AA712" s="73">
        <f t="shared" si="172"/>
        <v>400000</v>
      </c>
      <c r="AB712" s="71"/>
      <c r="AC712" s="63"/>
      <c r="AD712" s="73">
        <f t="shared" si="173"/>
        <v>0</v>
      </c>
      <c r="AE712" s="74"/>
      <c r="AF712" s="75">
        <f t="shared" si="168"/>
        <v>400000</v>
      </c>
    </row>
    <row r="713" spans="1:32" x14ac:dyDescent="0.35">
      <c r="A713" s="58" t="str">
        <f>Start!C$9</f>
        <v>Niger (the)</v>
      </c>
      <c r="B713" s="69" t="str">
        <f>VLOOKUP(A713,list!B:C,2,FALSE)</f>
        <v>NER</v>
      </c>
      <c r="C713" s="60">
        <f t="shared" si="162"/>
        <v>45627</v>
      </c>
      <c r="D713" s="59" t="str">
        <f>IF(Start!$B$22="","",Start!$B$22)</f>
        <v>Sputnik V</v>
      </c>
      <c r="E713" s="59" t="str">
        <f>IFERROR(VLOOKUP(D713,Start!B$15:C$30,2,FALSE),"")</f>
        <v>Yes</v>
      </c>
      <c r="F713" s="62">
        <f t="shared" si="164"/>
        <v>0</v>
      </c>
      <c r="G713" s="61">
        <v>1234764.7936256507</v>
      </c>
      <c r="H713" s="61">
        <v>29654.797849462499</v>
      </c>
      <c r="I713" s="62">
        <f t="shared" si="165"/>
        <v>1264419.5914751133</v>
      </c>
      <c r="J713" s="63"/>
      <c r="K713" s="64">
        <f t="shared" si="169"/>
        <v>0</v>
      </c>
      <c r="L713" s="64">
        <f t="shared" si="161"/>
        <v>1264419.5914751133</v>
      </c>
      <c r="M713" s="71"/>
      <c r="N713" s="70">
        <f>SUMIFS('Shipments data'!G:G,'Shipments data'!E:E,'Supply Planning Data'!D713,'Shipments data'!A:A,'Supply Planning Data'!A713,'Shipments data'!O:O,'Supply Planning Data'!C713,'Shipments data'!F:F,"Shipped")</f>
        <v>0</v>
      </c>
      <c r="O713" s="72">
        <f>SUMIFS('Shipments data'!G:G,'Shipments data'!E:E,'Supply Planning Data'!D713,'Shipments data'!A:A,'Supply Planning Data'!A713,'Shipments data'!O:O,'Supply Planning Data'!C713,'Shipments data'!F:F,"Planned")</f>
        <v>0</v>
      </c>
      <c r="P713" s="70">
        <f>SUMIFS('Shipments data'!G:G,'Shipments data'!E:E,'Supply Planning Data'!D713,'Shipments data'!A:A,'Supply Planning Data'!A713,'Shipments data'!F:F,"Shipped",'Shipments data'!H:H,"&lt;"&amp;'Supply Planning Data'!C728,'Shipments data'!S:S,"&lt;"&amp;'Supply Planning Data'!C728)</f>
        <v>0</v>
      </c>
      <c r="Q713" s="70">
        <f t="shared" si="163"/>
        <v>0</v>
      </c>
      <c r="R713" s="70">
        <f t="shared" si="166"/>
        <v>0</v>
      </c>
      <c r="S713" s="53"/>
      <c r="T713" s="73">
        <f t="shared" si="170"/>
        <v>400000</v>
      </c>
      <c r="U713" s="71"/>
      <c r="V713" s="63"/>
      <c r="W713" s="73">
        <f t="shared" si="171"/>
        <v>0</v>
      </c>
      <c r="X713" s="74"/>
      <c r="Y713" s="73">
        <f t="shared" si="167"/>
        <v>400000</v>
      </c>
      <c r="Z713" s="53"/>
      <c r="AA713" s="73">
        <f t="shared" si="172"/>
        <v>400000</v>
      </c>
      <c r="AB713" s="71"/>
      <c r="AC713" s="63"/>
      <c r="AD713" s="73">
        <f t="shared" si="173"/>
        <v>0</v>
      </c>
      <c r="AE713" s="74"/>
      <c r="AF713" s="75">
        <f t="shared" si="168"/>
        <v>400000</v>
      </c>
    </row>
    <row r="714" spans="1:32" x14ac:dyDescent="0.35">
      <c r="A714" s="58" t="str">
        <f>Start!C$9</f>
        <v>Niger (the)</v>
      </c>
      <c r="B714" s="69" t="str">
        <f>VLOOKUP(A714,list!B:C,2,FALSE)</f>
        <v>NER</v>
      </c>
      <c r="C714" s="60">
        <f t="shared" si="162"/>
        <v>45627</v>
      </c>
      <c r="D714" s="69" t="str">
        <f>IF(Start!$B$23="","",Start!$B$23)</f>
        <v>Sputnik Light</v>
      </c>
      <c r="E714" s="69" t="str">
        <f>IFERROR(VLOOKUP(D714,Start!B$15:C$30,2,FALSE),"")</f>
        <v>Yes</v>
      </c>
      <c r="F714" s="62">
        <f t="shared" si="164"/>
        <v>0</v>
      </c>
      <c r="G714" s="61">
        <v>1234764.7936256507</v>
      </c>
      <c r="H714" s="61">
        <v>29686.330886169901</v>
      </c>
      <c r="I714" s="62">
        <f t="shared" si="165"/>
        <v>1264451.1245118205</v>
      </c>
      <c r="J714" s="63"/>
      <c r="K714" s="64">
        <f t="shared" si="169"/>
        <v>0</v>
      </c>
      <c r="L714" s="64">
        <f t="shared" si="161"/>
        <v>1264451.1245118205</v>
      </c>
      <c r="M714" s="71"/>
      <c r="N714" s="70">
        <f>SUMIFS('Shipments data'!G:G,'Shipments data'!E:E,'Supply Planning Data'!D714,'Shipments data'!A:A,'Supply Planning Data'!A714,'Shipments data'!O:O,'Supply Planning Data'!C714,'Shipments data'!F:F,"Shipped")</f>
        <v>0</v>
      </c>
      <c r="O714" s="72">
        <f>SUMIFS('Shipments data'!G:G,'Shipments data'!E:E,'Supply Planning Data'!D714,'Shipments data'!A:A,'Supply Planning Data'!A714,'Shipments data'!O:O,'Supply Planning Data'!C714,'Shipments data'!F:F,"Planned")</f>
        <v>0</v>
      </c>
      <c r="P714" s="70">
        <f>SUMIFS('Shipments data'!G:G,'Shipments data'!E:E,'Supply Planning Data'!D714,'Shipments data'!A:A,'Supply Planning Data'!A714,'Shipments data'!F:F,"Shipped",'Shipments data'!H:H,"&lt;"&amp;'Supply Planning Data'!C729,'Shipments data'!S:S,"&lt;"&amp;'Supply Planning Data'!C729)</f>
        <v>0</v>
      </c>
      <c r="Q714" s="70">
        <f t="shared" si="163"/>
        <v>0</v>
      </c>
      <c r="R714" s="70">
        <f t="shared" si="166"/>
        <v>0</v>
      </c>
      <c r="S714" s="53"/>
      <c r="T714" s="73">
        <f t="shared" si="170"/>
        <v>400000</v>
      </c>
      <c r="U714" s="71"/>
      <c r="V714" s="63"/>
      <c r="W714" s="73">
        <f t="shared" si="171"/>
        <v>0</v>
      </c>
      <c r="X714" s="74"/>
      <c r="Y714" s="73">
        <f t="shared" si="167"/>
        <v>400000</v>
      </c>
      <c r="Z714" s="53"/>
      <c r="AA714" s="73">
        <f t="shared" si="172"/>
        <v>400000</v>
      </c>
      <c r="AB714" s="71"/>
      <c r="AC714" s="63"/>
      <c r="AD714" s="73">
        <f t="shared" si="173"/>
        <v>0</v>
      </c>
      <c r="AE714" s="74"/>
      <c r="AF714" s="75">
        <f t="shared" si="168"/>
        <v>400000</v>
      </c>
    </row>
    <row r="715" spans="1:32" hidden="1" x14ac:dyDescent="0.35">
      <c r="A715" s="58" t="str">
        <f>Start!C$9</f>
        <v>Niger (the)</v>
      </c>
      <c r="B715" s="69" t="str">
        <f>VLOOKUP(A715,list!B:C,2,FALSE)</f>
        <v>NER</v>
      </c>
      <c r="C715" s="60">
        <f t="shared" si="162"/>
        <v>45627</v>
      </c>
      <c r="D715" s="59" t="str">
        <f>IF(Start!$B$24="","",Start!$B$24)</f>
        <v/>
      </c>
      <c r="E715" s="59" t="str">
        <f>IFERROR(VLOOKUP(D715,Start!B$15:C$30,2,FALSE),"")</f>
        <v/>
      </c>
      <c r="F715" s="62">
        <f t="shared" si="164"/>
        <v>0</v>
      </c>
      <c r="G715" s="61"/>
      <c r="H715" s="61"/>
      <c r="I715" s="62">
        <f t="shared" si="165"/>
        <v>0</v>
      </c>
      <c r="J715" s="63"/>
      <c r="K715" s="64">
        <f t="shared" si="169"/>
        <v>0</v>
      </c>
      <c r="L715" s="64">
        <f t="shared" si="161"/>
        <v>0</v>
      </c>
      <c r="M715" s="71"/>
      <c r="N715" s="70">
        <f>SUMIFS('Shipments data'!G:G,'Shipments data'!E:E,'Supply Planning Data'!D715,'Shipments data'!A:A,'Supply Planning Data'!A715,'Shipments data'!O:O,'Supply Planning Data'!C715,'Shipments data'!F:F,"Shipped")</f>
        <v>0</v>
      </c>
      <c r="O715" s="72">
        <f>SUMIFS('Shipments data'!G:G,'Shipments data'!E:E,'Supply Planning Data'!D715,'Shipments data'!A:A,'Supply Planning Data'!A715,'Shipments data'!O:O,'Supply Planning Data'!C715,'Shipments data'!F:F,"Planned")</f>
        <v>0</v>
      </c>
      <c r="P715" s="70">
        <f>SUMIFS('Shipments data'!G:G,'Shipments data'!E:E,'Supply Planning Data'!D715,'Shipments data'!A:A,'Supply Planning Data'!A715,'Shipments data'!F:F,"Shipped",'Shipments data'!H:H,"&lt;"&amp;'Supply Planning Data'!C730,'Shipments data'!S:S,"&lt;"&amp;'Supply Planning Data'!C730)</f>
        <v>0</v>
      </c>
      <c r="Q715" s="70">
        <f t="shared" si="163"/>
        <v>0</v>
      </c>
      <c r="R715" s="70">
        <f t="shared" si="166"/>
        <v>0</v>
      </c>
      <c r="S715" s="53"/>
      <c r="T715" s="73">
        <f t="shared" si="170"/>
        <v>0</v>
      </c>
      <c r="U715" s="71"/>
      <c r="V715" s="63"/>
      <c r="W715" s="73">
        <f t="shared" si="171"/>
        <v>0</v>
      </c>
      <c r="X715" s="74"/>
      <c r="Y715" s="73">
        <f t="shared" si="167"/>
        <v>0</v>
      </c>
      <c r="Z715" s="53"/>
      <c r="AA715" s="73">
        <f t="shared" si="172"/>
        <v>0</v>
      </c>
      <c r="AB715" s="71"/>
      <c r="AC715" s="63"/>
      <c r="AD715" s="73">
        <f t="shared" si="173"/>
        <v>0</v>
      </c>
      <c r="AE715" s="74"/>
      <c r="AF715" s="75">
        <f t="shared" si="168"/>
        <v>0</v>
      </c>
    </row>
    <row r="716" spans="1:32" hidden="1" x14ac:dyDescent="0.35">
      <c r="A716" s="58" t="str">
        <f>Start!C$9</f>
        <v>Niger (the)</v>
      </c>
      <c r="B716" s="69" t="str">
        <f>VLOOKUP(A716,list!B:C,2,FALSE)</f>
        <v>NER</v>
      </c>
      <c r="C716" s="60">
        <f t="shared" si="162"/>
        <v>45627</v>
      </c>
      <c r="D716" s="69" t="str">
        <f>IF(Start!$B$25="","",Start!$B$25)</f>
        <v/>
      </c>
      <c r="E716" s="69" t="str">
        <f>IFERROR(VLOOKUP(D716,Start!B$15:C$30,2,FALSE),"")</f>
        <v/>
      </c>
      <c r="F716" s="62">
        <f t="shared" si="164"/>
        <v>0</v>
      </c>
      <c r="G716" s="61"/>
      <c r="H716" s="61"/>
      <c r="I716" s="62">
        <f t="shared" si="165"/>
        <v>0</v>
      </c>
      <c r="J716" s="63"/>
      <c r="K716" s="64">
        <f t="shared" si="169"/>
        <v>0</v>
      </c>
      <c r="L716" s="64">
        <f t="shared" si="161"/>
        <v>0</v>
      </c>
      <c r="M716" s="71"/>
      <c r="N716" s="70">
        <f>SUMIFS('Shipments data'!G:G,'Shipments data'!E:E,'Supply Planning Data'!D716,'Shipments data'!A:A,'Supply Planning Data'!A716,'Shipments data'!O:O,'Supply Planning Data'!C716,'Shipments data'!F:F,"Shipped")</f>
        <v>0</v>
      </c>
      <c r="O716" s="72">
        <f>SUMIFS('Shipments data'!G:G,'Shipments data'!E:E,'Supply Planning Data'!D716,'Shipments data'!A:A,'Supply Planning Data'!A716,'Shipments data'!O:O,'Supply Planning Data'!C716,'Shipments data'!F:F,"Planned")</f>
        <v>0</v>
      </c>
      <c r="P716" s="70">
        <f>SUMIFS('Shipments data'!G:G,'Shipments data'!E:E,'Supply Planning Data'!D716,'Shipments data'!A:A,'Supply Planning Data'!A716,'Shipments data'!F:F,"Shipped",'Shipments data'!H:H,"&lt;"&amp;'Supply Planning Data'!C731,'Shipments data'!S:S,"&lt;"&amp;'Supply Planning Data'!C731)</f>
        <v>0</v>
      </c>
      <c r="Q716" s="70">
        <f t="shared" si="163"/>
        <v>0</v>
      </c>
      <c r="R716" s="70">
        <f t="shared" si="166"/>
        <v>0</v>
      </c>
      <c r="S716" s="53"/>
      <c r="T716" s="73">
        <f t="shared" si="170"/>
        <v>0</v>
      </c>
      <c r="U716" s="71"/>
      <c r="V716" s="63"/>
      <c r="W716" s="73">
        <f t="shared" si="171"/>
        <v>0</v>
      </c>
      <c r="X716" s="74"/>
      <c r="Y716" s="73">
        <f t="shared" si="167"/>
        <v>0</v>
      </c>
      <c r="Z716" s="53"/>
      <c r="AA716" s="73">
        <f t="shared" si="172"/>
        <v>0</v>
      </c>
      <c r="AB716" s="71"/>
      <c r="AC716" s="63"/>
      <c r="AD716" s="73">
        <f t="shared" si="173"/>
        <v>0</v>
      </c>
      <c r="AE716" s="74"/>
      <c r="AF716" s="75">
        <f t="shared" si="168"/>
        <v>0</v>
      </c>
    </row>
    <row r="717" spans="1:32" hidden="1" x14ac:dyDescent="0.35">
      <c r="A717" s="58" t="str">
        <f>Start!C$9</f>
        <v>Niger (the)</v>
      </c>
      <c r="B717" s="69" t="str">
        <f>VLOOKUP(A717,list!B:C,2,FALSE)</f>
        <v>NER</v>
      </c>
      <c r="C717" s="60">
        <f t="shared" si="162"/>
        <v>45627</v>
      </c>
      <c r="D717" s="59" t="str">
        <f>IF(Start!$B$26="","",Start!$B$26)</f>
        <v/>
      </c>
      <c r="E717" s="59" t="str">
        <f>IFERROR(VLOOKUP(D717,Start!B$15:C$30,2,FALSE),"")</f>
        <v/>
      </c>
      <c r="F717" s="62">
        <f t="shared" si="164"/>
        <v>0</v>
      </c>
      <c r="G717" s="61"/>
      <c r="H717" s="61"/>
      <c r="I717" s="62">
        <f t="shared" si="165"/>
        <v>0</v>
      </c>
      <c r="J717" s="63"/>
      <c r="K717" s="64">
        <f t="shared" si="169"/>
        <v>0</v>
      </c>
      <c r="L717" s="64">
        <f t="shared" si="161"/>
        <v>0</v>
      </c>
      <c r="M717" s="71"/>
      <c r="N717" s="70">
        <f>SUMIFS('Shipments data'!G:G,'Shipments data'!E:E,'Supply Planning Data'!D717,'Shipments data'!A:A,'Supply Planning Data'!A717,'Shipments data'!O:O,'Supply Planning Data'!C717,'Shipments data'!F:F,"Shipped")</f>
        <v>0</v>
      </c>
      <c r="O717" s="72">
        <f>SUMIFS('Shipments data'!G:G,'Shipments data'!E:E,'Supply Planning Data'!D717,'Shipments data'!A:A,'Supply Planning Data'!A717,'Shipments data'!O:O,'Supply Planning Data'!C717,'Shipments data'!F:F,"Planned")</f>
        <v>0</v>
      </c>
      <c r="P717" s="70">
        <f>SUMIFS('Shipments data'!G:G,'Shipments data'!E:E,'Supply Planning Data'!D717,'Shipments data'!A:A,'Supply Planning Data'!A717,'Shipments data'!F:F,"Shipped",'Shipments data'!H:H,"&lt;"&amp;'Supply Planning Data'!C732,'Shipments data'!S:S,"&lt;"&amp;'Supply Planning Data'!C732)</f>
        <v>0</v>
      </c>
      <c r="Q717" s="70">
        <f t="shared" si="163"/>
        <v>0</v>
      </c>
      <c r="R717" s="70">
        <f t="shared" si="166"/>
        <v>0</v>
      </c>
      <c r="S717" s="53"/>
      <c r="T717" s="73">
        <f t="shared" si="170"/>
        <v>0</v>
      </c>
      <c r="U717" s="71"/>
      <c r="V717" s="63"/>
      <c r="W717" s="73">
        <f t="shared" si="171"/>
        <v>0</v>
      </c>
      <c r="X717" s="74"/>
      <c r="Y717" s="73">
        <f t="shared" si="167"/>
        <v>0</v>
      </c>
      <c r="Z717" s="53"/>
      <c r="AA717" s="73">
        <f t="shared" si="172"/>
        <v>0</v>
      </c>
      <c r="AB717" s="71"/>
      <c r="AC717" s="63"/>
      <c r="AD717" s="73">
        <f t="shared" si="173"/>
        <v>0</v>
      </c>
      <c r="AE717" s="74"/>
      <c r="AF717" s="75">
        <f t="shared" si="168"/>
        <v>0</v>
      </c>
    </row>
    <row r="718" spans="1:32" hidden="1" x14ac:dyDescent="0.35">
      <c r="A718" s="58" t="str">
        <f>Start!C$9</f>
        <v>Niger (the)</v>
      </c>
      <c r="B718" s="69" t="str">
        <f>VLOOKUP(A718,list!B:C,2,FALSE)</f>
        <v>NER</v>
      </c>
      <c r="C718" s="60">
        <f t="shared" si="162"/>
        <v>45627</v>
      </c>
      <c r="D718" s="69" t="str">
        <f>IF(Start!$B$27="","",Start!$B$27)</f>
        <v/>
      </c>
      <c r="E718" s="69" t="str">
        <f>IFERROR(VLOOKUP(D718,Start!B$15:C$30,2,FALSE),"")</f>
        <v/>
      </c>
      <c r="F718" s="62">
        <f t="shared" si="164"/>
        <v>0</v>
      </c>
      <c r="G718" s="61"/>
      <c r="H718" s="61"/>
      <c r="I718" s="62">
        <f t="shared" si="165"/>
        <v>0</v>
      </c>
      <c r="J718" s="63"/>
      <c r="K718" s="64">
        <f t="shared" si="169"/>
        <v>0</v>
      </c>
      <c r="L718" s="64">
        <f t="shared" si="161"/>
        <v>0</v>
      </c>
      <c r="M718" s="71"/>
      <c r="N718" s="70">
        <f>SUMIFS('Shipments data'!G:G,'Shipments data'!E:E,'Supply Planning Data'!D718,'Shipments data'!A:A,'Supply Planning Data'!A718,'Shipments data'!O:O,'Supply Planning Data'!C718,'Shipments data'!F:F,"Shipped")</f>
        <v>0</v>
      </c>
      <c r="O718" s="72">
        <f>SUMIFS('Shipments data'!G:G,'Shipments data'!E:E,'Supply Planning Data'!D718,'Shipments data'!A:A,'Supply Planning Data'!A718,'Shipments data'!O:O,'Supply Planning Data'!C718,'Shipments data'!F:F,"Planned")</f>
        <v>0</v>
      </c>
      <c r="P718" s="70">
        <f>SUMIFS('Shipments data'!G:G,'Shipments data'!E:E,'Supply Planning Data'!D718,'Shipments data'!A:A,'Supply Planning Data'!A718,'Shipments data'!F:F,"Shipped",'Shipments data'!H:H,"&lt;"&amp;'Supply Planning Data'!C733,'Shipments data'!S:S,"&lt;"&amp;'Supply Planning Data'!C733)</f>
        <v>0</v>
      </c>
      <c r="Q718" s="70">
        <f t="shared" si="163"/>
        <v>0</v>
      </c>
      <c r="R718" s="70">
        <f t="shared" si="166"/>
        <v>0</v>
      </c>
      <c r="S718" s="53"/>
      <c r="T718" s="73">
        <f t="shared" si="170"/>
        <v>0</v>
      </c>
      <c r="U718" s="71"/>
      <c r="V718" s="63"/>
      <c r="W718" s="73">
        <f t="shared" si="171"/>
        <v>0</v>
      </c>
      <c r="X718" s="74"/>
      <c r="Y718" s="73">
        <f t="shared" si="167"/>
        <v>0</v>
      </c>
      <c r="Z718" s="53"/>
      <c r="AA718" s="73">
        <f t="shared" si="172"/>
        <v>0</v>
      </c>
      <c r="AB718" s="71"/>
      <c r="AC718" s="63"/>
      <c r="AD718" s="73">
        <f t="shared" si="173"/>
        <v>0</v>
      </c>
      <c r="AE718" s="74"/>
      <c r="AF718" s="75">
        <f t="shared" si="168"/>
        <v>0</v>
      </c>
    </row>
    <row r="719" spans="1:32" hidden="1" x14ac:dyDescent="0.35">
      <c r="A719" s="58" t="str">
        <f>Start!C$9</f>
        <v>Niger (the)</v>
      </c>
      <c r="B719" s="69" t="str">
        <f>VLOOKUP(A719,list!B:C,2,FALSE)</f>
        <v>NER</v>
      </c>
      <c r="C719" s="60">
        <f t="shared" si="162"/>
        <v>45627</v>
      </c>
      <c r="D719" s="59" t="str">
        <f>IF(Start!$B$28="","",Start!$B$28)</f>
        <v/>
      </c>
      <c r="E719" s="59" t="str">
        <f>IFERROR(VLOOKUP(D719,Start!B$15:C$30,2,FALSE),"")</f>
        <v/>
      </c>
      <c r="F719" s="62">
        <f t="shared" si="164"/>
        <v>0</v>
      </c>
      <c r="G719" s="61"/>
      <c r="H719" s="61"/>
      <c r="I719" s="62">
        <f t="shared" si="165"/>
        <v>0</v>
      </c>
      <c r="J719" s="63"/>
      <c r="K719" s="64">
        <f t="shared" si="169"/>
        <v>0</v>
      </c>
      <c r="L719" s="64">
        <f t="shared" si="161"/>
        <v>0</v>
      </c>
      <c r="M719" s="71"/>
      <c r="N719" s="70">
        <f>SUMIFS('Shipments data'!G:G,'Shipments data'!E:E,'Supply Planning Data'!D719,'Shipments data'!A:A,'Supply Planning Data'!A719,'Shipments data'!O:O,'Supply Planning Data'!C719,'Shipments data'!F:F,"Shipped")</f>
        <v>0</v>
      </c>
      <c r="O719" s="72">
        <f>SUMIFS('Shipments data'!G:G,'Shipments data'!E:E,'Supply Planning Data'!D719,'Shipments data'!A:A,'Supply Planning Data'!A719,'Shipments data'!O:O,'Supply Planning Data'!C719,'Shipments data'!F:F,"Planned")</f>
        <v>0</v>
      </c>
      <c r="P719" s="70">
        <f>SUMIFS('Shipments data'!G:G,'Shipments data'!E:E,'Supply Planning Data'!D719,'Shipments data'!A:A,'Supply Planning Data'!A719,'Shipments data'!F:F,"Shipped",'Shipments data'!H:H,"&lt;"&amp;'Supply Planning Data'!C734,'Shipments data'!S:S,"&lt;"&amp;'Supply Planning Data'!C734)</f>
        <v>0</v>
      </c>
      <c r="Q719" s="70">
        <f t="shared" si="163"/>
        <v>0</v>
      </c>
      <c r="R719" s="70">
        <f t="shared" si="166"/>
        <v>0</v>
      </c>
      <c r="S719" s="53"/>
      <c r="T719" s="73">
        <f t="shared" si="170"/>
        <v>0</v>
      </c>
      <c r="U719" s="71"/>
      <c r="V719" s="63"/>
      <c r="W719" s="73">
        <f t="shared" si="171"/>
        <v>0</v>
      </c>
      <c r="X719" s="74"/>
      <c r="Y719" s="73">
        <f t="shared" si="167"/>
        <v>0</v>
      </c>
      <c r="Z719" s="53"/>
      <c r="AA719" s="73">
        <f t="shared" si="172"/>
        <v>0</v>
      </c>
      <c r="AB719" s="71"/>
      <c r="AC719" s="63"/>
      <c r="AD719" s="73">
        <f t="shared" si="173"/>
        <v>0</v>
      </c>
      <c r="AE719" s="74"/>
      <c r="AF719" s="75">
        <f t="shared" si="168"/>
        <v>0</v>
      </c>
    </row>
    <row r="720" spans="1:32" hidden="1" x14ac:dyDescent="0.35">
      <c r="A720" s="58" t="str">
        <f>Start!C$9</f>
        <v>Niger (the)</v>
      </c>
      <c r="B720" s="69" t="str">
        <f>VLOOKUP(A720,list!B:C,2,FALSE)</f>
        <v>NER</v>
      </c>
      <c r="C720" s="60">
        <f t="shared" si="162"/>
        <v>45627</v>
      </c>
      <c r="D720" s="69" t="str">
        <f>IF(Start!$B$29="","",Start!$B$29)</f>
        <v/>
      </c>
      <c r="E720" s="69" t="str">
        <f>IFERROR(VLOOKUP(D720,Start!B$15:C$30,2,FALSE),"")</f>
        <v/>
      </c>
      <c r="F720" s="62">
        <f t="shared" si="164"/>
        <v>0</v>
      </c>
      <c r="G720" s="61"/>
      <c r="H720" s="61"/>
      <c r="I720" s="62">
        <f t="shared" si="165"/>
        <v>0</v>
      </c>
      <c r="J720" s="63"/>
      <c r="K720" s="64">
        <f t="shared" si="169"/>
        <v>0</v>
      </c>
      <c r="L720" s="64">
        <f t="shared" si="161"/>
        <v>0</v>
      </c>
      <c r="M720" s="71"/>
      <c r="N720" s="70">
        <f>SUMIFS('Shipments data'!G:G,'Shipments data'!E:E,'Supply Planning Data'!D720,'Shipments data'!A:A,'Supply Planning Data'!A720,'Shipments data'!O:O,'Supply Planning Data'!C720,'Shipments data'!F:F,"Shipped")</f>
        <v>0</v>
      </c>
      <c r="O720" s="72">
        <f>SUMIFS('Shipments data'!G:G,'Shipments data'!E:E,'Supply Planning Data'!D720,'Shipments data'!A:A,'Supply Planning Data'!A720,'Shipments data'!O:O,'Supply Planning Data'!C720,'Shipments data'!F:F,"Planned")</f>
        <v>0</v>
      </c>
      <c r="P720" s="70">
        <f>SUMIFS('Shipments data'!G:G,'Shipments data'!E:E,'Supply Planning Data'!D720,'Shipments data'!A:A,'Supply Planning Data'!A720,'Shipments data'!F:F,"Shipped",'Shipments data'!H:H,"&lt;"&amp;'Supply Planning Data'!C735,'Shipments data'!S:S,"&lt;"&amp;'Supply Planning Data'!C735)</f>
        <v>0</v>
      </c>
      <c r="Q720" s="70">
        <f t="shared" si="163"/>
        <v>0</v>
      </c>
      <c r="R720" s="70">
        <f t="shared" si="166"/>
        <v>0</v>
      </c>
      <c r="S720" s="53"/>
      <c r="T720" s="73">
        <f t="shared" si="170"/>
        <v>0</v>
      </c>
      <c r="U720" s="71"/>
      <c r="V720" s="63"/>
      <c r="W720" s="73">
        <f t="shared" si="171"/>
        <v>0</v>
      </c>
      <c r="X720" s="74"/>
      <c r="Y720" s="73">
        <f t="shared" si="167"/>
        <v>0</v>
      </c>
      <c r="Z720" s="53"/>
      <c r="AA720" s="73">
        <f t="shared" si="172"/>
        <v>0</v>
      </c>
      <c r="AB720" s="71"/>
      <c r="AC720" s="63"/>
      <c r="AD720" s="73">
        <f t="shared" si="173"/>
        <v>0</v>
      </c>
      <c r="AE720" s="74"/>
      <c r="AF720" s="75">
        <f t="shared" si="168"/>
        <v>0</v>
      </c>
    </row>
    <row r="721" spans="1:32" hidden="1" x14ac:dyDescent="0.35">
      <c r="A721" s="76" t="str">
        <f>Start!C$9</f>
        <v>Niger (the)</v>
      </c>
      <c r="B721" s="77" t="str">
        <f>VLOOKUP(A721,list!B:C,2,FALSE)</f>
        <v>NER</v>
      </c>
      <c r="C721" s="60">
        <f t="shared" si="162"/>
        <v>45627</v>
      </c>
      <c r="D721" s="59" t="str">
        <f>IF(Start!$B$30="","",Start!$B$30)</f>
        <v/>
      </c>
      <c r="E721" s="59" t="str">
        <f>IFERROR(VLOOKUP(D721,Start!B$15:C$30,2,FALSE),"")</f>
        <v/>
      </c>
      <c r="F721" s="62">
        <f t="shared" si="164"/>
        <v>0</v>
      </c>
      <c r="G721" s="61"/>
      <c r="H721" s="61"/>
      <c r="I721" s="62">
        <f t="shared" si="165"/>
        <v>0</v>
      </c>
      <c r="J721" s="63"/>
      <c r="K721" s="64">
        <f t="shared" si="169"/>
        <v>0</v>
      </c>
      <c r="L721" s="64">
        <f t="shared" si="161"/>
        <v>0</v>
      </c>
      <c r="M721" s="71"/>
      <c r="N721" s="70">
        <f>SUMIFS('Shipments data'!G:G,'Shipments data'!E:E,'Supply Planning Data'!D721,'Shipments data'!A:A,'Supply Planning Data'!A721,'Shipments data'!O:O,'Supply Planning Data'!C721,'Shipments data'!F:F,"Shipped")</f>
        <v>0</v>
      </c>
      <c r="O721" s="72">
        <f>SUMIFS('Shipments data'!G:G,'Shipments data'!E:E,'Supply Planning Data'!D721,'Shipments data'!A:A,'Supply Planning Data'!A721,'Shipments data'!O:O,'Supply Planning Data'!C721,'Shipments data'!F:F,"Planned")</f>
        <v>0</v>
      </c>
      <c r="P721" s="70">
        <f>SUMIFS('Shipments data'!G:G,'Shipments data'!E:E,'Supply Planning Data'!D721,'Shipments data'!A:A,'Supply Planning Data'!A721,'Shipments data'!F:F,"Shipped",'Shipments data'!H:H,"&lt;"&amp;'Supply Planning Data'!C736,'Shipments data'!S:S,"&lt;"&amp;'Supply Planning Data'!C736)</f>
        <v>0</v>
      </c>
      <c r="Q721" s="70">
        <f t="shared" si="163"/>
        <v>0</v>
      </c>
      <c r="R721" s="70">
        <f t="shared" si="166"/>
        <v>0</v>
      </c>
      <c r="S721" s="53"/>
      <c r="T721" s="73">
        <f t="shared" si="170"/>
        <v>0</v>
      </c>
      <c r="U721" s="71"/>
      <c r="V721" s="63"/>
      <c r="W721" s="73">
        <f t="shared" si="171"/>
        <v>0</v>
      </c>
      <c r="X721" s="74"/>
      <c r="Y721" s="73">
        <f t="shared" si="167"/>
        <v>0</v>
      </c>
      <c r="Z721" s="53"/>
      <c r="AA721" s="73">
        <f t="shared" si="172"/>
        <v>0</v>
      </c>
      <c r="AB721" s="71"/>
      <c r="AC721" s="63"/>
      <c r="AD721" s="73">
        <f t="shared" si="173"/>
        <v>0</v>
      </c>
      <c r="AE721" s="74"/>
      <c r="AF721" s="75">
        <f t="shared" si="168"/>
        <v>0</v>
      </c>
    </row>
    <row r="722" spans="1:32" x14ac:dyDescent="0.35">
      <c r="A722" s="35" t="str">
        <f>Start!C$9</f>
        <v>Niger (the)</v>
      </c>
      <c r="B722" s="36" t="str">
        <f>VLOOKUP(A722,list!B:C,2,FALSE)</f>
        <v>NER</v>
      </c>
      <c r="C722" s="78">
        <f t="shared" si="162"/>
        <v>45658</v>
      </c>
      <c r="D722" s="36" t="str">
        <f>IF(Start!$B$16="","",Start!$B$16)</f>
        <v>Pfizer</v>
      </c>
      <c r="E722" s="36" t="str">
        <f>IFERROR(VLOOKUP(D722,Start!B$15:C$30,2,FALSE),"")</f>
        <v>Yes</v>
      </c>
      <c r="F722" s="39">
        <f t="shared" si="164"/>
        <v>0</v>
      </c>
      <c r="G722" s="38">
        <v>970172.33784872538</v>
      </c>
      <c r="H722" s="38">
        <v>29938.595179829499</v>
      </c>
      <c r="I722" s="39">
        <f t="shared" si="165"/>
        <v>1000110.9330285549</v>
      </c>
      <c r="J722" s="40"/>
      <c r="K722" s="41">
        <f t="shared" si="169"/>
        <v>0</v>
      </c>
      <c r="L722" s="41">
        <f t="shared" ref="L722:L785" si="174">SUM(I722,K722)</f>
        <v>1000110.9330285549</v>
      </c>
      <c r="M722" s="38"/>
      <c r="N722" s="41">
        <f>SUMIFS('Shipments data'!G:G,'Shipments data'!E:E,'Supply Planning Data'!D722,'Shipments data'!A:A,'Supply Planning Data'!A722,'Shipments data'!O:O,'Supply Planning Data'!C722,'Shipments data'!F:F,"Shipped")</f>
        <v>0</v>
      </c>
      <c r="O722" s="42">
        <f>SUMIFS('Shipments data'!G:G,'Shipments data'!E:E,'Supply Planning Data'!D722,'Shipments data'!A:A,'Supply Planning Data'!A722,'Shipments data'!O:O,'Supply Planning Data'!C722,'Shipments data'!F:F,"Planned")</f>
        <v>0</v>
      </c>
      <c r="P722" s="41">
        <f>SUMIFS('Shipments data'!G:G,'Shipments data'!E:E,'Supply Planning Data'!D722,'Shipments data'!A:A,'Supply Planning Data'!A722,'Shipments data'!F:F,"Shipped",'Shipments data'!H:H,"&lt;"&amp;'Supply Planning Data'!C737,'Shipments data'!S:S,"&lt;"&amp;'Supply Planning Data'!C737)</f>
        <v>0</v>
      </c>
      <c r="Q722" s="41">
        <f t="shared" si="163"/>
        <v>0</v>
      </c>
      <c r="R722" s="41">
        <f t="shared" si="166"/>
        <v>0</v>
      </c>
      <c r="S722" s="66"/>
      <c r="T722" s="39">
        <f t="shared" si="170"/>
        <v>200000</v>
      </c>
      <c r="U722" s="38"/>
      <c r="V722" s="40"/>
      <c r="W722" s="39">
        <f t="shared" si="171"/>
        <v>0</v>
      </c>
      <c r="X722" s="44"/>
      <c r="Y722" s="39">
        <f t="shared" si="167"/>
        <v>200000</v>
      </c>
      <c r="Z722" s="66"/>
      <c r="AA722" s="39">
        <f t="shared" si="172"/>
        <v>200000</v>
      </c>
      <c r="AB722" s="38"/>
      <c r="AC722" s="40"/>
      <c r="AD722" s="39">
        <f t="shared" si="173"/>
        <v>0</v>
      </c>
      <c r="AE722" s="44"/>
      <c r="AF722" s="45">
        <f t="shared" si="168"/>
        <v>200000</v>
      </c>
    </row>
    <row r="723" spans="1:32" x14ac:dyDescent="0.35">
      <c r="A723" s="47" t="str">
        <f>Start!C$9</f>
        <v>Niger (the)</v>
      </c>
      <c r="B723" s="48" t="str">
        <f>VLOOKUP(A723,list!B:C,2,FALSE)</f>
        <v>NER</v>
      </c>
      <c r="C723" s="78">
        <f t="shared" si="162"/>
        <v>45658</v>
      </c>
      <c r="D723" s="36" t="str">
        <f>IF(Start!$B$17="","",Start!$B$17)</f>
        <v>Moderna</v>
      </c>
      <c r="E723" s="36" t="str">
        <f>IFERROR(VLOOKUP(D723,Start!B$15:C$30,2,FALSE),"")</f>
        <v>Yes</v>
      </c>
      <c r="F723" s="39">
        <f t="shared" si="164"/>
        <v>0</v>
      </c>
      <c r="G723" s="38">
        <v>1164206.8054184704</v>
      </c>
      <c r="H723" s="50">
        <v>29970.128216536999</v>
      </c>
      <c r="I723" s="39">
        <f t="shared" si="165"/>
        <v>1194176.9336350074</v>
      </c>
      <c r="J723" s="40"/>
      <c r="K723" s="41">
        <f t="shared" si="169"/>
        <v>0</v>
      </c>
      <c r="L723" s="41">
        <f t="shared" si="174"/>
        <v>1194176.9336350074</v>
      </c>
      <c r="M723" s="50"/>
      <c r="N723" s="51">
        <f>SUMIFS('Shipments data'!G:G,'Shipments data'!E:E,'Supply Planning Data'!D723,'Shipments data'!A:A,'Supply Planning Data'!A723,'Shipments data'!O:O,'Supply Planning Data'!C723,'Shipments data'!F:F,"Shipped")</f>
        <v>0</v>
      </c>
      <c r="O723" s="52">
        <f>SUMIFS('Shipments data'!G:G,'Shipments data'!E:E,'Supply Planning Data'!D723,'Shipments data'!A:A,'Supply Planning Data'!A723,'Shipments data'!O:O,'Supply Planning Data'!C723,'Shipments data'!F:F,"Planned")</f>
        <v>0</v>
      </c>
      <c r="P723" s="51">
        <f>SUMIFS('Shipments data'!G:G,'Shipments data'!E:E,'Supply Planning Data'!D723,'Shipments data'!A:A,'Supply Planning Data'!A723,'Shipments data'!F:F,"Shipped",'Shipments data'!H:H,"&lt;"&amp;'Supply Planning Data'!C738,'Shipments data'!S:S,"&lt;"&amp;'Supply Planning Data'!C738)</f>
        <v>0</v>
      </c>
      <c r="Q723" s="51">
        <f t="shared" si="163"/>
        <v>0</v>
      </c>
      <c r="R723" s="51">
        <f t="shared" si="166"/>
        <v>0</v>
      </c>
      <c r="S723" s="53"/>
      <c r="T723" s="54">
        <f t="shared" si="170"/>
        <v>300000</v>
      </c>
      <c r="U723" s="50"/>
      <c r="V723" s="40"/>
      <c r="W723" s="54">
        <f t="shared" si="171"/>
        <v>0</v>
      </c>
      <c r="X723" s="55"/>
      <c r="Y723" s="54">
        <f t="shared" si="167"/>
        <v>300000</v>
      </c>
      <c r="Z723" s="53"/>
      <c r="AA723" s="54">
        <f t="shared" si="172"/>
        <v>300000</v>
      </c>
      <c r="AB723" s="50"/>
      <c r="AC723" s="40"/>
      <c r="AD723" s="54">
        <f t="shared" si="173"/>
        <v>0</v>
      </c>
      <c r="AE723" s="55"/>
      <c r="AF723" s="79">
        <f t="shared" si="168"/>
        <v>300000</v>
      </c>
    </row>
    <row r="724" spans="1:32" x14ac:dyDescent="0.35">
      <c r="A724" s="47" t="str">
        <f>Start!C$9</f>
        <v>Niger (the)</v>
      </c>
      <c r="B724" s="48" t="str">
        <f>VLOOKUP(A724,list!B:C,2,FALSE)</f>
        <v>NER</v>
      </c>
      <c r="C724" s="78">
        <f t="shared" si="162"/>
        <v>45658</v>
      </c>
      <c r="D724" s="36" t="str">
        <f>IF(Start!$B$18="","",Start!$B$18)</f>
        <v>AstraZeneca</v>
      </c>
      <c r="E724" s="36" t="str">
        <f>IFERROR(VLOOKUP(D724,Start!B$15:C$30,2,FALSE),"")</f>
        <v>Yes</v>
      </c>
      <c r="F724" s="39">
        <f t="shared" si="164"/>
        <v>0</v>
      </c>
      <c r="G724" s="38">
        <v>1358241.2729882158</v>
      </c>
      <c r="H724" s="50">
        <v>30001.661253244401</v>
      </c>
      <c r="I724" s="39">
        <f t="shared" si="165"/>
        <v>1388242.9342414602</v>
      </c>
      <c r="J724" s="40"/>
      <c r="K724" s="41">
        <f t="shared" si="169"/>
        <v>0</v>
      </c>
      <c r="L724" s="41">
        <f t="shared" si="174"/>
        <v>1388242.9342414602</v>
      </c>
      <c r="M724" s="50"/>
      <c r="N724" s="51">
        <f>SUMIFS('Shipments data'!G:G,'Shipments data'!E:E,'Supply Planning Data'!D724,'Shipments data'!A:A,'Supply Planning Data'!A724,'Shipments data'!O:O,'Supply Planning Data'!C724,'Shipments data'!F:F,"Shipped")</f>
        <v>0</v>
      </c>
      <c r="O724" s="52">
        <f>SUMIFS('Shipments data'!G:G,'Shipments data'!E:E,'Supply Planning Data'!D724,'Shipments data'!A:A,'Supply Planning Data'!A724,'Shipments data'!O:O,'Supply Planning Data'!C724,'Shipments data'!F:F,"Planned")</f>
        <v>0</v>
      </c>
      <c r="P724" s="51">
        <f>SUMIFS('Shipments data'!G:G,'Shipments data'!E:E,'Supply Planning Data'!D724,'Shipments data'!A:A,'Supply Planning Data'!A724,'Shipments data'!F:F,"Shipped",'Shipments data'!H:H,"&lt;"&amp;'Supply Planning Data'!C739,'Shipments data'!S:S,"&lt;"&amp;'Supply Planning Data'!C739)</f>
        <v>631600</v>
      </c>
      <c r="Q724" s="51">
        <f t="shared" si="163"/>
        <v>0</v>
      </c>
      <c r="R724" s="51">
        <f t="shared" si="166"/>
        <v>0</v>
      </c>
      <c r="S724" s="53"/>
      <c r="T724" s="54">
        <f t="shared" si="170"/>
        <v>400000</v>
      </c>
      <c r="U724" s="50"/>
      <c r="V724" s="40"/>
      <c r="W724" s="54">
        <f t="shared" si="171"/>
        <v>0</v>
      </c>
      <c r="X724" s="55"/>
      <c r="Y724" s="54">
        <f t="shared" si="167"/>
        <v>400000</v>
      </c>
      <c r="Z724" s="53"/>
      <c r="AA724" s="54">
        <f t="shared" si="172"/>
        <v>400000</v>
      </c>
      <c r="AB724" s="50"/>
      <c r="AC724" s="40"/>
      <c r="AD724" s="54">
        <f t="shared" si="173"/>
        <v>0</v>
      </c>
      <c r="AE724" s="55"/>
      <c r="AF724" s="79">
        <f t="shared" si="168"/>
        <v>400000</v>
      </c>
    </row>
    <row r="725" spans="1:32" x14ac:dyDescent="0.35">
      <c r="A725" s="47" t="str">
        <f>Start!C$9</f>
        <v>Niger (the)</v>
      </c>
      <c r="B725" s="48" t="str">
        <f>VLOOKUP(A725,list!B:C,2,FALSE)</f>
        <v>NER</v>
      </c>
      <c r="C725" s="78">
        <f t="shared" si="162"/>
        <v>45658</v>
      </c>
      <c r="D725" s="36" t="str">
        <f>IF(Start!$B$19="","",Start!$B$19)</f>
        <v>J&amp;J</v>
      </c>
      <c r="E725" s="36" t="str">
        <f>IFERROR(VLOOKUP(D725,Start!B$15:C$30,2,FALSE),"")</f>
        <v>Yes</v>
      </c>
      <c r="F725" s="39">
        <f t="shared" si="164"/>
        <v>0</v>
      </c>
      <c r="G725" s="38">
        <v>1358241.2729882158</v>
      </c>
      <c r="H725" s="50">
        <v>30033.194289951902</v>
      </c>
      <c r="I725" s="39">
        <f t="shared" si="165"/>
        <v>1388274.4672781676</v>
      </c>
      <c r="J725" s="40"/>
      <c r="K725" s="41">
        <f t="shared" si="169"/>
        <v>0</v>
      </c>
      <c r="L725" s="41">
        <f t="shared" si="174"/>
        <v>1388274.4672781676</v>
      </c>
      <c r="M725" s="50"/>
      <c r="N725" s="51">
        <f>SUMIFS('Shipments data'!G:G,'Shipments data'!E:E,'Supply Planning Data'!D725,'Shipments data'!A:A,'Supply Planning Data'!A725,'Shipments data'!O:O,'Supply Planning Data'!C725,'Shipments data'!F:F,"Shipped")</f>
        <v>0</v>
      </c>
      <c r="O725" s="52">
        <f>SUMIFS('Shipments data'!G:G,'Shipments data'!E:E,'Supply Planning Data'!D725,'Shipments data'!A:A,'Supply Planning Data'!A725,'Shipments data'!O:O,'Supply Planning Data'!C725,'Shipments data'!F:F,"Planned")</f>
        <v>0</v>
      </c>
      <c r="P725" s="51">
        <f>SUMIFS('Shipments data'!G:G,'Shipments data'!E:E,'Supply Planning Data'!D725,'Shipments data'!A:A,'Supply Planning Data'!A725,'Shipments data'!F:F,"Shipped",'Shipments data'!H:H,"&lt;"&amp;'Supply Planning Data'!C740,'Shipments data'!S:S,"&lt;"&amp;'Supply Planning Data'!C740)</f>
        <v>302400</v>
      </c>
      <c r="Q725" s="51">
        <f t="shared" si="163"/>
        <v>0</v>
      </c>
      <c r="R725" s="51">
        <f t="shared" si="166"/>
        <v>0</v>
      </c>
      <c r="S725" s="53"/>
      <c r="T725" s="54">
        <f t="shared" si="170"/>
        <v>400000</v>
      </c>
      <c r="U725" s="50"/>
      <c r="V725" s="40"/>
      <c r="W725" s="54">
        <f t="shared" si="171"/>
        <v>0</v>
      </c>
      <c r="X725" s="55"/>
      <c r="Y725" s="54">
        <f t="shared" si="167"/>
        <v>400000</v>
      </c>
      <c r="Z725" s="53"/>
      <c r="AA725" s="54">
        <f t="shared" si="172"/>
        <v>400000</v>
      </c>
      <c r="AB725" s="50"/>
      <c r="AC725" s="40"/>
      <c r="AD725" s="54">
        <f t="shared" si="173"/>
        <v>0</v>
      </c>
      <c r="AE725" s="55"/>
      <c r="AF725" s="79">
        <f t="shared" si="168"/>
        <v>400000</v>
      </c>
    </row>
    <row r="726" spans="1:32" x14ac:dyDescent="0.35">
      <c r="A726" s="47" t="str">
        <f>Start!C$9</f>
        <v>Niger (the)</v>
      </c>
      <c r="B726" s="48" t="str">
        <f>VLOOKUP(A726,list!B:C,2,FALSE)</f>
        <v>NER</v>
      </c>
      <c r="C726" s="78">
        <f t="shared" si="162"/>
        <v>45658</v>
      </c>
      <c r="D726" s="36" t="str">
        <f>IF(Start!$B$20="","",Start!$B$20)</f>
        <v>Sinopharm</v>
      </c>
      <c r="E726" s="36" t="str">
        <f>IFERROR(VLOOKUP(D726,Start!B$15:C$30,2,FALSE),"")</f>
        <v>Yes</v>
      </c>
      <c r="F726" s="39">
        <f t="shared" si="164"/>
        <v>0</v>
      </c>
      <c r="G726" s="38">
        <v>1358241.2729882158</v>
      </c>
      <c r="H726" s="50">
        <v>30064.7273266593</v>
      </c>
      <c r="I726" s="39">
        <f t="shared" si="165"/>
        <v>1388306.000314875</v>
      </c>
      <c r="J726" s="40"/>
      <c r="K726" s="41">
        <f t="shared" si="169"/>
        <v>0</v>
      </c>
      <c r="L726" s="41">
        <f t="shared" si="174"/>
        <v>1388306.000314875</v>
      </c>
      <c r="M726" s="50"/>
      <c r="N726" s="51">
        <f>SUMIFS('Shipments data'!G:G,'Shipments data'!E:E,'Supply Planning Data'!D726,'Shipments data'!A:A,'Supply Planning Data'!A726,'Shipments data'!O:O,'Supply Planning Data'!C726,'Shipments data'!F:F,"Shipped")</f>
        <v>0</v>
      </c>
      <c r="O726" s="52">
        <f>SUMIFS('Shipments data'!G:G,'Shipments data'!E:E,'Supply Planning Data'!D726,'Shipments data'!A:A,'Supply Planning Data'!A726,'Shipments data'!O:O,'Supply Planning Data'!C726,'Shipments data'!F:F,"Planned")</f>
        <v>0</v>
      </c>
      <c r="P726" s="51">
        <f>SUMIFS('Shipments data'!G:G,'Shipments data'!E:E,'Supply Planning Data'!D726,'Shipments data'!A:A,'Supply Planning Data'!A726,'Shipments data'!F:F,"Shipped",'Shipments data'!H:H,"&lt;"&amp;'Supply Planning Data'!C741,'Shipments data'!S:S,"&lt;"&amp;'Supply Planning Data'!C741)</f>
        <v>512402</v>
      </c>
      <c r="Q726" s="51">
        <f t="shared" si="163"/>
        <v>0</v>
      </c>
      <c r="R726" s="51">
        <f t="shared" si="166"/>
        <v>0</v>
      </c>
      <c r="S726" s="53"/>
      <c r="T726" s="54">
        <f t="shared" si="170"/>
        <v>400000</v>
      </c>
      <c r="U726" s="50"/>
      <c r="V726" s="40"/>
      <c r="W726" s="54">
        <f t="shared" si="171"/>
        <v>0</v>
      </c>
      <c r="X726" s="55"/>
      <c r="Y726" s="54">
        <f t="shared" si="167"/>
        <v>400000</v>
      </c>
      <c r="Z726" s="53"/>
      <c r="AA726" s="54">
        <f t="shared" si="172"/>
        <v>400000</v>
      </c>
      <c r="AB726" s="50"/>
      <c r="AC726" s="40"/>
      <c r="AD726" s="54">
        <f t="shared" si="173"/>
        <v>0</v>
      </c>
      <c r="AE726" s="55"/>
      <c r="AF726" s="79">
        <f t="shared" si="168"/>
        <v>400000</v>
      </c>
    </row>
    <row r="727" spans="1:32" x14ac:dyDescent="0.35">
      <c r="A727" s="47" t="str">
        <f>Start!C$9</f>
        <v>Niger (the)</v>
      </c>
      <c r="B727" s="48" t="str">
        <f>VLOOKUP(A727,list!B:C,2,FALSE)</f>
        <v>NER</v>
      </c>
      <c r="C727" s="78">
        <f t="shared" si="162"/>
        <v>45658</v>
      </c>
      <c r="D727" s="36" t="str">
        <f>IF(Start!$B$21="","",Start!$B$21)</f>
        <v>Sinovac</v>
      </c>
      <c r="E727" s="36" t="str">
        <f>IFERROR(VLOOKUP(D727,Start!B$15:C$30,2,FALSE),"")</f>
        <v>Yes</v>
      </c>
      <c r="F727" s="39">
        <f t="shared" si="164"/>
        <v>0</v>
      </c>
      <c r="G727" s="38">
        <v>1358241.2729882158</v>
      </c>
      <c r="H727" s="50">
        <v>30096.2603633668</v>
      </c>
      <c r="I727" s="39">
        <f t="shared" si="165"/>
        <v>1388337.5333515825</v>
      </c>
      <c r="J727" s="40"/>
      <c r="K727" s="41">
        <f t="shared" si="169"/>
        <v>0</v>
      </c>
      <c r="L727" s="41">
        <f t="shared" si="174"/>
        <v>1388337.5333515825</v>
      </c>
      <c r="M727" s="50"/>
      <c r="N727" s="51">
        <f>SUMIFS('Shipments data'!G:G,'Shipments data'!E:E,'Supply Planning Data'!D727,'Shipments data'!A:A,'Supply Planning Data'!A727,'Shipments data'!O:O,'Supply Planning Data'!C727,'Shipments data'!F:F,"Shipped")</f>
        <v>0</v>
      </c>
      <c r="O727" s="52">
        <f>SUMIFS('Shipments data'!G:G,'Shipments data'!E:E,'Supply Planning Data'!D727,'Shipments data'!A:A,'Supply Planning Data'!A727,'Shipments data'!O:O,'Supply Planning Data'!C727,'Shipments data'!F:F,"Planned")</f>
        <v>0</v>
      </c>
      <c r="P727" s="51">
        <f>SUMIFS('Shipments data'!G:G,'Shipments data'!E:E,'Supply Planning Data'!D727,'Shipments data'!A:A,'Supply Planning Data'!A727,'Shipments data'!F:F,"Shipped",'Shipments data'!H:H,"&lt;"&amp;'Supply Planning Data'!C742,'Shipments data'!S:S,"&lt;"&amp;'Supply Planning Data'!C742)</f>
        <v>0</v>
      </c>
      <c r="Q727" s="51">
        <f t="shared" si="163"/>
        <v>0</v>
      </c>
      <c r="R727" s="51">
        <f t="shared" si="166"/>
        <v>0</v>
      </c>
      <c r="S727" s="53"/>
      <c r="T727" s="54">
        <f t="shared" si="170"/>
        <v>400000</v>
      </c>
      <c r="U727" s="50"/>
      <c r="V727" s="40"/>
      <c r="W727" s="54">
        <f t="shared" si="171"/>
        <v>0</v>
      </c>
      <c r="X727" s="55"/>
      <c r="Y727" s="54">
        <f t="shared" si="167"/>
        <v>400000</v>
      </c>
      <c r="Z727" s="53"/>
      <c r="AA727" s="54">
        <f t="shared" si="172"/>
        <v>400000</v>
      </c>
      <c r="AB727" s="50"/>
      <c r="AC727" s="40"/>
      <c r="AD727" s="54">
        <f t="shared" si="173"/>
        <v>0</v>
      </c>
      <c r="AE727" s="55"/>
      <c r="AF727" s="79">
        <f t="shared" si="168"/>
        <v>400000</v>
      </c>
    </row>
    <row r="728" spans="1:32" x14ac:dyDescent="0.35">
      <c r="A728" s="47" t="str">
        <f>Start!C$9</f>
        <v>Niger (the)</v>
      </c>
      <c r="B728" s="48" t="str">
        <f>VLOOKUP(A728,list!B:C,2,FALSE)</f>
        <v>NER</v>
      </c>
      <c r="C728" s="78">
        <f t="shared" si="162"/>
        <v>45658</v>
      </c>
      <c r="D728" s="36" t="str">
        <f>IF(Start!$B$22="","",Start!$B$22)</f>
        <v>Sputnik V</v>
      </c>
      <c r="E728" s="36" t="str">
        <f>IFERROR(VLOOKUP(D728,Start!B$15:C$30,2,FALSE),"")</f>
        <v>Yes</v>
      </c>
      <c r="F728" s="39">
        <f t="shared" si="164"/>
        <v>0</v>
      </c>
      <c r="G728" s="38">
        <v>1358241.2729882158</v>
      </c>
      <c r="H728" s="50">
        <v>30127.793400074199</v>
      </c>
      <c r="I728" s="39">
        <f t="shared" si="165"/>
        <v>1388369.0663882899</v>
      </c>
      <c r="J728" s="40"/>
      <c r="K728" s="41">
        <f t="shared" si="169"/>
        <v>0</v>
      </c>
      <c r="L728" s="41">
        <f t="shared" si="174"/>
        <v>1388369.0663882899</v>
      </c>
      <c r="M728" s="50"/>
      <c r="N728" s="51">
        <f>SUMIFS('Shipments data'!G:G,'Shipments data'!E:E,'Supply Planning Data'!D728,'Shipments data'!A:A,'Supply Planning Data'!A728,'Shipments data'!O:O,'Supply Planning Data'!C728,'Shipments data'!F:F,"Shipped")</f>
        <v>0</v>
      </c>
      <c r="O728" s="52">
        <f>SUMIFS('Shipments data'!G:G,'Shipments data'!E:E,'Supply Planning Data'!D728,'Shipments data'!A:A,'Supply Planning Data'!A728,'Shipments data'!O:O,'Supply Planning Data'!C728,'Shipments data'!F:F,"Planned")</f>
        <v>0</v>
      </c>
      <c r="P728" s="51">
        <f>SUMIFS('Shipments data'!G:G,'Shipments data'!E:E,'Supply Planning Data'!D728,'Shipments data'!A:A,'Supply Planning Data'!A728,'Shipments data'!F:F,"Shipped",'Shipments data'!H:H,"&lt;"&amp;'Supply Planning Data'!C743,'Shipments data'!S:S,"&lt;"&amp;'Supply Planning Data'!C743)</f>
        <v>0</v>
      </c>
      <c r="Q728" s="51">
        <f t="shared" si="163"/>
        <v>0</v>
      </c>
      <c r="R728" s="51">
        <f t="shared" si="166"/>
        <v>0</v>
      </c>
      <c r="S728" s="53"/>
      <c r="T728" s="54">
        <f t="shared" si="170"/>
        <v>400000</v>
      </c>
      <c r="U728" s="50"/>
      <c r="V728" s="40"/>
      <c r="W728" s="54">
        <f t="shared" si="171"/>
        <v>0</v>
      </c>
      <c r="X728" s="55"/>
      <c r="Y728" s="54">
        <f t="shared" si="167"/>
        <v>400000</v>
      </c>
      <c r="Z728" s="53"/>
      <c r="AA728" s="54">
        <f t="shared" si="172"/>
        <v>400000</v>
      </c>
      <c r="AB728" s="50"/>
      <c r="AC728" s="40"/>
      <c r="AD728" s="54">
        <f t="shared" si="173"/>
        <v>0</v>
      </c>
      <c r="AE728" s="55"/>
      <c r="AF728" s="79">
        <f t="shared" si="168"/>
        <v>400000</v>
      </c>
    </row>
    <row r="729" spans="1:32" x14ac:dyDescent="0.35">
      <c r="A729" s="47" t="str">
        <f>Start!C$9</f>
        <v>Niger (the)</v>
      </c>
      <c r="B729" s="48" t="str">
        <f>VLOOKUP(A729,list!B:C,2,FALSE)</f>
        <v>NER</v>
      </c>
      <c r="C729" s="78">
        <f t="shared" si="162"/>
        <v>45658</v>
      </c>
      <c r="D729" s="36" t="str">
        <f>IF(Start!$B$23="","",Start!$B$23)</f>
        <v>Sputnik Light</v>
      </c>
      <c r="E729" s="36" t="str">
        <f>IFERROR(VLOOKUP(D729,Start!B$15:C$30,2,FALSE),"")</f>
        <v>Yes</v>
      </c>
      <c r="F729" s="39">
        <f t="shared" si="164"/>
        <v>0</v>
      </c>
      <c r="G729" s="38">
        <v>1358241.2729882158</v>
      </c>
      <c r="H729" s="50">
        <v>30159.326436781699</v>
      </c>
      <c r="I729" s="39">
        <f t="shared" si="165"/>
        <v>1388400.5994249976</v>
      </c>
      <c r="J729" s="40"/>
      <c r="K729" s="41">
        <f t="shared" si="169"/>
        <v>0</v>
      </c>
      <c r="L729" s="41">
        <f t="shared" si="174"/>
        <v>1388400.5994249976</v>
      </c>
      <c r="M729" s="50"/>
      <c r="N729" s="51">
        <f>SUMIFS('Shipments data'!G:G,'Shipments data'!E:E,'Supply Planning Data'!D729,'Shipments data'!A:A,'Supply Planning Data'!A729,'Shipments data'!O:O,'Supply Planning Data'!C729,'Shipments data'!F:F,"Shipped")</f>
        <v>0</v>
      </c>
      <c r="O729" s="52">
        <f>SUMIFS('Shipments data'!G:G,'Shipments data'!E:E,'Supply Planning Data'!D729,'Shipments data'!A:A,'Supply Planning Data'!A729,'Shipments data'!O:O,'Supply Planning Data'!C729,'Shipments data'!F:F,"Planned")</f>
        <v>0</v>
      </c>
      <c r="P729" s="51">
        <f>SUMIFS('Shipments data'!G:G,'Shipments data'!E:E,'Supply Planning Data'!D729,'Shipments data'!A:A,'Supply Planning Data'!A729,'Shipments data'!F:F,"Shipped",'Shipments data'!H:H,"&lt;"&amp;'Supply Planning Data'!C744,'Shipments data'!S:S,"&lt;"&amp;'Supply Planning Data'!C744)</f>
        <v>0</v>
      </c>
      <c r="Q729" s="51">
        <f t="shared" si="163"/>
        <v>0</v>
      </c>
      <c r="R729" s="51">
        <f t="shared" si="166"/>
        <v>0</v>
      </c>
      <c r="S729" s="53"/>
      <c r="T729" s="54">
        <f t="shared" si="170"/>
        <v>400000</v>
      </c>
      <c r="U729" s="50"/>
      <c r="V729" s="40"/>
      <c r="W729" s="54">
        <f t="shared" si="171"/>
        <v>0</v>
      </c>
      <c r="X729" s="55"/>
      <c r="Y729" s="54">
        <f t="shared" si="167"/>
        <v>400000</v>
      </c>
      <c r="Z729" s="53"/>
      <c r="AA729" s="54">
        <f t="shared" si="172"/>
        <v>400000</v>
      </c>
      <c r="AB729" s="50"/>
      <c r="AC729" s="40"/>
      <c r="AD729" s="54">
        <f t="shared" si="173"/>
        <v>0</v>
      </c>
      <c r="AE729" s="55"/>
      <c r="AF729" s="79">
        <f t="shared" si="168"/>
        <v>400000</v>
      </c>
    </row>
    <row r="730" spans="1:32" hidden="1" x14ac:dyDescent="0.35">
      <c r="A730" s="47" t="str">
        <f>Start!C$9</f>
        <v>Niger (the)</v>
      </c>
      <c r="B730" s="48" t="str">
        <f>VLOOKUP(A730,list!B:C,2,FALSE)</f>
        <v>NER</v>
      </c>
      <c r="C730" s="78">
        <f t="shared" si="162"/>
        <v>45658</v>
      </c>
      <c r="D730" s="36" t="str">
        <f>IF(Start!$B$24="","",Start!$B$24)</f>
        <v/>
      </c>
      <c r="E730" s="36" t="str">
        <f>IFERROR(VLOOKUP(D730,Start!B$15:C$30,2,FALSE),"")</f>
        <v/>
      </c>
      <c r="F730" s="39">
        <f t="shared" si="164"/>
        <v>0</v>
      </c>
      <c r="G730" s="38"/>
      <c r="H730" s="50"/>
      <c r="I730" s="39">
        <f t="shared" si="165"/>
        <v>0</v>
      </c>
      <c r="J730" s="40"/>
      <c r="K730" s="41">
        <f t="shared" si="169"/>
        <v>0</v>
      </c>
      <c r="L730" s="41">
        <f t="shared" si="174"/>
        <v>0</v>
      </c>
      <c r="M730" s="50"/>
      <c r="N730" s="51">
        <f>SUMIFS('Shipments data'!G:G,'Shipments data'!E:E,'Supply Planning Data'!D730,'Shipments data'!A:A,'Supply Planning Data'!A730,'Shipments data'!O:O,'Supply Planning Data'!C730,'Shipments data'!F:F,"Shipped")</f>
        <v>0</v>
      </c>
      <c r="O730" s="52">
        <f>SUMIFS('Shipments data'!G:G,'Shipments data'!E:E,'Supply Planning Data'!D730,'Shipments data'!A:A,'Supply Planning Data'!A730,'Shipments data'!O:O,'Supply Planning Data'!C730,'Shipments data'!F:F,"Planned")</f>
        <v>0</v>
      </c>
      <c r="P730" s="51">
        <f>SUMIFS('Shipments data'!G:G,'Shipments data'!E:E,'Supply Planning Data'!D730,'Shipments data'!A:A,'Supply Planning Data'!A730,'Shipments data'!F:F,"Shipped",'Shipments data'!H:H,"&lt;"&amp;'Supply Planning Data'!C745,'Shipments data'!S:S,"&lt;"&amp;'Supply Planning Data'!C745)</f>
        <v>0</v>
      </c>
      <c r="Q730" s="51">
        <f t="shared" si="163"/>
        <v>0</v>
      </c>
      <c r="R730" s="51">
        <f t="shared" si="166"/>
        <v>0</v>
      </c>
      <c r="S730" s="53"/>
      <c r="T730" s="54">
        <f t="shared" si="170"/>
        <v>0</v>
      </c>
      <c r="U730" s="50"/>
      <c r="V730" s="40"/>
      <c r="W730" s="54">
        <f t="shared" si="171"/>
        <v>0</v>
      </c>
      <c r="X730" s="55"/>
      <c r="Y730" s="54">
        <f t="shared" si="167"/>
        <v>0</v>
      </c>
      <c r="Z730" s="53"/>
      <c r="AA730" s="54">
        <f t="shared" si="172"/>
        <v>0</v>
      </c>
      <c r="AB730" s="50"/>
      <c r="AC730" s="40"/>
      <c r="AD730" s="54">
        <f t="shared" si="173"/>
        <v>0</v>
      </c>
      <c r="AE730" s="55"/>
      <c r="AF730" s="79">
        <f t="shared" si="168"/>
        <v>0</v>
      </c>
    </row>
    <row r="731" spans="1:32" hidden="1" x14ac:dyDescent="0.35">
      <c r="A731" s="47" t="str">
        <f>Start!C$9</f>
        <v>Niger (the)</v>
      </c>
      <c r="B731" s="48" t="str">
        <f>VLOOKUP(A731,list!B:C,2,FALSE)</f>
        <v>NER</v>
      </c>
      <c r="C731" s="78">
        <f t="shared" si="162"/>
        <v>45658</v>
      </c>
      <c r="D731" s="36" t="str">
        <f>IF(Start!$B$25="","",Start!$B$25)</f>
        <v/>
      </c>
      <c r="E731" s="36" t="str">
        <f>IFERROR(VLOOKUP(D731,Start!B$15:C$30,2,FALSE),"")</f>
        <v/>
      </c>
      <c r="F731" s="39">
        <f t="shared" si="164"/>
        <v>0</v>
      </c>
      <c r="G731" s="38"/>
      <c r="H731" s="50"/>
      <c r="I731" s="39">
        <f t="shared" si="165"/>
        <v>0</v>
      </c>
      <c r="J731" s="40"/>
      <c r="K731" s="41">
        <f t="shared" si="169"/>
        <v>0</v>
      </c>
      <c r="L731" s="41">
        <f t="shared" si="174"/>
        <v>0</v>
      </c>
      <c r="M731" s="50"/>
      <c r="N731" s="51">
        <f>SUMIFS('Shipments data'!G:G,'Shipments data'!E:E,'Supply Planning Data'!D731,'Shipments data'!A:A,'Supply Planning Data'!A731,'Shipments data'!O:O,'Supply Planning Data'!C731,'Shipments data'!F:F,"Shipped")</f>
        <v>0</v>
      </c>
      <c r="O731" s="52">
        <f>SUMIFS('Shipments data'!G:G,'Shipments data'!E:E,'Supply Planning Data'!D731,'Shipments data'!A:A,'Supply Planning Data'!A731,'Shipments data'!O:O,'Supply Planning Data'!C731,'Shipments data'!F:F,"Planned")</f>
        <v>0</v>
      </c>
      <c r="P731" s="51">
        <f>SUMIFS('Shipments data'!G:G,'Shipments data'!E:E,'Supply Planning Data'!D731,'Shipments data'!A:A,'Supply Planning Data'!A731,'Shipments data'!F:F,"Shipped",'Shipments data'!H:H,"&lt;"&amp;'Supply Planning Data'!C746,'Shipments data'!S:S,"&lt;"&amp;'Supply Planning Data'!C746)</f>
        <v>0</v>
      </c>
      <c r="Q731" s="51">
        <f t="shared" si="163"/>
        <v>0</v>
      </c>
      <c r="R731" s="51">
        <f t="shared" si="166"/>
        <v>0</v>
      </c>
      <c r="S731" s="53"/>
      <c r="T731" s="54">
        <f t="shared" si="170"/>
        <v>0</v>
      </c>
      <c r="U731" s="50"/>
      <c r="V731" s="40"/>
      <c r="W731" s="54">
        <f t="shared" si="171"/>
        <v>0</v>
      </c>
      <c r="X731" s="55"/>
      <c r="Y731" s="54">
        <f t="shared" si="167"/>
        <v>0</v>
      </c>
      <c r="Z731" s="53"/>
      <c r="AA731" s="54">
        <f t="shared" si="172"/>
        <v>0</v>
      </c>
      <c r="AB731" s="50"/>
      <c r="AC731" s="40"/>
      <c r="AD731" s="54">
        <f t="shared" si="173"/>
        <v>0</v>
      </c>
      <c r="AE731" s="55"/>
      <c r="AF731" s="79">
        <f t="shared" si="168"/>
        <v>0</v>
      </c>
    </row>
    <row r="732" spans="1:32" hidden="1" x14ac:dyDescent="0.35">
      <c r="A732" s="47" t="str">
        <f>Start!C$9</f>
        <v>Niger (the)</v>
      </c>
      <c r="B732" s="48" t="str">
        <f>VLOOKUP(A732,list!B:C,2,FALSE)</f>
        <v>NER</v>
      </c>
      <c r="C732" s="78">
        <f t="shared" si="162"/>
        <v>45658</v>
      </c>
      <c r="D732" s="36" t="str">
        <f>IF(Start!$B$26="","",Start!$B$26)</f>
        <v/>
      </c>
      <c r="E732" s="36" t="str">
        <f>IFERROR(VLOOKUP(D732,Start!B$15:C$30,2,FALSE),"")</f>
        <v/>
      </c>
      <c r="F732" s="39">
        <f t="shared" si="164"/>
        <v>0</v>
      </c>
      <c r="G732" s="38"/>
      <c r="H732" s="50"/>
      <c r="I732" s="39">
        <f t="shared" si="165"/>
        <v>0</v>
      </c>
      <c r="J732" s="40"/>
      <c r="K732" s="41">
        <f t="shared" si="169"/>
        <v>0</v>
      </c>
      <c r="L732" s="41">
        <f t="shared" si="174"/>
        <v>0</v>
      </c>
      <c r="M732" s="50"/>
      <c r="N732" s="51">
        <f>SUMIFS('Shipments data'!G:G,'Shipments data'!E:E,'Supply Planning Data'!D732,'Shipments data'!A:A,'Supply Planning Data'!A732,'Shipments data'!O:O,'Supply Planning Data'!C732,'Shipments data'!F:F,"Shipped")</f>
        <v>0</v>
      </c>
      <c r="O732" s="52">
        <f>SUMIFS('Shipments data'!G:G,'Shipments data'!E:E,'Supply Planning Data'!D732,'Shipments data'!A:A,'Supply Planning Data'!A732,'Shipments data'!O:O,'Supply Planning Data'!C732,'Shipments data'!F:F,"Planned")</f>
        <v>0</v>
      </c>
      <c r="P732" s="51">
        <f>SUMIFS('Shipments data'!G:G,'Shipments data'!E:E,'Supply Planning Data'!D732,'Shipments data'!A:A,'Supply Planning Data'!A732,'Shipments data'!F:F,"Shipped",'Shipments data'!H:H,"&lt;"&amp;'Supply Planning Data'!C747,'Shipments data'!S:S,"&lt;"&amp;'Supply Planning Data'!C747)</f>
        <v>0</v>
      </c>
      <c r="Q732" s="51">
        <f t="shared" si="163"/>
        <v>0</v>
      </c>
      <c r="R732" s="51">
        <f t="shared" si="166"/>
        <v>0</v>
      </c>
      <c r="S732" s="53"/>
      <c r="T732" s="54">
        <f t="shared" si="170"/>
        <v>0</v>
      </c>
      <c r="U732" s="50"/>
      <c r="V732" s="40"/>
      <c r="W732" s="54">
        <f t="shared" si="171"/>
        <v>0</v>
      </c>
      <c r="X732" s="55"/>
      <c r="Y732" s="54">
        <f t="shared" si="167"/>
        <v>0</v>
      </c>
      <c r="Z732" s="53"/>
      <c r="AA732" s="54">
        <f t="shared" si="172"/>
        <v>0</v>
      </c>
      <c r="AB732" s="50"/>
      <c r="AC732" s="40"/>
      <c r="AD732" s="54">
        <f t="shared" si="173"/>
        <v>0</v>
      </c>
      <c r="AE732" s="55"/>
      <c r="AF732" s="79">
        <f t="shared" si="168"/>
        <v>0</v>
      </c>
    </row>
    <row r="733" spans="1:32" hidden="1" x14ac:dyDescent="0.35">
      <c r="A733" s="47" t="str">
        <f>Start!C$9</f>
        <v>Niger (the)</v>
      </c>
      <c r="B733" s="48" t="str">
        <f>VLOOKUP(A733,list!B:C,2,FALSE)</f>
        <v>NER</v>
      </c>
      <c r="C733" s="78">
        <f t="shared" si="162"/>
        <v>45658</v>
      </c>
      <c r="D733" s="36" t="str">
        <f>IF(Start!$B$27="","",Start!$B$27)</f>
        <v/>
      </c>
      <c r="E733" s="36" t="str">
        <f>IFERROR(VLOOKUP(D733,Start!B$15:C$30,2,FALSE),"")</f>
        <v/>
      </c>
      <c r="F733" s="39">
        <f t="shared" si="164"/>
        <v>0</v>
      </c>
      <c r="G733" s="38"/>
      <c r="H733" s="50"/>
      <c r="I733" s="39">
        <f t="shared" si="165"/>
        <v>0</v>
      </c>
      <c r="J733" s="40"/>
      <c r="K733" s="41">
        <f t="shared" si="169"/>
        <v>0</v>
      </c>
      <c r="L733" s="41">
        <f t="shared" si="174"/>
        <v>0</v>
      </c>
      <c r="M733" s="50"/>
      <c r="N733" s="51">
        <f>SUMIFS('Shipments data'!G:G,'Shipments data'!E:E,'Supply Planning Data'!D733,'Shipments data'!A:A,'Supply Planning Data'!A733,'Shipments data'!O:O,'Supply Planning Data'!C733,'Shipments data'!F:F,"Shipped")</f>
        <v>0</v>
      </c>
      <c r="O733" s="52">
        <f>SUMIFS('Shipments data'!G:G,'Shipments data'!E:E,'Supply Planning Data'!D733,'Shipments data'!A:A,'Supply Planning Data'!A733,'Shipments data'!O:O,'Supply Planning Data'!C733,'Shipments data'!F:F,"Planned")</f>
        <v>0</v>
      </c>
      <c r="P733" s="51">
        <f>SUMIFS('Shipments data'!G:G,'Shipments data'!E:E,'Supply Planning Data'!D733,'Shipments data'!A:A,'Supply Planning Data'!A733,'Shipments data'!F:F,"Shipped",'Shipments data'!H:H,"&lt;"&amp;'Supply Planning Data'!C748,'Shipments data'!S:S,"&lt;"&amp;'Supply Planning Data'!C748)</f>
        <v>0</v>
      </c>
      <c r="Q733" s="51">
        <f t="shared" si="163"/>
        <v>0</v>
      </c>
      <c r="R733" s="51">
        <f t="shared" si="166"/>
        <v>0</v>
      </c>
      <c r="S733" s="53"/>
      <c r="T733" s="54">
        <f t="shared" si="170"/>
        <v>0</v>
      </c>
      <c r="U733" s="50"/>
      <c r="V733" s="40"/>
      <c r="W733" s="54">
        <f t="shared" si="171"/>
        <v>0</v>
      </c>
      <c r="X733" s="55"/>
      <c r="Y733" s="54">
        <f t="shared" si="167"/>
        <v>0</v>
      </c>
      <c r="Z733" s="53"/>
      <c r="AA733" s="54">
        <f t="shared" si="172"/>
        <v>0</v>
      </c>
      <c r="AB733" s="50"/>
      <c r="AC733" s="40"/>
      <c r="AD733" s="54">
        <f t="shared" si="173"/>
        <v>0</v>
      </c>
      <c r="AE733" s="55"/>
      <c r="AF733" s="79">
        <f t="shared" si="168"/>
        <v>0</v>
      </c>
    </row>
    <row r="734" spans="1:32" hidden="1" x14ac:dyDescent="0.35">
      <c r="A734" s="47" t="str">
        <f>Start!C$9</f>
        <v>Niger (the)</v>
      </c>
      <c r="B734" s="48" t="str">
        <f>VLOOKUP(A734,list!B:C,2,FALSE)</f>
        <v>NER</v>
      </c>
      <c r="C734" s="78">
        <f t="shared" si="162"/>
        <v>45658</v>
      </c>
      <c r="D734" s="36" t="str">
        <f>IF(Start!$B$28="","",Start!$B$28)</f>
        <v/>
      </c>
      <c r="E734" s="36" t="str">
        <f>IFERROR(VLOOKUP(D734,Start!B$15:C$30,2,FALSE),"")</f>
        <v/>
      </c>
      <c r="F734" s="39">
        <f t="shared" si="164"/>
        <v>0</v>
      </c>
      <c r="G734" s="38"/>
      <c r="H734" s="50"/>
      <c r="I734" s="39">
        <f t="shared" si="165"/>
        <v>0</v>
      </c>
      <c r="J734" s="40"/>
      <c r="K734" s="41">
        <f t="shared" si="169"/>
        <v>0</v>
      </c>
      <c r="L734" s="41">
        <f t="shared" si="174"/>
        <v>0</v>
      </c>
      <c r="M734" s="50"/>
      <c r="N734" s="51">
        <f>SUMIFS('Shipments data'!G:G,'Shipments data'!E:E,'Supply Planning Data'!D734,'Shipments data'!A:A,'Supply Planning Data'!A734,'Shipments data'!O:O,'Supply Planning Data'!C734,'Shipments data'!F:F,"Shipped")</f>
        <v>0</v>
      </c>
      <c r="O734" s="52">
        <f>SUMIFS('Shipments data'!G:G,'Shipments data'!E:E,'Supply Planning Data'!D734,'Shipments data'!A:A,'Supply Planning Data'!A734,'Shipments data'!O:O,'Supply Planning Data'!C734,'Shipments data'!F:F,"Planned")</f>
        <v>0</v>
      </c>
      <c r="P734" s="51">
        <f>SUMIFS('Shipments data'!G:G,'Shipments data'!E:E,'Supply Planning Data'!D734,'Shipments data'!A:A,'Supply Planning Data'!A734,'Shipments data'!F:F,"Shipped",'Shipments data'!H:H,"&lt;"&amp;'Supply Planning Data'!C749,'Shipments data'!S:S,"&lt;"&amp;'Supply Planning Data'!C749)</f>
        <v>0</v>
      </c>
      <c r="Q734" s="51">
        <f t="shared" si="163"/>
        <v>0</v>
      </c>
      <c r="R734" s="51">
        <f t="shared" si="166"/>
        <v>0</v>
      </c>
      <c r="S734" s="53"/>
      <c r="T734" s="54">
        <f t="shared" si="170"/>
        <v>0</v>
      </c>
      <c r="U734" s="50"/>
      <c r="V734" s="40"/>
      <c r="W734" s="54">
        <f t="shared" si="171"/>
        <v>0</v>
      </c>
      <c r="X734" s="55"/>
      <c r="Y734" s="54">
        <f t="shared" si="167"/>
        <v>0</v>
      </c>
      <c r="Z734" s="53"/>
      <c r="AA734" s="54">
        <f t="shared" si="172"/>
        <v>0</v>
      </c>
      <c r="AB734" s="50"/>
      <c r="AC734" s="40"/>
      <c r="AD734" s="54">
        <f t="shared" si="173"/>
        <v>0</v>
      </c>
      <c r="AE734" s="55"/>
      <c r="AF734" s="79">
        <f t="shared" si="168"/>
        <v>0</v>
      </c>
    </row>
    <row r="735" spans="1:32" hidden="1" x14ac:dyDescent="0.35">
      <c r="A735" s="47" t="str">
        <f>Start!C$9</f>
        <v>Niger (the)</v>
      </c>
      <c r="B735" s="48" t="str">
        <f>VLOOKUP(A735,list!B:C,2,FALSE)</f>
        <v>NER</v>
      </c>
      <c r="C735" s="78">
        <f t="shared" si="162"/>
        <v>45658</v>
      </c>
      <c r="D735" s="36" t="str">
        <f>IF(Start!$B$29="","",Start!$B$29)</f>
        <v/>
      </c>
      <c r="E735" s="36" t="str">
        <f>IFERROR(VLOOKUP(D735,Start!B$15:C$30,2,FALSE),"")</f>
        <v/>
      </c>
      <c r="F735" s="39">
        <f t="shared" si="164"/>
        <v>0</v>
      </c>
      <c r="G735" s="38"/>
      <c r="H735" s="50"/>
      <c r="I735" s="39">
        <f t="shared" si="165"/>
        <v>0</v>
      </c>
      <c r="J735" s="40"/>
      <c r="K735" s="41">
        <f t="shared" si="169"/>
        <v>0</v>
      </c>
      <c r="L735" s="41">
        <f t="shared" si="174"/>
        <v>0</v>
      </c>
      <c r="M735" s="50"/>
      <c r="N735" s="51">
        <f>SUMIFS('Shipments data'!G:G,'Shipments data'!E:E,'Supply Planning Data'!D735,'Shipments data'!A:A,'Supply Planning Data'!A735,'Shipments data'!O:O,'Supply Planning Data'!C735,'Shipments data'!F:F,"Shipped")</f>
        <v>0</v>
      </c>
      <c r="O735" s="52">
        <f>SUMIFS('Shipments data'!G:G,'Shipments data'!E:E,'Supply Planning Data'!D735,'Shipments data'!A:A,'Supply Planning Data'!A735,'Shipments data'!O:O,'Supply Planning Data'!C735,'Shipments data'!F:F,"Planned")</f>
        <v>0</v>
      </c>
      <c r="P735" s="51">
        <f>SUMIFS('Shipments data'!G:G,'Shipments data'!E:E,'Supply Planning Data'!D735,'Shipments data'!A:A,'Supply Planning Data'!A735,'Shipments data'!F:F,"Shipped",'Shipments data'!H:H,"&lt;"&amp;'Supply Planning Data'!C750,'Shipments data'!S:S,"&lt;"&amp;'Supply Planning Data'!C750)</f>
        <v>0</v>
      </c>
      <c r="Q735" s="51">
        <f t="shared" si="163"/>
        <v>0</v>
      </c>
      <c r="R735" s="51">
        <f t="shared" si="166"/>
        <v>0</v>
      </c>
      <c r="S735" s="53"/>
      <c r="T735" s="54">
        <f t="shared" si="170"/>
        <v>0</v>
      </c>
      <c r="U735" s="50"/>
      <c r="V735" s="40"/>
      <c r="W735" s="54">
        <f t="shared" si="171"/>
        <v>0</v>
      </c>
      <c r="X735" s="55"/>
      <c r="Y735" s="54">
        <f t="shared" si="167"/>
        <v>0</v>
      </c>
      <c r="Z735" s="53"/>
      <c r="AA735" s="54">
        <f t="shared" si="172"/>
        <v>0</v>
      </c>
      <c r="AB735" s="50"/>
      <c r="AC735" s="40"/>
      <c r="AD735" s="54">
        <f t="shared" si="173"/>
        <v>0</v>
      </c>
      <c r="AE735" s="55"/>
      <c r="AF735" s="79">
        <f t="shared" si="168"/>
        <v>0</v>
      </c>
    </row>
    <row r="736" spans="1:32" hidden="1" x14ac:dyDescent="0.35">
      <c r="A736" s="47" t="str">
        <f>Start!C$9</f>
        <v>Niger (the)</v>
      </c>
      <c r="B736" s="56" t="str">
        <f>VLOOKUP(A736,list!B:C,2,FALSE)</f>
        <v>NER</v>
      </c>
      <c r="C736" s="78">
        <f t="shared" si="162"/>
        <v>45658</v>
      </c>
      <c r="D736" s="36" t="str">
        <f>IF(Start!$B$30="","",Start!$B$30)</f>
        <v/>
      </c>
      <c r="E736" s="36" t="str">
        <f>IFERROR(VLOOKUP(D736,Start!B$15:C$30,2,FALSE),"")</f>
        <v/>
      </c>
      <c r="F736" s="39">
        <f t="shared" si="164"/>
        <v>0</v>
      </c>
      <c r="G736" s="38"/>
      <c r="H736" s="50"/>
      <c r="I736" s="39">
        <f t="shared" si="165"/>
        <v>0</v>
      </c>
      <c r="J736" s="40"/>
      <c r="K736" s="41">
        <f t="shared" si="169"/>
        <v>0</v>
      </c>
      <c r="L736" s="41">
        <f t="shared" si="174"/>
        <v>0</v>
      </c>
      <c r="M736" s="50"/>
      <c r="N736" s="51">
        <f>SUMIFS('Shipments data'!G:G,'Shipments data'!E:E,'Supply Planning Data'!D736,'Shipments data'!A:A,'Supply Planning Data'!A736,'Shipments data'!O:O,'Supply Planning Data'!C736,'Shipments data'!F:F,"Shipped")</f>
        <v>0</v>
      </c>
      <c r="O736" s="52">
        <f>SUMIFS('Shipments data'!G:G,'Shipments data'!E:E,'Supply Planning Data'!D736,'Shipments data'!A:A,'Supply Planning Data'!A736,'Shipments data'!O:O,'Supply Planning Data'!C736,'Shipments data'!F:F,"Planned")</f>
        <v>0</v>
      </c>
      <c r="P736" s="51">
        <f>SUMIFS('Shipments data'!G:G,'Shipments data'!E:E,'Supply Planning Data'!D736,'Shipments data'!A:A,'Supply Planning Data'!A736,'Shipments data'!F:F,"Shipped",'Shipments data'!H:H,"&lt;"&amp;'Supply Planning Data'!C751,'Shipments data'!S:S,"&lt;"&amp;'Supply Planning Data'!C751)</f>
        <v>0</v>
      </c>
      <c r="Q736" s="51">
        <f t="shared" si="163"/>
        <v>0</v>
      </c>
      <c r="R736" s="51">
        <f t="shared" si="166"/>
        <v>0</v>
      </c>
      <c r="S736" s="53"/>
      <c r="T736" s="54">
        <f t="shared" si="170"/>
        <v>0</v>
      </c>
      <c r="U736" s="50"/>
      <c r="V736" s="40"/>
      <c r="W736" s="54">
        <f t="shared" si="171"/>
        <v>0</v>
      </c>
      <c r="X736" s="55"/>
      <c r="Y736" s="54">
        <f t="shared" si="167"/>
        <v>0</v>
      </c>
      <c r="Z736" s="53"/>
      <c r="AA736" s="54">
        <f t="shared" si="172"/>
        <v>0</v>
      </c>
      <c r="AB736" s="50"/>
      <c r="AC736" s="40"/>
      <c r="AD736" s="54">
        <f t="shared" si="173"/>
        <v>0</v>
      </c>
      <c r="AE736" s="55"/>
      <c r="AF736" s="79">
        <f t="shared" si="168"/>
        <v>0</v>
      </c>
    </row>
    <row r="737" spans="1:32" x14ac:dyDescent="0.35">
      <c r="A737" s="58" t="str">
        <f>Start!C$9</f>
        <v>Niger (the)</v>
      </c>
      <c r="B737" s="59" t="str">
        <f>VLOOKUP(A737,list!B:C,2,FALSE)</f>
        <v>NER</v>
      </c>
      <c r="C737" s="60">
        <f t="shared" ref="C737:C800" si="175">DATE(YEAR(C722),MONTH(C722)+1,1)</f>
        <v>45689</v>
      </c>
      <c r="D737" s="59" t="str">
        <f>IF(Start!$B$16="","",Start!$B$16)</f>
        <v>Pfizer</v>
      </c>
      <c r="E737" s="59" t="str">
        <f>IFERROR(VLOOKUP(D737,Start!B$15:C$30,2,FALSE),"")</f>
        <v>Yes</v>
      </c>
      <c r="F737" s="62">
        <f t="shared" si="164"/>
        <v>0</v>
      </c>
      <c r="G737" s="61">
        <v>1067189.5716335981</v>
      </c>
      <c r="H737" s="61">
        <v>30411.590730441301</v>
      </c>
      <c r="I737" s="62">
        <f t="shared" si="165"/>
        <v>1097601.1623640393</v>
      </c>
      <c r="J737" s="63"/>
      <c r="K737" s="64">
        <f t="shared" si="169"/>
        <v>0</v>
      </c>
      <c r="L737" s="64">
        <f t="shared" si="174"/>
        <v>1097601.1623640393</v>
      </c>
      <c r="M737" s="61"/>
      <c r="N737" s="64">
        <f>SUMIFS('Shipments data'!G:G,'Shipments data'!E:E,'Supply Planning Data'!D737,'Shipments data'!A:A,'Supply Planning Data'!A737,'Shipments data'!O:O,'Supply Planning Data'!C737,'Shipments data'!F:F,"Shipped")</f>
        <v>0</v>
      </c>
      <c r="O737" s="65">
        <f>SUMIFS('Shipments data'!G:G,'Shipments data'!E:E,'Supply Planning Data'!D737,'Shipments data'!A:A,'Supply Planning Data'!A737,'Shipments data'!O:O,'Supply Planning Data'!C737,'Shipments data'!F:F,"Planned")</f>
        <v>0</v>
      </c>
      <c r="P737" s="64">
        <f>SUMIFS('Shipments data'!G:G,'Shipments data'!E:E,'Supply Planning Data'!D737,'Shipments data'!A:A,'Supply Planning Data'!A737,'Shipments data'!F:F,"Shipped",'Shipments data'!H:H,"&lt;"&amp;'Supply Planning Data'!C752,'Shipments data'!S:S,"&lt;"&amp;'Supply Planning Data'!C752)</f>
        <v>0</v>
      </c>
      <c r="Q737" s="64">
        <f t="shared" si="163"/>
        <v>0</v>
      </c>
      <c r="R737" s="64">
        <f t="shared" si="166"/>
        <v>0</v>
      </c>
      <c r="S737" s="66"/>
      <c r="T737" s="62">
        <f t="shared" si="170"/>
        <v>200000</v>
      </c>
      <c r="U737" s="61"/>
      <c r="V737" s="63"/>
      <c r="W737" s="62">
        <f t="shared" si="171"/>
        <v>0</v>
      </c>
      <c r="X737" s="67"/>
      <c r="Y737" s="62">
        <f t="shared" si="167"/>
        <v>200000</v>
      </c>
      <c r="Z737" s="66"/>
      <c r="AA737" s="62">
        <f t="shared" si="172"/>
        <v>200000</v>
      </c>
      <c r="AB737" s="61"/>
      <c r="AC737" s="63"/>
      <c r="AD737" s="62">
        <f t="shared" si="173"/>
        <v>0</v>
      </c>
      <c r="AE737" s="67"/>
      <c r="AF737" s="68">
        <f t="shared" si="168"/>
        <v>200000</v>
      </c>
    </row>
    <row r="738" spans="1:32" x14ac:dyDescent="0.35">
      <c r="A738" s="58" t="str">
        <f>Start!C$9</f>
        <v>Niger (the)</v>
      </c>
      <c r="B738" s="69" t="str">
        <f>VLOOKUP(A738,list!B:C,2,FALSE)</f>
        <v>NER</v>
      </c>
      <c r="C738" s="60">
        <f t="shared" si="175"/>
        <v>45689</v>
      </c>
      <c r="D738" s="69" t="str">
        <f>IF(Start!$B$17="","",Start!$B$17)</f>
        <v>Moderna</v>
      </c>
      <c r="E738" s="69" t="str">
        <f>IFERROR(VLOOKUP(D738,Start!B$15:C$30,2,FALSE),"")</f>
        <v>Yes</v>
      </c>
      <c r="F738" s="62">
        <f t="shared" si="164"/>
        <v>0</v>
      </c>
      <c r="G738" s="61">
        <v>1280627.4859603175</v>
      </c>
      <c r="H738" s="61">
        <v>30443.123767148802</v>
      </c>
      <c r="I738" s="62">
        <f t="shared" si="165"/>
        <v>1311070.6097274662</v>
      </c>
      <c r="J738" s="63"/>
      <c r="K738" s="64">
        <f t="shared" si="169"/>
        <v>0</v>
      </c>
      <c r="L738" s="64">
        <f t="shared" si="174"/>
        <v>1311070.6097274662</v>
      </c>
      <c r="M738" s="71"/>
      <c r="N738" s="70">
        <f>SUMIFS('Shipments data'!G:G,'Shipments data'!E:E,'Supply Planning Data'!D738,'Shipments data'!A:A,'Supply Planning Data'!A738,'Shipments data'!O:O,'Supply Planning Data'!C738,'Shipments data'!F:F,"Shipped")</f>
        <v>0</v>
      </c>
      <c r="O738" s="72">
        <f>SUMIFS('Shipments data'!G:G,'Shipments data'!E:E,'Supply Planning Data'!D738,'Shipments data'!A:A,'Supply Planning Data'!A738,'Shipments data'!O:O,'Supply Planning Data'!C738,'Shipments data'!F:F,"Planned")</f>
        <v>0</v>
      </c>
      <c r="P738" s="70">
        <f>SUMIFS('Shipments data'!G:G,'Shipments data'!E:E,'Supply Planning Data'!D738,'Shipments data'!A:A,'Supply Planning Data'!A738,'Shipments data'!F:F,"Shipped",'Shipments data'!H:H,"&lt;"&amp;'Supply Planning Data'!C753,'Shipments data'!S:S,"&lt;"&amp;'Supply Planning Data'!C753)</f>
        <v>0</v>
      </c>
      <c r="Q738" s="70">
        <f t="shared" ref="Q738:Q801" si="176">IF(P738-P723&lt;0,0,P738-P723)</f>
        <v>0</v>
      </c>
      <c r="R738" s="70">
        <f t="shared" si="166"/>
        <v>0</v>
      </c>
      <c r="S738" s="53"/>
      <c r="T738" s="73">
        <f t="shared" si="170"/>
        <v>300000</v>
      </c>
      <c r="U738" s="71"/>
      <c r="V738" s="63"/>
      <c r="W738" s="73">
        <f t="shared" si="171"/>
        <v>0</v>
      </c>
      <c r="X738" s="74"/>
      <c r="Y738" s="73">
        <f t="shared" si="167"/>
        <v>300000</v>
      </c>
      <c r="Z738" s="53"/>
      <c r="AA738" s="73">
        <f t="shared" si="172"/>
        <v>300000</v>
      </c>
      <c r="AB738" s="71"/>
      <c r="AC738" s="63"/>
      <c r="AD738" s="73">
        <f t="shared" si="173"/>
        <v>0</v>
      </c>
      <c r="AE738" s="74"/>
      <c r="AF738" s="75">
        <f t="shared" si="168"/>
        <v>300000</v>
      </c>
    </row>
    <row r="739" spans="1:32" x14ac:dyDescent="0.35">
      <c r="A739" s="58" t="str">
        <f>Start!C$9</f>
        <v>Niger (the)</v>
      </c>
      <c r="B739" s="69" t="str">
        <f>VLOOKUP(A739,list!B:C,2,FALSE)</f>
        <v>NER</v>
      </c>
      <c r="C739" s="60">
        <f t="shared" si="175"/>
        <v>45689</v>
      </c>
      <c r="D739" s="59" t="str">
        <f>IF(Start!$B$18="","",Start!$B$18)</f>
        <v>AstraZeneca</v>
      </c>
      <c r="E739" s="59" t="str">
        <f>IFERROR(VLOOKUP(D739,Start!B$15:C$30,2,FALSE),"")</f>
        <v>Yes</v>
      </c>
      <c r="F739" s="62">
        <f t="shared" si="164"/>
        <v>0</v>
      </c>
      <c r="G739" s="61">
        <v>1494065.4002870375</v>
      </c>
      <c r="H739" s="61">
        <v>30474.6568038562</v>
      </c>
      <c r="I739" s="62">
        <f t="shared" si="165"/>
        <v>1524540.0570908936</v>
      </c>
      <c r="J739" s="63"/>
      <c r="K739" s="64">
        <f t="shared" si="169"/>
        <v>0</v>
      </c>
      <c r="L739" s="64">
        <f t="shared" si="174"/>
        <v>1524540.0570908936</v>
      </c>
      <c r="M739" s="71"/>
      <c r="N739" s="70">
        <f>SUMIFS('Shipments data'!G:G,'Shipments data'!E:E,'Supply Planning Data'!D739,'Shipments data'!A:A,'Supply Planning Data'!A739,'Shipments data'!O:O,'Supply Planning Data'!C739,'Shipments data'!F:F,"Shipped")</f>
        <v>0</v>
      </c>
      <c r="O739" s="72">
        <f>SUMIFS('Shipments data'!G:G,'Shipments data'!E:E,'Supply Planning Data'!D739,'Shipments data'!A:A,'Supply Planning Data'!A739,'Shipments data'!O:O,'Supply Planning Data'!C739,'Shipments data'!F:F,"Planned")</f>
        <v>0</v>
      </c>
      <c r="P739" s="70">
        <f>SUMIFS('Shipments data'!G:G,'Shipments data'!E:E,'Supply Planning Data'!D739,'Shipments data'!A:A,'Supply Planning Data'!A739,'Shipments data'!F:F,"Shipped",'Shipments data'!H:H,"&lt;"&amp;'Supply Planning Data'!C754,'Shipments data'!S:S,"&lt;"&amp;'Supply Planning Data'!C754)</f>
        <v>631600</v>
      </c>
      <c r="Q739" s="70">
        <f t="shared" si="176"/>
        <v>0</v>
      </c>
      <c r="R739" s="70">
        <f t="shared" si="166"/>
        <v>0</v>
      </c>
      <c r="S739" s="53"/>
      <c r="T739" s="73">
        <f t="shared" si="170"/>
        <v>400000</v>
      </c>
      <c r="U739" s="71"/>
      <c r="V739" s="63"/>
      <c r="W739" s="73">
        <f t="shared" si="171"/>
        <v>0</v>
      </c>
      <c r="X739" s="74"/>
      <c r="Y739" s="73">
        <f t="shared" si="167"/>
        <v>400000</v>
      </c>
      <c r="Z739" s="53"/>
      <c r="AA739" s="73">
        <f t="shared" si="172"/>
        <v>400000</v>
      </c>
      <c r="AB739" s="71"/>
      <c r="AC739" s="63"/>
      <c r="AD739" s="73">
        <f t="shared" si="173"/>
        <v>0</v>
      </c>
      <c r="AE739" s="74"/>
      <c r="AF739" s="75">
        <f t="shared" si="168"/>
        <v>400000</v>
      </c>
    </row>
    <row r="740" spans="1:32" x14ac:dyDescent="0.35">
      <c r="A740" s="58" t="str">
        <f>Start!C$9</f>
        <v>Niger (the)</v>
      </c>
      <c r="B740" s="69" t="str">
        <f>VLOOKUP(A740,list!B:C,2,FALSE)</f>
        <v>NER</v>
      </c>
      <c r="C740" s="60">
        <f t="shared" si="175"/>
        <v>45689</v>
      </c>
      <c r="D740" s="69" t="str">
        <f>IF(Start!$B$19="","",Start!$B$19)</f>
        <v>J&amp;J</v>
      </c>
      <c r="E740" s="69" t="str">
        <f>IFERROR(VLOOKUP(D740,Start!B$15:C$30,2,FALSE),"")</f>
        <v>Yes</v>
      </c>
      <c r="F740" s="62">
        <f t="shared" si="164"/>
        <v>0</v>
      </c>
      <c r="G740" s="61">
        <v>1494065.4002870375</v>
      </c>
      <c r="H740" s="61">
        <v>30506.1898405637</v>
      </c>
      <c r="I740" s="62">
        <f t="shared" si="165"/>
        <v>1524571.5901276013</v>
      </c>
      <c r="J740" s="63"/>
      <c r="K740" s="64">
        <f t="shared" si="169"/>
        <v>0</v>
      </c>
      <c r="L740" s="64">
        <f t="shared" si="174"/>
        <v>1524571.5901276013</v>
      </c>
      <c r="M740" s="71"/>
      <c r="N740" s="70">
        <f>SUMIFS('Shipments data'!G:G,'Shipments data'!E:E,'Supply Planning Data'!D740,'Shipments data'!A:A,'Supply Planning Data'!A740,'Shipments data'!O:O,'Supply Planning Data'!C740,'Shipments data'!F:F,"Shipped")</f>
        <v>0</v>
      </c>
      <c r="O740" s="72">
        <f>SUMIFS('Shipments data'!G:G,'Shipments data'!E:E,'Supply Planning Data'!D740,'Shipments data'!A:A,'Supply Planning Data'!A740,'Shipments data'!O:O,'Supply Planning Data'!C740,'Shipments data'!F:F,"Planned")</f>
        <v>0</v>
      </c>
      <c r="P740" s="70">
        <f>SUMIFS('Shipments data'!G:G,'Shipments data'!E:E,'Supply Planning Data'!D740,'Shipments data'!A:A,'Supply Planning Data'!A740,'Shipments data'!F:F,"Shipped",'Shipments data'!H:H,"&lt;"&amp;'Supply Planning Data'!C755,'Shipments data'!S:S,"&lt;"&amp;'Supply Planning Data'!C755)</f>
        <v>302400</v>
      </c>
      <c r="Q740" s="70">
        <f t="shared" si="176"/>
        <v>0</v>
      </c>
      <c r="R740" s="70">
        <f t="shared" si="166"/>
        <v>0</v>
      </c>
      <c r="S740" s="53"/>
      <c r="T740" s="73">
        <f t="shared" si="170"/>
        <v>400000</v>
      </c>
      <c r="U740" s="71"/>
      <c r="V740" s="63"/>
      <c r="W740" s="73">
        <f t="shared" si="171"/>
        <v>0</v>
      </c>
      <c r="X740" s="74"/>
      <c r="Y740" s="73">
        <f t="shared" si="167"/>
        <v>400000</v>
      </c>
      <c r="Z740" s="53"/>
      <c r="AA740" s="73">
        <f t="shared" si="172"/>
        <v>400000</v>
      </c>
      <c r="AB740" s="71"/>
      <c r="AC740" s="63"/>
      <c r="AD740" s="73">
        <f t="shared" si="173"/>
        <v>0</v>
      </c>
      <c r="AE740" s="74"/>
      <c r="AF740" s="75">
        <f t="shared" si="168"/>
        <v>400000</v>
      </c>
    </row>
    <row r="741" spans="1:32" x14ac:dyDescent="0.35">
      <c r="A741" s="58" t="str">
        <f>Start!C$9</f>
        <v>Niger (the)</v>
      </c>
      <c r="B741" s="69" t="str">
        <f>VLOOKUP(A741,list!B:C,2,FALSE)</f>
        <v>NER</v>
      </c>
      <c r="C741" s="60">
        <f t="shared" si="175"/>
        <v>45689</v>
      </c>
      <c r="D741" s="59" t="str">
        <f>IF(Start!$B$20="","",Start!$B$20)</f>
        <v>Sinopharm</v>
      </c>
      <c r="E741" s="59" t="str">
        <f>IFERROR(VLOOKUP(D741,Start!B$15:C$30,2,FALSE),"")</f>
        <v>Yes</v>
      </c>
      <c r="F741" s="62">
        <f t="shared" si="164"/>
        <v>0</v>
      </c>
      <c r="G741" s="61">
        <v>1494065.4002870375</v>
      </c>
      <c r="H741" s="61">
        <v>30537.722877271099</v>
      </c>
      <c r="I741" s="62">
        <f t="shared" si="165"/>
        <v>1524603.1231643085</v>
      </c>
      <c r="J741" s="63"/>
      <c r="K741" s="64">
        <f t="shared" si="169"/>
        <v>0</v>
      </c>
      <c r="L741" s="64">
        <f t="shared" si="174"/>
        <v>1524603.1231643085</v>
      </c>
      <c r="M741" s="71"/>
      <c r="N741" s="70">
        <f>SUMIFS('Shipments data'!G:G,'Shipments data'!E:E,'Supply Planning Data'!D741,'Shipments data'!A:A,'Supply Planning Data'!A741,'Shipments data'!O:O,'Supply Planning Data'!C741,'Shipments data'!F:F,"Shipped")</f>
        <v>0</v>
      </c>
      <c r="O741" s="72">
        <f>SUMIFS('Shipments data'!G:G,'Shipments data'!E:E,'Supply Planning Data'!D741,'Shipments data'!A:A,'Supply Planning Data'!A741,'Shipments data'!O:O,'Supply Planning Data'!C741,'Shipments data'!F:F,"Planned")</f>
        <v>0</v>
      </c>
      <c r="P741" s="70">
        <f>SUMIFS('Shipments data'!G:G,'Shipments data'!E:E,'Supply Planning Data'!D741,'Shipments data'!A:A,'Supply Planning Data'!A741,'Shipments data'!F:F,"Shipped",'Shipments data'!H:H,"&lt;"&amp;'Supply Planning Data'!C756,'Shipments data'!S:S,"&lt;"&amp;'Supply Planning Data'!C756)</f>
        <v>512402</v>
      </c>
      <c r="Q741" s="70">
        <f t="shared" si="176"/>
        <v>0</v>
      </c>
      <c r="R741" s="70">
        <f t="shared" si="166"/>
        <v>0</v>
      </c>
      <c r="S741" s="53"/>
      <c r="T741" s="73">
        <f t="shared" si="170"/>
        <v>400000</v>
      </c>
      <c r="U741" s="71"/>
      <c r="V741" s="63"/>
      <c r="W741" s="73">
        <f t="shared" si="171"/>
        <v>0</v>
      </c>
      <c r="X741" s="74"/>
      <c r="Y741" s="73">
        <f t="shared" si="167"/>
        <v>400000</v>
      </c>
      <c r="Z741" s="53"/>
      <c r="AA741" s="73">
        <f t="shared" si="172"/>
        <v>400000</v>
      </c>
      <c r="AB741" s="71"/>
      <c r="AC741" s="63"/>
      <c r="AD741" s="73">
        <f t="shared" si="173"/>
        <v>0</v>
      </c>
      <c r="AE741" s="74"/>
      <c r="AF741" s="75">
        <f t="shared" si="168"/>
        <v>400000</v>
      </c>
    </row>
    <row r="742" spans="1:32" x14ac:dyDescent="0.35">
      <c r="A742" s="58" t="str">
        <f>Start!C$9</f>
        <v>Niger (the)</v>
      </c>
      <c r="B742" s="69" t="str">
        <f>VLOOKUP(A742,list!B:C,2,FALSE)</f>
        <v>NER</v>
      </c>
      <c r="C742" s="60">
        <f t="shared" si="175"/>
        <v>45689</v>
      </c>
      <c r="D742" s="69" t="str">
        <f>IF(Start!$B$21="","",Start!$B$21)</f>
        <v>Sinovac</v>
      </c>
      <c r="E742" s="69" t="str">
        <f>IFERROR(VLOOKUP(D742,Start!B$15:C$30,2,FALSE),"")</f>
        <v>Yes</v>
      </c>
      <c r="F742" s="62">
        <f t="shared" si="164"/>
        <v>0</v>
      </c>
      <c r="G742" s="61">
        <v>1494065.4002870375</v>
      </c>
      <c r="H742" s="61">
        <v>30569.255913978599</v>
      </c>
      <c r="I742" s="62">
        <f t="shared" si="165"/>
        <v>1524634.6562010162</v>
      </c>
      <c r="J742" s="63"/>
      <c r="K742" s="64">
        <f t="shared" si="169"/>
        <v>0</v>
      </c>
      <c r="L742" s="64">
        <f t="shared" si="174"/>
        <v>1524634.6562010162</v>
      </c>
      <c r="M742" s="71"/>
      <c r="N742" s="70">
        <f>SUMIFS('Shipments data'!G:G,'Shipments data'!E:E,'Supply Planning Data'!D742,'Shipments data'!A:A,'Supply Planning Data'!A742,'Shipments data'!O:O,'Supply Planning Data'!C742,'Shipments data'!F:F,"Shipped")</f>
        <v>0</v>
      </c>
      <c r="O742" s="72">
        <f>SUMIFS('Shipments data'!G:G,'Shipments data'!E:E,'Supply Planning Data'!D742,'Shipments data'!A:A,'Supply Planning Data'!A742,'Shipments data'!O:O,'Supply Planning Data'!C742,'Shipments data'!F:F,"Planned")</f>
        <v>0</v>
      </c>
      <c r="P742" s="70">
        <f>SUMIFS('Shipments data'!G:G,'Shipments data'!E:E,'Supply Planning Data'!D742,'Shipments data'!A:A,'Supply Planning Data'!A742,'Shipments data'!F:F,"Shipped",'Shipments data'!H:H,"&lt;"&amp;'Supply Planning Data'!C757,'Shipments data'!S:S,"&lt;"&amp;'Supply Planning Data'!C757)</f>
        <v>0</v>
      </c>
      <c r="Q742" s="70">
        <f t="shared" si="176"/>
        <v>0</v>
      </c>
      <c r="R742" s="70">
        <f t="shared" si="166"/>
        <v>0</v>
      </c>
      <c r="S742" s="53"/>
      <c r="T742" s="73">
        <f t="shared" si="170"/>
        <v>400000</v>
      </c>
      <c r="U742" s="71"/>
      <c r="V742" s="63"/>
      <c r="W742" s="73">
        <f t="shared" si="171"/>
        <v>0</v>
      </c>
      <c r="X742" s="74"/>
      <c r="Y742" s="73">
        <f t="shared" si="167"/>
        <v>400000</v>
      </c>
      <c r="Z742" s="53"/>
      <c r="AA742" s="73">
        <f t="shared" si="172"/>
        <v>400000</v>
      </c>
      <c r="AB742" s="71"/>
      <c r="AC742" s="63"/>
      <c r="AD742" s="73">
        <f t="shared" si="173"/>
        <v>0</v>
      </c>
      <c r="AE742" s="74"/>
      <c r="AF742" s="75">
        <f t="shared" si="168"/>
        <v>400000</v>
      </c>
    </row>
    <row r="743" spans="1:32" x14ac:dyDescent="0.35">
      <c r="A743" s="58" t="str">
        <f>Start!C$9</f>
        <v>Niger (the)</v>
      </c>
      <c r="B743" s="69" t="str">
        <f>VLOOKUP(A743,list!B:C,2,FALSE)</f>
        <v>NER</v>
      </c>
      <c r="C743" s="60">
        <f t="shared" si="175"/>
        <v>45689</v>
      </c>
      <c r="D743" s="59" t="str">
        <f>IF(Start!$B$22="","",Start!$B$22)</f>
        <v>Sputnik V</v>
      </c>
      <c r="E743" s="59" t="str">
        <f>IFERROR(VLOOKUP(D743,Start!B$15:C$30,2,FALSE),"")</f>
        <v>Yes</v>
      </c>
      <c r="F743" s="62">
        <f t="shared" si="164"/>
        <v>0</v>
      </c>
      <c r="G743" s="61">
        <v>1494065.4002870375</v>
      </c>
      <c r="H743" s="61">
        <v>30600.788950686001</v>
      </c>
      <c r="I743" s="62">
        <f t="shared" si="165"/>
        <v>1524666.1892377236</v>
      </c>
      <c r="J743" s="63"/>
      <c r="K743" s="64">
        <f t="shared" si="169"/>
        <v>0</v>
      </c>
      <c r="L743" s="64">
        <f t="shared" si="174"/>
        <v>1524666.1892377236</v>
      </c>
      <c r="M743" s="71"/>
      <c r="N743" s="70">
        <f>SUMIFS('Shipments data'!G:G,'Shipments data'!E:E,'Supply Planning Data'!D743,'Shipments data'!A:A,'Supply Planning Data'!A743,'Shipments data'!O:O,'Supply Planning Data'!C743,'Shipments data'!F:F,"Shipped")</f>
        <v>0</v>
      </c>
      <c r="O743" s="72">
        <f>SUMIFS('Shipments data'!G:G,'Shipments data'!E:E,'Supply Planning Data'!D743,'Shipments data'!A:A,'Supply Planning Data'!A743,'Shipments data'!O:O,'Supply Planning Data'!C743,'Shipments data'!F:F,"Planned")</f>
        <v>0</v>
      </c>
      <c r="P743" s="70">
        <f>SUMIFS('Shipments data'!G:G,'Shipments data'!E:E,'Supply Planning Data'!D743,'Shipments data'!A:A,'Supply Planning Data'!A743,'Shipments data'!F:F,"Shipped",'Shipments data'!H:H,"&lt;"&amp;'Supply Planning Data'!C758,'Shipments data'!S:S,"&lt;"&amp;'Supply Planning Data'!C758)</f>
        <v>0</v>
      </c>
      <c r="Q743" s="70">
        <f t="shared" si="176"/>
        <v>0</v>
      </c>
      <c r="R743" s="70">
        <f t="shared" si="166"/>
        <v>0</v>
      </c>
      <c r="S743" s="53"/>
      <c r="T743" s="73">
        <f t="shared" si="170"/>
        <v>400000</v>
      </c>
      <c r="U743" s="71"/>
      <c r="V743" s="63"/>
      <c r="W743" s="73">
        <f t="shared" si="171"/>
        <v>0</v>
      </c>
      <c r="X743" s="74"/>
      <c r="Y743" s="73">
        <f t="shared" si="167"/>
        <v>400000</v>
      </c>
      <c r="Z743" s="53"/>
      <c r="AA743" s="73">
        <f t="shared" si="172"/>
        <v>400000</v>
      </c>
      <c r="AB743" s="71"/>
      <c r="AC743" s="63"/>
      <c r="AD743" s="73">
        <f t="shared" si="173"/>
        <v>0</v>
      </c>
      <c r="AE743" s="74"/>
      <c r="AF743" s="75">
        <f t="shared" si="168"/>
        <v>400000</v>
      </c>
    </row>
    <row r="744" spans="1:32" x14ac:dyDescent="0.35">
      <c r="A744" s="58" t="str">
        <f>Start!C$9</f>
        <v>Niger (the)</v>
      </c>
      <c r="B744" s="69" t="str">
        <f>VLOOKUP(A744,list!B:C,2,FALSE)</f>
        <v>NER</v>
      </c>
      <c r="C744" s="60">
        <f t="shared" si="175"/>
        <v>45689</v>
      </c>
      <c r="D744" s="69" t="str">
        <f>IF(Start!$B$23="","",Start!$B$23)</f>
        <v>Sputnik Light</v>
      </c>
      <c r="E744" s="69" t="str">
        <f>IFERROR(VLOOKUP(D744,Start!B$15:C$30,2,FALSE),"")</f>
        <v>Yes</v>
      </c>
      <c r="F744" s="62">
        <f t="shared" si="164"/>
        <v>0</v>
      </c>
      <c r="G744" s="61">
        <v>1494065.4002870375</v>
      </c>
      <c r="H744" s="61">
        <v>30632.321987393501</v>
      </c>
      <c r="I744" s="62">
        <f t="shared" si="165"/>
        <v>1524697.722274431</v>
      </c>
      <c r="J744" s="63"/>
      <c r="K744" s="64">
        <f t="shared" si="169"/>
        <v>0</v>
      </c>
      <c r="L744" s="64">
        <f t="shared" si="174"/>
        <v>1524697.722274431</v>
      </c>
      <c r="M744" s="71"/>
      <c r="N744" s="70">
        <f>SUMIFS('Shipments data'!G:G,'Shipments data'!E:E,'Supply Planning Data'!D744,'Shipments data'!A:A,'Supply Planning Data'!A744,'Shipments data'!O:O,'Supply Planning Data'!C744,'Shipments data'!F:F,"Shipped")</f>
        <v>0</v>
      </c>
      <c r="O744" s="72">
        <f>SUMIFS('Shipments data'!G:G,'Shipments data'!E:E,'Supply Planning Data'!D744,'Shipments data'!A:A,'Supply Planning Data'!A744,'Shipments data'!O:O,'Supply Planning Data'!C744,'Shipments data'!F:F,"Planned")</f>
        <v>0</v>
      </c>
      <c r="P744" s="70">
        <f>SUMIFS('Shipments data'!G:G,'Shipments data'!E:E,'Supply Planning Data'!D744,'Shipments data'!A:A,'Supply Planning Data'!A744,'Shipments data'!F:F,"Shipped",'Shipments data'!H:H,"&lt;"&amp;'Supply Planning Data'!C759,'Shipments data'!S:S,"&lt;"&amp;'Supply Planning Data'!C759)</f>
        <v>0</v>
      </c>
      <c r="Q744" s="70">
        <f t="shared" si="176"/>
        <v>0</v>
      </c>
      <c r="R744" s="70">
        <f t="shared" si="166"/>
        <v>0</v>
      </c>
      <c r="S744" s="53"/>
      <c r="T744" s="73">
        <f t="shared" si="170"/>
        <v>400000</v>
      </c>
      <c r="U744" s="71"/>
      <c r="V744" s="63"/>
      <c r="W744" s="73">
        <f t="shared" si="171"/>
        <v>0</v>
      </c>
      <c r="X744" s="74"/>
      <c r="Y744" s="73">
        <f t="shared" si="167"/>
        <v>400000</v>
      </c>
      <c r="Z744" s="53"/>
      <c r="AA744" s="73">
        <f t="shared" si="172"/>
        <v>400000</v>
      </c>
      <c r="AB744" s="71"/>
      <c r="AC744" s="63"/>
      <c r="AD744" s="73">
        <f t="shared" si="173"/>
        <v>0</v>
      </c>
      <c r="AE744" s="74"/>
      <c r="AF744" s="75">
        <f t="shared" si="168"/>
        <v>400000</v>
      </c>
    </row>
    <row r="745" spans="1:32" hidden="1" x14ac:dyDescent="0.35">
      <c r="A745" s="58" t="str">
        <f>Start!C$9</f>
        <v>Niger (the)</v>
      </c>
      <c r="B745" s="69" t="str">
        <f>VLOOKUP(A745,list!B:C,2,FALSE)</f>
        <v>NER</v>
      </c>
      <c r="C745" s="60">
        <f t="shared" si="175"/>
        <v>45689</v>
      </c>
      <c r="D745" s="59" t="str">
        <f>IF(Start!$B$24="","",Start!$B$24)</f>
        <v/>
      </c>
      <c r="E745" s="59" t="str">
        <f>IFERROR(VLOOKUP(D745,Start!B$15:C$30,2,FALSE),"")</f>
        <v/>
      </c>
      <c r="F745" s="62">
        <f t="shared" si="164"/>
        <v>0</v>
      </c>
      <c r="G745" s="61"/>
      <c r="H745" s="61"/>
      <c r="I745" s="62">
        <f t="shared" si="165"/>
        <v>0</v>
      </c>
      <c r="J745" s="63"/>
      <c r="K745" s="64">
        <f t="shared" si="169"/>
        <v>0</v>
      </c>
      <c r="L745" s="64">
        <f t="shared" si="174"/>
        <v>0</v>
      </c>
      <c r="M745" s="71"/>
      <c r="N745" s="70">
        <f>SUMIFS('Shipments data'!G:G,'Shipments data'!E:E,'Supply Planning Data'!D745,'Shipments data'!A:A,'Supply Planning Data'!A745,'Shipments data'!O:O,'Supply Planning Data'!C745,'Shipments data'!F:F,"Shipped")</f>
        <v>0</v>
      </c>
      <c r="O745" s="72">
        <f>SUMIFS('Shipments data'!G:G,'Shipments data'!E:E,'Supply Planning Data'!D745,'Shipments data'!A:A,'Supply Planning Data'!A745,'Shipments data'!O:O,'Supply Planning Data'!C745,'Shipments data'!F:F,"Planned")</f>
        <v>0</v>
      </c>
      <c r="P745" s="70">
        <f>SUMIFS('Shipments data'!G:G,'Shipments data'!E:E,'Supply Planning Data'!D745,'Shipments data'!A:A,'Supply Planning Data'!A745,'Shipments data'!F:F,"Shipped",'Shipments data'!H:H,"&lt;"&amp;'Supply Planning Data'!C760,'Shipments data'!S:S,"&lt;"&amp;'Supply Planning Data'!C760)</f>
        <v>0</v>
      </c>
      <c r="Q745" s="70">
        <f t="shared" si="176"/>
        <v>0</v>
      </c>
      <c r="R745" s="70">
        <f t="shared" si="166"/>
        <v>0</v>
      </c>
      <c r="S745" s="53"/>
      <c r="T745" s="73">
        <f t="shared" si="170"/>
        <v>0</v>
      </c>
      <c r="U745" s="71"/>
      <c r="V745" s="63"/>
      <c r="W745" s="73">
        <f t="shared" si="171"/>
        <v>0</v>
      </c>
      <c r="X745" s="74"/>
      <c r="Y745" s="73">
        <f t="shared" si="167"/>
        <v>0</v>
      </c>
      <c r="Z745" s="53"/>
      <c r="AA745" s="73">
        <f t="shared" si="172"/>
        <v>0</v>
      </c>
      <c r="AB745" s="71"/>
      <c r="AC745" s="63"/>
      <c r="AD745" s="73">
        <f t="shared" si="173"/>
        <v>0</v>
      </c>
      <c r="AE745" s="74"/>
      <c r="AF745" s="75">
        <f t="shared" si="168"/>
        <v>0</v>
      </c>
    </row>
    <row r="746" spans="1:32" hidden="1" x14ac:dyDescent="0.35">
      <c r="A746" s="58" t="str">
        <f>Start!C$9</f>
        <v>Niger (the)</v>
      </c>
      <c r="B746" s="69" t="str">
        <f>VLOOKUP(A746,list!B:C,2,FALSE)</f>
        <v>NER</v>
      </c>
      <c r="C746" s="60">
        <f t="shared" si="175"/>
        <v>45689</v>
      </c>
      <c r="D746" s="69" t="str">
        <f>IF(Start!$B$25="","",Start!$B$25)</f>
        <v/>
      </c>
      <c r="E746" s="69" t="str">
        <f>IFERROR(VLOOKUP(D746,Start!B$15:C$30,2,FALSE),"")</f>
        <v/>
      </c>
      <c r="F746" s="62">
        <f t="shared" si="164"/>
        <v>0</v>
      </c>
      <c r="G746" s="61"/>
      <c r="H746" s="61"/>
      <c r="I746" s="62">
        <f t="shared" si="165"/>
        <v>0</v>
      </c>
      <c r="J746" s="63"/>
      <c r="K746" s="64">
        <f t="shared" si="169"/>
        <v>0</v>
      </c>
      <c r="L746" s="64">
        <f t="shared" si="174"/>
        <v>0</v>
      </c>
      <c r="M746" s="71"/>
      <c r="N746" s="70">
        <f>SUMIFS('Shipments data'!G:G,'Shipments data'!E:E,'Supply Planning Data'!D746,'Shipments data'!A:A,'Supply Planning Data'!A746,'Shipments data'!O:O,'Supply Planning Data'!C746,'Shipments data'!F:F,"Shipped")</f>
        <v>0</v>
      </c>
      <c r="O746" s="72">
        <f>SUMIFS('Shipments data'!G:G,'Shipments data'!E:E,'Supply Planning Data'!D746,'Shipments data'!A:A,'Supply Planning Data'!A746,'Shipments data'!O:O,'Supply Planning Data'!C746,'Shipments data'!F:F,"Planned")</f>
        <v>0</v>
      </c>
      <c r="P746" s="70">
        <f>SUMIFS('Shipments data'!G:G,'Shipments data'!E:E,'Supply Planning Data'!D746,'Shipments data'!A:A,'Supply Planning Data'!A746,'Shipments data'!F:F,"Shipped",'Shipments data'!H:H,"&lt;"&amp;'Supply Planning Data'!C761,'Shipments data'!S:S,"&lt;"&amp;'Supply Planning Data'!C761)</f>
        <v>0</v>
      </c>
      <c r="Q746" s="70">
        <f t="shared" si="176"/>
        <v>0</v>
      </c>
      <c r="R746" s="70">
        <f t="shared" si="166"/>
        <v>0</v>
      </c>
      <c r="S746" s="53"/>
      <c r="T746" s="73">
        <f t="shared" si="170"/>
        <v>0</v>
      </c>
      <c r="U746" s="71"/>
      <c r="V746" s="63"/>
      <c r="W746" s="73">
        <f t="shared" si="171"/>
        <v>0</v>
      </c>
      <c r="X746" s="74"/>
      <c r="Y746" s="73">
        <f t="shared" si="167"/>
        <v>0</v>
      </c>
      <c r="Z746" s="53"/>
      <c r="AA746" s="73">
        <f t="shared" si="172"/>
        <v>0</v>
      </c>
      <c r="AB746" s="71"/>
      <c r="AC746" s="63"/>
      <c r="AD746" s="73">
        <f t="shared" si="173"/>
        <v>0</v>
      </c>
      <c r="AE746" s="74"/>
      <c r="AF746" s="75">
        <f t="shared" si="168"/>
        <v>0</v>
      </c>
    </row>
    <row r="747" spans="1:32" hidden="1" x14ac:dyDescent="0.35">
      <c r="A747" s="58" t="str">
        <f>Start!C$9</f>
        <v>Niger (the)</v>
      </c>
      <c r="B747" s="69" t="str">
        <f>VLOOKUP(A747,list!B:C,2,FALSE)</f>
        <v>NER</v>
      </c>
      <c r="C747" s="60">
        <f t="shared" si="175"/>
        <v>45689</v>
      </c>
      <c r="D747" s="59" t="str">
        <f>IF(Start!$B$26="","",Start!$B$26)</f>
        <v/>
      </c>
      <c r="E747" s="59" t="str">
        <f>IFERROR(VLOOKUP(D747,Start!B$15:C$30,2,FALSE),"")</f>
        <v/>
      </c>
      <c r="F747" s="62">
        <f t="shared" si="164"/>
        <v>0</v>
      </c>
      <c r="G747" s="61"/>
      <c r="H747" s="61"/>
      <c r="I747" s="62">
        <f t="shared" si="165"/>
        <v>0</v>
      </c>
      <c r="J747" s="63"/>
      <c r="K747" s="64">
        <f t="shared" si="169"/>
        <v>0</v>
      </c>
      <c r="L747" s="64">
        <f t="shared" si="174"/>
        <v>0</v>
      </c>
      <c r="M747" s="71"/>
      <c r="N747" s="70">
        <f>SUMIFS('Shipments data'!G:G,'Shipments data'!E:E,'Supply Planning Data'!D747,'Shipments data'!A:A,'Supply Planning Data'!A747,'Shipments data'!O:O,'Supply Planning Data'!C747,'Shipments data'!F:F,"Shipped")</f>
        <v>0</v>
      </c>
      <c r="O747" s="72">
        <f>SUMIFS('Shipments data'!G:G,'Shipments data'!E:E,'Supply Planning Data'!D747,'Shipments data'!A:A,'Supply Planning Data'!A747,'Shipments data'!O:O,'Supply Planning Data'!C747,'Shipments data'!F:F,"Planned")</f>
        <v>0</v>
      </c>
      <c r="P747" s="70">
        <f>SUMIFS('Shipments data'!G:G,'Shipments data'!E:E,'Supply Planning Data'!D747,'Shipments data'!A:A,'Supply Planning Data'!A747,'Shipments data'!F:F,"Shipped",'Shipments data'!H:H,"&lt;"&amp;'Supply Planning Data'!C762,'Shipments data'!S:S,"&lt;"&amp;'Supply Planning Data'!C762)</f>
        <v>0</v>
      </c>
      <c r="Q747" s="70">
        <f t="shared" si="176"/>
        <v>0</v>
      </c>
      <c r="R747" s="70">
        <f t="shared" si="166"/>
        <v>0</v>
      </c>
      <c r="S747" s="53"/>
      <c r="T747" s="73">
        <f t="shared" si="170"/>
        <v>0</v>
      </c>
      <c r="U747" s="71"/>
      <c r="V747" s="63"/>
      <c r="W747" s="73">
        <f t="shared" si="171"/>
        <v>0</v>
      </c>
      <c r="X747" s="74"/>
      <c r="Y747" s="73">
        <f t="shared" si="167"/>
        <v>0</v>
      </c>
      <c r="Z747" s="53"/>
      <c r="AA747" s="73">
        <f t="shared" si="172"/>
        <v>0</v>
      </c>
      <c r="AB747" s="71"/>
      <c r="AC747" s="63"/>
      <c r="AD747" s="73">
        <f t="shared" si="173"/>
        <v>0</v>
      </c>
      <c r="AE747" s="74"/>
      <c r="AF747" s="75">
        <f t="shared" si="168"/>
        <v>0</v>
      </c>
    </row>
    <row r="748" spans="1:32" hidden="1" x14ac:dyDescent="0.35">
      <c r="A748" s="58" t="str">
        <f>Start!C$9</f>
        <v>Niger (the)</v>
      </c>
      <c r="B748" s="69" t="str">
        <f>VLOOKUP(A748,list!B:C,2,FALSE)</f>
        <v>NER</v>
      </c>
      <c r="C748" s="60">
        <f t="shared" si="175"/>
        <v>45689</v>
      </c>
      <c r="D748" s="69" t="str">
        <f>IF(Start!$B$27="","",Start!$B$27)</f>
        <v/>
      </c>
      <c r="E748" s="69" t="str">
        <f>IFERROR(VLOOKUP(D748,Start!B$15:C$30,2,FALSE),"")</f>
        <v/>
      </c>
      <c r="F748" s="62">
        <f t="shared" si="164"/>
        <v>0</v>
      </c>
      <c r="G748" s="61"/>
      <c r="H748" s="61"/>
      <c r="I748" s="62">
        <f t="shared" si="165"/>
        <v>0</v>
      </c>
      <c r="J748" s="63"/>
      <c r="K748" s="64">
        <f t="shared" si="169"/>
        <v>0</v>
      </c>
      <c r="L748" s="64">
        <f t="shared" si="174"/>
        <v>0</v>
      </c>
      <c r="M748" s="71"/>
      <c r="N748" s="70">
        <f>SUMIFS('Shipments data'!G:G,'Shipments data'!E:E,'Supply Planning Data'!D748,'Shipments data'!A:A,'Supply Planning Data'!A748,'Shipments data'!O:O,'Supply Planning Data'!C748,'Shipments data'!F:F,"Shipped")</f>
        <v>0</v>
      </c>
      <c r="O748" s="72">
        <f>SUMIFS('Shipments data'!G:G,'Shipments data'!E:E,'Supply Planning Data'!D748,'Shipments data'!A:A,'Supply Planning Data'!A748,'Shipments data'!O:O,'Supply Planning Data'!C748,'Shipments data'!F:F,"Planned")</f>
        <v>0</v>
      </c>
      <c r="P748" s="70">
        <f>SUMIFS('Shipments data'!G:G,'Shipments data'!E:E,'Supply Planning Data'!D748,'Shipments data'!A:A,'Supply Planning Data'!A748,'Shipments data'!F:F,"Shipped",'Shipments data'!H:H,"&lt;"&amp;'Supply Planning Data'!C763,'Shipments data'!S:S,"&lt;"&amp;'Supply Planning Data'!C763)</f>
        <v>0</v>
      </c>
      <c r="Q748" s="70">
        <f t="shared" si="176"/>
        <v>0</v>
      </c>
      <c r="R748" s="70">
        <f t="shared" si="166"/>
        <v>0</v>
      </c>
      <c r="S748" s="53"/>
      <c r="T748" s="73">
        <f t="shared" si="170"/>
        <v>0</v>
      </c>
      <c r="U748" s="71"/>
      <c r="V748" s="63"/>
      <c r="W748" s="73">
        <f t="shared" si="171"/>
        <v>0</v>
      </c>
      <c r="X748" s="74"/>
      <c r="Y748" s="73">
        <f t="shared" si="167"/>
        <v>0</v>
      </c>
      <c r="Z748" s="53"/>
      <c r="AA748" s="73">
        <f t="shared" si="172"/>
        <v>0</v>
      </c>
      <c r="AB748" s="71"/>
      <c r="AC748" s="63"/>
      <c r="AD748" s="73">
        <f t="shared" si="173"/>
        <v>0</v>
      </c>
      <c r="AE748" s="74"/>
      <c r="AF748" s="75">
        <f t="shared" si="168"/>
        <v>0</v>
      </c>
    </row>
    <row r="749" spans="1:32" hidden="1" x14ac:dyDescent="0.35">
      <c r="A749" s="58" t="str">
        <f>Start!C$9</f>
        <v>Niger (the)</v>
      </c>
      <c r="B749" s="69" t="str">
        <f>VLOOKUP(A749,list!B:C,2,FALSE)</f>
        <v>NER</v>
      </c>
      <c r="C749" s="60">
        <f t="shared" si="175"/>
        <v>45689</v>
      </c>
      <c r="D749" s="59" t="str">
        <f>IF(Start!$B$28="","",Start!$B$28)</f>
        <v/>
      </c>
      <c r="E749" s="59" t="str">
        <f>IFERROR(VLOOKUP(D749,Start!B$15:C$30,2,FALSE),"")</f>
        <v/>
      </c>
      <c r="F749" s="62">
        <f t="shared" si="164"/>
        <v>0</v>
      </c>
      <c r="G749" s="61"/>
      <c r="H749" s="61"/>
      <c r="I749" s="62">
        <f t="shared" si="165"/>
        <v>0</v>
      </c>
      <c r="J749" s="63"/>
      <c r="K749" s="64">
        <f t="shared" si="169"/>
        <v>0</v>
      </c>
      <c r="L749" s="64">
        <f t="shared" si="174"/>
        <v>0</v>
      </c>
      <c r="M749" s="71"/>
      <c r="N749" s="70">
        <f>SUMIFS('Shipments data'!G:G,'Shipments data'!E:E,'Supply Planning Data'!D749,'Shipments data'!A:A,'Supply Planning Data'!A749,'Shipments data'!O:O,'Supply Planning Data'!C749,'Shipments data'!F:F,"Shipped")</f>
        <v>0</v>
      </c>
      <c r="O749" s="72">
        <f>SUMIFS('Shipments data'!G:G,'Shipments data'!E:E,'Supply Planning Data'!D749,'Shipments data'!A:A,'Supply Planning Data'!A749,'Shipments data'!O:O,'Supply Planning Data'!C749,'Shipments data'!F:F,"Planned")</f>
        <v>0</v>
      </c>
      <c r="P749" s="70">
        <f>SUMIFS('Shipments data'!G:G,'Shipments data'!E:E,'Supply Planning Data'!D749,'Shipments data'!A:A,'Supply Planning Data'!A749,'Shipments data'!F:F,"Shipped",'Shipments data'!H:H,"&lt;"&amp;'Supply Planning Data'!C764,'Shipments data'!S:S,"&lt;"&amp;'Supply Planning Data'!C764)</f>
        <v>0</v>
      </c>
      <c r="Q749" s="70">
        <f t="shared" si="176"/>
        <v>0</v>
      </c>
      <c r="R749" s="70">
        <f t="shared" si="166"/>
        <v>0</v>
      </c>
      <c r="S749" s="53"/>
      <c r="T749" s="73">
        <f t="shared" si="170"/>
        <v>0</v>
      </c>
      <c r="U749" s="71"/>
      <c r="V749" s="63"/>
      <c r="W749" s="73">
        <f t="shared" si="171"/>
        <v>0</v>
      </c>
      <c r="X749" s="74"/>
      <c r="Y749" s="73">
        <f t="shared" si="167"/>
        <v>0</v>
      </c>
      <c r="Z749" s="53"/>
      <c r="AA749" s="73">
        <f t="shared" si="172"/>
        <v>0</v>
      </c>
      <c r="AB749" s="71"/>
      <c r="AC749" s="63"/>
      <c r="AD749" s="73">
        <f t="shared" si="173"/>
        <v>0</v>
      </c>
      <c r="AE749" s="74"/>
      <c r="AF749" s="75">
        <f t="shared" si="168"/>
        <v>0</v>
      </c>
    </row>
    <row r="750" spans="1:32" hidden="1" x14ac:dyDescent="0.35">
      <c r="A750" s="58" t="str">
        <f>Start!C$9</f>
        <v>Niger (the)</v>
      </c>
      <c r="B750" s="69" t="str">
        <f>VLOOKUP(A750,list!B:C,2,FALSE)</f>
        <v>NER</v>
      </c>
      <c r="C750" s="60">
        <f t="shared" si="175"/>
        <v>45689</v>
      </c>
      <c r="D750" s="69" t="str">
        <f>IF(Start!$B$29="","",Start!$B$29)</f>
        <v/>
      </c>
      <c r="E750" s="69" t="str">
        <f>IFERROR(VLOOKUP(D750,Start!B$15:C$30,2,FALSE),"")</f>
        <v/>
      </c>
      <c r="F750" s="62">
        <f t="shared" si="164"/>
        <v>0</v>
      </c>
      <c r="G750" s="61"/>
      <c r="H750" s="61"/>
      <c r="I750" s="62">
        <f t="shared" si="165"/>
        <v>0</v>
      </c>
      <c r="J750" s="63"/>
      <c r="K750" s="64">
        <f t="shared" si="169"/>
        <v>0</v>
      </c>
      <c r="L750" s="64">
        <f t="shared" si="174"/>
        <v>0</v>
      </c>
      <c r="M750" s="71"/>
      <c r="N750" s="70">
        <f>SUMIFS('Shipments data'!G:G,'Shipments data'!E:E,'Supply Planning Data'!D750,'Shipments data'!A:A,'Supply Planning Data'!A750,'Shipments data'!O:O,'Supply Planning Data'!C750,'Shipments data'!F:F,"Shipped")</f>
        <v>0</v>
      </c>
      <c r="O750" s="72">
        <f>SUMIFS('Shipments data'!G:G,'Shipments data'!E:E,'Supply Planning Data'!D750,'Shipments data'!A:A,'Supply Planning Data'!A750,'Shipments data'!O:O,'Supply Planning Data'!C750,'Shipments data'!F:F,"Planned")</f>
        <v>0</v>
      </c>
      <c r="P750" s="70">
        <f>SUMIFS('Shipments data'!G:G,'Shipments data'!E:E,'Supply Planning Data'!D750,'Shipments data'!A:A,'Supply Planning Data'!A750,'Shipments data'!F:F,"Shipped",'Shipments data'!H:H,"&lt;"&amp;'Supply Planning Data'!C765,'Shipments data'!S:S,"&lt;"&amp;'Supply Planning Data'!C765)</f>
        <v>0</v>
      </c>
      <c r="Q750" s="70">
        <f t="shared" si="176"/>
        <v>0</v>
      </c>
      <c r="R750" s="70">
        <f t="shared" si="166"/>
        <v>0</v>
      </c>
      <c r="S750" s="53"/>
      <c r="T750" s="73">
        <f t="shared" si="170"/>
        <v>0</v>
      </c>
      <c r="U750" s="71"/>
      <c r="V750" s="63"/>
      <c r="W750" s="73">
        <f t="shared" si="171"/>
        <v>0</v>
      </c>
      <c r="X750" s="74"/>
      <c r="Y750" s="73">
        <f t="shared" si="167"/>
        <v>0</v>
      </c>
      <c r="Z750" s="53"/>
      <c r="AA750" s="73">
        <f t="shared" si="172"/>
        <v>0</v>
      </c>
      <c r="AB750" s="71"/>
      <c r="AC750" s="63"/>
      <c r="AD750" s="73">
        <f t="shared" si="173"/>
        <v>0</v>
      </c>
      <c r="AE750" s="74"/>
      <c r="AF750" s="75">
        <f t="shared" si="168"/>
        <v>0</v>
      </c>
    </row>
    <row r="751" spans="1:32" hidden="1" x14ac:dyDescent="0.35">
      <c r="A751" s="76" t="str">
        <f>Start!C$9</f>
        <v>Niger (the)</v>
      </c>
      <c r="B751" s="77" t="str">
        <f>VLOOKUP(A751,list!B:C,2,FALSE)</f>
        <v>NER</v>
      </c>
      <c r="C751" s="60">
        <f t="shared" si="175"/>
        <v>45689</v>
      </c>
      <c r="D751" s="59" t="str">
        <f>IF(Start!$B$30="","",Start!$B$30)</f>
        <v/>
      </c>
      <c r="E751" s="59" t="str">
        <f>IFERROR(VLOOKUP(D751,Start!B$15:C$30,2,FALSE),"")</f>
        <v/>
      </c>
      <c r="F751" s="62">
        <f t="shared" ref="F751:F814" si="177">R736</f>
        <v>0</v>
      </c>
      <c r="G751" s="61"/>
      <c r="H751" s="61"/>
      <c r="I751" s="62">
        <f t="shared" ref="I751:I814" si="178">SUM(G751:H751)</f>
        <v>0</v>
      </c>
      <c r="J751" s="63"/>
      <c r="K751" s="64">
        <f t="shared" si="169"/>
        <v>0</v>
      </c>
      <c r="L751" s="64">
        <f t="shared" si="174"/>
        <v>0</v>
      </c>
      <c r="M751" s="71"/>
      <c r="N751" s="70">
        <f>SUMIFS('Shipments data'!G:G,'Shipments data'!E:E,'Supply Planning Data'!D751,'Shipments data'!A:A,'Supply Planning Data'!A751,'Shipments data'!O:O,'Supply Planning Data'!C751,'Shipments data'!F:F,"Shipped")</f>
        <v>0</v>
      </c>
      <c r="O751" s="72">
        <f>SUMIFS('Shipments data'!G:G,'Shipments data'!E:E,'Supply Planning Data'!D751,'Shipments data'!A:A,'Supply Planning Data'!A751,'Shipments data'!O:O,'Supply Planning Data'!C751,'Shipments data'!F:F,"Planned")</f>
        <v>0</v>
      </c>
      <c r="P751" s="70">
        <f>SUMIFS('Shipments data'!G:G,'Shipments data'!E:E,'Supply Planning Data'!D751,'Shipments data'!A:A,'Supply Planning Data'!A751,'Shipments data'!F:F,"Shipped",'Shipments data'!H:H,"&lt;"&amp;'Supply Planning Data'!C766,'Shipments data'!S:S,"&lt;"&amp;'Supply Planning Data'!C766)</f>
        <v>0</v>
      </c>
      <c r="Q751" s="70">
        <f t="shared" si="176"/>
        <v>0</v>
      </c>
      <c r="R751" s="70">
        <f t="shared" ref="R751:R814" si="179">IF(F751-L751+M751+N751-Q751&lt;0,0,F751-L751+M751+N751-Q751)</f>
        <v>0</v>
      </c>
      <c r="S751" s="53"/>
      <c r="T751" s="73">
        <f t="shared" si="170"/>
        <v>0</v>
      </c>
      <c r="U751" s="71"/>
      <c r="V751" s="63"/>
      <c r="W751" s="73">
        <f t="shared" si="171"/>
        <v>0</v>
      </c>
      <c r="X751" s="74"/>
      <c r="Y751" s="73">
        <f t="shared" ref="Y751:Y814" si="180">IF($T751+$X751-$W751&lt;0,0,$T751+$X751-$W751)</f>
        <v>0</v>
      </c>
      <c r="Z751" s="53"/>
      <c r="AA751" s="73">
        <f t="shared" si="172"/>
        <v>0</v>
      </c>
      <c r="AB751" s="71"/>
      <c r="AC751" s="63"/>
      <c r="AD751" s="73">
        <f t="shared" si="173"/>
        <v>0</v>
      </c>
      <c r="AE751" s="74"/>
      <c r="AF751" s="75">
        <f t="shared" ref="AF751:AF814" si="181">IF($T751+$X751-$W751&lt;0,0,$T751+$X751-$W751)</f>
        <v>0</v>
      </c>
    </row>
    <row r="752" spans="1:32" x14ac:dyDescent="0.35">
      <c r="A752" s="35" t="str">
        <f>Start!C$9</f>
        <v>Niger (the)</v>
      </c>
      <c r="B752" s="36" t="str">
        <f>VLOOKUP(A752,list!B:C,2,FALSE)</f>
        <v>NER</v>
      </c>
      <c r="C752" s="78">
        <f t="shared" si="175"/>
        <v>45717</v>
      </c>
      <c r="D752" s="36" t="str">
        <f>IF(Start!$B$16="","",Start!$B$16)</f>
        <v>Pfizer</v>
      </c>
      <c r="E752" s="36" t="str">
        <f>IFERROR(VLOOKUP(D752,Start!B$15:C$30,2,FALSE),"")</f>
        <v>Yes</v>
      </c>
      <c r="F752" s="39">
        <f t="shared" si="177"/>
        <v>0</v>
      </c>
      <c r="G752" s="38">
        <v>1173908.528796958</v>
      </c>
      <c r="H752" s="38">
        <v>30884.5862810531</v>
      </c>
      <c r="I752" s="39">
        <f t="shared" si="178"/>
        <v>1204793.1150780111</v>
      </c>
      <c r="J752" s="40"/>
      <c r="K752" s="41">
        <f t="shared" si="169"/>
        <v>0</v>
      </c>
      <c r="L752" s="41">
        <f t="shared" si="174"/>
        <v>1204793.1150780111</v>
      </c>
      <c r="M752" s="38"/>
      <c r="N752" s="41">
        <f>SUMIFS('Shipments data'!G:G,'Shipments data'!E:E,'Supply Planning Data'!D752,'Shipments data'!A:A,'Supply Planning Data'!A752,'Shipments data'!O:O,'Supply Planning Data'!C752,'Shipments data'!F:F,"Shipped")</f>
        <v>0</v>
      </c>
      <c r="O752" s="42">
        <f>SUMIFS('Shipments data'!G:G,'Shipments data'!E:E,'Supply Planning Data'!D752,'Shipments data'!A:A,'Supply Planning Data'!A752,'Shipments data'!O:O,'Supply Planning Data'!C752,'Shipments data'!F:F,"Planned")</f>
        <v>0</v>
      </c>
      <c r="P752" s="41">
        <f>SUMIFS('Shipments data'!G:G,'Shipments data'!E:E,'Supply Planning Data'!D752,'Shipments data'!A:A,'Supply Planning Data'!A752,'Shipments data'!F:F,"Shipped",'Shipments data'!H:H,"&lt;"&amp;'Supply Planning Data'!C767,'Shipments data'!S:S,"&lt;"&amp;'Supply Planning Data'!C767)</f>
        <v>0</v>
      </c>
      <c r="Q752" s="41">
        <f t="shared" si="176"/>
        <v>0</v>
      </c>
      <c r="R752" s="41">
        <f t="shared" si="179"/>
        <v>0</v>
      </c>
      <c r="S752" s="66"/>
      <c r="T752" s="39">
        <f t="shared" si="170"/>
        <v>200000</v>
      </c>
      <c r="U752" s="38"/>
      <c r="V752" s="40"/>
      <c r="W752" s="39">
        <f t="shared" si="171"/>
        <v>0</v>
      </c>
      <c r="X752" s="44"/>
      <c r="Y752" s="39">
        <f t="shared" si="180"/>
        <v>200000</v>
      </c>
      <c r="Z752" s="66"/>
      <c r="AA752" s="39">
        <f t="shared" si="172"/>
        <v>200000</v>
      </c>
      <c r="AB752" s="38"/>
      <c r="AC752" s="40"/>
      <c r="AD752" s="39">
        <f t="shared" si="173"/>
        <v>0</v>
      </c>
      <c r="AE752" s="44"/>
      <c r="AF752" s="45">
        <f t="shared" si="181"/>
        <v>200000</v>
      </c>
    </row>
    <row r="753" spans="1:32" x14ac:dyDescent="0.35">
      <c r="A753" s="47" t="str">
        <f>Start!C$9</f>
        <v>Niger (the)</v>
      </c>
      <c r="B753" s="48" t="str">
        <f>VLOOKUP(A753,list!B:C,2,FALSE)</f>
        <v>NER</v>
      </c>
      <c r="C753" s="78">
        <f t="shared" si="175"/>
        <v>45717</v>
      </c>
      <c r="D753" s="36" t="str">
        <f>IF(Start!$B$17="","",Start!$B$17)</f>
        <v>Moderna</v>
      </c>
      <c r="E753" s="36" t="str">
        <f>IFERROR(VLOOKUP(D753,Start!B$15:C$30,2,FALSE),"")</f>
        <v>Yes</v>
      </c>
      <c r="F753" s="39">
        <f t="shared" si="177"/>
        <v>0</v>
      </c>
      <c r="G753" s="38">
        <v>1408690.2345563495</v>
      </c>
      <c r="H753" s="50">
        <v>30916.1193177606</v>
      </c>
      <c r="I753" s="39">
        <f t="shared" si="178"/>
        <v>1439606.3538741102</v>
      </c>
      <c r="J753" s="40"/>
      <c r="K753" s="41">
        <f t="shared" si="169"/>
        <v>0</v>
      </c>
      <c r="L753" s="41">
        <f t="shared" si="174"/>
        <v>1439606.3538741102</v>
      </c>
      <c r="M753" s="50"/>
      <c r="N753" s="51">
        <f>SUMIFS('Shipments data'!G:G,'Shipments data'!E:E,'Supply Planning Data'!D753,'Shipments data'!A:A,'Supply Planning Data'!A753,'Shipments data'!O:O,'Supply Planning Data'!C753,'Shipments data'!F:F,"Shipped")</f>
        <v>0</v>
      </c>
      <c r="O753" s="52">
        <f>SUMIFS('Shipments data'!G:G,'Shipments data'!E:E,'Supply Planning Data'!D753,'Shipments data'!A:A,'Supply Planning Data'!A753,'Shipments data'!O:O,'Supply Planning Data'!C753,'Shipments data'!F:F,"Planned")</f>
        <v>0</v>
      </c>
      <c r="P753" s="51">
        <f>SUMIFS('Shipments data'!G:G,'Shipments data'!E:E,'Supply Planning Data'!D753,'Shipments data'!A:A,'Supply Planning Data'!A753,'Shipments data'!F:F,"Shipped",'Shipments data'!H:H,"&lt;"&amp;'Supply Planning Data'!C768,'Shipments data'!S:S,"&lt;"&amp;'Supply Planning Data'!C768)</f>
        <v>0</v>
      </c>
      <c r="Q753" s="51">
        <f t="shared" si="176"/>
        <v>0</v>
      </c>
      <c r="R753" s="51">
        <f t="shared" si="179"/>
        <v>0</v>
      </c>
      <c r="S753" s="53"/>
      <c r="T753" s="54">
        <f t="shared" si="170"/>
        <v>300000</v>
      </c>
      <c r="U753" s="50"/>
      <c r="V753" s="40"/>
      <c r="W753" s="54">
        <f t="shared" si="171"/>
        <v>0</v>
      </c>
      <c r="X753" s="55"/>
      <c r="Y753" s="54">
        <f t="shared" si="180"/>
        <v>300000</v>
      </c>
      <c r="Z753" s="53"/>
      <c r="AA753" s="54">
        <f t="shared" si="172"/>
        <v>300000</v>
      </c>
      <c r="AB753" s="50"/>
      <c r="AC753" s="40"/>
      <c r="AD753" s="54">
        <f t="shared" si="173"/>
        <v>0</v>
      </c>
      <c r="AE753" s="55"/>
      <c r="AF753" s="79">
        <f t="shared" si="181"/>
        <v>300000</v>
      </c>
    </row>
    <row r="754" spans="1:32" x14ac:dyDescent="0.35">
      <c r="A754" s="47" t="str">
        <f>Start!C$9</f>
        <v>Niger (the)</v>
      </c>
      <c r="B754" s="48" t="str">
        <f>VLOOKUP(A754,list!B:C,2,FALSE)</f>
        <v>NER</v>
      </c>
      <c r="C754" s="78">
        <f t="shared" si="175"/>
        <v>45717</v>
      </c>
      <c r="D754" s="36" t="str">
        <f>IF(Start!$B$18="","",Start!$B$18)</f>
        <v>AstraZeneca</v>
      </c>
      <c r="E754" s="36" t="str">
        <f>IFERROR(VLOOKUP(D754,Start!B$15:C$30,2,FALSE),"")</f>
        <v>Yes</v>
      </c>
      <c r="F754" s="39">
        <f t="shared" si="177"/>
        <v>0</v>
      </c>
      <c r="G754" s="38">
        <v>1643471.9403157413</v>
      </c>
      <c r="H754" s="50">
        <v>30947.652354467999</v>
      </c>
      <c r="I754" s="39">
        <f t="shared" si="178"/>
        <v>1674419.5926702092</v>
      </c>
      <c r="J754" s="40"/>
      <c r="K754" s="41">
        <f t="shared" si="169"/>
        <v>0</v>
      </c>
      <c r="L754" s="41">
        <f t="shared" si="174"/>
        <v>1674419.5926702092</v>
      </c>
      <c r="M754" s="50"/>
      <c r="N754" s="51">
        <f>SUMIFS('Shipments data'!G:G,'Shipments data'!E:E,'Supply Planning Data'!D754,'Shipments data'!A:A,'Supply Planning Data'!A754,'Shipments data'!O:O,'Supply Planning Data'!C754,'Shipments data'!F:F,"Shipped")</f>
        <v>0</v>
      </c>
      <c r="O754" s="52">
        <f>SUMIFS('Shipments data'!G:G,'Shipments data'!E:E,'Supply Planning Data'!D754,'Shipments data'!A:A,'Supply Planning Data'!A754,'Shipments data'!O:O,'Supply Planning Data'!C754,'Shipments data'!F:F,"Planned")</f>
        <v>0</v>
      </c>
      <c r="P754" s="51">
        <f>SUMIFS('Shipments data'!G:G,'Shipments data'!E:E,'Supply Planning Data'!D754,'Shipments data'!A:A,'Supply Planning Data'!A754,'Shipments data'!F:F,"Shipped",'Shipments data'!H:H,"&lt;"&amp;'Supply Planning Data'!C769,'Shipments data'!S:S,"&lt;"&amp;'Supply Planning Data'!C769)</f>
        <v>631600</v>
      </c>
      <c r="Q754" s="51">
        <f t="shared" si="176"/>
        <v>0</v>
      </c>
      <c r="R754" s="51">
        <f t="shared" si="179"/>
        <v>0</v>
      </c>
      <c r="S754" s="53"/>
      <c r="T754" s="54">
        <f t="shared" si="170"/>
        <v>400000</v>
      </c>
      <c r="U754" s="50"/>
      <c r="V754" s="40"/>
      <c r="W754" s="54">
        <f t="shared" si="171"/>
        <v>0</v>
      </c>
      <c r="X754" s="55"/>
      <c r="Y754" s="54">
        <f t="shared" si="180"/>
        <v>400000</v>
      </c>
      <c r="Z754" s="53"/>
      <c r="AA754" s="54">
        <f t="shared" si="172"/>
        <v>400000</v>
      </c>
      <c r="AB754" s="50"/>
      <c r="AC754" s="40"/>
      <c r="AD754" s="54">
        <f t="shared" si="173"/>
        <v>0</v>
      </c>
      <c r="AE754" s="55"/>
      <c r="AF754" s="79">
        <f t="shared" si="181"/>
        <v>400000</v>
      </c>
    </row>
    <row r="755" spans="1:32" x14ac:dyDescent="0.35">
      <c r="A755" s="47" t="str">
        <f>Start!C$9</f>
        <v>Niger (the)</v>
      </c>
      <c r="B755" s="48" t="str">
        <f>VLOOKUP(A755,list!B:C,2,FALSE)</f>
        <v>NER</v>
      </c>
      <c r="C755" s="78">
        <f t="shared" si="175"/>
        <v>45717</v>
      </c>
      <c r="D755" s="36" t="str">
        <f>IF(Start!$B$19="","",Start!$B$19)</f>
        <v>J&amp;J</v>
      </c>
      <c r="E755" s="36" t="str">
        <f>IFERROR(VLOOKUP(D755,Start!B$15:C$30,2,FALSE),"")</f>
        <v>Yes</v>
      </c>
      <c r="F755" s="39">
        <f t="shared" si="177"/>
        <v>0</v>
      </c>
      <c r="G755" s="38">
        <v>1643471.9403157413</v>
      </c>
      <c r="H755" s="50">
        <v>30979.185391175499</v>
      </c>
      <c r="I755" s="39">
        <f t="shared" si="178"/>
        <v>1674451.1257069169</v>
      </c>
      <c r="J755" s="40"/>
      <c r="K755" s="41">
        <f t="shared" si="169"/>
        <v>0</v>
      </c>
      <c r="L755" s="41">
        <f t="shared" si="174"/>
        <v>1674451.1257069169</v>
      </c>
      <c r="M755" s="50"/>
      <c r="N755" s="51">
        <f>SUMIFS('Shipments data'!G:G,'Shipments data'!E:E,'Supply Planning Data'!D755,'Shipments data'!A:A,'Supply Planning Data'!A755,'Shipments data'!O:O,'Supply Planning Data'!C755,'Shipments data'!F:F,"Shipped")</f>
        <v>0</v>
      </c>
      <c r="O755" s="52">
        <f>SUMIFS('Shipments data'!G:G,'Shipments data'!E:E,'Supply Planning Data'!D755,'Shipments data'!A:A,'Supply Planning Data'!A755,'Shipments data'!O:O,'Supply Planning Data'!C755,'Shipments data'!F:F,"Planned")</f>
        <v>0</v>
      </c>
      <c r="P755" s="51">
        <f>SUMIFS('Shipments data'!G:G,'Shipments data'!E:E,'Supply Planning Data'!D755,'Shipments data'!A:A,'Supply Planning Data'!A755,'Shipments data'!F:F,"Shipped",'Shipments data'!H:H,"&lt;"&amp;'Supply Planning Data'!C770,'Shipments data'!S:S,"&lt;"&amp;'Supply Planning Data'!C770)</f>
        <v>302400</v>
      </c>
      <c r="Q755" s="51">
        <f t="shared" si="176"/>
        <v>0</v>
      </c>
      <c r="R755" s="51">
        <f t="shared" si="179"/>
        <v>0</v>
      </c>
      <c r="S755" s="53"/>
      <c r="T755" s="54">
        <f t="shared" si="170"/>
        <v>400000</v>
      </c>
      <c r="U755" s="50"/>
      <c r="V755" s="40"/>
      <c r="W755" s="54">
        <f t="shared" si="171"/>
        <v>0</v>
      </c>
      <c r="X755" s="55"/>
      <c r="Y755" s="54">
        <f t="shared" si="180"/>
        <v>400000</v>
      </c>
      <c r="Z755" s="53"/>
      <c r="AA755" s="54">
        <f t="shared" si="172"/>
        <v>400000</v>
      </c>
      <c r="AB755" s="50"/>
      <c r="AC755" s="40"/>
      <c r="AD755" s="54">
        <f t="shared" si="173"/>
        <v>0</v>
      </c>
      <c r="AE755" s="55"/>
      <c r="AF755" s="79">
        <f t="shared" si="181"/>
        <v>400000</v>
      </c>
    </row>
    <row r="756" spans="1:32" x14ac:dyDescent="0.35">
      <c r="A756" s="47" t="str">
        <f>Start!C$9</f>
        <v>Niger (the)</v>
      </c>
      <c r="B756" s="48" t="str">
        <f>VLOOKUP(A756,list!B:C,2,FALSE)</f>
        <v>NER</v>
      </c>
      <c r="C756" s="78">
        <f t="shared" si="175"/>
        <v>45717</v>
      </c>
      <c r="D756" s="36" t="str">
        <f>IF(Start!$B$20="","",Start!$B$20)</f>
        <v>Sinopharm</v>
      </c>
      <c r="E756" s="36" t="str">
        <f>IFERROR(VLOOKUP(D756,Start!B$15:C$30,2,FALSE),"")</f>
        <v>Yes</v>
      </c>
      <c r="F756" s="39">
        <f t="shared" si="177"/>
        <v>0</v>
      </c>
      <c r="G756" s="38">
        <v>1643471.9403157413</v>
      </c>
      <c r="H756" s="50">
        <v>31010.718427882901</v>
      </c>
      <c r="I756" s="39">
        <f t="shared" si="178"/>
        <v>1674482.6587436243</v>
      </c>
      <c r="J756" s="40"/>
      <c r="K756" s="41">
        <f t="shared" si="169"/>
        <v>0</v>
      </c>
      <c r="L756" s="41">
        <f t="shared" si="174"/>
        <v>1674482.6587436243</v>
      </c>
      <c r="M756" s="50"/>
      <c r="N756" s="51">
        <f>SUMIFS('Shipments data'!G:G,'Shipments data'!E:E,'Supply Planning Data'!D756,'Shipments data'!A:A,'Supply Planning Data'!A756,'Shipments data'!O:O,'Supply Planning Data'!C756,'Shipments data'!F:F,"Shipped")</f>
        <v>0</v>
      </c>
      <c r="O756" s="52">
        <f>SUMIFS('Shipments data'!G:G,'Shipments data'!E:E,'Supply Planning Data'!D756,'Shipments data'!A:A,'Supply Planning Data'!A756,'Shipments data'!O:O,'Supply Planning Data'!C756,'Shipments data'!F:F,"Planned")</f>
        <v>0</v>
      </c>
      <c r="P756" s="51">
        <f>SUMIFS('Shipments data'!G:G,'Shipments data'!E:E,'Supply Planning Data'!D756,'Shipments data'!A:A,'Supply Planning Data'!A756,'Shipments data'!F:F,"Shipped",'Shipments data'!H:H,"&lt;"&amp;'Supply Planning Data'!C771,'Shipments data'!S:S,"&lt;"&amp;'Supply Planning Data'!C771)</f>
        <v>512402</v>
      </c>
      <c r="Q756" s="51">
        <f t="shared" si="176"/>
        <v>0</v>
      </c>
      <c r="R756" s="51">
        <f t="shared" si="179"/>
        <v>0</v>
      </c>
      <c r="S756" s="53"/>
      <c r="T756" s="54">
        <f t="shared" si="170"/>
        <v>400000</v>
      </c>
      <c r="U756" s="50"/>
      <c r="V756" s="40"/>
      <c r="W756" s="54">
        <f t="shared" si="171"/>
        <v>0</v>
      </c>
      <c r="X756" s="55"/>
      <c r="Y756" s="54">
        <f t="shared" si="180"/>
        <v>400000</v>
      </c>
      <c r="Z756" s="53"/>
      <c r="AA756" s="54">
        <f t="shared" si="172"/>
        <v>400000</v>
      </c>
      <c r="AB756" s="50"/>
      <c r="AC756" s="40"/>
      <c r="AD756" s="54">
        <f t="shared" si="173"/>
        <v>0</v>
      </c>
      <c r="AE756" s="55"/>
      <c r="AF756" s="79">
        <f t="shared" si="181"/>
        <v>400000</v>
      </c>
    </row>
    <row r="757" spans="1:32" x14ac:dyDescent="0.35">
      <c r="A757" s="47" t="str">
        <f>Start!C$9</f>
        <v>Niger (the)</v>
      </c>
      <c r="B757" s="48" t="str">
        <f>VLOOKUP(A757,list!B:C,2,FALSE)</f>
        <v>NER</v>
      </c>
      <c r="C757" s="78">
        <f t="shared" si="175"/>
        <v>45717</v>
      </c>
      <c r="D757" s="36" t="str">
        <f>IF(Start!$B$21="","",Start!$B$21)</f>
        <v>Sinovac</v>
      </c>
      <c r="E757" s="36" t="str">
        <f>IFERROR(VLOOKUP(D757,Start!B$15:C$30,2,FALSE),"")</f>
        <v>Yes</v>
      </c>
      <c r="F757" s="39">
        <f t="shared" si="177"/>
        <v>0</v>
      </c>
      <c r="G757" s="38">
        <v>1643471.9403157413</v>
      </c>
      <c r="H757" s="50">
        <v>31042.251464590401</v>
      </c>
      <c r="I757" s="39">
        <f t="shared" si="178"/>
        <v>1674514.1917803318</v>
      </c>
      <c r="J757" s="40"/>
      <c r="K757" s="41">
        <f t="shared" si="169"/>
        <v>0</v>
      </c>
      <c r="L757" s="41">
        <f t="shared" si="174"/>
        <v>1674514.1917803318</v>
      </c>
      <c r="M757" s="50"/>
      <c r="N757" s="51">
        <f>SUMIFS('Shipments data'!G:G,'Shipments data'!E:E,'Supply Planning Data'!D757,'Shipments data'!A:A,'Supply Planning Data'!A757,'Shipments data'!O:O,'Supply Planning Data'!C757,'Shipments data'!F:F,"Shipped")</f>
        <v>0</v>
      </c>
      <c r="O757" s="52">
        <f>SUMIFS('Shipments data'!G:G,'Shipments data'!E:E,'Supply Planning Data'!D757,'Shipments data'!A:A,'Supply Planning Data'!A757,'Shipments data'!O:O,'Supply Planning Data'!C757,'Shipments data'!F:F,"Planned")</f>
        <v>0</v>
      </c>
      <c r="P757" s="51">
        <f>SUMIFS('Shipments data'!G:G,'Shipments data'!E:E,'Supply Planning Data'!D757,'Shipments data'!A:A,'Supply Planning Data'!A757,'Shipments data'!F:F,"Shipped",'Shipments data'!H:H,"&lt;"&amp;'Supply Planning Data'!C772,'Shipments data'!S:S,"&lt;"&amp;'Supply Planning Data'!C772)</f>
        <v>0</v>
      </c>
      <c r="Q757" s="51">
        <f t="shared" si="176"/>
        <v>0</v>
      </c>
      <c r="R757" s="51">
        <f t="shared" si="179"/>
        <v>0</v>
      </c>
      <c r="S757" s="53"/>
      <c r="T757" s="54">
        <f t="shared" si="170"/>
        <v>400000</v>
      </c>
      <c r="U757" s="50"/>
      <c r="V757" s="40"/>
      <c r="W757" s="54">
        <f t="shared" si="171"/>
        <v>0</v>
      </c>
      <c r="X757" s="55"/>
      <c r="Y757" s="54">
        <f t="shared" si="180"/>
        <v>400000</v>
      </c>
      <c r="Z757" s="53"/>
      <c r="AA757" s="54">
        <f t="shared" si="172"/>
        <v>400000</v>
      </c>
      <c r="AB757" s="50"/>
      <c r="AC757" s="40"/>
      <c r="AD757" s="54">
        <f t="shared" si="173"/>
        <v>0</v>
      </c>
      <c r="AE757" s="55"/>
      <c r="AF757" s="79">
        <f t="shared" si="181"/>
        <v>400000</v>
      </c>
    </row>
    <row r="758" spans="1:32" x14ac:dyDescent="0.35">
      <c r="A758" s="47" t="str">
        <f>Start!C$9</f>
        <v>Niger (the)</v>
      </c>
      <c r="B758" s="48" t="str">
        <f>VLOOKUP(A758,list!B:C,2,FALSE)</f>
        <v>NER</v>
      </c>
      <c r="C758" s="78">
        <f t="shared" si="175"/>
        <v>45717</v>
      </c>
      <c r="D758" s="36" t="str">
        <f>IF(Start!$B$22="","",Start!$B$22)</f>
        <v>Sputnik V</v>
      </c>
      <c r="E758" s="36" t="str">
        <f>IFERROR(VLOOKUP(D758,Start!B$15:C$30,2,FALSE),"")</f>
        <v>Yes</v>
      </c>
      <c r="F758" s="39">
        <f t="shared" si="177"/>
        <v>0</v>
      </c>
      <c r="G758" s="38">
        <v>1643471.9403157413</v>
      </c>
      <c r="H758" s="50">
        <v>31073.7845012978</v>
      </c>
      <c r="I758" s="39">
        <f t="shared" si="178"/>
        <v>1674545.7248170392</v>
      </c>
      <c r="J758" s="40"/>
      <c r="K758" s="41">
        <f t="shared" si="169"/>
        <v>0</v>
      </c>
      <c r="L758" s="41">
        <f t="shared" si="174"/>
        <v>1674545.7248170392</v>
      </c>
      <c r="M758" s="50"/>
      <c r="N758" s="51">
        <f>SUMIFS('Shipments data'!G:G,'Shipments data'!E:E,'Supply Planning Data'!D758,'Shipments data'!A:A,'Supply Planning Data'!A758,'Shipments data'!O:O,'Supply Planning Data'!C758,'Shipments data'!F:F,"Shipped")</f>
        <v>0</v>
      </c>
      <c r="O758" s="52">
        <f>SUMIFS('Shipments data'!G:G,'Shipments data'!E:E,'Supply Planning Data'!D758,'Shipments data'!A:A,'Supply Planning Data'!A758,'Shipments data'!O:O,'Supply Planning Data'!C758,'Shipments data'!F:F,"Planned")</f>
        <v>0</v>
      </c>
      <c r="P758" s="51">
        <f>SUMIFS('Shipments data'!G:G,'Shipments data'!E:E,'Supply Planning Data'!D758,'Shipments data'!A:A,'Supply Planning Data'!A758,'Shipments data'!F:F,"Shipped",'Shipments data'!H:H,"&lt;"&amp;'Supply Planning Data'!C773,'Shipments data'!S:S,"&lt;"&amp;'Supply Planning Data'!C773)</f>
        <v>0</v>
      </c>
      <c r="Q758" s="51">
        <f t="shared" si="176"/>
        <v>0</v>
      </c>
      <c r="R758" s="51">
        <f t="shared" si="179"/>
        <v>0</v>
      </c>
      <c r="S758" s="53"/>
      <c r="T758" s="54">
        <f t="shared" si="170"/>
        <v>400000</v>
      </c>
      <c r="U758" s="50"/>
      <c r="V758" s="40"/>
      <c r="W758" s="54">
        <f t="shared" si="171"/>
        <v>0</v>
      </c>
      <c r="X758" s="55"/>
      <c r="Y758" s="54">
        <f t="shared" si="180"/>
        <v>400000</v>
      </c>
      <c r="Z758" s="53"/>
      <c r="AA758" s="54">
        <f t="shared" si="172"/>
        <v>400000</v>
      </c>
      <c r="AB758" s="50"/>
      <c r="AC758" s="40"/>
      <c r="AD758" s="54">
        <f t="shared" si="173"/>
        <v>0</v>
      </c>
      <c r="AE758" s="55"/>
      <c r="AF758" s="79">
        <f t="shared" si="181"/>
        <v>400000</v>
      </c>
    </row>
    <row r="759" spans="1:32" x14ac:dyDescent="0.35">
      <c r="A759" s="47" t="str">
        <f>Start!C$9</f>
        <v>Niger (the)</v>
      </c>
      <c r="B759" s="48" t="str">
        <f>VLOOKUP(A759,list!B:C,2,FALSE)</f>
        <v>NER</v>
      </c>
      <c r="C759" s="78">
        <f t="shared" si="175"/>
        <v>45717</v>
      </c>
      <c r="D759" s="36" t="str">
        <f>IF(Start!$B$23="","",Start!$B$23)</f>
        <v>Sputnik Light</v>
      </c>
      <c r="E759" s="36" t="str">
        <f>IFERROR(VLOOKUP(D759,Start!B$15:C$30,2,FALSE),"")</f>
        <v>Yes</v>
      </c>
      <c r="F759" s="39">
        <f t="shared" si="177"/>
        <v>0</v>
      </c>
      <c r="G759" s="38">
        <v>1643471.9403157413</v>
      </c>
      <c r="H759" s="50">
        <v>31105.3175380053</v>
      </c>
      <c r="I759" s="39">
        <f t="shared" si="178"/>
        <v>1674577.2578537466</v>
      </c>
      <c r="J759" s="40"/>
      <c r="K759" s="41">
        <f t="shared" si="169"/>
        <v>0</v>
      </c>
      <c r="L759" s="41">
        <f t="shared" si="174"/>
        <v>1674577.2578537466</v>
      </c>
      <c r="M759" s="50"/>
      <c r="N759" s="51">
        <f>SUMIFS('Shipments data'!G:G,'Shipments data'!E:E,'Supply Planning Data'!D759,'Shipments data'!A:A,'Supply Planning Data'!A759,'Shipments data'!O:O,'Supply Planning Data'!C759,'Shipments data'!F:F,"Shipped")</f>
        <v>0</v>
      </c>
      <c r="O759" s="52">
        <f>SUMIFS('Shipments data'!G:G,'Shipments data'!E:E,'Supply Planning Data'!D759,'Shipments data'!A:A,'Supply Planning Data'!A759,'Shipments data'!O:O,'Supply Planning Data'!C759,'Shipments data'!F:F,"Planned")</f>
        <v>0</v>
      </c>
      <c r="P759" s="51">
        <f>SUMIFS('Shipments data'!G:G,'Shipments data'!E:E,'Supply Planning Data'!D759,'Shipments data'!A:A,'Supply Planning Data'!A759,'Shipments data'!F:F,"Shipped",'Shipments data'!H:H,"&lt;"&amp;'Supply Planning Data'!C774,'Shipments data'!S:S,"&lt;"&amp;'Supply Planning Data'!C774)</f>
        <v>0</v>
      </c>
      <c r="Q759" s="51">
        <f t="shared" si="176"/>
        <v>0</v>
      </c>
      <c r="R759" s="51">
        <f t="shared" si="179"/>
        <v>0</v>
      </c>
      <c r="S759" s="53"/>
      <c r="T759" s="54">
        <f t="shared" si="170"/>
        <v>400000</v>
      </c>
      <c r="U759" s="50"/>
      <c r="V759" s="40"/>
      <c r="W759" s="54">
        <f t="shared" si="171"/>
        <v>0</v>
      </c>
      <c r="X759" s="55"/>
      <c r="Y759" s="54">
        <f t="shared" si="180"/>
        <v>400000</v>
      </c>
      <c r="Z759" s="53"/>
      <c r="AA759" s="54">
        <f t="shared" si="172"/>
        <v>400000</v>
      </c>
      <c r="AB759" s="50"/>
      <c r="AC759" s="40"/>
      <c r="AD759" s="54">
        <f t="shared" si="173"/>
        <v>0</v>
      </c>
      <c r="AE759" s="55"/>
      <c r="AF759" s="79">
        <f t="shared" si="181"/>
        <v>400000</v>
      </c>
    </row>
    <row r="760" spans="1:32" hidden="1" x14ac:dyDescent="0.35">
      <c r="A760" s="47" t="str">
        <f>Start!C$9</f>
        <v>Niger (the)</v>
      </c>
      <c r="B760" s="48" t="str">
        <f>VLOOKUP(A760,list!B:C,2,FALSE)</f>
        <v>NER</v>
      </c>
      <c r="C760" s="78">
        <f t="shared" si="175"/>
        <v>45717</v>
      </c>
      <c r="D760" s="36" t="str">
        <f>IF(Start!$B$24="","",Start!$B$24)</f>
        <v/>
      </c>
      <c r="E760" s="36" t="str">
        <f>IFERROR(VLOOKUP(D760,Start!B$15:C$30,2,FALSE),"")</f>
        <v/>
      </c>
      <c r="F760" s="39">
        <f t="shared" si="177"/>
        <v>0</v>
      </c>
      <c r="G760" s="38"/>
      <c r="H760" s="50"/>
      <c r="I760" s="39">
        <f t="shared" si="178"/>
        <v>0</v>
      </c>
      <c r="J760" s="40"/>
      <c r="K760" s="41">
        <f t="shared" si="169"/>
        <v>0</v>
      </c>
      <c r="L760" s="41">
        <f t="shared" si="174"/>
        <v>0</v>
      </c>
      <c r="M760" s="50"/>
      <c r="N760" s="51">
        <f>SUMIFS('Shipments data'!G:G,'Shipments data'!E:E,'Supply Planning Data'!D760,'Shipments data'!A:A,'Supply Planning Data'!A760,'Shipments data'!O:O,'Supply Planning Data'!C760,'Shipments data'!F:F,"Shipped")</f>
        <v>0</v>
      </c>
      <c r="O760" s="52">
        <f>SUMIFS('Shipments data'!G:G,'Shipments data'!E:E,'Supply Planning Data'!D760,'Shipments data'!A:A,'Supply Planning Data'!A760,'Shipments data'!O:O,'Supply Planning Data'!C760,'Shipments data'!F:F,"Planned")</f>
        <v>0</v>
      </c>
      <c r="P760" s="51">
        <f>SUMIFS('Shipments data'!G:G,'Shipments data'!E:E,'Supply Planning Data'!D760,'Shipments data'!A:A,'Supply Planning Data'!A760,'Shipments data'!F:F,"Shipped",'Shipments data'!H:H,"&lt;"&amp;'Supply Planning Data'!C775,'Shipments data'!S:S,"&lt;"&amp;'Supply Planning Data'!C775)</f>
        <v>0</v>
      </c>
      <c r="Q760" s="51">
        <f t="shared" si="176"/>
        <v>0</v>
      </c>
      <c r="R760" s="51">
        <f t="shared" si="179"/>
        <v>0</v>
      </c>
      <c r="S760" s="53"/>
      <c r="T760" s="54">
        <f t="shared" si="170"/>
        <v>0</v>
      </c>
      <c r="U760" s="50"/>
      <c r="V760" s="40"/>
      <c r="W760" s="54">
        <f t="shared" si="171"/>
        <v>0</v>
      </c>
      <c r="X760" s="55"/>
      <c r="Y760" s="54">
        <f t="shared" si="180"/>
        <v>0</v>
      </c>
      <c r="Z760" s="53"/>
      <c r="AA760" s="54">
        <f t="shared" si="172"/>
        <v>0</v>
      </c>
      <c r="AB760" s="50"/>
      <c r="AC760" s="40"/>
      <c r="AD760" s="54">
        <f t="shared" si="173"/>
        <v>0</v>
      </c>
      <c r="AE760" s="55"/>
      <c r="AF760" s="79">
        <f t="shared" si="181"/>
        <v>0</v>
      </c>
    </row>
    <row r="761" spans="1:32" hidden="1" x14ac:dyDescent="0.35">
      <c r="A761" s="47" t="str">
        <f>Start!C$9</f>
        <v>Niger (the)</v>
      </c>
      <c r="B761" s="48" t="str">
        <f>VLOOKUP(A761,list!B:C,2,FALSE)</f>
        <v>NER</v>
      </c>
      <c r="C761" s="78">
        <f t="shared" si="175"/>
        <v>45717</v>
      </c>
      <c r="D761" s="36" t="str">
        <f>IF(Start!$B$25="","",Start!$B$25)</f>
        <v/>
      </c>
      <c r="E761" s="36" t="str">
        <f>IFERROR(VLOOKUP(D761,Start!B$15:C$30,2,FALSE),"")</f>
        <v/>
      </c>
      <c r="F761" s="39">
        <f t="shared" si="177"/>
        <v>0</v>
      </c>
      <c r="G761" s="38"/>
      <c r="H761" s="50"/>
      <c r="I761" s="39">
        <f t="shared" si="178"/>
        <v>0</v>
      </c>
      <c r="J761" s="40"/>
      <c r="K761" s="41">
        <f t="shared" si="169"/>
        <v>0</v>
      </c>
      <c r="L761" s="41">
        <f t="shared" si="174"/>
        <v>0</v>
      </c>
      <c r="M761" s="50"/>
      <c r="N761" s="51">
        <f>SUMIFS('Shipments data'!G:G,'Shipments data'!E:E,'Supply Planning Data'!D761,'Shipments data'!A:A,'Supply Planning Data'!A761,'Shipments data'!O:O,'Supply Planning Data'!C761,'Shipments data'!F:F,"Shipped")</f>
        <v>0</v>
      </c>
      <c r="O761" s="52">
        <f>SUMIFS('Shipments data'!G:G,'Shipments data'!E:E,'Supply Planning Data'!D761,'Shipments data'!A:A,'Supply Planning Data'!A761,'Shipments data'!O:O,'Supply Planning Data'!C761,'Shipments data'!F:F,"Planned")</f>
        <v>0</v>
      </c>
      <c r="P761" s="51">
        <f>SUMIFS('Shipments data'!G:G,'Shipments data'!E:E,'Supply Planning Data'!D761,'Shipments data'!A:A,'Supply Planning Data'!A761,'Shipments data'!F:F,"Shipped",'Shipments data'!H:H,"&lt;"&amp;'Supply Planning Data'!C776,'Shipments data'!S:S,"&lt;"&amp;'Supply Planning Data'!C776)</f>
        <v>0</v>
      </c>
      <c r="Q761" s="51">
        <f t="shared" si="176"/>
        <v>0</v>
      </c>
      <c r="R761" s="51">
        <f t="shared" si="179"/>
        <v>0</v>
      </c>
      <c r="S761" s="53"/>
      <c r="T761" s="54">
        <f t="shared" si="170"/>
        <v>0</v>
      </c>
      <c r="U761" s="50"/>
      <c r="V761" s="40"/>
      <c r="W761" s="54">
        <f t="shared" si="171"/>
        <v>0</v>
      </c>
      <c r="X761" s="55"/>
      <c r="Y761" s="54">
        <f t="shared" si="180"/>
        <v>0</v>
      </c>
      <c r="Z761" s="53"/>
      <c r="AA761" s="54">
        <f t="shared" si="172"/>
        <v>0</v>
      </c>
      <c r="AB761" s="50"/>
      <c r="AC761" s="40"/>
      <c r="AD761" s="54">
        <f t="shared" si="173"/>
        <v>0</v>
      </c>
      <c r="AE761" s="55"/>
      <c r="AF761" s="79">
        <f t="shared" si="181"/>
        <v>0</v>
      </c>
    </row>
    <row r="762" spans="1:32" hidden="1" x14ac:dyDescent="0.35">
      <c r="A762" s="47" t="str">
        <f>Start!C$9</f>
        <v>Niger (the)</v>
      </c>
      <c r="B762" s="48" t="str">
        <f>VLOOKUP(A762,list!B:C,2,FALSE)</f>
        <v>NER</v>
      </c>
      <c r="C762" s="78">
        <f t="shared" si="175"/>
        <v>45717</v>
      </c>
      <c r="D762" s="36" t="str">
        <f>IF(Start!$B$26="","",Start!$B$26)</f>
        <v/>
      </c>
      <c r="E762" s="36" t="str">
        <f>IFERROR(VLOOKUP(D762,Start!B$15:C$30,2,FALSE),"")</f>
        <v/>
      </c>
      <c r="F762" s="39">
        <f t="shared" si="177"/>
        <v>0</v>
      </c>
      <c r="G762" s="38"/>
      <c r="H762" s="50"/>
      <c r="I762" s="39">
        <f t="shared" si="178"/>
        <v>0</v>
      </c>
      <c r="J762" s="40"/>
      <c r="K762" s="41">
        <f t="shared" si="169"/>
        <v>0</v>
      </c>
      <c r="L762" s="41">
        <f t="shared" si="174"/>
        <v>0</v>
      </c>
      <c r="M762" s="50"/>
      <c r="N762" s="51">
        <f>SUMIFS('Shipments data'!G:G,'Shipments data'!E:E,'Supply Planning Data'!D762,'Shipments data'!A:A,'Supply Planning Data'!A762,'Shipments data'!O:O,'Supply Planning Data'!C762,'Shipments data'!F:F,"Shipped")</f>
        <v>0</v>
      </c>
      <c r="O762" s="52">
        <f>SUMIFS('Shipments data'!G:G,'Shipments data'!E:E,'Supply Planning Data'!D762,'Shipments data'!A:A,'Supply Planning Data'!A762,'Shipments data'!O:O,'Supply Planning Data'!C762,'Shipments data'!F:F,"Planned")</f>
        <v>0</v>
      </c>
      <c r="P762" s="51">
        <f>SUMIFS('Shipments data'!G:G,'Shipments data'!E:E,'Supply Planning Data'!D762,'Shipments data'!A:A,'Supply Planning Data'!A762,'Shipments data'!F:F,"Shipped",'Shipments data'!H:H,"&lt;"&amp;'Supply Planning Data'!C777,'Shipments data'!S:S,"&lt;"&amp;'Supply Planning Data'!C777)</f>
        <v>0</v>
      </c>
      <c r="Q762" s="51">
        <f t="shared" si="176"/>
        <v>0</v>
      </c>
      <c r="R762" s="51">
        <f t="shared" si="179"/>
        <v>0</v>
      </c>
      <c r="S762" s="53"/>
      <c r="T762" s="54">
        <f t="shared" si="170"/>
        <v>0</v>
      </c>
      <c r="U762" s="50"/>
      <c r="V762" s="40"/>
      <c r="W762" s="54">
        <f t="shared" si="171"/>
        <v>0</v>
      </c>
      <c r="X762" s="55"/>
      <c r="Y762" s="54">
        <f t="shared" si="180"/>
        <v>0</v>
      </c>
      <c r="Z762" s="53"/>
      <c r="AA762" s="54">
        <f t="shared" si="172"/>
        <v>0</v>
      </c>
      <c r="AB762" s="50"/>
      <c r="AC762" s="40"/>
      <c r="AD762" s="54">
        <f t="shared" si="173"/>
        <v>0</v>
      </c>
      <c r="AE762" s="55"/>
      <c r="AF762" s="79">
        <f t="shared" si="181"/>
        <v>0</v>
      </c>
    </row>
    <row r="763" spans="1:32" hidden="1" x14ac:dyDescent="0.35">
      <c r="A763" s="47" t="str">
        <f>Start!C$9</f>
        <v>Niger (the)</v>
      </c>
      <c r="B763" s="48" t="str">
        <f>VLOOKUP(A763,list!B:C,2,FALSE)</f>
        <v>NER</v>
      </c>
      <c r="C763" s="78">
        <f t="shared" si="175"/>
        <v>45717</v>
      </c>
      <c r="D763" s="36" t="str">
        <f>IF(Start!$B$27="","",Start!$B$27)</f>
        <v/>
      </c>
      <c r="E763" s="36" t="str">
        <f>IFERROR(VLOOKUP(D763,Start!B$15:C$30,2,FALSE),"")</f>
        <v/>
      </c>
      <c r="F763" s="39">
        <f t="shared" si="177"/>
        <v>0</v>
      </c>
      <c r="G763" s="38"/>
      <c r="H763" s="50"/>
      <c r="I763" s="39">
        <f t="shared" si="178"/>
        <v>0</v>
      </c>
      <c r="J763" s="40"/>
      <c r="K763" s="41">
        <f t="shared" si="169"/>
        <v>0</v>
      </c>
      <c r="L763" s="41">
        <f t="shared" si="174"/>
        <v>0</v>
      </c>
      <c r="M763" s="50"/>
      <c r="N763" s="51">
        <f>SUMIFS('Shipments data'!G:G,'Shipments data'!E:E,'Supply Planning Data'!D763,'Shipments data'!A:A,'Supply Planning Data'!A763,'Shipments data'!O:O,'Supply Planning Data'!C763,'Shipments data'!F:F,"Shipped")</f>
        <v>0</v>
      </c>
      <c r="O763" s="52">
        <f>SUMIFS('Shipments data'!G:G,'Shipments data'!E:E,'Supply Planning Data'!D763,'Shipments data'!A:A,'Supply Planning Data'!A763,'Shipments data'!O:O,'Supply Planning Data'!C763,'Shipments data'!F:F,"Planned")</f>
        <v>0</v>
      </c>
      <c r="P763" s="51">
        <f>SUMIFS('Shipments data'!G:G,'Shipments data'!E:E,'Supply Planning Data'!D763,'Shipments data'!A:A,'Supply Planning Data'!A763,'Shipments data'!F:F,"Shipped",'Shipments data'!H:H,"&lt;"&amp;'Supply Planning Data'!C778,'Shipments data'!S:S,"&lt;"&amp;'Supply Planning Data'!C778)</f>
        <v>0</v>
      </c>
      <c r="Q763" s="51">
        <f t="shared" si="176"/>
        <v>0</v>
      </c>
      <c r="R763" s="51">
        <f t="shared" si="179"/>
        <v>0</v>
      </c>
      <c r="S763" s="53"/>
      <c r="T763" s="54">
        <f t="shared" si="170"/>
        <v>0</v>
      </c>
      <c r="U763" s="50"/>
      <c r="V763" s="40"/>
      <c r="W763" s="54">
        <f t="shared" si="171"/>
        <v>0</v>
      </c>
      <c r="X763" s="55"/>
      <c r="Y763" s="54">
        <f t="shared" si="180"/>
        <v>0</v>
      </c>
      <c r="Z763" s="53"/>
      <c r="AA763" s="54">
        <f t="shared" si="172"/>
        <v>0</v>
      </c>
      <c r="AB763" s="50"/>
      <c r="AC763" s="40"/>
      <c r="AD763" s="54">
        <f t="shared" si="173"/>
        <v>0</v>
      </c>
      <c r="AE763" s="55"/>
      <c r="AF763" s="79">
        <f t="shared" si="181"/>
        <v>0</v>
      </c>
    </row>
    <row r="764" spans="1:32" hidden="1" x14ac:dyDescent="0.35">
      <c r="A764" s="47" t="str">
        <f>Start!C$9</f>
        <v>Niger (the)</v>
      </c>
      <c r="B764" s="48" t="str">
        <f>VLOOKUP(A764,list!B:C,2,FALSE)</f>
        <v>NER</v>
      </c>
      <c r="C764" s="78">
        <f t="shared" si="175"/>
        <v>45717</v>
      </c>
      <c r="D764" s="36" t="str">
        <f>IF(Start!$B$28="","",Start!$B$28)</f>
        <v/>
      </c>
      <c r="E764" s="36" t="str">
        <f>IFERROR(VLOOKUP(D764,Start!B$15:C$30,2,FALSE),"")</f>
        <v/>
      </c>
      <c r="F764" s="39">
        <f t="shared" si="177"/>
        <v>0</v>
      </c>
      <c r="G764" s="38"/>
      <c r="H764" s="50"/>
      <c r="I764" s="39">
        <f t="shared" si="178"/>
        <v>0</v>
      </c>
      <c r="J764" s="40"/>
      <c r="K764" s="41">
        <f t="shared" si="169"/>
        <v>0</v>
      </c>
      <c r="L764" s="41">
        <f t="shared" si="174"/>
        <v>0</v>
      </c>
      <c r="M764" s="50"/>
      <c r="N764" s="51">
        <f>SUMIFS('Shipments data'!G:G,'Shipments data'!E:E,'Supply Planning Data'!D764,'Shipments data'!A:A,'Supply Planning Data'!A764,'Shipments data'!O:O,'Supply Planning Data'!C764,'Shipments data'!F:F,"Shipped")</f>
        <v>0</v>
      </c>
      <c r="O764" s="52">
        <f>SUMIFS('Shipments data'!G:G,'Shipments data'!E:E,'Supply Planning Data'!D764,'Shipments data'!A:A,'Supply Planning Data'!A764,'Shipments data'!O:O,'Supply Planning Data'!C764,'Shipments data'!F:F,"Planned")</f>
        <v>0</v>
      </c>
      <c r="P764" s="51">
        <f>SUMIFS('Shipments data'!G:G,'Shipments data'!E:E,'Supply Planning Data'!D764,'Shipments data'!A:A,'Supply Planning Data'!A764,'Shipments data'!F:F,"Shipped",'Shipments data'!H:H,"&lt;"&amp;'Supply Planning Data'!C779,'Shipments data'!S:S,"&lt;"&amp;'Supply Planning Data'!C779)</f>
        <v>0</v>
      </c>
      <c r="Q764" s="51">
        <f t="shared" si="176"/>
        <v>0</v>
      </c>
      <c r="R764" s="51">
        <f t="shared" si="179"/>
        <v>0</v>
      </c>
      <c r="S764" s="53"/>
      <c r="T764" s="54">
        <f t="shared" si="170"/>
        <v>0</v>
      </c>
      <c r="U764" s="50"/>
      <c r="V764" s="40"/>
      <c r="W764" s="54">
        <f t="shared" si="171"/>
        <v>0</v>
      </c>
      <c r="X764" s="55"/>
      <c r="Y764" s="54">
        <f t="shared" si="180"/>
        <v>0</v>
      </c>
      <c r="Z764" s="53"/>
      <c r="AA764" s="54">
        <f t="shared" si="172"/>
        <v>0</v>
      </c>
      <c r="AB764" s="50"/>
      <c r="AC764" s="40"/>
      <c r="AD764" s="54">
        <f t="shared" si="173"/>
        <v>0</v>
      </c>
      <c r="AE764" s="55"/>
      <c r="AF764" s="79">
        <f t="shared" si="181"/>
        <v>0</v>
      </c>
    </row>
    <row r="765" spans="1:32" hidden="1" x14ac:dyDescent="0.35">
      <c r="A765" s="47" t="str">
        <f>Start!C$9</f>
        <v>Niger (the)</v>
      </c>
      <c r="B765" s="48" t="str">
        <f>VLOOKUP(A765,list!B:C,2,FALSE)</f>
        <v>NER</v>
      </c>
      <c r="C765" s="78">
        <f t="shared" si="175"/>
        <v>45717</v>
      </c>
      <c r="D765" s="36" t="str">
        <f>IF(Start!$B$29="","",Start!$B$29)</f>
        <v/>
      </c>
      <c r="E765" s="36" t="str">
        <f>IFERROR(VLOOKUP(D765,Start!B$15:C$30,2,FALSE),"")</f>
        <v/>
      </c>
      <c r="F765" s="39">
        <f t="shared" si="177"/>
        <v>0</v>
      </c>
      <c r="G765" s="38"/>
      <c r="H765" s="50"/>
      <c r="I765" s="39">
        <f t="shared" si="178"/>
        <v>0</v>
      </c>
      <c r="J765" s="40"/>
      <c r="K765" s="41">
        <f t="shared" si="169"/>
        <v>0</v>
      </c>
      <c r="L765" s="41">
        <f t="shared" si="174"/>
        <v>0</v>
      </c>
      <c r="M765" s="50"/>
      <c r="N765" s="51">
        <f>SUMIFS('Shipments data'!G:G,'Shipments data'!E:E,'Supply Planning Data'!D765,'Shipments data'!A:A,'Supply Planning Data'!A765,'Shipments data'!O:O,'Supply Planning Data'!C765,'Shipments data'!F:F,"Shipped")</f>
        <v>0</v>
      </c>
      <c r="O765" s="52">
        <f>SUMIFS('Shipments data'!G:G,'Shipments data'!E:E,'Supply Planning Data'!D765,'Shipments data'!A:A,'Supply Planning Data'!A765,'Shipments data'!O:O,'Supply Planning Data'!C765,'Shipments data'!F:F,"Planned")</f>
        <v>0</v>
      </c>
      <c r="P765" s="51">
        <f>SUMIFS('Shipments data'!G:G,'Shipments data'!E:E,'Supply Planning Data'!D765,'Shipments data'!A:A,'Supply Planning Data'!A765,'Shipments data'!F:F,"Shipped",'Shipments data'!H:H,"&lt;"&amp;'Supply Planning Data'!C780,'Shipments data'!S:S,"&lt;"&amp;'Supply Planning Data'!C780)</f>
        <v>0</v>
      </c>
      <c r="Q765" s="51">
        <f t="shared" si="176"/>
        <v>0</v>
      </c>
      <c r="R765" s="51">
        <f t="shared" si="179"/>
        <v>0</v>
      </c>
      <c r="S765" s="53"/>
      <c r="T765" s="54">
        <f t="shared" si="170"/>
        <v>0</v>
      </c>
      <c r="U765" s="50"/>
      <c r="V765" s="40"/>
      <c r="W765" s="54">
        <f t="shared" si="171"/>
        <v>0</v>
      </c>
      <c r="X765" s="55"/>
      <c r="Y765" s="54">
        <f t="shared" si="180"/>
        <v>0</v>
      </c>
      <c r="Z765" s="53"/>
      <c r="AA765" s="54">
        <f t="shared" si="172"/>
        <v>0</v>
      </c>
      <c r="AB765" s="50"/>
      <c r="AC765" s="40"/>
      <c r="AD765" s="54">
        <f t="shared" si="173"/>
        <v>0</v>
      </c>
      <c r="AE765" s="55"/>
      <c r="AF765" s="79">
        <f t="shared" si="181"/>
        <v>0</v>
      </c>
    </row>
    <row r="766" spans="1:32" hidden="1" x14ac:dyDescent="0.35">
      <c r="A766" s="47" t="str">
        <f>Start!C$9</f>
        <v>Niger (the)</v>
      </c>
      <c r="B766" s="56" t="str">
        <f>VLOOKUP(A766,list!B:C,2,FALSE)</f>
        <v>NER</v>
      </c>
      <c r="C766" s="78">
        <f t="shared" si="175"/>
        <v>45717</v>
      </c>
      <c r="D766" s="36" t="str">
        <f>IF(Start!$B$30="","",Start!$B$30)</f>
        <v/>
      </c>
      <c r="E766" s="36" t="str">
        <f>IFERROR(VLOOKUP(D766,Start!B$15:C$30,2,FALSE),"")</f>
        <v/>
      </c>
      <c r="F766" s="39">
        <f t="shared" si="177"/>
        <v>0</v>
      </c>
      <c r="G766" s="38"/>
      <c r="H766" s="50"/>
      <c r="I766" s="39">
        <f t="shared" si="178"/>
        <v>0</v>
      </c>
      <c r="J766" s="40"/>
      <c r="K766" s="41">
        <f t="shared" si="169"/>
        <v>0</v>
      </c>
      <c r="L766" s="41">
        <f t="shared" si="174"/>
        <v>0</v>
      </c>
      <c r="M766" s="50"/>
      <c r="N766" s="51">
        <f>SUMIFS('Shipments data'!G:G,'Shipments data'!E:E,'Supply Planning Data'!D766,'Shipments data'!A:A,'Supply Planning Data'!A766,'Shipments data'!O:O,'Supply Planning Data'!C766,'Shipments data'!F:F,"Shipped")</f>
        <v>0</v>
      </c>
      <c r="O766" s="52">
        <f>SUMIFS('Shipments data'!G:G,'Shipments data'!E:E,'Supply Planning Data'!D766,'Shipments data'!A:A,'Supply Planning Data'!A766,'Shipments data'!O:O,'Supply Planning Data'!C766,'Shipments data'!F:F,"Planned")</f>
        <v>0</v>
      </c>
      <c r="P766" s="51">
        <f>SUMIFS('Shipments data'!G:G,'Shipments data'!E:E,'Supply Planning Data'!D766,'Shipments data'!A:A,'Supply Planning Data'!A766,'Shipments data'!F:F,"Shipped",'Shipments data'!H:H,"&lt;"&amp;'Supply Planning Data'!C781,'Shipments data'!S:S,"&lt;"&amp;'Supply Planning Data'!C781)</f>
        <v>0</v>
      </c>
      <c r="Q766" s="51">
        <f t="shared" si="176"/>
        <v>0</v>
      </c>
      <c r="R766" s="51">
        <f t="shared" si="179"/>
        <v>0</v>
      </c>
      <c r="S766" s="53"/>
      <c r="T766" s="54">
        <f t="shared" si="170"/>
        <v>0</v>
      </c>
      <c r="U766" s="50"/>
      <c r="V766" s="40"/>
      <c r="W766" s="54">
        <f t="shared" si="171"/>
        <v>0</v>
      </c>
      <c r="X766" s="55"/>
      <c r="Y766" s="54">
        <f t="shared" si="180"/>
        <v>0</v>
      </c>
      <c r="Z766" s="53"/>
      <c r="AA766" s="54">
        <f t="shared" si="172"/>
        <v>0</v>
      </c>
      <c r="AB766" s="50"/>
      <c r="AC766" s="40"/>
      <c r="AD766" s="54">
        <f t="shared" si="173"/>
        <v>0</v>
      </c>
      <c r="AE766" s="55"/>
      <c r="AF766" s="79">
        <f t="shared" si="181"/>
        <v>0</v>
      </c>
    </row>
    <row r="767" spans="1:32" x14ac:dyDescent="0.35">
      <c r="A767" s="58" t="str">
        <f>Start!C$9</f>
        <v>Niger (the)</v>
      </c>
      <c r="B767" s="59" t="str">
        <f>VLOOKUP(A767,list!B:C,2,FALSE)</f>
        <v>NER</v>
      </c>
      <c r="C767" s="60">
        <f t="shared" si="175"/>
        <v>45748</v>
      </c>
      <c r="D767" s="59" t="str">
        <f>IF(Start!$B$16="","",Start!$B$16)</f>
        <v>Pfizer</v>
      </c>
      <c r="E767" s="59" t="str">
        <f>IFERROR(VLOOKUP(D767,Start!B$15:C$30,2,FALSE),"")</f>
        <v>Yes</v>
      </c>
      <c r="F767" s="62">
        <f t="shared" si="177"/>
        <v>0</v>
      </c>
      <c r="G767" s="61">
        <v>1291299.3816766539</v>
      </c>
      <c r="H767" s="61">
        <v>31357.581831664898</v>
      </c>
      <c r="I767" s="62">
        <f t="shared" si="178"/>
        <v>1322656.9635083189</v>
      </c>
      <c r="J767" s="63"/>
      <c r="K767" s="64">
        <f t="shared" si="169"/>
        <v>0</v>
      </c>
      <c r="L767" s="64">
        <f t="shared" si="174"/>
        <v>1322656.9635083189</v>
      </c>
      <c r="M767" s="61"/>
      <c r="N767" s="64">
        <f>SUMIFS('Shipments data'!G:G,'Shipments data'!E:E,'Supply Planning Data'!D767,'Shipments data'!A:A,'Supply Planning Data'!A767,'Shipments data'!O:O,'Supply Planning Data'!C767,'Shipments data'!F:F,"Shipped")</f>
        <v>0</v>
      </c>
      <c r="O767" s="65">
        <f>SUMIFS('Shipments data'!G:G,'Shipments data'!E:E,'Supply Planning Data'!D767,'Shipments data'!A:A,'Supply Planning Data'!A767,'Shipments data'!O:O,'Supply Planning Data'!C767,'Shipments data'!F:F,"Planned")</f>
        <v>0</v>
      </c>
      <c r="P767" s="64">
        <f>SUMIFS('Shipments data'!G:G,'Shipments data'!E:E,'Supply Planning Data'!D767,'Shipments data'!A:A,'Supply Planning Data'!A767,'Shipments data'!F:F,"Shipped",'Shipments data'!H:H,"&lt;"&amp;'Supply Planning Data'!C782,'Shipments data'!S:S,"&lt;"&amp;'Supply Planning Data'!C782)</f>
        <v>0</v>
      </c>
      <c r="Q767" s="64">
        <f t="shared" si="176"/>
        <v>0</v>
      </c>
      <c r="R767" s="64">
        <f t="shared" si="179"/>
        <v>0</v>
      </c>
      <c r="S767" s="66"/>
      <c r="T767" s="62">
        <f t="shared" si="170"/>
        <v>200000</v>
      </c>
      <c r="U767" s="61"/>
      <c r="V767" s="63"/>
      <c r="W767" s="62">
        <f t="shared" si="171"/>
        <v>0</v>
      </c>
      <c r="X767" s="67"/>
      <c r="Y767" s="62">
        <f t="shared" si="180"/>
        <v>200000</v>
      </c>
      <c r="Z767" s="66"/>
      <c r="AA767" s="62">
        <f t="shared" si="172"/>
        <v>200000</v>
      </c>
      <c r="AB767" s="61"/>
      <c r="AC767" s="63"/>
      <c r="AD767" s="62">
        <f t="shared" si="173"/>
        <v>0</v>
      </c>
      <c r="AE767" s="67"/>
      <c r="AF767" s="68">
        <f t="shared" si="181"/>
        <v>200000</v>
      </c>
    </row>
    <row r="768" spans="1:32" x14ac:dyDescent="0.35">
      <c r="A768" s="58" t="str">
        <f>Start!C$9</f>
        <v>Niger (the)</v>
      </c>
      <c r="B768" s="69" t="str">
        <f>VLOOKUP(A768,list!B:C,2,FALSE)</f>
        <v>NER</v>
      </c>
      <c r="C768" s="60">
        <f t="shared" si="175"/>
        <v>45748</v>
      </c>
      <c r="D768" s="69" t="str">
        <f>IF(Start!$B$17="","",Start!$B$17)</f>
        <v>Moderna</v>
      </c>
      <c r="E768" s="69" t="str">
        <f>IFERROR(VLOOKUP(D768,Start!B$15:C$30,2,FALSE),"")</f>
        <v>Yes</v>
      </c>
      <c r="F768" s="62">
        <f t="shared" si="177"/>
        <v>0</v>
      </c>
      <c r="G768" s="61">
        <v>1549559.2580119846</v>
      </c>
      <c r="H768" s="61">
        <v>31389.114868372399</v>
      </c>
      <c r="I768" s="62">
        <f t="shared" si="178"/>
        <v>1580948.3728803571</v>
      </c>
      <c r="J768" s="63"/>
      <c r="K768" s="64">
        <f t="shared" ref="K768:K831" si="182">IFERROR(J768*I768,0)</f>
        <v>0</v>
      </c>
      <c r="L768" s="64">
        <f t="shared" si="174"/>
        <v>1580948.3728803571</v>
      </c>
      <c r="M768" s="71"/>
      <c r="N768" s="70">
        <f>SUMIFS('Shipments data'!G:G,'Shipments data'!E:E,'Supply Planning Data'!D768,'Shipments data'!A:A,'Supply Planning Data'!A768,'Shipments data'!O:O,'Supply Planning Data'!C768,'Shipments data'!F:F,"Shipped")</f>
        <v>0</v>
      </c>
      <c r="O768" s="72">
        <f>SUMIFS('Shipments data'!G:G,'Shipments data'!E:E,'Supply Planning Data'!D768,'Shipments data'!A:A,'Supply Planning Data'!A768,'Shipments data'!O:O,'Supply Planning Data'!C768,'Shipments data'!F:F,"Planned")</f>
        <v>0</v>
      </c>
      <c r="P768" s="70">
        <f>SUMIFS('Shipments data'!G:G,'Shipments data'!E:E,'Supply Planning Data'!D768,'Shipments data'!A:A,'Supply Planning Data'!A768,'Shipments data'!F:F,"Shipped",'Shipments data'!H:H,"&lt;"&amp;'Supply Planning Data'!C783,'Shipments data'!S:S,"&lt;"&amp;'Supply Planning Data'!C783)</f>
        <v>0</v>
      </c>
      <c r="Q768" s="70">
        <f t="shared" si="176"/>
        <v>0</v>
      </c>
      <c r="R768" s="70">
        <f t="shared" si="179"/>
        <v>0</v>
      </c>
      <c r="S768" s="53"/>
      <c r="T768" s="73">
        <f t="shared" ref="T768:T831" si="183">Y753</f>
        <v>300000</v>
      </c>
      <c r="U768" s="71"/>
      <c r="V768" s="63"/>
      <c r="W768" s="73">
        <f t="shared" ref="W768:W831" si="184">IFERROR(V768*U768,0)+U768</f>
        <v>0</v>
      </c>
      <c r="X768" s="74"/>
      <c r="Y768" s="73">
        <f t="shared" si="180"/>
        <v>300000</v>
      </c>
      <c r="Z768" s="53"/>
      <c r="AA768" s="73">
        <f t="shared" ref="AA768:AA831" si="185">AF753</f>
        <v>300000</v>
      </c>
      <c r="AB768" s="71"/>
      <c r="AC768" s="63"/>
      <c r="AD768" s="73">
        <f t="shared" ref="AD768:AD831" si="186">IFERROR(AC768*AB768,0)+AB768</f>
        <v>0</v>
      </c>
      <c r="AE768" s="74"/>
      <c r="AF768" s="75">
        <f t="shared" si="181"/>
        <v>300000</v>
      </c>
    </row>
    <row r="769" spans="1:32" x14ac:dyDescent="0.35">
      <c r="A769" s="58" t="str">
        <f>Start!C$9</f>
        <v>Niger (the)</v>
      </c>
      <c r="B769" s="69" t="str">
        <f>VLOOKUP(A769,list!B:C,2,FALSE)</f>
        <v>NER</v>
      </c>
      <c r="C769" s="60">
        <f t="shared" si="175"/>
        <v>45748</v>
      </c>
      <c r="D769" s="59" t="str">
        <f>IF(Start!$B$18="","",Start!$B$18)</f>
        <v>AstraZeneca</v>
      </c>
      <c r="E769" s="59" t="str">
        <f>IFERROR(VLOOKUP(D769,Start!B$15:C$30,2,FALSE),"")</f>
        <v>Yes</v>
      </c>
      <c r="F769" s="62">
        <f t="shared" si="177"/>
        <v>0</v>
      </c>
      <c r="G769" s="61">
        <v>1807819.1343473156</v>
      </c>
      <c r="H769" s="61">
        <v>31420.647905079801</v>
      </c>
      <c r="I769" s="62">
        <f t="shared" si="178"/>
        <v>1839239.7822523955</v>
      </c>
      <c r="J769" s="63"/>
      <c r="K769" s="64">
        <f t="shared" si="182"/>
        <v>0</v>
      </c>
      <c r="L769" s="64">
        <f t="shared" si="174"/>
        <v>1839239.7822523955</v>
      </c>
      <c r="M769" s="71"/>
      <c r="N769" s="70">
        <f>SUMIFS('Shipments data'!G:G,'Shipments data'!E:E,'Supply Planning Data'!D769,'Shipments data'!A:A,'Supply Planning Data'!A769,'Shipments data'!O:O,'Supply Planning Data'!C769,'Shipments data'!F:F,"Shipped")</f>
        <v>0</v>
      </c>
      <c r="O769" s="72">
        <f>SUMIFS('Shipments data'!G:G,'Shipments data'!E:E,'Supply Planning Data'!D769,'Shipments data'!A:A,'Supply Planning Data'!A769,'Shipments data'!O:O,'Supply Planning Data'!C769,'Shipments data'!F:F,"Planned")</f>
        <v>0</v>
      </c>
      <c r="P769" s="70">
        <f>SUMIFS('Shipments data'!G:G,'Shipments data'!E:E,'Supply Planning Data'!D769,'Shipments data'!A:A,'Supply Planning Data'!A769,'Shipments data'!F:F,"Shipped",'Shipments data'!H:H,"&lt;"&amp;'Supply Planning Data'!C784,'Shipments data'!S:S,"&lt;"&amp;'Supply Planning Data'!C784)</f>
        <v>631600</v>
      </c>
      <c r="Q769" s="70">
        <f t="shared" si="176"/>
        <v>0</v>
      </c>
      <c r="R769" s="70">
        <f t="shared" si="179"/>
        <v>0</v>
      </c>
      <c r="S769" s="53"/>
      <c r="T769" s="73">
        <f t="shared" si="183"/>
        <v>400000</v>
      </c>
      <c r="U769" s="71"/>
      <c r="V769" s="63"/>
      <c r="W769" s="73">
        <f t="shared" si="184"/>
        <v>0</v>
      </c>
      <c r="X769" s="74"/>
      <c r="Y769" s="73">
        <f t="shared" si="180"/>
        <v>400000</v>
      </c>
      <c r="Z769" s="53"/>
      <c r="AA769" s="73">
        <f t="shared" si="185"/>
        <v>400000</v>
      </c>
      <c r="AB769" s="71"/>
      <c r="AC769" s="63"/>
      <c r="AD769" s="73">
        <f t="shared" si="186"/>
        <v>0</v>
      </c>
      <c r="AE769" s="74"/>
      <c r="AF769" s="75">
        <f t="shared" si="181"/>
        <v>400000</v>
      </c>
    </row>
    <row r="770" spans="1:32" x14ac:dyDescent="0.35">
      <c r="A770" s="58" t="str">
        <f>Start!C$9</f>
        <v>Niger (the)</v>
      </c>
      <c r="B770" s="69" t="str">
        <f>VLOOKUP(A770,list!B:C,2,FALSE)</f>
        <v>NER</v>
      </c>
      <c r="C770" s="60">
        <f t="shared" si="175"/>
        <v>45748</v>
      </c>
      <c r="D770" s="69" t="str">
        <f>IF(Start!$B$19="","",Start!$B$19)</f>
        <v>J&amp;J</v>
      </c>
      <c r="E770" s="69" t="str">
        <f>IFERROR(VLOOKUP(D770,Start!B$15:C$30,2,FALSE),"")</f>
        <v>Yes</v>
      </c>
      <c r="F770" s="62">
        <f t="shared" si="177"/>
        <v>0</v>
      </c>
      <c r="G770" s="61">
        <v>1807819.1343473156</v>
      </c>
      <c r="H770" s="61">
        <v>31452.180941787301</v>
      </c>
      <c r="I770" s="62">
        <f t="shared" si="178"/>
        <v>1839271.315289103</v>
      </c>
      <c r="J770" s="63"/>
      <c r="K770" s="64">
        <f t="shared" si="182"/>
        <v>0</v>
      </c>
      <c r="L770" s="64">
        <f t="shared" si="174"/>
        <v>1839271.315289103</v>
      </c>
      <c r="M770" s="71"/>
      <c r="N770" s="70">
        <f>SUMIFS('Shipments data'!G:G,'Shipments data'!E:E,'Supply Planning Data'!D770,'Shipments data'!A:A,'Supply Planning Data'!A770,'Shipments data'!O:O,'Supply Planning Data'!C770,'Shipments data'!F:F,"Shipped")</f>
        <v>0</v>
      </c>
      <c r="O770" s="72">
        <f>SUMIFS('Shipments data'!G:G,'Shipments data'!E:E,'Supply Planning Data'!D770,'Shipments data'!A:A,'Supply Planning Data'!A770,'Shipments data'!O:O,'Supply Planning Data'!C770,'Shipments data'!F:F,"Planned")</f>
        <v>0</v>
      </c>
      <c r="P770" s="70">
        <f>SUMIFS('Shipments data'!G:G,'Shipments data'!E:E,'Supply Planning Data'!D770,'Shipments data'!A:A,'Supply Planning Data'!A770,'Shipments data'!F:F,"Shipped",'Shipments data'!H:H,"&lt;"&amp;'Supply Planning Data'!C785,'Shipments data'!S:S,"&lt;"&amp;'Supply Planning Data'!C785)</f>
        <v>302400</v>
      </c>
      <c r="Q770" s="70">
        <f t="shared" si="176"/>
        <v>0</v>
      </c>
      <c r="R770" s="70">
        <f t="shared" si="179"/>
        <v>0</v>
      </c>
      <c r="S770" s="53"/>
      <c r="T770" s="73">
        <f t="shared" si="183"/>
        <v>400000</v>
      </c>
      <c r="U770" s="71"/>
      <c r="V770" s="63"/>
      <c r="W770" s="73">
        <f t="shared" si="184"/>
        <v>0</v>
      </c>
      <c r="X770" s="74"/>
      <c r="Y770" s="73">
        <f t="shared" si="180"/>
        <v>400000</v>
      </c>
      <c r="Z770" s="53"/>
      <c r="AA770" s="73">
        <f t="shared" si="185"/>
        <v>400000</v>
      </c>
      <c r="AB770" s="71"/>
      <c r="AC770" s="63"/>
      <c r="AD770" s="73">
        <f t="shared" si="186"/>
        <v>0</v>
      </c>
      <c r="AE770" s="74"/>
      <c r="AF770" s="75">
        <f t="shared" si="181"/>
        <v>400000</v>
      </c>
    </row>
    <row r="771" spans="1:32" x14ac:dyDescent="0.35">
      <c r="A771" s="58" t="str">
        <f>Start!C$9</f>
        <v>Niger (the)</v>
      </c>
      <c r="B771" s="69" t="str">
        <f>VLOOKUP(A771,list!B:C,2,FALSE)</f>
        <v>NER</v>
      </c>
      <c r="C771" s="60">
        <f t="shared" si="175"/>
        <v>45748</v>
      </c>
      <c r="D771" s="59" t="str">
        <f>IF(Start!$B$20="","",Start!$B$20)</f>
        <v>Sinopharm</v>
      </c>
      <c r="E771" s="59" t="str">
        <f>IFERROR(VLOOKUP(D771,Start!B$15:C$30,2,FALSE),"")</f>
        <v>Yes</v>
      </c>
      <c r="F771" s="62">
        <f t="shared" si="177"/>
        <v>0</v>
      </c>
      <c r="G771" s="61">
        <v>1807819.1343473156</v>
      </c>
      <c r="H771" s="61">
        <v>31483.713978494699</v>
      </c>
      <c r="I771" s="62">
        <f t="shared" si="178"/>
        <v>1839302.8483258104</v>
      </c>
      <c r="J771" s="63"/>
      <c r="K771" s="64">
        <f t="shared" si="182"/>
        <v>0</v>
      </c>
      <c r="L771" s="64">
        <f t="shared" si="174"/>
        <v>1839302.8483258104</v>
      </c>
      <c r="M771" s="71"/>
      <c r="N771" s="70">
        <f>SUMIFS('Shipments data'!G:G,'Shipments data'!E:E,'Supply Planning Data'!D771,'Shipments data'!A:A,'Supply Planning Data'!A771,'Shipments data'!O:O,'Supply Planning Data'!C771,'Shipments data'!F:F,"Shipped")</f>
        <v>0</v>
      </c>
      <c r="O771" s="72">
        <f>SUMIFS('Shipments data'!G:G,'Shipments data'!E:E,'Supply Planning Data'!D771,'Shipments data'!A:A,'Supply Planning Data'!A771,'Shipments data'!O:O,'Supply Planning Data'!C771,'Shipments data'!F:F,"Planned")</f>
        <v>0</v>
      </c>
      <c r="P771" s="70">
        <f>SUMIFS('Shipments data'!G:G,'Shipments data'!E:E,'Supply Planning Data'!D771,'Shipments data'!A:A,'Supply Planning Data'!A771,'Shipments data'!F:F,"Shipped",'Shipments data'!H:H,"&lt;"&amp;'Supply Planning Data'!C786,'Shipments data'!S:S,"&lt;"&amp;'Supply Planning Data'!C786)</f>
        <v>512402</v>
      </c>
      <c r="Q771" s="70">
        <f t="shared" si="176"/>
        <v>0</v>
      </c>
      <c r="R771" s="70">
        <f t="shared" si="179"/>
        <v>0</v>
      </c>
      <c r="S771" s="53"/>
      <c r="T771" s="73">
        <f t="shared" si="183"/>
        <v>400000</v>
      </c>
      <c r="U771" s="71"/>
      <c r="V771" s="63"/>
      <c r="W771" s="73">
        <f t="shared" si="184"/>
        <v>0</v>
      </c>
      <c r="X771" s="74"/>
      <c r="Y771" s="73">
        <f t="shared" si="180"/>
        <v>400000</v>
      </c>
      <c r="Z771" s="53"/>
      <c r="AA771" s="73">
        <f t="shared" si="185"/>
        <v>400000</v>
      </c>
      <c r="AB771" s="71"/>
      <c r="AC771" s="63"/>
      <c r="AD771" s="73">
        <f t="shared" si="186"/>
        <v>0</v>
      </c>
      <c r="AE771" s="74"/>
      <c r="AF771" s="75">
        <f t="shared" si="181"/>
        <v>400000</v>
      </c>
    </row>
    <row r="772" spans="1:32" x14ac:dyDescent="0.35">
      <c r="A772" s="58" t="str">
        <f>Start!C$9</f>
        <v>Niger (the)</v>
      </c>
      <c r="B772" s="69" t="str">
        <f>VLOOKUP(A772,list!B:C,2,FALSE)</f>
        <v>NER</v>
      </c>
      <c r="C772" s="60">
        <f t="shared" si="175"/>
        <v>45748</v>
      </c>
      <c r="D772" s="69" t="str">
        <f>IF(Start!$B$21="","",Start!$B$21)</f>
        <v>Sinovac</v>
      </c>
      <c r="E772" s="69" t="str">
        <f>IFERROR(VLOOKUP(D772,Start!B$15:C$30,2,FALSE),"")</f>
        <v>Yes</v>
      </c>
      <c r="F772" s="62">
        <f t="shared" si="177"/>
        <v>0</v>
      </c>
      <c r="G772" s="61">
        <v>1807819.1343473156</v>
      </c>
      <c r="H772" s="61">
        <v>31515.2470152022</v>
      </c>
      <c r="I772" s="62">
        <f t="shared" si="178"/>
        <v>1839334.3813625178</v>
      </c>
      <c r="J772" s="63"/>
      <c r="K772" s="64">
        <f t="shared" si="182"/>
        <v>0</v>
      </c>
      <c r="L772" s="64">
        <f t="shared" si="174"/>
        <v>1839334.3813625178</v>
      </c>
      <c r="M772" s="71"/>
      <c r="N772" s="70">
        <f>SUMIFS('Shipments data'!G:G,'Shipments data'!E:E,'Supply Planning Data'!D772,'Shipments data'!A:A,'Supply Planning Data'!A772,'Shipments data'!O:O,'Supply Planning Data'!C772,'Shipments data'!F:F,"Shipped")</f>
        <v>0</v>
      </c>
      <c r="O772" s="72">
        <f>SUMIFS('Shipments data'!G:G,'Shipments data'!E:E,'Supply Planning Data'!D772,'Shipments data'!A:A,'Supply Planning Data'!A772,'Shipments data'!O:O,'Supply Planning Data'!C772,'Shipments data'!F:F,"Planned")</f>
        <v>0</v>
      </c>
      <c r="P772" s="70">
        <f>SUMIFS('Shipments data'!G:G,'Shipments data'!E:E,'Supply Planning Data'!D772,'Shipments data'!A:A,'Supply Planning Data'!A772,'Shipments data'!F:F,"Shipped",'Shipments data'!H:H,"&lt;"&amp;'Supply Planning Data'!C787,'Shipments data'!S:S,"&lt;"&amp;'Supply Planning Data'!C787)</f>
        <v>0</v>
      </c>
      <c r="Q772" s="70">
        <f t="shared" si="176"/>
        <v>0</v>
      </c>
      <c r="R772" s="70">
        <f t="shared" si="179"/>
        <v>0</v>
      </c>
      <c r="S772" s="53"/>
      <c r="T772" s="73">
        <f t="shared" si="183"/>
        <v>400000</v>
      </c>
      <c r="U772" s="71"/>
      <c r="V772" s="63"/>
      <c r="W772" s="73">
        <f t="shared" si="184"/>
        <v>0</v>
      </c>
      <c r="X772" s="74"/>
      <c r="Y772" s="73">
        <f t="shared" si="180"/>
        <v>400000</v>
      </c>
      <c r="Z772" s="53"/>
      <c r="AA772" s="73">
        <f t="shared" si="185"/>
        <v>400000</v>
      </c>
      <c r="AB772" s="71"/>
      <c r="AC772" s="63"/>
      <c r="AD772" s="73">
        <f t="shared" si="186"/>
        <v>0</v>
      </c>
      <c r="AE772" s="74"/>
      <c r="AF772" s="75">
        <f t="shared" si="181"/>
        <v>400000</v>
      </c>
    </row>
    <row r="773" spans="1:32" x14ac:dyDescent="0.35">
      <c r="A773" s="58" t="str">
        <f>Start!C$9</f>
        <v>Niger (the)</v>
      </c>
      <c r="B773" s="69" t="str">
        <f>VLOOKUP(A773,list!B:C,2,FALSE)</f>
        <v>NER</v>
      </c>
      <c r="C773" s="60">
        <f t="shared" si="175"/>
        <v>45748</v>
      </c>
      <c r="D773" s="59" t="str">
        <f>IF(Start!$B$22="","",Start!$B$22)</f>
        <v>Sputnik V</v>
      </c>
      <c r="E773" s="59" t="str">
        <f>IFERROR(VLOOKUP(D773,Start!B$15:C$30,2,FALSE),"")</f>
        <v>Yes</v>
      </c>
      <c r="F773" s="62">
        <f t="shared" si="177"/>
        <v>0</v>
      </c>
      <c r="G773" s="61">
        <v>1807819.1343473156</v>
      </c>
      <c r="H773" s="61">
        <v>31546.780051909602</v>
      </c>
      <c r="I773" s="62">
        <f t="shared" si="178"/>
        <v>1839365.9143992253</v>
      </c>
      <c r="J773" s="63"/>
      <c r="K773" s="64">
        <f t="shared" si="182"/>
        <v>0</v>
      </c>
      <c r="L773" s="64">
        <f t="shared" si="174"/>
        <v>1839365.9143992253</v>
      </c>
      <c r="M773" s="71"/>
      <c r="N773" s="70">
        <f>SUMIFS('Shipments data'!G:G,'Shipments data'!E:E,'Supply Planning Data'!D773,'Shipments data'!A:A,'Supply Planning Data'!A773,'Shipments data'!O:O,'Supply Planning Data'!C773,'Shipments data'!F:F,"Shipped")</f>
        <v>0</v>
      </c>
      <c r="O773" s="72">
        <f>SUMIFS('Shipments data'!G:G,'Shipments data'!E:E,'Supply Planning Data'!D773,'Shipments data'!A:A,'Supply Planning Data'!A773,'Shipments data'!O:O,'Supply Planning Data'!C773,'Shipments data'!F:F,"Planned")</f>
        <v>0</v>
      </c>
      <c r="P773" s="70">
        <f>SUMIFS('Shipments data'!G:G,'Shipments data'!E:E,'Supply Planning Data'!D773,'Shipments data'!A:A,'Supply Planning Data'!A773,'Shipments data'!F:F,"Shipped",'Shipments data'!H:H,"&lt;"&amp;'Supply Planning Data'!C788,'Shipments data'!S:S,"&lt;"&amp;'Supply Planning Data'!C788)</f>
        <v>0</v>
      </c>
      <c r="Q773" s="70">
        <f t="shared" si="176"/>
        <v>0</v>
      </c>
      <c r="R773" s="70">
        <f t="shared" si="179"/>
        <v>0</v>
      </c>
      <c r="S773" s="53"/>
      <c r="T773" s="73">
        <f t="shared" si="183"/>
        <v>400000</v>
      </c>
      <c r="U773" s="71"/>
      <c r="V773" s="63"/>
      <c r="W773" s="73">
        <f t="shared" si="184"/>
        <v>0</v>
      </c>
      <c r="X773" s="74"/>
      <c r="Y773" s="73">
        <f t="shared" si="180"/>
        <v>400000</v>
      </c>
      <c r="Z773" s="53"/>
      <c r="AA773" s="73">
        <f t="shared" si="185"/>
        <v>400000</v>
      </c>
      <c r="AB773" s="71"/>
      <c r="AC773" s="63"/>
      <c r="AD773" s="73">
        <f t="shared" si="186"/>
        <v>0</v>
      </c>
      <c r="AE773" s="74"/>
      <c r="AF773" s="75">
        <f t="shared" si="181"/>
        <v>400000</v>
      </c>
    </row>
    <row r="774" spans="1:32" x14ac:dyDescent="0.35">
      <c r="A774" s="58" t="str">
        <f>Start!C$9</f>
        <v>Niger (the)</v>
      </c>
      <c r="B774" s="69" t="str">
        <f>VLOOKUP(A774,list!B:C,2,FALSE)</f>
        <v>NER</v>
      </c>
      <c r="C774" s="60">
        <f t="shared" si="175"/>
        <v>45748</v>
      </c>
      <c r="D774" s="69" t="str">
        <f>IF(Start!$B$23="","",Start!$B$23)</f>
        <v>Sputnik Light</v>
      </c>
      <c r="E774" s="69" t="str">
        <f>IFERROR(VLOOKUP(D774,Start!B$15:C$30,2,FALSE),"")</f>
        <v>Yes</v>
      </c>
      <c r="F774" s="62">
        <f t="shared" si="177"/>
        <v>0</v>
      </c>
      <c r="G774" s="61">
        <v>1807819.1343473156</v>
      </c>
      <c r="H774" s="61">
        <v>31578.313088617098</v>
      </c>
      <c r="I774" s="62">
        <f t="shared" si="178"/>
        <v>1839397.4474359327</v>
      </c>
      <c r="J774" s="63"/>
      <c r="K774" s="64">
        <f t="shared" si="182"/>
        <v>0</v>
      </c>
      <c r="L774" s="64">
        <f t="shared" si="174"/>
        <v>1839397.4474359327</v>
      </c>
      <c r="M774" s="71"/>
      <c r="N774" s="70">
        <f>SUMIFS('Shipments data'!G:G,'Shipments data'!E:E,'Supply Planning Data'!D774,'Shipments data'!A:A,'Supply Planning Data'!A774,'Shipments data'!O:O,'Supply Planning Data'!C774,'Shipments data'!F:F,"Shipped")</f>
        <v>0</v>
      </c>
      <c r="O774" s="72">
        <f>SUMIFS('Shipments data'!G:G,'Shipments data'!E:E,'Supply Planning Data'!D774,'Shipments data'!A:A,'Supply Planning Data'!A774,'Shipments data'!O:O,'Supply Planning Data'!C774,'Shipments data'!F:F,"Planned")</f>
        <v>0</v>
      </c>
      <c r="P774" s="70">
        <f>SUMIFS('Shipments data'!G:G,'Shipments data'!E:E,'Supply Planning Data'!D774,'Shipments data'!A:A,'Supply Planning Data'!A774,'Shipments data'!F:F,"Shipped",'Shipments data'!H:H,"&lt;"&amp;'Supply Planning Data'!C789,'Shipments data'!S:S,"&lt;"&amp;'Supply Planning Data'!C789)</f>
        <v>0</v>
      </c>
      <c r="Q774" s="70">
        <f t="shared" si="176"/>
        <v>0</v>
      </c>
      <c r="R774" s="70">
        <f t="shared" si="179"/>
        <v>0</v>
      </c>
      <c r="S774" s="53"/>
      <c r="T774" s="73">
        <f t="shared" si="183"/>
        <v>400000</v>
      </c>
      <c r="U774" s="71"/>
      <c r="V774" s="63"/>
      <c r="W774" s="73">
        <f t="shared" si="184"/>
        <v>0</v>
      </c>
      <c r="X774" s="74"/>
      <c r="Y774" s="73">
        <f t="shared" si="180"/>
        <v>400000</v>
      </c>
      <c r="Z774" s="53"/>
      <c r="AA774" s="73">
        <f t="shared" si="185"/>
        <v>400000</v>
      </c>
      <c r="AB774" s="71"/>
      <c r="AC774" s="63"/>
      <c r="AD774" s="73">
        <f t="shared" si="186"/>
        <v>0</v>
      </c>
      <c r="AE774" s="74"/>
      <c r="AF774" s="75">
        <f t="shared" si="181"/>
        <v>400000</v>
      </c>
    </row>
    <row r="775" spans="1:32" hidden="1" x14ac:dyDescent="0.35">
      <c r="A775" s="58" t="str">
        <f>Start!C$9</f>
        <v>Niger (the)</v>
      </c>
      <c r="B775" s="69" t="str">
        <f>VLOOKUP(A775,list!B:C,2,FALSE)</f>
        <v>NER</v>
      </c>
      <c r="C775" s="60">
        <f t="shared" si="175"/>
        <v>45748</v>
      </c>
      <c r="D775" s="59" t="str">
        <f>IF(Start!$B$24="","",Start!$B$24)</f>
        <v/>
      </c>
      <c r="E775" s="59" t="str">
        <f>IFERROR(VLOOKUP(D775,Start!B$15:C$30,2,FALSE),"")</f>
        <v/>
      </c>
      <c r="F775" s="62">
        <f t="shared" si="177"/>
        <v>0</v>
      </c>
      <c r="G775" s="61"/>
      <c r="H775" s="61"/>
      <c r="I775" s="62">
        <f t="shared" si="178"/>
        <v>0</v>
      </c>
      <c r="J775" s="63"/>
      <c r="K775" s="64">
        <f t="shared" si="182"/>
        <v>0</v>
      </c>
      <c r="L775" s="64">
        <f t="shared" si="174"/>
        <v>0</v>
      </c>
      <c r="M775" s="71"/>
      <c r="N775" s="70">
        <f>SUMIFS('Shipments data'!G:G,'Shipments data'!E:E,'Supply Planning Data'!D775,'Shipments data'!A:A,'Supply Planning Data'!A775,'Shipments data'!O:O,'Supply Planning Data'!C775,'Shipments data'!F:F,"Shipped")</f>
        <v>0</v>
      </c>
      <c r="O775" s="72">
        <f>SUMIFS('Shipments data'!G:G,'Shipments data'!E:E,'Supply Planning Data'!D775,'Shipments data'!A:A,'Supply Planning Data'!A775,'Shipments data'!O:O,'Supply Planning Data'!C775,'Shipments data'!F:F,"Planned")</f>
        <v>0</v>
      </c>
      <c r="P775" s="70">
        <f>SUMIFS('Shipments data'!G:G,'Shipments data'!E:E,'Supply Planning Data'!D775,'Shipments data'!A:A,'Supply Planning Data'!A775,'Shipments data'!F:F,"Shipped",'Shipments data'!H:H,"&lt;"&amp;'Supply Planning Data'!C790,'Shipments data'!S:S,"&lt;"&amp;'Supply Planning Data'!C790)</f>
        <v>0</v>
      </c>
      <c r="Q775" s="70">
        <f t="shared" si="176"/>
        <v>0</v>
      </c>
      <c r="R775" s="70">
        <f t="shared" si="179"/>
        <v>0</v>
      </c>
      <c r="S775" s="53"/>
      <c r="T775" s="73">
        <f t="shared" si="183"/>
        <v>0</v>
      </c>
      <c r="U775" s="71"/>
      <c r="V775" s="63"/>
      <c r="W775" s="73">
        <f t="shared" si="184"/>
        <v>0</v>
      </c>
      <c r="X775" s="74"/>
      <c r="Y775" s="73">
        <f t="shared" si="180"/>
        <v>0</v>
      </c>
      <c r="Z775" s="53"/>
      <c r="AA775" s="73">
        <f t="shared" si="185"/>
        <v>0</v>
      </c>
      <c r="AB775" s="71"/>
      <c r="AC775" s="63"/>
      <c r="AD775" s="73">
        <f t="shared" si="186"/>
        <v>0</v>
      </c>
      <c r="AE775" s="74"/>
      <c r="AF775" s="75">
        <f t="shared" si="181"/>
        <v>0</v>
      </c>
    </row>
    <row r="776" spans="1:32" hidden="1" x14ac:dyDescent="0.35">
      <c r="A776" s="58" t="str">
        <f>Start!C$9</f>
        <v>Niger (the)</v>
      </c>
      <c r="B776" s="69" t="str">
        <f>VLOOKUP(A776,list!B:C,2,FALSE)</f>
        <v>NER</v>
      </c>
      <c r="C776" s="60">
        <f t="shared" si="175"/>
        <v>45748</v>
      </c>
      <c r="D776" s="69" t="str">
        <f>IF(Start!$B$25="","",Start!$B$25)</f>
        <v/>
      </c>
      <c r="E776" s="69" t="str">
        <f>IFERROR(VLOOKUP(D776,Start!B$15:C$30,2,FALSE),"")</f>
        <v/>
      </c>
      <c r="F776" s="62">
        <f t="shared" si="177"/>
        <v>0</v>
      </c>
      <c r="G776" s="61"/>
      <c r="H776" s="61"/>
      <c r="I776" s="62">
        <f t="shared" si="178"/>
        <v>0</v>
      </c>
      <c r="J776" s="63"/>
      <c r="K776" s="64">
        <f t="shared" si="182"/>
        <v>0</v>
      </c>
      <c r="L776" s="64">
        <f t="shared" si="174"/>
        <v>0</v>
      </c>
      <c r="M776" s="71"/>
      <c r="N776" s="70">
        <f>SUMIFS('Shipments data'!G:G,'Shipments data'!E:E,'Supply Planning Data'!D776,'Shipments data'!A:A,'Supply Planning Data'!A776,'Shipments data'!O:O,'Supply Planning Data'!C776,'Shipments data'!F:F,"Shipped")</f>
        <v>0</v>
      </c>
      <c r="O776" s="72">
        <f>SUMIFS('Shipments data'!G:G,'Shipments data'!E:E,'Supply Planning Data'!D776,'Shipments data'!A:A,'Supply Planning Data'!A776,'Shipments data'!O:O,'Supply Planning Data'!C776,'Shipments data'!F:F,"Planned")</f>
        <v>0</v>
      </c>
      <c r="P776" s="70">
        <f>SUMIFS('Shipments data'!G:G,'Shipments data'!E:E,'Supply Planning Data'!D776,'Shipments data'!A:A,'Supply Planning Data'!A776,'Shipments data'!F:F,"Shipped",'Shipments data'!H:H,"&lt;"&amp;'Supply Planning Data'!C791,'Shipments data'!S:S,"&lt;"&amp;'Supply Planning Data'!C791)</f>
        <v>0</v>
      </c>
      <c r="Q776" s="70">
        <f t="shared" si="176"/>
        <v>0</v>
      </c>
      <c r="R776" s="70">
        <f t="shared" si="179"/>
        <v>0</v>
      </c>
      <c r="S776" s="53"/>
      <c r="T776" s="73">
        <f t="shared" si="183"/>
        <v>0</v>
      </c>
      <c r="U776" s="71"/>
      <c r="V776" s="63"/>
      <c r="W776" s="73">
        <f t="shared" si="184"/>
        <v>0</v>
      </c>
      <c r="X776" s="74"/>
      <c r="Y776" s="73">
        <f t="shared" si="180"/>
        <v>0</v>
      </c>
      <c r="Z776" s="53"/>
      <c r="AA776" s="73">
        <f t="shared" si="185"/>
        <v>0</v>
      </c>
      <c r="AB776" s="71"/>
      <c r="AC776" s="63"/>
      <c r="AD776" s="73">
        <f t="shared" si="186"/>
        <v>0</v>
      </c>
      <c r="AE776" s="74"/>
      <c r="AF776" s="75">
        <f t="shared" si="181"/>
        <v>0</v>
      </c>
    </row>
    <row r="777" spans="1:32" hidden="1" x14ac:dyDescent="0.35">
      <c r="A777" s="58" t="str">
        <f>Start!C$9</f>
        <v>Niger (the)</v>
      </c>
      <c r="B777" s="69" t="str">
        <f>VLOOKUP(A777,list!B:C,2,FALSE)</f>
        <v>NER</v>
      </c>
      <c r="C777" s="60">
        <f t="shared" si="175"/>
        <v>45748</v>
      </c>
      <c r="D777" s="59" t="str">
        <f>IF(Start!$B$26="","",Start!$B$26)</f>
        <v/>
      </c>
      <c r="E777" s="59" t="str">
        <f>IFERROR(VLOOKUP(D777,Start!B$15:C$30,2,FALSE),"")</f>
        <v/>
      </c>
      <c r="F777" s="62">
        <f t="shared" si="177"/>
        <v>0</v>
      </c>
      <c r="G777" s="61"/>
      <c r="H777" s="61"/>
      <c r="I777" s="62">
        <f t="shared" si="178"/>
        <v>0</v>
      </c>
      <c r="J777" s="63"/>
      <c r="K777" s="64">
        <f t="shared" si="182"/>
        <v>0</v>
      </c>
      <c r="L777" s="64">
        <f t="shared" si="174"/>
        <v>0</v>
      </c>
      <c r="M777" s="71"/>
      <c r="N777" s="70">
        <f>SUMIFS('Shipments data'!G:G,'Shipments data'!E:E,'Supply Planning Data'!D777,'Shipments data'!A:A,'Supply Planning Data'!A777,'Shipments data'!O:O,'Supply Planning Data'!C777,'Shipments data'!F:F,"Shipped")</f>
        <v>0</v>
      </c>
      <c r="O777" s="72">
        <f>SUMIFS('Shipments data'!G:G,'Shipments data'!E:E,'Supply Planning Data'!D777,'Shipments data'!A:A,'Supply Planning Data'!A777,'Shipments data'!O:O,'Supply Planning Data'!C777,'Shipments data'!F:F,"Planned")</f>
        <v>0</v>
      </c>
      <c r="P777" s="70">
        <f>SUMIFS('Shipments data'!G:G,'Shipments data'!E:E,'Supply Planning Data'!D777,'Shipments data'!A:A,'Supply Planning Data'!A777,'Shipments data'!F:F,"Shipped",'Shipments data'!H:H,"&lt;"&amp;'Supply Planning Data'!C792,'Shipments data'!S:S,"&lt;"&amp;'Supply Planning Data'!C792)</f>
        <v>0</v>
      </c>
      <c r="Q777" s="70">
        <f t="shared" si="176"/>
        <v>0</v>
      </c>
      <c r="R777" s="70">
        <f t="shared" si="179"/>
        <v>0</v>
      </c>
      <c r="S777" s="53"/>
      <c r="T777" s="73">
        <f t="shared" si="183"/>
        <v>0</v>
      </c>
      <c r="U777" s="71"/>
      <c r="V777" s="63"/>
      <c r="W777" s="73">
        <f t="shared" si="184"/>
        <v>0</v>
      </c>
      <c r="X777" s="74"/>
      <c r="Y777" s="73">
        <f t="shared" si="180"/>
        <v>0</v>
      </c>
      <c r="Z777" s="53"/>
      <c r="AA777" s="73">
        <f t="shared" si="185"/>
        <v>0</v>
      </c>
      <c r="AB777" s="71"/>
      <c r="AC777" s="63"/>
      <c r="AD777" s="73">
        <f t="shared" si="186"/>
        <v>0</v>
      </c>
      <c r="AE777" s="74"/>
      <c r="AF777" s="75">
        <f t="shared" si="181"/>
        <v>0</v>
      </c>
    </row>
    <row r="778" spans="1:32" hidden="1" x14ac:dyDescent="0.35">
      <c r="A778" s="58" t="str">
        <f>Start!C$9</f>
        <v>Niger (the)</v>
      </c>
      <c r="B778" s="69" t="str">
        <f>VLOOKUP(A778,list!B:C,2,FALSE)</f>
        <v>NER</v>
      </c>
      <c r="C778" s="60">
        <f t="shared" si="175"/>
        <v>45748</v>
      </c>
      <c r="D778" s="69" t="str">
        <f>IF(Start!$B$27="","",Start!$B$27)</f>
        <v/>
      </c>
      <c r="E778" s="69" t="str">
        <f>IFERROR(VLOOKUP(D778,Start!B$15:C$30,2,FALSE),"")</f>
        <v/>
      </c>
      <c r="F778" s="62">
        <f t="shared" si="177"/>
        <v>0</v>
      </c>
      <c r="G778" s="61"/>
      <c r="H778" s="61"/>
      <c r="I778" s="62">
        <f t="shared" si="178"/>
        <v>0</v>
      </c>
      <c r="J778" s="63"/>
      <c r="K778" s="64">
        <f t="shared" si="182"/>
        <v>0</v>
      </c>
      <c r="L778" s="64">
        <f t="shared" si="174"/>
        <v>0</v>
      </c>
      <c r="M778" s="71"/>
      <c r="N778" s="70">
        <f>SUMIFS('Shipments data'!G:G,'Shipments data'!E:E,'Supply Planning Data'!D778,'Shipments data'!A:A,'Supply Planning Data'!A778,'Shipments data'!O:O,'Supply Planning Data'!C778,'Shipments data'!F:F,"Shipped")</f>
        <v>0</v>
      </c>
      <c r="O778" s="72">
        <f>SUMIFS('Shipments data'!G:G,'Shipments data'!E:E,'Supply Planning Data'!D778,'Shipments data'!A:A,'Supply Planning Data'!A778,'Shipments data'!O:O,'Supply Planning Data'!C778,'Shipments data'!F:F,"Planned")</f>
        <v>0</v>
      </c>
      <c r="P778" s="70">
        <f>SUMIFS('Shipments data'!G:G,'Shipments data'!E:E,'Supply Planning Data'!D778,'Shipments data'!A:A,'Supply Planning Data'!A778,'Shipments data'!F:F,"Shipped",'Shipments data'!H:H,"&lt;"&amp;'Supply Planning Data'!C793,'Shipments data'!S:S,"&lt;"&amp;'Supply Planning Data'!C793)</f>
        <v>0</v>
      </c>
      <c r="Q778" s="70">
        <f t="shared" si="176"/>
        <v>0</v>
      </c>
      <c r="R778" s="70">
        <f t="shared" si="179"/>
        <v>0</v>
      </c>
      <c r="S778" s="53"/>
      <c r="T778" s="73">
        <f t="shared" si="183"/>
        <v>0</v>
      </c>
      <c r="U778" s="71"/>
      <c r="V778" s="63"/>
      <c r="W778" s="73">
        <f t="shared" si="184"/>
        <v>0</v>
      </c>
      <c r="X778" s="74"/>
      <c r="Y778" s="73">
        <f t="shared" si="180"/>
        <v>0</v>
      </c>
      <c r="Z778" s="53"/>
      <c r="AA778" s="73">
        <f t="shared" si="185"/>
        <v>0</v>
      </c>
      <c r="AB778" s="71"/>
      <c r="AC778" s="63"/>
      <c r="AD778" s="73">
        <f t="shared" si="186"/>
        <v>0</v>
      </c>
      <c r="AE778" s="74"/>
      <c r="AF778" s="75">
        <f t="shared" si="181"/>
        <v>0</v>
      </c>
    </row>
    <row r="779" spans="1:32" hidden="1" x14ac:dyDescent="0.35">
      <c r="A779" s="58" t="str">
        <f>Start!C$9</f>
        <v>Niger (the)</v>
      </c>
      <c r="B779" s="69" t="str">
        <f>VLOOKUP(A779,list!B:C,2,FALSE)</f>
        <v>NER</v>
      </c>
      <c r="C779" s="60">
        <f t="shared" si="175"/>
        <v>45748</v>
      </c>
      <c r="D779" s="59" t="str">
        <f>IF(Start!$B$28="","",Start!$B$28)</f>
        <v/>
      </c>
      <c r="E779" s="59" t="str">
        <f>IFERROR(VLOOKUP(D779,Start!B$15:C$30,2,FALSE),"")</f>
        <v/>
      </c>
      <c r="F779" s="62">
        <f t="shared" si="177"/>
        <v>0</v>
      </c>
      <c r="G779" s="61"/>
      <c r="H779" s="61"/>
      <c r="I779" s="62">
        <f t="shared" si="178"/>
        <v>0</v>
      </c>
      <c r="J779" s="63"/>
      <c r="K779" s="64">
        <f t="shared" si="182"/>
        <v>0</v>
      </c>
      <c r="L779" s="64">
        <f t="shared" si="174"/>
        <v>0</v>
      </c>
      <c r="M779" s="71"/>
      <c r="N779" s="70">
        <f>SUMIFS('Shipments data'!G:G,'Shipments data'!E:E,'Supply Planning Data'!D779,'Shipments data'!A:A,'Supply Planning Data'!A779,'Shipments data'!O:O,'Supply Planning Data'!C779,'Shipments data'!F:F,"Shipped")</f>
        <v>0</v>
      </c>
      <c r="O779" s="72">
        <f>SUMIFS('Shipments data'!G:G,'Shipments data'!E:E,'Supply Planning Data'!D779,'Shipments data'!A:A,'Supply Planning Data'!A779,'Shipments data'!O:O,'Supply Planning Data'!C779,'Shipments data'!F:F,"Planned")</f>
        <v>0</v>
      </c>
      <c r="P779" s="70">
        <f>SUMIFS('Shipments data'!G:G,'Shipments data'!E:E,'Supply Planning Data'!D779,'Shipments data'!A:A,'Supply Planning Data'!A779,'Shipments data'!F:F,"Shipped",'Shipments data'!H:H,"&lt;"&amp;'Supply Planning Data'!C794,'Shipments data'!S:S,"&lt;"&amp;'Supply Planning Data'!C794)</f>
        <v>0</v>
      </c>
      <c r="Q779" s="70">
        <f t="shared" si="176"/>
        <v>0</v>
      </c>
      <c r="R779" s="70">
        <f t="shared" si="179"/>
        <v>0</v>
      </c>
      <c r="S779" s="53"/>
      <c r="T779" s="73">
        <f t="shared" si="183"/>
        <v>0</v>
      </c>
      <c r="U779" s="71"/>
      <c r="V779" s="63"/>
      <c r="W779" s="73">
        <f t="shared" si="184"/>
        <v>0</v>
      </c>
      <c r="X779" s="74"/>
      <c r="Y779" s="73">
        <f t="shared" si="180"/>
        <v>0</v>
      </c>
      <c r="Z779" s="53"/>
      <c r="AA779" s="73">
        <f t="shared" si="185"/>
        <v>0</v>
      </c>
      <c r="AB779" s="71"/>
      <c r="AC779" s="63"/>
      <c r="AD779" s="73">
        <f t="shared" si="186"/>
        <v>0</v>
      </c>
      <c r="AE779" s="74"/>
      <c r="AF779" s="75">
        <f t="shared" si="181"/>
        <v>0</v>
      </c>
    </row>
    <row r="780" spans="1:32" hidden="1" x14ac:dyDescent="0.35">
      <c r="A780" s="58" t="str">
        <f>Start!C$9</f>
        <v>Niger (the)</v>
      </c>
      <c r="B780" s="69" t="str">
        <f>VLOOKUP(A780,list!B:C,2,FALSE)</f>
        <v>NER</v>
      </c>
      <c r="C780" s="60">
        <f t="shared" si="175"/>
        <v>45748</v>
      </c>
      <c r="D780" s="69" t="str">
        <f>IF(Start!$B$29="","",Start!$B$29)</f>
        <v/>
      </c>
      <c r="E780" s="69" t="str">
        <f>IFERROR(VLOOKUP(D780,Start!B$15:C$30,2,FALSE),"")</f>
        <v/>
      </c>
      <c r="F780" s="62">
        <f t="shared" si="177"/>
        <v>0</v>
      </c>
      <c r="G780" s="61"/>
      <c r="H780" s="61"/>
      <c r="I780" s="62">
        <f t="shared" si="178"/>
        <v>0</v>
      </c>
      <c r="J780" s="63"/>
      <c r="K780" s="64">
        <f t="shared" si="182"/>
        <v>0</v>
      </c>
      <c r="L780" s="64">
        <f t="shared" si="174"/>
        <v>0</v>
      </c>
      <c r="M780" s="71"/>
      <c r="N780" s="70">
        <f>SUMIFS('Shipments data'!G:G,'Shipments data'!E:E,'Supply Planning Data'!D780,'Shipments data'!A:A,'Supply Planning Data'!A780,'Shipments data'!O:O,'Supply Planning Data'!C780,'Shipments data'!F:F,"Shipped")</f>
        <v>0</v>
      </c>
      <c r="O780" s="72">
        <f>SUMIFS('Shipments data'!G:G,'Shipments data'!E:E,'Supply Planning Data'!D780,'Shipments data'!A:A,'Supply Planning Data'!A780,'Shipments data'!O:O,'Supply Planning Data'!C780,'Shipments data'!F:F,"Planned")</f>
        <v>0</v>
      </c>
      <c r="P780" s="70">
        <f>SUMIFS('Shipments data'!G:G,'Shipments data'!E:E,'Supply Planning Data'!D780,'Shipments data'!A:A,'Supply Planning Data'!A780,'Shipments data'!F:F,"Shipped",'Shipments data'!H:H,"&lt;"&amp;'Supply Planning Data'!C795,'Shipments data'!S:S,"&lt;"&amp;'Supply Planning Data'!C795)</f>
        <v>0</v>
      </c>
      <c r="Q780" s="70">
        <f t="shared" si="176"/>
        <v>0</v>
      </c>
      <c r="R780" s="70">
        <f t="shared" si="179"/>
        <v>0</v>
      </c>
      <c r="S780" s="53"/>
      <c r="T780" s="73">
        <f t="shared" si="183"/>
        <v>0</v>
      </c>
      <c r="U780" s="71"/>
      <c r="V780" s="63"/>
      <c r="W780" s="73">
        <f t="shared" si="184"/>
        <v>0</v>
      </c>
      <c r="X780" s="74"/>
      <c r="Y780" s="73">
        <f t="shared" si="180"/>
        <v>0</v>
      </c>
      <c r="Z780" s="53"/>
      <c r="AA780" s="73">
        <f t="shared" si="185"/>
        <v>0</v>
      </c>
      <c r="AB780" s="71"/>
      <c r="AC780" s="63"/>
      <c r="AD780" s="73">
        <f t="shared" si="186"/>
        <v>0</v>
      </c>
      <c r="AE780" s="74"/>
      <c r="AF780" s="75">
        <f t="shared" si="181"/>
        <v>0</v>
      </c>
    </row>
    <row r="781" spans="1:32" hidden="1" x14ac:dyDescent="0.35">
      <c r="A781" s="76" t="str">
        <f>Start!C$9</f>
        <v>Niger (the)</v>
      </c>
      <c r="B781" s="77" t="str">
        <f>VLOOKUP(A781,list!B:C,2,FALSE)</f>
        <v>NER</v>
      </c>
      <c r="C781" s="60">
        <f t="shared" si="175"/>
        <v>45748</v>
      </c>
      <c r="D781" s="59" t="str">
        <f>IF(Start!$B$30="","",Start!$B$30)</f>
        <v/>
      </c>
      <c r="E781" s="59" t="str">
        <f>IFERROR(VLOOKUP(D781,Start!B$15:C$30,2,FALSE),"")</f>
        <v/>
      </c>
      <c r="F781" s="62">
        <f t="shared" si="177"/>
        <v>0</v>
      </c>
      <c r="G781" s="61"/>
      <c r="H781" s="61"/>
      <c r="I781" s="62">
        <f t="shared" si="178"/>
        <v>0</v>
      </c>
      <c r="J781" s="63"/>
      <c r="K781" s="64">
        <f t="shared" si="182"/>
        <v>0</v>
      </c>
      <c r="L781" s="64">
        <f t="shared" si="174"/>
        <v>0</v>
      </c>
      <c r="M781" s="71"/>
      <c r="N781" s="70">
        <f>SUMIFS('Shipments data'!G:G,'Shipments data'!E:E,'Supply Planning Data'!D781,'Shipments data'!A:A,'Supply Planning Data'!A781,'Shipments data'!O:O,'Supply Planning Data'!C781,'Shipments data'!F:F,"Shipped")</f>
        <v>0</v>
      </c>
      <c r="O781" s="72">
        <f>SUMIFS('Shipments data'!G:G,'Shipments data'!E:E,'Supply Planning Data'!D781,'Shipments data'!A:A,'Supply Planning Data'!A781,'Shipments data'!O:O,'Supply Planning Data'!C781,'Shipments data'!F:F,"Planned")</f>
        <v>0</v>
      </c>
      <c r="P781" s="70">
        <f>SUMIFS('Shipments data'!G:G,'Shipments data'!E:E,'Supply Planning Data'!D781,'Shipments data'!A:A,'Supply Planning Data'!A781,'Shipments data'!F:F,"Shipped",'Shipments data'!H:H,"&lt;"&amp;'Supply Planning Data'!C796,'Shipments data'!S:S,"&lt;"&amp;'Supply Planning Data'!C796)</f>
        <v>0</v>
      </c>
      <c r="Q781" s="70">
        <f t="shared" si="176"/>
        <v>0</v>
      </c>
      <c r="R781" s="70">
        <f t="shared" si="179"/>
        <v>0</v>
      </c>
      <c r="S781" s="53"/>
      <c r="T781" s="73">
        <f t="shared" si="183"/>
        <v>0</v>
      </c>
      <c r="U781" s="71"/>
      <c r="V781" s="63"/>
      <c r="W781" s="73">
        <f t="shared" si="184"/>
        <v>0</v>
      </c>
      <c r="X781" s="74"/>
      <c r="Y781" s="73">
        <f t="shared" si="180"/>
        <v>0</v>
      </c>
      <c r="Z781" s="53"/>
      <c r="AA781" s="73">
        <f t="shared" si="185"/>
        <v>0</v>
      </c>
      <c r="AB781" s="71"/>
      <c r="AC781" s="63"/>
      <c r="AD781" s="73">
        <f t="shared" si="186"/>
        <v>0</v>
      </c>
      <c r="AE781" s="74"/>
      <c r="AF781" s="75">
        <f t="shared" si="181"/>
        <v>0</v>
      </c>
    </row>
    <row r="782" spans="1:32" x14ac:dyDescent="0.35">
      <c r="A782" s="35" t="str">
        <f>Start!C$9</f>
        <v>Niger (the)</v>
      </c>
      <c r="B782" s="36" t="str">
        <f>VLOOKUP(A782,list!B:C,2,FALSE)</f>
        <v>NER</v>
      </c>
      <c r="C782" s="78">
        <f t="shared" si="175"/>
        <v>45778</v>
      </c>
      <c r="D782" s="36" t="str">
        <f>IF(Start!$B$16="","",Start!$B$16)</f>
        <v>Pfizer</v>
      </c>
      <c r="E782" s="36" t="str">
        <f>IFERROR(VLOOKUP(D782,Start!B$15:C$30,2,FALSE),"")</f>
        <v>Yes</v>
      </c>
      <c r="F782" s="39">
        <f t="shared" si="177"/>
        <v>0</v>
      </c>
      <c r="G782" s="38">
        <v>1420429.3198443193</v>
      </c>
      <c r="H782" s="38">
        <v>31830.577382276701</v>
      </c>
      <c r="I782" s="39">
        <f t="shared" si="178"/>
        <v>1452259.897226596</v>
      </c>
      <c r="J782" s="40"/>
      <c r="K782" s="41">
        <f t="shared" si="182"/>
        <v>0</v>
      </c>
      <c r="L782" s="41">
        <f t="shared" si="174"/>
        <v>1452259.897226596</v>
      </c>
      <c r="M782" s="38"/>
      <c r="N782" s="41">
        <f>SUMIFS('Shipments data'!G:G,'Shipments data'!E:E,'Supply Planning Data'!D782,'Shipments data'!A:A,'Supply Planning Data'!A782,'Shipments data'!O:O,'Supply Planning Data'!C782,'Shipments data'!F:F,"Shipped")</f>
        <v>0</v>
      </c>
      <c r="O782" s="42">
        <f>SUMIFS('Shipments data'!G:G,'Shipments data'!E:E,'Supply Planning Data'!D782,'Shipments data'!A:A,'Supply Planning Data'!A782,'Shipments data'!O:O,'Supply Planning Data'!C782,'Shipments data'!F:F,"Planned")</f>
        <v>0</v>
      </c>
      <c r="P782" s="41">
        <f>SUMIFS('Shipments data'!G:G,'Shipments data'!E:E,'Supply Planning Data'!D782,'Shipments data'!A:A,'Supply Planning Data'!A782,'Shipments data'!F:F,"Shipped",'Shipments data'!H:H,"&lt;"&amp;'Supply Planning Data'!C797,'Shipments data'!S:S,"&lt;"&amp;'Supply Planning Data'!C797)</f>
        <v>0</v>
      </c>
      <c r="Q782" s="41">
        <f t="shared" si="176"/>
        <v>0</v>
      </c>
      <c r="R782" s="41">
        <f t="shared" si="179"/>
        <v>0</v>
      </c>
      <c r="S782" s="66"/>
      <c r="T782" s="39">
        <f t="shared" si="183"/>
        <v>200000</v>
      </c>
      <c r="U782" s="38"/>
      <c r="V782" s="40"/>
      <c r="W782" s="39">
        <f t="shared" si="184"/>
        <v>0</v>
      </c>
      <c r="X782" s="44"/>
      <c r="Y782" s="39">
        <f t="shared" si="180"/>
        <v>200000</v>
      </c>
      <c r="Z782" s="66"/>
      <c r="AA782" s="39">
        <f t="shared" si="185"/>
        <v>200000</v>
      </c>
      <c r="AB782" s="38"/>
      <c r="AC782" s="40"/>
      <c r="AD782" s="39">
        <f t="shared" si="186"/>
        <v>0</v>
      </c>
      <c r="AE782" s="44"/>
      <c r="AF782" s="45">
        <f t="shared" si="181"/>
        <v>200000</v>
      </c>
    </row>
    <row r="783" spans="1:32" x14ac:dyDescent="0.35">
      <c r="A783" s="47" t="str">
        <f>Start!C$9</f>
        <v>Niger (the)</v>
      </c>
      <c r="B783" s="48" t="str">
        <f>VLOOKUP(A783,list!B:C,2,FALSE)</f>
        <v>NER</v>
      </c>
      <c r="C783" s="78">
        <f t="shared" si="175"/>
        <v>45778</v>
      </c>
      <c r="D783" s="36" t="str">
        <f>IF(Start!$B$17="","",Start!$B$17)</f>
        <v>Moderna</v>
      </c>
      <c r="E783" s="36" t="str">
        <f>IFERROR(VLOOKUP(D783,Start!B$15:C$30,2,FALSE),"")</f>
        <v>Yes</v>
      </c>
      <c r="F783" s="39">
        <f t="shared" si="177"/>
        <v>0</v>
      </c>
      <c r="G783" s="38">
        <v>1704515.1838131833</v>
      </c>
      <c r="H783" s="50">
        <v>31862.110418984201</v>
      </c>
      <c r="I783" s="39">
        <f t="shared" si="178"/>
        <v>1736377.2942321675</v>
      </c>
      <c r="J783" s="40"/>
      <c r="K783" s="41">
        <f t="shared" si="182"/>
        <v>0</v>
      </c>
      <c r="L783" s="41">
        <f t="shared" si="174"/>
        <v>1736377.2942321675</v>
      </c>
      <c r="M783" s="50"/>
      <c r="N783" s="51">
        <f>SUMIFS('Shipments data'!G:G,'Shipments data'!E:E,'Supply Planning Data'!D783,'Shipments data'!A:A,'Supply Planning Data'!A783,'Shipments data'!O:O,'Supply Planning Data'!C783,'Shipments data'!F:F,"Shipped")</f>
        <v>0</v>
      </c>
      <c r="O783" s="52">
        <f>SUMIFS('Shipments data'!G:G,'Shipments data'!E:E,'Supply Planning Data'!D783,'Shipments data'!A:A,'Supply Planning Data'!A783,'Shipments data'!O:O,'Supply Planning Data'!C783,'Shipments data'!F:F,"Planned")</f>
        <v>0</v>
      </c>
      <c r="P783" s="51">
        <f>SUMIFS('Shipments data'!G:G,'Shipments data'!E:E,'Supply Planning Data'!D783,'Shipments data'!A:A,'Supply Planning Data'!A783,'Shipments data'!F:F,"Shipped",'Shipments data'!H:H,"&lt;"&amp;'Supply Planning Data'!C798,'Shipments data'!S:S,"&lt;"&amp;'Supply Planning Data'!C798)</f>
        <v>0</v>
      </c>
      <c r="Q783" s="51">
        <f t="shared" si="176"/>
        <v>0</v>
      </c>
      <c r="R783" s="51">
        <f t="shared" si="179"/>
        <v>0</v>
      </c>
      <c r="S783" s="53"/>
      <c r="T783" s="54">
        <f t="shared" si="183"/>
        <v>300000</v>
      </c>
      <c r="U783" s="50"/>
      <c r="V783" s="40"/>
      <c r="W783" s="54">
        <f t="shared" si="184"/>
        <v>0</v>
      </c>
      <c r="X783" s="55"/>
      <c r="Y783" s="54">
        <f t="shared" si="180"/>
        <v>300000</v>
      </c>
      <c r="Z783" s="53"/>
      <c r="AA783" s="54">
        <f t="shared" si="185"/>
        <v>300000</v>
      </c>
      <c r="AB783" s="50"/>
      <c r="AC783" s="40"/>
      <c r="AD783" s="54">
        <f t="shared" si="186"/>
        <v>0</v>
      </c>
      <c r="AE783" s="55"/>
      <c r="AF783" s="79">
        <f t="shared" si="181"/>
        <v>300000</v>
      </c>
    </row>
    <row r="784" spans="1:32" x14ac:dyDescent="0.35">
      <c r="A784" s="47" t="str">
        <f>Start!C$9</f>
        <v>Niger (the)</v>
      </c>
      <c r="B784" s="48" t="str">
        <f>VLOOKUP(A784,list!B:C,2,FALSE)</f>
        <v>NER</v>
      </c>
      <c r="C784" s="78">
        <f t="shared" si="175"/>
        <v>45778</v>
      </c>
      <c r="D784" s="36" t="str">
        <f>IF(Start!$B$18="","",Start!$B$18)</f>
        <v>AstraZeneca</v>
      </c>
      <c r="E784" s="36" t="str">
        <f>IFERROR(VLOOKUP(D784,Start!B$15:C$30,2,FALSE),"")</f>
        <v>Yes</v>
      </c>
      <c r="F784" s="39">
        <f t="shared" si="177"/>
        <v>0</v>
      </c>
      <c r="G784" s="38">
        <v>1988601.0477820474</v>
      </c>
      <c r="H784" s="50">
        <v>31893.643455691599</v>
      </c>
      <c r="I784" s="39">
        <f t="shared" si="178"/>
        <v>2020494.6912377391</v>
      </c>
      <c r="J784" s="40"/>
      <c r="K784" s="41">
        <f t="shared" si="182"/>
        <v>0</v>
      </c>
      <c r="L784" s="41">
        <f t="shared" si="174"/>
        <v>2020494.6912377391</v>
      </c>
      <c r="M784" s="50"/>
      <c r="N784" s="51">
        <f>SUMIFS('Shipments data'!G:G,'Shipments data'!E:E,'Supply Planning Data'!D784,'Shipments data'!A:A,'Supply Planning Data'!A784,'Shipments data'!O:O,'Supply Planning Data'!C784,'Shipments data'!F:F,"Shipped")</f>
        <v>0</v>
      </c>
      <c r="O784" s="52">
        <f>SUMIFS('Shipments data'!G:G,'Shipments data'!E:E,'Supply Planning Data'!D784,'Shipments data'!A:A,'Supply Planning Data'!A784,'Shipments data'!O:O,'Supply Planning Data'!C784,'Shipments data'!F:F,"Planned")</f>
        <v>0</v>
      </c>
      <c r="P784" s="51">
        <f>SUMIFS('Shipments data'!G:G,'Shipments data'!E:E,'Supply Planning Data'!D784,'Shipments data'!A:A,'Supply Planning Data'!A784,'Shipments data'!F:F,"Shipped",'Shipments data'!H:H,"&lt;"&amp;'Supply Planning Data'!C799,'Shipments data'!S:S,"&lt;"&amp;'Supply Planning Data'!C799)</f>
        <v>631600</v>
      </c>
      <c r="Q784" s="51">
        <f t="shared" si="176"/>
        <v>0</v>
      </c>
      <c r="R784" s="51">
        <f t="shared" si="179"/>
        <v>0</v>
      </c>
      <c r="S784" s="53"/>
      <c r="T784" s="54">
        <f t="shared" si="183"/>
        <v>400000</v>
      </c>
      <c r="U784" s="50"/>
      <c r="V784" s="40"/>
      <c r="W784" s="54">
        <f t="shared" si="184"/>
        <v>0</v>
      </c>
      <c r="X784" s="55"/>
      <c r="Y784" s="54">
        <f t="shared" si="180"/>
        <v>400000</v>
      </c>
      <c r="Z784" s="53"/>
      <c r="AA784" s="54">
        <f t="shared" si="185"/>
        <v>400000</v>
      </c>
      <c r="AB784" s="50"/>
      <c r="AC784" s="40"/>
      <c r="AD784" s="54">
        <f t="shared" si="186"/>
        <v>0</v>
      </c>
      <c r="AE784" s="55"/>
      <c r="AF784" s="79">
        <f t="shared" si="181"/>
        <v>400000</v>
      </c>
    </row>
    <row r="785" spans="1:32" x14ac:dyDescent="0.35">
      <c r="A785" s="47" t="str">
        <f>Start!C$9</f>
        <v>Niger (the)</v>
      </c>
      <c r="B785" s="48" t="str">
        <f>VLOOKUP(A785,list!B:C,2,FALSE)</f>
        <v>NER</v>
      </c>
      <c r="C785" s="78">
        <f t="shared" si="175"/>
        <v>45778</v>
      </c>
      <c r="D785" s="36" t="str">
        <f>IF(Start!$B$19="","",Start!$B$19)</f>
        <v>J&amp;J</v>
      </c>
      <c r="E785" s="36" t="str">
        <f>IFERROR(VLOOKUP(D785,Start!B$15:C$30,2,FALSE),"")</f>
        <v>Yes</v>
      </c>
      <c r="F785" s="39">
        <f t="shared" si="177"/>
        <v>0</v>
      </c>
      <c r="G785" s="38">
        <v>1988601.0477820474</v>
      </c>
      <c r="H785" s="50">
        <v>31925.1764923991</v>
      </c>
      <c r="I785" s="39">
        <f t="shared" si="178"/>
        <v>2020526.2242744465</v>
      </c>
      <c r="J785" s="40"/>
      <c r="K785" s="41">
        <f t="shared" si="182"/>
        <v>0</v>
      </c>
      <c r="L785" s="41">
        <f t="shared" si="174"/>
        <v>2020526.2242744465</v>
      </c>
      <c r="M785" s="50"/>
      <c r="N785" s="51">
        <f>SUMIFS('Shipments data'!G:G,'Shipments data'!E:E,'Supply Planning Data'!D785,'Shipments data'!A:A,'Supply Planning Data'!A785,'Shipments data'!O:O,'Supply Planning Data'!C785,'Shipments data'!F:F,"Shipped")</f>
        <v>0</v>
      </c>
      <c r="O785" s="52">
        <f>SUMIFS('Shipments data'!G:G,'Shipments data'!E:E,'Supply Planning Data'!D785,'Shipments data'!A:A,'Supply Planning Data'!A785,'Shipments data'!O:O,'Supply Planning Data'!C785,'Shipments data'!F:F,"Planned")</f>
        <v>0</v>
      </c>
      <c r="P785" s="51">
        <f>SUMIFS('Shipments data'!G:G,'Shipments data'!E:E,'Supply Planning Data'!D785,'Shipments data'!A:A,'Supply Planning Data'!A785,'Shipments data'!F:F,"Shipped",'Shipments data'!H:H,"&lt;"&amp;'Supply Planning Data'!C800,'Shipments data'!S:S,"&lt;"&amp;'Supply Planning Data'!C800)</f>
        <v>302400</v>
      </c>
      <c r="Q785" s="51">
        <f t="shared" si="176"/>
        <v>0</v>
      </c>
      <c r="R785" s="51">
        <f t="shared" si="179"/>
        <v>0</v>
      </c>
      <c r="S785" s="53"/>
      <c r="T785" s="54">
        <f t="shared" si="183"/>
        <v>400000</v>
      </c>
      <c r="U785" s="50"/>
      <c r="V785" s="40"/>
      <c r="W785" s="54">
        <f t="shared" si="184"/>
        <v>0</v>
      </c>
      <c r="X785" s="55"/>
      <c r="Y785" s="54">
        <f t="shared" si="180"/>
        <v>400000</v>
      </c>
      <c r="Z785" s="53"/>
      <c r="AA785" s="54">
        <f t="shared" si="185"/>
        <v>400000</v>
      </c>
      <c r="AB785" s="50"/>
      <c r="AC785" s="40"/>
      <c r="AD785" s="54">
        <f t="shared" si="186"/>
        <v>0</v>
      </c>
      <c r="AE785" s="55"/>
      <c r="AF785" s="79">
        <f t="shared" si="181"/>
        <v>400000</v>
      </c>
    </row>
    <row r="786" spans="1:32" x14ac:dyDescent="0.35">
      <c r="A786" s="47" t="str">
        <f>Start!C$9</f>
        <v>Niger (the)</v>
      </c>
      <c r="B786" s="48" t="str">
        <f>VLOOKUP(A786,list!B:C,2,FALSE)</f>
        <v>NER</v>
      </c>
      <c r="C786" s="78">
        <f t="shared" si="175"/>
        <v>45778</v>
      </c>
      <c r="D786" s="36" t="str">
        <f>IF(Start!$B$20="","",Start!$B$20)</f>
        <v>Sinopharm</v>
      </c>
      <c r="E786" s="36" t="str">
        <f>IFERROR(VLOOKUP(D786,Start!B$15:C$30,2,FALSE),"")</f>
        <v>Yes</v>
      </c>
      <c r="F786" s="39">
        <f t="shared" si="177"/>
        <v>0</v>
      </c>
      <c r="G786" s="38">
        <v>1988601.0477820474</v>
      </c>
      <c r="H786" s="50">
        <v>31956.709529106502</v>
      </c>
      <c r="I786" s="39">
        <f t="shared" si="178"/>
        <v>2020557.7573111539</v>
      </c>
      <c r="J786" s="40"/>
      <c r="K786" s="41">
        <f t="shared" si="182"/>
        <v>0</v>
      </c>
      <c r="L786" s="41">
        <f t="shared" ref="L786:L849" si="187">SUM(I786,K786)</f>
        <v>2020557.7573111539</v>
      </c>
      <c r="M786" s="50"/>
      <c r="N786" s="51">
        <f>SUMIFS('Shipments data'!G:G,'Shipments data'!E:E,'Supply Planning Data'!D786,'Shipments data'!A:A,'Supply Planning Data'!A786,'Shipments data'!O:O,'Supply Planning Data'!C786,'Shipments data'!F:F,"Shipped")</f>
        <v>0</v>
      </c>
      <c r="O786" s="52">
        <f>SUMIFS('Shipments data'!G:G,'Shipments data'!E:E,'Supply Planning Data'!D786,'Shipments data'!A:A,'Supply Planning Data'!A786,'Shipments data'!O:O,'Supply Planning Data'!C786,'Shipments data'!F:F,"Planned")</f>
        <v>0</v>
      </c>
      <c r="P786" s="51">
        <f>SUMIFS('Shipments data'!G:G,'Shipments data'!E:E,'Supply Planning Data'!D786,'Shipments data'!A:A,'Supply Planning Data'!A786,'Shipments data'!F:F,"Shipped",'Shipments data'!H:H,"&lt;"&amp;'Supply Planning Data'!C801,'Shipments data'!S:S,"&lt;"&amp;'Supply Planning Data'!C801)</f>
        <v>512402</v>
      </c>
      <c r="Q786" s="51">
        <f t="shared" si="176"/>
        <v>0</v>
      </c>
      <c r="R786" s="51">
        <f t="shared" si="179"/>
        <v>0</v>
      </c>
      <c r="S786" s="53"/>
      <c r="T786" s="54">
        <f t="shared" si="183"/>
        <v>400000</v>
      </c>
      <c r="U786" s="50"/>
      <c r="V786" s="40"/>
      <c r="W786" s="54">
        <f t="shared" si="184"/>
        <v>0</v>
      </c>
      <c r="X786" s="55"/>
      <c r="Y786" s="54">
        <f t="shared" si="180"/>
        <v>400000</v>
      </c>
      <c r="Z786" s="53"/>
      <c r="AA786" s="54">
        <f t="shared" si="185"/>
        <v>400000</v>
      </c>
      <c r="AB786" s="50"/>
      <c r="AC786" s="40"/>
      <c r="AD786" s="54">
        <f t="shared" si="186"/>
        <v>0</v>
      </c>
      <c r="AE786" s="55"/>
      <c r="AF786" s="79">
        <f t="shared" si="181"/>
        <v>400000</v>
      </c>
    </row>
    <row r="787" spans="1:32" x14ac:dyDescent="0.35">
      <c r="A787" s="47" t="str">
        <f>Start!C$9</f>
        <v>Niger (the)</v>
      </c>
      <c r="B787" s="48" t="str">
        <f>VLOOKUP(A787,list!B:C,2,FALSE)</f>
        <v>NER</v>
      </c>
      <c r="C787" s="78">
        <f t="shared" si="175"/>
        <v>45778</v>
      </c>
      <c r="D787" s="36" t="str">
        <f>IF(Start!$B$21="","",Start!$B$21)</f>
        <v>Sinovac</v>
      </c>
      <c r="E787" s="36" t="str">
        <f>IFERROR(VLOOKUP(D787,Start!B$15:C$30,2,FALSE),"")</f>
        <v>Yes</v>
      </c>
      <c r="F787" s="39">
        <f t="shared" si="177"/>
        <v>0</v>
      </c>
      <c r="G787" s="38">
        <v>1988601.0477820474</v>
      </c>
      <c r="H787" s="50">
        <v>31988.242565813998</v>
      </c>
      <c r="I787" s="39">
        <f t="shared" si="178"/>
        <v>2020589.2903478614</v>
      </c>
      <c r="J787" s="40"/>
      <c r="K787" s="41">
        <f t="shared" si="182"/>
        <v>0</v>
      </c>
      <c r="L787" s="41">
        <f t="shared" si="187"/>
        <v>2020589.2903478614</v>
      </c>
      <c r="M787" s="50"/>
      <c r="N787" s="51">
        <f>SUMIFS('Shipments data'!G:G,'Shipments data'!E:E,'Supply Planning Data'!D787,'Shipments data'!A:A,'Supply Planning Data'!A787,'Shipments data'!O:O,'Supply Planning Data'!C787,'Shipments data'!F:F,"Shipped")</f>
        <v>0</v>
      </c>
      <c r="O787" s="52">
        <f>SUMIFS('Shipments data'!G:G,'Shipments data'!E:E,'Supply Planning Data'!D787,'Shipments data'!A:A,'Supply Planning Data'!A787,'Shipments data'!O:O,'Supply Planning Data'!C787,'Shipments data'!F:F,"Planned")</f>
        <v>0</v>
      </c>
      <c r="P787" s="51">
        <f>SUMIFS('Shipments data'!G:G,'Shipments data'!E:E,'Supply Planning Data'!D787,'Shipments data'!A:A,'Supply Planning Data'!A787,'Shipments data'!F:F,"Shipped",'Shipments data'!H:H,"&lt;"&amp;'Supply Planning Data'!C802,'Shipments data'!S:S,"&lt;"&amp;'Supply Planning Data'!C802)</f>
        <v>0</v>
      </c>
      <c r="Q787" s="51">
        <f t="shared" si="176"/>
        <v>0</v>
      </c>
      <c r="R787" s="51">
        <f t="shared" si="179"/>
        <v>0</v>
      </c>
      <c r="S787" s="53"/>
      <c r="T787" s="54">
        <f t="shared" si="183"/>
        <v>400000</v>
      </c>
      <c r="U787" s="50"/>
      <c r="V787" s="40"/>
      <c r="W787" s="54">
        <f t="shared" si="184"/>
        <v>0</v>
      </c>
      <c r="X787" s="55"/>
      <c r="Y787" s="54">
        <f t="shared" si="180"/>
        <v>400000</v>
      </c>
      <c r="Z787" s="53"/>
      <c r="AA787" s="54">
        <f t="shared" si="185"/>
        <v>400000</v>
      </c>
      <c r="AB787" s="50"/>
      <c r="AC787" s="40"/>
      <c r="AD787" s="54">
        <f t="shared" si="186"/>
        <v>0</v>
      </c>
      <c r="AE787" s="55"/>
      <c r="AF787" s="79">
        <f t="shared" si="181"/>
        <v>400000</v>
      </c>
    </row>
    <row r="788" spans="1:32" x14ac:dyDescent="0.35">
      <c r="A788" s="47" t="str">
        <f>Start!C$9</f>
        <v>Niger (the)</v>
      </c>
      <c r="B788" s="48" t="str">
        <f>VLOOKUP(A788,list!B:C,2,FALSE)</f>
        <v>NER</v>
      </c>
      <c r="C788" s="78">
        <f t="shared" si="175"/>
        <v>45778</v>
      </c>
      <c r="D788" s="36" t="str">
        <f>IF(Start!$B$22="","",Start!$B$22)</f>
        <v>Sputnik V</v>
      </c>
      <c r="E788" s="36" t="str">
        <f>IFERROR(VLOOKUP(D788,Start!B$15:C$30,2,FALSE),"")</f>
        <v>Yes</v>
      </c>
      <c r="F788" s="39">
        <f t="shared" si="177"/>
        <v>0</v>
      </c>
      <c r="G788" s="38">
        <v>1988601.0477820474</v>
      </c>
      <c r="H788" s="50">
        <v>32019.7756025214</v>
      </c>
      <c r="I788" s="39">
        <f t="shared" si="178"/>
        <v>2020620.8233845688</v>
      </c>
      <c r="J788" s="40"/>
      <c r="K788" s="41">
        <f t="shared" si="182"/>
        <v>0</v>
      </c>
      <c r="L788" s="41">
        <f t="shared" si="187"/>
        <v>2020620.8233845688</v>
      </c>
      <c r="M788" s="50"/>
      <c r="N788" s="51">
        <f>SUMIFS('Shipments data'!G:G,'Shipments data'!E:E,'Supply Planning Data'!D788,'Shipments data'!A:A,'Supply Planning Data'!A788,'Shipments data'!O:O,'Supply Planning Data'!C788,'Shipments data'!F:F,"Shipped")</f>
        <v>0</v>
      </c>
      <c r="O788" s="52">
        <f>SUMIFS('Shipments data'!G:G,'Shipments data'!E:E,'Supply Planning Data'!D788,'Shipments data'!A:A,'Supply Planning Data'!A788,'Shipments data'!O:O,'Supply Planning Data'!C788,'Shipments data'!F:F,"Planned")</f>
        <v>0</v>
      </c>
      <c r="P788" s="51">
        <f>SUMIFS('Shipments data'!G:G,'Shipments data'!E:E,'Supply Planning Data'!D788,'Shipments data'!A:A,'Supply Planning Data'!A788,'Shipments data'!F:F,"Shipped",'Shipments data'!H:H,"&lt;"&amp;'Supply Planning Data'!C803,'Shipments data'!S:S,"&lt;"&amp;'Supply Planning Data'!C803)</f>
        <v>0</v>
      </c>
      <c r="Q788" s="51">
        <f t="shared" si="176"/>
        <v>0</v>
      </c>
      <c r="R788" s="51">
        <f t="shared" si="179"/>
        <v>0</v>
      </c>
      <c r="S788" s="53"/>
      <c r="T788" s="54">
        <f t="shared" si="183"/>
        <v>400000</v>
      </c>
      <c r="U788" s="50"/>
      <c r="V788" s="40"/>
      <c r="W788" s="54">
        <f t="shared" si="184"/>
        <v>0</v>
      </c>
      <c r="X788" s="55"/>
      <c r="Y788" s="54">
        <f t="shared" si="180"/>
        <v>400000</v>
      </c>
      <c r="Z788" s="53"/>
      <c r="AA788" s="54">
        <f t="shared" si="185"/>
        <v>400000</v>
      </c>
      <c r="AB788" s="50"/>
      <c r="AC788" s="40"/>
      <c r="AD788" s="54">
        <f t="shared" si="186"/>
        <v>0</v>
      </c>
      <c r="AE788" s="55"/>
      <c r="AF788" s="79">
        <f t="shared" si="181"/>
        <v>400000</v>
      </c>
    </row>
    <row r="789" spans="1:32" x14ac:dyDescent="0.35">
      <c r="A789" s="47" t="str">
        <f>Start!C$9</f>
        <v>Niger (the)</v>
      </c>
      <c r="B789" s="48" t="str">
        <f>VLOOKUP(A789,list!B:C,2,FALSE)</f>
        <v>NER</v>
      </c>
      <c r="C789" s="78">
        <f t="shared" si="175"/>
        <v>45778</v>
      </c>
      <c r="D789" s="36" t="str">
        <f>IF(Start!$B$23="","",Start!$B$23)</f>
        <v>Sputnik Light</v>
      </c>
      <c r="E789" s="36" t="str">
        <f>IFERROR(VLOOKUP(D789,Start!B$15:C$30,2,FALSE),"")</f>
        <v>Yes</v>
      </c>
      <c r="F789" s="39">
        <f t="shared" si="177"/>
        <v>0</v>
      </c>
      <c r="G789" s="38">
        <v>1988601.0477820474</v>
      </c>
      <c r="H789" s="50">
        <v>32051.308639228901</v>
      </c>
      <c r="I789" s="39">
        <f t="shared" si="178"/>
        <v>2020652.3564212762</v>
      </c>
      <c r="J789" s="40"/>
      <c r="K789" s="41">
        <f t="shared" si="182"/>
        <v>0</v>
      </c>
      <c r="L789" s="41">
        <f t="shared" si="187"/>
        <v>2020652.3564212762</v>
      </c>
      <c r="M789" s="50"/>
      <c r="N789" s="51">
        <f>SUMIFS('Shipments data'!G:G,'Shipments data'!E:E,'Supply Planning Data'!D789,'Shipments data'!A:A,'Supply Planning Data'!A789,'Shipments data'!O:O,'Supply Planning Data'!C789,'Shipments data'!F:F,"Shipped")</f>
        <v>0</v>
      </c>
      <c r="O789" s="52">
        <f>SUMIFS('Shipments data'!G:G,'Shipments data'!E:E,'Supply Planning Data'!D789,'Shipments data'!A:A,'Supply Planning Data'!A789,'Shipments data'!O:O,'Supply Planning Data'!C789,'Shipments data'!F:F,"Planned")</f>
        <v>0</v>
      </c>
      <c r="P789" s="51">
        <f>SUMIFS('Shipments data'!G:G,'Shipments data'!E:E,'Supply Planning Data'!D789,'Shipments data'!A:A,'Supply Planning Data'!A789,'Shipments data'!F:F,"Shipped",'Shipments data'!H:H,"&lt;"&amp;'Supply Planning Data'!C804,'Shipments data'!S:S,"&lt;"&amp;'Supply Planning Data'!C804)</f>
        <v>0</v>
      </c>
      <c r="Q789" s="51">
        <f t="shared" si="176"/>
        <v>0</v>
      </c>
      <c r="R789" s="51">
        <f t="shared" si="179"/>
        <v>0</v>
      </c>
      <c r="S789" s="53"/>
      <c r="T789" s="54">
        <f t="shared" si="183"/>
        <v>400000</v>
      </c>
      <c r="U789" s="50"/>
      <c r="V789" s="40"/>
      <c r="W789" s="54">
        <f t="shared" si="184"/>
        <v>0</v>
      </c>
      <c r="X789" s="55"/>
      <c r="Y789" s="54">
        <f t="shared" si="180"/>
        <v>400000</v>
      </c>
      <c r="Z789" s="53"/>
      <c r="AA789" s="54">
        <f t="shared" si="185"/>
        <v>400000</v>
      </c>
      <c r="AB789" s="50"/>
      <c r="AC789" s="40"/>
      <c r="AD789" s="54">
        <f t="shared" si="186"/>
        <v>0</v>
      </c>
      <c r="AE789" s="55"/>
      <c r="AF789" s="79">
        <f t="shared" si="181"/>
        <v>400000</v>
      </c>
    </row>
    <row r="790" spans="1:32" hidden="1" x14ac:dyDescent="0.35">
      <c r="A790" s="47" t="str">
        <f>Start!C$9</f>
        <v>Niger (the)</v>
      </c>
      <c r="B790" s="48" t="str">
        <f>VLOOKUP(A790,list!B:C,2,FALSE)</f>
        <v>NER</v>
      </c>
      <c r="C790" s="78">
        <f t="shared" si="175"/>
        <v>45778</v>
      </c>
      <c r="D790" s="36" t="str">
        <f>IF(Start!$B$24="","",Start!$B$24)</f>
        <v/>
      </c>
      <c r="E790" s="36" t="str">
        <f>IFERROR(VLOOKUP(D790,Start!B$15:C$30,2,FALSE),"")</f>
        <v/>
      </c>
      <c r="F790" s="39">
        <f t="shared" si="177"/>
        <v>0</v>
      </c>
      <c r="G790" s="38"/>
      <c r="H790" s="50"/>
      <c r="I790" s="39">
        <f t="shared" si="178"/>
        <v>0</v>
      </c>
      <c r="J790" s="40"/>
      <c r="K790" s="41">
        <f t="shared" si="182"/>
        <v>0</v>
      </c>
      <c r="L790" s="41">
        <f t="shared" si="187"/>
        <v>0</v>
      </c>
      <c r="M790" s="50"/>
      <c r="N790" s="51">
        <f>SUMIFS('Shipments data'!G:G,'Shipments data'!E:E,'Supply Planning Data'!D790,'Shipments data'!A:A,'Supply Planning Data'!A790,'Shipments data'!O:O,'Supply Planning Data'!C790,'Shipments data'!F:F,"Shipped")</f>
        <v>0</v>
      </c>
      <c r="O790" s="52">
        <f>SUMIFS('Shipments data'!G:G,'Shipments data'!E:E,'Supply Planning Data'!D790,'Shipments data'!A:A,'Supply Planning Data'!A790,'Shipments data'!O:O,'Supply Planning Data'!C790,'Shipments data'!F:F,"Planned")</f>
        <v>0</v>
      </c>
      <c r="P790" s="51">
        <f>SUMIFS('Shipments data'!G:G,'Shipments data'!E:E,'Supply Planning Data'!D790,'Shipments data'!A:A,'Supply Planning Data'!A790,'Shipments data'!F:F,"Shipped",'Shipments data'!H:H,"&lt;"&amp;'Supply Planning Data'!C805,'Shipments data'!S:S,"&lt;"&amp;'Supply Planning Data'!C805)</f>
        <v>0</v>
      </c>
      <c r="Q790" s="51">
        <f t="shared" si="176"/>
        <v>0</v>
      </c>
      <c r="R790" s="51">
        <f t="shared" si="179"/>
        <v>0</v>
      </c>
      <c r="S790" s="53"/>
      <c r="T790" s="54">
        <f t="shared" si="183"/>
        <v>0</v>
      </c>
      <c r="U790" s="50"/>
      <c r="V790" s="40"/>
      <c r="W790" s="54">
        <f t="shared" si="184"/>
        <v>0</v>
      </c>
      <c r="X790" s="55"/>
      <c r="Y790" s="54">
        <f t="shared" si="180"/>
        <v>0</v>
      </c>
      <c r="Z790" s="53"/>
      <c r="AA790" s="54">
        <f t="shared" si="185"/>
        <v>0</v>
      </c>
      <c r="AB790" s="50"/>
      <c r="AC790" s="40"/>
      <c r="AD790" s="54">
        <f t="shared" si="186"/>
        <v>0</v>
      </c>
      <c r="AE790" s="55"/>
      <c r="AF790" s="79">
        <f t="shared" si="181"/>
        <v>0</v>
      </c>
    </row>
    <row r="791" spans="1:32" hidden="1" x14ac:dyDescent="0.35">
      <c r="A791" s="47" t="str">
        <f>Start!C$9</f>
        <v>Niger (the)</v>
      </c>
      <c r="B791" s="48" t="str">
        <f>VLOOKUP(A791,list!B:C,2,FALSE)</f>
        <v>NER</v>
      </c>
      <c r="C791" s="78">
        <f t="shared" si="175"/>
        <v>45778</v>
      </c>
      <c r="D791" s="36" t="str">
        <f>IF(Start!$B$25="","",Start!$B$25)</f>
        <v/>
      </c>
      <c r="E791" s="36" t="str">
        <f>IFERROR(VLOOKUP(D791,Start!B$15:C$30,2,FALSE),"")</f>
        <v/>
      </c>
      <c r="F791" s="39">
        <f t="shared" si="177"/>
        <v>0</v>
      </c>
      <c r="G791" s="38"/>
      <c r="H791" s="50"/>
      <c r="I791" s="39">
        <f t="shared" si="178"/>
        <v>0</v>
      </c>
      <c r="J791" s="40"/>
      <c r="K791" s="41">
        <f t="shared" si="182"/>
        <v>0</v>
      </c>
      <c r="L791" s="41">
        <f t="shared" si="187"/>
        <v>0</v>
      </c>
      <c r="M791" s="50"/>
      <c r="N791" s="51">
        <f>SUMIFS('Shipments data'!G:G,'Shipments data'!E:E,'Supply Planning Data'!D791,'Shipments data'!A:A,'Supply Planning Data'!A791,'Shipments data'!O:O,'Supply Planning Data'!C791,'Shipments data'!F:F,"Shipped")</f>
        <v>0</v>
      </c>
      <c r="O791" s="52">
        <f>SUMIFS('Shipments data'!G:G,'Shipments data'!E:E,'Supply Planning Data'!D791,'Shipments data'!A:A,'Supply Planning Data'!A791,'Shipments data'!O:O,'Supply Planning Data'!C791,'Shipments data'!F:F,"Planned")</f>
        <v>0</v>
      </c>
      <c r="P791" s="51">
        <f>SUMIFS('Shipments data'!G:G,'Shipments data'!E:E,'Supply Planning Data'!D791,'Shipments data'!A:A,'Supply Planning Data'!A791,'Shipments data'!F:F,"Shipped",'Shipments data'!H:H,"&lt;"&amp;'Supply Planning Data'!C806,'Shipments data'!S:S,"&lt;"&amp;'Supply Planning Data'!C806)</f>
        <v>0</v>
      </c>
      <c r="Q791" s="51">
        <f t="shared" si="176"/>
        <v>0</v>
      </c>
      <c r="R791" s="51">
        <f t="shared" si="179"/>
        <v>0</v>
      </c>
      <c r="S791" s="53"/>
      <c r="T791" s="54">
        <f t="shared" si="183"/>
        <v>0</v>
      </c>
      <c r="U791" s="50"/>
      <c r="V791" s="40"/>
      <c r="W791" s="54">
        <f t="shared" si="184"/>
        <v>0</v>
      </c>
      <c r="X791" s="55"/>
      <c r="Y791" s="54">
        <f t="shared" si="180"/>
        <v>0</v>
      </c>
      <c r="Z791" s="53"/>
      <c r="AA791" s="54">
        <f t="shared" si="185"/>
        <v>0</v>
      </c>
      <c r="AB791" s="50"/>
      <c r="AC791" s="40"/>
      <c r="AD791" s="54">
        <f t="shared" si="186"/>
        <v>0</v>
      </c>
      <c r="AE791" s="55"/>
      <c r="AF791" s="79">
        <f t="shared" si="181"/>
        <v>0</v>
      </c>
    </row>
    <row r="792" spans="1:32" s="152" customFormat="1" hidden="1" x14ac:dyDescent="0.35">
      <c r="A792" s="137" t="str">
        <f>Start!C$9</f>
        <v>Niger (the)</v>
      </c>
      <c r="B792" s="138" t="str">
        <f>VLOOKUP(A792,list!B:C,2,FALSE)</f>
        <v>NER</v>
      </c>
      <c r="C792" s="139">
        <f t="shared" si="175"/>
        <v>45778</v>
      </c>
      <c r="D792" s="140" t="str">
        <f>IF(Start!$B$26="","",Start!$B$26)</f>
        <v/>
      </c>
      <c r="E792" s="140" t="str">
        <f>IFERROR(VLOOKUP(D792,Start!B$15:C$30,2,FALSE),"")</f>
        <v/>
      </c>
      <c r="F792" s="143">
        <f t="shared" si="177"/>
        <v>0</v>
      </c>
      <c r="G792" s="141"/>
      <c r="H792" s="142"/>
      <c r="I792" s="143">
        <f t="shared" si="178"/>
        <v>0</v>
      </c>
      <c r="J792" s="144"/>
      <c r="K792" s="145">
        <f t="shared" si="182"/>
        <v>0</v>
      </c>
      <c r="L792" s="41">
        <f t="shared" si="187"/>
        <v>0</v>
      </c>
      <c r="M792" s="142"/>
      <c r="N792" s="146">
        <f>SUMIFS('Shipments data'!G:G,'Shipments data'!E:E,'Supply Planning Data'!D792,'Shipments data'!A:A,'Supply Planning Data'!A792,'Shipments data'!O:O,'Supply Planning Data'!C792,'Shipments data'!F:F,"Shipped")</f>
        <v>0</v>
      </c>
      <c r="O792" s="147">
        <f>SUMIFS('Shipments data'!G:G,'Shipments data'!E:E,'Supply Planning Data'!D792,'Shipments data'!A:A,'Supply Planning Data'!A792,'Shipments data'!O:O,'Supply Planning Data'!C792,'Shipments data'!F:F,"Planned")</f>
        <v>0</v>
      </c>
      <c r="P792" s="146">
        <f>SUMIFS('Shipments data'!G:G,'Shipments data'!E:E,'Supply Planning Data'!D792,'Shipments data'!A:A,'Supply Planning Data'!A792,'Shipments data'!F:F,"Shipped",'Shipments data'!H:H,"&lt;"&amp;'Supply Planning Data'!C807,'Shipments data'!S:S,"&lt;"&amp;'Supply Planning Data'!C807)</f>
        <v>0</v>
      </c>
      <c r="Q792" s="146">
        <f t="shared" si="176"/>
        <v>0</v>
      </c>
      <c r="R792" s="146">
        <f t="shared" si="179"/>
        <v>0</v>
      </c>
      <c r="S792" s="148"/>
      <c r="T792" s="149">
        <f t="shared" si="183"/>
        <v>0</v>
      </c>
      <c r="U792" s="142"/>
      <c r="V792" s="144"/>
      <c r="W792" s="149">
        <f t="shared" si="184"/>
        <v>0</v>
      </c>
      <c r="X792" s="150"/>
      <c r="Y792" s="149">
        <f t="shared" si="180"/>
        <v>0</v>
      </c>
      <c r="Z792" s="148"/>
      <c r="AA792" s="149">
        <f t="shared" si="185"/>
        <v>0</v>
      </c>
      <c r="AB792" s="142"/>
      <c r="AC792" s="144"/>
      <c r="AD792" s="149">
        <f t="shared" si="186"/>
        <v>0</v>
      </c>
      <c r="AE792" s="150"/>
      <c r="AF792" s="151">
        <f t="shared" si="181"/>
        <v>0</v>
      </c>
    </row>
    <row r="793" spans="1:32" hidden="1" x14ac:dyDescent="0.35">
      <c r="A793" s="47" t="str">
        <f>Start!C$9</f>
        <v>Niger (the)</v>
      </c>
      <c r="B793" s="48" t="str">
        <f>VLOOKUP(A793,list!B:C,2,FALSE)</f>
        <v>NER</v>
      </c>
      <c r="C793" s="78">
        <f t="shared" si="175"/>
        <v>45778</v>
      </c>
      <c r="D793" s="36" t="str">
        <f>IF(Start!$B$27="","",Start!$B$27)</f>
        <v/>
      </c>
      <c r="E793" s="36" t="str">
        <f>IFERROR(VLOOKUP(D793,Start!B$15:C$30,2,FALSE),"")</f>
        <v/>
      </c>
      <c r="F793" s="39">
        <f t="shared" si="177"/>
        <v>0</v>
      </c>
      <c r="G793" s="38"/>
      <c r="H793" s="50"/>
      <c r="I793" s="39">
        <f t="shared" si="178"/>
        <v>0</v>
      </c>
      <c r="J793" s="40"/>
      <c r="K793" s="41">
        <f t="shared" si="182"/>
        <v>0</v>
      </c>
      <c r="L793" s="41">
        <f t="shared" si="187"/>
        <v>0</v>
      </c>
      <c r="M793" s="50"/>
      <c r="N793" s="51">
        <f>SUMIFS('Shipments data'!G:G,'Shipments data'!E:E,'Supply Planning Data'!D793,'Shipments data'!A:A,'Supply Planning Data'!A793,'Shipments data'!O:O,'Supply Planning Data'!C793,'Shipments data'!F:F,"Shipped")</f>
        <v>0</v>
      </c>
      <c r="O793" s="52">
        <f>SUMIFS('Shipments data'!G:G,'Shipments data'!E:E,'Supply Planning Data'!D793,'Shipments data'!A:A,'Supply Planning Data'!A793,'Shipments data'!O:O,'Supply Planning Data'!C793,'Shipments data'!F:F,"Planned")</f>
        <v>0</v>
      </c>
      <c r="P793" s="51">
        <f>SUMIFS('Shipments data'!G:G,'Shipments data'!E:E,'Supply Planning Data'!D793,'Shipments data'!A:A,'Supply Planning Data'!A793,'Shipments data'!F:F,"Shipped",'Shipments data'!H:H,"&lt;"&amp;'Supply Planning Data'!C808,'Shipments data'!S:S,"&lt;"&amp;'Supply Planning Data'!C808)</f>
        <v>0</v>
      </c>
      <c r="Q793" s="51">
        <f t="shared" si="176"/>
        <v>0</v>
      </c>
      <c r="R793" s="51">
        <f t="shared" si="179"/>
        <v>0</v>
      </c>
      <c r="S793" s="53"/>
      <c r="T793" s="54">
        <f t="shared" si="183"/>
        <v>0</v>
      </c>
      <c r="U793" s="50"/>
      <c r="V793" s="40"/>
      <c r="W793" s="54">
        <f t="shared" si="184"/>
        <v>0</v>
      </c>
      <c r="X793" s="55"/>
      <c r="Y793" s="54">
        <f t="shared" si="180"/>
        <v>0</v>
      </c>
      <c r="Z793" s="53"/>
      <c r="AA793" s="54">
        <f t="shared" si="185"/>
        <v>0</v>
      </c>
      <c r="AB793" s="50"/>
      <c r="AC793" s="40"/>
      <c r="AD793" s="54">
        <f t="shared" si="186"/>
        <v>0</v>
      </c>
      <c r="AE793" s="55"/>
      <c r="AF793" s="79">
        <f t="shared" si="181"/>
        <v>0</v>
      </c>
    </row>
    <row r="794" spans="1:32" hidden="1" x14ac:dyDescent="0.35">
      <c r="A794" s="47" t="str">
        <f>Start!C$9</f>
        <v>Niger (the)</v>
      </c>
      <c r="B794" s="48" t="str">
        <f>VLOOKUP(A794,list!B:C,2,FALSE)</f>
        <v>NER</v>
      </c>
      <c r="C794" s="78">
        <f t="shared" si="175"/>
        <v>45778</v>
      </c>
      <c r="D794" s="36" t="str">
        <f>IF(Start!$B$28="","",Start!$B$28)</f>
        <v/>
      </c>
      <c r="E794" s="36" t="str">
        <f>IFERROR(VLOOKUP(D794,Start!B$15:C$30,2,FALSE),"")</f>
        <v/>
      </c>
      <c r="F794" s="39">
        <f t="shared" si="177"/>
        <v>0</v>
      </c>
      <c r="G794" s="38"/>
      <c r="H794" s="50"/>
      <c r="I794" s="39">
        <f t="shared" si="178"/>
        <v>0</v>
      </c>
      <c r="J794" s="40"/>
      <c r="K794" s="41">
        <f t="shared" si="182"/>
        <v>0</v>
      </c>
      <c r="L794" s="41">
        <f t="shared" si="187"/>
        <v>0</v>
      </c>
      <c r="M794" s="50"/>
      <c r="N794" s="51">
        <f>SUMIFS('Shipments data'!G:G,'Shipments data'!E:E,'Supply Planning Data'!D794,'Shipments data'!A:A,'Supply Planning Data'!A794,'Shipments data'!O:O,'Supply Planning Data'!C794,'Shipments data'!F:F,"Shipped")</f>
        <v>0</v>
      </c>
      <c r="O794" s="52">
        <f>SUMIFS('Shipments data'!G:G,'Shipments data'!E:E,'Supply Planning Data'!D794,'Shipments data'!A:A,'Supply Planning Data'!A794,'Shipments data'!O:O,'Supply Planning Data'!C794,'Shipments data'!F:F,"Planned")</f>
        <v>0</v>
      </c>
      <c r="P794" s="51">
        <f>SUMIFS('Shipments data'!G:G,'Shipments data'!E:E,'Supply Planning Data'!D794,'Shipments data'!A:A,'Supply Planning Data'!A794,'Shipments data'!F:F,"Shipped",'Shipments data'!H:H,"&lt;"&amp;'Supply Planning Data'!C809,'Shipments data'!S:S,"&lt;"&amp;'Supply Planning Data'!C809)</f>
        <v>0</v>
      </c>
      <c r="Q794" s="51">
        <f t="shared" si="176"/>
        <v>0</v>
      </c>
      <c r="R794" s="51">
        <f t="shared" si="179"/>
        <v>0</v>
      </c>
      <c r="S794" s="53"/>
      <c r="T794" s="54">
        <f t="shared" si="183"/>
        <v>0</v>
      </c>
      <c r="U794" s="50"/>
      <c r="V794" s="40"/>
      <c r="W794" s="54">
        <f t="shared" si="184"/>
        <v>0</v>
      </c>
      <c r="X794" s="55"/>
      <c r="Y794" s="54">
        <f t="shared" si="180"/>
        <v>0</v>
      </c>
      <c r="Z794" s="53"/>
      <c r="AA794" s="54">
        <f t="shared" si="185"/>
        <v>0</v>
      </c>
      <c r="AB794" s="50"/>
      <c r="AC794" s="40"/>
      <c r="AD794" s="54">
        <f t="shared" si="186"/>
        <v>0</v>
      </c>
      <c r="AE794" s="55"/>
      <c r="AF794" s="79">
        <f t="shared" si="181"/>
        <v>0</v>
      </c>
    </row>
    <row r="795" spans="1:32" hidden="1" x14ac:dyDescent="0.35">
      <c r="A795" s="47" t="str">
        <f>Start!C$9</f>
        <v>Niger (the)</v>
      </c>
      <c r="B795" s="48" t="str">
        <f>VLOOKUP(A795,list!B:C,2,FALSE)</f>
        <v>NER</v>
      </c>
      <c r="C795" s="78">
        <f t="shared" si="175"/>
        <v>45778</v>
      </c>
      <c r="D795" s="36" t="str">
        <f>IF(Start!$B$29="","",Start!$B$29)</f>
        <v/>
      </c>
      <c r="E795" s="36" t="str">
        <f>IFERROR(VLOOKUP(D795,Start!B$15:C$30,2,FALSE),"")</f>
        <v/>
      </c>
      <c r="F795" s="39">
        <f t="shared" si="177"/>
        <v>0</v>
      </c>
      <c r="G795" s="38"/>
      <c r="H795" s="50"/>
      <c r="I795" s="39">
        <f t="shared" si="178"/>
        <v>0</v>
      </c>
      <c r="J795" s="40"/>
      <c r="K795" s="41">
        <f t="shared" si="182"/>
        <v>0</v>
      </c>
      <c r="L795" s="41">
        <f t="shared" si="187"/>
        <v>0</v>
      </c>
      <c r="M795" s="50"/>
      <c r="N795" s="51">
        <f>SUMIFS('Shipments data'!G:G,'Shipments data'!E:E,'Supply Planning Data'!D795,'Shipments data'!A:A,'Supply Planning Data'!A795,'Shipments data'!O:O,'Supply Planning Data'!C795,'Shipments data'!F:F,"Shipped")</f>
        <v>0</v>
      </c>
      <c r="O795" s="52">
        <f>SUMIFS('Shipments data'!G:G,'Shipments data'!E:E,'Supply Planning Data'!D795,'Shipments data'!A:A,'Supply Planning Data'!A795,'Shipments data'!O:O,'Supply Planning Data'!C795,'Shipments data'!F:F,"Planned")</f>
        <v>0</v>
      </c>
      <c r="P795" s="51">
        <f>SUMIFS('Shipments data'!G:G,'Shipments data'!E:E,'Supply Planning Data'!D795,'Shipments data'!A:A,'Supply Planning Data'!A795,'Shipments data'!F:F,"Shipped",'Shipments data'!H:H,"&lt;"&amp;'Supply Planning Data'!C810,'Shipments data'!S:S,"&lt;"&amp;'Supply Planning Data'!C810)</f>
        <v>0</v>
      </c>
      <c r="Q795" s="51">
        <f t="shared" si="176"/>
        <v>0</v>
      </c>
      <c r="R795" s="51">
        <f t="shared" si="179"/>
        <v>0</v>
      </c>
      <c r="S795" s="53"/>
      <c r="T795" s="54">
        <f t="shared" si="183"/>
        <v>0</v>
      </c>
      <c r="U795" s="50"/>
      <c r="V795" s="40"/>
      <c r="W795" s="54">
        <f t="shared" si="184"/>
        <v>0</v>
      </c>
      <c r="X795" s="55"/>
      <c r="Y795" s="54">
        <f t="shared" si="180"/>
        <v>0</v>
      </c>
      <c r="Z795" s="53"/>
      <c r="AA795" s="54">
        <f t="shared" si="185"/>
        <v>0</v>
      </c>
      <c r="AB795" s="50"/>
      <c r="AC795" s="40"/>
      <c r="AD795" s="54">
        <f t="shared" si="186"/>
        <v>0</v>
      </c>
      <c r="AE795" s="55"/>
      <c r="AF795" s="79">
        <f t="shared" si="181"/>
        <v>0</v>
      </c>
    </row>
    <row r="796" spans="1:32" hidden="1" x14ac:dyDescent="0.35">
      <c r="A796" s="47" t="str">
        <f>Start!C$9</f>
        <v>Niger (the)</v>
      </c>
      <c r="B796" s="56" t="str">
        <f>VLOOKUP(A796,list!B:C,2,FALSE)</f>
        <v>NER</v>
      </c>
      <c r="C796" s="78">
        <f t="shared" si="175"/>
        <v>45778</v>
      </c>
      <c r="D796" s="36" t="str">
        <f>IF(Start!$B$30="","",Start!$B$30)</f>
        <v/>
      </c>
      <c r="E796" s="36" t="str">
        <f>IFERROR(VLOOKUP(D796,Start!B$15:C$30,2,FALSE),"")</f>
        <v/>
      </c>
      <c r="F796" s="39">
        <f t="shared" si="177"/>
        <v>0</v>
      </c>
      <c r="G796" s="38"/>
      <c r="H796" s="50"/>
      <c r="I796" s="39">
        <f t="shared" si="178"/>
        <v>0</v>
      </c>
      <c r="J796" s="40"/>
      <c r="K796" s="41">
        <f t="shared" si="182"/>
        <v>0</v>
      </c>
      <c r="L796" s="41">
        <f t="shared" si="187"/>
        <v>0</v>
      </c>
      <c r="M796" s="50"/>
      <c r="N796" s="51">
        <f>SUMIFS('Shipments data'!G:G,'Shipments data'!E:E,'Supply Planning Data'!D796,'Shipments data'!A:A,'Supply Planning Data'!A796,'Shipments data'!O:O,'Supply Planning Data'!C796,'Shipments data'!F:F,"Shipped")</f>
        <v>0</v>
      </c>
      <c r="O796" s="52">
        <f>SUMIFS('Shipments data'!G:G,'Shipments data'!E:E,'Supply Planning Data'!D796,'Shipments data'!A:A,'Supply Planning Data'!A796,'Shipments data'!O:O,'Supply Planning Data'!C796,'Shipments data'!F:F,"Planned")</f>
        <v>0</v>
      </c>
      <c r="P796" s="51">
        <f>SUMIFS('Shipments data'!G:G,'Shipments data'!E:E,'Supply Planning Data'!D796,'Shipments data'!A:A,'Supply Planning Data'!A796,'Shipments data'!F:F,"Shipped",'Shipments data'!H:H,"&lt;"&amp;'Supply Planning Data'!C811,'Shipments data'!S:S,"&lt;"&amp;'Supply Planning Data'!C811)</f>
        <v>0</v>
      </c>
      <c r="Q796" s="51">
        <f t="shared" si="176"/>
        <v>0</v>
      </c>
      <c r="R796" s="51">
        <f t="shared" si="179"/>
        <v>0</v>
      </c>
      <c r="S796" s="53"/>
      <c r="T796" s="54">
        <f t="shared" si="183"/>
        <v>0</v>
      </c>
      <c r="U796" s="50"/>
      <c r="V796" s="40"/>
      <c r="W796" s="54">
        <f t="shared" si="184"/>
        <v>0</v>
      </c>
      <c r="X796" s="55"/>
      <c r="Y796" s="54">
        <f t="shared" si="180"/>
        <v>0</v>
      </c>
      <c r="Z796" s="53"/>
      <c r="AA796" s="54">
        <f t="shared" si="185"/>
        <v>0</v>
      </c>
      <c r="AB796" s="50"/>
      <c r="AC796" s="40"/>
      <c r="AD796" s="54">
        <f t="shared" si="186"/>
        <v>0</v>
      </c>
      <c r="AE796" s="55"/>
      <c r="AF796" s="79">
        <f t="shared" si="181"/>
        <v>0</v>
      </c>
    </row>
    <row r="797" spans="1:32" x14ac:dyDescent="0.35">
      <c r="A797" s="58" t="str">
        <f>Start!C$9</f>
        <v>Niger (the)</v>
      </c>
      <c r="B797" s="59" t="str">
        <f>VLOOKUP(A797,list!B:C,2,FALSE)</f>
        <v>NER</v>
      </c>
      <c r="C797" s="60">
        <f t="shared" si="175"/>
        <v>45809</v>
      </c>
      <c r="D797" s="59" t="str">
        <f>IF(Start!$B$16="","",Start!$B$16)</f>
        <v>Pfizer</v>
      </c>
      <c r="E797" s="59" t="str">
        <f>IFERROR(VLOOKUP(D797,Start!B$15:C$30,2,FALSE),"")</f>
        <v>Yes</v>
      </c>
      <c r="F797" s="62">
        <f t="shared" si="177"/>
        <v>0</v>
      </c>
      <c r="G797" s="61">
        <v>1562472.2518287513</v>
      </c>
      <c r="H797" s="61">
        <v>32303.572932888499</v>
      </c>
      <c r="I797" s="62">
        <f t="shared" si="178"/>
        <v>1594775.8247616398</v>
      </c>
      <c r="J797" s="63"/>
      <c r="K797" s="64">
        <f t="shared" si="182"/>
        <v>0</v>
      </c>
      <c r="L797" s="64">
        <f t="shared" si="187"/>
        <v>1594775.8247616398</v>
      </c>
      <c r="M797" s="61"/>
      <c r="N797" s="64">
        <f>SUMIFS('Shipments data'!G:G,'Shipments data'!E:E,'Supply Planning Data'!D797,'Shipments data'!A:A,'Supply Planning Data'!A797,'Shipments data'!O:O,'Supply Planning Data'!C797,'Shipments data'!F:F,"Shipped")</f>
        <v>0</v>
      </c>
      <c r="O797" s="65">
        <f>SUMIFS('Shipments data'!G:G,'Shipments data'!E:E,'Supply Planning Data'!D797,'Shipments data'!A:A,'Supply Planning Data'!A797,'Shipments data'!O:O,'Supply Planning Data'!C797,'Shipments data'!F:F,"Planned")</f>
        <v>0</v>
      </c>
      <c r="P797" s="64">
        <f>SUMIFS('Shipments data'!G:G,'Shipments data'!E:E,'Supply Planning Data'!D797,'Shipments data'!A:A,'Supply Planning Data'!A797,'Shipments data'!F:F,"Shipped",'Shipments data'!H:H,"&lt;"&amp;'Supply Planning Data'!C812,'Shipments data'!S:S,"&lt;"&amp;'Supply Planning Data'!C812)</f>
        <v>0</v>
      </c>
      <c r="Q797" s="64">
        <f t="shared" si="176"/>
        <v>0</v>
      </c>
      <c r="R797" s="64">
        <f t="shared" si="179"/>
        <v>0</v>
      </c>
      <c r="S797" s="66"/>
      <c r="T797" s="62">
        <f t="shared" si="183"/>
        <v>200000</v>
      </c>
      <c r="U797" s="61"/>
      <c r="V797" s="63"/>
      <c r="W797" s="62">
        <f t="shared" si="184"/>
        <v>0</v>
      </c>
      <c r="X797" s="67"/>
      <c r="Y797" s="62">
        <f t="shared" si="180"/>
        <v>200000</v>
      </c>
      <c r="Z797" s="66"/>
      <c r="AA797" s="62">
        <f t="shared" si="185"/>
        <v>200000</v>
      </c>
      <c r="AB797" s="61"/>
      <c r="AC797" s="63"/>
      <c r="AD797" s="62">
        <f t="shared" si="186"/>
        <v>0</v>
      </c>
      <c r="AE797" s="67"/>
      <c r="AF797" s="68">
        <f t="shared" si="181"/>
        <v>200000</v>
      </c>
    </row>
    <row r="798" spans="1:32" x14ac:dyDescent="0.35">
      <c r="A798" s="58" t="str">
        <f>Start!C$9</f>
        <v>Niger (the)</v>
      </c>
      <c r="B798" s="69" t="str">
        <f>VLOOKUP(A798,list!B:C,2,FALSE)</f>
        <v>NER</v>
      </c>
      <c r="C798" s="60">
        <f t="shared" si="175"/>
        <v>45809</v>
      </c>
      <c r="D798" s="69" t="str">
        <f>IF(Start!$B$17="","",Start!$B$17)</f>
        <v>Moderna</v>
      </c>
      <c r="E798" s="69" t="str">
        <f>IFERROR(VLOOKUP(D798,Start!B$15:C$30,2,FALSE),"")</f>
        <v>Yes</v>
      </c>
      <c r="F798" s="62">
        <f t="shared" si="177"/>
        <v>0</v>
      </c>
      <c r="G798" s="61">
        <v>1874966.7021945019</v>
      </c>
      <c r="H798" s="61">
        <v>32335.105969595901</v>
      </c>
      <c r="I798" s="62">
        <f t="shared" si="178"/>
        <v>1907301.8081640978</v>
      </c>
      <c r="J798" s="63"/>
      <c r="K798" s="64">
        <f t="shared" si="182"/>
        <v>0</v>
      </c>
      <c r="L798" s="64">
        <f t="shared" si="187"/>
        <v>1907301.8081640978</v>
      </c>
      <c r="M798" s="71"/>
      <c r="N798" s="70">
        <f>SUMIFS('Shipments data'!G:G,'Shipments data'!E:E,'Supply Planning Data'!D798,'Shipments data'!A:A,'Supply Planning Data'!A798,'Shipments data'!O:O,'Supply Planning Data'!C798,'Shipments data'!F:F,"Shipped")</f>
        <v>0</v>
      </c>
      <c r="O798" s="72">
        <f>SUMIFS('Shipments data'!G:G,'Shipments data'!E:E,'Supply Planning Data'!D798,'Shipments data'!A:A,'Supply Planning Data'!A798,'Shipments data'!O:O,'Supply Planning Data'!C798,'Shipments data'!F:F,"Planned")</f>
        <v>0</v>
      </c>
      <c r="P798" s="70">
        <f>SUMIFS('Shipments data'!G:G,'Shipments data'!E:E,'Supply Planning Data'!D798,'Shipments data'!A:A,'Supply Planning Data'!A798,'Shipments data'!F:F,"Shipped",'Shipments data'!H:H,"&lt;"&amp;'Supply Planning Data'!C813,'Shipments data'!S:S,"&lt;"&amp;'Supply Planning Data'!C813)</f>
        <v>0</v>
      </c>
      <c r="Q798" s="70">
        <f t="shared" si="176"/>
        <v>0</v>
      </c>
      <c r="R798" s="70">
        <f t="shared" si="179"/>
        <v>0</v>
      </c>
      <c r="S798" s="53"/>
      <c r="T798" s="73">
        <f t="shared" si="183"/>
        <v>300000</v>
      </c>
      <c r="U798" s="71"/>
      <c r="V798" s="63"/>
      <c r="W798" s="73">
        <f t="shared" si="184"/>
        <v>0</v>
      </c>
      <c r="X798" s="74"/>
      <c r="Y798" s="73">
        <f t="shared" si="180"/>
        <v>300000</v>
      </c>
      <c r="Z798" s="53"/>
      <c r="AA798" s="73">
        <f t="shared" si="185"/>
        <v>300000</v>
      </c>
      <c r="AB798" s="71"/>
      <c r="AC798" s="63"/>
      <c r="AD798" s="73">
        <f t="shared" si="186"/>
        <v>0</v>
      </c>
      <c r="AE798" s="74"/>
      <c r="AF798" s="75">
        <f t="shared" si="181"/>
        <v>300000</v>
      </c>
    </row>
    <row r="799" spans="1:32" x14ac:dyDescent="0.35">
      <c r="A799" s="58" t="str">
        <f>Start!C$9</f>
        <v>Niger (the)</v>
      </c>
      <c r="B799" s="69" t="str">
        <f>VLOOKUP(A799,list!B:C,2,FALSE)</f>
        <v>NER</v>
      </c>
      <c r="C799" s="60">
        <f t="shared" si="175"/>
        <v>45809</v>
      </c>
      <c r="D799" s="59" t="str">
        <f>IF(Start!$B$18="","",Start!$B$18)</f>
        <v>AstraZeneca</v>
      </c>
      <c r="E799" s="59" t="str">
        <f>IFERROR(VLOOKUP(D799,Start!B$15:C$30,2,FALSE),"")</f>
        <v>Yes</v>
      </c>
      <c r="F799" s="62">
        <f t="shared" si="177"/>
        <v>0</v>
      </c>
      <c r="G799" s="61">
        <v>2187461.1525602522</v>
      </c>
      <c r="H799" s="61">
        <v>32366.639006303401</v>
      </c>
      <c r="I799" s="62">
        <f t="shared" si="178"/>
        <v>2219827.7915665559</v>
      </c>
      <c r="J799" s="63"/>
      <c r="K799" s="64">
        <f t="shared" si="182"/>
        <v>0</v>
      </c>
      <c r="L799" s="64">
        <f t="shared" si="187"/>
        <v>2219827.7915665559</v>
      </c>
      <c r="M799" s="71"/>
      <c r="N799" s="70">
        <f>SUMIFS('Shipments data'!G:G,'Shipments data'!E:E,'Supply Planning Data'!D799,'Shipments data'!A:A,'Supply Planning Data'!A799,'Shipments data'!O:O,'Supply Planning Data'!C799,'Shipments data'!F:F,"Shipped")</f>
        <v>0</v>
      </c>
      <c r="O799" s="72">
        <f>SUMIFS('Shipments data'!G:G,'Shipments data'!E:E,'Supply Planning Data'!D799,'Shipments data'!A:A,'Supply Planning Data'!A799,'Shipments data'!O:O,'Supply Planning Data'!C799,'Shipments data'!F:F,"Planned")</f>
        <v>0</v>
      </c>
      <c r="P799" s="70">
        <f>SUMIFS('Shipments data'!G:G,'Shipments data'!E:E,'Supply Planning Data'!D799,'Shipments data'!A:A,'Supply Planning Data'!A799,'Shipments data'!F:F,"Shipped",'Shipments data'!H:H,"&lt;"&amp;'Supply Planning Data'!C814,'Shipments data'!S:S,"&lt;"&amp;'Supply Planning Data'!C814)</f>
        <v>631600</v>
      </c>
      <c r="Q799" s="70">
        <f t="shared" si="176"/>
        <v>0</v>
      </c>
      <c r="R799" s="70">
        <f t="shared" si="179"/>
        <v>0</v>
      </c>
      <c r="S799" s="53"/>
      <c r="T799" s="73">
        <f t="shared" si="183"/>
        <v>400000</v>
      </c>
      <c r="U799" s="71"/>
      <c r="V799" s="63"/>
      <c r="W799" s="73">
        <f t="shared" si="184"/>
        <v>0</v>
      </c>
      <c r="X799" s="74"/>
      <c r="Y799" s="73">
        <f t="shared" si="180"/>
        <v>400000</v>
      </c>
      <c r="Z799" s="53"/>
      <c r="AA799" s="73">
        <f t="shared" si="185"/>
        <v>400000</v>
      </c>
      <c r="AB799" s="71"/>
      <c r="AC799" s="63"/>
      <c r="AD799" s="73">
        <f t="shared" si="186"/>
        <v>0</v>
      </c>
      <c r="AE799" s="74"/>
      <c r="AF799" s="75">
        <f t="shared" si="181"/>
        <v>400000</v>
      </c>
    </row>
    <row r="800" spans="1:32" x14ac:dyDescent="0.35">
      <c r="A800" s="58" t="str">
        <f>Start!C$9</f>
        <v>Niger (the)</v>
      </c>
      <c r="B800" s="69" t="str">
        <f>VLOOKUP(A800,list!B:C,2,FALSE)</f>
        <v>NER</v>
      </c>
      <c r="C800" s="60">
        <f t="shared" si="175"/>
        <v>45809</v>
      </c>
      <c r="D800" s="69" t="str">
        <f>IF(Start!$B$19="","",Start!$B$19)</f>
        <v>J&amp;J</v>
      </c>
      <c r="E800" s="69" t="str">
        <f>IFERROR(VLOOKUP(D800,Start!B$15:C$30,2,FALSE),"")</f>
        <v>Yes</v>
      </c>
      <c r="F800" s="62">
        <f t="shared" si="177"/>
        <v>0</v>
      </c>
      <c r="G800" s="61">
        <v>2187461.1525602522</v>
      </c>
      <c r="H800" s="61">
        <v>32398.1720430108</v>
      </c>
      <c r="I800" s="62">
        <f t="shared" si="178"/>
        <v>2219859.3246032628</v>
      </c>
      <c r="J800" s="63"/>
      <c r="K800" s="64">
        <f t="shared" si="182"/>
        <v>0</v>
      </c>
      <c r="L800" s="64">
        <f t="shared" si="187"/>
        <v>2219859.3246032628</v>
      </c>
      <c r="M800" s="71"/>
      <c r="N800" s="70">
        <f>SUMIFS('Shipments data'!G:G,'Shipments data'!E:E,'Supply Planning Data'!D800,'Shipments data'!A:A,'Supply Planning Data'!A800,'Shipments data'!O:O,'Supply Planning Data'!C800,'Shipments data'!F:F,"Shipped")</f>
        <v>0</v>
      </c>
      <c r="O800" s="72">
        <f>SUMIFS('Shipments data'!G:G,'Shipments data'!E:E,'Supply Planning Data'!D800,'Shipments data'!A:A,'Supply Planning Data'!A800,'Shipments data'!O:O,'Supply Planning Data'!C800,'Shipments data'!F:F,"Planned")</f>
        <v>0</v>
      </c>
      <c r="P800" s="70">
        <f>SUMIFS('Shipments data'!G:G,'Shipments data'!E:E,'Supply Planning Data'!D800,'Shipments data'!A:A,'Supply Planning Data'!A800,'Shipments data'!F:F,"Shipped",'Shipments data'!H:H,"&lt;"&amp;'Supply Planning Data'!C815,'Shipments data'!S:S,"&lt;"&amp;'Supply Planning Data'!C815)</f>
        <v>302400</v>
      </c>
      <c r="Q800" s="70">
        <f t="shared" si="176"/>
        <v>0</v>
      </c>
      <c r="R800" s="70">
        <f t="shared" si="179"/>
        <v>0</v>
      </c>
      <c r="S800" s="53"/>
      <c r="T800" s="73">
        <f t="shared" si="183"/>
        <v>400000</v>
      </c>
      <c r="U800" s="71"/>
      <c r="V800" s="63"/>
      <c r="W800" s="73">
        <f t="shared" si="184"/>
        <v>0</v>
      </c>
      <c r="X800" s="74"/>
      <c r="Y800" s="73">
        <f t="shared" si="180"/>
        <v>400000</v>
      </c>
      <c r="Z800" s="53"/>
      <c r="AA800" s="73">
        <f t="shared" si="185"/>
        <v>400000</v>
      </c>
      <c r="AB800" s="71"/>
      <c r="AC800" s="63"/>
      <c r="AD800" s="73">
        <f t="shared" si="186"/>
        <v>0</v>
      </c>
      <c r="AE800" s="74"/>
      <c r="AF800" s="75">
        <f t="shared" si="181"/>
        <v>400000</v>
      </c>
    </row>
    <row r="801" spans="1:32" x14ac:dyDescent="0.35">
      <c r="A801" s="58" t="str">
        <f>Start!C$9</f>
        <v>Niger (the)</v>
      </c>
      <c r="B801" s="69" t="str">
        <f>VLOOKUP(A801,list!B:C,2,FALSE)</f>
        <v>NER</v>
      </c>
      <c r="C801" s="60">
        <f t="shared" ref="C801:C864" si="188">DATE(YEAR(C786),MONTH(C786)+1,1)</f>
        <v>45809</v>
      </c>
      <c r="D801" s="59" t="str">
        <f>IF(Start!$B$20="","",Start!$B$20)</f>
        <v>Sinopharm</v>
      </c>
      <c r="E801" s="59" t="str">
        <f>IFERROR(VLOOKUP(D801,Start!B$15:C$30,2,FALSE),"")</f>
        <v>Yes</v>
      </c>
      <c r="F801" s="62">
        <f t="shared" si="177"/>
        <v>0</v>
      </c>
      <c r="G801" s="61">
        <v>2187461.1525602522</v>
      </c>
      <c r="H801" s="61">
        <v>32429.7050797183</v>
      </c>
      <c r="I801" s="62">
        <f t="shared" si="178"/>
        <v>2219890.8576399707</v>
      </c>
      <c r="J801" s="63"/>
      <c r="K801" s="64">
        <f t="shared" si="182"/>
        <v>0</v>
      </c>
      <c r="L801" s="64">
        <f t="shared" si="187"/>
        <v>2219890.8576399707</v>
      </c>
      <c r="M801" s="71"/>
      <c r="N801" s="70">
        <f>SUMIFS('Shipments data'!G:G,'Shipments data'!E:E,'Supply Planning Data'!D801,'Shipments data'!A:A,'Supply Planning Data'!A801,'Shipments data'!O:O,'Supply Planning Data'!C801,'Shipments data'!F:F,"Shipped")</f>
        <v>0</v>
      </c>
      <c r="O801" s="72">
        <f>SUMIFS('Shipments data'!G:G,'Shipments data'!E:E,'Supply Planning Data'!D801,'Shipments data'!A:A,'Supply Planning Data'!A801,'Shipments data'!O:O,'Supply Planning Data'!C801,'Shipments data'!F:F,"Planned")</f>
        <v>0</v>
      </c>
      <c r="P801" s="70">
        <f>SUMIFS('Shipments data'!G:G,'Shipments data'!E:E,'Supply Planning Data'!D801,'Shipments data'!A:A,'Supply Planning Data'!A801,'Shipments data'!F:F,"Shipped",'Shipments data'!H:H,"&lt;"&amp;'Supply Planning Data'!C816,'Shipments data'!S:S,"&lt;"&amp;'Supply Planning Data'!C816)</f>
        <v>512402</v>
      </c>
      <c r="Q801" s="70">
        <f t="shared" si="176"/>
        <v>0</v>
      </c>
      <c r="R801" s="70">
        <f t="shared" si="179"/>
        <v>0</v>
      </c>
      <c r="S801" s="53"/>
      <c r="T801" s="73">
        <f t="shared" si="183"/>
        <v>400000</v>
      </c>
      <c r="U801" s="71"/>
      <c r="V801" s="63"/>
      <c r="W801" s="73">
        <f t="shared" si="184"/>
        <v>0</v>
      </c>
      <c r="X801" s="74"/>
      <c r="Y801" s="73">
        <f t="shared" si="180"/>
        <v>400000</v>
      </c>
      <c r="Z801" s="53"/>
      <c r="AA801" s="73">
        <f t="shared" si="185"/>
        <v>400000</v>
      </c>
      <c r="AB801" s="71"/>
      <c r="AC801" s="63"/>
      <c r="AD801" s="73">
        <f t="shared" si="186"/>
        <v>0</v>
      </c>
      <c r="AE801" s="74"/>
      <c r="AF801" s="75">
        <f t="shared" si="181"/>
        <v>400000</v>
      </c>
    </row>
    <row r="802" spans="1:32" x14ac:dyDescent="0.35">
      <c r="A802" s="58" t="str">
        <f>Start!C$9</f>
        <v>Niger (the)</v>
      </c>
      <c r="B802" s="69" t="str">
        <f>VLOOKUP(A802,list!B:C,2,FALSE)</f>
        <v>NER</v>
      </c>
      <c r="C802" s="60">
        <f t="shared" si="188"/>
        <v>45809</v>
      </c>
      <c r="D802" s="69" t="str">
        <f>IF(Start!$B$21="","",Start!$B$21)</f>
        <v>Sinovac</v>
      </c>
      <c r="E802" s="69" t="str">
        <f>IFERROR(VLOOKUP(D802,Start!B$15:C$30,2,FALSE),"")</f>
        <v>Yes</v>
      </c>
      <c r="F802" s="62">
        <f t="shared" si="177"/>
        <v>0</v>
      </c>
      <c r="G802" s="61">
        <v>2187461.1525602522</v>
      </c>
      <c r="H802" s="61">
        <v>32461.2381164258</v>
      </c>
      <c r="I802" s="62">
        <f t="shared" si="178"/>
        <v>2219922.3906766782</v>
      </c>
      <c r="J802" s="63"/>
      <c r="K802" s="64">
        <f t="shared" si="182"/>
        <v>0</v>
      </c>
      <c r="L802" s="64">
        <f t="shared" si="187"/>
        <v>2219922.3906766782</v>
      </c>
      <c r="M802" s="71"/>
      <c r="N802" s="70">
        <f>SUMIFS('Shipments data'!G:G,'Shipments data'!E:E,'Supply Planning Data'!D802,'Shipments data'!A:A,'Supply Planning Data'!A802,'Shipments data'!O:O,'Supply Planning Data'!C802,'Shipments data'!F:F,"Shipped")</f>
        <v>0</v>
      </c>
      <c r="O802" s="72">
        <f>SUMIFS('Shipments data'!G:G,'Shipments data'!E:E,'Supply Planning Data'!D802,'Shipments data'!A:A,'Supply Planning Data'!A802,'Shipments data'!O:O,'Supply Planning Data'!C802,'Shipments data'!F:F,"Planned")</f>
        <v>0</v>
      </c>
      <c r="P802" s="70">
        <f>SUMIFS('Shipments data'!G:G,'Shipments data'!E:E,'Supply Planning Data'!D802,'Shipments data'!A:A,'Supply Planning Data'!A802,'Shipments data'!F:F,"Shipped",'Shipments data'!H:H,"&lt;"&amp;'Supply Planning Data'!C817,'Shipments data'!S:S,"&lt;"&amp;'Supply Planning Data'!C817)</f>
        <v>0</v>
      </c>
      <c r="Q802" s="70">
        <f t="shared" ref="Q802:Q865" si="189">IF(P802-P787&lt;0,0,P802-P787)</f>
        <v>0</v>
      </c>
      <c r="R802" s="70">
        <f t="shared" si="179"/>
        <v>0</v>
      </c>
      <c r="S802" s="53"/>
      <c r="T802" s="73">
        <f t="shared" si="183"/>
        <v>400000</v>
      </c>
      <c r="U802" s="71"/>
      <c r="V802" s="63"/>
      <c r="W802" s="73">
        <f t="shared" si="184"/>
        <v>0</v>
      </c>
      <c r="X802" s="74"/>
      <c r="Y802" s="73">
        <f t="shared" si="180"/>
        <v>400000</v>
      </c>
      <c r="Z802" s="53"/>
      <c r="AA802" s="73">
        <f t="shared" si="185"/>
        <v>400000</v>
      </c>
      <c r="AB802" s="71"/>
      <c r="AC802" s="63"/>
      <c r="AD802" s="73">
        <f t="shared" si="186"/>
        <v>0</v>
      </c>
      <c r="AE802" s="74"/>
      <c r="AF802" s="75">
        <f t="shared" si="181"/>
        <v>400000</v>
      </c>
    </row>
    <row r="803" spans="1:32" x14ac:dyDescent="0.35">
      <c r="A803" s="58" t="str">
        <f>Start!C$9</f>
        <v>Niger (the)</v>
      </c>
      <c r="B803" s="69" t="str">
        <f>VLOOKUP(A803,list!B:C,2,FALSE)</f>
        <v>NER</v>
      </c>
      <c r="C803" s="60">
        <f t="shared" si="188"/>
        <v>45809</v>
      </c>
      <c r="D803" s="59" t="str">
        <f>IF(Start!$B$22="","",Start!$B$22)</f>
        <v>Sputnik V</v>
      </c>
      <c r="E803" s="59" t="str">
        <f>IFERROR(VLOOKUP(D803,Start!B$15:C$30,2,FALSE),"")</f>
        <v>Yes</v>
      </c>
      <c r="F803" s="62">
        <f t="shared" si="177"/>
        <v>0</v>
      </c>
      <c r="G803" s="61">
        <v>2187461.1525602522</v>
      </c>
      <c r="H803" s="61">
        <v>32492.771153133199</v>
      </c>
      <c r="I803" s="62">
        <f t="shared" si="178"/>
        <v>2219953.9237133856</v>
      </c>
      <c r="J803" s="63"/>
      <c r="K803" s="64">
        <f t="shared" si="182"/>
        <v>0</v>
      </c>
      <c r="L803" s="64">
        <f t="shared" si="187"/>
        <v>2219953.9237133856</v>
      </c>
      <c r="M803" s="71"/>
      <c r="N803" s="70">
        <f>SUMIFS('Shipments data'!G:G,'Shipments data'!E:E,'Supply Planning Data'!D803,'Shipments data'!A:A,'Supply Planning Data'!A803,'Shipments data'!O:O,'Supply Planning Data'!C803,'Shipments data'!F:F,"Shipped")</f>
        <v>0</v>
      </c>
      <c r="O803" s="72">
        <f>SUMIFS('Shipments data'!G:G,'Shipments data'!E:E,'Supply Planning Data'!D803,'Shipments data'!A:A,'Supply Planning Data'!A803,'Shipments data'!O:O,'Supply Planning Data'!C803,'Shipments data'!F:F,"Planned")</f>
        <v>0</v>
      </c>
      <c r="P803" s="70">
        <f>SUMIFS('Shipments data'!G:G,'Shipments data'!E:E,'Supply Planning Data'!D803,'Shipments data'!A:A,'Supply Planning Data'!A803,'Shipments data'!F:F,"Shipped",'Shipments data'!H:H,"&lt;"&amp;'Supply Planning Data'!C818,'Shipments data'!S:S,"&lt;"&amp;'Supply Planning Data'!C818)</f>
        <v>0</v>
      </c>
      <c r="Q803" s="70">
        <f t="shared" si="189"/>
        <v>0</v>
      </c>
      <c r="R803" s="70">
        <f t="shared" si="179"/>
        <v>0</v>
      </c>
      <c r="S803" s="53"/>
      <c r="T803" s="73">
        <f t="shared" si="183"/>
        <v>400000</v>
      </c>
      <c r="U803" s="71"/>
      <c r="V803" s="63"/>
      <c r="W803" s="73">
        <f t="shared" si="184"/>
        <v>0</v>
      </c>
      <c r="X803" s="74"/>
      <c r="Y803" s="73">
        <f t="shared" si="180"/>
        <v>400000</v>
      </c>
      <c r="Z803" s="53"/>
      <c r="AA803" s="73">
        <f t="shared" si="185"/>
        <v>400000</v>
      </c>
      <c r="AB803" s="71"/>
      <c r="AC803" s="63"/>
      <c r="AD803" s="73">
        <f t="shared" si="186"/>
        <v>0</v>
      </c>
      <c r="AE803" s="74"/>
      <c r="AF803" s="75">
        <f t="shared" si="181"/>
        <v>400000</v>
      </c>
    </row>
    <row r="804" spans="1:32" x14ac:dyDescent="0.35">
      <c r="A804" s="58" t="str">
        <f>Start!C$9</f>
        <v>Niger (the)</v>
      </c>
      <c r="B804" s="69" t="str">
        <f>VLOOKUP(A804,list!B:C,2,FALSE)</f>
        <v>NER</v>
      </c>
      <c r="C804" s="60">
        <f t="shared" si="188"/>
        <v>45809</v>
      </c>
      <c r="D804" s="69" t="str">
        <f>IF(Start!$B$23="","",Start!$B$23)</f>
        <v>Sputnik Light</v>
      </c>
      <c r="E804" s="69" t="str">
        <f>IFERROR(VLOOKUP(D804,Start!B$15:C$30,2,FALSE),"")</f>
        <v>Yes</v>
      </c>
      <c r="F804" s="62">
        <f t="shared" si="177"/>
        <v>0</v>
      </c>
      <c r="G804" s="61">
        <v>2187461.1525602522</v>
      </c>
      <c r="H804" s="61">
        <v>32524.304189840699</v>
      </c>
      <c r="I804" s="62">
        <f t="shared" si="178"/>
        <v>2219985.456750093</v>
      </c>
      <c r="J804" s="63"/>
      <c r="K804" s="64">
        <f t="shared" si="182"/>
        <v>0</v>
      </c>
      <c r="L804" s="64">
        <f t="shared" si="187"/>
        <v>2219985.456750093</v>
      </c>
      <c r="M804" s="71"/>
      <c r="N804" s="70">
        <f>SUMIFS('Shipments data'!G:G,'Shipments data'!E:E,'Supply Planning Data'!D804,'Shipments data'!A:A,'Supply Planning Data'!A804,'Shipments data'!O:O,'Supply Planning Data'!C804,'Shipments data'!F:F,"Shipped")</f>
        <v>0</v>
      </c>
      <c r="O804" s="72">
        <f>SUMIFS('Shipments data'!G:G,'Shipments data'!E:E,'Supply Planning Data'!D804,'Shipments data'!A:A,'Supply Planning Data'!A804,'Shipments data'!O:O,'Supply Planning Data'!C804,'Shipments data'!F:F,"Planned")</f>
        <v>0</v>
      </c>
      <c r="P804" s="70">
        <f>SUMIFS('Shipments data'!G:G,'Shipments data'!E:E,'Supply Planning Data'!D804,'Shipments data'!A:A,'Supply Planning Data'!A804,'Shipments data'!F:F,"Shipped",'Shipments data'!H:H,"&lt;"&amp;'Supply Planning Data'!C819,'Shipments data'!S:S,"&lt;"&amp;'Supply Planning Data'!C819)</f>
        <v>0</v>
      </c>
      <c r="Q804" s="70">
        <f t="shared" si="189"/>
        <v>0</v>
      </c>
      <c r="R804" s="70">
        <f t="shared" si="179"/>
        <v>0</v>
      </c>
      <c r="S804" s="53"/>
      <c r="T804" s="73">
        <f t="shared" si="183"/>
        <v>400000</v>
      </c>
      <c r="U804" s="71"/>
      <c r="V804" s="63"/>
      <c r="W804" s="73">
        <f t="shared" si="184"/>
        <v>0</v>
      </c>
      <c r="X804" s="74"/>
      <c r="Y804" s="73">
        <f t="shared" si="180"/>
        <v>400000</v>
      </c>
      <c r="Z804" s="53"/>
      <c r="AA804" s="73">
        <f t="shared" si="185"/>
        <v>400000</v>
      </c>
      <c r="AB804" s="71"/>
      <c r="AC804" s="63"/>
      <c r="AD804" s="73">
        <f t="shared" si="186"/>
        <v>0</v>
      </c>
      <c r="AE804" s="74"/>
      <c r="AF804" s="75">
        <f t="shared" si="181"/>
        <v>400000</v>
      </c>
    </row>
    <row r="805" spans="1:32" hidden="1" x14ac:dyDescent="0.35">
      <c r="A805" s="58" t="str">
        <f>Start!C$9</f>
        <v>Niger (the)</v>
      </c>
      <c r="B805" s="69" t="str">
        <f>VLOOKUP(A805,list!B:C,2,FALSE)</f>
        <v>NER</v>
      </c>
      <c r="C805" s="60">
        <f t="shared" si="188"/>
        <v>45809</v>
      </c>
      <c r="D805" s="59" t="str">
        <f>IF(Start!$B$24="","",Start!$B$24)</f>
        <v/>
      </c>
      <c r="E805" s="59" t="str">
        <f>IFERROR(VLOOKUP(D805,Start!B$15:C$30,2,FALSE),"")</f>
        <v/>
      </c>
      <c r="F805" s="62">
        <f t="shared" si="177"/>
        <v>0</v>
      </c>
      <c r="G805" s="61"/>
      <c r="H805" s="61"/>
      <c r="I805" s="62">
        <f t="shared" si="178"/>
        <v>0</v>
      </c>
      <c r="J805" s="63"/>
      <c r="K805" s="64">
        <f t="shared" si="182"/>
        <v>0</v>
      </c>
      <c r="L805" s="64">
        <f t="shared" si="187"/>
        <v>0</v>
      </c>
      <c r="M805" s="71"/>
      <c r="N805" s="70">
        <f>SUMIFS('Shipments data'!G:G,'Shipments data'!E:E,'Supply Planning Data'!D805,'Shipments data'!A:A,'Supply Planning Data'!A805,'Shipments data'!O:O,'Supply Planning Data'!C805,'Shipments data'!F:F,"Shipped")</f>
        <v>0</v>
      </c>
      <c r="O805" s="72">
        <f>SUMIFS('Shipments data'!G:G,'Shipments data'!E:E,'Supply Planning Data'!D805,'Shipments data'!A:A,'Supply Planning Data'!A805,'Shipments data'!O:O,'Supply Planning Data'!C805,'Shipments data'!F:F,"Planned")</f>
        <v>0</v>
      </c>
      <c r="P805" s="70">
        <f>SUMIFS('Shipments data'!G:G,'Shipments data'!E:E,'Supply Planning Data'!D805,'Shipments data'!A:A,'Supply Planning Data'!A805,'Shipments data'!F:F,"Shipped",'Shipments data'!H:H,"&lt;"&amp;'Supply Planning Data'!C820,'Shipments data'!S:S,"&lt;"&amp;'Supply Planning Data'!C820)</f>
        <v>0</v>
      </c>
      <c r="Q805" s="70">
        <f t="shared" si="189"/>
        <v>0</v>
      </c>
      <c r="R805" s="70">
        <f t="shared" si="179"/>
        <v>0</v>
      </c>
      <c r="S805" s="53"/>
      <c r="T805" s="73">
        <f t="shared" si="183"/>
        <v>0</v>
      </c>
      <c r="U805" s="71"/>
      <c r="V805" s="63"/>
      <c r="W805" s="73">
        <f t="shared" si="184"/>
        <v>0</v>
      </c>
      <c r="X805" s="74"/>
      <c r="Y805" s="73">
        <f t="shared" si="180"/>
        <v>0</v>
      </c>
      <c r="Z805" s="53"/>
      <c r="AA805" s="73">
        <f t="shared" si="185"/>
        <v>0</v>
      </c>
      <c r="AB805" s="71"/>
      <c r="AC805" s="63"/>
      <c r="AD805" s="73">
        <f t="shared" si="186"/>
        <v>0</v>
      </c>
      <c r="AE805" s="74"/>
      <c r="AF805" s="75">
        <f t="shared" si="181"/>
        <v>0</v>
      </c>
    </row>
    <row r="806" spans="1:32" hidden="1" x14ac:dyDescent="0.35">
      <c r="A806" s="58" t="str">
        <f>Start!C$9</f>
        <v>Niger (the)</v>
      </c>
      <c r="B806" s="69" t="str">
        <f>VLOOKUP(A806,list!B:C,2,FALSE)</f>
        <v>NER</v>
      </c>
      <c r="C806" s="60">
        <f t="shared" si="188"/>
        <v>45809</v>
      </c>
      <c r="D806" s="69" t="str">
        <f>IF(Start!$B$25="","",Start!$B$25)</f>
        <v/>
      </c>
      <c r="E806" s="69" t="str">
        <f>IFERROR(VLOOKUP(D806,Start!B$15:C$30,2,FALSE),"")</f>
        <v/>
      </c>
      <c r="F806" s="62">
        <f t="shared" si="177"/>
        <v>0</v>
      </c>
      <c r="G806" s="61"/>
      <c r="H806" s="61"/>
      <c r="I806" s="62">
        <f t="shared" si="178"/>
        <v>0</v>
      </c>
      <c r="J806" s="63"/>
      <c r="K806" s="64">
        <f t="shared" si="182"/>
        <v>0</v>
      </c>
      <c r="L806" s="64">
        <f t="shared" si="187"/>
        <v>0</v>
      </c>
      <c r="M806" s="71"/>
      <c r="N806" s="70">
        <f>SUMIFS('Shipments data'!G:G,'Shipments data'!E:E,'Supply Planning Data'!D806,'Shipments data'!A:A,'Supply Planning Data'!A806,'Shipments data'!O:O,'Supply Planning Data'!C806,'Shipments data'!F:F,"Shipped")</f>
        <v>0</v>
      </c>
      <c r="O806" s="72">
        <f>SUMIFS('Shipments data'!G:G,'Shipments data'!E:E,'Supply Planning Data'!D806,'Shipments data'!A:A,'Supply Planning Data'!A806,'Shipments data'!O:O,'Supply Planning Data'!C806,'Shipments data'!F:F,"Planned")</f>
        <v>0</v>
      </c>
      <c r="P806" s="70">
        <f>SUMIFS('Shipments data'!G:G,'Shipments data'!E:E,'Supply Planning Data'!D806,'Shipments data'!A:A,'Supply Planning Data'!A806,'Shipments data'!F:F,"Shipped",'Shipments data'!H:H,"&lt;"&amp;'Supply Planning Data'!C821,'Shipments data'!S:S,"&lt;"&amp;'Supply Planning Data'!C821)</f>
        <v>0</v>
      </c>
      <c r="Q806" s="70">
        <f t="shared" si="189"/>
        <v>0</v>
      </c>
      <c r="R806" s="70">
        <f t="shared" si="179"/>
        <v>0</v>
      </c>
      <c r="S806" s="53"/>
      <c r="T806" s="73">
        <f t="shared" si="183"/>
        <v>0</v>
      </c>
      <c r="U806" s="71"/>
      <c r="V806" s="63"/>
      <c r="W806" s="73">
        <f t="shared" si="184"/>
        <v>0</v>
      </c>
      <c r="X806" s="74"/>
      <c r="Y806" s="73">
        <f t="shared" si="180"/>
        <v>0</v>
      </c>
      <c r="Z806" s="53"/>
      <c r="AA806" s="73">
        <f t="shared" si="185"/>
        <v>0</v>
      </c>
      <c r="AB806" s="71"/>
      <c r="AC806" s="63"/>
      <c r="AD806" s="73">
        <f t="shared" si="186"/>
        <v>0</v>
      </c>
      <c r="AE806" s="74"/>
      <c r="AF806" s="75">
        <f t="shared" si="181"/>
        <v>0</v>
      </c>
    </row>
    <row r="807" spans="1:32" hidden="1" x14ac:dyDescent="0.35">
      <c r="A807" s="58" t="str">
        <f>Start!C$9</f>
        <v>Niger (the)</v>
      </c>
      <c r="B807" s="69" t="str">
        <f>VLOOKUP(A807,list!B:C,2,FALSE)</f>
        <v>NER</v>
      </c>
      <c r="C807" s="60">
        <f t="shared" si="188"/>
        <v>45809</v>
      </c>
      <c r="D807" s="59" t="str">
        <f>IF(Start!$B$26="","",Start!$B$26)</f>
        <v/>
      </c>
      <c r="E807" s="59" t="str">
        <f>IFERROR(VLOOKUP(D807,Start!B$15:C$30,2,FALSE),"")</f>
        <v/>
      </c>
      <c r="F807" s="62">
        <f t="shared" si="177"/>
        <v>0</v>
      </c>
      <c r="G807" s="61"/>
      <c r="H807" s="61"/>
      <c r="I807" s="62">
        <f t="shared" si="178"/>
        <v>0</v>
      </c>
      <c r="J807" s="63"/>
      <c r="K807" s="64">
        <f t="shared" si="182"/>
        <v>0</v>
      </c>
      <c r="L807" s="64">
        <f t="shared" si="187"/>
        <v>0</v>
      </c>
      <c r="M807" s="71"/>
      <c r="N807" s="70">
        <f>SUMIFS('Shipments data'!G:G,'Shipments data'!E:E,'Supply Planning Data'!D807,'Shipments data'!A:A,'Supply Planning Data'!A807,'Shipments data'!O:O,'Supply Planning Data'!C807,'Shipments data'!F:F,"Shipped")</f>
        <v>0</v>
      </c>
      <c r="O807" s="72">
        <f>SUMIFS('Shipments data'!G:G,'Shipments data'!E:E,'Supply Planning Data'!D807,'Shipments data'!A:A,'Supply Planning Data'!A807,'Shipments data'!O:O,'Supply Planning Data'!C807,'Shipments data'!F:F,"Planned")</f>
        <v>0</v>
      </c>
      <c r="P807" s="70">
        <f>SUMIFS('Shipments data'!G:G,'Shipments data'!E:E,'Supply Planning Data'!D807,'Shipments data'!A:A,'Supply Planning Data'!A807,'Shipments data'!F:F,"Shipped",'Shipments data'!H:H,"&lt;"&amp;'Supply Planning Data'!C822,'Shipments data'!S:S,"&lt;"&amp;'Supply Planning Data'!C822)</f>
        <v>0</v>
      </c>
      <c r="Q807" s="70">
        <f t="shared" si="189"/>
        <v>0</v>
      </c>
      <c r="R807" s="70">
        <f t="shared" si="179"/>
        <v>0</v>
      </c>
      <c r="S807" s="53"/>
      <c r="T807" s="73">
        <f t="shared" si="183"/>
        <v>0</v>
      </c>
      <c r="U807" s="71"/>
      <c r="V807" s="63"/>
      <c r="W807" s="73">
        <f t="shared" si="184"/>
        <v>0</v>
      </c>
      <c r="X807" s="74"/>
      <c r="Y807" s="73">
        <f t="shared" si="180"/>
        <v>0</v>
      </c>
      <c r="Z807" s="53"/>
      <c r="AA807" s="73">
        <f t="shared" si="185"/>
        <v>0</v>
      </c>
      <c r="AB807" s="71"/>
      <c r="AC807" s="63"/>
      <c r="AD807" s="73">
        <f t="shared" si="186"/>
        <v>0</v>
      </c>
      <c r="AE807" s="74"/>
      <c r="AF807" s="75">
        <f t="shared" si="181"/>
        <v>0</v>
      </c>
    </row>
    <row r="808" spans="1:32" hidden="1" x14ac:dyDescent="0.35">
      <c r="A808" s="58" t="str">
        <f>Start!C$9</f>
        <v>Niger (the)</v>
      </c>
      <c r="B808" s="69" t="str">
        <f>VLOOKUP(A808,list!B:C,2,FALSE)</f>
        <v>NER</v>
      </c>
      <c r="C808" s="60">
        <f t="shared" si="188"/>
        <v>45809</v>
      </c>
      <c r="D808" s="69" t="str">
        <f>IF(Start!$B$27="","",Start!$B$27)</f>
        <v/>
      </c>
      <c r="E808" s="69" t="str">
        <f>IFERROR(VLOOKUP(D808,Start!B$15:C$30,2,FALSE),"")</f>
        <v/>
      </c>
      <c r="F808" s="62">
        <f t="shared" si="177"/>
        <v>0</v>
      </c>
      <c r="G808" s="61"/>
      <c r="H808" s="61"/>
      <c r="I808" s="62">
        <f t="shared" si="178"/>
        <v>0</v>
      </c>
      <c r="J808" s="63"/>
      <c r="K808" s="64">
        <f t="shared" si="182"/>
        <v>0</v>
      </c>
      <c r="L808" s="64">
        <f t="shared" si="187"/>
        <v>0</v>
      </c>
      <c r="M808" s="71"/>
      <c r="N808" s="70">
        <f>SUMIFS('Shipments data'!G:G,'Shipments data'!E:E,'Supply Planning Data'!D808,'Shipments data'!A:A,'Supply Planning Data'!A808,'Shipments data'!O:O,'Supply Planning Data'!C808,'Shipments data'!F:F,"Shipped")</f>
        <v>0</v>
      </c>
      <c r="O808" s="72">
        <f>SUMIFS('Shipments data'!G:G,'Shipments data'!E:E,'Supply Planning Data'!D808,'Shipments data'!A:A,'Supply Planning Data'!A808,'Shipments data'!O:O,'Supply Planning Data'!C808,'Shipments data'!F:F,"Planned")</f>
        <v>0</v>
      </c>
      <c r="P808" s="70">
        <f>SUMIFS('Shipments data'!G:G,'Shipments data'!E:E,'Supply Planning Data'!D808,'Shipments data'!A:A,'Supply Planning Data'!A808,'Shipments data'!F:F,"Shipped",'Shipments data'!H:H,"&lt;"&amp;'Supply Planning Data'!C823,'Shipments data'!S:S,"&lt;"&amp;'Supply Planning Data'!C823)</f>
        <v>0</v>
      </c>
      <c r="Q808" s="70">
        <f t="shared" si="189"/>
        <v>0</v>
      </c>
      <c r="R808" s="70">
        <f t="shared" si="179"/>
        <v>0</v>
      </c>
      <c r="S808" s="53"/>
      <c r="T808" s="73">
        <f t="shared" si="183"/>
        <v>0</v>
      </c>
      <c r="U808" s="71"/>
      <c r="V808" s="63"/>
      <c r="W808" s="73">
        <f t="shared" si="184"/>
        <v>0</v>
      </c>
      <c r="X808" s="74"/>
      <c r="Y808" s="73">
        <f t="shared" si="180"/>
        <v>0</v>
      </c>
      <c r="Z808" s="53"/>
      <c r="AA808" s="73">
        <f t="shared" si="185"/>
        <v>0</v>
      </c>
      <c r="AB808" s="71"/>
      <c r="AC808" s="63"/>
      <c r="AD808" s="73">
        <f t="shared" si="186"/>
        <v>0</v>
      </c>
      <c r="AE808" s="74"/>
      <c r="AF808" s="75">
        <f t="shared" si="181"/>
        <v>0</v>
      </c>
    </row>
    <row r="809" spans="1:32" hidden="1" x14ac:dyDescent="0.35">
      <c r="A809" s="58" t="str">
        <f>Start!C$9</f>
        <v>Niger (the)</v>
      </c>
      <c r="B809" s="69" t="str">
        <f>VLOOKUP(A809,list!B:C,2,FALSE)</f>
        <v>NER</v>
      </c>
      <c r="C809" s="60">
        <f t="shared" si="188"/>
        <v>45809</v>
      </c>
      <c r="D809" s="59" t="str">
        <f>IF(Start!$B$28="","",Start!$B$28)</f>
        <v/>
      </c>
      <c r="E809" s="59" t="str">
        <f>IFERROR(VLOOKUP(D809,Start!B$15:C$30,2,FALSE),"")</f>
        <v/>
      </c>
      <c r="F809" s="62">
        <f t="shared" si="177"/>
        <v>0</v>
      </c>
      <c r="G809" s="61"/>
      <c r="H809" s="61"/>
      <c r="I809" s="62">
        <f t="shared" si="178"/>
        <v>0</v>
      </c>
      <c r="J809" s="63"/>
      <c r="K809" s="64">
        <f t="shared" si="182"/>
        <v>0</v>
      </c>
      <c r="L809" s="64">
        <f t="shared" si="187"/>
        <v>0</v>
      </c>
      <c r="M809" s="71"/>
      <c r="N809" s="70">
        <f>SUMIFS('Shipments data'!G:G,'Shipments data'!E:E,'Supply Planning Data'!D809,'Shipments data'!A:A,'Supply Planning Data'!A809,'Shipments data'!O:O,'Supply Planning Data'!C809,'Shipments data'!F:F,"Shipped")</f>
        <v>0</v>
      </c>
      <c r="O809" s="72">
        <f>SUMIFS('Shipments data'!G:G,'Shipments data'!E:E,'Supply Planning Data'!D809,'Shipments data'!A:A,'Supply Planning Data'!A809,'Shipments data'!O:O,'Supply Planning Data'!C809,'Shipments data'!F:F,"Planned")</f>
        <v>0</v>
      </c>
      <c r="P809" s="70">
        <f>SUMIFS('Shipments data'!G:G,'Shipments data'!E:E,'Supply Planning Data'!D809,'Shipments data'!A:A,'Supply Planning Data'!A809,'Shipments data'!F:F,"Shipped",'Shipments data'!H:H,"&lt;"&amp;'Supply Planning Data'!C824,'Shipments data'!S:S,"&lt;"&amp;'Supply Planning Data'!C824)</f>
        <v>0</v>
      </c>
      <c r="Q809" s="70">
        <f t="shared" si="189"/>
        <v>0</v>
      </c>
      <c r="R809" s="70">
        <f t="shared" si="179"/>
        <v>0</v>
      </c>
      <c r="S809" s="53"/>
      <c r="T809" s="73">
        <f t="shared" si="183"/>
        <v>0</v>
      </c>
      <c r="U809" s="71"/>
      <c r="V809" s="63"/>
      <c r="W809" s="73">
        <f t="shared" si="184"/>
        <v>0</v>
      </c>
      <c r="X809" s="74"/>
      <c r="Y809" s="73">
        <f t="shared" si="180"/>
        <v>0</v>
      </c>
      <c r="Z809" s="53"/>
      <c r="AA809" s="73">
        <f t="shared" si="185"/>
        <v>0</v>
      </c>
      <c r="AB809" s="71"/>
      <c r="AC809" s="63"/>
      <c r="AD809" s="73">
        <f t="shared" si="186"/>
        <v>0</v>
      </c>
      <c r="AE809" s="74"/>
      <c r="AF809" s="75">
        <f t="shared" si="181"/>
        <v>0</v>
      </c>
    </row>
    <row r="810" spans="1:32" hidden="1" x14ac:dyDescent="0.35">
      <c r="A810" s="58" t="str">
        <f>Start!C$9</f>
        <v>Niger (the)</v>
      </c>
      <c r="B810" s="69" t="str">
        <f>VLOOKUP(A810,list!B:C,2,FALSE)</f>
        <v>NER</v>
      </c>
      <c r="C810" s="60">
        <f t="shared" si="188"/>
        <v>45809</v>
      </c>
      <c r="D810" s="69" t="str">
        <f>IF(Start!$B$29="","",Start!$B$29)</f>
        <v/>
      </c>
      <c r="E810" s="69" t="str">
        <f>IFERROR(VLOOKUP(D810,Start!B$15:C$30,2,FALSE),"")</f>
        <v/>
      </c>
      <c r="F810" s="62">
        <f t="shared" si="177"/>
        <v>0</v>
      </c>
      <c r="G810" s="61"/>
      <c r="H810" s="61"/>
      <c r="I810" s="62">
        <f t="shared" si="178"/>
        <v>0</v>
      </c>
      <c r="J810" s="63"/>
      <c r="K810" s="64">
        <f t="shared" si="182"/>
        <v>0</v>
      </c>
      <c r="L810" s="64">
        <f t="shared" si="187"/>
        <v>0</v>
      </c>
      <c r="M810" s="71"/>
      <c r="N810" s="70">
        <f>SUMIFS('Shipments data'!G:G,'Shipments data'!E:E,'Supply Planning Data'!D810,'Shipments data'!A:A,'Supply Planning Data'!A810,'Shipments data'!O:O,'Supply Planning Data'!C810,'Shipments data'!F:F,"Shipped")</f>
        <v>0</v>
      </c>
      <c r="O810" s="72">
        <f>SUMIFS('Shipments data'!G:G,'Shipments data'!E:E,'Supply Planning Data'!D810,'Shipments data'!A:A,'Supply Planning Data'!A810,'Shipments data'!O:O,'Supply Planning Data'!C810,'Shipments data'!F:F,"Planned")</f>
        <v>0</v>
      </c>
      <c r="P810" s="70">
        <f>SUMIFS('Shipments data'!G:G,'Shipments data'!E:E,'Supply Planning Data'!D810,'Shipments data'!A:A,'Supply Planning Data'!A810,'Shipments data'!F:F,"Shipped",'Shipments data'!H:H,"&lt;"&amp;'Supply Planning Data'!C825,'Shipments data'!S:S,"&lt;"&amp;'Supply Planning Data'!C825)</f>
        <v>0</v>
      </c>
      <c r="Q810" s="70">
        <f t="shared" si="189"/>
        <v>0</v>
      </c>
      <c r="R810" s="70">
        <f t="shared" si="179"/>
        <v>0</v>
      </c>
      <c r="S810" s="53"/>
      <c r="T810" s="73">
        <f t="shared" si="183"/>
        <v>0</v>
      </c>
      <c r="U810" s="71"/>
      <c r="V810" s="63"/>
      <c r="W810" s="73">
        <f t="shared" si="184"/>
        <v>0</v>
      </c>
      <c r="X810" s="74"/>
      <c r="Y810" s="73">
        <f t="shared" si="180"/>
        <v>0</v>
      </c>
      <c r="Z810" s="53"/>
      <c r="AA810" s="73">
        <f t="shared" si="185"/>
        <v>0</v>
      </c>
      <c r="AB810" s="71"/>
      <c r="AC810" s="63"/>
      <c r="AD810" s="73">
        <f t="shared" si="186"/>
        <v>0</v>
      </c>
      <c r="AE810" s="74"/>
      <c r="AF810" s="75">
        <f t="shared" si="181"/>
        <v>0</v>
      </c>
    </row>
    <row r="811" spans="1:32" hidden="1" x14ac:dyDescent="0.35">
      <c r="A811" s="76" t="str">
        <f>Start!C$9</f>
        <v>Niger (the)</v>
      </c>
      <c r="B811" s="77" t="str">
        <f>VLOOKUP(A811,list!B:C,2,FALSE)</f>
        <v>NER</v>
      </c>
      <c r="C811" s="60">
        <f t="shared" si="188"/>
        <v>45809</v>
      </c>
      <c r="D811" s="59" t="str">
        <f>IF(Start!$B$30="","",Start!$B$30)</f>
        <v/>
      </c>
      <c r="E811" s="59" t="str">
        <f>IFERROR(VLOOKUP(D811,Start!B$15:C$30,2,FALSE),"")</f>
        <v/>
      </c>
      <c r="F811" s="62">
        <f t="shared" si="177"/>
        <v>0</v>
      </c>
      <c r="G811" s="61"/>
      <c r="H811" s="61"/>
      <c r="I811" s="62">
        <f t="shared" si="178"/>
        <v>0</v>
      </c>
      <c r="J811" s="63"/>
      <c r="K811" s="64">
        <f t="shared" si="182"/>
        <v>0</v>
      </c>
      <c r="L811" s="64">
        <f t="shared" si="187"/>
        <v>0</v>
      </c>
      <c r="M811" s="71"/>
      <c r="N811" s="70">
        <f>SUMIFS('Shipments data'!G:G,'Shipments data'!E:E,'Supply Planning Data'!D811,'Shipments data'!A:A,'Supply Planning Data'!A811,'Shipments data'!O:O,'Supply Planning Data'!C811,'Shipments data'!F:F,"Shipped")</f>
        <v>0</v>
      </c>
      <c r="O811" s="72">
        <f>SUMIFS('Shipments data'!G:G,'Shipments data'!E:E,'Supply Planning Data'!D811,'Shipments data'!A:A,'Supply Planning Data'!A811,'Shipments data'!O:O,'Supply Planning Data'!C811,'Shipments data'!F:F,"Planned")</f>
        <v>0</v>
      </c>
      <c r="P811" s="70">
        <f>SUMIFS('Shipments data'!G:G,'Shipments data'!E:E,'Supply Planning Data'!D811,'Shipments data'!A:A,'Supply Planning Data'!A811,'Shipments data'!F:F,"Shipped",'Shipments data'!H:H,"&lt;"&amp;'Supply Planning Data'!C826,'Shipments data'!S:S,"&lt;"&amp;'Supply Planning Data'!C826)</f>
        <v>0</v>
      </c>
      <c r="Q811" s="70">
        <f t="shared" si="189"/>
        <v>0</v>
      </c>
      <c r="R811" s="70">
        <f t="shared" si="179"/>
        <v>0</v>
      </c>
      <c r="S811" s="53"/>
      <c r="T811" s="73">
        <f t="shared" si="183"/>
        <v>0</v>
      </c>
      <c r="U811" s="71"/>
      <c r="V811" s="63"/>
      <c r="W811" s="73">
        <f t="shared" si="184"/>
        <v>0</v>
      </c>
      <c r="X811" s="74"/>
      <c r="Y811" s="73">
        <f t="shared" si="180"/>
        <v>0</v>
      </c>
      <c r="Z811" s="53"/>
      <c r="AA811" s="73">
        <f t="shared" si="185"/>
        <v>0</v>
      </c>
      <c r="AB811" s="71"/>
      <c r="AC811" s="63"/>
      <c r="AD811" s="73">
        <f t="shared" si="186"/>
        <v>0</v>
      </c>
      <c r="AE811" s="74"/>
      <c r="AF811" s="75">
        <f t="shared" si="181"/>
        <v>0</v>
      </c>
    </row>
    <row r="812" spans="1:32" x14ac:dyDescent="0.35">
      <c r="A812" s="35" t="str">
        <f>Start!C$9</f>
        <v>Niger (the)</v>
      </c>
      <c r="B812" s="36" t="str">
        <f>VLOOKUP(A812,list!B:C,2,FALSE)</f>
        <v>NER</v>
      </c>
      <c r="C812" s="78">
        <f t="shared" si="188"/>
        <v>45839</v>
      </c>
      <c r="D812" s="36" t="str">
        <f>IF(Start!$B$16="","",Start!$B$16)</f>
        <v>Pfizer</v>
      </c>
      <c r="E812" s="36" t="str">
        <f>IFERROR(VLOOKUP(D812,Start!B$15:C$30,2,FALSE),"")</f>
        <v>Yes</v>
      </c>
      <c r="F812" s="39">
        <f t="shared" si="177"/>
        <v>0</v>
      </c>
      <c r="G812" s="38">
        <v>1718719.4770116266</v>
      </c>
      <c r="H812" s="38">
        <v>32776.568483500298</v>
      </c>
      <c r="I812" s="39">
        <f t="shared" si="178"/>
        <v>1751496.0454951269</v>
      </c>
      <c r="J812" s="40"/>
      <c r="K812" s="41">
        <f t="shared" si="182"/>
        <v>0</v>
      </c>
      <c r="L812" s="41">
        <f t="shared" si="187"/>
        <v>1751496.0454951269</v>
      </c>
      <c r="M812" s="38"/>
      <c r="N812" s="41">
        <f>SUMIFS('Shipments data'!G:G,'Shipments data'!E:E,'Supply Planning Data'!D812,'Shipments data'!A:A,'Supply Planning Data'!A812,'Shipments data'!O:O,'Supply Planning Data'!C812,'Shipments data'!F:F,"Shipped")</f>
        <v>0</v>
      </c>
      <c r="O812" s="42">
        <f>SUMIFS('Shipments data'!G:G,'Shipments data'!E:E,'Supply Planning Data'!D812,'Shipments data'!A:A,'Supply Planning Data'!A812,'Shipments data'!O:O,'Supply Planning Data'!C812,'Shipments data'!F:F,"Planned")</f>
        <v>0</v>
      </c>
      <c r="P812" s="41">
        <f>SUMIFS('Shipments data'!G:G,'Shipments data'!E:E,'Supply Planning Data'!D812,'Shipments data'!A:A,'Supply Planning Data'!A812,'Shipments data'!F:F,"Shipped",'Shipments data'!H:H,"&lt;"&amp;'Supply Planning Data'!C827,'Shipments data'!S:S,"&lt;"&amp;'Supply Planning Data'!C827)</f>
        <v>0</v>
      </c>
      <c r="Q812" s="41">
        <f t="shared" si="189"/>
        <v>0</v>
      </c>
      <c r="R812" s="41">
        <f t="shared" si="179"/>
        <v>0</v>
      </c>
      <c r="S812" s="66"/>
      <c r="T812" s="39">
        <f t="shared" si="183"/>
        <v>200000</v>
      </c>
      <c r="U812" s="38"/>
      <c r="V812" s="40"/>
      <c r="W812" s="39">
        <f t="shared" si="184"/>
        <v>0</v>
      </c>
      <c r="X812" s="44"/>
      <c r="Y812" s="39">
        <f t="shared" si="180"/>
        <v>200000</v>
      </c>
      <c r="Z812" s="66"/>
      <c r="AA812" s="39">
        <f t="shared" si="185"/>
        <v>200000</v>
      </c>
      <c r="AB812" s="38"/>
      <c r="AC812" s="40"/>
      <c r="AD812" s="39">
        <f t="shared" si="186"/>
        <v>0</v>
      </c>
      <c r="AE812" s="44"/>
      <c r="AF812" s="45">
        <f t="shared" si="181"/>
        <v>200000</v>
      </c>
    </row>
    <row r="813" spans="1:32" x14ac:dyDescent="0.35">
      <c r="A813" s="47" t="str">
        <f>Start!C$9</f>
        <v>Niger (the)</v>
      </c>
      <c r="B813" s="48" t="str">
        <f>VLOOKUP(A813,list!B:C,2,FALSE)</f>
        <v>NER</v>
      </c>
      <c r="C813" s="78">
        <f t="shared" si="188"/>
        <v>45839</v>
      </c>
      <c r="D813" s="36" t="str">
        <f>IF(Start!$B$17="","",Start!$B$17)</f>
        <v>Moderna</v>
      </c>
      <c r="E813" s="36" t="str">
        <f>IFERROR(VLOOKUP(D813,Start!B$15:C$30,2,FALSE),"")</f>
        <v>Yes</v>
      </c>
      <c r="F813" s="39">
        <f t="shared" si="177"/>
        <v>0</v>
      </c>
      <c r="G813" s="38">
        <v>2062463.3724139521</v>
      </c>
      <c r="H813" s="50">
        <v>32808.101520207703</v>
      </c>
      <c r="I813" s="39">
        <f t="shared" si="178"/>
        <v>2095271.4739341598</v>
      </c>
      <c r="J813" s="40"/>
      <c r="K813" s="41">
        <f t="shared" si="182"/>
        <v>0</v>
      </c>
      <c r="L813" s="41">
        <f t="shared" si="187"/>
        <v>2095271.4739341598</v>
      </c>
      <c r="M813" s="50"/>
      <c r="N813" s="51">
        <f>SUMIFS('Shipments data'!G:G,'Shipments data'!E:E,'Supply Planning Data'!D813,'Shipments data'!A:A,'Supply Planning Data'!A813,'Shipments data'!O:O,'Supply Planning Data'!C813,'Shipments data'!F:F,"Shipped")</f>
        <v>0</v>
      </c>
      <c r="O813" s="52">
        <f>SUMIFS('Shipments data'!G:G,'Shipments data'!E:E,'Supply Planning Data'!D813,'Shipments data'!A:A,'Supply Planning Data'!A813,'Shipments data'!O:O,'Supply Planning Data'!C813,'Shipments data'!F:F,"Planned")</f>
        <v>0</v>
      </c>
      <c r="P813" s="51">
        <f>SUMIFS('Shipments data'!G:G,'Shipments data'!E:E,'Supply Planning Data'!D813,'Shipments data'!A:A,'Supply Planning Data'!A813,'Shipments data'!F:F,"Shipped",'Shipments data'!H:H,"&lt;"&amp;'Supply Planning Data'!C828,'Shipments data'!S:S,"&lt;"&amp;'Supply Planning Data'!C828)</f>
        <v>0</v>
      </c>
      <c r="Q813" s="51">
        <f t="shared" si="189"/>
        <v>0</v>
      </c>
      <c r="R813" s="51">
        <f t="shared" si="179"/>
        <v>0</v>
      </c>
      <c r="S813" s="53"/>
      <c r="T813" s="54">
        <f t="shared" si="183"/>
        <v>300000</v>
      </c>
      <c r="U813" s="50"/>
      <c r="V813" s="40"/>
      <c r="W813" s="54">
        <f t="shared" si="184"/>
        <v>0</v>
      </c>
      <c r="X813" s="55"/>
      <c r="Y813" s="54">
        <f t="shared" si="180"/>
        <v>300000</v>
      </c>
      <c r="Z813" s="53"/>
      <c r="AA813" s="54">
        <f t="shared" si="185"/>
        <v>300000</v>
      </c>
      <c r="AB813" s="50"/>
      <c r="AC813" s="40"/>
      <c r="AD813" s="54">
        <f t="shared" si="186"/>
        <v>0</v>
      </c>
      <c r="AE813" s="55"/>
      <c r="AF813" s="79">
        <f t="shared" si="181"/>
        <v>300000</v>
      </c>
    </row>
    <row r="814" spans="1:32" x14ac:dyDescent="0.35">
      <c r="A814" s="47" t="str">
        <f>Start!C$9</f>
        <v>Niger (the)</v>
      </c>
      <c r="B814" s="48" t="str">
        <f>VLOOKUP(A814,list!B:C,2,FALSE)</f>
        <v>NER</v>
      </c>
      <c r="C814" s="78">
        <f t="shared" si="188"/>
        <v>45839</v>
      </c>
      <c r="D814" s="36" t="str">
        <f>IF(Start!$B$18="","",Start!$B$18)</f>
        <v>AstraZeneca</v>
      </c>
      <c r="E814" s="36" t="str">
        <f>IFERROR(VLOOKUP(D814,Start!B$15:C$30,2,FALSE),"")</f>
        <v>Yes</v>
      </c>
      <c r="F814" s="39">
        <f t="shared" si="177"/>
        <v>0</v>
      </c>
      <c r="G814" s="38">
        <v>2406207.2678162777</v>
      </c>
      <c r="H814" s="50">
        <v>32839.634556915204</v>
      </c>
      <c r="I814" s="39">
        <f t="shared" si="178"/>
        <v>2439046.9023731928</v>
      </c>
      <c r="J814" s="40"/>
      <c r="K814" s="41">
        <f t="shared" si="182"/>
        <v>0</v>
      </c>
      <c r="L814" s="41">
        <f t="shared" si="187"/>
        <v>2439046.9023731928</v>
      </c>
      <c r="M814" s="50"/>
      <c r="N814" s="51">
        <f>SUMIFS('Shipments data'!G:G,'Shipments data'!E:E,'Supply Planning Data'!D814,'Shipments data'!A:A,'Supply Planning Data'!A814,'Shipments data'!O:O,'Supply Planning Data'!C814,'Shipments data'!F:F,"Shipped")</f>
        <v>0</v>
      </c>
      <c r="O814" s="52">
        <f>SUMIFS('Shipments data'!G:G,'Shipments data'!E:E,'Supply Planning Data'!D814,'Shipments data'!A:A,'Supply Planning Data'!A814,'Shipments data'!O:O,'Supply Planning Data'!C814,'Shipments data'!F:F,"Planned")</f>
        <v>0</v>
      </c>
      <c r="P814" s="51">
        <f>SUMIFS('Shipments data'!G:G,'Shipments data'!E:E,'Supply Planning Data'!D814,'Shipments data'!A:A,'Supply Planning Data'!A814,'Shipments data'!F:F,"Shipped",'Shipments data'!H:H,"&lt;"&amp;'Supply Planning Data'!C829,'Shipments data'!S:S,"&lt;"&amp;'Supply Planning Data'!C829)</f>
        <v>631600</v>
      </c>
      <c r="Q814" s="51">
        <f t="shared" si="189"/>
        <v>0</v>
      </c>
      <c r="R814" s="51">
        <f t="shared" si="179"/>
        <v>0</v>
      </c>
      <c r="S814" s="53"/>
      <c r="T814" s="54">
        <f t="shared" si="183"/>
        <v>400000</v>
      </c>
      <c r="U814" s="50"/>
      <c r="V814" s="40"/>
      <c r="W814" s="54">
        <f t="shared" si="184"/>
        <v>0</v>
      </c>
      <c r="X814" s="55"/>
      <c r="Y814" s="54">
        <f t="shared" si="180"/>
        <v>400000</v>
      </c>
      <c r="Z814" s="53"/>
      <c r="AA814" s="54">
        <f t="shared" si="185"/>
        <v>400000</v>
      </c>
      <c r="AB814" s="50"/>
      <c r="AC814" s="40"/>
      <c r="AD814" s="54">
        <f t="shared" si="186"/>
        <v>0</v>
      </c>
      <c r="AE814" s="55"/>
      <c r="AF814" s="79">
        <f t="shared" si="181"/>
        <v>400000</v>
      </c>
    </row>
    <row r="815" spans="1:32" x14ac:dyDescent="0.35">
      <c r="A815" s="47" t="str">
        <f>Start!C$9</f>
        <v>Niger (the)</v>
      </c>
      <c r="B815" s="48" t="str">
        <f>VLOOKUP(A815,list!B:C,2,FALSE)</f>
        <v>NER</v>
      </c>
      <c r="C815" s="78">
        <f t="shared" si="188"/>
        <v>45839</v>
      </c>
      <c r="D815" s="36" t="str">
        <f>IF(Start!$B$19="","",Start!$B$19)</f>
        <v>J&amp;J</v>
      </c>
      <c r="E815" s="36" t="str">
        <f>IFERROR(VLOOKUP(D815,Start!B$15:C$30,2,FALSE),"")</f>
        <v>Yes</v>
      </c>
      <c r="F815" s="39">
        <f t="shared" ref="F815:F878" si="190">R800</f>
        <v>0</v>
      </c>
      <c r="G815" s="38">
        <v>2406207.2678162777</v>
      </c>
      <c r="H815" s="50">
        <v>32871.167593622602</v>
      </c>
      <c r="I815" s="39">
        <f t="shared" ref="I815:I878" si="191">SUM(G815:H815)</f>
        <v>2439078.4354099003</v>
      </c>
      <c r="J815" s="40"/>
      <c r="K815" s="41">
        <f t="shared" si="182"/>
        <v>0</v>
      </c>
      <c r="L815" s="41">
        <f t="shared" si="187"/>
        <v>2439078.4354099003</v>
      </c>
      <c r="M815" s="50"/>
      <c r="N815" s="51">
        <f>SUMIFS('Shipments data'!G:G,'Shipments data'!E:E,'Supply Planning Data'!D815,'Shipments data'!A:A,'Supply Planning Data'!A815,'Shipments data'!O:O,'Supply Planning Data'!C815,'Shipments data'!F:F,"Shipped")</f>
        <v>0</v>
      </c>
      <c r="O815" s="52">
        <f>SUMIFS('Shipments data'!G:G,'Shipments data'!E:E,'Supply Planning Data'!D815,'Shipments data'!A:A,'Supply Planning Data'!A815,'Shipments data'!O:O,'Supply Planning Data'!C815,'Shipments data'!F:F,"Planned")</f>
        <v>0</v>
      </c>
      <c r="P815" s="51">
        <f>SUMIFS('Shipments data'!G:G,'Shipments data'!E:E,'Supply Planning Data'!D815,'Shipments data'!A:A,'Supply Planning Data'!A815,'Shipments data'!F:F,"Shipped",'Shipments data'!H:H,"&lt;"&amp;'Supply Planning Data'!C830,'Shipments data'!S:S,"&lt;"&amp;'Supply Planning Data'!C830)</f>
        <v>302400</v>
      </c>
      <c r="Q815" s="51">
        <f t="shared" si="189"/>
        <v>0</v>
      </c>
      <c r="R815" s="51">
        <f t="shared" ref="R815:R878" si="192">IF(F815-L815+M815+N815-Q815&lt;0,0,F815-L815+M815+N815-Q815)</f>
        <v>0</v>
      </c>
      <c r="S815" s="53"/>
      <c r="T815" s="54">
        <f t="shared" si="183"/>
        <v>400000</v>
      </c>
      <c r="U815" s="50"/>
      <c r="V815" s="40"/>
      <c r="W815" s="54">
        <f t="shared" si="184"/>
        <v>0</v>
      </c>
      <c r="X815" s="55"/>
      <c r="Y815" s="54">
        <f t="shared" ref="Y815:Y878" si="193">IF($T815+$X815-$W815&lt;0,0,$T815+$X815-$W815)</f>
        <v>400000</v>
      </c>
      <c r="Z815" s="53"/>
      <c r="AA815" s="54">
        <f t="shared" si="185"/>
        <v>400000</v>
      </c>
      <c r="AB815" s="50"/>
      <c r="AC815" s="40"/>
      <c r="AD815" s="54">
        <f t="shared" si="186"/>
        <v>0</v>
      </c>
      <c r="AE815" s="55"/>
      <c r="AF815" s="79">
        <f t="shared" ref="AF815:AF878" si="194">IF($T815+$X815-$W815&lt;0,0,$T815+$X815-$W815)</f>
        <v>400000</v>
      </c>
    </row>
    <row r="816" spans="1:32" x14ac:dyDescent="0.35">
      <c r="A816" s="47" t="str">
        <f>Start!C$9</f>
        <v>Niger (the)</v>
      </c>
      <c r="B816" s="48" t="str">
        <f>VLOOKUP(A816,list!B:C,2,FALSE)</f>
        <v>NER</v>
      </c>
      <c r="C816" s="78">
        <f t="shared" si="188"/>
        <v>45839</v>
      </c>
      <c r="D816" s="36" t="str">
        <f>IF(Start!$B$20="","",Start!$B$20)</f>
        <v>Sinopharm</v>
      </c>
      <c r="E816" s="36" t="str">
        <f>IFERROR(VLOOKUP(D816,Start!B$15:C$30,2,FALSE),"")</f>
        <v>Yes</v>
      </c>
      <c r="F816" s="39">
        <f t="shared" si="190"/>
        <v>0</v>
      </c>
      <c r="G816" s="38">
        <v>2406207.2678162777</v>
      </c>
      <c r="H816" s="50">
        <v>32902.700630330102</v>
      </c>
      <c r="I816" s="39">
        <f t="shared" si="191"/>
        <v>2439109.9684466077</v>
      </c>
      <c r="J816" s="40"/>
      <c r="K816" s="41">
        <f t="shared" si="182"/>
        <v>0</v>
      </c>
      <c r="L816" s="41">
        <f t="shared" si="187"/>
        <v>2439109.9684466077</v>
      </c>
      <c r="M816" s="50"/>
      <c r="N816" s="51">
        <f>SUMIFS('Shipments data'!G:G,'Shipments data'!E:E,'Supply Planning Data'!D816,'Shipments data'!A:A,'Supply Planning Data'!A816,'Shipments data'!O:O,'Supply Planning Data'!C816,'Shipments data'!F:F,"Shipped")</f>
        <v>0</v>
      </c>
      <c r="O816" s="52">
        <f>SUMIFS('Shipments data'!G:G,'Shipments data'!E:E,'Supply Planning Data'!D816,'Shipments data'!A:A,'Supply Planning Data'!A816,'Shipments data'!O:O,'Supply Planning Data'!C816,'Shipments data'!F:F,"Planned")</f>
        <v>0</v>
      </c>
      <c r="P816" s="51">
        <f>SUMIFS('Shipments data'!G:G,'Shipments data'!E:E,'Supply Planning Data'!D816,'Shipments data'!A:A,'Supply Planning Data'!A816,'Shipments data'!F:F,"Shipped",'Shipments data'!H:H,"&lt;"&amp;'Supply Planning Data'!C831,'Shipments data'!S:S,"&lt;"&amp;'Supply Planning Data'!C831)</f>
        <v>512402</v>
      </c>
      <c r="Q816" s="51">
        <f t="shared" si="189"/>
        <v>0</v>
      </c>
      <c r="R816" s="51">
        <f t="shared" si="192"/>
        <v>0</v>
      </c>
      <c r="S816" s="53"/>
      <c r="T816" s="54">
        <f t="shared" si="183"/>
        <v>400000</v>
      </c>
      <c r="U816" s="50"/>
      <c r="V816" s="40"/>
      <c r="W816" s="54">
        <f t="shared" si="184"/>
        <v>0</v>
      </c>
      <c r="X816" s="55"/>
      <c r="Y816" s="54">
        <f t="shared" si="193"/>
        <v>400000</v>
      </c>
      <c r="Z816" s="53"/>
      <c r="AA816" s="54">
        <f t="shared" si="185"/>
        <v>400000</v>
      </c>
      <c r="AB816" s="50"/>
      <c r="AC816" s="40"/>
      <c r="AD816" s="54">
        <f t="shared" si="186"/>
        <v>0</v>
      </c>
      <c r="AE816" s="55"/>
      <c r="AF816" s="79">
        <f t="shared" si="194"/>
        <v>400000</v>
      </c>
    </row>
    <row r="817" spans="1:32" x14ac:dyDescent="0.35">
      <c r="A817" s="47" t="str">
        <f>Start!C$9</f>
        <v>Niger (the)</v>
      </c>
      <c r="B817" s="48" t="str">
        <f>VLOOKUP(A817,list!B:C,2,FALSE)</f>
        <v>NER</v>
      </c>
      <c r="C817" s="78">
        <f t="shared" si="188"/>
        <v>45839</v>
      </c>
      <c r="D817" s="36" t="str">
        <f>IF(Start!$B$21="","",Start!$B$21)</f>
        <v>Sinovac</v>
      </c>
      <c r="E817" s="36" t="str">
        <f>IFERROR(VLOOKUP(D817,Start!B$15:C$30,2,FALSE),"")</f>
        <v>Yes</v>
      </c>
      <c r="F817" s="39">
        <f t="shared" si="190"/>
        <v>0</v>
      </c>
      <c r="G817" s="38">
        <v>2406207.2678162777</v>
      </c>
      <c r="H817" s="50">
        <v>32934.233667037501</v>
      </c>
      <c r="I817" s="39">
        <f t="shared" si="191"/>
        <v>2439141.5014833151</v>
      </c>
      <c r="J817" s="40"/>
      <c r="K817" s="41">
        <f t="shared" si="182"/>
        <v>0</v>
      </c>
      <c r="L817" s="41">
        <f t="shared" si="187"/>
        <v>2439141.5014833151</v>
      </c>
      <c r="M817" s="50"/>
      <c r="N817" s="51">
        <f>SUMIFS('Shipments data'!G:G,'Shipments data'!E:E,'Supply Planning Data'!D817,'Shipments data'!A:A,'Supply Planning Data'!A817,'Shipments data'!O:O,'Supply Planning Data'!C817,'Shipments data'!F:F,"Shipped")</f>
        <v>0</v>
      </c>
      <c r="O817" s="52">
        <f>SUMIFS('Shipments data'!G:G,'Shipments data'!E:E,'Supply Planning Data'!D817,'Shipments data'!A:A,'Supply Planning Data'!A817,'Shipments data'!O:O,'Supply Planning Data'!C817,'Shipments data'!F:F,"Planned")</f>
        <v>0</v>
      </c>
      <c r="P817" s="51">
        <f>SUMIFS('Shipments data'!G:G,'Shipments data'!E:E,'Supply Planning Data'!D817,'Shipments data'!A:A,'Supply Planning Data'!A817,'Shipments data'!F:F,"Shipped",'Shipments data'!H:H,"&lt;"&amp;'Supply Planning Data'!C832,'Shipments data'!S:S,"&lt;"&amp;'Supply Planning Data'!C832)</f>
        <v>0</v>
      </c>
      <c r="Q817" s="51">
        <f t="shared" si="189"/>
        <v>0</v>
      </c>
      <c r="R817" s="51">
        <f t="shared" si="192"/>
        <v>0</v>
      </c>
      <c r="S817" s="53"/>
      <c r="T817" s="54">
        <f t="shared" si="183"/>
        <v>400000</v>
      </c>
      <c r="U817" s="50"/>
      <c r="V817" s="40"/>
      <c r="W817" s="54">
        <f t="shared" si="184"/>
        <v>0</v>
      </c>
      <c r="X817" s="55"/>
      <c r="Y817" s="54">
        <f t="shared" si="193"/>
        <v>400000</v>
      </c>
      <c r="Z817" s="53"/>
      <c r="AA817" s="54">
        <f t="shared" si="185"/>
        <v>400000</v>
      </c>
      <c r="AB817" s="50"/>
      <c r="AC817" s="40"/>
      <c r="AD817" s="54">
        <f t="shared" si="186"/>
        <v>0</v>
      </c>
      <c r="AE817" s="55"/>
      <c r="AF817" s="79">
        <f t="shared" si="194"/>
        <v>400000</v>
      </c>
    </row>
    <row r="818" spans="1:32" x14ac:dyDescent="0.35">
      <c r="A818" s="47" t="str">
        <f>Start!C$9</f>
        <v>Niger (the)</v>
      </c>
      <c r="B818" s="48" t="str">
        <f>VLOOKUP(A818,list!B:C,2,FALSE)</f>
        <v>NER</v>
      </c>
      <c r="C818" s="78">
        <f t="shared" si="188"/>
        <v>45839</v>
      </c>
      <c r="D818" s="36" t="str">
        <f>IF(Start!$B$22="","",Start!$B$22)</f>
        <v>Sputnik V</v>
      </c>
      <c r="E818" s="36" t="str">
        <f>IFERROR(VLOOKUP(D818,Start!B$15:C$30,2,FALSE),"")</f>
        <v>Yes</v>
      </c>
      <c r="F818" s="39">
        <f t="shared" si="190"/>
        <v>0</v>
      </c>
      <c r="G818" s="38">
        <v>2406207.2678162777</v>
      </c>
      <c r="H818" s="50">
        <v>32965.766703745001</v>
      </c>
      <c r="I818" s="39">
        <f t="shared" si="191"/>
        <v>2439173.0345200226</v>
      </c>
      <c r="J818" s="40"/>
      <c r="K818" s="41">
        <f t="shared" si="182"/>
        <v>0</v>
      </c>
      <c r="L818" s="41">
        <f t="shared" si="187"/>
        <v>2439173.0345200226</v>
      </c>
      <c r="M818" s="50"/>
      <c r="N818" s="51">
        <f>SUMIFS('Shipments data'!G:G,'Shipments data'!E:E,'Supply Planning Data'!D818,'Shipments data'!A:A,'Supply Planning Data'!A818,'Shipments data'!O:O,'Supply Planning Data'!C818,'Shipments data'!F:F,"Shipped")</f>
        <v>0</v>
      </c>
      <c r="O818" s="52">
        <f>SUMIFS('Shipments data'!G:G,'Shipments data'!E:E,'Supply Planning Data'!D818,'Shipments data'!A:A,'Supply Planning Data'!A818,'Shipments data'!O:O,'Supply Planning Data'!C818,'Shipments data'!F:F,"Planned")</f>
        <v>0</v>
      </c>
      <c r="P818" s="51">
        <f>SUMIFS('Shipments data'!G:G,'Shipments data'!E:E,'Supply Planning Data'!D818,'Shipments data'!A:A,'Supply Planning Data'!A818,'Shipments data'!F:F,"Shipped",'Shipments data'!H:H,"&lt;"&amp;'Supply Planning Data'!C833,'Shipments data'!S:S,"&lt;"&amp;'Supply Planning Data'!C833)</f>
        <v>0</v>
      </c>
      <c r="Q818" s="51">
        <f t="shared" si="189"/>
        <v>0</v>
      </c>
      <c r="R818" s="51">
        <f t="shared" si="192"/>
        <v>0</v>
      </c>
      <c r="S818" s="53"/>
      <c r="T818" s="54">
        <f t="shared" si="183"/>
        <v>400000</v>
      </c>
      <c r="U818" s="50"/>
      <c r="V818" s="40"/>
      <c r="W818" s="54">
        <f t="shared" si="184"/>
        <v>0</v>
      </c>
      <c r="X818" s="55"/>
      <c r="Y818" s="54">
        <f t="shared" si="193"/>
        <v>400000</v>
      </c>
      <c r="Z818" s="53"/>
      <c r="AA818" s="54">
        <f t="shared" si="185"/>
        <v>400000</v>
      </c>
      <c r="AB818" s="50"/>
      <c r="AC818" s="40"/>
      <c r="AD818" s="54">
        <f t="shared" si="186"/>
        <v>0</v>
      </c>
      <c r="AE818" s="55"/>
      <c r="AF818" s="79">
        <f t="shared" si="194"/>
        <v>400000</v>
      </c>
    </row>
    <row r="819" spans="1:32" x14ac:dyDescent="0.35">
      <c r="A819" s="47" t="str">
        <f>Start!C$9</f>
        <v>Niger (the)</v>
      </c>
      <c r="B819" s="48" t="str">
        <f>VLOOKUP(A819,list!B:C,2,FALSE)</f>
        <v>NER</v>
      </c>
      <c r="C819" s="78">
        <f t="shared" si="188"/>
        <v>45839</v>
      </c>
      <c r="D819" s="36" t="str">
        <f>IF(Start!$B$23="","",Start!$B$23)</f>
        <v>Sputnik Light</v>
      </c>
      <c r="E819" s="36" t="str">
        <f>IFERROR(VLOOKUP(D819,Start!B$15:C$30,2,FALSE),"")</f>
        <v>Yes</v>
      </c>
      <c r="F819" s="39">
        <f t="shared" si="190"/>
        <v>0</v>
      </c>
      <c r="G819" s="38">
        <v>2406207.2678162777</v>
      </c>
      <c r="H819" s="50">
        <v>32997.299740452501</v>
      </c>
      <c r="I819" s="39">
        <f t="shared" si="191"/>
        <v>2439204.56755673</v>
      </c>
      <c r="J819" s="40"/>
      <c r="K819" s="41">
        <f t="shared" si="182"/>
        <v>0</v>
      </c>
      <c r="L819" s="41">
        <f t="shared" si="187"/>
        <v>2439204.56755673</v>
      </c>
      <c r="M819" s="50"/>
      <c r="N819" s="51">
        <f>SUMIFS('Shipments data'!G:G,'Shipments data'!E:E,'Supply Planning Data'!D819,'Shipments data'!A:A,'Supply Planning Data'!A819,'Shipments data'!O:O,'Supply Planning Data'!C819,'Shipments data'!F:F,"Shipped")</f>
        <v>0</v>
      </c>
      <c r="O819" s="52">
        <f>SUMIFS('Shipments data'!G:G,'Shipments data'!E:E,'Supply Planning Data'!D819,'Shipments data'!A:A,'Supply Planning Data'!A819,'Shipments data'!O:O,'Supply Planning Data'!C819,'Shipments data'!F:F,"Planned")</f>
        <v>0</v>
      </c>
      <c r="P819" s="51">
        <f>SUMIFS('Shipments data'!G:G,'Shipments data'!E:E,'Supply Planning Data'!D819,'Shipments data'!A:A,'Supply Planning Data'!A819,'Shipments data'!F:F,"Shipped",'Shipments data'!H:H,"&lt;"&amp;'Supply Planning Data'!C834,'Shipments data'!S:S,"&lt;"&amp;'Supply Planning Data'!C834)</f>
        <v>0</v>
      </c>
      <c r="Q819" s="51">
        <f t="shared" si="189"/>
        <v>0</v>
      </c>
      <c r="R819" s="51">
        <f t="shared" si="192"/>
        <v>0</v>
      </c>
      <c r="S819" s="53"/>
      <c r="T819" s="54">
        <f t="shared" si="183"/>
        <v>400000</v>
      </c>
      <c r="U819" s="50"/>
      <c r="V819" s="40"/>
      <c r="W819" s="54">
        <f t="shared" si="184"/>
        <v>0</v>
      </c>
      <c r="X819" s="55"/>
      <c r="Y819" s="54">
        <f t="shared" si="193"/>
        <v>400000</v>
      </c>
      <c r="Z819" s="53"/>
      <c r="AA819" s="54">
        <f t="shared" si="185"/>
        <v>400000</v>
      </c>
      <c r="AB819" s="50"/>
      <c r="AC819" s="40"/>
      <c r="AD819" s="54">
        <f t="shared" si="186"/>
        <v>0</v>
      </c>
      <c r="AE819" s="55"/>
      <c r="AF819" s="79">
        <f t="shared" si="194"/>
        <v>400000</v>
      </c>
    </row>
    <row r="820" spans="1:32" hidden="1" x14ac:dyDescent="0.35">
      <c r="A820" s="47" t="str">
        <f>Start!C$9</f>
        <v>Niger (the)</v>
      </c>
      <c r="B820" s="48" t="str">
        <f>VLOOKUP(A820,list!B:C,2,FALSE)</f>
        <v>NER</v>
      </c>
      <c r="C820" s="78">
        <f t="shared" si="188"/>
        <v>45839</v>
      </c>
      <c r="D820" s="36" t="str">
        <f>IF(Start!$B$24="","",Start!$B$24)</f>
        <v/>
      </c>
      <c r="E820" s="36" t="str">
        <f>IFERROR(VLOOKUP(D820,Start!B$15:C$30,2,FALSE),"")</f>
        <v/>
      </c>
      <c r="F820" s="39">
        <f t="shared" si="190"/>
        <v>0</v>
      </c>
      <c r="G820" s="38"/>
      <c r="H820" s="50"/>
      <c r="I820" s="39">
        <f t="shared" si="191"/>
        <v>0</v>
      </c>
      <c r="J820" s="40"/>
      <c r="K820" s="41">
        <f t="shared" si="182"/>
        <v>0</v>
      </c>
      <c r="L820" s="41">
        <f t="shared" si="187"/>
        <v>0</v>
      </c>
      <c r="M820" s="50"/>
      <c r="N820" s="51">
        <f>SUMIFS('Shipments data'!G:G,'Shipments data'!E:E,'Supply Planning Data'!D820,'Shipments data'!A:A,'Supply Planning Data'!A820,'Shipments data'!O:O,'Supply Planning Data'!C820,'Shipments data'!F:F,"Shipped")</f>
        <v>0</v>
      </c>
      <c r="O820" s="52">
        <f>SUMIFS('Shipments data'!G:G,'Shipments data'!E:E,'Supply Planning Data'!D820,'Shipments data'!A:A,'Supply Planning Data'!A820,'Shipments data'!O:O,'Supply Planning Data'!C820,'Shipments data'!F:F,"Planned")</f>
        <v>0</v>
      </c>
      <c r="P820" s="51">
        <f>SUMIFS('Shipments data'!G:G,'Shipments data'!E:E,'Supply Planning Data'!D820,'Shipments data'!A:A,'Supply Planning Data'!A820,'Shipments data'!F:F,"Shipped",'Shipments data'!H:H,"&lt;"&amp;'Supply Planning Data'!C835,'Shipments data'!S:S,"&lt;"&amp;'Supply Planning Data'!C835)</f>
        <v>0</v>
      </c>
      <c r="Q820" s="51">
        <f t="shared" si="189"/>
        <v>0</v>
      </c>
      <c r="R820" s="51">
        <f t="shared" si="192"/>
        <v>0</v>
      </c>
      <c r="S820" s="53"/>
      <c r="T820" s="54">
        <f t="shared" si="183"/>
        <v>0</v>
      </c>
      <c r="U820" s="50"/>
      <c r="V820" s="40"/>
      <c r="W820" s="54">
        <f t="shared" si="184"/>
        <v>0</v>
      </c>
      <c r="X820" s="55"/>
      <c r="Y820" s="54">
        <f t="shared" si="193"/>
        <v>0</v>
      </c>
      <c r="Z820" s="53"/>
      <c r="AA820" s="54">
        <f t="shared" si="185"/>
        <v>0</v>
      </c>
      <c r="AB820" s="50"/>
      <c r="AC820" s="40"/>
      <c r="AD820" s="54">
        <f t="shared" si="186"/>
        <v>0</v>
      </c>
      <c r="AE820" s="55"/>
      <c r="AF820" s="79">
        <f t="shared" si="194"/>
        <v>0</v>
      </c>
    </row>
    <row r="821" spans="1:32" hidden="1" x14ac:dyDescent="0.35">
      <c r="A821" s="47" t="str">
        <f>Start!C$9</f>
        <v>Niger (the)</v>
      </c>
      <c r="B821" s="48" t="str">
        <f>VLOOKUP(A821,list!B:C,2,FALSE)</f>
        <v>NER</v>
      </c>
      <c r="C821" s="78">
        <f t="shared" si="188"/>
        <v>45839</v>
      </c>
      <c r="D821" s="36" t="str">
        <f>IF(Start!$B$25="","",Start!$B$25)</f>
        <v/>
      </c>
      <c r="E821" s="36" t="str">
        <f>IFERROR(VLOOKUP(D821,Start!B$15:C$30,2,FALSE),"")</f>
        <v/>
      </c>
      <c r="F821" s="39">
        <f t="shared" si="190"/>
        <v>0</v>
      </c>
      <c r="G821" s="38"/>
      <c r="H821" s="50"/>
      <c r="I821" s="39">
        <f t="shared" si="191"/>
        <v>0</v>
      </c>
      <c r="J821" s="40"/>
      <c r="K821" s="41">
        <f t="shared" si="182"/>
        <v>0</v>
      </c>
      <c r="L821" s="41">
        <f t="shared" si="187"/>
        <v>0</v>
      </c>
      <c r="M821" s="50"/>
      <c r="N821" s="51">
        <f>SUMIFS('Shipments data'!G:G,'Shipments data'!E:E,'Supply Planning Data'!D821,'Shipments data'!A:A,'Supply Planning Data'!A821,'Shipments data'!O:O,'Supply Planning Data'!C821,'Shipments data'!F:F,"Shipped")</f>
        <v>0</v>
      </c>
      <c r="O821" s="52">
        <f>SUMIFS('Shipments data'!G:G,'Shipments data'!E:E,'Supply Planning Data'!D821,'Shipments data'!A:A,'Supply Planning Data'!A821,'Shipments data'!O:O,'Supply Planning Data'!C821,'Shipments data'!F:F,"Planned")</f>
        <v>0</v>
      </c>
      <c r="P821" s="51">
        <f>SUMIFS('Shipments data'!G:G,'Shipments data'!E:E,'Supply Planning Data'!D821,'Shipments data'!A:A,'Supply Planning Data'!A821,'Shipments data'!F:F,"Shipped",'Shipments data'!H:H,"&lt;"&amp;'Supply Planning Data'!C836,'Shipments data'!S:S,"&lt;"&amp;'Supply Planning Data'!C836)</f>
        <v>0</v>
      </c>
      <c r="Q821" s="51">
        <f t="shared" si="189"/>
        <v>0</v>
      </c>
      <c r="R821" s="51">
        <f t="shared" si="192"/>
        <v>0</v>
      </c>
      <c r="S821" s="53"/>
      <c r="T821" s="54">
        <f t="shared" si="183"/>
        <v>0</v>
      </c>
      <c r="U821" s="50"/>
      <c r="V821" s="40"/>
      <c r="W821" s="54">
        <f t="shared" si="184"/>
        <v>0</v>
      </c>
      <c r="X821" s="55"/>
      <c r="Y821" s="54">
        <f t="shared" si="193"/>
        <v>0</v>
      </c>
      <c r="Z821" s="53"/>
      <c r="AA821" s="54">
        <f t="shared" si="185"/>
        <v>0</v>
      </c>
      <c r="AB821" s="50"/>
      <c r="AC821" s="40"/>
      <c r="AD821" s="54">
        <f t="shared" si="186"/>
        <v>0</v>
      </c>
      <c r="AE821" s="55"/>
      <c r="AF821" s="79">
        <f t="shared" si="194"/>
        <v>0</v>
      </c>
    </row>
    <row r="822" spans="1:32" hidden="1" x14ac:dyDescent="0.35">
      <c r="A822" s="47" t="str">
        <f>Start!C$9</f>
        <v>Niger (the)</v>
      </c>
      <c r="B822" s="48" t="str">
        <f>VLOOKUP(A822,list!B:C,2,FALSE)</f>
        <v>NER</v>
      </c>
      <c r="C822" s="78">
        <f t="shared" si="188"/>
        <v>45839</v>
      </c>
      <c r="D822" s="36" t="str">
        <f>IF(Start!$B$26="","",Start!$B$26)</f>
        <v/>
      </c>
      <c r="E822" s="36" t="str">
        <f>IFERROR(VLOOKUP(D822,Start!B$15:C$30,2,FALSE),"")</f>
        <v/>
      </c>
      <c r="F822" s="39">
        <f t="shared" si="190"/>
        <v>0</v>
      </c>
      <c r="G822" s="38"/>
      <c r="H822" s="50"/>
      <c r="I822" s="39">
        <f t="shared" si="191"/>
        <v>0</v>
      </c>
      <c r="J822" s="40"/>
      <c r="K822" s="41">
        <f t="shared" si="182"/>
        <v>0</v>
      </c>
      <c r="L822" s="41">
        <f t="shared" si="187"/>
        <v>0</v>
      </c>
      <c r="M822" s="50"/>
      <c r="N822" s="51">
        <f>SUMIFS('Shipments data'!G:G,'Shipments data'!E:E,'Supply Planning Data'!D822,'Shipments data'!A:A,'Supply Planning Data'!A822,'Shipments data'!O:O,'Supply Planning Data'!C822,'Shipments data'!F:F,"Shipped")</f>
        <v>0</v>
      </c>
      <c r="O822" s="52">
        <f>SUMIFS('Shipments data'!G:G,'Shipments data'!E:E,'Supply Planning Data'!D822,'Shipments data'!A:A,'Supply Planning Data'!A822,'Shipments data'!O:O,'Supply Planning Data'!C822,'Shipments data'!F:F,"Planned")</f>
        <v>0</v>
      </c>
      <c r="P822" s="51">
        <f>SUMIFS('Shipments data'!G:G,'Shipments data'!E:E,'Supply Planning Data'!D822,'Shipments data'!A:A,'Supply Planning Data'!A822,'Shipments data'!F:F,"Shipped",'Shipments data'!H:H,"&lt;"&amp;'Supply Planning Data'!C837,'Shipments data'!S:S,"&lt;"&amp;'Supply Planning Data'!C837)</f>
        <v>0</v>
      </c>
      <c r="Q822" s="51">
        <f t="shared" si="189"/>
        <v>0</v>
      </c>
      <c r="R822" s="51">
        <f t="shared" si="192"/>
        <v>0</v>
      </c>
      <c r="S822" s="53"/>
      <c r="T822" s="54">
        <f t="shared" si="183"/>
        <v>0</v>
      </c>
      <c r="U822" s="50"/>
      <c r="V822" s="40"/>
      <c r="W822" s="54">
        <f t="shared" si="184"/>
        <v>0</v>
      </c>
      <c r="X822" s="55"/>
      <c r="Y822" s="54">
        <f t="shared" si="193"/>
        <v>0</v>
      </c>
      <c r="Z822" s="53"/>
      <c r="AA822" s="54">
        <f t="shared" si="185"/>
        <v>0</v>
      </c>
      <c r="AB822" s="50"/>
      <c r="AC822" s="40"/>
      <c r="AD822" s="54">
        <f t="shared" si="186"/>
        <v>0</v>
      </c>
      <c r="AE822" s="55"/>
      <c r="AF822" s="79">
        <f t="shared" si="194"/>
        <v>0</v>
      </c>
    </row>
    <row r="823" spans="1:32" hidden="1" x14ac:dyDescent="0.35">
      <c r="A823" s="47" t="str">
        <f>Start!C$9</f>
        <v>Niger (the)</v>
      </c>
      <c r="B823" s="48" t="str">
        <f>VLOOKUP(A823,list!B:C,2,FALSE)</f>
        <v>NER</v>
      </c>
      <c r="C823" s="78">
        <f t="shared" si="188"/>
        <v>45839</v>
      </c>
      <c r="D823" s="36" t="str">
        <f>IF(Start!$B$27="","",Start!$B$27)</f>
        <v/>
      </c>
      <c r="E823" s="36" t="str">
        <f>IFERROR(VLOOKUP(D823,Start!B$15:C$30,2,FALSE),"")</f>
        <v/>
      </c>
      <c r="F823" s="39">
        <f t="shared" si="190"/>
        <v>0</v>
      </c>
      <c r="G823" s="38"/>
      <c r="H823" s="50"/>
      <c r="I823" s="39">
        <f t="shared" si="191"/>
        <v>0</v>
      </c>
      <c r="J823" s="40"/>
      <c r="K823" s="41">
        <f t="shared" si="182"/>
        <v>0</v>
      </c>
      <c r="L823" s="41">
        <f t="shared" si="187"/>
        <v>0</v>
      </c>
      <c r="M823" s="50"/>
      <c r="N823" s="51">
        <f>SUMIFS('Shipments data'!G:G,'Shipments data'!E:E,'Supply Planning Data'!D823,'Shipments data'!A:A,'Supply Planning Data'!A823,'Shipments data'!O:O,'Supply Planning Data'!C823,'Shipments data'!F:F,"Shipped")</f>
        <v>0</v>
      </c>
      <c r="O823" s="52">
        <f>SUMIFS('Shipments data'!G:G,'Shipments data'!E:E,'Supply Planning Data'!D823,'Shipments data'!A:A,'Supply Planning Data'!A823,'Shipments data'!O:O,'Supply Planning Data'!C823,'Shipments data'!F:F,"Planned")</f>
        <v>0</v>
      </c>
      <c r="P823" s="51">
        <f>SUMIFS('Shipments data'!G:G,'Shipments data'!E:E,'Supply Planning Data'!D823,'Shipments data'!A:A,'Supply Planning Data'!A823,'Shipments data'!F:F,"Shipped",'Shipments data'!H:H,"&lt;"&amp;'Supply Planning Data'!C838,'Shipments data'!S:S,"&lt;"&amp;'Supply Planning Data'!C838)</f>
        <v>0</v>
      </c>
      <c r="Q823" s="51">
        <f t="shared" si="189"/>
        <v>0</v>
      </c>
      <c r="R823" s="51">
        <f t="shared" si="192"/>
        <v>0</v>
      </c>
      <c r="S823" s="53"/>
      <c r="T823" s="54">
        <f t="shared" si="183"/>
        <v>0</v>
      </c>
      <c r="U823" s="50"/>
      <c r="V823" s="40"/>
      <c r="W823" s="54">
        <f t="shared" si="184"/>
        <v>0</v>
      </c>
      <c r="X823" s="55"/>
      <c r="Y823" s="54">
        <f t="shared" si="193"/>
        <v>0</v>
      </c>
      <c r="Z823" s="53"/>
      <c r="AA823" s="54">
        <f t="shared" si="185"/>
        <v>0</v>
      </c>
      <c r="AB823" s="50"/>
      <c r="AC823" s="40"/>
      <c r="AD823" s="54">
        <f t="shared" si="186"/>
        <v>0</v>
      </c>
      <c r="AE823" s="55"/>
      <c r="AF823" s="79">
        <f t="shared" si="194"/>
        <v>0</v>
      </c>
    </row>
    <row r="824" spans="1:32" hidden="1" x14ac:dyDescent="0.35">
      <c r="A824" s="47" t="str">
        <f>Start!C$9</f>
        <v>Niger (the)</v>
      </c>
      <c r="B824" s="48" t="str">
        <f>VLOOKUP(A824,list!B:C,2,FALSE)</f>
        <v>NER</v>
      </c>
      <c r="C824" s="78">
        <f t="shared" si="188"/>
        <v>45839</v>
      </c>
      <c r="D824" s="36" t="str">
        <f>IF(Start!$B$28="","",Start!$B$28)</f>
        <v/>
      </c>
      <c r="E824" s="36" t="str">
        <f>IFERROR(VLOOKUP(D824,Start!B$15:C$30,2,FALSE),"")</f>
        <v/>
      </c>
      <c r="F824" s="39">
        <f t="shared" si="190"/>
        <v>0</v>
      </c>
      <c r="G824" s="38"/>
      <c r="H824" s="50"/>
      <c r="I824" s="39">
        <f t="shared" si="191"/>
        <v>0</v>
      </c>
      <c r="J824" s="40"/>
      <c r="K824" s="41">
        <f t="shared" si="182"/>
        <v>0</v>
      </c>
      <c r="L824" s="41">
        <f t="shared" si="187"/>
        <v>0</v>
      </c>
      <c r="M824" s="50"/>
      <c r="N824" s="51">
        <f>SUMIFS('Shipments data'!G:G,'Shipments data'!E:E,'Supply Planning Data'!D824,'Shipments data'!A:A,'Supply Planning Data'!A824,'Shipments data'!O:O,'Supply Planning Data'!C824,'Shipments data'!F:F,"Shipped")</f>
        <v>0</v>
      </c>
      <c r="O824" s="52">
        <f>SUMIFS('Shipments data'!G:G,'Shipments data'!E:E,'Supply Planning Data'!D824,'Shipments data'!A:A,'Supply Planning Data'!A824,'Shipments data'!O:O,'Supply Planning Data'!C824,'Shipments data'!F:F,"Planned")</f>
        <v>0</v>
      </c>
      <c r="P824" s="51">
        <f>SUMIFS('Shipments data'!G:G,'Shipments data'!E:E,'Supply Planning Data'!D824,'Shipments data'!A:A,'Supply Planning Data'!A824,'Shipments data'!F:F,"Shipped",'Shipments data'!H:H,"&lt;"&amp;'Supply Planning Data'!C839,'Shipments data'!S:S,"&lt;"&amp;'Supply Planning Data'!C839)</f>
        <v>0</v>
      </c>
      <c r="Q824" s="51">
        <f t="shared" si="189"/>
        <v>0</v>
      </c>
      <c r="R824" s="51">
        <f t="shared" si="192"/>
        <v>0</v>
      </c>
      <c r="S824" s="53"/>
      <c r="T824" s="54">
        <f t="shared" si="183"/>
        <v>0</v>
      </c>
      <c r="U824" s="50"/>
      <c r="V824" s="40"/>
      <c r="W824" s="54">
        <f t="shared" si="184"/>
        <v>0</v>
      </c>
      <c r="X824" s="55"/>
      <c r="Y824" s="54">
        <f t="shared" si="193"/>
        <v>0</v>
      </c>
      <c r="Z824" s="53"/>
      <c r="AA824" s="54">
        <f t="shared" si="185"/>
        <v>0</v>
      </c>
      <c r="AB824" s="50"/>
      <c r="AC824" s="40"/>
      <c r="AD824" s="54">
        <f t="shared" si="186"/>
        <v>0</v>
      </c>
      <c r="AE824" s="55"/>
      <c r="AF824" s="79">
        <f t="shared" si="194"/>
        <v>0</v>
      </c>
    </row>
    <row r="825" spans="1:32" hidden="1" x14ac:dyDescent="0.35">
      <c r="A825" s="47" t="str">
        <f>Start!C$9</f>
        <v>Niger (the)</v>
      </c>
      <c r="B825" s="48" t="str">
        <f>VLOOKUP(A825,list!B:C,2,FALSE)</f>
        <v>NER</v>
      </c>
      <c r="C825" s="78">
        <f t="shared" si="188"/>
        <v>45839</v>
      </c>
      <c r="D825" s="36" t="str">
        <f>IF(Start!$B$29="","",Start!$B$29)</f>
        <v/>
      </c>
      <c r="E825" s="36" t="str">
        <f>IFERROR(VLOOKUP(D825,Start!B$15:C$30,2,FALSE),"")</f>
        <v/>
      </c>
      <c r="F825" s="39">
        <f t="shared" si="190"/>
        <v>0</v>
      </c>
      <c r="G825" s="38"/>
      <c r="H825" s="50"/>
      <c r="I825" s="39">
        <f t="shared" si="191"/>
        <v>0</v>
      </c>
      <c r="J825" s="40"/>
      <c r="K825" s="41">
        <f t="shared" si="182"/>
        <v>0</v>
      </c>
      <c r="L825" s="41">
        <f t="shared" si="187"/>
        <v>0</v>
      </c>
      <c r="M825" s="50"/>
      <c r="N825" s="51">
        <f>SUMIFS('Shipments data'!G:G,'Shipments data'!E:E,'Supply Planning Data'!D825,'Shipments data'!A:A,'Supply Planning Data'!A825,'Shipments data'!O:O,'Supply Planning Data'!C825,'Shipments data'!F:F,"Shipped")</f>
        <v>0</v>
      </c>
      <c r="O825" s="52">
        <f>SUMIFS('Shipments data'!G:G,'Shipments data'!E:E,'Supply Planning Data'!D825,'Shipments data'!A:A,'Supply Planning Data'!A825,'Shipments data'!O:O,'Supply Planning Data'!C825,'Shipments data'!F:F,"Planned")</f>
        <v>0</v>
      </c>
      <c r="P825" s="51">
        <f>SUMIFS('Shipments data'!G:G,'Shipments data'!E:E,'Supply Planning Data'!D825,'Shipments data'!A:A,'Supply Planning Data'!A825,'Shipments data'!F:F,"Shipped",'Shipments data'!H:H,"&lt;"&amp;'Supply Planning Data'!C840,'Shipments data'!S:S,"&lt;"&amp;'Supply Planning Data'!C840)</f>
        <v>0</v>
      </c>
      <c r="Q825" s="51">
        <f t="shared" si="189"/>
        <v>0</v>
      </c>
      <c r="R825" s="51">
        <f t="shared" si="192"/>
        <v>0</v>
      </c>
      <c r="S825" s="53"/>
      <c r="T825" s="54">
        <f t="shared" si="183"/>
        <v>0</v>
      </c>
      <c r="U825" s="50"/>
      <c r="V825" s="40"/>
      <c r="W825" s="54">
        <f t="shared" si="184"/>
        <v>0</v>
      </c>
      <c r="X825" s="55"/>
      <c r="Y825" s="54">
        <f t="shared" si="193"/>
        <v>0</v>
      </c>
      <c r="Z825" s="53"/>
      <c r="AA825" s="54">
        <f t="shared" si="185"/>
        <v>0</v>
      </c>
      <c r="AB825" s="50"/>
      <c r="AC825" s="40"/>
      <c r="AD825" s="54">
        <f t="shared" si="186"/>
        <v>0</v>
      </c>
      <c r="AE825" s="55"/>
      <c r="AF825" s="79">
        <f t="shared" si="194"/>
        <v>0</v>
      </c>
    </row>
    <row r="826" spans="1:32" hidden="1" x14ac:dyDescent="0.35">
      <c r="A826" s="47" t="str">
        <f>Start!C$9</f>
        <v>Niger (the)</v>
      </c>
      <c r="B826" s="56" t="str">
        <f>VLOOKUP(A826,list!B:C,2,FALSE)</f>
        <v>NER</v>
      </c>
      <c r="C826" s="78">
        <f t="shared" si="188"/>
        <v>45839</v>
      </c>
      <c r="D826" s="36" t="str">
        <f>IF(Start!$B$30="","",Start!$B$30)</f>
        <v/>
      </c>
      <c r="E826" s="36" t="str">
        <f>IFERROR(VLOOKUP(D826,Start!B$15:C$30,2,FALSE),"")</f>
        <v/>
      </c>
      <c r="F826" s="39">
        <f t="shared" si="190"/>
        <v>0</v>
      </c>
      <c r="G826" s="38"/>
      <c r="H826" s="50"/>
      <c r="I826" s="39">
        <f t="shared" si="191"/>
        <v>0</v>
      </c>
      <c r="J826" s="40"/>
      <c r="K826" s="41">
        <f t="shared" si="182"/>
        <v>0</v>
      </c>
      <c r="L826" s="41">
        <f t="shared" si="187"/>
        <v>0</v>
      </c>
      <c r="M826" s="50"/>
      <c r="N826" s="51">
        <f>SUMIFS('Shipments data'!G:G,'Shipments data'!E:E,'Supply Planning Data'!D826,'Shipments data'!A:A,'Supply Planning Data'!A826,'Shipments data'!O:O,'Supply Planning Data'!C826,'Shipments data'!F:F,"Shipped")</f>
        <v>0</v>
      </c>
      <c r="O826" s="52">
        <f>SUMIFS('Shipments data'!G:G,'Shipments data'!E:E,'Supply Planning Data'!D826,'Shipments data'!A:A,'Supply Planning Data'!A826,'Shipments data'!O:O,'Supply Planning Data'!C826,'Shipments data'!F:F,"Planned")</f>
        <v>0</v>
      </c>
      <c r="P826" s="51">
        <f>SUMIFS('Shipments data'!G:G,'Shipments data'!E:E,'Supply Planning Data'!D826,'Shipments data'!A:A,'Supply Planning Data'!A826,'Shipments data'!F:F,"Shipped",'Shipments data'!H:H,"&lt;"&amp;'Supply Planning Data'!C841,'Shipments data'!S:S,"&lt;"&amp;'Supply Planning Data'!C841)</f>
        <v>0</v>
      </c>
      <c r="Q826" s="51">
        <f t="shared" si="189"/>
        <v>0</v>
      </c>
      <c r="R826" s="51">
        <f t="shared" si="192"/>
        <v>0</v>
      </c>
      <c r="S826" s="53"/>
      <c r="T826" s="54">
        <f t="shared" si="183"/>
        <v>0</v>
      </c>
      <c r="U826" s="50"/>
      <c r="V826" s="40"/>
      <c r="W826" s="54">
        <f t="shared" si="184"/>
        <v>0</v>
      </c>
      <c r="X826" s="55"/>
      <c r="Y826" s="54">
        <f t="shared" si="193"/>
        <v>0</v>
      </c>
      <c r="Z826" s="53"/>
      <c r="AA826" s="54">
        <f t="shared" si="185"/>
        <v>0</v>
      </c>
      <c r="AB826" s="50"/>
      <c r="AC826" s="40"/>
      <c r="AD826" s="54">
        <f t="shared" si="186"/>
        <v>0</v>
      </c>
      <c r="AE826" s="55"/>
      <c r="AF826" s="79">
        <f t="shared" si="194"/>
        <v>0</v>
      </c>
    </row>
    <row r="827" spans="1:32" x14ac:dyDescent="0.35">
      <c r="A827" s="58" t="str">
        <f>Start!C$9</f>
        <v>Niger (the)</v>
      </c>
      <c r="B827" s="59" t="str">
        <f>VLOOKUP(A827,list!B:C,2,FALSE)</f>
        <v>NER</v>
      </c>
      <c r="C827" s="60">
        <f t="shared" si="188"/>
        <v>45870</v>
      </c>
      <c r="D827" s="59" t="str">
        <f>IF(Start!$B$16="","",Start!$B$16)</f>
        <v>Pfizer</v>
      </c>
      <c r="E827" s="59" t="str">
        <f>IFERROR(VLOOKUP(D827,Start!B$15:C$30,2,FALSE),"")</f>
        <v>Yes</v>
      </c>
      <c r="F827" s="62">
        <f t="shared" si="190"/>
        <v>0</v>
      </c>
      <c r="G827" s="61">
        <v>1890591.4247127895</v>
      </c>
      <c r="H827" s="61">
        <v>33249.564034112103</v>
      </c>
      <c r="I827" s="62">
        <f t="shared" si="191"/>
        <v>1923840.9887469015</v>
      </c>
      <c r="J827" s="63"/>
      <c r="K827" s="64">
        <f t="shared" si="182"/>
        <v>0</v>
      </c>
      <c r="L827" s="64">
        <f t="shared" si="187"/>
        <v>1923840.9887469015</v>
      </c>
      <c r="M827" s="61"/>
      <c r="N827" s="64">
        <f>SUMIFS('Shipments data'!G:G,'Shipments data'!E:E,'Supply Planning Data'!D827,'Shipments data'!A:A,'Supply Planning Data'!A827,'Shipments data'!O:O,'Supply Planning Data'!C827,'Shipments data'!F:F,"Shipped")</f>
        <v>0</v>
      </c>
      <c r="O827" s="65">
        <f>SUMIFS('Shipments data'!G:G,'Shipments data'!E:E,'Supply Planning Data'!D827,'Shipments data'!A:A,'Supply Planning Data'!A827,'Shipments data'!O:O,'Supply Planning Data'!C827,'Shipments data'!F:F,"Planned")</f>
        <v>0</v>
      </c>
      <c r="P827" s="64">
        <f>SUMIFS('Shipments data'!G:G,'Shipments data'!E:E,'Supply Planning Data'!D827,'Shipments data'!A:A,'Supply Planning Data'!A827,'Shipments data'!F:F,"Shipped",'Shipments data'!H:H,"&lt;"&amp;'Supply Planning Data'!C842,'Shipments data'!S:S,"&lt;"&amp;'Supply Planning Data'!C842)</f>
        <v>0</v>
      </c>
      <c r="Q827" s="64">
        <f t="shared" si="189"/>
        <v>0</v>
      </c>
      <c r="R827" s="64">
        <f t="shared" si="192"/>
        <v>0</v>
      </c>
      <c r="S827" s="66"/>
      <c r="T827" s="62">
        <f t="shared" si="183"/>
        <v>200000</v>
      </c>
      <c r="U827" s="61"/>
      <c r="V827" s="63"/>
      <c r="W827" s="62">
        <f t="shared" si="184"/>
        <v>0</v>
      </c>
      <c r="X827" s="67"/>
      <c r="Y827" s="62">
        <f t="shared" si="193"/>
        <v>200000</v>
      </c>
      <c r="Z827" s="66"/>
      <c r="AA827" s="62">
        <f t="shared" si="185"/>
        <v>200000</v>
      </c>
      <c r="AB827" s="61"/>
      <c r="AC827" s="63"/>
      <c r="AD827" s="62">
        <f t="shared" si="186"/>
        <v>0</v>
      </c>
      <c r="AE827" s="67"/>
      <c r="AF827" s="68">
        <f t="shared" si="194"/>
        <v>200000</v>
      </c>
    </row>
    <row r="828" spans="1:32" x14ac:dyDescent="0.35">
      <c r="A828" s="58" t="str">
        <f>Start!C$9</f>
        <v>Niger (the)</v>
      </c>
      <c r="B828" s="69" t="str">
        <f>VLOOKUP(A828,list!B:C,2,FALSE)</f>
        <v>NER</v>
      </c>
      <c r="C828" s="60">
        <f t="shared" si="188"/>
        <v>45870</v>
      </c>
      <c r="D828" s="69" t="str">
        <f>IF(Start!$B$17="","",Start!$B$17)</f>
        <v>Moderna</v>
      </c>
      <c r="E828" s="69" t="str">
        <f>IFERROR(VLOOKUP(D828,Start!B$15:C$30,2,FALSE),"")</f>
        <v>Yes</v>
      </c>
      <c r="F828" s="62">
        <f t="shared" si="190"/>
        <v>0</v>
      </c>
      <c r="G828" s="61">
        <v>2268709.7096553477</v>
      </c>
      <c r="H828" s="61">
        <v>33281.097070819502</v>
      </c>
      <c r="I828" s="62">
        <f t="shared" si="191"/>
        <v>2301990.8067261674</v>
      </c>
      <c r="J828" s="63"/>
      <c r="K828" s="64">
        <f t="shared" si="182"/>
        <v>0</v>
      </c>
      <c r="L828" s="64">
        <f t="shared" si="187"/>
        <v>2301990.8067261674</v>
      </c>
      <c r="M828" s="71"/>
      <c r="N828" s="70">
        <f>SUMIFS('Shipments data'!G:G,'Shipments data'!E:E,'Supply Planning Data'!D828,'Shipments data'!A:A,'Supply Planning Data'!A828,'Shipments data'!O:O,'Supply Planning Data'!C828,'Shipments data'!F:F,"Shipped")</f>
        <v>0</v>
      </c>
      <c r="O828" s="72">
        <f>SUMIFS('Shipments data'!G:G,'Shipments data'!E:E,'Supply Planning Data'!D828,'Shipments data'!A:A,'Supply Planning Data'!A828,'Shipments data'!O:O,'Supply Planning Data'!C828,'Shipments data'!F:F,"Planned")</f>
        <v>0</v>
      </c>
      <c r="P828" s="70">
        <f>SUMIFS('Shipments data'!G:G,'Shipments data'!E:E,'Supply Planning Data'!D828,'Shipments data'!A:A,'Supply Planning Data'!A828,'Shipments data'!F:F,"Shipped",'Shipments data'!H:H,"&lt;"&amp;'Supply Planning Data'!C843,'Shipments data'!S:S,"&lt;"&amp;'Supply Planning Data'!C843)</f>
        <v>0</v>
      </c>
      <c r="Q828" s="70">
        <f t="shared" si="189"/>
        <v>0</v>
      </c>
      <c r="R828" s="70">
        <f t="shared" si="192"/>
        <v>0</v>
      </c>
      <c r="S828" s="53"/>
      <c r="T828" s="73">
        <f t="shared" si="183"/>
        <v>300000</v>
      </c>
      <c r="U828" s="71"/>
      <c r="V828" s="63"/>
      <c r="W828" s="73">
        <f t="shared" si="184"/>
        <v>0</v>
      </c>
      <c r="X828" s="74"/>
      <c r="Y828" s="73">
        <f t="shared" si="193"/>
        <v>300000</v>
      </c>
      <c r="Z828" s="53"/>
      <c r="AA828" s="73">
        <f t="shared" si="185"/>
        <v>300000</v>
      </c>
      <c r="AB828" s="71"/>
      <c r="AC828" s="63"/>
      <c r="AD828" s="73">
        <f t="shared" si="186"/>
        <v>0</v>
      </c>
      <c r="AE828" s="74"/>
      <c r="AF828" s="75">
        <f t="shared" si="194"/>
        <v>300000</v>
      </c>
    </row>
    <row r="829" spans="1:32" x14ac:dyDescent="0.35">
      <c r="A829" s="58" t="str">
        <f>Start!C$9</f>
        <v>Niger (the)</v>
      </c>
      <c r="B829" s="69" t="str">
        <f>VLOOKUP(A829,list!B:C,2,FALSE)</f>
        <v>NER</v>
      </c>
      <c r="C829" s="60">
        <f t="shared" si="188"/>
        <v>45870</v>
      </c>
      <c r="D829" s="59" t="str">
        <f>IF(Start!$B$18="","",Start!$B$18)</f>
        <v>AstraZeneca</v>
      </c>
      <c r="E829" s="59" t="str">
        <f>IFERROR(VLOOKUP(D829,Start!B$15:C$30,2,FALSE),"")</f>
        <v>Yes</v>
      </c>
      <c r="F829" s="62">
        <f t="shared" si="190"/>
        <v>0</v>
      </c>
      <c r="G829" s="61">
        <v>2646827.9945979058</v>
      </c>
      <c r="H829" s="61">
        <v>33312.630107527002</v>
      </c>
      <c r="I829" s="62">
        <f t="shared" si="191"/>
        <v>2680140.6247054329</v>
      </c>
      <c r="J829" s="63"/>
      <c r="K829" s="64">
        <f t="shared" si="182"/>
        <v>0</v>
      </c>
      <c r="L829" s="64">
        <f t="shared" si="187"/>
        <v>2680140.6247054329</v>
      </c>
      <c r="M829" s="71"/>
      <c r="N829" s="70">
        <f>SUMIFS('Shipments data'!G:G,'Shipments data'!E:E,'Supply Planning Data'!D829,'Shipments data'!A:A,'Supply Planning Data'!A829,'Shipments data'!O:O,'Supply Planning Data'!C829,'Shipments data'!F:F,"Shipped")</f>
        <v>0</v>
      </c>
      <c r="O829" s="72">
        <f>SUMIFS('Shipments data'!G:G,'Shipments data'!E:E,'Supply Planning Data'!D829,'Shipments data'!A:A,'Supply Planning Data'!A829,'Shipments data'!O:O,'Supply Planning Data'!C829,'Shipments data'!F:F,"Planned")</f>
        <v>0</v>
      </c>
      <c r="P829" s="70">
        <f>SUMIFS('Shipments data'!G:G,'Shipments data'!E:E,'Supply Planning Data'!D829,'Shipments data'!A:A,'Supply Planning Data'!A829,'Shipments data'!F:F,"Shipped",'Shipments data'!H:H,"&lt;"&amp;'Supply Planning Data'!C844,'Shipments data'!S:S,"&lt;"&amp;'Supply Planning Data'!C844)</f>
        <v>631600</v>
      </c>
      <c r="Q829" s="70">
        <f t="shared" si="189"/>
        <v>0</v>
      </c>
      <c r="R829" s="70">
        <f t="shared" si="192"/>
        <v>0</v>
      </c>
      <c r="S829" s="53"/>
      <c r="T829" s="73">
        <f t="shared" si="183"/>
        <v>400000</v>
      </c>
      <c r="U829" s="71"/>
      <c r="V829" s="63"/>
      <c r="W829" s="73">
        <f t="shared" si="184"/>
        <v>0</v>
      </c>
      <c r="X829" s="74"/>
      <c r="Y829" s="73">
        <f t="shared" si="193"/>
        <v>400000</v>
      </c>
      <c r="Z829" s="53"/>
      <c r="AA829" s="73">
        <f t="shared" si="185"/>
        <v>400000</v>
      </c>
      <c r="AB829" s="71"/>
      <c r="AC829" s="63"/>
      <c r="AD829" s="73">
        <f t="shared" si="186"/>
        <v>0</v>
      </c>
      <c r="AE829" s="74"/>
      <c r="AF829" s="75">
        <f t="shared" si="194"/>
        <v>400000</v>
      </c>
    </row>
    <row r="830" spans="1:32" x14ac:dyDescent="0.35">
      <c r="A830" s="58" t="str">
        <f>Start!C$9</f>
        <v>Niger (the)</v>
      </c>
      <c r="B830" s="69" t="str">
        <f>VLOOKUP(A830,list!B:C,2,FALSE)</f>
        <v>NER</v>
      </c>
      <c r="C830" s="60">
        <f t="shared" si="188"/>
        <v>45870</v>
      </c>
      <c r="D830" s="69" t="str">
        <f>IF(Start!$B$19="","",Start!$B$19)</f>
        <v>J&amp;J</v>
      </c>
      <c r="E830" s="69" t="str">
        <f>IFERROR(VLOOKUP(D830,Start!B$15:C$30,2,FALSE),"")</f>
        <v>Yes</v>
      </c>
      <c r="F830" s="62">
        <f t="shared" si="190"/>
        <v>0</v>
      </c>
      <c r="G830" s="61">
        <v>2646827.9945979058</v>
      </c>
      <c r="H830" s="61">
        <v>33344.163144234401</v>
      </c>
      <c r="I830" s="62">
        <f t="shared" si="191"/>
        <v>2680172.1577421403</v>
      </c>
      <c r="J830" s="63"/>
      <c r="K830" s="64">
        <f t="shared" si="182"/>
        <v>0</v>
      </c>
      <c r="L830" s="64">
        <f t="shared" si="187"/>
        <v>2680172.1577421403</v>
      </c>
      <c r="M830" s="71"/>
      <c r="N830" s="70">
        <f>SUMIFS('Shipments data'!G:G,'Shipments data'!E:E,'Supply Planning Data'!D830,'Shipments data'!A:A,'Supply Planning Data'!A830,'Shipments data'!O:O,'Supply Planning Data'!C830,'Shipments data'!F:F,"Shipped")</f>
        <v>0</v>
      </c>
      <c r="O830" s="72">
        <f>SUMIFS('Shipments data'!G:G,'Shipments data'!E:E,'Supply Planning Data'!D830,'Shipments data'!A:A,'Supply Planning Data'!A830,'Shipments data'!O:O,'Supply Planning Data'!C830,'Shipments data'!F:F,"Planned")</f>
        <v>0</v>
      </c>
      <c r="P830" s="70">
        <f>SUMIFS('Shipments data'!G:G,'Shipments data'!E:E,'Supply Planning Data'!D830,'Shipments data'!A:A,'Supply Planning Data'!A830,'Shipments data'!F:F,"Shipped",'Shipments data'!H:H,"&lt;"&amp;'Supply Planning Data'!C845,'Shipments data'!S:S,"&lt;"&amp;'Supply Planning Data'!C845)</f>
        <v>302400</v>
      </c>
      <c r="Q830" s="70">
        <f t="shared" si="189"/>
        <v>0</v>
      </c>
      <c r="R830" s="70">
        <f t="shared" si="192"/>
        <v>0</v>
      </c>
      <c r="S830" s="53"/>
      <c r="T830" s="73">
        <f t="shared" si="183"/>
        <v>400000</v>
      </c>
      <c r="U830" s="71"/>
      <c r="V830" s="63"/>
      <c r="W830" s="73">
        <f t="shared" si="184"/>
        <v>0</v>
      </c>
      <c r="X830" s="74"/>
      <c r="Y830" s="73">
        <f t="shared" si="193"/>
        <v>400000</v>
      </c>
      <c r="Z830" s="53"/>
      <c r="AA830" s="73">
        <f t="shared" si="185"/>
        <v>400000</v>
      </c>
      <c r="AB830" s="71"/>
      <c r="AC830" s="63"/>
      <c r="AD830" s="73">
        <f t="shared" si="186"/>
        <v>0</v>
      </c>
      <c r="AE830" s="74"/>
      <c r="AF830" s="75">
        <f t="shared" si="194"/>
        <v>400000</v>
      </c>
    </row>
    <row r="831" spans="1:32" x14ac:dyDescent="0.35">
      <c r="A831" s="58" t="str">
        <f>Start!C$9</f>
        <v>Niger (the)</v>
      </c>
      <c r="B831" s="69" t="str">
        <f>VLOOKUP(A831,list!B:C,2,FALSE)</f>
        <v>NER</v>
      </c>
      <c r="C831" s="60">
        <f t="shared" si="188"/>
        <v>45870</v>
      </c>
      <c r="D831" s="59" t="str">
        <f>IF(Start!$B$20="","",Start!$B$20)</f>
        <v>Sinopharm</v>
      </c>
      <c r="E831" s="59" t="str">
        <f>IFERROR(VLOOKUP(D831,Start!B$15:C$30,2,FALSE),"")</f>
        <v>Yes</v>
      </c>
      <c r="F831" s="62">
        <f t="shared" si="190"/>
        <v>0</v>
      </c>
      <c r="G831" s="61">
        <v>2646827.9945979058</v>
      </c>
      <c r="H831" s="61">
        <v>33375.696180941901</v>
      </c>
      <c r="I831" s="62">
        <f t="shared" si="191"/>
        <v>2680203.6907788478</v>
      </c>
      <c r="J831" s="63"/>
      <c r="K831" s="64">
        <f t="shared" si="182"/>
        <v>0</v>
      </c>
      <c r="L831" s="64">
        <f t="shared" si="187"/>
        <v>2680203.6907788478</v>
      </c>
      <c r="M831" s="71"/>
      <c r="N831" s="70">
        <f>SUMIFS('Shipments data'!G:G,'Shipments data'!E:E,'Supply Planning Data'!D831,'Shipments data'!A:A,'Supply Planning Data'!A831,'Shipments data'!O:O,'Supply Planning Data'!C831,'Shipments data'!F:F,"Shipped")</f>
        <v>0</v>
      </c>
      <c r="O831" s="72">
        <f>SUMIFS('Shipments data'!G:G,'Shipments data'!E:E,'Supply Planning Data'!D831,'Shipments data'!A:A,'Supply Planning Data'!A831,'Shipments data'!O:O,'Supply Planning Data'!C831,'Shipments data'!F:F,"Planned")</f>
        <v>0</v>
      </c>
      <c r="P831" s="70">
        <f>SUMIFS('Shipments data'!G:G,'Shipments data'!E:E,'Supply Planning Data'!D831,'Shipments data'!A:A,'Supply Planning Data'!A831,'Shipments data'!F:F,"Shipped",'Shipments data'!H:H,"&lt;"&amp;'Supply Planning Data'!C846,'Shipments data'!S:S,"&lt;"&amp;'Supply Planning Data'!C846)</f>
        <v>512402</v>
      </c>
      <c r="Q831" s="70">
        <f t="shared" si="189"/>
        <v>0</v>
      </c>
      <c r="R831" s="70">
        <f t="shared" si="192"/>
        <v>0</v>
      </c>
      <c r="S831" s="53"/>
      <c r="T831" s="73">
        <f t="shared" si="183"/>
        <v>400000</v>
      </c>
      <c r="U831" s="71"/>
      <c r="V831" s="63"/>
      <c r="W831" s="73">
        <f t="shared" si="184"/>
        <v>0</v>
      </c>
      <c r="X831" s="74"/>
      <c r="Y831" s="73">
        <f t="shared" si="193"/>
        <v>400000</v>
      </c>
      <c r="Z831" s="53"/>
      <c r="AA831" s="73">
        <f t="shared" si="185"/>
        <v>400000</v>
      </c>
      <c r="AB831" s="71"/>
      <c r="AC831" s="63"/>
      <c r="AD831" s="73">
        <f t="shared" si="186"/>
        <v>0</v>
      </c>
      <c r="AE831" s="74"/>
      <c r="AF831" s="75">
        <f t="shared" si="194"/>
        <v>400000</v>
      </c>
    </row>
    <row r="832" spans="1:32" x14ac:dyDescent="0.35">
      <c r="A832" s="58" t="str">
        <f>Start!C$9</f>
        <v>Niger (the)</v>
      </c>
      <c r="B832" s="69" t="str">
        <f>VLOOKUP(A832,list!B:C,2,FALSE)</f>
        <v>NER</v>
      </c>
      <c r="C832" s="60">
        <f t="shared" si="188"/>
        <v>45870</v>
      </c>
      <c r="D832" s="69" t="str">
        <f>IF(Start!$B$21="","",Start!$B$21)</f>
        <v>Sinovac</v>
      </c>
      <c r="E832" s="69" t="str">
        <f>IFERROR(VLOOKUP(D832,Start!B$15:C$30,2,FALSE),"")</f>
        <v>Yes</v>
      </c>
      <c r="F832" s="62">
        <f t="shared" si="190"/>
        <v>0</v>
      </c>
      <c r="G832" s="61">
        <v>2646827.9945979058</v>
      </c>
      <c r="H832" s="61">
        <v>33407.229217649299</v>
      </c>
      <c r="I832" s="62">
        <f t="shared" si="191"/>
        <v>2680235.2238155552</v>
      </c>
      <c r="J832" s="63"/>
      <c r="K832" s="64">
        <f t="shared" ref="K832:K895" si="195">IFERROR(J832*I832,0)</f>
        <v>0</v>
      </c>
      <c r="L832" s="64">
        <f t="shared" si="187"/>
        <v>2680235.2238155552</v>
      </c>
      <c r="M832" s="71"/>
      <c r="N832" s="70">
        <f>SUMIFS('Shipments data'!G:G,'Shipments data'!E:E,'Supply Planning Data'!D832,'Shipments data'!A:A,'Supply Planning Data'!A832,'Shipments data'!O:O,'Supply Planning Data'!C832,'Shipments data'!F:F,"Shipped")</f>
        <v>0</v>
      </c>
      <c r="O832" s="72">
        <f>SUMIFS('Shipments data'!G:G,'Shipments data'!E:E,'Supply Planning Data'!D832,'Shipments data'!A:A,'Supply Planning Data'!A832,'Shipments data'!O:O,'Supply Planning Data'!C832,'Shipments data'!F:F,"Planned")</f>
        <v>0</v>
      </c>
      <c r="P832" s="70">
        <f>SUMIFS('Shipments data'!G:G,'Shipments data'!E:E,'Supply Planning Data'!D832,'Shipments data'!A:A,'Supply Planning Data'!A832,'Shipments data'!F:F,"Shipped",'Shipments data'!H:H,"&lt;"&amp;'Supply Planning Data'!C847,'Shipments data'!S:S,"&lt;"&amp;'Supply Planning Data'!C847)</f>
        <v>0</v>
      </c>
      <c r="Q832" s="70">
        <f t="shared" si="189"/>
        <v>0</v>
      </c>
      <c r="R832" s="70">
        <f t="shared" si="192"/>
        <v>0</v>
      </c>
      <c r="S832" s="53"/>
      <c r="T832" s="73">
        <f t="shared" ref="T832:T895" si="196">Y817</f>
        <v>400000</v>
      </c>
      <c r="U832" s="71"/>
      <c r="V832" s="63"/>
      <c r="W832" s="73">
        <f t="shared" ref="W832:W895" si="197">IFERROR(V832*U832,0)+U832</f>
        <v>0</v>
      </c>
      <c r="X832" s="74"/>
      <c r="Y832" s="73">
        <f t="shared" si="193"/>
        <v>400000</v>
      </c>
      <c r="Z832" s="53"/>
      <c r="AA832" s="73">
        <f t="shared" ref="AA832:AA895" si="198">AF817</f>
        <v>400000</v>
      </c>
      <c r="AB832" s="71"/>
      <c r="AC832" s="63"/>
      <c r="AD832" s="73">
        <f t="shared" ref="AD832:AD895" si="199">IFERROR(AC832*AB832,0)+AB832</f>
        <v>0</v>
      </c>
      <c r="AE832" s="74"/>
      <c r="AF832" s="75">
        <f t="shared" si="194"/>
        <v>400000</v>
      </c>
    </row>
    <row r="833" spans="1:32" x14ac:dyDescent="0.35">
      <c r="A833" s="58" t="str">
        <f>Start!C$9</f>
        <v>Niger (the)</v>
      </c>
      <c r="B833" s="69" t="str">
        <f>VLOOKUP(A833,list!B:C,2,FALSE)</f>
        <v>NER</v>
      </c>
      <c r="C833" s="60">
        <f t="shared" si="188"/>
        <v>45870</v>
      </c>
      <c r="D833" s="59" t="str">
        <f>IF(Start!$B$22="","",Start!$B$22)</f>
        <v>Sputnik V</v>
      </c>
      <c r="E833" s="59" t="str">
        <f>IFERROR(VLOOKUP(D833,Start!B$15:C$30,2,FALSE),"")</f>
        <v>Yes</v>
      </c>
      <c r="F833" s="62">
        <f t="shared" si="190"/>
        <v>0</v>
      </c>
      <c r="G833" s="61">
        <v>2646827.9945979058</v>
      </c>
      <c r="H833" s="61">
        <v>33438.7622543568</v>
      </c>
      <c r="I833" s="62">
        <f t="shared" si="191"/>
        <v>2680266.7568522627</v>
      </c>
      <c r="J833" s="63"/>
      <c r="K833" s="64">
        <f t="shared" si="195"/>
        <v>0</v>
      </c>
      <c r="L833" s="64">
        <f t="shared" si="187"/>
        <v>2680266.7568522627</v>
      </c>
      <c r="M833" s="71"/>
      <c r="N833" s="70">
        <f>SUMIFS('Shipments data'!G:G,'Shipments data'!E:E,'Supply Planning Data'!D833,'Shipments data'!A:A,'Supply Planning Data'!A833,'Shipments data'!O:O,'Supply Planning Data'!C833,'Shipments data'!F:F,"Shipped")</f>
        <v>0</v>
      </c>
      <c r="O833" s="72">
        <f>SUMIFS('Shipments data'!G:G,'Shipments data'!E:E,'Supply Planning Data'!D833,'Shipments data'!A:A,'Supply Planning Data'!A833,'Shipments data'!O:O,'Supply Planning Data'!C833,'Shipments data'!F:F,"Planned")</f>
        <v>0</v>
      </c>
      <c r="P833" s="70">
        <f>SUMIFS('Shipments data'!G:G,'Shipments data'!E:E,'Supply Planning Data'!D833,'Shipments data'!A:A,'Supply Planning Data'!A833,'Shipments data'!F:F,"Shipped",'Shipments data'!H:H,"&lt;"&amp;'Supply Planning Data'!C848,'Shipments data'!S:S,"&lt;"&amp;'Supply Planning Data'!C848)</f>
        <v>0</v>
      </c>
      <c r="Q833" s="70">
        <f t="shared" si="189"/>
        <v>0</v>
      </c>
      <c r="R833" s="70">
        <f t="shared" si="192"/>
        <v>0</v>
      </c>
      <c r="S833" s="53"/>
      <c r="T833" s="73">
        <f t="shared" si="196"/>
        <v>400000</v>
      </c>
      <c r="U833" s="71"/>
      <c r="V833" s="63"/>
      <c r="W833" s="73">
        <f t="shared" si="197"/>
        <v>0</v>
      </c>
      <c r="X833" s="74"/>
      <c r="Y833" s="73">
        <f t="shared" si="193"/>
        <v>400000</v>
      </c>
      <c r="Z833" s="53"/>
      <c r="AA833" s="73">
        <f t="shared" si="198"/>
        <v>400000</v>
      </c>
      <c r="AB833" s="71"/>
      <c r="AC833" s="63"/>
      <c r="AD833" s="73">
        <f t="shared" si="199"/>
        <v>0</v>
      </c>
      <c r="AE833" s="74"/>
      <c r="AF833" s="75">
        <f t="shared" si="194"/>
        <v>400000</v>
      </c>
    </row>
    <row r="834" spans="1:32" x14ac:dyDescent="0.35">
      <c r="A834" s="58" t="str">
        <f>Start!C$9</f>
        <v>Niger (the)</v>
      </c>
      <c r="B834" s="69" t="str">
        <f>VLOOKUP(A834,list!B:C,2,FALSE)</f>
        <v>NER</v>
      </c>
      <c r="C834" s="60">
        <f t="shared" si="188"/>
        <v>45870</v>
      </c>
      <c r="D834" s="69" t="str">
        <f>IF(Start!$B$23="","",Start!$B$23)</f>
        <v>Sputnik Light</v>
      </c>
      <c r="E834" s="69" t="str">
        <f>IFERROR(VLOOKUP(D834,Start!B$15:C$30,2,FALSE),"")</f>
        <v>Yes</v>
      </c>
      <c r="F834" s="62">
        <f t="shared" si="190"/>
        <v>0</v>
      </c>
      <c r="G834" s="61">
        <v>2646827.9945979058</v>
      </c>
      <c r="H834" s="61">
        <v>33470.295291064198</v>
      </c>
      <c r="I834" s="62">
        <f t="shared" si="191"/>
        <v>2680298.2898889701</v>
      </c>
      <c r="J834" s="63"/>
      <c r="K834" s="64">
        <f t="shared" si="195"/>
        <v>0</v>
      </c>
      <c r="L834" s="64">
        <f t="shared" si="187"/>
        <v>2680298.2898889701</v>
      </c>
      <c r="M834" s="71"/>
      <c r="N834" s="70">
        <f>SUMIFS('Shipments data'!G:G,'Shipments data'!E:E,'Supply Planning Data'!D834,'Shipments data'!A:A,'Supply Planning Data'!A834,'Shipments data'!O:O,'Supply Planning Data'!C834,'Shipments data'!F:F,"Shipped")</f>
        <v>0</v>
      </c>
      <c r="O834" s="72">
        <f>SUMIFS('Shipments data'!G:G,'Shipments data'!E:E,'Supply Planning Data'!D834,'Shipments data'!A:A,'Supply Planning Data'!A834,'Shipments data'!O:O,'Supply Planning Data'!C834,'Shipments data'!F:F,"Planned")</f>
        <v>0</v>
      </c>
      <c r="P834" s="70">
        <f>SUMIFS('Shipments data'!G:G,'Shipments data'!E:E,'Supply Planning Data'!D834,'Shipments data'!A:A,'Supply Planning Data'!A834,'Shipments data'!F:F,"Shipped",'Shipments data'!H:H,"&lt;"&amp;'Supply Planning Data'!C849,'Shipments data'!S:S,"&lt;"&amp;'Supply Planning Data'!C849)</f>
        <v>0</v>
      </c>
      <c r="Q834" s="70">
        <f t="shared" si="189"/>
        <v>0</v>
      </c>
      <c r="R834" s="70">
        <f t="shared" si="192"/>
        <v>0</v>
      </c>
      <c r="S834" s="53"/>
      <c r="T834" s="73">
        <f t="shared" si="196"/>
        <v>400000</v>
      </c>
      <c r="U834" s="71"/>
      <c r="V834" s="63"/>
      <c r="W834" s="73">
        <f t="shared" si="197"/>
        <v>0</v>
      </c>
      <c r="X834" s="74"/>
      <c r="Y834" s="73">
        <f t="shared" si="193"/>
        <v>400000</v>
      </c>
      <c r="Z834" s="53"/>
      <c r="AA834" s="73">
        <f t="shared" si="198"/>
        <v>400000</v>
      </c>
      <c r="AB834" s="71"/>
      <c r="AC834" s="63"/>
      <c r="AD834" s="73">
        <f t="shared" si="199"/>
        <v>0</v>
      </c>
      <c r="AE834" s="74"/>
      <c r="AF834" s="75">
        <f t="shared" si="194"/>
        <v>400000</v>
      </c>
    </row>
    <row r="835" spans="1:32" hidden="1" x14ac:dyDescent="0.35">
      <c r="A835" s="58" t="str">
        <f>Start!C$9</f>
        <v>Niger (the)</v>
      </c>
      <c r="B835" s="69" t="str">
        <f>VLOOKUP(A835,list!B:C,2,FALSE)</f>
        <v>NER</v>
      </c>
      <c r="C835" s="60">
        <f t="shared" si="188"/>
        <v>45870</v>
      </c>
      <c r="D835" s="59" t="str">
        <f>IF(Start!$B$24="","",Start!$B$24)</f>
        <v/>
      </c>
      <c r="E835" s="59" t="str">
        <f>IFERROR(VLOOKUP(D835,Start!B$15:C$30,2,FALSE),"")</f>
        <v/>
      </c>
      <c r="F835" s="62">
        <f t="shared" si="190"/>
        <v>0</v>
      </c>
      <c r="G835" s="61"/>
      <c r="H835" s="61"/>
      <c r="I835" s="62">
        <f t="shared" si="191"/>
        <v>0</v>
      </c>
      <c r="J835" s="63"/>
      <c r="K835" s="64">
        <f t="shared" si="195"/>
        <v>0</v>
      </c>
      <c r="L835" s="64">
        <f t="shared" si="187"/>
        <v>0</v>
      </c>
      <c r="M835" s="71"/>
      <c r="N835" s="70">
        <f>SUMIFS('Shipments data'!G:G,'Shipments data'!E:E,'Supply Planning Data'!D835,'Shipments data'!A:A,'Supply Planning Data'!A835,'Shipments data'!O:O,'Supply Planning Data'!C835,'Shipments data'!F:F,"Shipped")</f>
        <v>0</v>
      </c>
      <c r="O835" s="72">
        <f>SUMIFS('Shipments data'!G:G,'Shipments data'!E:E,'Supply Planning Data'!D835,'Shipments data'!A:A,'Supply Planning Data'!A835,'Shipments data'!O:O,'Supply Planning Data'!C835,'Shipments data'!F:F,"Planned")</f>
        <v>0</v>
      </c>
      <c r="P835" s="70">
        <f>SUMIFS('Shipments data'!G:G,'Shipments data'!E:E,'Supply Planning Data'!D835,'Shipments data'!A:A,'Supply Planning Data'!A835,'Shipments data'!F:F,"Shipped",'Shipments data'!H:H,"&lt;"&amp;'Supply Planning Data'!C850,'Shipments data'!S:S,"&lt;"&amp;'Supply Planning Data'!C850)</f>
        <v>0</v>
      </c>
      <c r="Q835" s="70">
        <f t="shared" si="189"/>
        <v>0</v>
      </c>
      <c r="R835" s="70">
        <f t="shared" si="192"/>
        <v>0</v>
      </c>
      <c r="S835" s="53"/>
      <c r="T835" s="73">
        <f t="shared" si="196"/>
        <v>0</v>
      </c>
      <c r="U835" s="71"/>
      <c r="V835" s="63"/>
      <c r="W835" s="73">
        <f t="shared" si="197"/>
        <v>0</v>
      </c>
      <c r="X835" s="74"/>
      <c r="Y835" s="73">
        <f t="shared" si="193"/>
        <v>0</v>
      </c>
      <c r="Z835" s="53"/>
      <c r="AA835" s="73">
        <f t="shared" si="198"/>
        <v>0</v>
      </c>
      <c r="AB835" s="71"/>
      <c r="AC835" s="63"/>
      <c r="AD835" s="73">
        <f t="shared" si="199"/>
        <v>0</v>
      </c>
      <c r="AE835" s="74"/>
      <c r="AF835" s="75">
        <f t="shared" si="194"/>
        <v>0</v>
      </c>
    </row>
    <row r="836" spans="1:32" hidden="1" x14ac:dyDescent="0.35">
      <c r="A836" s="58" t="str">
        <f>Start!C$9</f>
        <v>Niger (the)</v>
      </c>
      <c r="B836" s="69" t="str">
        <f>VLOOKUP(A836,list!B:C,2,FALSE)</f>
        <v>NER</v>
      </c>
      <c r="C836" s="60">
        <f t="shared" si="188"/>
        <v>45870</v>
      </c>
      <c r="D836" s="69" t="str">
        <f>IF(Start!$B$25="","",Start!$B$25)</f>
        <v/>
      </c>
      <c r="E836" s="69" t="str">
        <f>IFERROR(VLOOKUP(D836,Start!B$15:C$30,2,FALSE),"")</f>
        <v/>
      </c>
      <c r="F836" s="62">
        <f t="shared" si="190"/>
        <v>0</v>
      </c>
      <c r="G836" s="61"/>
      <c r="H836" s="61"/>
      <c r="I836" s="62">
        <f t="shared" si="191"/>
        <v>0</v>
      </c>
      <c r="J836" s="63"/>
      <c r="K836" s="64">
        <f t="shared" si="195"/>
        <v>0</v>
      </c>
      <c r="L836" s="64">
        <f t="shared" si="187"/>
        <v>0</v>
      </c>
      <c r="M836" s="71"/>
      <c r="N836" s="70">
        <f>SUMIFS('Shipments data'!G:G,'Shipments data'!E:E,'Supply Planning Data'!D836,'Shipments data'!A:A,'Supply Planning Data'!A836,'Shipments data'!O:O,'Supply Planning Data'!C836,'Shipments data'!F:F,"Shipped")</f>
        <v>0</v>
      </c>
      <c r="O836" s="72">
        <f>SUMIFS('Shipments data'!G:G,'Shipments data'!E:E,'Supply Planning Data'!D836,'Shipments data'!A:A,'Supply Planning Data'!A836,'Shipments data'!O:O,'Supply Planning Data'!C836,'Shipments data'!F:F,"Planned")</f>
        <v>0</v>
      </c>
      <c r="P836" s="70">
        <f>SUMIFS('Shipments data'!G:G,'Shipments data'!E:E,'Supply Planning Data'!D836,'Shipments data'!A:A,'Supply Planning Data'!A836,'Shipments data'!F:F,"Shipped",'Shipments data'!H:H,"&lt;"&amp;'Supply Planning Data'!C851,'Shipments data'!S:S,"&lt;"&amp;'Supply Planning Data'!C851)</f>
        <v>0</v>
      </c>
      <c r="Q836" s="70">
        <f t="shared" si="189"/>
        <v>0</v>
      </c>
      <c r="R836" s="70">
        <f t="shared" si="192"/>
        <v>0</v>
      </c>
      <c r="S836" s="53"/>
      <c r="T836" s="73">
        <f t="shared" si="196"/>
        <v>0</v>
      </c>
      <c r="U836" s="71"/>
      <c r="V836" s="63"/>
      <c r="W836" s="73">
        <f t="shared" si="197"/>
        <v>0</v>
      </c>
      <c r="X836" s="74"/>
      <c r="Y836" s="73">
        <f t="shared" si="193"/>
        <v>0</v>
      </c>
      <c r="Z836" s="53"/>
      <c r="AA836" s="73">
        <f t="shared" si="198"/>
        <v>0</v>
      </c>
      <c r="AB836" s="71"/>
      <c r="AC836" s="63"/>
      <c r="AD836" s="73">
        <f t="shared" si="199"/>
        <v>0</v>
      </c>
      <c r="AE836" s="74"/>
      <c r="AF836" s="75">
        <f t="shared" si="194"/>
        <v>0</v>
      </c>
    </row>
    <row r="837" spans="1:32" hidden="1" x14ac:dyDescent="0.35">
      <c r="A837" s="58" t="str">
        <f>Start!C$9</f>
        <v>Niger (the)</v>
      </c>
      <c r="B837" s="69" t="str">
        <f>VLOOKUP(A837,list!B:C,2,FALSE)</f>
        <v>NER</v>
      </c>
      <c r="C837" s="60">
        <f t="shared" si="188"/>
        <v>45870</v>
      </c>
      <c r="D837" s="59" t="str">
        <f>IF(Start!$B$26="","",Start!$B$26)</f>
        <v/>
      </c>
      <c r="E837" s="59" t="str">
        <f>IFERROR(VLOOKUP(D837,Start!B$15:C$30,2,FALSE),"")</f>
        <v/>
      </c>
      <c r="F837" s="62">
        <f t="shared" si="190"/>
        <v>0</v>
      </c>
      <c r="G837" s="61"/>
      <c r="H837" s="61"/>
      <c r="I837" s="62">
        <f t="shared" si="191"/>
        <v>0</v>
      </c>
      <c r="J837" s="63"/>
      <c r="K837" s="64">
        <f t="shared" si="195"/>
        <v>0</v>
      </c>
      <c r="L837" s="64">
        <f t="shared" si="187"/>
        <v>0</v>
      </c>
      <c r="M837" s="71"/>
      <c r="N837" s="70">
        <f>SUMIFS('Shipments data'!G:G,'Shipments data'!E:E,'Supply Planning Data'!D837,'Shipments data'!A:A,'Supply Planning Data'!A837,'Shipments data'!O:O,'Supply Planning Data'!C837,'Shipments data'!F:F,"Shipped")</f>
        <v>0</v>
      </c>
      <c r="O837" s="72">
        <f>SUMIFS('Shipments data'!G:G,'Shipments data'!E:E,'Supply Planning Data'!D837,'Shipments data'!A:A,'Supply Planning Data'!A837,'Shipments data'!O:O,'Supply Planning Data'!C837,'Shipments data'!F:F,"Planned")</f>
        <v>0</v>
      </c>
      <c r="P837" s="70">
        <f>SUMIFS('Shipments data'!G:G,'Shipments data'!E:E,'Supply Planning Data'!D837,'Shipments data'!A:A,'Supply Planning Data'!A837,'Shipments data'!F:F,"Shipped",'Shipments data'!H:H,"&lt;"&amp;'Supply Planning Data'!C852,'Shipments data'!S:S,"&lt;"&amp;'Supply Planning Data'!C852)</f>
        <v>0</v>
      </c>
      <c r="Q837" s="70">
        <f t="shared" si="189"/>
        <v>0</v>
      </c>
      <c r="R837" s="70">
        <f t="shared" si="192"/>
        <v>0</v>
      </c>
      <c r="S837" s="53"/>
      <c r="T837" s="73">
        <f t="shared" si="196"/>
        <v>0</v>
      </c>
      <c r="U837" s="71"/>
      <c r="V837" s="63"/>
      <c r="W837" s="73">
        <f t="shared" si="197"/>
        <v>0</v>
      </c>
      <c r="X837" s="74"/>
      <c r="Y837" s="73">
        <f t="shared" si="193"/>
        <v>0</v>
      </c>
      <c r="Z837" s="53"/>
      <c r="AA837" s="73">
        <f t="shared" si="198"/>
        <v>0</v>
      </c>
      <c r="AB837" s="71"/>
      <c r="AC837" s="63"/>
      <c r="AD837" s="73">
        <f t="shared" si="199"/>
        <v>0</v>
      </c>
      <c r="AE837" s="74"/>
      <c r="AF837" s="75">
        <f t="shared" si="194"/>
        <v>0</v>
      </c>
    </row>
    <row r="838" spans="1:32" hidden="1" x14ac:dyDescent="0.35">
      <c r="A838" s="58" t="str">
        <f>Start!C$9</f>
        <v>Niger (the)</v>
      </c>
      <c r="B838" s="69" t="str">
        <f>VLOOKUP(A838,list!B:C,2,FALSE)</f>
        <v>NER</v>
      </c>
      <c r="C838" s="60">
        <f t="shared" si="188"/>
        <v>45870</v>
      </c>
      <c r="D838" s="69" t="str">
        <f>IF(Start!$B$27="","",Start!$B$27)</f>
        <v/>
      </c>
      <c r="E838" s="69" t="str">
        <f>IFERROR(VLOOKUP(D838,Start!B$15:C$30,2,FALSE),"")</f>
        <v/>
      </c>
      <c r="F838" s="62">
        <f t="shared" si="190"/>
        <v>0</v>
      </c>
      <c r="G838" s="61"/>
      <c r="H838" s="61"/>
      <c r="I838" s="62">
        <f t="shared" si="191"/>
        <v>0</v>
      </c>
      <c r="J838" s="63"/>
      <c r="K838" s="64">
        <f t="shared" si="195"/>
        <v>0</v>
      </c>
      <c r="L838" s="64">
        <f t="shared" si="187"/>
        <v>0</v>
      </c>
      <c r="M838" s="71"/>
      <c r="N838" s="70">
        <f>SUMIFS('Shipments data'!G:G,'Shipments data'!E:E,'Supply Planning Data'!D838,'Shipments data'!A:A,'Supply Planning Data'!A838,'Shipments data'!O:O,'Supply Planning Data'!C838,'Shipments data'!F:F,"Shipped")</f>
        <v>0</v>
      </c>
      <c r="O838" s="72">
        <f>SUMIFS('Shipments data'!G:G,'Shipments data'!E:E,'Supply Planning Data'!D838,'Shipments data'!A:A,'Supply Planning Data'!A838,'Shipments data'!O:O,'Supply Planning Data'!C838,'Shipments data'!F:F,"Planned")</f>
        <v>0</v>
      </c>
      <c r="P838" s="70">
        <f>SUMIFS('Shipments data'!G:G,'Shipments data'!E:E,'Supply Planning Data'!D838,'Shipments data'!A:A,'Supply Planning Data'!A838,'Shipments data'!F:F,"Shipped",'Shipments data'!H:H,"&lt;"&amp;'Supply Planning Data'!C853,'Shipments data'!S:S,"&lt;"&amp;'Supply Planning Data'!C853)</f>
        <v>0</v>
      </c>
      <c r="Q838" s="70">
        <f t="shared" si="189"/>
        <v>0</v>
      </c>
      <c r="R838" s="70">
        <f t="shared" si="192"/>
        <v>0</v>
      </c>
      <c r="S838" s="53"/>
      <c r="T838" s="73">
        <f t="shared" si="196"/>
        <v>0</v>
      </c>
      <c r="U838" s="71"/>
      <c r="V838" s="63"/>
      <c r="W838" s="73">
        <f t="shared" si="197"/>
        <v>0</v>
      </c>
      <c r="X838" s="74"/>
      <c r="Y838" s="73">
        <f t="shared" si="193"/>
        <v>0</v>
      </c>
      <c r="Z838" s="53"/>
      <c r="AA838" s="73">
        <f t="shared" si="198"/>
        <v>0</v>
      </c>
      <c r="AB838" s="71"/>
      <c r="AC838" s="63"/>
      <c r="AD838" s="73">
        <f t="shared" si="199"/>
        <v>0</v>
      </c>
      <c r="AE838" s="74"/>
      <c r="AF838" s="75">
        <f t="shared" si="194"/>
        <v>0</v>
      </c>
    </row>
    <row r="839" spans="1:32" hidden="1" x14ac:dyDescent="0.35">
      <c r="A839" s="58" t="str">
        <f>Start!C$9</f>
        <v>Niger (the)</v>
      </c>
      <c r="B839" s="69" t="str">
        <f>VLOOKUP(A839,list!B:C,2,FALSE)</f>
        <v>NER</v>
      </c>
      <c r="C839" s="60">
        <f t="shared" si="188"/>
        <v>45870</v>
      </c>
      <c r="D839" s="59" t="str">
        <f>IF(Start!$B$28="","",Start!$B$28)</f>
        <v/>
      </c>
      <c r="E839" s="59" t="str">
        <f>IFERROR(VLOOKUP(D839,Start!B$15:C$30,2,FALSE),"")</f>
        <v/>
      </c>
      <c r="F839" s="62">
        <f t="shared" si="190"/>
        <v>0</v>
      </c>
      <c r="G839" s="61"/>
      <c r="H839" s="61"/>
      <c r="I839" s="62">
        <f t="shared" si="191"/>
        <v>0</v>
      </c>
      <c r="J839" s="63"/>
      <c r="K839" s="64">
        <f t="shared" si="195"/>
        <v>0</v>
      </c>
      <c r="L839" s="64">
        <f t="shared" si="187"/>
        <v>0</v>
      </c>
      <c r="M839" s="71"/>
      <c r="N839" s="70">
        <f>SUMIFS('Shipments data'!G:G,'Shipments data'!E:E,'Supply Planning Data'!D839,'Shipments data'!A:A,'Supply Planning Data'!A839,'Shipments data'!O:O,'Supply Planning Data'!C839,'Shipments data'!F:F,"Shipped")</f>
        <v>0</v>
      </c>
      <c r="O839" s="72">
        <f>SUMIFS('Shipments data'!G:G,'Shipments data'!E:E,'Supply Planning Data'!D839,'Shipments data'!A:A,'Supply Planning Data'!A839,'Shipments data'!O:O,'Supply Planning Data'!C839,'Shipments data'!F:F,"Planned")</f>
        <v>0</v>
      </c>
      <c r="P839" s="70">
        <f>SUMIFS('Shipments data'!G:G,'Shipments data'!E:E,'Supply Planning Data'!D839,'Shipments data'!A:A,'Supply Planning Data'!A839,'Shipments data'!F:F,"Shipped",'Shipments data'!H:H,"&lt;"&amp;'Supply Planning Data'!C854,'Shipments data'!S:S,"&lt;"&amp;'Supply Planning Data'!C854)</f>
        <v>0</v>
      </c>
      <c r="Q839" s="70">
        <f t="shared" si="189"/>
        <v>0</v>
      </c>
      <c r="R839" s="70">
        <f t="shared" si="192"/>
        <v>0</v>
      </c>
      <c r="S839" s="53"/>
      <c r="T839" s="73">
        <f t="shared" si="196"/>
        <v>0</v>
      </c>
      <c r="U839" s="71"/>
      <c r="V839" s="63"/>
      <c r="W839" s="73">
        <f t="shared" si="197"/>
        <v>0</v>
      </c>
      <c r="X839" s="74"/>
      <c r="Y839" s="73">
        <f t="shared" si="193"/>
        <v>0</v>
      </c>
      <c r="Z839" s="53"/>
      <c r="AA839" s="73">
        <f t="shared" si="198"/>
        <v>0</v>
      </c>
      <c r="AB839" s="71"/>
      <c r="AC839" s="63"/>
      <c r="AD839" s="73">
        <f t="shared" si="199"/>
        <v>0</v>
      </c>
      <c r="AE839" s="74"/>
      <c r="AF839" s="75">
        <f t="shared" si="194"/>
        <v>0</v>
      </c>
    </row>
    <row r="840" spans="1:32" hidden="1" x14ac:dyDescent="0.35">
      <c r="A840" s="58" t="str">
        <f>Start!C$9</f>
        <v>Niger (the)</v>
      </c>
      <c r="B840" s="69" t="str">
        <f>VLOOKUP(A840,list!B:C,2,FALSE)</f>
        <v>NER</v>
      </c>
      <c r="C840" s="60">
        <f t="shared" si="188"/>
        <v>45870</v>
      </c>
      <c r="D840" s="69" t="str">
        <f>IF(Start!$B$29="","",Start!$B$29)</f>
        <v/>
      </c>
      <c r="E840" s="69" t="str">
        <f>IFERROR(VLOOKUP(D840,Start!B$15:C$30,2,FALSE),"")</f>
        <v/>
      </c>
      <c r="F840" s="62">
        <f t="shared" si="190"/>
        <v>0</v>
      </c>
      <c r="G840" s="61"/>
      <c r="H840" s="61"/>
      <c r="I840" s="62">
        <f t="shared" si="191"/>
        <v>0</v>
      </c>
      <c r="J840" s="63"/>
      <c r="K840" s="64">
        <f t="shared" si="195"/>
        <v>0</v>
      </c>
      <c r="L840" s="64">
        <f t="shared" si="187"/>
        <v>0</v>
      </c>
      <c r="M840" s="71"/>
      <c r="N840" s="70">
        <f>SUMIFS('Shipments data'!G:G,'Shipments data'!E:E,'Supply Planning Data'!D840,'Shipments data'!A:A,'Supply Planning Data'!A840,'Shipments data'!O:O,'Supply Planning Data'!C840,'Shipments data'!F:F,"Shipped")</f>
        <v>0</v>
      </c>
      <c r="O840" s="72">
        <f>SUMIFS('Shipments data'!G:G,'Shipments data'!E:E,'Supply Planning Data'!D840,'Shipments data'!A:A,'Supply Planning Data'!A840,'Shipments data'!O:O,'Supply Planning Data'!C840,'Shipments data'!F:F,"Planned")</f>
        <v>0</v>
      </c>
      <c r="P840" s="70">
        <f>SUMIFS('Shipments data'!G:G,'Shipments data'!E:E,'Supply Planning Data'!D840,'Shipments data'!A:A,'Supply Planning Data'!A840,'Shipments data'!F:F,"Shipped",'Shipments data'!H:H,"&lt;"&amp;'Supply Planning Data'!C855,'Shipments data'!S:S,"&lt;"&amp;'Supply Planning Data'!C855)</f>
        <v>0</v>
      </c>
      <c r="Q840" s="70">
        <f t="shared" si="189"/>
        <v>0</v>
      </c>
      <c r="R840" s="70">
        <f t="shared" si="192"/>
        <v>0</v>
      </c>
      <c r="S840" s="53"/>
      <c r="T840" s="73">
        <f t="shared" si="196"/>
        <v>0</v>
      </c>
      <c r="U840" s="71"/>
      <c r="V840" s="63"/>
      <c r="W840" s="73">
        <f t="shared" si="197"/>
        <v>0</v>
      </c>
      <c r="X840" s="74"/>
      <c r="Y840" s="73">
        <f t="shared" si="193"/>
        <v>0</v>
      </c>
      <c r="Z840" s="53"/>
      <c r="AA840" s="73">
        <f t="shared" si="198"/>
        <v>0</v>
      </c>
      <c r="AB840" s="71"/>
      <c r="AC840" s="63"/>
      <c r="AD840" s="73">
        <f t="shared" si="199"/>
        <v>0</v>
      </c>
      <c r="AE840" s="74"/>
      <c r="AF840" s="75">
        <f t="shared" si="194"/>
        <v>0</v>
      </c>
    </row>
    <row r="841" spans="1:32" hidden="1" x14ac:dyDescent="0.35">
      <c r="A841" s="76" t="str">
        <f>Start!C$9</f>
        <v>Niger (the)</v>
      </c>
      <c r="B841" s="77" t="str">
        <f>VLOOKUP(A841,list!B:C,2,FALSE)</f>
        <v>NER</v>
      </c>
      <c r="C841" s="60">
        <f t="shared" si="188"/>
        <v>45870</v>
      </c>
      <c r="D841" s="59" t="str">
        <f>IF(Start!$B$30="","",Start!$B$30)</f>
        <v/>
      </c>
      <c r="E841" s="59" t="str">
        <f>IFERROR(VLOOKUP(D841,Start!B$15:C$30,2,FALSE),"")</f>
        <v/>
      </c>
      <c r="F841" s="62">
        <f t="shared" si="190"/>
        <v>0</v>
      </c>
      <c r="G841" s="61"/>
      <c r="H841" s="61"/>
      <c r="I841" s="62">
        <f t="shared" si="191"/>
        <v>0</v>
      </c>
      <c r="J841" s="63"/>
      <c r="K841" s="64">
        <f t="shared" si="195"/>
        <v>0</v>
      </c>
      <c r="L841" s="64">
        <f t="shared" si="187"/>
        <v>0</v>
      </c>
      <c r="M841" s="71"/>
      <c r="N841" s="70">
        <f>SUMIFS('Shipments data'!G:G,'Shipments data'!E:E,'Supply Planning Data'!D841,'Shipments data'!A:A,'Supply Planning Data'!A841,'Shipments data'!O:O,'Supply Planning Data'!C841,'Shipments data'!F:F,"Shipped")</f>
        <v>0</v>
      </c>
      <c r="O841" s="72">
        <f>SUMIFS('Shipments data'!G:G,'Shipments data'!E:E,'Supply Planning Data'!D841,'Shipments data'!A:A,'Supply Planning Data'!A841,'Shipments data'!O:O,'Supply Planning Data'!C841,'Shipments data'!F:F,"Planned")</f>
        <v>0</v>
      </c>
      <c r="P841" s="70">
        <f>SUMIFS('Shipments data'!G:G,'Shipments data'!E:E,'Supply Planning Data'!D841,'Shipments data'!A:A,'Supply Planning Data'!A841,'Shipments data'!F:F,"Shipped",'Shipments data'!H:H,"&lt;"&amp;'Supply Planning Data'!C856,'Shipments data'!S:S,"&lt;"&amp;'Supply Planning Data'!C856)</f>
        <v>0</v>
      </c>
      <c r="Q841" s="70">
        <f t="shared" si="189"/>
        <v>0</v>
      </c>
      <c r="R841" s="70">
        <f t="shared" si="192"/>
        <v>0</v>
      </c>
      <c r="S841" s="53"/>
      <c r="T841" s="73">
        <f t="shared" si="196"/>
        <v>0</v>
      </c>
      <c r="U841" s="71"/>
      <c r="V841" s="63"/>
      <c r="W841" s="73">
        <f t="shared" si="197"/>
        <v>0</v>
      </c>
      <c r="X841" s="74"/>
      <c r="Y841" s="73">
        <f t="shared" si="193"/>
        <v>0</v>
      </c>
      <c r="Z841" s="53"/>
      <c r="AA841" s="73">
        <f t="shared" si="198"/>
        <v>0</v>
      </c>
      <c r="AB841" s="71"/>
      <c r="AC841" s="63"/>
      <c r="AD841" s="73">
        <f t="shared" si="199"/>
        <v>0</v>
      </c>
      <c r="AE841" s="74"/>
      <c r="AF841" s="75">
        <f t="shared" si="194"/>
        <v>0</v>
      </c>
    </row>
    <row r="842" spans="1:32" x14ac:dyDescent="0.35">
      <c r="A842" s="35" t="str">
        <f>Start!C$9</f>
        <v>Niger (the)</v>
      </c>
      <c r="B842" s="36" t="str">
        <f>VLOOKUP(A842,list!B:C,2,FALSE)</f>
        <v>NER</v>
      </c>
      <c r="C842" s="78">
        <f t="shared" si="188"/>
        <v>45901</v>
      </c>
      <c r="D842" s="36" t="str">
        <f>IF(Start!$B$16="","",Start!$B$16)</f>
        <v>Pfizer</v>
      </c>
      <c r="E842" s="36" t="str">
        <f>IFERROR(VLOOKUP(D842,Start!B$15:C$30,2,FALSE),"")</f>
        <v>Yes</v>
      </c>
      <c r="F842" s="39">
        <f t="shared" si="190"/>
        <v>0</v>
      </c>
      <c r="G842" s="38">
        <v>2079650.5671840685</v>
      </c>
      <c r="H842" s="38">
        <v>33722.559584723902</v>
      </c>
      <c r="I842" s="39">
        <f t="shared" si="191"/>
        <v>2113373.1267687925</v>
      </c>
      <c r="J842" s="40"/>
      <c r="K842" s="41">
        <f t="shared" si="195"/>
        <v>0</v>
      </c>
      <c r="L842" s="41">
        <f t="shared" si="187"/>
        <v>2113373.1267687925</v>
      </c>
      <c r="M842" s="38"/>
      <c r="N842" s="41">
        <f>SUMIFS('Shipments data'!G:G,'Shipments data'!E:E,'Supply Planning Data'!D842,'Shipments data'!A:A,'Supply Planning Data'!A842,'Shipments data'!O:O,'Supply Planning Data'!C842,'Shipments data'!F:F,"Shipped")</f>
        <v>0</v>
      </c>
      <c r="O842" s="42">
        <f>SUMIFS('Shipments data'!G:G,'Shipments data'!E:E,'Supply Planning Data'!D842,'Shipments data'!A:A,'Supply Planning Data'!A842,'Shipments data'!O:O,'Supply Planning Data'!C842,'Shipments data'!F:F,"Planned")</f>
        <v>0</v>
      </c>
      <c r="P842" s="41">
        <f>SUMIFS('Shipments data'!G:G,'Shipments data'!E:E,'Supply Planning Data'!D842,'Shipments data'!A:A,'Supply Planning Data'!A842,'Shipments data'!F:F,"Shipped",'Shipments data'!H:H,"&lt;"&amp;'Supply Planning Data'!C857,'Shipments data'!S:S,"&lt;"&amp;'Supply Planning Data'!C857)</f>
        <v>0</v>
      </c>
      <c r="Q842" s="41">
        <f t="shared" si="189"/>
        <v>0</v>
      </c>
      <c r="R842" s="41">
        <f t="shared" si="192"/>
        <v>0</v>
      </c>
      <c r="S842" s="66"/>
      <c r="T842" s="39">
        <f t="shared" si="196"/>
        <v>200000</v>
      </c>
      <c r="U842" s="38"/>
      <c r="V842" s="40"/>
      <c r="W842" s="39">
        <f t="shared" si="197"/>
        <v>0</v>
      </c>
      <c r="X842" s="44"/>
      <c r="Y842" s="39">
        <f t="shared" si="193"/>
        <v>200000</v>
      </c>
      <c r="Z842" s="66"/>
      <c r="AA842" s="39">
        <f t="shared" si="198"/>
        <v>200000</v>
      </c>
      <c r="AB842" s="38"/>
      <c r="AC842" s="40"/>
      <c r="AD842" s="39">
        <f t="shared" si="199"/>
        <v>0</v>
      </c>
      <c r="AE842" s="44"/>
      <c r="AF842" s="45">
        <f t="shared" si="194"/>
        <v>200000</v>
      </c>
    </row>
    <row r="843" spans="1:32" x14ac:dyDescent="0.35">
      <c r="A843" s="47" t="str">
        <f>Start!C$9</f>
        <v>Niger (the)</v>
      </c>
      <c r="B843" s="48" t="str">
        <f>VLOOKUP(A843,list!B:C,2,FALSE)</f>
        <v>NER</v>
      </c>
      <c r="C843" s="78">
        <f t="shared" si="188"/>
        <v>45901</v>
      </c>
      <c r="D843" s="36" t="str">
        <f>IF(Start!$B$17="","",Start!$B$17)</f>
        <v>Moderna</v>
      </c>
      <c r="E843" s="36" t="str">
        <f>IFERROR(VLOOKUP(D843,Start!B$15:C$30,2,FALSE),"")</f>
        <v>Yes</v>
      </c>
      <c r="F843" s="39">
        <f t="shared" si="190"/>
        <v>0</v>
      </c>
      <c r="G843" s="38">
        <v>2495580.6806208827</v>
      </c>
      <c r="H843" s="50">
        <v>33754.0926214313</v>
      </c>
      <c r="I843" s="39">
        <f t="shared" si="191"/>
        <v>2529334.7732423139</v>
      </c>
      <c r="J843" s="40"/>
      <c r="K843" s="41">
        <f t="shared" si="195"/>
        <v>0</v>
      </c>
      <c r="L843" s="41">
        <f t="shared" si="187"/>
        <v>2529334.7732423139</v>
      </c>
      <c r="M843" s="50"/>
      <c r="N843" s="51">
        <f>SUMIFS('Shipments data'!G:G,'Shipments data'!E:E,'Supply Planning Data'!D843,'Shipments data'!A:A,'Supply Planning Data'!A843,'Shipments data'!O:O,'Supply Planning Data'!C843,'Shipments data'!F:F,"Shipped")</f>
        <v>0</v>
      </c>
      <c r="O843" s="52">
        <f>SUMIFS('Shipments data'!G:G,'Shipments data'!E:E,'Supply Planning Data'!D843,'Shipments data'!A:A,'Supply Planning Data'!A843,'Shipments data'!O:O,'Supply Planning Data'!C843,'Shipments data'!F:F,"Planned")</f>
        <v>0</v>
      </c>
      <c r="P843" s="51">
        <f>SUMIFS('Shipments data'!G:G,'Shipments data'!E:E,'Supply Planning Data'!D843,'Shipments data'!A:A,'Supply Planning Data'!A843,'Shipments data'!F:F,"Shipped",'Shipments data'!H:H,"&lt;"&amp;'Supply Planning Data'!C858,'Shipments data'!S:S,"&lt;"&amp;'Supply Planning Data'!C858)</f>
        <v>0</v>
      </c>
      <c r="Q843" s="51">
        <f t="shared" si="189"/>
        <v>0</v>
      </c>
      <c r="R843" s="51">
        <f t="shared" si="192"/>
        <v>0</v>
      </c>
      <c r="S843" s="53"/>
      <c r="T843" s="54">
        <f t="shared" si="196"/>
        <v>300000</v>
      </c>
      <c r="U843" s="50"/>
      <c r="V843" s="40"/>
      <c r="W843" s="54">
        <f t="shared" si="197"/>
        <v>0</v>
      </c>
      <c r="X843" s="55"/>
      <c r="Y843" s="54">
        <f t="shared" si="193"/>
        <v>300000</v>
      </c>
      <c r="Z843" s="53"/>
      <c r="AA843" s="54">
        <f t="shared" si="198"/>
        <v>300000</v>
      </c>
      <c r="AB843" s="50"/>
      <c r="AC843" s="40"/>
      <c r="AD843" s="54">
        <f t="shared" si="199"/>
        <v>0</v>
      </c>
      <c r="AE843" s="55"/>
      <c r="AF843" s="79">
        <f t="shared" si="194"/>
        <v>300000</v>
      </c>
    </row>
    <row r="844" spans="1:32" x14ac:dyDescent="0.35">
      <c r="A844" s="47" t="str">
        <f>Start!C$9</f>
        <v>Niger (the)</v>
      </c>
      <c r="B844" s="48" t="str">
        <f>VLOOKUP(A844,list!B:C,2,FALSE)</f>
        <v>NER</v>
      </c>
      <c r="C844" s="78">
        <f t="shared" si="188"/>
        <v>45901</v>
      </c>
      <c r="D844" s="36" t="str">
        <f>IF(Start!$B$18="","",Start!$B$18)</f>
        <v>AstraZeneca</v>
      </c>
      <c r="E844" s="36" t="str">
        <f>IFERROR(VLOOKUP(D844,Start!B$15:C$30,2,FALSE),"")</f>
        <v>Yes</v>
      </c>
      <c r="F844" s="39">
        <f t="shared" si="190"/>
        <v>0</v>
      </c>
      <c r="G844" s="38">
        <v>2911510.7940576966</v>
      </c>
      <c r="H844" s="50">
        <v>33785.625658138801</v>
      </c>
      <c r="I844" s="39">
        <f t="shared" si="191"/>
        <v>2945296.4197158352</v>
      </c>
      <c r="J844" s="40"/>
      <c r="K844" s="41">
        <f t="shared" si="195"/>
        <v>0</v>
      </c>
      <c r="L844" s="41">
        <f t="shared" si="187"/>
        <v>2945296.4197158352</v>
      </c>
      <c r="M844" s="50"/>
      <c r="N844" s="51">
        <f>SUMIFS('Shipments data'!G:G,'Shipments data'!E:E,'Supply Planning Data'!D844,'Shipments data'!A:A,'Supply Planning Data'!A844,'Shipments data'!O:O,'Supply Planning Data'!C844,'Shipments data'!F:F,"Shipped")</f>
        <v>0</v>
      </c>
      <c r="O844" s="52">
        <f>SUMIFS('Shipments data'!G:G,'Shipments data'!E:E,'Supply Planning Data'!D844,'Shipments data'!A:A,'Supply Planning Data'!A844,'Shipments data'!O:O,'Supply Planning Data'!C844,'Shipments data'!F:F,"Planned")</f>
        <v>0</v>
      </c>
      <c r="P844" s="51">
        <f>SUMIFS('Shipments data'!G:G,'Shipments data'!E:E,'Supply Planning Data'!D844,'Shipments data'!A:A,'Supply Planning Data'!A844,'Shipments data'!F:F,"Shipped",'Shipments data'!H:H,"&lt;"&amp;'Supply Planning Data'!C859,'Shipments data'!S:S,"&lt;"&amp;'Supply Planning Data'!C859)</f>
        <v>631600</v>
      </c>
      <c r="Q844" s="51">
        <f t="shared" si="189"/>
        <v>0</v>
      </c>
      <c r="R844" s="51">
        <f t="shared" si="192"/>
        <v>0</v>
      </c>
      <c r="S844" s="53"/>
      <c r="T844" s="54">
        <f t="shared" si="196"/>
        <v>400000</v>
      </c>
      <c r="U844" s="50"/>
      <c r="V844" s="40"/>
      <c r="W844" s="54">
        <f t="shared" si="197"/>
        <v>0</v>
      </c>
      <c r="X844" s="55"/>
      <c r="Y844" s="54">
        <f t="shared" si="193"/>
        <v>400000</v>
      </c>
      <c r="Z844" s="53"/>
      <c r="AA844" s="54">
        <f t="shared" si="198"/>
        <v>400000</v>
      </c>
      <c r="AB844" s="50"/>
      <c r="AC844" s="40"/>
      <c r="AD844" s="54">
        <f t="shared" si="199"/>
        <v>0</v>
      </c>
      <c r="AE844" s="55"/>
      <c r="AF844" s="79">
        <f t="shared" si="194"/>
        <v>400000</v>
      </c>
    </row>
    <row r="845" spans="1:32" x14ac:dyDescent="0.35">
      <c r="A845" s="47" t="str">
        <f>Start!C$9</f>
        <v>Niger (the)</v>
      </c>
      <c r="B845" s="48" t="str">
        <f>VLOOKUP(A845,list!B:C,2,FALSE)</f>
        <v>NER</v>
      </c>
      <c r="C845" s="78">
        <f t="shared" si="188"/>
        <v>45901</v>
      </c>
      <c r="D845" s="36" t="str">
        <f>IF(Start!$B$19="","",Start!$B$19)</f>
        <v>J&amp;J</v>
      </c>
      <c r="E845" s="36" t="str">
        <f>IFERROR(VLOOKUP(D845,Start!B$15:C$30,2,FALSE),"")</f>
        <v>Yes</v>
      </c>
      <c r="F845" s="39">
        <f t="shared" si="190"/>
        <v>0</v>
      </c>
      <c r="G845" s="38">
        <v>2911510.7940576966</v>
      </c>
      <c r="H845" s="50">
        <v>33817.158694846199</v>
      </c>
      <c r="I845" s="39">
        <f t="shared" si="191"/>
        <v>2945327.9527525427</v>
      </c>
      <c r="J845" s="40"/>
      <c r="K845" s="41">
        <f t="shared" si="195"/>
        <v>0</v>
      </c>
      <c r="L845" s="41">
        <f t="shared" si="187"/>
        <v>2945327.9527525427</v>
      </c>
      <c r="M845" s="50"/>
      <c r="N845" s="51">
        <f>SUMIFS('Shipments data'!G:G,'Shipments data'!E:E,'Supply Planning Data'!D845,'Shipments data'!A:A,'Supply Planning Data'!A845,'Shipments data'!O:O,'Supply Planning Data'!C845,'Shipments data'!F:F,"Shipped")</f>
        <v>0</v>
      </c>
      <c r="O845" s="52">
        <f>SUMIFS('Shipments data'!G:G,'Shipments data'!E:E,'Supply Planning Data'!D845,'Shipments data'!A:A,'Supply Planning Data'!A845,'Shipments data'!O:O,'Supply Planning Data'!C845,'Shipments data'!F:F,"Planned")</f>
        <v>0</v>
      </c>
      <c r="P845" s="51">
        <f>SUMIFS('Shipments data'!G:G,'Shipments data'!E:E,'Supply Planning Data'!D845,'Shipments data'!A:A,'Supply Planning Data'!A845,'Shipments data'!F:F,"Shipped",'Shipments data'!H:H,"&lt;"&amp;'Supply Planning Data'!C860,'Shipments data'!S:S,"&lt;"&amp;'Supply Planning Data'!C860)</f>
        <v>302400</v>
      </c>
      <c r="Q845" s="51">
        <f t="shared" si="189"/>
        <v>0</v>
      </c>
      <c r="R845" s="51">
        <f t="shared" si="192"/>
        <v>0</v>
      </c>
      <c r="S845" s="53"/>
      <c r="T845" s="54">
        <f t="shared" si="196"/>
        <v>400000</v>
      </c>
      <c r="U845" s="50"/>
      <c r="V845" s="40"/>
      <c r="W845" s="54">
        <f t="shared" si="197"/>
        <v>0</v>
      </c>
      <c r="X845" s="55"/>
      <c r="Y845" s="54">
        <f t="shared" si="193"/>
        <v>400000</v>
      </c>
      <c r="Z845" s="53"/>
      <c r="AA845" s="54">
        <f t="shared" si="198"/>
        <v>400000</v>
      </c>
      <c r="AB845" s="50"/>
      <c r="AC845" s="40"/>
      <c r="AD845" s="54">
        <f t="shared" si="199"/>
        <v>0</v>
      </c>
      <c r="AE845" s="55"/>
      <c r="AF845" s="79">
        <f t="shared" si="194"/>
        <v>400000</v>
      </c>
    </row>
    <row r="846" spans="1:32" x14ac:dyDescent="0.35">
      <c r="A846" s="47" t="str">
        <f>Start!C$9</f>
        <v>Niger (the)</v>
      </c>
      <c r="B846" s="48" t="str">
        <f>VLOOKUP(A846,list!B:C,2,FALSE)</f>
        <v>NER</v>
      </c>
      <c r="C846" s="78">
        <f t="shared" si="188"/>
        <v>45901</v>
      </c>
      <c r="D846" s="36" t="str">
        <f>IF(Start!$B$20="","",Start!$B$20)</f>
        <v>Sinopharm</v>
      </c>
      <c r="E846" s="36" t="str">
        <f>IFERROR(VLOOKUP(D846,Start!B$15:C$30,2,FALSE),"")</f>
        <v>Yes</v>
      </c>
      <c r="F846" s="39">
        <f t="shared" si="190"/>
        <v>0</v>
      </c>
      <c r="G846" s="38">
        <v>2911510.7940576966</v>
      </c>
      <c r="H846" s="50">
        <v>33848.691731553699</v>
      </c>
      <c r="I846" s="39">
        <f t="shared" si="191"/>
        <v>2945359.4857892501</v>
      </c>
      <c r="J846" s="40"/>
      <c r="K846" s="41">
        <f t="shared" si="195"/>
        <v>0</v>
      </c>
      <c r="L846" s="41">
        <f t="shared" si="187"/>
        <v>2945359.4857892501</v>
      </c>
      <c r="M846" s="50"/>
      <c r="N846" s="51">
        <f>SUMIFS('Shipments data'!G:G,'Shipments data'!E:E,'Supply Planning Data'!D846,'Shipments data'!A:A,'Supply Planning Data'!A846,'Shipments data'!O:O,'Supply Planning Data'!C846,'Shipments data'!F:F,"Shipped")</f>
        <v>0</v>
      </c>
      <c r="O846" s="52">
        <f>SUMIFS('Shipments data'!G:G,'Shipments data'!E:E,'Supply Planning Data'!D846,'Shipments data'!A:A,'Supply Planning Data'!A846,'Shipments data'!O:O,'Supply Planning Data'!C846,'Shipments data'!F:F,"Planned")</f>
        <v>0</v>
      </c>
      <c r="P846" s="51">
        <f>SUMIFS('Shipments data'!G:G,'Shipments data'!E:E,'Supply Planning Data'!D846,'Shipments data'!A:A,'Supply Planning Data'!A846,'Shipments data'!F:F,"Shipped",'Shipments data'!H:H,"&lt;"&amp;'Supply Planning Data'!C861,'Shipments data'!S:S,"&lt;"&amp;'Supply Planning Data'!C861)</f>
        <v>512402</v>
      </c>
      <c r="Q846" s="51">
        <f t="shared" si="189"/>
        <v>0</v>
      </c>
      <c r="R846" s="51">
        <f t="shared" si="192"/>
        <v>0</v>
      </c>
      <c r="S846" s="53"/>
      <c r="T846" s="54">
        <f t="shared" si="196"/>
        <v>400000</v>
      </c>
      <c r="U846" s="50"/>
      <c r="V846" s="40"/>
      <c r="W846" s="54">
        <f t="shared" si="197"/>
        <v>0</v>
      </c>
      <c r="X846" s="55"/>
      <c r="Y846" s="54">
        <f t="shared" si="193"/>
        <v>400000</v>
      </c>
      <c r="Z846" s="53"/>
      <c r="AA846" s="54">
        <f t="shared" si="198"/>
        <v>400000</v>
      </c>
      <c r="AB846" s="50"/>
      <c r="AC846" s="40"/>
      <c r="AD846" s="54">
        <f t="shared" si="199"/>
        <v>0</v>
      </c>
      <c r="AE846" s="55"/>
      <c r="AF846" s="79">
        <f t="shared" si="194"/>
        <v>400000</v>
      </c>
    </row>
    <row r="847" spans="1:32" x14ac:dyDescent="0.35">
      <c r="A847" s="47" t="str">
        <f>Start!C$9</f>
        <v>Niger (the)</v>
      </c>
      <c r="B847" s="48" t="str">
        <f>VLOOKUP(A847,list!B:C,2,FALSE)</f>
        <v>NER</v>
      </c>
      <c r="C847" s="78">
        <f t="shared" si="188"/>
        <v>45901</v>
      </c>
      <c r="D847" s="36" t="str">
        <f>IF(Start!$B$21="","",Start!$B$21)</f>
        <v>Sinovac</v>
      </c>
      <c r="E847" s="36" t="str">
        <f>IFERROR(VLOOKUP(D847,Start!B$15:C$30,2,FALSE),"")</f>
        <v>Yes</v>
      </c>
      <c r="F847" s="39">
        <f t="shared" si="190"/>
        <v>0</v>
      </c>
      <c r="G847" s="38">
        <v>2911510.7940576966</v>
      </c>
      <c r="H847" s="50">
        <v>33880.224768261098</v>
      </c>
      <c r="I847" s="39">
        <f t="shared" si="191"/>
        <v>2945391.0188259576</v>
      </c>
      <c r="J847" s="40"/>
      <c r="K847" s="41">
        <f t="shared" si="195"/>
        <v>0</v>
      </c>
      <c r="L847" s="41">
        <f t="shared" si="187"/>
        <v>2945391.0188259576</v>
      </c>
      <c r="M847" s="50"/>
      <c r="N847" s="51">
        <f>SUMIFS('Shipments data'!G:G,'Shipments data'!E:E,'Supply Planning Data'!D847,'Shipments data'!A:A,'Supply Planning Data'!A847,'Shipments data'!O:O,'Supply Planning Data'!C847,'Shipments data'!F:F,"Shipped")</f>
        <v>0</v>
      </c>
      <c r="O847" s="52">
        <f>SUMIFS('Shipments data'!G:G,'Shipments data'!E:E,'Supply Planning Data'!D847,'Shipments data'!A:A,'Supply Planning Data'!A847,'Shipments data'!O:O,'Supply Planning Data'!C847,'Shipments data'!F:F,"Planned")</f>
        <v>0</v>
      </c>
      <c r="P847" s="51">
        <f>SUMIFS('Shipments data'!G:G,'Shipments data'!E:E,'Supply Planning Data'!D847,'Shipments data'!A:A,'Supply Planning Data'!A847,'Shipments data'!F:F,"Shipped",'Shipments data'!H:H,"&lt;"&amp;'Supply Planning Data'!C862,'Shipments data'!S:S,"&lt;"&amp;'Supply Planning Data'!C862)</f>
        <v>0</v>
      </c>
      <c r="Q847" s="51">
        <f t="shared" si="189"/>
        <v>0</v>
      </c>
      <c r="R847" s="51">
        <f t="shared" si="192"/>
        <v>0</v>
      </c>
      <c r="S847" s="53"/>
      <c r="T847" s="54">
        <f t="shared" si="196"/>
        <v>400000</v>
      </c>
      <c r="U847" s="50"/>
      <c r="V847" s="40"/>
      <c r="W847" s="54">
        <f t="shared" si="197"/>
        <v>0</v>
      </c>
      <c r="X847" s="55"/>
      <c r="Y847" s="54">
        <f t="shared" si="193"/>
        <v>400000</v>
      </c>
      <c r="Z847" s="53"/>
      <c r="AA847" s="54">
        <f t="shared" si="198"/>
        <v>400000</v>
      </c>
      <c r="AB847" s="50"/>
      <c r="AC847" s="40"/>
      <c r="AD847" s="54">
        <f t="shared" si="199"/>
        <v>0</v>
      </c>
      <c r="AE847" s="55"/>
      <c r="AF847" s="79">
        <f t="shared" si="194"/>
        <v>400000</v>
      </c>
    </row>
    <row r="848" spans="1:32" x14ac:dyDescent="0.35">
      <c r="A848" s="47" t="str">
        <f>Start!C$9</f>
        <v>Niger (the)</v>
      </c>
      <c r="B848" s="48" t="str">
        <f>VLOOKUP(A848,list!B:C,2,FALSE)</f>
        <v>NER</v>
      </c>
      <c r="C848" s="78">
        <f t="shared" si="188"/>
        <v>45901</v>
      </c>
      <c r="D848" s="36" t="str">
        <f>IF(Start!$B$22="","",Start!$B$22)</f>
        <v>Sputnik V</v>
      </c>
      <c r="E848" s="36" t="str">
        <f>IFERROR(VLOOKUP(D848,Start!B$15:C$30,2,FALSE),"")</f>
        <v>Yes</v>
      </c>
      <c r="F848" s="39">
        <f t="shared" si="190"/>
        <v>0</v>
      </c>
      <c r="G848" s="38">
        <v>2911510.7940576966</v>
      </c>
      <c r="H848" s="50">
        <v>33911.757804968598</v>
      </c>
      <c r="I848" s="39">
        <f t="shared" si="191"/>
        <v>2945422.551862665</v>
      </c>
      <c r="J848" s="40"/>
      <c r="K848" s="41">
        <f t="shared" si="195"/>
        <v>0</v>
      </c>
      <c r="L848" s="41">
        <f t="shared" si="187"/>
        <v>2945422.551862665</v>
      </c>
      <c r="M848" s="50"/>
      <c r="N848" s="51">
        <f>SUMIFS('Shipments data'!G:G,'Shipments data'!E:E,'Supply Planning Data'!D848,'Shipments data'!A:A,'Supply Planning Data'!A848,'Shipments data'!O:O,'Supply Planning Data'!C848,'Shipments data'!F:F,"Shipped")</f>
        <v>0</v>
      </c>
      <c r="O848" s="52">
        <f>SUMIFS('Shipments data'!G:G,'Shipments data'!E:E,'Supply Planning Data'!D848,'Shipments data'!A:A,'Supply Planning Data'!A848,'Shipments data'!O:O,'Supply Planning Data'!C848,'Shipments data'!F:F,"Planned")</f>
        <v>0</v>
      </c>
      <c r="P848" s="51">
        <f>SUMIFS('Shipments data'!G:G,'Shipments data'!E:E,'Supply Planning Data'!D848,'Shipments data'!A:A,'Supply Planning Data'!A848,'Shipments data'!F:F,"Shipped",'Shipments data'!H:H,"&lt;"&amp;'Supply Planning Data'!C863,'Shipments data'!S:S,"&lt;"&amp;'Supply Planning Data'!C863)</f>
        <v>0</v>
      </c>
      <c r="Q848" s="51">
        <f t="shared" si="189"/>
        <v>0</v>
      </c>
      <c r="R848" s="51">
        <f t="shared" si="192"/>
        <v>0</v>
      </c>
      <c r="S848" s="53"/>
      <c r="T848" s="54">
        <f t="shared" si="196"/>
        <v>400000</v>
      </c>
      <c r="U848" s="50"/>
      <c r="V848" s="40"/>
      <c r="W848" s="54">
        <f t="shared" si="197"/>
        <v>0</v>
      </c>
      <c r="X848" s="55"/>
      <c r="Y848" s="54">
        <f t="shared" si="193"/>
        <v>400000</v>
      </c>
      <c r="Z848" s="53"/>
      <c r="AA848" s="54">
        <f t="shared" si="198"/>
        <v>400000</v>
      </c>
      <c r="AB848" s="50"/>
      <c r="AC848" s="40"/>
      <c r="AD848" s="54">
        <f t="shared" si="199"/>
        <v>0</v>
      </c>
      <c r="AE848" s="55"/>
      <c r="AF848" s="79">
        <f t="shared" si="194"/>
        <v>400000</v>
      </c>
    </row>
    <row r="849" spans="1:32" x14ac:dyDescent="0.35">
      <c r="A849" s="47" t="str">
        <f>Start!C$9</f>
        <v>Niger (the)</v>
      </c>
      <c r="B849" s="48" t="str">
        <f>VLOOKUP(A849,list!B:C,2,FALSE)</f>
        <v>NER</v>
      </c>
      <c r="C849" s="78">
        <f t="shared" si="188"/>
        <v>45901</v>
      </c>
      <c r="D849" s="36" t="str">
        <f>IF(Start!$B$23="","",Start!$B$23)</f>
        <v>Sputnik Light</v>
      </c>
      <c r="E849" s="36" t="str">
        <f>IFERROR(VLOOKUP(D849,Start!B$15:C$30,2,FALSE),"")</f>
        <v>Yes</v>
      </c>
      <c r="F849" s="39">
        <f t="shared" si="190"/>
        <v>0</v>
      </c>
      <c r="G849" s="38">
        <v>2911510.7940576966</v>
      </c>
      <c r="H849" s="50">
        <v>33943.290841675996</v>
      </c>
      <c r="I849" s="39">
        <f t="shared" si="191"/>
        <v>2945454.0848993724</v>
      </c>
      <c r="J849" s="40"/>
      <c r="K849" s="41">
        <f t="shared" si="195"/>
        <v>0</v>
      </c>
      <c r="L849" s="41">
        <f t="shared" si="187"/>
        <v>2945454.0848993724</v>
      </c>
      <c r="M849" s="50"/>
      <c r="N849" s="51">
        <f>SUMIFS('Shipments data'!G:G,'Shipments data'!E:E,'Supply Planning Data'!D849,'Shipments data'!A:A,'Supply Planning Data'!A849,'Shipments data'!O:O,'Supply Planning Data'!C849,'Shipments data'!F:F,"Shipped")</f>
        <v>0</v>
      </c>
      <c r="O849" s="52">
        <f>SUMIFS('Shipments data'!G:G,'Shipments data'!E:E,'Supply Planning Data'!D849,'Shipments data'!A:A,'Supply Planning Data'!A849,'Shipments data'!O:O,'Supply Planning Data'!C849,'Shipments data'!F:F,"Planned")</f>
        <v>0</v>
      </c>
      <c r="P849" s="51">
        <f>SUMIFS('Shipments data'!G:G,'Shipments data'!E:E,'Supply Planning Data'!D849,'Shipments data'!A:A,'Supply Planning Data'!A849,'Shipments data'!F:F,"Shipped",'Shipments data'!H:H,"&lt;"&amp;'Supply Planning Data'!C864,'Shipments data'!S:S,"&lt;"&amp;'Supply Planning Data'!C864)</f>
        <v>0</v>
      </c>
      <c r="Q849" s="51">
        <f t="shared" si="189"/>
        <v>0</v>
      </c>
      <c r="R849" s="51">
        <f t="shared" si="192"/>
        <v>0</v>
      </c>
      <c r="S849" s="53"/>
      <c r="T849" s="54">
        <f t="shared" si="196"/>
        <v>400000</v>
      </c>
      <c r="U849" s="50"/>
      <c r="V849" s="40"/>
      <c r="W849" s="54">
        <f t="shared" si="197"/>
        <v>0</v>
      </c>
      <c r="X849" s="55"/>
      <c r="Y849" s="54">
        <f t="shared" si="193"/>
        <v>400000</v>
      </c>
      <c r="Z849" s="53"/>
      <c r="AA849" s="54">
        <f t="shared" si="198"/>
        <v>400000</v>
      </c>
      <c r="AB849" s="50"/>
      <c r="AC849" s="40"/>
      <c r="AD849" s="54">
        <f t="shared" si="199"/>
        <v>0</v>
      </c>
      <c r="AE849" s="55"/>
      <c r="AF849" s="79">
        <f t="shared" si="194"/>
        <v>400000</v>
      </c>
    </row>
    <row r="850" spans="1:32" hidden="1" x14ac:dyDescent="0.35">
      <c r="A850" s="47" t="str">
        <f>Start!C$9</f>
        <v>Niger (the)</v>
      </c>
      <c r="B850" s="48" t="str">
        <f>VLOOKUP(A850,list!B:C,2,FALSE)</f>
        <v>NER</v>
      </c>
      <c r="C850" s="78">
        <f t="shared" si="188"/>
        <v>45901</v>
      </c>
      <c r="D850" s="36" t="str">
        <f>IF(Start!$B$24="","",Start!$B$24)</f>
        <v/>
      </c>
      <c r="E850" s="36" t="str">
        <f>IFERROR(VLOOKUP(D850,Start!B$15:C$30,2,FALSE),"")</f>
        <v/>
      </c>
      <c r="F850" s="39">
        <f t="shared" si="190"/>
        <v>0</v>
      </c>
      <c r="G850" s="38"/>
      <c r="H850" s="50"/>
      <c r="I850" s="39">
        <f t="shared" si="191"/>
        <v>0</v>
      </c>
      <c r="J850" s="40"/>
      <c r="K850" s="41">
        <f t="shared" si="195"/>
        <v>0</v>
      </c>
      <c r="L850" s="41">
        <f t="shared" ref="L850:L901" si="200">SUM(I850,K850)</f>
        <v>0</v>
      </c>
      <c r="M850" s="50"/>
      <c r="N850" s="51">
        <f>SUMIFS('Shipments data'!G:G,'Shipments data'!E:E,'Supply Planning Data'!D850,'Shipments data'!A:A,'Supply Planning Data'!A850,'Shipments data'!O:O,'Supply Planning Data'!C850,'Shipments data'!F:F,"Shipped")</f>
        <v>0</v>
      </c>
      <c r="O850" s="52">
        <f>SUMIFS('Shipments data'!G:G,'Shipments data'!E:E,'Supply Planning Data'!D850,'Shipments data'!A:A,'Supply Planning Data'!A850,'Shipments data'!O:O,'Supply Planning Data'!C850,'Shipments data'!F:F,"Planned")</f>
        <v>0</v>
      </c>
      <c r="P850" s="51">
        <f>SUMIFS('Shipments data'!G:G,'Shipments data'!E:E,'Supply Planning Data'!D850,'Shipments data'!A:A,'Supply Planning Data'!A850,'Shipments data'!F:F,"Shipped",'Shipments data'!H:H,"&lt;"&amp;'Supply Planning Data'!C865,'Shipments data'!S:S,"&lt;"&amp;'Supply Planning Data'!C865)</f>
        <v>0</v>
      </c>
      <c r="Q850" s="51">
        <f t="shared" si="189"/>
        <v>0</v>
      </c>
      <c r="R850" s="51">
        <f t="shared" si="192"/>
        <v>0</v>
      </c>
      <c r="S850" s="53"/>
      <c r="T850" s="54">
        <f t="shared" si="196"/>
        <v>0</v>
      </c>
      <c r="U850" s="50"/>
      <c r="V850" s="40"/>
      <c r="W850" s="54">
        <f t="shared" si="197"/>
        <v>0</v>
      </c>
      <c r="X850" s="55"/>
      <c r="Y850" s="54">
        <f t="shared" si="193"/>
        <v>0</v>
      </c>
      <c r="Z850" s="53"/>
      <c r="AA850" s="54">
        <f t="shared" si="198"/>
        <v>0</v>
      </c>
      <c r="AB850" s="50"/>
      <c r="AC850" s="40"/>
      <c r="AD850" s="54">
        <f t="shared" si="199"/>
        <v>0</v>
      </c>
      <c r="AE850" s="55"/>
      <c r="AF850" s="79">
        <f t="shared" si="194"/>
        <v>0</v>
      </c>
    </row>
    <row r="851" spans="1:32" hidden="1" x14ac:dyDescent="0.35">
      <c r="A851" s="47" t="str">
        <f>Start!C$9</f>
        <v>Niger (the)</v>
      </c>
      <c r="B851" s="48" t="str">
        <f>VLOOKUP(A851,list!B:C,2,FALSE)</f>
        <v>NER</v>
      </c>
      <c r="C851" s="78">
        <f t="shared" si="188"/>
        <v>45901</v>
      </c>
      <c r="D851" s="36" t="str">
        <f>IF(Start!$B$25="","",Start!$B$25)</f>
        <v/>
      </c>
      <c r="E851" s="36" t="str">
        <f>IFERROR(VLOOKUP(D851,Start!B$15:C$30,2,FALSE),"")</f>
        <v/>
      </c>
      <c r="F851" s="39">
        <f t="shared" si="190"/>
        <v>0</v>
      </c>
      <c r="G851" s="38"/>
      <c r="H851" s="50"/>
      <c r="I851" s="39">
        <f t="shared" si="191"/>
        <v>0</v>
      </c>
      <c r="J851" s="40"/>
      <c r="K851" s="41">
        <f t="shared" si="195"/>
        <v>0</v>
      </c>
      <c r="L851" s="41">
        <f t="shared" si="200"/>
        <v>0</v>
      </c>
      <c r="M851" s="50"/>
      <c r="N851" s="51">
        <f>SUMIFS('Shipments data'!G:G,'Shipments data'!E:E,'Supply Planning Data'!D851,'Shipments data'!A:A,'Supply Planning Data'!A851,'Shipments data'!O:O,'Supply Planning Data'!C851,'Shipments data'!F:F,"Shipped")</f>
        <v>0</v>
      </c>
      <c r="O851" s="52">
        <f>SUMIFS('Shipments data'!G:G,'Shipments data'!E:E,'Supply Planning Data'!D851,'Shipments data'!A:A,'Supply Planning Data'!A851,'Shipments data'!O:O,'Supply Planning Data'!C851,'Shipments data'!F:F,"Planned")</f>
        <v>0</v>
      </c>
      <c r="P851" s="51">
        <f>SUMIFS('Shipments data'!G:G,'Shipments data'!E:E,'Supply Planning Data'!D851,'Shipments data'!A:A,'Supply Planning Data'!A851,'Shipments data'!F:F,"Shipped",'Shipments data'!H:H,"&lt;"&amp;'Supply Planning Data'!C866,'Shipments data'!S:S,"&lt;"&amp;'Supply Planning Data'!C866)</f>
        <v>0</v>
      </c>
      <c r="Q851" s="51">
        <f t="shared" si="189"/>
        <v>0</v>
      </c>
      <c r="R851" s="51">
        <f t="shared" si="192"/>
        <v>0</v>
      </c>
      <c r="S851" s="53"/>
      <c r="T851" s="54">
        <f t="shared" si="196"/>
        <v>0</v>
      </c>
      <c r="U851" s="50"/>
      <c r="V851" s="40"/>
      <c r="W851" s="54">
        <f t="shared" si="197"/>
        <v>0</v>
      </c>
      <c r="X851" s="55"/>
      <c r="Y851" s="54">
        <f t="shared" si="193"/>
        <v>0</v>
      </c>
      <c r="Z851" s="53"/>
      <c r="AA851" s="54">
        <f t="shared" si="198"/>
        <v>0</v>
      </c>
      <c r="AB851" s="50"/>
      <c r="AC851" s="40"/>
      <c r="AD851" s="54">
        <f t="shared" si="199"/>
        <v>0</v>
      </c>
      <c r="AE851" s="55"/>
      <c r="AF851" s="79">
        <f t="shared" si="194"/>
        <v>0</v>
      </c>
    </row>
    <row r="852" spans="1:32" hidden="1" x14ac:dyDescent="0.35">
      <c r="A852" s="47" t="str">
        <f>Start!C$9</f>
        <v>Niger (the)</v>
      </c>
      <c r="B852" s="48" t="str">
        <f>VLOOKUP(A852,list!B:C,2,FALSE)</f>
        <v>NER</v>
      </c>
      <c r="C852" s="78">
        <f t="shared" si="188"/>
        <v>45901</v>
      </c>
      <c r="D852" s="36" t="str">
        <f>IF(Start!$B$26="","",Start!$B$26)</f>
        <v/>
      </c>
      <c r="E852" s="36" t="str">
        <f>IFERROR(VLOOKUP(D852,Start!B$15:C$30,2,FALSE),"")</f>
        <v/>
      </c>
      <c r="F852" s="39">
        <f t="shared" si="190"/>
        <v>0</v>
      </c>
      <c r="G852" s="38"/>
      <c r="H852" s="50"/>
      <c r="I852" s="39">
        <f t="shared" si="191"/>
        <v>0</v>
      </c>
      <c r="J852" s="40"/>
      <c r="K852" s="41">
        <f t="shared" si="195"/>
        <v>0</v>
      </c>
      <c r="L852" s="41">
        <f t="shared" si="200"/>
        <v>0</v>
      </c>
      <c r="M852" s="50"/>
      <c r="N852" s="51">
        <f>SUMIFS('Shipments data'!G:G,'Shipments data'!E:E,'Supply Planning Data'!D852,'Shipments data'!A:A,'Supply Planning Data'!A852,'Shipments data'!O:O,'Supply Planning Data'!C852,'Shipments data'!F:F,"Shipped")</f>
        <v>0</v>
      </c>
      <c r="O852" s="52">
        <f>SUMIFS('Shipments data'!G:G,'Shipments data'!E:E,'Supply Planning Data'!D852,'Shipments data'!A:A,'Supply Planning Data'!A852,'Shipments data'!O:O,'Supply Planning Data'!C852,'Shipments data'!F:F,"Planned")</f>
        <v>0</v>
      </c>
      <c r="P852" s="51">
        <f>SUMIFS('Shipments data'!G:G,'Shipments data'!E:E,'Supply Planning Data'!D852,'Shipments data'!A:A,'Supply Planning Data'!A852,'Shipments data'!F:F,"Shipped",'Shipments data'!H:H,"&lt;"&amp;'Supply Planning Data'!C867,'Shipments data'!S:S,"&lt;"&amp;'Supply Planning Data'!C867)</f>
        <v>0</v>
      </c>
      <c r="Q852" s="51">
        <f t="shared" si="189"/>
        <v>0</v>
      </c>
      <c r="R852" s="51">
        <f t="shared" si="192"/>
        <v>0</v>
      </c>
      <c r="S852" s="53"/>
      <c r="T852" s="54">
        <f t="shared" si="196"/>
        <v>0</v>
      </c>
      <c r="U852" s="50"/>
      <c r="V852" s="40"/>
      <c r="W852" s="54">
        <f t="shared" si="197"/>
        <v>0</v>
      </c>
      <c r="X852" s="55"/>
      <c r="Y852" s="54">
        <f t="shared" si="193"/>
        <v>0</v>
      </c>
      <c r="Z852" s="53"/>
      <c r="AA852" s="54">
        <f t="shared" si="198"/>
        <v>0</v>
      </c>
      <c r="AB852" s="50"/>
      <c r="AC852" s="40"/>
      <c r="AD852" s="54">
        <f t="shared" si="199"/>
        <v>0</v>
      </c>
      <c r="AE852" s="55"/>
      <c r="AF852" s="79">
        <f t="shared" si="194"/>
        <v>0</v>
      </c>
    </row>
    <row r="853" spans="1:32" hidden="1" x14ac:dyDescent="0.35">
      <c r="A853" s="47" t="str">
        <f>Start!C$9</f>
        <v>Niger (the)</v>
      </c>
      <c r="B853" s="48" t="str">
        <f>VLOOKUP(A853,list!B:C,2,FALSE)</f>
        <v>NER</v>
      </c>
      <c r="C853" s="78">
        <f t="shared" si="188"/>
        <v>45901</v>
      </c>
      <c r="D853" s="36" t="str">
        <f>IF(Start!$B$27="","",Start!$B$27)</f>
        <v/>
      </c>
      <c r="E853" s="36" t="str">
        <f>IFERROR(VLOOKUP(D853,Start!B$15:C$30,2,FALSE),"")</f>
        <v/>
      </c>
      <c r="F853" s="39">
        <f t="shared" si="190"/>
        <v>0</v>
      </c>
      <c r="G853" s="38"/>
      <c r="H853" s="50"/>
      <c r="I853" s="39">
        <f t="shared" si="191"/>
        <v>0</v>
      </c>
      <c r="J853" s="40"/>
      <c r="K853" s="41">
        <f t="shared" si="195"/>
        <v>0</v>
      </c>
      <c r="L853" s="41">
        <f t="shared" si="200"/>
        <v>0</v>
      </c>
      <c r="M853" s="50"/>
      <c r="N853" s="51">
        <f>SUMIFS('Shipments data'!G:G,'Shipments data'!E:E,'Supply Planning Data'!D853,'Shipments data'!A:A,'Supply Planning Data'!A853,'Shipments data'!O:O,'Supply Planning Data'!C853,'Shipments data'!F:F,"Shipped")</f>
        <v>0</v>
      </c>
      <c r="O853" s="52">
        <f>SUMIFS('Shipments data'!G:G,'Shipments data'!E:E,'Supply Planning Data'!D853,'Shipments data'!A:A,'Supply Planning Data'!A853,'Shipments data'!O:O,'Supply Planning Data'!C853,'Shipments data'!F:F,"Planned")</f>
        <v>0</v>
      </c>
      <c r="P853" s="51">
        <f>SUMIFS('Shipments data'!G:G,'Shipments data'!E:E,'Supply Planning Data'!D853,'Shipments data'!A:A,'Supply Planning Data'!A853,'Shipments data'!F:F,"Shipped",'Shipments data'!H:H,"&lt;"&amp;'Supply Planning Data'!C868,'Shipments data'!S:S,"&lt;"&amp;'Supply Planning Data'!C868)</f>
        <v>0</v>
      </c>
      <c r="Q853" s="51">
        <f t="shared" si="189"/>
        <v>0</v>
      </c>
      <c r="R853" s="51">
        <f t="shared" si="192"/>
        <v>0</v>
      </c>
      <c r="S853" s="53"/>
      <c r="T853" s="54">
        <f t="shared" si="196"/>
        <v>0</v>
      </c>
      <c r="U853" s="50"/>
      <c r="V853" s="40"/>
      <c r="W853" s="54">
        <f t="shared" si="197"/>
        <v>0</v>
      </c>
      <c r="X853" s="55"/>
      <c r="Y853" s="54">
        <f t="shared" si="193"/>
        <v>0</v>
      </c>
      <c r="Z853" s="53"/>
      <c r="AA853" s="54">
        <f t="shared" si="198"/>
        <v>0</v>
      </c>
      <c r="AB853" s="50"/>
      <c r="AC853" s="40"/>
      <c r="AD853" s="54">
        <f t="shared" si="199"/>
        <v>0</v>
      </c>
      <c r="AE853" s="55"/>
      <c r="AF853" s="79">
        <f t="shared" si="194"/>
        <v>0</v>
      </c>
    </row>
    <row r="854" spans="1:32" hidden="1" x14ac:dyDescent="0.35">
      <c r="A854" s="47" t="str">
        <f>Start!C$9</f>
        <v>Niger (the)</v>
      </c>
      <c r="B854" s="48" t="str">
        <f>VLOOKUP(A854,list!B:C,2,FALSE)</f>
        <v>NER</v>
      </c>
      <c r="C854" s="78">
        <f t="shared" si="188"/>
        <v>45901</v>
      </c>
      <c r="D854" s="36" t="str">
        <f>IF(Start!$B$28="","",Start!$B$28)</f>
        <v/>
      </c>
      <c r="E854" s="36" t="str">
        <f>IFERROR(VLOOKUP(D854,Start!B$15:C$30,2,FALSE),"")</f>
        <v/>
      </c>
      <c r="F854" s="39">
        <f t="shared" si="190"/>
        <v>0</v>
      </c>
      <c r="G854" s="38"/>
      <c r="H854" s="50"/>
      <c r="I854" s="39">
        <f t="shared" si="191"/>
        <v>0</v>
      </c>
      <c r="J854" s="40"/>
      <c r="K854" s="41">
        <f t="shared" si="195"/>
        <v>0</v>
      </c>
      <c r="L854" s="41">
        <f t="shared" si="200"/>
        <v>0</v>
      </c>
      <c r="M854" s="50"/>
      <c r="N854" s="51">
        <f>SUMIFS('Shipments data'!G:G,'Shipments data'!E:E,'Supply Planning Data'!D854,'Shipments data'!A:A,'Supply Planning Data'!A854,'Shipments data'!O:O,'Supply Planning Data'!C854,'Shipments data'!F:F,"Shipped")</f>
        <v>0</v>
      </c>
      <c r="O854" s="52">
        <f>SUMIFS('Shipments data'!G:G,'Shipments data'!E:E,'Supply Planning Data'!D854,'Shipments data'!A:A,'Supply Planning Data'!A854,'Shipments data'!O:O,'Supply Planning Data'!C854,'Shipments data'!F:F,"Planned")</f>
        <v>0</v>
      </c>
      <c r="P854" s="51">
        <f>SUMIFS('Shipments data'!G:G,'Shipments data'!E:E,'Supply Planning Data'!D854,'Shipments data'!A:A,'Supply Planning Data'!A854,'Shipments data'!F:F,"Shipped",'Shipments data'!H:H,"&lt;"&amp;'Supply Planning Data'!C869,'Shipments data'!S:S,"&lt;"&amp;'Supply Planning Data'!C869)</f>
        <v>0</v>
      </c>
      <c r="Q854" s="51">
        <f t="shared" si="189"/>
        <v>0</v>
      </c>
      <c r="R854" s="51">
        <f t="shared" si="192"/>
        <v>0</v>
      </c>
      <c r="S854" s="53"/>
      <c r="T854" s="54">
        <f t="shared" si="196"/>
        <v>0</v>
      </c>
      <c r="U854" s="50"/>
      <c r="V854" s="40"/>
      <c r="W854" s="54">
        <f t="shared" si="197"/>
        <v>0</v>
      </c>
      <c r="X854" s="55"/>
      <c r="Y854" s="54">
        <f t="shared" si="193"/>
        <v>0</v>
      </c>
      <c r="Z854" s="53"/>
      <c r="AA854" s="54">
        <f t="shared" si="198"/>
        <v>0</v>
      </c>
      <c r="AB854" s="50"/>
      <c r="AC854" s="40"/>
      <c r="AD854" s="54">
        <f t="shared" si="199"/>
        <v>0</v>
      </c>
      <c r="AE854" s="55"/>
      <c r="AF854" s="79">
        <f t="shared" si="194"/>
        <v>0</v>
      </c>
    </row>
    <row r="855" spans="1:32" hidden="1" x14ac:dyDescent="0.35">
      <c r="A855" s="47" t="str">
        <f>Start!C$9</f>
        <v>Niger (the)</v>
      </c>
      <c r="B855" s="48" t="str">
        <f>VLOOKUP(A855,list!B:C,2,FALSE)</f>
        <v>NER</v>
      </c>
      <c r="C855" s="78">
        <f t="shared" si="188"/>
        <v>45901</v>
      </c>
      <c r="D855" s="36" t="str">
        <f>IF(Start!$B$29="","",Start!$B$29)</f>
        <v/>
      </c>
      <c r="E855" s="36" t="str">
        <f>IFERROR(VLOOKUP(D855,Start!B$15:C$30,2,FALSE),"")</f>
        <v/>
      </c>
      <c r="F855" s="39">
        <f t="shared" si="190"/>
        <v>0</v>
      </c>
      <c r="G855" s="38"/>
      <c r="H855" s="50"/>
      <c r="I855" s="39">
        <f t="shared" si="191"/>
        <v>0</v>
      </c>
      <c r="J855" s="40"/>
      <c r="K855" s="41">
        <f t="shared" si="195"/>
        <v>0</v>
      </c>
      <c r="L855" s="41">
        <f t="shared" si="200"/>
        <v>0</v>
      </c>
      <c r="M855" s="50"/>
      <c r="N855" s="51">
        <f>SUMIFS('Shipments data'!G:G,'Shipments data'!E:E,'Supply Planning Data'!D855,'Shipments data'!A:A,'Supply Planning Data'!A855,'Shipments data'!O:O,'Supply Planning Data'!C855,'Shipments data'!F:F,"Shipped")</f>
        <v>0</v>
      </c>
      <c r="O855" s="52">
        <f>SUMIFS('Shipments data'!G:G,'Shipments data'!E:E,'Supply Planning Data'!D855,'Shipments data'!A:A,'Supply Planning Data'!A855,'Shipments data'!O:O,'Supply Planning Data'!C855,'Shipments data'!F:F,"Planned")</f>
        <v>0</v>
      </c>
      <c r="P855" s="51">
        <f>SUMIFS('Shipments data'!G:G,'Shipments data'!E:E,'Supply Planning Data'!D855,'Shipments data'!A:A,'Supply Planning Data'!A855,'Shipments data'!F:F,"Shipped",'Shipments data'!H:H,"&lt;"&amp;'Supply Planning Data'!C870,'Shipments data'!S:S,"&lt;"&amp;'Supply Planning Data'!C870)</f>
        <v>0</v>
      </c>
      <c r="Q855" s="51">
        <f t="shared" si="189"/>
        <v>0</v>
      </c>
      <c r="R855" s="51">
        <f t="shared" si="192"/>
        <v>0</v>
      </c>
      <c r="S855" s="53"/>
      <c r="T855" s="54">
        <f t="shared" si="196"/>
        <v>0</v>
      </c>
      <c r="U855" s="50"/>
      <c r="V855" s="40"/>
      <c r="W855" s="54">
        <f t="shared" si="197"/>
        <v>0</v>
      </c>
      <c r="X855" s="55"/>
      <c r="Y855" s="54">
        <f t="shared" si="193"/>
        <v>0</v>
      </c>
      <c r="Z855" s="53"/>
      <c r="AA855" s="54">
        <f t="shared" si="198"/>
        <v>0</v>
      </c>
      <c r="AB855" s="50"/>
      <c r="AC855" s="40"/>
      <c r="AD855" s="54">
        <f t="shared" si="199"/>
        <v>0</v>
      </c>
      <c r="AE855" s="55"/>
      <c r="AF855" s="79">
        <f t="shared" si="194"/>
        <v>0</v>
      </c>
    </row>
    <row r="856" spans="1:32" hidden="1" x14ac:dyDescent="0.35">
      <c r="A856" s="47" t="str">
        <f>Start!C$9</f>
        <v>Niger (the)</v>
      </c>
      <c r="B856" s="56" t="str">
        <f>VLOOKUP(A856,list!B:C,2,FALSE)</f>
        <v>NER</v>
      </c>
      <c r="C856" s="78">
        <f t="shared" si="188"/>
        <v>45901</v>
      </c>
      <c r="D856" s="36" t="str">
        <f>IF(Start!$B$30="","",Start!$B$30)</f>
        <v/>
      </c>
      <c r="E856" s="36" t="str">
        <f>IFERROR(VLOOKUP(D856,Start!B$15:C$30,2,FALSE),"")</f>
        <v/>
      </c>
      <c r="F856" s="39">
        <f t="shared" si="190"/>
        <v>0</v>
      </c>
      <c r="G856" s="38"/>
      <c r="H856" s="50"/>
      <c r="I856" s="39">
        <f t="shared" si="191"/>
        <v>0</v>
      </c>
      <c r="J856" s="40"/>
      <c r="K856" s="41">
        <f t="shared" si="195"/>
        <v>0</v>
      </c>
      <c r="L856" s="41">
        <f t="shared" si="200"/>
        <v>0</v>
      </c>
      <c r="M856" s="50"/>
      <c r="N856" s="51">
        <f>SUMIFS('Shipments data'!G:G,'Shipments data'!E:E,'Supply Planning Data'!D856,'Shipments data'!A:A,'Supply Planning Data'!A856,'Shipments data'!O:O,'Supply Planning Data'!C856,'Shipments data'!F:F,"Shipped")</f>
        <v>0</v>
      </c>
      <c r="O856" s="52">
        <f>SUMIFS('Shipments data'!G:G,'Shipments data'!E:E,'Supply Planning Data'!D856,'Shipments data'!A:A,'Supply Planning Data'!A856,'Shipments data'!O:O,'Supply Planning Data'!C856,'Shipments data'!F:F,"Planned")</f>
        <v>0</v>
      </c>
      <c r="P856" s="51">
        <f>SUMIFS('Shipments data'!G:G,'Shipments data'!E:E,'Supply Planning Data'!D856,'Shipments data'!A:A,'Supply Planning Data'!A856,'Shipments data'!F:F,"Shipped",'Shipments data'!H:H,"&lt;"&amp;'Supply Planning Data'!C871,'Shipments data'!S:S,"&lt;"&amp;'Supply Planning Data'!C871)</f>
        <v>0</v>
      </c>
      <c r="Q856" s="51">
        <f t="shared" si="189"/>
        <v>0</v>
      </c>
      <c r="R856" s="51">
        <f t="shared" si="192"/>
        <v>0</v>
      </c>
      <c r="S856" s="53"/>
      <c r="T856" s="54">
        <f t="shared" si="196"/>
        <v>0</v>
      </c>
      <c r="U856" s="50"/>
      <c r="V856" s="40"/>
      <c r="W856" s="54">
        <f t="shared" si="197"/>
        <v>0</v>
      </c>
      <c r="X856" s="55"/>
      <c r="Y856" s="54">
        <f t="shared" si="193"/>
        <v>0</v>
      </c>
      <c r="Z856" s="53"/>
      <c r="AA856" s="54">
        <f t="shared" si="198"/>
        <v>0</v>
      </c>
      <c r="AB856" s="50"/>
      <c r="AC856" s="40"/>
      <c r="AD856" s="54">
        <f t="shared" si="199"/>
        <v>0</v>
      </c>
      <c r="AE856" s="55"/>
      <c r="AF856" s="79">
        <f t="shared" si="194"/>
        <v>0</v>
      </c>
    </row>
    <row r="857" spans="1:32" x14ac:dyDescent="0.35">
      <c r="A857" s="58" t="str">
        <f>Start!C$9</f>
        <v>Niger (the)</v>
      </c>
      <c r="B857" s="59" t="str">
        <f>VLOOKUP(A857,list!B:C,2,FALSE)</f>
        <v>NER</v>
      </c>
      <c r="C857" s="60">
        <f t="shared" si="188"/>
        <v>45931</v>
      </c>
      <c r="D857" s="59" t="str">
        <f>IF(Start!$B$16="","",Start!$B$16)</f>
        <v>Pfizer</v>
      </c>
      <c r="E857" s="59" t="str">
        <f>IFERROR(VLOOKUP(D857,Start!B$15:C$30,2,FALSE),"")</f>
        <v>Yes</v>
      </c>
      <c r="F857" s="62">
        <f t="shared" si="190"/>
        <v>0</v>
      </c>
      <c r="G857" s="61">
        <v>2287615.6239024755</v>
      </c>
      <c r="H857" s="61">
        <v>34195.5551353357</v>
      </c>
      <c r="I857" s="62">
        <f t="shared" si="191"/>
        <v>2321811.1790378112</v>
      </c>
      <c r="J857" s="63"/>
      <c r="K857" s="64">
        <f t="shared" si="195"/>
        <v>0</v>
      </c>
      <c r="L857" s="64">
        <f t="shared" si="200"/>
        <v>2321811.1790378112</v>
      </c>
      <c r="M857" s="61"/>
      <c r="N857" s="64">
        <f>SUMIFS('Shipments data'!G:G,'Shipments data'!E:E,'Supply Planning Data'!D857,'Shipments data'!A:A,'Supply Planning Data'!A857,'Shipments data'!O:O,'Supply Planning Data'!C857,'Shipments data'!F:F,"Shipped")</f>
        <v>0</v>
      </c>
      <c r="O857" s="65">
        <f>SUMIFS('Shipments data'!G:G,'Shipments data'!E:E,'Supply Planning Data'!D857,'Shipments data'!A:A,'Supply Planning Data'!A857,'Shipments data'!O:O,'Supply Planning Data'!C857,'Shipments data'!F:F,"Planned")</f>
        <v>0</v>
      </c>
      <c r="P857" s="64">
        <f>SUMIFS('Shipments data'!G:G,'Shipments data'!E:E,'Supply Planning Data'!D857,'Shipments data'!A:A,'Supply Planning Data'!A857,'Shipments data'!F:F,"Shipped",'Shipments data'!H:H,"&lt;"&amp;'Supply Planning Data'!C872,'Shipments data'!S:S,"&lt;"&amp;'Supply Planning Data'!C872)</f>
        <v>0</v>
      </c>
      <c r="Q857" s="64">
        <f t="shared" si="189"/>
        <v>0</v>
      </c>
      <c r="R857" s="64">
        <f t="shared" si="192"/>
        <v>0</v>
      </c>
      <c r="S857" s="66"/>
      <c r="T857" s="62">
        <f t="shared" si="196"/>
        <v>200000</v>
      </c>
      <c r="U857" s="61"/>
      <c r="V857" s="63"/>
      <c r="W857" s="62">
        <f t="shared" si="197"/>
        <v>0</v>
      </c>
      <c r="X857" s="67"/>
      <c r="Y857" s="62">
        <f t="shared" si="193"/>
        <v>200000</v>
      </c>
      <c r="Z857" s="66"/>
      <c r="AA857" s="62">
        <f t="shared" si="198"/>
        <v>200000</v>
      </c>
      <c r="AB857" s="61"/>
      <c r="AC857" s="63"/>
      <c r="AD857" s="62">
        <f t="shared" si="199"/>
        <v>0</v>
      </c>
      <c r="AE857" s="67"/>
      <c r="AF857" s="68">
        <f t="shared" si="194"/>
        <v>200000</v>
      </c>
    </row>
    <row r="858" spans="1:32" x14ac:dyDescent="0.35">
      <c r="A858" s="58" t="str">
        <f>Start!C$9</f>
        <v>Niger (the)</v>
      </c>
      <c r="B858" s="69" t="str">
        <f>VLOOKUP(A858,list!B:C,2,FALSE)</f>
        <v>NER</v>
      </c>
      <c r="C858" s="60">
        <f t="shared" si="188"/>
        <v>45931</v>
      </c>
      <c r="D858" s="69" t="str">
        <f>IF(Start!$B$17="","",Start!$B$17)</f>
        <v>Moderna</v>
      </c>
      <c r="E858" s="69" t="str">
        <f>IFERROR(VLOOKUP(D858,Start!B$15:C$30,2,FALSE),"")</f>
        <v>Yes</v>
      </c>
      <c r="F858" s="62">
        <f t="shared" si="190"/>
        <v>0</v>
      </c>
      <c r="G858" s="61">
        <v>2745138.7486829711</v>
      </c>
      <c r="H858" s="61">
        <v>34227.088172043099</v>
      </c>
      <c r="I858" s="62">
        <f t="shared" si="191"/>
        <v>2779365.8368550143</v>
      </c>
      <c r="J858" s="63"/>
      <c r="K858" s="64">
        <f t="shared" si="195"/>
        <v>0</v>
      </c>
      <c r="L858" s="64">
        <f t="shared" si="200"/>
        <v>2779365.8368550143</v>
      </c>
      <c r="M858" s="71"/>
      <c r="N858" s="70">
        <f>SUMIFS('Shipments data'!G:G,'Shipments data'!E:E,'Supply Planning Data'!D858,'Shipments data'!A:A,'Supply Planning Data'!A858,'Shipments data'!O:O,'Supply Planning Data'!C858,'Shipments data'!F:F,"Shipped")</f>
        <v>0</v>
      </c>
      <c r="O858" s="72">
        <f>SUMIFS('Shipments data'!G:G,'Shipments data'!E:E,'Supply Planning Data'!D858,'Shipments data'!A:A,'Supply Planning Data'!A858,'Shipments data'!O:O,'Supply Planning Data'!C858,'Shipments data'!F:F,"Planned")</f>
        <v>0</v>
      </c>
      <c r="P858" s="70">
        <f>SUMIFS('Shipments data'!G:G,'Shipments data'!E:E,'Supply Planning Data'!D858,'Shipments data'!A:A,'Supply Planning Data'!A858,'Shipments data'!F:F,"Shipped",'Shipments data'!H:H,"&lt;"&amp;'Supply Planning Data'!C873,'Shipments data'!S:S,"&lt;"&amp;'Supply Planning Data'!C873)</f>
        <v>0</v>
      </c>
      <c r="Q858" s="70">
        <f t="shared" si="189"/>
        <v>0</v>
      </c>
      <c r="R858" s="70">
        <f t="shared" si="192"/>
        <v>0</v>
      </c>
      <c r="S858" s="53"/>
      <c r="T858" s="73">
        <f t="shared" si="196"/>
        <v>300000</v>
      </c>
      <c r="U858" s="71"/>
      <c r="V858" s="63"/>
      <c r="W858" s="73">
        <f t="shared" si="197"/>
        <v>0</v>
      </c>
      <c r="X858" s="74"/>
      <c r="Y858" s="73">
        <f t="shared" si="193"/>
        <v>300000</v>
      </c>
      <c r="Z858" s="53"/>
      <c r="AA858" s="73">
        <f t="shared" si="198"/>
        <v>300000</v>
      </c>
      <c r="AB858" s="71"/>
      <c r="AC858" s="63"/>
      <c r="AD858" s="73">
        <f t="shared" si="199"/>
        <v>0</v>
      </c>
      <c r="AE858" s="74"/>
      <c r="AF858" s="75">
        <f t="shared" si="194"/>
        <v>300000</v>
      </c>
    </row>
    <row r="859" spans="1:32" x14ac:dyDescent="0.35">
      <c r="A859" s="58" t="str">
        <f>Start!C$9</f>
        <v>Niger (the)</v>
      </c>
      <c r="B859" s="69" t="str">
        <f>VLOOKUP(A859,list!B:C,2,FALSE)</f>
        <v>NER</v>
      </c>
      <c r="C859" s="60">
        <f t="shared" si="188"/>
        <v>45931</v>
      </c>
      <c r="D859" s="59" t="str">
        <f>IF(Start!$B$18="","",Start!$B$18)</f>
        <v>AstraZeneca</v>
      </c>
      <c r="E859" s="59" t="str">
        <f>IFERROR(VLOOKUP(D859,Start!B$15:C$30,2,FALSE),"")</f>
        <v>Yes</v>
      </c>
      <c r="F859" s="62">
        <f t="shared" si="190"/>
        <v>0</v>
      </c>
      <c r="G859" s="61">
        <v>3202661.8734634663</v>
      </c>
      <c r="H859" s="61">
        <v>34258.621208750599</v>
      </c>
      <c r="I859" s="62">
        <f t="shared" si="191"/>
        <v>3236920.4946722169</v>
      </c>
      <c r="J859" s="63"/>
      <c r="K859" s="64">
        <f t="shared" si="195"/>
        <v>0</v>
      </c>
      <c r="L859" s="64">
        <f t="shared" si="200"/>
        <v>3236920.4946722169</v>
      </c>
      <c r="M859" s="71"/>
      <c r="N859" s="70">
        <f>SUMIFS('Shipments data'!G:G,'Shipments data'!E:E,'Supply Planning Data'!D859,'Shipments data'!A:A,'Supply Planning Data'!A859,'Shipments data'!O:O,'Supply Planning Data'!C859,'Shipments data'!F:F,"Shipped")</f>
        <v>0</v>
      </c>
      <c r="O859" s="72">
        <f>SUMIFS('Shipments data'!G:G,'Shipments data'!E:E,'Supply Planning Data'!D859,'Shipments data'!A:A,'Supply Planning Data'!A859,'Shipments data'!O:O,'Supply Planning Data'!C859,'Shipments data'!F:F,"Planned")</f>
        <v>0</v>
      </c>
      <c r="P859" s="70">
        <f>SUMIFS('Shipments data'!G:G,'Shipments data'!E:E,'Supply Planning Data'!D859,'Shipments data'!A:A,'Supply Planning Data'!A859,'Shipments data'!F:F,"Shipped",'Shipments data'!H:H,"&lt;"&amp;'Supply Planning Data'!C874,'Shipments data'!S:S,"&lt;"&amp;'Supply Planning Data'!C874)</f>
        <v>631600</v>
      </c>
      <c r="Q859" s="70">
        <f t="shared" si="189"/>
        <v>0</v>
      </c>
      <c r="R859" s="70">
        <f t="shared" si="192"/>
        <v>0</v>
      </c>
      <c r="S859" s="53"/>
      <c r="T859" s="73">
        <f t="shared" si="196"/>
        <v>400000</v>
      </c>
      <c r="U859" s="71"/>
      <c r="V859" s="63"/>
      <c r="W859" s="73">
        <f t="shared" si="197"/>
        <v>0</v>
      </c>
      <c r="X859" s="74"/>
      <c r="Y859" s="73">
        <f t="shared" si="193"/>
        <v>400000</v>
      </c>
      <c r="Z859" s="53"/>
      <c r="AA859" s="73">
        <f t="shared" si="198"/>
        <v>400000</v>
      </c>
      <c r="AB859" s="71"/>
      <c r="AC859" s="63"/>
      <c r="AD859" s="73">
        <f t="shared" si="199"/>
        <v>0</v>
      </c>
      <c r="AE859" s="74"/>
      <c r="AF859" s="75">
        <f t="shared" si="194"/>
        <v>400000</v>
      </c>
    </row>
    <row r="860" spans="1:32" x14ac:dyDescent="0.35">
      <c r="A860" s="58" t="str">
        <f>Start!C$9</f>
        <v>Niger (the)</v>
      </c>
      <c r="B860" s="69" t="str">
        <f>VLOOKUP(A860,list!B:C,2,FALSE)</f>
        <v>NER</v>
      </c>
      <c r="C860" s="60">
        <f t="shared" si="188"/>
        <v>45931</v>
      </c>
      <c r="D860" s="69" t="str">
        <f>IF(Start!$B$19="","",Start!$B$19)</f>
        <v>J&amp;J</v>
      </c>
      <c r="E860" s="69" t="str">
        <f>IFERROR(VLOOKUP(D860,Start!B$15:C$30,2,FALSE),"")</f>
        <v>Yes</v>
      </c>
      <c r="F860" s="62">
        <f t="shared" si="190"/>
        <v>0</v>
      </c>
      <c r="G860" s="61">
        <v>3202661.8734634663</v>
      </c>
      <c r="H860" s="61">
        <v>34290.154245457998</v>
      </c>
      <c r="I860" s="62">
        <f t="shared" si="191"/>
        <v>3236952.0277089244</v>
      </c>
      <c r="J860" s="63"/>
      <c r="K860" s="64">
        <f t="shared" si="195"/>
        <v>0</v>
      </c>
      <c r="L860" s="64">
        <f t="shared" si="200"/>
        <v>3236952.0277089244</v>
      </c>
      <c r="M860" s="71"/>
      <c r="N860" s="70">
        <f>SUMIFS('Shipments data'!G:G,'Shipments data'!E:E,'Supply Planning Data'!D860,'Shipments data'!A:A,'Supply Planning Data'!A860,'Shipments data'!O:O,'Supply Planning Data'!C860,'Shipments data'!F:F,"Shipped")</f>
        <v>0</v>
      </c>
      <c r="O860" s="72">
        <f>SUMIFS('Shipments data'!G:G,'Shipments data'!E:E,'Supply Planning Data'!D860,'Shipments data'!A:A,'Supply Planning Data'!A860,'Shipments data'!O:O,'Supply Planning Data'!C860,'Shipments data'!F:F,"Planned")</f>
        <v>0</v>
      </c>
      <c r="P860" s="70">
        <f>SUMIFS('Shipments data'!G:G,'Shipments data'!E:E,'Supply Planning Data'!D860,'Shipments data'!A:A,'Supply Planning Data'!A860,'Shipments data'!F:F,"Shipped",'Shipments data'!H:H,"&lt;"&amp;'Supply Planning Data'!C875,'Shipments data'!S:S,"&lt;"&amp;'Supply Planning Data'!C875)</f>
        <v>302400</v>
      </c>
      <c r="Q860" s="70">
        <f t="shared" si="189"/>
        <v>0</v>
      </c>
      <c r="R860" s="70">
        <f t="shared" si="192"/>
        <v>0</v>
      </c>
      <c r="S860" s="53"/>
      <c r="T860" s="73">
        <f t="shared" si="196"/>
        <v>400000</v>
      </c>
      <c r="U860" s="71"/>
      <c r="V860" s="63"/>
      <c r="W860" s="73">
        <f t="shared" si="197"/>
        <v>0</v>
      </c>
      <c r="X860" s="74"/>
      <c r="Y860" s="73">
        <f t="shared" si="193"/>
        <v>400000</v>
      </c>
      <c r="Z860" s="53"/>
      <c r="AA860" s="73">
        <f t="shared" si="198"/>
        <v>400000</v>
      </c>
      <c r="AB860" s="71"/>
      <c r="AC860" s="63"/>
      <c r="AD860" s="73">
        <f t="shared" si="199"/>
        <v>0</v>
      </c>
      <c r="AE860" s="74"/>
      <c r="AF860" s="75">
        <f t="shared" si="194"/>
        <v>400000</v>
      </c>
    </row>
    <row r="861" spans="1:32" x14ac:dyDescent="0.35">
      <c r="A861" s="58" t="str">
        <f>Start!C$9</f>
        <v>Niger (the)</v>
      </c>
      <c r="B861" s="69" t="str">
        <f>VLOOKUP(A861,list!B:C,2,FALSE)</f>
        <v>NER</v>
      </c>
      <c r="C861" s="60">
        <f t="shared" si="188"/>
        <v>45931</v>
      </c>
      <c r="D861" s="59" t="str">
        <f>IF(Start!$B$20="","",Start!$B$20)</f>
        <v>Sinopharm</v>
      </c>
      <c r="E861" s="59" t="str">
        <f>IFERROR(VLOOKUP(D861,Start!B$15:C$30,2,FALSE),"")</f>
        <v>Yes</v>
      </c>
      <c r="F861" s="62">
        <f t="shared" si="190"/>
        <v>0</v>
      </c>
      <c r="G861" s="61">
        <v>3202661.8734634663</v>
      </c>
      <c r="H861" s="61">
        <v>34321.687282165498</v>
      </c>
      <c r="I861" s="62">
        <f t="shared" si="191"/>
        <v>3236983.5607456318</v>
      </c>
      <c r="J861" s="63"/>
      <c r="K861" s="64">
        <f t="shared" si="195"/>
        <v>0</v>
      </c>
      <c r="L861" s="64">
        <f t="shared" si="200"/>
        <v>3236983.5607456318</v>
      </c>
      <c r="M861" s="71"/>
      <c r="N861" s="70">
        <f>SUMIFS('Shipments data'!G:G,'Shipments data'!E:E,'Supply Planning Data'!D861,'Shipments data'!A:A,'Supply Planning Data'!A861,'Shipments data'!O:O,'Supply Planning Data'!C861,'Shipments data'!F:F,"Shipped")</f>
        <v>0</v>
      </c>
      <c r="O861" s="72">
        <f>SUMIFS('Shipments data'!G:G,'Shipments data'!E:E,'Supply Planning Data'!D861,'Shipments data'!A:A,'Supply Planning Data'!A861,'Shipments data'!O:O,'Supply Planning Data'!C861,'Shipments data'!F:F,"Planned")</f>
        <v>0</v>
      </c>
      <c r="P861" s="70">
        <f>SUMIFS('Shipments data'!G:G,'Shipments data'!E:E,'Supply Planning Data'!D861,'Shipments data'!A:A,'Supply Planning Data'!A861,'Shipments data'!F:F,"Shipped",'Shipments data'!H:H,"&lt;"&amp;'Supply Planning Data'!C876,'Shipments data'!S:S,"&lt;"&amp;'Supply Planning Data'!C876)</f>
        <v>512402</v>
      </c>
      <c r="Q861" s="70">
        <f t="shared" si="189"/>
        <v>0</v>
      </c>
      <c r="R861" s="70">
        <f t="shared" si="192"/>
        <v>0</v>
      </c>
      <c r="S861" s="53"/>
      <c r="T861" s="73">
        <f t="shared" si="196"/>
        <v>400000</v>
      </c>
      <c r="U861" s="71"/>
      <c r="V861" s="63"/>
      <c r="W861" s="73">
        <f t="shared" si="197"/>
        <v>0</v>
      </c>
      <c r="X861" s="74"/>
      <c r="Y861" s="73">
        <f t="shared" si="193"/>
        <v>400000</v>
      </c>
      <c r="Z861" s="53"/>
      <c r="AA861" s="73">
        <f t="shared" si="198"/>
        <v>400000</v>
      </c>
      <c r="AB861" s="71"/>
      <c r="AC861" s="63"/>
      <c r="AD861" s="73">
        <f t="shared" si="199"/>
        <v>0</v>
      </c>
      <c r="AE861" s="74"/>
      <c r="AF861" s="75">
        <f t="shared" si="194"/>
        <v>400000</v>
      </c>
    </row>
    <row r="862" spans="1:32" x14ac:dyDescent="0.35">
      <c r="A862" s="58" t="str">
        <f>Start!C$9</f>
        <v>Niger (the)</v>
      </c>
      <c r="B862" s="69" t="str">
        <f>VLOOKUP(A862,list!B:C,2,FALSE)</f>
        <v>NER</v>
      </c>
      <c r="C862" s="60">
        <f t="shared" si="188"/>
        <v>45931</v>
      </c>
      <c r="D862" s="69" t="str">
        <f>IF(Start!$B$21="","",Start!$B$21)</f>
        <v>Sinovac</v>
      </c>
      <c r="E862" s="69" t="str">
        <f>IFERROR(VLOOKUP(D862,Start!B$15:C$30,2,FALSE),"")</f>
        <v>Yes</v>
      </c>
      <c r="F862" s="62">
        <f t="shared" si="190"/>
        <v>0</v>
      </c>
      <c r="G862" s="61">
        <v>3202661.8734634663</v>
      </c>
      <c r="H862" s="61">
        <v>34353.220318872904</v>
      </c>
      <c r="I862" s="62">
        <f t="shared" si="191"/>
        <v>3237015.0937823392</v>
      </c>
      <c r="J862" s="63"/>
      <c r="K862" s="64">
        <f t="shared" si="195"/>
        <v>0</v>
      </c>
      <c r="L862" s="64">
        <f t="shared" si="200"/>
        <v>3237015.0937823392</v>
      </c>
      <c r="M862" s="71"/>
      <c r="N862" s="70">
        <f>SUMIFS('Shipments data'!G:G,'Shipments data'!E:E,'Supply Planning Data'!D862,'Shipments data'!A:A,'Supply Planning Data'!A862,'Shipments data'!O:O,'Supply Planning Data'!C862,'Shipments data'!F:F,"Shipped")</f>
        <v>0</v>
      </c>
      <c r="O862" s="72">
        <f>SUMIFS('Shipments data'!G:G,'Shipments data'!E:E,'Supply Planning Data'!D862,'Shipments data'!A:A,'Supply Planning Data'!A862,'Shipments data'!O:O,'Supply Planning Data'!C862,'Shipments data'!F:F,"Planned")</f>
        <v>0</v>
      </c>
      <c r="P862" s="70">
        <f>SUMIFS('Shipments data'!G:G,'Shipments data'!E:E,'Supply Planning Data'!D862,'Shipments data'!A:A,'Supply Planning Data'!A862,'Shipments data'!F:F,"Shipped",'Shipments data'!H:H,"&lt;"&amp;'Supply Planning Data'!C877,'Shipments data'!S:S,"&lt;"&amp;'Supply Planning Data'!C877)</f>
        <v>0</v>
      </c>
      <c r="Q862" s="70">
        <f t="shared" si="189"/>
        <v>0</v>
      </c>
      <c r="R862" s="70">
        <f t="shared" si="192"/>
        <v>0</v>
      </c>
      <c r="S862" s="53"/>
      <c r="T862" s="73">
        <f t="shared" si="196"/>
        <v>400000</v>
      </c>
      <c r="U862" s="71"/>
      <c r="V862" s="63"/>
      <c r="W862" s="73">
        <f t="shared" si="197"/>
        <v>0</v>
      </c>
      <c r="X862" s="74"/>
      <c r="Y862" s="73">
        <f t="shared" si="193"/>
        <v>400000</v>
      </c>
      <c r="Z862" s="53"/>
      <c r="AA862" s="73">
        <f t="shared" si="198"/>
        <v>400000</v>
      </c>
      <c r="AB862" s="71"/>
      <c r="AC862" s="63"/>
      <c r="AD862" s="73">
        <f t="shared" si="199"/>
        <v>0</v>
      </c>
      <c r="AE862" s="74"/>
      <c r="AF862" s="75">
        <f t="shared" si="194"/>
        <v>400000</v>
      </c>
    </row>
    <row r="863" spans="1:32" x14ac:dyDescent="0.35">
      <c r="A863" s="58" t="str">
        <f>Start!C$9</f>
        <v>Niger (the)</v>
      </c>
      <c r="B863" s="69" t="str">
        <f>VLOOKUP(A863,list!B:C,2,FALSE)</f>
        <v>NER</v>
      </c>
      <c r="C863" s="60">
        <f t="shared" si="188"/>
        <v>45931</v>
      </c>
      <c r="D863" s="59" t="str">
        <f>IF(Start!$B$22="","",Start!$B$22)</f>
        <v>Sputnik V</v>
      </c>
      <c r="E863" s="59" t="str">
        <f>IFERROR(VLOOKUP(D863,Start!B$15:C$30,2,FALSE),"")</f>
        <v>Yes</v>
      </c>
      <c r="F863" s="62">
        <f t="shared" si="190"/>
        <v>0</v>
      </c>
      <c r="G863" s="61">
        <v>3202661.8734634663</v>
      </c>
      <c r="H863" s="61">
        <v>34384.753355580397</v>
      </c>
      <c r="I863" s="62">
        <f t="shared" si="191"/>
        <v>3237046.6268190467</v>
      </c>
      <c r="J863" s="63"/>
      <c r="K863" s="64">
        <f t="shared" si="195"/>
        <v>0</v>
      </c>
      <c r="L863" s="64">
        <f t="shared" si="200"/>
        <v>3237046.6268190467</v>
      </c>
      <c r="M863" s="71"/>
      <c r="N863" s="70">
        <f>SUMIFS('Shipments data'!G:G,'Shipments data'!E:E,'Supply Planning Data'!D863,'Shipments data'!A:A,'Supply Planning Data'!A863,'Shipments data'!O:O,'Supply Planning Data'!C863,'Shipments data'!F:F,"Shipped")</f>
        <v>0</v>
      </c>
      <c r="O863" s="72">
        <f>SUMIFS('Shipments data'!G:G,'Shipments data'!E:E,'Supply Planning Data'!D863,'Shipments data'!A:A,'Supply Planning Data'!A863,'Shipments data'!O:O,'Supply Planning Data'!C863,'Shipments data'!F:F,"Planned")</f>
        <v>0</v>
      </c>
      <c r="P863" s="70">
        <f>SUMIFS('Shipments data'!G:G,'Shipments data'!E:E,'Supply Planning Data'!D863,'Shipments data'!A:A,'Supply Planning Data'!A863,'Shipments data'!F:F,"Shipped",'Shipments data'!H:H,"&lt;"&amp;'Supply Planning Data'!C878,'Shipments data'!S:S,"&lt;"&amp;'Supply Planning Data'!C878)</f>
        <v>0</v>
      </c>
      <c r="Q863" s="70">
        <f t="shared" si="189"/>
        <v>0</v>
      </c>
      <c r="R863" s="70">
        <f t="shared" si="192"/>
        <v>0</v>
      </c>
      <c r="S863" s="53"/>
      <c r="T863" s="73">
        <f t="shared" si="196"/>
        <v>400000</v>
      </c>
      <c r="U863" s="71"/>
      <c r="V863" s="63"/>
      <c r="W863" s="73">
        <f t="shared" si="197"/>
        <v>0</v>
      </c>
      <c r="X863" s="74"/>
      <c r="Y863" s="73">
        <f t="shared" si="193"/>
        <v>400000</v>
      </c>
      <c r="Z863" s="53"/>
      <c r="AA863" s="73">
        <f t="shared" si="198"/>
        <v>400000</v>
      </c>
      <c r="AB863" s="71"/>
      <c r="AC863" s="63"/>
      <c r="AD863" s="73">
        <f t="shared" si="199"/>
        <v>0</v>
      </c>
      <c r="AE863" s="74"/>
      <c r="AF863" s="75">
        <f t="shared" si="194"/>
        <v>400000</v>
      </c>
    </row>
    <row r="864" spans="1:32" x14ac:dyDescent="0.35">
      <c r="A864" s="58" t="str">
        <f>Start!C$9</f>
        <v>Niger (the)</v>
      </c>
      <c r="B864" s="69" t="str">
        <f>VLOOKUP(A864,list!B:C,2,FALSE)</f>
        <v>NER</v>
      </c>
      <c r="C864" s="60">
        <f t="shared" si="188"/>
        <v>45931</v>
      </c>
      <c r="D864" s="69" t="str">
        <f>IF(Start!$B$23="","",Start!$B$23)</f>
        <v>Sputnik Light</v>
      </c>
      <c r="E864" s="69" t="str">
        <f>IFERROR(VLOOKUP(D864,Start!B$15:C$30,2,FALSE),"")</f>
        <v>Yes</v>
      </c>
      <c r="F864" s="62">
        <f t="shared" si="190"/>
        <v>0</v>
      </c>
      <c r="G864" s="61">
        <v>3202661.8734634663</v>
      </c>
      <c r="H864" s="61">
        <v>34416.286392287802</v>
      </c>
      <c r="I864" s="62">
        <f t="shared" si="191"/>
        <v>3237078.1598557541</v>
      </c>
      <c r="J864" s="63"/>
      <c r="K864" s="64">
        <f t="shared" si="195"/>
        <v>0</v>
      </c>
      <c r="L864" s="64">
        <f t="shared" si="200"/>
        <v>3237078.1598557541</v>
      </c>
      <c r="M864" s="71"/>
      <c r="N864" s="70">
        <f>SUMIFS('Shipments data'!G:G,'Shipments data'!E:E,'Supply Planning Data'!D864,'Shipments data'!A:A,'Supply Planning Data'!A864,'Shipments data'!O:O,'Supply Planning Data'!C864,'Shipments data'!F:F,"Shipped")</f>
        <v>0</v>
      </c>
      <c r="O864" s="72">
        <f>SUMIFS('Shipments data'!G:G,'Shipments data'!E:E,'Supply Planning Data'!D864,'Shipments data'!A:A,'Supply Planning Data'!A864,'Shipments data'!O:O,'Supply Planning Data'!C864,'Shipments data'!F:F,"Planned")</f>
        <v>0</v>
      </c>
      <c r="P864" s="70">
        <f>SUMIFS('Shipments data'!G:G,'Shipments data'!E:E,'Supply Planning Data'!D864,'Shipments data'!A:A,'Supply Planning Data'!A864,'Shipments data'!F:F,"Shipped",'Shipments data'!H:H,"&lt;"&amp;'Supply Planning Data'!C879,'Shipments data'!S:S,"&lt;"&amp;'Supply Planning Data'!C879)</f>
        <v>0</v>
      </c>
      <c r="Q864" s="70">
        <f t="shared" si="189"/>
        <v>0</v>
      </c>
      <c r="R864" s="70">
        <f t="shared" si="192"/>
        <v>0</v>
      </c>
      <c r="S864" s="53"/>
      <c r="T864" s="73">
        <f t="shared" si="196"/>
        <v>400000</v>
      </c>
      <c r="U864" s="71"/>
      <c r="V864" s="63"/>
      <c r="W864" s="73">
        <f t="shared" si="197"/>
        <v>0</v>
      </c>
      <c r="X864" s="74"/>
      <c r="Y864" s="73">
        <f t="shared" si="193"/>
        <v>400000</v>
      </c>
      <c r="Z864" s="53"/>
      <c r="AA864" s="73">
        <f t="shared" si="198"/>
        <v>400000</v>
      </c>
      <c r="AB864" s="71"/>
      <c r="AC864" s="63"/>
      <c r="AD864" s="73">
        <f t="shared" si="199"/>
        <v>0</v>
      </c>
      <c r="AE864" s="74"/>
      <c r="AF864" s="75">
        <f t="shared" si="194"/>
        <v>400000</v>
      </c>
    </row>
    <row r="865" spans="1:32" hidden="1" x14ac:dyDescent="0.35">
      <c r="A865" s="58" t="str">
        <f>Start!C$9</f>
        <v>Niger (the)</v>
      </c>
      <c r="B865" s="69" t="str">
        <f>VLOOKUP(A865,list!B:C,2,FALSE)</f>
        <v>NER</v>
      </c>
      <c r="C865" s="60">
        <f t="shared" ref="C865:C901" si="201">DATE(YEAR(C850),MONTH(C850)+1,1)</f>
        <v>45931</v>
      </c>
      <c r="D865" s="59" t="str">
        <f>IF(Start!$B$24="","",Start!$B$24)</f>
        <v/>
      </c>
      <c r="E865" s="59" t="str">
        <f>IFERROR(VLOOKUP(D865,Start!B$15:C$30,2,FALSE),"")</f>
        <v/>
      </c>
      <c r="F865" s="62">
        <f t="shared" si="190"/>
        <v>0</v>
      </c>
      <c r="G865" s="61"/>
      <c r="H865" s="61"/>
      <c r="I865" s="62">
        <f t="shared" si="191"/>
        <v>0</v>
      </c>
      <c r="J865" s="63"/>
      <c r="K865" s="64">
        <f t="shared" si="195"/>
        <v>0</v>
      </c>
      <c r="L865" s="64">
        <f t="shared" si="200"/>
        <v>0</v>
      </c>
      <c r="M865" s="71"/>
      <c r="N865" s="70">
        <f>SUMIFS('Shipments data'!G:G,'Shipments data'!E:E,'Supply Planning Data'!D865,'Shipments data'!A:A,'Supply Planning Data'!A865,'Shipments data'!O:O,'Supply Planning Data'!C865,'Shipments data'!F:F,"Shipped")</f>
        <v>0</v>
      </c>
      <c r="O865" s="72">
        <f>SUMIFS('Shipments data'!G:G,'Shipments data'!E:E,'Supply Planning Data'!D865,'Shipments data'!A:A,'Supply Planning Data'!A865,'Shipments data'!O:O,'Supply Planning Data'!C865,'Shipments data'!F:F,"Planned")</f>
        <v>0</v>
      </c>
      <c r="P865" s="70">
        <f>SUMIFS('Shipments data'!G:G,'Shipments data'!E:E,'Supply Planning Data'!D865,'Shipments data'!A:A,'Supply Planning Data'!A865,'Shipments data'!F:F,"Shipped",'Shipments data'!H:H,"&lt;"&amp;'Supply Planning Data'!C880,'Shipments data'!S:S,"&lt;"&amp;'Supply Planning Data'!C880)</f>
        <v>0</v>
      </c>
      <c r="Q865" s="70">
        <f t="shared" si="189"/>
        <v>0</v>
      </c>
      <c r="R865" s="70">
        <f t="shared" si="192"/>
        <v>0</v>
      </c>
      <c r="S865" s="53"/>
      <c r="T865" s="73">
        <f t="shared" si="196"/>
        <v>0</v>
      </c>
      <c r="U865" s="71"/>
      <c r="V865" s="63"/>
      <c r="W865" s="73">
        <f t="shared" si="197"/>
        <v>0</v>
      </c>
      <c r="X865" s="74"/>
      <c r="Y865" s="73">
        <f t="shared" si="193"/>
        <v>0</v>
      </c>
      <c r="Z865" s="53"/>
      <c r="AA865" s="73">
        <f t="shared" si="198"/>
        <v>0</v>
      </c>
      <c r="AB865" s="71"/>
      <c r="AC865" s="63"/>
      <c r="AD865" s="73">
        <f t="shared" si="199"/>
        <v>0</v>
      </c>
      <c r="AE865" s="74"/>
      <c r="AF865" s="75">
        <f t="shared" si="194"/>
        <v>0</v>
      </c>
    </row>
    <row r="866" spans="1:32" hidden="1" x14ac:dyDescent="0.35">
      <c r="A866" s="58" t="str">
        <f>Start!C$9</f>
        <v>Niger (the)</v>
      </c>
      <c r="B866" s="69" t="str">
        <f>VLOOKUP(A866,list!B:C,2,FALSE)</f>
        <v>NER</v>
      </c>
      <c r="C866" s="60">
        <f t="shared" si="201"/>
        <v>45931</v>
      </c>
      <c r="D866" s="69" t="str">
        <f>IF(Start!$B$25="","",Start!$B$25)</f>
        <v/>
      </c>
      <c r="E866" s="69" t="str">
        <f>IFERROR(VLOOKUP(D866,Start!B$15:C$30,2,FALSE),"")</f>
        <v/>
      </c>
      <c r="F866" s="62">
        <f t="shared" si="190"/>
        <v>0</v>
      </c>
      <c r="G866" s="61"/>
      <c r="H866" s="61"/>
      <c r="I866" s="62">
        <f t="shared" si="191"/>
        <v>0</v>
      </c>
      <c r="J866" s="63"/>
      <c r="K866" s="64">
        <f t="shared" si="195"/>
        <v>0</v>
      </c>
      <c r="L866" s="64">
        <f t="shared" si="200"/>
        <v>0</v>
      </c>
      <c r="M866" s="71"/>
      <c r="N866" s="70">
        <f>SUMIFS('Shipments data'!G:G,'Shipments data'!E:E,'Supply Planning Data'!D866,'Shipments data'!A:A,'Supply Planning Data'!A866,'Shipments data'!O:O,'Supply Planning Data'!C866,'Shipments data'!F:F,"Shipped")</f>
        <v>0</v>
      </c>
      <c r="O866" s="72">
        <f>SUMIFS('Shipments data'!G:G,'Shipments data'!E:E,'Supply Planning Data'!D866,'Shipments data'!A:A,'Supply Planning Data'!A866,'Shipments data'!O:O,'Supply Planning Data'!C866,'Shipments data'!F:F,"Planned")</f>
        <v>0</v>
      </c>
      <c r="P866" s="70">
        <f>SUMIFS('Shipments data'!G:G,'Shipments data'!E:E,'Supply Planning Data'!D866,'Shipments data'!A:A,'Supply Planning Data'!A866,'Shipments data'!F:F,"Shipped",'Shipments data'!H:H,"&lt;"&amp;'Supply Planning Data'!C881,'Shipments data'!S:S,"&lt;"&amp;'Supply Planning Data'!C881)</f>
        <v>0</v>
      </c>
      <c r="Q866" s="70">
        <f t="shared" ref="Q866:Q901" si="202">IF(P866-P851&lt;0,0,P866-P851)</f>
        <v>0</v>
      </c>
      <c r="R866" s="70">
        <f t="shared" si="192"/>
        <v>0</v>
      </c>
      <c r="S866" s="53"/>
      <c r="T866" s="73">
        <f t="shared" si="196"/>
        <v>0</v>
      </c>
      <c r="U866" s="71"/>
      <c r="V866" s="63"/>
      <c r="W866" s="73">
        <f t="shared" si="197"/>
        <v>0</v>
      </c>
      <c r="X866" s="74"/>
      <c r="Y866" s="73">
        <f t="shared" si="193"/>
        <v>0</v>
      </c>
      <c r="Z866" s="53"/>
      <c r="AA866" s="73">
        <f t="shared" si="198"/>
        <v>0</v>
      </c>
      <c r="AB866" s="71"/>
      <c r="AC866" s="63"/>
      <c r="AD866" s="73">
        <f t="shared" si="199"/>
        <v>0</v>
      </c>
      <c r="AE866" s="74"/>
      <c r="AF866" s="75">
        <f t="shared" si="194"/>
        <v>0</v>
      </c>
    </row>
    <row r="867" spans="1:32" hidden="1" x14ac:dyDescent="0.35">
      <c r="A867" s="58" t="str">
        <f>Start!C$9</f>
        <v>Niger (the)</v>
      </c>
      <c r="B867" s="69" t="str">
        <f>VLOOKUP(A867,list!B:C,2,FALSE)</f>
        <v>NER</v>
      </c>
      <c r="C867" s="60">
        <f t="shared" si="201"/>
        <v>45931</v>
      </c>
      <c r="D867" s="59" t="str">
        <f>IF(Start!$B$26="","",Start!$B$26)</f>
        <v/>
      </c>
      <c r="E867" s="59" t="str">
        <f>IFERROR(VLOOKUP(D867,Start!B$15:C$30,2,FALSE),"")</f>
        <v/>
      </c>
      <c r="F867" s="62">
        <f t="shared" si="190"/>
        <v>0</v>
      </c>
      <c r="G867" s="61"/>
      <c r="H867" s="61"/>
      <c r="I867" s="62">
        <f t="shared" si="191"/>
        <v>0</v>
      </c>
      <c r="J867" s="63"/>
      <c r="K867" s="64">
        <f t="shared" si="195"/>
        <v>0</v>
      </c>
      <c r="L867" s="64">
        <f t="shared" si="200"/>
        <v>0</v>
      </c>
      <c r="M867" s="71"/>
      <c r="N867" s="70">
        <f>SUMIFS('Shipments data'!G:G,'Shipments data'!E:E,'Supply Planning Data'!D867,'Shipments data'!A:A,'Supply Planning Data'!A867,'Shipments data'!O:O,'Supply Planning Data'!C867,'Shipments data'!F:F,"Shipped")</f>
        <v>0</v>
      </c>
      <c r="O867" s="72">
        <f>SUMIFS('Shipments data'!G:G,'Shipments data'!E:E,'Supply Planning Data'!D867,'Shipments data'!A:A,'Supply Planning Data'!A867,'Shipments data'!O:O,'Supply Planning Data'!C867,'Shipments data'!F:F,"Planned")</f>
        <v>0</v>
      </c>
      <c r="P867" s="70">
        <f>SUMIFS('Shipments data'!G:G,'Shipments data'!E:E,'Supply Planning Data'!D867,'Shipments data'!A:A,'Supply Planning Data'!A867,'Shipments data'!F:F,"Shipped",'Shipments data'!H:H,"&lt;"&amp;'Supply Planning Data'!C882,'Shipments data'!S:S,"&lt;"&amp;'Supply Planning Data'!C882)</f>
        <v>0</v>
      </c>
      <c r="Q867" s="70">
        <f t="shared" si="202"/>
        <v>0</v>
      </c>
      <c r="R867" s="70">
        <f t="shared" si="192"/>
        <v>0</v>
      </c>
      <c r="S867" s="53"/>
      <c r="T867" s="73">
        <f t="shared" si="196"/>
        <v>0</v>
      </c>
      <c r="U867" s="71"/>
      <c r="V867" s="63"/>
      <c r="W867" s="73">
        <f t="shared" si="197"/>
        <v>0</v>
      </c>
      <c r="X867" s="74"/>
      <c r="Y867" s="73">
        <f t="shared" si="193"/>
        <v>0</v>
      </c>
      <c r="Z867" s="53"/>
      <c r="AA867" s="73">
        <f t="shared" si="198"/>
        <v>0</v>
      </c>
      <c r="AB867" s="71"/>
      <c r="AC867" s="63"/>
      <c r="AD867" s="73">
        <f t="shared" si="199"/>
        <v>0</v>
      </c>
      <c r="AE867" s="74"/>
      <c r="AF867" s="75">
        <f t="shared" si="194"/>
        <v>0</v>
      </c>
    </row>
    <row r="868" spans="1:32" hidden="1" x14ac:dyDescent="0.35">
      <c r="A868" s="58" t="str">
        <f>Start!C$9</f>
        <v>Niger (the)</v>
      </c>
      <c r="B868" s="69" t="str">
        <f>VLOOKUP(A868,list!B:C,2,FALSE)</f>
        <v>NER</v>
      </c>
      <c r="C868" s="60">
        <f t="shared" si="201"/>
        <v>45931</v>
      </c>
      <c r="D868" s="69" t="str">
        <f>IF(Start!$B$27="","",Start!$B$27)</f>
        <v/>
      </c>
      <c r="E868" s="69" t="str">
        <f>IFERROR(VLOOKUP(D868,Start!B$15:C$30,2,FALSE),"")</f>
        <v/>
      </c>
      <c r="F868" s="62">
        <f t="shared" si="190"/>
        <v>0</v>
      </c>
      <c r="G868" s="61"/>
      <c r="H868" s="61"/>
      <c r="I868" s="62">
        <f t="shared" si="191"/>
        <v>0</v>
      </c>
      <c r="J868" s="63"/>
      <c r="K868" s="64">
        <f t="shared" si="195"/>
        <v>0</v>
      </c>
      <c r="L868" s="64">
        <f t="shared" si="200"/>
        <v>0</v>
      </c>
      <c r="M868" s="71"/>
      <c r="N868" s="70">
        <f>SUMIFS('Shipments data'!G:G,'Shipments data'!E:E,'Supply Planning Data'!D868,'Shipments data'!A:A,'Supply Planning Data'!A868,'Shipments data'!O:O,'Supply Planning Data'!C868,'Shipments data'!F:F,"Shipped")</f>
        <v>0</v>
      </c>
      <c r="O868" s="72">
        <f>SUMIFS('Shipments data'!G:G,'Shipments data'!E:E,'Supply Planning Data'!D868,'Shipments data'!A:A,'Supply Planning Data'!A868,'Shipments data'!O:O,'Supply Planning Data'!C868,'Shipments data'!F:F,"Planned")</f>
        <v>0</v>
      </c>
      <c r="P868" s="70">
        <f>SUMIFS('Shipments data'!G:G,'Shipments data'!E:E,'Supply Planning Data'!D868,'Shipments data'!A:A,'Supply Planning Data'!A868,'Shipments data'!F:F,"Shipped",'Shipments data'!H:H,"&lt;"&amp;'Supply Planning Data'!C883,'Shipments data'!S:S,"&lt;"&amp;'Supply Planning Data'!C883)</f>
        <v>0</v>
      </c>
      <c r="Q868" s="70">
        <f t="shared" si="202"/>
        <v>0</v>
      </c>
      <c r="R868" s="70">
        <f t="shared" si="192"/>
        <v>0</v>
      </c>
      <c r="S868" s="53"/>
      <c r="T868" s="73">
        <f t="shared" si="196"/>
        <v>0</v>
      </c>
      <c r="U868" s="71"/>
      <c r="V868" s="63"/>
      <c r="W868" s="73">
        <f t="shared" si="197"/>
        <v>0</v>
      </c>
      <c r="X868" s="74"/>
      <c r="Y868" s="73">
        <f t="shared" si="193"/>
        <v>0</v>
      </c>
      <c r="Z868" s="53"/>
      <c r="AA868" s="73">
        <f t="shared" si="198"/>
        <v>0</v>
      </c>
      <c r="AB868" s="71"/>
      <c r="AC868" s="63"/>
      <c r="AD868" s="73">
        <f t="shared" si="199"/>
        <v>0</v>
      </c>
      <c r="AE868" s="74"/>
      <c r="AF868" s="75">
        <f t="shared" si="194"/>
        <v>0</v>
      </c>
    </row>
    <row r="869" spans="1:32" hidden="1" x14ac:dyDescent="0.35">
      <c r="A869" s="58" t="str">
        <f>Start!C$9</f>
        <v>Niger (the)</v>
      </c>
      <c r="B869" s="69" t="str">
        <f>VLOOKUP(A869,list!B:C,2,FALSE)</f>
        <v>NER</v>
      </c>
      <c r="C869" s="60">
        <f t="shared" si="201"/>
        <v>45931</v>
      </c>
      <c r="D869" s="59" t="str">
        <f>IF(Start!$B$28="","",Start!$B$28)</f>
        <v/>
      </c>
      <c r="E869" s="59" t="str">
        <f>IFERROR(VLOOKUP(D869,Start!B$15:C$30,2,FALSE),"")</f>
        <v/>
      </c>
      <c r="F869" s="62">
        <f t="shared" si="190"/>
        <v>0</v>
      </c>
      <c r="G869" s="61"/>
      <c r="H869" s="61"/>
      <c r="I869" s="62">
        <f t="shared" si="191"/>
        <v>0</v>
      </c>
      <c r="J869" s="63"/>
      <c r="K869" s="64">
        <f t="shared" si="195"/>
        <v>0</v>
      </c>
      <c r="L869" s="64">
        <f t="shared" si="200"/>
        <v>0</v>
      </c>
      <c r="M869" s="71"/>
      <c r="N869" s="70">
        <f>SUMIFS('Shipments data'!G:G,'Shipments data'!E:E,'Supply Planning Data'!D869,'Shipments data'!A:A,'Supply Planning Data'!A869,'Shipments data'!O:O,'Supply Planning Data'!C869,'Shipments data'!F:F,"Shipped")</f>
        <v>0</v>
      </c>
      <c r="O869" s="72">
        <f>SUMIFS('Shipments data'!G:G,'Shipments data'!E:E,'Supply Planning Data'!D869,'Shipments data'!A:A,'Supply Planning Data'!A869,'Shipments data'!O:O,'Supply Planning Data'!C869,'Shipments data'!F:F,"Planned")</f>
        <v>0</v>
      </c>
      <c r="P869" s="70">
        <f>SUMIFS('Shipments data'!G:G,'Shipments data'!E:E,'Supply Planning Data'!D869,'Shipments data'!A:A,'Supply Planning Data'!A869,'Shipments data'!F:F,"Shipped",'Shipments data'!H:H,"&lt;"&amp;'Supply Planning Data'!C884,'Shipments data'!S:S,"&lt;"&amp;'Supply Planning Data'!C884)</f>
        <v>0</v>
      </c>
      <c r="Q869" s="70">
        <f t="shared" si="202"/>
        <v>0</v>
      </c>
      <c r="R869" s="70">
        <f t="shared" si="192"/>
        <v>0</v>
      </c>
      <c r="S869" s="53"/>
      <c r="T869" s="73">
        <f t="shared" si="196"/>
        <v>0</v>
      </c>
      <c r="U869" s="71"/>
      <c r="V869" s="63"/>
      <c r="W869" s="73">
        <f t="shared" si="197"/>
        <v>0</v>
      </c>
      <c r="X869" s="74"/>
      <c r="Y869" s="73">
        <f t="shared" si="193"/>
        <v>0</v>
      </c>
      <c r="Z869" s="53"/>
      <c r="AA869" s="73">
        <f t="shared" si="198"/>
        <v>0</v>
      </c>
      <c r="AB869" s="71"/>
      <c r="AC869" s="63"/>
      <c r="AD869" s="73">
        <f t="shared" si="199"/>
        <v>0</v>
      </c>
      <c r="AE869" s="74"/>
      <c r="AF869" s="75">
        <f t="shared" si="194"/>
        <v>0</v>
      </c>
    </row>
    <row r="870" spans="1:32" hidden="1" x14ac:dyDescent="0.35">
      <c r="A870" s="58" t="str">
        <f>Start!C$9</f>
        <v>Niger (the)</v>
      </c>
      <c r="B870" s="69" t="str">
        <f>VLOOKUP(A870,list!B:C,2,FALSE)</f>
        <v>NER</v>
      </c>
      <c r="C870" s="60">
        <f t="shared" si="201"/>
        <v>45931</v>
      </c>
      <c r="D870" s="69" t="str">
        <f>IF(Start!$B$29="","",Start!$B$29)</f>
        <v/>
      </c>
      <c r="E870" s="69" t="str">
        <f>IFERROR(VLOOKUP(D870,Start!B$15:C$30,2,FALSE),"")</f>
        <v/>
      </c>
      <c r="F870" s="62">
        <f t="shared" si="190"/>
        <v>0</v>
      </c>
      <c r="G870" s="61"/>
      <c r="H870" s="61"/>
      <c r="I870" s="62">
        <f t="shared" si="191"/>
        <v>0</v>
      </c>
      <c r="J870" s="63"/>
      <c r="K870" s="64">
        <f t="shared" si="195"/>
        <v>0</v>
      </c>
      <c r="L870" s="64">
        <f t="shared" si="200"/>
        <v>0</v>
      </c>
      <c r="M870" s="71"/>
      <c r="N870" s="70">
        <f>SUMIFS('Shipments data'!G:G,'Shipments data'!E:E,'Supply Planning Data'!D870,'Shipments data'!A:A,'Supply Planning Data'!A870,'Shipments data'!O:O,'Supply Planning Data'!C870,'Shipments data'!F:F,"Shipped")</f>
        <v>0</v>
      </c>
      <c r="O870" s="72">
        <f>SUMIFS('Shipments data'!G:G,'Shipments data'!E:E,'Supply Planning Data'!D870,'Shipments data'!A:A,'Supply Planning Data'!A870,'Shipments data'!O:O,'Supply Planning Data'!C870,'Shipments data'!F:F,"Planned")</f>
        <v>0</v>
      </c>
      <c r="P870" s="70">
        <f>SUMIFS('Shipments data'!G:G,'Shipments data'!E:E,'Supply Planning Data'!D870,'Shipments data'!A:A,'Supply Planning Data'!A870,'Shipments data'!F:F,"Shipped",'Shipments data'!H:H,"&lt;"&amp;'Supply Planning Data'!C885,'Shipments data'!S:S,"&lt;"&amp;'Supply Planning Data'!C885)</f>
        <v>0</v>
      </c>
      <c r="Q870" s="70">
        <f t="shared" si="202"/>
        <v>0</v>
      </c>
      <c r="R870" s="70">
        <f t="shared" si="192"/>
        <v>0</v>
      </c>
      <c r="S870" s="53"/>
      <c r="T870" s="73">
        <f t="shared" si="196"/>
        <v>0</v>
      </c>
      <c r="U870" s="71"/>
      <c r="V870" s="63"/>
      <c r="W870" s="73">
        <f t="shared" si="197"/>
        <v>0</v>
      </c>
      <c r="X870" s="74"/>
      <c r="Y870" s="73">
        <f t="shared" si="193"/>
        <v>0</v>
      </c>
      <c r="Z870" s="53"/>
      <c r="AA870" s="73">
        <f t="shared" si="198"/>
        <v>0</v>
      </c>
      <c r="AB870" s="71"/>
      <c r="AC870" s="63"/>
      <c r="AD870" s="73">
        <f t="shared" si="199"/>
        <v>0</v>
      </c>
      <c r="AE870" s="74"/>
      <c r="AF870" s="75">
        <f t="shared" si="194"/>
        <v>0</v>
      </c>
    </row>
    <row r="871" spans="1:32" hidden="1" x14ac:dyDescent="0.35">
      <c r="A871" s="76" t="str">
        <f>Start!C$9</f>
        <v>Niger (the)</v>
      </c>
      <c r="B871" s="77" t="str">
        <f>VLOOKUP(A871,list!B:C,2,FALSE)</f>
        <v>NER</v>
      </c>
      <c r="C871" s="60">
        <f t="shared" si="201"/>
        <v>45931</v>
      </c>
      <c r="D871" s="59" t="str">
        <f>IF(Start!$B$30="","",Start!$B$30)</f>
        <v/>
      </c>
      <c r="E871" s="59" t="str">
        <f>IFERROR(VLOOKUP(D871,Start!B$15:C$30,2,FALSE),"")</f>
        <v/>
      </c>
      <c r="F871" s="62">
        <f t="shared" si="190"/>
        <v>0</v>
      </c>
      <c r="G871" s="61"/>
      <c r="H871" s="61"/>
      <c r="I871" s="62">
        <f t="shared" si="191"/>
        <v>0</v>
      </c>
      <c r="J871" s="63"/>
      <c r="K871" s="64">
        <f t="shared" si="195"/>
        <v>0</v>
      </c>
      <c r="L871" s="64">
        <f t="shared" si="200"/>
        <v>0</v>
      </c>
      <c r="M871" s="71"/>
      <c r="N871" s="70">
        <f>SUMIFS('Shipments data'!G:G,'Shipments data'!E:E,'Supply Planning Data'!D871,'Shipments data'!A:A,'Supply Planning Data'!A871,'Shipments data'!O:O,'Supply Planning Data'!C871,'Shipments data'!F:F,"Shipped")</f>
        <v>0</v>
      </c>
      <c r="O871" s="72">
        <f>SUMIFS('Shipments data'!G:G,'Shipments data'!E:E,'Supply Planning Data'!D871,'Shipments data'!A:A,'Supply Planning Data'!A871,'Shipments data'!O:O,'Supply Planning Data'!C871,'Shipments data'!F:F,"Planned")</f>
        <v>0</v>
      </c>
      <c r="P871" s="70">
        <f>SUMIFS('Shipments data'!G:G,'Shipments data'!E:E,'Supply Planning Data'!D871,'Shipments data'!A:A,'Supply Planning Data'!A871,'Shipments data'!F:F,"Shipped",'Shipments data'!H:H,"&lt;"&amp;'Supply Planning Data'!C886,'Shipments data'!S:S,"&lt;"&amp;'Supply Planning Data'!C886)</f>
        <v>0</v>
      </c>
      <c r="Q871" s="70">
        <f t="shared" si="202"/>
        <v>0</v>
      </c>
      <c r="R871" s="70">
        <f t="shared" si="192"/>
        <v>0</v>
      </c>
      <c r="S871" s="53"/>
      <c r="T871" s="73">
        <f t="shared" si="196"/>
        <v>0</v>
      </c>
      <c r="U871" s="71"/>
      <c r="V871" s="63"/>
      <c r="W871" s="73">
        <f t="shared" si="197"/>
        <v>0</v>
      </c>
      <c r="X871" s="74"/>
      <c r="Y871" s="73">
        <f t="shared" si="193"/>
        <v>0</v>
      </c>
      <c r="Z871" s="53"/>
      <c r="AA871" s="73">
        <f t="shared" si="198"/>
        <v>0</v>
      </c>
      <c r="AB871" s="71"/>
      <c r="AC871" s="63"/>
      <c r="AD871" s="73">
        <f t="shared" si="199"/>
        <v>0</v>
      </c>
      <c r="AE871" s="74"/>
      <c r="AF871" s="75">
        <f t="shared" si="194"/>
        <v>0</v>
      </c>
    </row>
    <row r="872" spans="1:32" x14ac:dyDescent="0.35">
      <c r="A872" s="35" t="str">
        <f>Start!C$9</f>
        <v>Niger (the)</v>
      </c>
      <c r="B872" s="36" t="str">
        <f>VLOOKUP(A872,list!B:C,2,FALSE)</f>
        <v>NER</v>
      </c>
      <c r="C872" s="78">
        <f t="shared" si="201"/>
        <v>45962</v>
      </c>
      <c r="D872" s="36" t="str">
        <f>IF(Start!$B$16="","",Start!$B$16)</f>
        <v>Pfizer</v>
      </c>
      <c r="E872" s="36" t="str">
        <f>IFERROR(VLOOKUP(D872,Start!B$15:C$30,2,FALSE),"")</f>
        <v>Yes</v>
      </c>
      <c r="F872" s="39">
        <f t="shared" si="190"/>
        <v>0</v>
      </c>
      <c r="G872" s="38">
        <v>2516377.1862927233</v>
      </c>
      <c r="H872" s="38">
        <v>34668.550685947499</v>
      </c>
      <c r="I872" s="39">
        <f t="shared" si="191"/>
        <v>2551045.7369786706</v>
      </c>
      <c r="J872" s="40"/>
      <c r="K872" s="41">
        <f t="shared" si="195"/>
        <v>0</v>
      </c>
      <c r="L872" s="41">
        <f t="shared" si="200"/>
        <v>2551045.7369786706</v>
      </c>
      <c r="M872" s="38"/>
      <c r="N872" s="41">
        <f>SUMIFS('Shipments data'!G:G,'Shipments data'!E:E,'Supply Planning Data'!D872,'Shipments data'!A:A,'Supply Planning Data'!A872,'Shipments data'!O:O,'Supply Planning Data'!C872,'Shipments data'!F:F,"Shipped")</f>
        <v>0</v>
      </c>
      <c r="O872" s="42">
        <f>SUMIFS('Shipments data'!G:G,'Shipments data'!E:E,'Supply Planning Data'!D872,'Shipments data'!A:A,'Supply Planning Data'!A872,'Shipments data'!O:O,'Supply Planning Data'!C872,'Shipments data'!F:F,"Planned")</f>
        <v>0</v>
      </c>
      <c r="P872" s="41">
        <f>SUMIFS('Shipments data'!G:G,'Shipments data'!E:E,'Supply Planning Data'!D872,'Shipments data'!A:A,'Supply Planning Data'!A872,'Shipments data'!F:F,"Shipped",'Shipments data'!H:H,"&lt;"&amp;'Supply Planning Data'!C887,'Shipments data'!S:S,"&lt;"&amp;'Supply Planning Data'!C887)</f>
        <v>0</v>
      </c>
      <c r="Q872" s="41">
        <f t="shared" si="202"/>
        <v>0</v>
      </c>
      <c r="R872" s="41">
        <f t="shared" si="192"/>
        <v>0</v>
      </c>
      <c r="S872" s="66"/>
      <c r="T872" s="39">
        <f t="shared" si="196"/>
        <v>200000</v>
      </c>
      <c r="U872" s="38"/>
      <c r="V872" s="40"/>
      <c r="W872" s="39">
        <f t="shared" si="197"/>
        <v>0</v>
      </c>
      <c r="X872" s="44"/>
      <c r="Y872" s="39">
        <f t="shared" si="193"/>
        <v>200000</v>
      </c>
      <c r="Z872" s="66"/>
      <c r="AA872" s="39">
        <f t="shared" si="198"/>
        <v>200000</v>
      </c>
      <c r="AB872" s="38"/>
      <c r="AC872" s="40"/>
      <c r="AD872" s="39">
        <f t="shared" si="199"/>
        <v>0</v>
      </c>
      <c r="AE872" s="44"/>
      <c r="AF872" s="45">
        <f t="shared" si="194"/>
        <v>200000</v>
      </c>
    </row>
    <row r="873" spans="1:32" x14ac:dyDescent="0.35">
      <c r="A873" s="47" t="str">
        <f>Start!C$9</f>
        <v>Niger (the)</v>
      </c>
      <c r="B873" s="48" t="str">
        <f>VLOOKUP(A873,list!B:C,2,FALSE)</f>
        <v>NER</v>
      </c>
      <c r="C873" s="78">
        <f t="shared" si="201"/>
        <v>45962</v>
      </c>
      <c r="D873" s="36" t="str">
        <f>IF(Start!$B$17="","",Start!$B$17)</f>
        <v>Moderna</v>
      </c>
      <c r="E873" s="36" t="str">
        <f>IFERROR(VLOOKUP(D873,Start!B$15:C$30,2,FALSE),"")</f>
        <v>Yes</v>
      </c>
      <c r="F873" s="39">
        <f t="shared" si="190"/>
        <v>0</v>
      </c>
      <c r="G873" s="38">
        <v>3019652.6235512686</v>
      </c>
      <c r="H873" s="50">
        <v>34700.083722654897</v>
      </c>
      <c r="I873" s="39">
        <f t="shared" si="191"/>
        <v>3054352.7072739233</v>
      </c>
      <c r="J873" s="40"/>
      <c r="K873" s="41">
        <f t="shared" si="195"/>
        <v>0</v>
      </c>
      <c r="L873" s="41">
        <f t="shared" si="200"/>
        <v>3054352.7072739233</v>
      </c>
      <c r="M873" s="50"/>
      <c r="N873" s="51">
        <f>SUMIFS('Shipments data'!G:G,'Shipments data'!E:E,'Supply Planning Data'!D873,'Shipments data'!A:A,'Supply Planning Data'!A873,'Shipments data'!O:O,'Supply Planning Data'!C873,'Shipments data'!F:F,"Shipped")</f>
        <v>0</v>
      </c>
      <c r="O873" s="52">
        <f>SUMIFS('Shipments data'!G:G,'Shipments data'!E:E,'Supply Planning Data'!D873,'Shipments data'!A:A,'Supply Planning Data'!A873,'Shipments data'!O:O,'Supply Planning Data'!C873,'Shipments data'!F:F,"Planned")</f>
        <v>0</v>
      </c>
      <c r="P873" s="51">
        <f>SUMIFS('Shipments data'!G:G,'Shipments data'!E:E,'Supply Planning Data'!D873,'Shipments data'!A:A,'Supply Planning Data'!A873,'Shipments data'!F:F,"Shipped",'Shipments data'!H:H,"&lt;"&amp;'Supply Planning Data'!C888,'Shipments data'!S:S,"&lt;"&amp;'Supply Planning Data'!C888)</f>
        <v>0</v>
      </c>
      <c r="Q873" s="51">
        <f t="shared" si="202"/>
        <v>0</v>
      </c>
      <c r="R873" s="51">
        <f t="shared" si="192"/>
        <v>0</v>
      </c>
      <c r="S873" s="53"/>
      <c r="T873" s="54">
        <f t="shared" si="196"/>
        <v>300000</v>
      </c>
      <c r="U873" s="50"/>
      <c r="V873" s="40"/>
      <c r="W873" s="54">
        <f t="shared" si="197"/>
        <v>0</v>
      </c>
      <c r="X873" s="55"/>
      <c r="Y873" s="54">
        <f t="shared" si="193"/>
        <v>300000</v>
      </c>
      <c r="Z873" s="53"/>
      <c r="AA873" s="54">
        <f t="shared" si="198"/>
        <v>300000</v>
      </c>
      <c r="AB873" s="50"/>
      <c r="AC873" s="40"/>
      <c r="AD873" s="54">
        <f t="shared" si="199"/>
        <v>0</v>
      </c>
      <c r="AE873" s="55"/>
      <c r="AF873" s="79">
        <f t="shared" si="194"/>
        <v>300000</v>
      </c>
    </row>
    <row r="874" spans="1:32" x14ac:dyDescent="0.35">
      <c r="A874" s="47" t="str">
        <f>Start!C$9</f>
        <v>Niger (the)</v>
      </c>
      <c r="B874" s="48" t="str">
        <f>VLOOKUP(A874,list!B:C,2,FALSE)</f>
        <v>NER</v>
      </c>
      <c r="C874" s="78">
        <f t="shared" si="201"/>
        <v>45962</v>
      </c>
      <c r="D874" s="36" t="str">
        <f>IF(Start!$B$18="","",Start!$B$18)</f>
        <v>AstraZeneca</v>
      </c>
      <c r="E874" s="36" t="str">
        <f>IFERROR(VLOOKUP(D874,Start!B$15:C$30,2,FALSE),"")</f>
        <v>Yes</v>
      </c>
      <c r="F874" s="39">
        <f t="shared" si="190"/>
        <v>0</v>
      </c>
      <c r="G874" s="38">
        <v>3522928.0608098134</v>
      </c>
      <c r="H874" s="50">
        <v>34731.616759362398</v>
      </c>
      <c r="I874" s="39">
        <f t="shared" si="191"/>
        <v>3557659.6775691761</v>
      </c>
      <c r="J874" s="40"/>
      <c r="K874" s="41">
        <f t="shared" si="195"/>
        <v>0</v>
      </c>
      <c r="L874" s="41">
        <f t="shared" si="200"/>
        <v>3557659.6775691761</v>
      </c>
      <c r="M874" s="50"/>
      <c r="N874" s="51">
        <f>SUMIFS('Shipments data'!G:G,'Shipments data'!E:E,'Supply Planning Data'!D874,'Shipments data'!A:A,'Supply Planning Data'!A874,'Shipments data'!O:O,'Supply Planning Data'!C874,'Shipments data'!F:F,"Shipped")</f>
        <v>0</v>
      </c>
      <c r="O874" s="52">
        <f>SUMIFS('Shipments data'!G:G,'Shipments data'!E:E,'Supply Planning Data'!D874,'Shipments data'!A:A,'Supply Planning Data'!A874,'Shipments data'!O:O,'Supply Planning Data'!C874,'Shipments data'!F:F,"Planned")</f>
        <v>0</v>
      </c>
      <c r="P874" s="51">
        <f>SUMIFS('Shipments data'!G:G,'Shipments data'!E:E,'Supply Planning Data'!D874,'Shipments data'!A:A,'Supply Planning Data'!A874,'Shipments data'!F:F,"Shipped",'Shipments data'!H:H,"&lt;"&amp;'Supply Planning Data'!C889,'Shipments data'!S:S,"&lt;"&amp;'Supply Planning Data'!C889)</f>
        <v>631600</v>
      </c>
      <c r="Q874" s="51">
        <f t="shared" si="202"/>
        <v>0</v>
      </c>
      <c r="R874" s="51">
        <f t="shared" si="192"/>
        <v>0</v>
      </c>
      <c r="S874" s="53"/>
      <c r="T874" s="54">
        <f t="shared" si="196"/>
        <v>400000</v>
      </c>
      <c r="U874" s="50"/>
      <c r="V874" s="40"/>
      <c r="W874" s="54">
        <f t="shared" si="197"/>
        <v>0</v>
      </c>
      <c r="X874" s="55"/>
      <c r="Y874" s="54">
        <f t="shared" si="193"/>
        <v>400000</v>
      </c>
      <c r="Z874" s="53"/>
      <c r="AA874" s="54">
        <f t="shared" si="198"/>
        <v>400000</v>
      </c>
      <c r="AB874" s="50"/>
      <c r="AC874" s="40"/>
      <c r="AD874" s="54">
        <f t="shared" si="199"/>
        <v>0</v>
      </c>
      <c r="AE874" s="55"/>
      <c r="AF874" s="79">
        <f t="shared" si="194"/>
        <v>400000</v>
      </c>
    </row>
    <row r="875" spans="1:32" x14ac:dyDescent="0.35">
      <c r="A875" s="47" t="str">
        <f>Start!C$9</f>
        <v>Niger (the)</v>
      </c>
      <c r="B875" s="48" t="str">
        <f>VLOOKUP(A875,list!B:C,2,FALSE)</f>
        <v>NER</v>
      </c>
      <c r="C875" s="78">
        <f t="shared" si="201"/>
        <v>45962</v>
      </c>
      <c r="D875" s="36" t="str">
        <f>IF(Start!$B$19="","",Start!$B$19)</f>
        <v>J&amp;J</v>
      </c>
      <c r="E875" s="36" t="str">
        <f>IFERROR(VLOOKUP(D875,Start!B$15:C$30,2,FALSE),"")</f>
        <v>Yes</v>
      </c>
      <c r="F875" s="39">
        <f t="shared" si="190"/>
        <v>0</v>
      </c>
      <c r="G875" s="38">
        <v>3522928.0608098134</v>
      </c>
      <c r="H875" s="50">
        <v>34763.149796069803</v>
      </c>
      <c r="I875" s="39">
        <f t="shared" si="191"/>
        <v>3557691.210605883</v>
      </c>
      <c r="J875" s="40"/>
      <c r="K875" s="41">
        <f t="shared" si="195"/>
        <v>0</v>
      </c>
      <c r="L875" s="41">
        <f t="shared" si="200"/>
        <v>3557691.210605883</v>
      </c>
      <c r="M875" s="50"/>
      <c r="N875" s="51">
        <f>SUMIFS('Shipments data'!G:G,'Shipments data'!E:E,'Supply Planning Data'!D875,'Shipments data'!A:A,'Supply Planning Data'!A875,'Shipments data'!O:O,'Supply Planning Data'!C875,'Shipments data'!F:F,"Shipped")</f>
        <v>0</v>
      </c>
      <c r="O875" s="52">
        <f>SUMIFS('Shipments data'!G:G,'Shipments data'!E:E,'Supply Planning Data'!D875,'Shipments data'!A:A,'Supply Planning Data'!A875,'Shipments data'!O:O,'Supply Planning Data'!C875,'Shipments data'!F:F,"Planned")</f>
        <v>0</v>
      </c>
      <c r="P875" s="51">
        <f>SUMIFS('Shipments data'!G:G,'Shipments data'!E:E,'Supply Planning Data'!D875,'Shipments data'!A:A,'Supply Planning Data'!A875,'Shipments data'!F:F,"Shipped",'Shipments data'!H:H,"&lt;"&amp;'Supply Planning Data'!C890,'Shipments data'!S:S,"&lt;"&amp;'Supply Planning Data'!C890)</f>
        <v>302400</v>
      </c>
      <c r="Q875" s="51">
        <f t="shared" si="202"/>
        <v>0</v>
      </c>
      <c r="R875" s="51">
        <f t="shared" si="192"/>
        <v>0</v>
      </c>
      <c r="S875" s="53"/>
      <c r="T875" s="54">
        <f t="shared" si="196"/>
        <v>400000</v>
      </c>
      <c r="U875" s="50"/>
      <c r="V875" s="40"/>
      <c r="W875" s="54">
        <f t="shared" si="197"/>
        <v>0</v>
      </c>
      <c r="X875" s="55"/>
      <c r="Y875" s="54">
        <f t="shared" si="193"/>
        <v>400000</v>
      </c>
      <c r="Z875" s="53"/>
      <c r="AA875" s="54">
        <f t="shared" si="198"/>
        <v>400000</v>
      </c>
      <c r="AB875" s="50"/>
      <c r="AC875" s="40"/>
      <c r="AD875" s="54">
        <f t="shared" si="199"/>
        <v>0</v>
      </c>
      <c r="AE875" s="55"/>
      <c r="AF875" s="79">
        <f t="shared" si="194"/>
        <v>400000</v>
      </c>
    </row>
    <row r="876" spans="1:32" x14ac:dyDescent="0.35">
      <c r="A876" s="47" t="str">
        <f>Start!C$9</f>
        <v>Niger (the)</v>
      </c>
      <c r="B876" s="48" t="str">
        <f>VLOOKUP(A876,list!B:C,2,FALSE)</f>
        <v>NER</v>
      </c>
      <c r="C876" s="78">
        <f t="shared" si="201"/>
        <v>45962</v>
      </c>
      <c r="D876" s="36" t="str">
        <f>IF(Start!$B$20="","",Start!$B$20)</f>
        <v>Sinopharm</v>
      </c>
      <c r="E876" s="36" t="str">
        <f>IFERROR(VLOOKUP(D876,Start!B$15:C$30,2,FALSE),"")</f>
        <v>Yes</v>
      </c>
      <c r="F876" s="39">
        <f t="shared" si="190"/>
        <v>0</v>
      </c>
      <c r="G876" s="38">
        <v>3522928.0608098134</v>
      </c>
      <c r="H876" s="50">
        <v>34794.682832777296</v>
      </c>
      <c r="I876" s="39">
        <f t="shared" si="191"/>
        <v>3557722.7436425909</v>
      </c>
      <c r="J876" s="40"/>
      <c r="K876" s="41">
        <f t="shared" si="195"/>
        <v>0</v>
      </c>
      <c r="L876" s="41">
        <f t="shared" si="200"/>
        <v>3557722.7436425909</v>
      </c>
      <c r="M876" s="50"/>
      <c r="N876" s="51">
        <f>SUMIFS('Shipments data'!G:G,'Shipments data'!E:E,'Supply Planning Data'!D876,'Shipments data'!A:A,'Supply Planning Data'!A876,'Shipments data'!O:O,'Supply Planning Data'!C876,'Shipments data'!F:F,"Shipped")</f>
        <v>0</v>
      </c>
      <c r="O876" s="52">
        <f>SUMIFS('Shipments data'!G:G,'Shipments data'!E:E,'Supply Planning Data'!D876,'Shipments data'!A:A,'Supply Planning Data'!A876,'Shipments data'!O:O,'Supply Planning Data'!C876,'Shipments data'!F:F,"Planned")</f>
        <v>0</v>
      </c>
      <c r="P876" s="51">
        <f>SUMIFS('Shipments data'!G:G,'Shipments data'!E:E,'Supply Planning Data'!D876,'Shipments data'!A:A,'Supply Planning Data'!A876,'Shipments data'!F:F,"Shipped",'Shipments data'!H:H,"&lt;"&amp;'Supply Planning Data'!C891,'Shipments data'!S:S,"&lt;"&amp;'Supply Planning Data'!C891)</f>
        <v>512402</v>
      </c>
      <c r="Q876" s="51">
        <f t="shared" si="202"/>
        <v>0</v>
      </c>
      <c r="R876" s="51">
        <f t="shared" si="192"/>
        <v>0</v>
      </c>
      <c r="S876" s="53"/>
      <c r="T876" s="54">
        <f t="shared" si="196"/>
        <v>400000</v>
      </c>
      <c r="U876" s="50"/>
      <c r="V876" s="40"/>
      <c r="W876" s="54">
        <f t="shared" si="197"/>
        <v>0</v>
      </c>
      <c r="X876" s="55"/>
      <c r="Y876" s="54">
        <f t="shared" si="193"/>
        <v>400000</v>
      </c>
      <c r="Z876" s="53"/>
      <c r="AA876" s="54">
        <f t="shared" si="198"/>
        <v>400000</v>
      </c>
      <c r="AB876" s="50"/>
      <c r="AC876" s="40"/>
      <c r="AD876" s="54">
        <f t="shared" si="199"/>
        <v>0</v>
      </c>
      <c r="AE876" s="55"/>
      <c r="AF876" s="79">
        <f t="shared" si="194"/>
        <v>400000</v>
      </c>
    </row>
    <row r="877" spans="1:32" x14ac:dyDescent="0.35">
      <c r="A877" s="47" t="str">
        <f>Start!C$9</f>
        <v>Niger (the)</v>
      </c>
      <c r="B877" s="48" t="str">
        <f>VLOOKUP(A877,list!B:C,2,FALSE)</f>
        <v>NER</v>
      </c>
      <c r="C877" s="78">
        <f t="shared" si="201"/>
        <v>45962</v>
      </c>
      <c r="D877" s="36" t="str">
        <f>IF(Start!$B$21="","",Start!$B$21)</f>
        <v>Sinovac</v>
      </c>
      <c r="E877" s="36" t="str">
        <f>IFERROR(VLOOKUP(D877,Start!B$15:C$30,2,FALSE),"")</f>
        <v>Yes</v>
      </c>
      <c r="F877" s="39">
        <f t="shared" si="190"/>
        <v>0</v>
      </c>
      <c r="G877" s="38">
        <v>3522928.0608098134</v>
      </c>
      <c r="H877" s="50">
        <v>34826.215869484702</v>
      </c>
      <c r="I877" s="39">
        <f t="shared" si="191"/>
        <v>3557754.2766792979</v>
      </c>
      <c r="J877" s="40"/>
      <c r="K877" s="41">
        <f t="shared" si="195"/>
        <v>0</v>
      </c>
      <c r="L877" s="41">
        <f t="shared" si="200"/>
        <v>3557754.2766792979</v>
      </c>
      <c r="M877" s="50"/>
      <c r="N877" s="51">
        <f>SUMIFS('Shipments data'!G:G,'Shipments data'!E:E,'Supply Planning Data'!D877,'Shipments data'!A:A,'Supply Planning Data'!A877,'Shipments data'!O:O,'Supply Planning Data'!C877,'Shipments data'!F:F,"Shipped")</f>
        <v>0</v>
      </c>
      <c r="O877" s="52">
        <f>SUMIFS('Shipments data'!G:G,'Shipments data'!E:E,'Supply Planning Data'!D877,'Shipments data'!A:A,'Supply Planning Data'!A877,'Shipments data'!O:O,'Supply Planning Data'!C877,'Shipments data'!F:F,"Planned")</f>
        <v>0</v>
      </c>
      <c r="P877" s="51">
        <f>SUMIFS('Shipments data'!G:G,'Shipments data'!E:E,'Supply Planning Data'!D877,'Shipments data'!A:A,'Supply Planning Data'!A877,'Shipments data'!F:F,"Shipped",'Shipments data'!H:H,"&lt;"&amp;'Supply Planning Data'!C892,'Shipments data'!S:S,"&lt;"&amp;'Supply Planning Data'!C892)</f>
        <v>0</v>
      </c>
      <c r="Q877" s="51">
        <f t="shared" si="202"/>
        <v>0</v>
      </c>
      <c r="R877" s="51">
        <f t="shared" si="192"/>
        <v>0</v>
      </c>
      <c r="S877" s="53"/>
      <c r="T877" s="54">
        <f t="shared" si="196"/>
        <v>400000</v>
      </c>
      <c r="U877" s="50"/>
      <c r="V877" s="40"/>
      <c r="W877" s="54">
        <f t="shared" si="197"/>
        <v>0</v>
      </c>
      <c r="X877" s="55"/>
      <c r="Y877" s="54">
        <f t="shared" si="193"/>
        <v>400000</v>
      </c>
      <c r="Z877" s="53"/>
      <c r="AA877" s="54">
        <f t="shared" si="198"/>
        <v>400000</v>
      </c>
      <c r="AB877" s="50"/>
      <c r="AC877" s="40"/>
      <c r="AD877" s="54">
        <f t="shared" si="199"/>
        <v>0</v>
      </c>
      <c r="AE877" s="55"/>
      <c r="AF877" s="79">
        <f t="shared" si="194"/>
        <v>400000</v>
      </c>
    </row>
    <row r="878" spans="1:32" x14ac:dyDescent="0.35">
      <c r="A878" s="47" t="str">
        <f>Start!C$9</f>
        <v>Niger (the)</v>
      </c>
      <c r="B878" s="48" t="str">
        <f>VLOOKUP(A878,list!B:C,2,FALSE)</f>
        <v>NER</v>
      </c>
      <c r="C878" s="78">
        <f t="shared" si="201"/>
        <v>45962</v>
      </c>
      <c r="D878" s="36" t="str">
        <f>IF(Start!$B$22="","",Start!$B$22)</f>
        <v>Sputnik V</v>
      </c>
      <c r="E878" s="36" t="str">
        <f>IFERROR(VLOOKUP(D878,Start!B$15:C$30,2,FALSE),"")</f>
        <v>Yes</v>
      </c>
      <c r="F878" s="39">
        <f t="shared" si="190"/>
        <v>0</v>
      </c>
      <c r="G878" s="38">
        <v>3522928.0608098134</v>
      </c>
      <c r="H878" s="50">
        <v>34857.748906192202</v>
      </c>
      <c r="I878" s="39">
        <f t="shared" si="191"/>
        <v>3557785.8097160058</v>
      </c>
      <c r="J878" s="40"/>
      <c r="K878" s="41">
        <f t="shared" si="195"/>
        <v>0</v>
      </c>
      <c r="L878" s="41">
        <f t="shared" si="200"/>
        <v>3557785.8097160058</v>
      </c>
      <c r="M878" s="50"/>
      <c r="N878" s="51">
        <f>SUMIFS('Shipments data'!G:G,'Shipments data'!E:E,'Supply Planning Data'!D878,'Shipments data'!A:A,'Supply Planning Data'!A878,'Shipments data'!O:O,'Supply Planning Data'!C878,'Shipments data'!F:F,"Shipped")</f>
        <v>0</v>
      </c>
      <c r="O878" s="52">
        <f>SUMIFS('Shipments data'!G:G,'Shipments data'!E:E,'Supply Planning Data'!D878,'Shipments data'!A:A,'Supply Planning Data'!A878,'Shipments data'!O:O,'Supply Planning Data'!C878,'Shipments data'!F:F,"Planned")</f>
        <v>0</v>
      </c>
      <c r="P878" s="51">
        <f>SUMIFS('Shipments data'!G:G,'Shipments data'!E:E,'Supply Planning Data'!D878,'Shipments data'!A:A,'Supply Planning Data'!A878,'Shipments data'!F:F,"Shipped",'Shipments data'!H:H,"&lt;"&amp;'Supply Planning Data'!C893,'Shipments data'!S:S,"&lt;"&amp;'Supply Planning Data'!C893)</f>
        <v>0</v>
      </c>
      <c r="Q878" s="51">
        <f t="shared" si="202"/>
        <v>0</v>
      </c>
      <c r="R878" s="51">
        <f t="shared" si="192"/>
        <v>0</v>
      </c>
      <c r="S878" s="53"/>
      <c r="T878" s="54">
        <f t="shared" si="196"/>
        <v>400000</v>
      </c>
      <c r="U878" s="50"/>
      <c r="V878" s="40"/>
      <c r="W878" s="54">
        <f t="shared" si="197"/>
        <v>0</v>
      </c>
      <c r="X878" s="55"/>
      <c r="Y878" s="54">
        <f t="shared" si="193"/>
        <v>400000</v>
      </c>
      <c r="Z878" s="53"/>
      <c r="AA878" s="54">
        <f t="shared" si="198"/>
        <v>400000</v>
      </c>
      <c r="AB878" s="50"/>
      <c r="AC878" s="40"/>
      <c r="AD878" s="54">
        <f t="shared" si="199"/>
        <v>0</v>
      </c>
      <c r="AE878" s="55"/>
      <c r="AF878" s="79">
        <f t="shared" si="194"/>
        <v>400000</v>
      </c>
    </row>
    <row r="879" spans="1:32" x14ac:dyDescent="0.35">
      <c r="A879" s="47" t="str">
        <f>Start!C$9</f>
        <v>Niger (the)</v>
      </c>
      <c r="B879" s="48" t="str">
        <f>VLOOKUP(A879,list!B:C,2,FALSE)</f>
        <v>NER</v>
      </c>
      <c r="C879" s="78">
        <f t="shared" si="201"/>
        <v>45962</v>
      </c>
      <c r="D879" s="36" t="str">
        <f>IF(Start!$B$23="","",Start!$B$23)</f>
        <v>Sputnik Light</v>
      </c>
      <c r="E879" s="36" t="str">
        <f>IFERROR(VLOOKUP(D879,Start!B$15:C$30,2,FALSE),"")</f>
        <v>Yes</v>
      </c>
      <c r="F879" s="39">
        <f t="shared" ref="F879:F901" si="203">R864</f>
        <v>0</v>
      </c>
      <c r="G879" s="38">
        <v>3522928.0608098134</v>
      </c>
      <c r="H879" s="50">
        <v>34889.281942899601</v>
      </c>
      <c r="I879" s="39">
        <f t="shared" ref="I879:I901" si="204">SUM(G879:H879)</f>
        <v>3557817.3427527132</v>
      </c>
      <c r="J879" s="40"/>
      <c r="K879" s="41">
        <f t="shared" si="195"/>
        <v>0</v>
      </c>
      <c r="L879" s="41">
        <f t="shared" si="200"/>
        <v>3557817.3427527132</v>
      </c>
      <c r="M879" s="50"/>
      <c r="N879" s="51">
        <f>SUMIFS('Shipments data'!G:G,'Shipments data'!E:E,'Supply Planning Data'!D879,'Shipments data'!A:A,'Supply Planning Data'!A879,'Shipments data'!O:O,'Supply Planning Data'!C879,'Shipments data'!F:F,"Shipped")</f>
        <v>0</v>
      </c>
      <c r="O879" s="52">
        <f>SUMIFS('Shipments data'!G:G,'Shipments data'!E:E,'Supply Planning Data'!D879,'Shipments data'!A:A,'Supply Planning Data'!A879,'Shipments data'!O:O,'Supply Planning Data'!C879,'Shipments data'!F:F,"Planned")</f>
        <v>0</v>
      </c>
      <c r="P879" s="51">
        <f>SUMIFS('Shipments data'!G:G,'Shipments data'!E:E,'Supply Planning Data'!D879,'Shipments data'!A:A,'Supply Planning Data'!A879,'Shipments data'!F:F,"Shipped",'Shipments data'!H:H,"&lt;"&amp;'Supply Planning Data'!C894,'Shipments data'!S:S,"&lt;"&amp;'Supply Planning Data'!C894)</f>
        <v>0</v>
      </c>
      <c r="Q879" s="51">
        <f t="shared" si="202"/>
        <v>0</v>
      </c>
      <c r="R879" s="51">
        <f t="shared" ref="R879:R901" si="205">IF(F879-L879+M879+N879-Q879&lt;0,0,F879-L879+M879+N879-Q879)</f>
        <v>0</v>
      </c>
      <c r="S879" s="53"/>
      <c r="T879" s="54">
        <f t="shared" si="196"/>
        <v>400000</v>
      </c>
      <c r="U879" s="50"/>
      <c r="V879" s="40"/>
      <c r="W879" s="54">
        <f t="shared" si="197"/>
        <v>0</v>
      </c>
      <c r="X879" s="55"/>
      <c r="Y879" s="54">
        <f t="shared" ref="Y879:Y901" si="206">IF($T879+$X879-$W879&lt;0,0,$T879+$X879-$W879)</f>
        <v>400000</v>
      </c>
      <c r="Z879" s="53"/>
      <c r="AA879" s="54">
        <f t="shared" si="198"/>
        <v>400000</v>
      </c>
      <c r="AB879" s="50"/>
      <c r="AC879" s="40"/>
      <c r="AD879" s="54">
        <f t="shared" si="199"/>
        <v>0</v>
      </c>
      <c r="AE879" s="55"/>
      <c r="AF879" s="79">
        <f t="shared" ref="AF879:AF901" si="207">IF($T879+$X879-$W879&lt;0,0,$T879+$X879-$W879)</f>
        <v>400000</v>
      </c>
    </row>
    <row r="880" spans="1:32" hidden="1" x14ac:dyDescent="0.35">
      <c r="A880" s="47" t="str">
        <f>Start!C$9</f>
        <v>Niger (the)</v>
      </c>
      <c r="B880" s="48" t="str">
        <f>VLOOKUP(A880,list!B:C,2,FALSE)</f>
        <v>NER</v>
      </c>
      <c r="C880" s="78">
        <f t="shared" si="201"/>
        <v>45962</v>
      </c>
      <c r="D880" s="36" t="str">
        <f>IF(Start!$B$24="","",Start!$B$24)</f>
        <v/>
      </c>
      <c r="E880" s="36" t="str">
        <f>IFERROR(VLOOKUP(D880,Start!B$15:C$30,2,FALSE),"")</f>
        <v/>
      </c>
      <c r="F880" s="39">
        <f t="shared" si="203"/>
        <v>0</v>
      </c>
      <c r="G880" s="38"/>
      <c r="H880" s="50"/>
      <c r="I880" s="39">
        <f t="shared" si="204"/>
        <v>0</v>
      </c>
      <c r="J880" s="40"/>
      <c r="K880" s="41">
        <f t="shared" si="195"/>
        <v>0</v>
      </c>
      <c r="L880" s="41">
        <f t="shared" si="200"/>
        <v>0</v>
      </c>
      <c r="M880" s="50"/>
      <c r="N880" s="51">
        <f>SUMIFS('Shipments data'!G:G,'Shipments data'!E:E,'Supply Planning Data'!D880,'Shipments data'!A:A,'Supply Planning Data'!A880,'Shipments data'!O:O,'Supply Planning Data'!C880,'Shipments data'!F:F,"Shipped")</f>
        <v>0</v>
      </c>
      <c r="O880" s="52">
        <f>SUMIFS('Shipments data'!G:G,'Shipments data'!E:E,'Supply Planning Data'!D880,'Shipments data'!A:A,'Supply Planning Data'!A880,'Shipments data'!O:O,'Supply Planning Data'!C880,'Shipments data'!F:F,"Planned")</f>
        <v>0</v>
      </c>
      <c r="P880" s="51">
        <f>SUMIFS('Shipments data'!G:G,'Shipments data'!E:E,'Supply Planning Data'!D880,'Shipments data'!A:A,'Supply Planning Data'!A880,'Shipments data'!F:F,"Shipped",'Shipments data'!H:H,"&lt;"&amp;'Supply Planning Data'!C895,'Shipments data'!S:S,"&lt;"&amp;'Supply Planning Data'!C895)</f>
        <v>0</v>
      </c>
      <c r="Q880" s="51">
        <f t="shared" si="202"/>
        <v>0</v>
      </c>
      <c r="R880" s="51">
        <f t="shared" si="205"/>
        <v>0</v>
      </c>
      <c r="S880" s="53"/>
      <c r="T880" s="54">
        <f t="shared" si="196"/>
        <v>0</v>
      </c>
      <c r="U880" s="50"/>
      <c r="V880" s="40"/>
      <c r="W880" s="54">
        <f t="shared" si="197"/>
        <v>0</v>
      </c>
      <c r="X880" s="55"/>
      <c r="Y880" s="54">
        <f t="shared" si="206"/>
        <v>0</v>
      </c>
      <c r="Z880" s="53"/>
      <c r="AA880" s="54">
        <f t="shared" si="198"/>
        <v>0</v>
      </c>
      <c r="AB880" s="50"/>
      <c r="AC880" s="40"/>
      <c r="AD880" s="54">
        <f t="shared" si="199"/>
        <v>0</v>
      </c>
      <c r="AE880" s="55"/>
      <c r="AF880" s="79">
        <f t="shared" si="207"/>
        <v>0</v>
      </c>
    </row>
    <row r="881" spans="1:32" hidden="1" x14ac:dyDescent="0.35">
      <c r="A881" s="47" t="str">
        <f>Start!C$9</f>
        <v>Niger (the)</v>
      </c>
      <c r="B881" s="48" t="str">
        <f>VLOOKUP(A881,list!B:C,2,FALSE)</f>
        <v>NER</v>
      </c>
      <c r="C881" s="78">
        <f t="shared" si="201"/>
        <v>45962</v>
      </c>
      <c r="D881" s="36" t="str">
        <f>IF(Start!$B$25="","",Start!$B$25)</f>
        <v/>
      </c>
      <c r="E881" s="36" t="str">
        <f>IFERROR(VLOOKUP(D881,Start!B$15:C$30,2,FALSE),"")</f>
        <v/>
      </c>
      <c r="F881" s="39">
        <f t="shared" si="203"/>
        <v>0</v>
      </c>
      <c r="G881" s="38"/>
      <c r="H881" s="50"/>
      <c r="I881" s="39">
        <f t="shared" si="204"/>
        <v>0</v>
      </c>
      <c r="J881" s="40"/>
      <c r="K881" s="41">
        <f t="shared" si="195"/>
        <v>0</v>
      </c>
      <c r="L881" s="41">
        <f t="shared" si="200"/>
        <v>0</v>
      </c>
      <c r="M881" s="50"/>
      <c r="N881" s="51">
        <f>SUMIFS('Shipments data'!G:G,'Shipments data'!E:E,'Supply Planning Data'!D881,'Shipments data'!A:A,'Supply Planning Data'!A881,'Shipments data'!O:O,'Supply Planning Data'!C881,'Shipments data'!F:F,"Shipped")</f>
        <v>0</v>
      </c>
      <c r="O881" s="52">
        <f>SUMIFS('Shipments data'!G:G,'Shipments data'!E:E,'Supply Planning Data'!D881,'Shipments data'!A:A,'Supply Planning Data'!A881,'Shipments data'!O:O,'Supply Planning Data'!C881,'Shipments data'!F:F,"Planned")</f>
        <v>0</v>
      </c>
      <c r="P881" s="51">
        <f>SUMIFS('Shipments data'!G:G,'Shipments data'!E:E,'Supply Planning Data'!D881,'Shipments data'!A:A,'Supply Planning Data'!A881,'Shipments data'!F:F,"Shipped",'Shipments data'!H:H,"&lt;"&amp;'Supply Planning Data'!C896,'Shipments data'!S:S,"&lt;"&amp;'Supply Planning Data'!C896)</f>
        <v>0</v>
      </c>
      <c r="Q881" s="51">
        <f t="shared" si="202"/>
        <v>0</v>
      </c>
      <c r="R881" s="51">
        <f t="shared" si="205"/>
        <v>0</v>
      </c>
      <c r="S881" s="53"/>
      <c r="T881" s="54">
        <f t="shared" si="196"/>
        <v>0</v>
      </c>
      <c r="U881" s="50"/>
      <c r="V881" s="40"/>
      <c r="W881" s="54">
        <f t="shared" si="197"/>
        <v>0</v>
      </c>
      <c r="X881" s="55"/>
      <c r="Y881" s="54">
        <f t="shared" si="206"/>
        <v>0</v>
      </c>
      <c r="Z881" s="53"/>
      <c r="AA881" s="54">
        <f t="shared" si="198"/>
        <v>0</v>
      </c>
      <c r="AB881" s="50"/>
      <c r="AC881" s="40"/>
      <c r="AD881" s="54">
        <f t="shared" si="199"/>
        <v>0</v>
      </c>
      <c r="AE881" s="55"/>
      <c r="AF881" s="79">
        <f t="shared" si="207"/>
        <v>0</v>
      </c>
    </row>
    <row r="882" spans="1:32" hidden="1" x14ac:dyDescent="0.35">
      <c r="A882" s="47" t="str">
        <f>Start!C$9</f>
        <v>Niger (the)</v>
      </c>
      <c r="B882" s="48" t="str">
        <f>VLOOKUP(A882,list!B:C,2,FALSE)</f>
        <v>NER</v>
      </c>
      <c r="C882" s="78">
        <f t="shared" si="201"/>
        <v>45962</v>
      </c>
      <c r="D882" s="36" t="str">
        <f>IF(Start!$B$26="","",Start!$B$26)</f>
        <v/>
      </c>
      <c r="E882" s="36" t="str">
        <f>IFERROR(VLOOKUP(D882,Start!B$15:C$30,2,FALSE),"")</f>
        <v/>
      </c>
      <c r="F882" s="39">
        <f t="shared" si="203"/>
        <v>0</v>
      </c>
      <c r="G882" s="38"/>
      <c r="H882" s="50"/>
      <c r="I882" s="39">
        <f t="shared" si="204"/>
        <v>0</v>
      </c>
      <c r="J882" s="40"/>
      <c r="K882" s="41">
        <f t="shared" si="195"/>
        <v>0</v>
      </c>
      <c r="L882" s="41">
        <f t="shared" si="200"/>
        <v>0</v>
      </c>
      <c r="M882" s="50"/>
      <c r="N882" s="51">
        <f>SUMIFS('Shipments data'!G:G,'Shipments data'!E:E,'Supply Planning Data'!D882,'Shipments data'!A:A,'Supply Planning Data'!A882,'Shipments data'!O:O,'Supply Planning Data'!C882,'Shipments data'!F:F,"Shipped")</f>
        <v>0</v>
      </c>
      <c r="O882" s="52">
        <f>SUMIFS('Shipments data'!G:G,'Shipments data'!E:E,'Supply Planning Data'!D882,'Shipments data'!A:A,'Supply Planning Data'!A882,'Shipments data'!O:O,'Supply Planning Data'!C882,'Shipments data'!F:F,"Planned")</f>
        <v>0</v>
      </c>
      <c r="P882" s="51">
        <f>SUMIFS('Shipments data'!G:G,'Shipments data'!E:E,'Supply Planning Data'!D882,'Shipments data'!A:A,'Supply Planning Data'!A882,'Shipments data'!F:F,"Shipped",'Shipments data'!H:H,"&lt;"&amp;'Supply Planning Data'!C897,'Shipments data'!S:S,"&lt;"&amp;'Supply Planning Data'!C897)</f>
        <v>0</v>
      </c>
      <c r="Q882" s="51">
        <f t="shared" si="202"/>
        <v>0</v>
      </c>
      <c r="R882" s="51">
        <f t="shared" si="205"/>
        <v>0</v>
      </c>
      <c r="S882" s="53"/>
      <c r="T882" s="54">
        <f t="shared" si="196"/>
        <v>0</v>
      </c>
      <c r="U882" s="50"/>
      <c r="V882" s="40"/>
      <c r="W882" s="54">
        <f t="shared" si="197"/>
        <v>0</v>
      </c>
      <c r="X882" s="55"/>
      <c r="Y882" s="54">
        <f t="shared" si="206"/>
        <v>0</v>
      </c>
      <c r="Z882" s="53"/>
      <c r="AA882" s="54">
        <f t="shared" si="198"/>
        <v>0</v>
      </c>
      <c r="AB882" s="50"/>
      <c r="AC882" s="40"/>
      <c r="AD882" s="54">
        <f t="shared" si="199"/>
        <v>0</v>
      </c>
      <c r="AE882" s="55"/>
      <c r="AF882" s="79">
        <f t="shared" si="207"/>
        <v>0</v>
      </c>
    </row>
    <row r="883" spans="1:32" hidden="1" x14ac:dyDescent="0.35">
      <c r="A883" s="47" t="str">
        <f>Start!C$9</f>
        <v>Niger (the)</v>
      </c>
      <c r="B883" s="48" t="str">
        <f>VLOOKUP(A883,list!B:C,2,FALSE)</f>
        <v>NER</v>
      </c>
      <c r="C883" s="78">
        <f t="shared" si="201"/>
        <v>45962</v>
      </c>
      <c r="D883" s="36" t="str">
        <f>IF(Start!$B$27="","",Start!$B$27)</f>
        <v/>
      </c>
      <c r="E883" s="36" t="str">
        <f>IFERROR(VLOOKUP(D883,Start!B$15:C$30,2,FALSE),"")</f>
        <v/>
      </c>
      <c r="F883" s="39">
        <f t="shared" si="203"/>
        <v>0</v>
      </c>
      <c r="G883" s="38"/>
      <c r="H883" s="50"/>
      <c r="I883" s="39">
        <f t="shared" si="204"/>
        <v>0</v>
      </c>
      <c r="J883" s="40"/>
      <c r="K883" s="41">
        <f t="shared" si="195"/>
        <v>0</v>
      </c>
      <c r="L883" s="41">
        <f t="shared" si="200"/>
        <v>0</v>
      </c>
      <c r="M883" s="50"/>
      <c r="N883" s="51">
        <f>SUMIFS('Shipments data'!G:G,'Shipments data'!E:E,'Supply Planning Data'!D883,'Shipments data'!A:A,'Supply Planning Data'!A883,'Shipments data'!O:O,'Supply Planning Data'!C883,'Shipments data'!F:F,"Shipped")</f>
        <v>0</v>
      </c>
      <c r="O883" s="52">
        <f>SUMIFS('Shipments data'!G:G,'Shipments data'!E:E,'Supply Planning Data'!D883,'Shipments data'!A:A,'Supply Planning Data'!A883,'Shipments data'!O:O,'Supply Planning Data'!C883,'Shipments data'!F:F,"Planned")</f>
        <v>0</v>
      </c>
      <c r="P883" s="51">
        <f>SUMIFS('Shipments data'!G:G,'Shipments data'!E:E,'Supply Planning Data'!D883,'Shipments data'!A:A,'Supply Planning Data'!A883,'Shipments data'!F:F,"Shipped",'Shipments data'!H:H,"&lt;"&amp;'Supply Planning Data'!C898,'Shipments data'!S:S,"&lt;"&amp;'Supply Planning Data'!C898)</f>
        <v>0</v>
      </c>
      <c r="Q883" s="51">
        <f t="shared" si="202"/>
        <v>0</v>
      </c>
      <c r="R883" s="51">
        <f t="shared" si="205"/>
        <v>0</v>
      </c>
      <c r="S883" s="53"/>
      <c r="T883" s="54">
        <f t="shared" si="196"/>
        <v>0</v>
      </c>
      <c r="U883" s="50"/>
      <c r="V883" s="40"/>
      <c r="W883" s="54">
        <f t="shared" si="197"/>
        <v>0</v>
      </c>
      <c r="X883" s="55"/>
      <c r="Y883" s="54">
        <f t="shared" si="206"/>
        <v>0</v>
      </c>
      <c r="Z883" s="53"/>
      <c r="AA883" s="54">
        <f t="shared" si="198"/>
        <v>0</v>
      </c>
      <c r="AB883" s="50"/>
      <c r="AC883" s="40"/>
      <c r="AD883" s="54">
        <f t="shared" si="199"/>
        <v>0</v>
      </c>
      <c r="AE883" s="55"/>
      <c r="AF883" s="79">
        <f t="shared" si="207"/>
        <v>0</v>
      </c>
    </row>
    <row r="884" spans="1:32" hidden="1" x14ac:dyDescent="0.35">
      <c r="A884" s="47" t="str">
        <f>Start!C$9</f>
        <v>Niger (the)</v>
      </c>
      <c r="B884" s="48" t="str">
        <f>VLOOKUP(A884,list!B:C,2,FALSE)</f>
        <v>NER</v>
      </c>
      <c r="C884" s="78">
        <f t="shared" si="201"/>
        <v>45962</v>
      </c>
      <c r="D884" s="36" t="str">
        <f>IF(Start!$B$28="","",Start!$B$28)</f>
        <v/>
      </c>
      <c r="E884" s="36" t="str">
        <f>IFERROR(VLOOKUP(D884,Start!B$15:C$30,2,FALSE),"")</f>
        <v/>
      </c>
      <c r="F884" s="39">
        <f t="shared" si="203"/>
        <v>0</v>
      </c>
      <c r="G884" s="38"/>
      <c r="H884" s="50"/>
      <c r="I884" s="39">
        <f t="shared" si="204"/>
        <v>0</v>
      </c>
      <c r="J884" s="40"/>
      <c r="K884" s="41">
        <f t="shared" si="195"/>
        <v>0</v>
      </c>
      <c r="L884" s="41">
        <f t="shared" si="200"/>
        <v>0</v>
      </c>
      <c r="M884" s="50"/>
      <c r="N884" s="51">
        <f>SUMIFS('Shipments data'!G:G,'Shipments data'!E:E,'Supply Planning Data'!D884,'Shipments data'!A:A,'Supply Planning Data'!A884,'Shipments data'!O:O,'Supply Planning Data'!C884,'Shipments data'!F:F,"Shipped")</f>
        <v>0</v>
      </c>
      <c r="O884" s="52">
        <f>SUMIFS('Shipments data'!G:G,'Shipments data'!E:E,'Supply Planning Data'!D884,'Shipments data'!A:A,'Supply Planning Data'!A884,'Shipments data'!O:O,'Supply Planning Data'!C884,'Shipments data'!F:F,"Planned")</f>
        <v>0</v>
      </c>
      <c r="P884" s="51">
        <f>SUMIFS('Shipments data'!G:G,'Shipments data'!E:E,'Supply Planning Data'!D884,'Shipments data'!A:A,'Supply Planning Data'!A884,'Shipments data'!F:F,"Shipped",'Shipments data'!H:H,"&lt;"&amp;'Supply Planning Data'!C899,'Shipments data'!S:S,"&lt;"&amp;'Supply Planning Data'!C899)</f>
        <v>0</v>
      </c>
      <c r="Q884" s="51">
        <f t="shared" si="202"/>
        <v>0</v>
      </c>
      <c r="R884" s="51">
        <f t="shared" si="205"/>
        <v>0</v>
      </c>
      <c r="S884" s="53"/>
      <c r="T884" s="54">
        <f t="shared" si="196"/>
        <v>0</v>
      </c>
      <c r="U884" s="50"/>
      <c r="V884" s="40"/>
      <c r="W884" s="54">
        <f t="shared" si="197"/>
        <v>0</v>
      </c>
      <c r="X884" s="55"/>
      <c r="Y884" s="54">
        <f t="shared" si="206"/>
        <v>0</v>
      </c>
      <c r="Z884" s="53"/>
      <c r="AA884" s="54">
        <f t="shared" si="198"/>
        <v>0</v>
      </c>
      <c r="AB884" s="50"/>
      <c r="AC884" s="40"/>
      <c r="AD884" s="54">
        <f t="shared" si="199"/>
        <v>0</v>
      </c>
      <c r="AE884" s="55"/>
      <c r="AF884" s="79">
        <f t="shared" si="207"/>
        <v>0</v>
      </c>
    </row>
    <row r="885" spans="1:32" hidden="1" x14ac:dyDescent="0.35">
      <c r="A885" s="47" t="str">
        <f>Start!C$9</f>
        <v>Niger (the)</v>
      </c>
      <c r="B885" s="48" t="str">
        <f>VLOOKUP(A885,list!B:C,2,FALSE)</f>
        <v>NER</v>
      </c>
      <c r="C885" s="78">
        <f t="shared" si="201"/>
        <v>45962</v>
      </c>
      <c r="D885" s="36" t="str">
        <f>IF(Start!$B$29="","",Start!$B$29)</f>
        <v/>
      </c>
      <c r="E885" s="36" t="str">
        <f>IFERROR(VLOOKUP(D885,Start!B$15:C$30,2,FALSE),"")</f>
        <v/>
      </c>
      <c r="F885" s="39">
        <f t="shared" si="203"/>
        <v>0</v>
      </c>
      <c r="G885" s="38"/>
      <c r="H885" s="50"/>
      <c r="I885" s="39">
        <f t="shared" si="204"/>
        <v>0</v>
      </c>
      <c r="J885" s="40"/>
      <c r="K885" s="41">
        <f t="shared" si="195"/>
        <v>0</v>
      </c>
      <c r="L885" s="41">
        <f t="shared" si="200"/>
        <v>0</v>
      </c>
      <c r="M885" s="50"/>
      <c r="N885" s="51">
        <f>SUMIFS('Shipments data'!G:G,'Shipments data'!E:E,'Supply Planning Data'!D885,'Shipments data'!A:A,'Supply Planning Data'!A885,'Shipments data'!O:O,'Supply Planning Data'!C885,'Shipments data'!F:F,"Shipped")</f>
        <v>0</v>
      </c>
      <c r="O885" s="52">
        <f>SUMIFS('Shipments data'!G:G,'Shipments data'!E:E,'Supply Planning Data'!D885,'Shipments data'!A:A,'Supply Planning Data'!A885,'Shipments data'!O:O,'Supply Planning Data'!C885,'Shipments data'!F:F,"Planned")</f>
        <v>0</v>
      </c>
      <c r="P885" s="51">
        <f>SUMIFS('Shipments data'!G:G,'Shipments data'!E:E,'Supply Planning Data'!D885,'Shipments data'!A:A,'Supply Planning Data'!A885,'Shipments data'!F:F,"Shipped",'Shipments data'!H:H,"&lt;"&amp;'Supply Planning Data'!C900,'Shipments data'!S:S,"&lt;"&amp;'Supply Planning Data'!C900)</f>
        <v>0</v>
      </c>
      <c r="Q885" s="51">
        <f t="shared" si="202"/>
        <v>0</v>
      </c>
      <c r="R885" s="51">
        <f t="shared" si="205"/>
        <v>0</v>
      </c>
      <c r="S885" s="53"/>
      <c r="T885" s="54">
        <f t="shared" si="196"/>
        <v>0</v>
      </c>
      <c r="U885" s="50"/>
      <c r="V885" s="40"/>
      <c r="W885" s="54">
        <f t="shared" si="197"/>
        <v>0</v>
      </c>
      <c r="X885" s="55"/>
      <c r="Y885" s="54">
        <f t="shared" si="206"/>
        <v>0</v>
      </c>
      <c r="Z885" s="53"/>
      <c r="AA885" s="54">
        <f t="shared" si="198"/>
        <v>0</v>
      </c>
      <c r="AB885" s="50"/>
      <c r="AC885" s="40"/>
      <c r="AD885" s="54">
        <f t="shared" si="199"/>
        <v>0</v>
      </c>
      <c r="AE885" s="55"/>
      <c r="AF885" s="79">
        <f t="shared" si="207"/>
        <v>0</v>
      </c>
    </row>
    <row r="886" spans="1:32" hidden="1" x14ac:dyDescent="0.35">
      <c r="A886" s="47" t="str">
        <f>Start!C$9</f>
        <v>Niger (the)</v>
      </c>
      <c r="B886" s="56" t="str">
        <f>VLOOKUP(A886,list!B:C,2,FALSE)</f>
        <v>NER</v>
      </c>
      <c r="C886" s="78">
        <f t="shared" si="201"/>
        <v>45962</v>
      </c>
      <c r="D886" s="36" t="str">
        <f>IF(Start!$B$30="","",Start!$B$30)</f>
        <v/>
      </c>
      <c r="E886" s="36" t="str">
        <f>IFERROR(VLOOKUP(D886,Start!B$15:C$30,2,FALSE),"")</f>
        <v/>
      </c>
      <c r="F886" s="39">
        <f t="shared" si="203"/>
        <v>0</v>
      </c>
      <c r="G886" s="38"/>
      <c r="H886" s="50"/>
      <c r="I886" s="39">
        <f t="shared" si="204"/>
        <v>0</v>
      </c>
      <c r="J886" s="40"/>
      <c r="K886" s="41">
        <f t="shared" si="195"/>
        <v>0</v>
      </c>
      <c r="L886" s="41">
        <f t="shared" si="200"/>
        <v>0</v>
      </c>
      <c r="M886" s="50"/>
      <c r="N886" s="51">
        <f>SUMIFS('Shipments data'!G:G,'Shipments data'!E:E,'Supply Planning Data'!D886,'Shipments data'!A:A,'Supply Planning Data'!A886,'Shipments data'!O:O,'Supply Planning Data'!C886,'Shipments data'!F:F,"Shipped")</f>
        <v>0</v>
      </c>
      <c r="O886" s="52">
        <f>SUMIFS('Shipments data'!G:G,'Shipments data'!E:E,'Supply Planning Data'!D886,'Shipments data'!A:A,'Supply Planning Data'!A886,'Shipments data'!O:O,'Supply Planning Data'!C886,'Shipments data'!F:F,"Planned")</f>
        <v>0</v>
      </c>
      <c r="P886" s="51">
        <f>SUMIFS('Shipments data'!G:G,'Shipments data'!E:E,'Supply Planning Data'!D886,'Shipments data'!A:A,'Supply Planning Data'!A886,'Shipments data'!F:F,"Shipped",'Shipments data'!H:H,"&lt;"&amp;'Supply Planning Data'!C901,'Shipments data'!S:S,"&lt;"&amp;'Supply Planning Data'!C901)</f>
        <v>0</v>
      </c>
      <c r="Q886" s="51">
        <f t="shared" si="202"/>
        <v>0</v>
      </c>
      <c r="R886" s="51">
        <f t="shared" si="205"/>
        <v>0</v>
      </c>
      <c r="S886" s="53"/>
      <c r="T886" s="54">
        <f t="shared" si="196"/>
        <v>0</v>
      </c>
      <c r="U886" s="50"/>
      <c r="V886" s="40"/>
      <c r="W886" s="54">
        <f t="shared" si="197"/>
        <v>0</v>
      </c>
      <c r="X886" s="55"/>
      <c r="Y886" s="54">
        <f t="shared" si="206"/>
        <v>0</v>
      </c>
      <c r="Z886" s="53"/>
      <c r="AA886" s="54">
        <f t="shared" si="198"/>
        <v>0</v>
      </c>
      <c r="AB886" s="50"/>
      <c r="AC886" s="40"/>
      <c r="AD886" s="54">
        <f t="shared" si="199"/>
        <v>0</v>
      </c>
      <c r="AE886" s="55"/>
      <c r="AF886" s="79">
        <f t="shared" si="207"/>
        <v>0</v>
      </c>
    </row>
    <row r="887" spans="1:32" x14ac:dyDescent="0.35">
      <c r="A887" s="58" t="str">
        <f>Start!C$9</f>
        <v>Niger (the)</v>
      </c>
      <c r="B887" s="59" t="str">
        <f>VLOOKUP(A887,list!B:C,2,FALSE)</f>
        <v>NER</v>
      </c>
      <c r="C887" s="60">
        <f t="shared" si="201"/>
        <v>45992</v>
      </c>
      <c r="D887" s="59" t="str">
        <f>IF(Start!$B$16="","",Start!$B$16)</f>
        <v>Pfizer</v>
      </c>
      <c r="E887" s="59" t="str">
        <f>IFERROR(VLOOKUP(D887,Start!B$15:C$30,2,FALSE),"")</f>
        <v>Yes</v>
      </c>
      <c r="F887" s="62">
        <f t="shared" si="203"/>
        <v>0</v>
      </c>
      <c r="G887" s="61">
        <v>2768014.9049219959</v>
      </c>
      <c r="H887" s="61">
        <v>35141.546236559203</v>
      </c>
      <c r="I887" s="62">
        <f t="shared" si="204"/>
        <v>2803156.4511585552</v>
      </c>
      <c r="J887" s="63"/>
      <c r="K887" s="64">
        <f t="shared" si="195"/>
        <v>0</v>
      </c>
      <c r="L887" s="64">
        <f t="shared" si="200"/>
        <v>2803156.4511585552</v>
      </c>
      <c r="M887" s="61"/>
      <c r="N887" s="64">
        <f>SUMIFS('Shipments data'!G:G,'Shipments data'!E:E,'Supply Planning Data'!D887,'Shipments data'!A:A,'Supply Planning Data'!A887,'Shipments data'!O:O,'Supply Planning Data'!C887,'Shipments data'!F:F,"Shipped")</f>
        <v>0</v>
      </c>
      <c r="O887" s="65">
        <f>SUMIFS('Shipments data'!G:G,'Shipments data'!E:E,'Supply Planning Data'!D887,'Shipments data'!A:A,'Supply Planning Data'!A887,'Shipments data'!O:O,'Supply Planning Data'!C887,'Shipments data'!F:F,"Planned")</f>
        <v>0</v>
      </c>
      <c r="P887" s="64">
        <f>SUMIFS('Shipments data'!G:G,'Shipments data'!E:E,'Supply Planning Data'!D887,'Shipments data'!A:A,'Supply Planning Data'!A887,'Shipments data'!F:F,"Shipped",'Shipments data'!H:H,"&lt;"&amp;'Supply Planning Data'!#REF!,'Shipments data'!S:S,"&lt;"&amp;'Supply Planning Data'!#REF!)</f>
        <v>0</v>
      </c>
      <c r="Q887" s="64">
        <f t="shared" si="202"/>
        <v>0</v>
      </c>
      <c r="R887" s="64">
        <f t="shared" si="205"/>
        <v>0</v>
      </c>
      <c r="S887" s="66"/>
      <c r="T887" s="62">
        <f t="shared" si="196"/>
        <v>200000</v>
      </c>
      <c r="U887" s="61"/>
      <c r="V887" s="63"/>
      <c r="W887" s="62">
        <f t="shared" si="197"/>
        <v>0</v>
      </c>
      <c r="X887" s="67"/>
      <c r="Y887" s="62">
        <f t="shared" si="206"/>
        <v>200000</v>
      </c>
      <c r="Z887" s="66"/>
      <c r="AA887" s="62">
        <f t="shared" si="198"/>
        <v>200000</v>
      </c>
      <c r="AB887" s="61"/>
      <c r="AC887" s="63"/>
      <c r="AD887" s="62">
        <f t="shared" si="199"/>
        <v>0</v>
      </c>
      <c r="AE887" s="67"/>
      <c r="AF887" s="68">
        <f t="shared" si="207"/>
        <v>200000</v>
      </c>
    </row>
    <row r="888" spans="1:32" x14ac:dyDescent="0.35">
      <c r="A888" s="58" t="str">
        <f>Start!C$9</f>
        <v>Niger (the)</v>
      </c>
      <c r="B888" s="69" t="str">
        <f>VLOOKUP(A888,list!B:C,2,FALSE)</f>
        <v>NER</v>
      </c>
      <c r="C888" s="60">
        <f t="shared" si="201"/>
        <v>45992</v>
      </c>
      <c r="D888" s="69" t="str">
        <f>IF(Start!$B$17="","",Start!$B$17)</f>
        <v>Moderna</v>
      </c>
      <c r="E888" s="69" t="str">
        <f>IFERROR(VLOOKUP(D888,Start!B$15:C$30,2,FALSE),"")</f>
        <v>Yes</v>
      </c>
      <c r="F888" s="62">
        <f t="shared" si="203"/>
        <v>0</v>
      </c>
      <c r="G888" s="61">
        <v>3321617.8859063955</v>
      </c>
      <c r="H888" s="61">
        <v>35173.079273266703</v>
      </c>
      <c r="I888" s="62">
        <f t="shared" si="204"/>
        <v>3356790.9651796622</v>
      </c>
      <c r="J888" s="63"/>
      <c r="K888" s="64">
        <f t="shared" si="195"/>
        <v>0</v>
      </c>
      <c r="L888" s="64">
        <f t="shared" si="200"/>
        <v>3356790.9651796622</v>
      </c>
      <c r="M888" s="71"/>
      <c r="N888" s="70">
        <f>SUMIFS('Shipments data'!G:G,'Shipments data'!E:E,'Supply Planning Data'!D888,'Shipments data'!A:A,'Supply Planning Data'!A888,'Shipments data'!O:O,'Supply Planning Data'!C888,'Shipments data'!F:F,"Shipped")</f>
        <v>0</v>
      </c>
      <c r="O888" s="72">
        <f>SUMIFS('Shipments data'!G:G,'Shipments data'!E:E,'Supply Planning Data'!D888,'Shipments data'!A:A,'Supply Planning Data'!A888,'Shipments data'!O:O,'Supply Planning Data'!C888,'Shipments data'!F:F,"Planned")</f>
        <v>0</v>
      </c>
      <c r="P888" s="70">
        <f>SUMIFS('Shipments data'!G:G,'Shipments data'!E:E,'Supply Planning Data'!D888,'Shipments data'!A:A,'Supply Planning Data'!A888,'Shipments data'!F:F,"Shipped",'Shipments data'!H:H,"&lt;"&amp;'Supply Planning Data'!#REF!,'Shipments data'!S:S,"&lt;"&amp;'Supply Planning Data'!#REF!)</f>
        <v>0</v>
      </c>
      <c r="Q888" s="70">
        <f t="shared" si="202"/>
        <v>0</v>
      </c>
      <c r="R888" s="70">
        <f t="shared" si="205"/>
        <v>0</v>
      </c>
      <c r="S888" s="53"/>
      <c r="T888" s="73">
        <f t="shared" si="196"/>
        <v>300000</v>
      </c>
      <c r="U888" s="71"/>
      <c r="V888" s="63"/>
      <c r="W888" s="73">
        <f t="shared" si="197"/>
        <v>0</v>
      </c>
      <c r="X888" s="74"/>
      <c r="Y888" s="73">
        <f t="shared" si="206"/>
        <v>300000</v>
      </c>
      <c r="Z888" s="53"/>
      <c r="AA888" s="73">
        <f t="shared" si="198"/>
        <v>300000</v>
      </c>
      <c r="AB888" s="71"/>
      <c r="AC888" s="63"/>
      <c r="AD888" s="73">
        <f t="shared" si="199"/>
        <v>0</v>
      </c>
      <c r="AE888" s="74"/>
      <c r="AF888" s="75">
        <f t="shared" si="207"/>
        <v>300000</v>
      </c>
    </row>
    <row r="889" spans="1:32" x14ac:dyDescent="0.35">
      <c r="A889" s="58" t="str">
        <f>Start!C$9</f>
        <v>Niger (the)</v>
      </c>
      <c r="B889" s="69" t="str">
        <f>VLOOKUP(A889,list!B:C,2,FALSE)</f>
        <v>NER</v>
      </c>
      <c r="C889" s="60">
        <f t="shared" si="201"/>
        <v>45992</v>
      </c>
      <c r="D889" s="59" t="str">
        <f>IF(Start!$B$18="","",Start!$B$18)</f>
        <v>AstraZeneca</v>
      </c>
      <c r="E889" s="59" t="str">
        <f>IFERROR(VLOOKUP(D889,Start!B$15:C$30,2,FALSE),"")</f>
        <v>Yes</v>
      </c>
      <c r="F889" s="62">
        <f t="shared" si="203"/>
        <v>0</v>
      </c>
      <c r="G889" s="61">
        <v>3875220.8668907951</v>
      </c>
      <c r="H889" s="61">
        <v>35204.612309974102</v>
      </c>
      <c r="I889" s="62">
        <f t="shared" si="204"/>
        <v>3910425.4792007692</v>
      </c>
      <c r="J889" s="63"/>
      <c r="K889" s="64">
        <f t="shared" si="195"/>
        <v>0</v>
      </c>
      <c r="L889" s="64">
        <f t="shared" si="200"/>
        <v>3910425.4792007692</v>
      </c>
      <c r="M889" s="71"/>
      <c r="N889" s="70">
        <f>SUMIFS('Shipments data'!G:G,'Shipments data'!E:E,'Supply Planning Data'!D889,'Shipments data'!A:A,'Supply Planning Data'!A889,'Shipments data'!O:O,'Supply Planning Data'!C889,'Shipments data'!F:F,"Shipped")</f>
        <v>0</v>
      </c>
      <c r="O889" s="72">
        <f>SUMIFS('Shipments data'!G:G,'Shipments data'!E:E,'Supply Planning Data'!D889,'Shipments data'!A:A,'Supply Planning Data'!A889,'Shipments data'!O:O,'Supply Planning Data'!C889,'Shipments data'!F:F,"Planned")</f>
        <v>0</v>
      </c>
      <c r="P889" s="70">
        <f>SUMIFS('Shipments data'!G:G,'Shipments data'!E:E,'Supply Planning Data'!D889,'Shipments data'!A:A,'Supply Planning Data'!A889,'Shipments data'!F:F,"Shipped",'Shipments data'!H:H,"&lt;"&amp;'Supply Planning Data'!#REF!,'Shipments data'!S:S,"&lt;"&amp;'Supply Planning Data'!#REF!)</f>
        <v>0</v>
      </c>
      <c r="Q889" s="70">
        <f t="shared" si="202"/>
        <v>0</v>
      </c>
      <c r="R889" s="70">
        <f t="shared" si="205"/>
        <v>0</v>
      </c>
      <c r="S889" s="53"/>
      <c r="T889" s="73">
        <f t="shared" si="196"/>
        <v>400000</v>
      </c>
      <c r="U889" s="71"/>
      <c r="V889" s="63"/>
      <c r="W889" s="73">
        <f t="shared" si="197"/>
        <v>0</v>
      </c>
      <c r="X889" s="74"/>
      <c r="Y889" s="73">
        <f t="shared" si="206"/>
        <v>400000</v>
      </c>
      <c r="Z889" s="53"/>
      <c r="AA889" s="73">
        <f t="shared" si="198"/>
        <v>400000</v>
      </c>
      <c r="AB889" s="71"/>
      <c r="AC889" s="63"/>
      <c r="AD889" s="73">
        <f t="shared" si="199"/>
        <v>0</v>
      </c>
      <c r="AE889" s="74"/>
      <c r="AF889" s="75">
        <f t="shared" si="207"/>
        <v>400000</v>
      </c>
    </row>
    <row r="890" spans="1:32" x14ac:dyDescent="0.35">
      <c r="A890" s="58" t="str">
        <f>Start!C$9</f>
        <v>Niger (the)</v>
      </c>
      <c r="B890" s="69" t="str">
        <f>VLOOKUP(A890,list!B:C,2,FALSE)</f>
        <v>NER</v>
      </c>
      <c r="C890" s="60">
        <f t="shared" si="201"/>
        <v>45992</v>
      </c>
      <c r="D890" s="69" t="str">
        <f>IF(Start!$B$19="","",Start!$B$19)</f>
        <v>J&amp;J</v>
      </c>
      <c r="E890" s="69" t="str">
        <f>IFERROR(VLOOKUP(D890,Start!B$15:C$30,2,FALSE),"")</f>
        <v>Yes</v>
      </c>
      <c r="F890" s="62">
        <f t="shared" si="203"/>
        <v>0</v>
      </c>
      <c r="G890" s="61">
        <v>3875220.8668907951</v>
      </c>
      <c r="H890" s="61">
        <v>35236.145346681602</v>
      </c>
      <c r="I890" s="62">
        <f t="shared" si="204"/>
        <v>3910457.0122374767</v>
      </c>
      <c r="J890" s="63"/>
      <c r="K890" s="64">
        <f t="shared" si="195"/>
        <v>0</v>
      </c>
      <c r="L890" s="64">
        <f t="shared" si="200"/>
        <v>3910457.0122374767</v>
      </c>
      <c r="M890" s="71"/>
      <c r="N890" s="70">
        <f>SUMIFS('Shipments data'!G:G,'Shipments data'!E:E,'Supply Planning Data'!D890,'Shipments data'!A:A,'Supply Planning Data'!A890,'Shipments data'!O:O,'Supply Planning Data'!C890,'Shipments data'!F:F,"Shipped")</f>
        <v>0</v>
      </c>
      <c r="O890" s="72">
        <f>SUMIFS('Shipments data'!G:G,'Shipments data'!E:E,'Supply Planning Data'!D890,'Shipments data'!A:A,'Supply Planning Data'!A890,'Shipments data'!O:O,'Supply Planning Data'!C890,'Shipments data'!F:F,"Planned")</f>
        <v>0</v>
      </c>
      <c r="P890" s="70">
        <f>SUMIFS('Shipments data'!G:G,'Shipments data'!E:E,'Supply Planning Data'!D890,'Shipments data'!A:A,'Supply Planning Data'!A890,'Shipments data'!F:F,"Shipped",'Shipments data'!H:H,"&lt;"&amp;'Supply Planning Data'!#REF!,'Shipments data'!S:S,"&lt;"&amp;'Supply Planning Data'!#REF!)</f>
        <v>0</v>
      </c>
      <c r="Q890" s="70">
        <f t="shared" si="202"/>
        <v>0</v>
      </c>
      <c r="R890" s="70">
        <f t="shared" si="205"/>
        <v>0</v>
      </c>
      <c r="S890" s="53"/>
      <c r="T890" s="73">
        <f t="shared" si="196"/>
        <v>400000</v>
      </c>
      <c r="U890" s="71"/>
      <c r="V890" s="63"/>
      <c r="W890" s="73">
        <f t="shared" si="197"/>
        <v>0</v>
      </c>
      <c r="X890" s="74"/>
      <c r="Y890" s="73">
        <f t="shared" si="206"/>
        <v>400000</v>
      </c>
      <c r="Z890" s="53"/>
      <c r="AA890" s="73">
        <f t="shared" si="198"/>
        <v>400000</v>
      </c>
      <c r="AB890" s="71"/>
      <c r="AC890" s="63"/>
      <c r="AD890" s="73">
        <f t="shared" si="199"/>
        <v>0</v>
      </c>
      <c r="AE890" s="74"/>
      <c r="AF890" s="75">
        <f t="shared" si="207"/>
        <v>400000</v>
      </c>
    </row>
    <row r="891" spans="1:32" x14ac:dyDescent="0.35">
      <c r="A891" s="58" t="str">
        <f>Start!C$9</f>
        <v>Niger (the)</v>
      </c>
      <c r="B891" s="69" t="str">
        <f>VLOOKUP(A891,list!B:C,2,FALSE)</f>
        <v>NER</v>
      </c>
      <c r="C891" s="60">
        <f t="shared" si="201"/>
        <v>45992</v>
      </c>
      <c r="D891" s="59" t="str">
        <f>IF(Start!$B$20="","",Start!$B$20)</f>
        <v>Sinopharm</v>
      </c>
      <c r="E891" s="59" t="str">
        <f>IFERROR(VLOOKUP(D891,Start!B$15:C$30,2,FALSE),"")</f>
        <v>Yes</v>
      </c>
      <c r="F891" s="62">
        <f t="shared" si="203"/>
        <v>0</v>
      </c>
      <c r="G891" s="61">
        <v>3875220.8668907951</v>
      </c>
      <c r="H891" s="61">
        <v>35267.678383389102</v>
      </c>
      <c r="I891" s="62">
        <f t="shared" si="204"/>
        <v>3910488.5452741841</v>
      </c>
      <c r="J891" s="63"/>
      <c r="K891" s="64">
        <f t="shared" si="195"/>
        <v>0</v>
      </c>
      <c r="L891" s="64">
        <f t="shared" si="200"/>
        <v>3910488.5452741841</v>
      </c>
      <c r="M891" s="71"/>
      <c r="N891" s="70">
        <f>SUMIFS('Shipments data'!G:G,'Shipments data'!E:E,'Supply Planning Data'!D891,'Shipments data'!A:A,'Supply Planning Data'!A891,'Shipments data'!O:O,'Supply Planning Data'!C891,'Shipments data'!F:F,"Shipped")</f>
        <v>0</v>
      </c>
      <c r="O891" s="72">
        <f>SUMIFS('Shipments data'!G:G,'Shipments data'!E:E,'Supply Planning Data'!D891,'Shipments data'!A:A,'Supply Planning Data'!A891,'Shipments data'!O:O,'Supply Planning Data'!C891,'Shipments data'!F:F,"Planned")</f>
        <v>0</v>
      </c>
      <c r="P891" s="70">
        <f>SUMIFS('Shipments data'!G:G,'Shipments data'!E:E,'Supply Planning Data'!D891,'Shipments data'!A:A,'Supply Planning Data'!A891,'Shipments data'!F:F,"Shipped",'Shipments data'!H:H,"&lt;"&amp;'Supply Planning Data'!#REF!,'Shipments data'!S:S,"&lt;"&amp;'Supply Planning Data'!#REF!)</f>
        <v>0</v>
      </c>
      <c r="Q891" s="70">
        <f t="shared" si="202"/>
        <v>0</v>
      </c>
      <c r="R891" s="70">
        <f t="shared" si="205"/>
        <v>0</v>
      </c>
      <c r="S891" s="53"/>
      <c r="T891" s="73">
        <f t="shared" si="196"/>
        <v>400000</v>
      </c>
      <c r="U891" s="71"/>
      <c r="V891" s="63"/>
      <c r="W891" s="73">
        <f t="shared" si="197"/>
        <v>0</v>
      </c>
      <c r="X891" s="74"/>
      <c r="Y891" s="73">
        <f t="shared" si="206"/>
        <v>400000</v>
      </c>
      <c r="Z891" s="53"/>
      <c r="AA891" s="73">
        <f t="shared" si="198"/>
        <v>400000</v>
      </c>
      <c r="AB891" s="71"/>
      <c r="AC891" s="63"/>
      <c r="AD891" s="73">
        <f t="shared" si="199"/>
        <v>0</v>
      </c>
      <c r="AE891" s="74"/>
      <c r="AF891" s="75">
        <f t="shared" si="207"/>
        <v>400000</v>
      </c>
    </row>
    <row r="892" spans="1:32" x14ac:dyDescent="0.35">
      <c r="A892" s="58" t="str">
        <f>Start!C$9</f>
        <v>Niger (the)</v>
      </c>
      <c r="B892" s="69" t="str">
        <f>VLOOKUP(A892,list!B:C,2,FALSE)</f>
        <v>NER</v>
      </c>
      <c r="C892" s="60">
        <f t="shared" si="201"/>
        <v>45992</v>
      </c>
      <c r="D892" s="69" t="str">
        <f>IF(Start!$B$21="","",Start!$B$21)</f>
        <v>Sinovac</v>
      </c>
      <c r="E892" s="69" t="str">
        <f>IFERROR(VLOOKUP(D892,Start!B$15:C$30,2,FALSE),"")</f>
        <v>Yes</v>
      </c>
      <c r="F892" s="62">
        <f t="shared" si="203"/>
        <v>0</v>
      </c>
      <c r="G892" s="61">
        <v>3875220.8668907951</v>
      </c>
      <c r="H892" s="61">
        <v>35299.211420096501</v>
      </c>
      <c r="I892" s="62">
        <f t="shared" si="204"/>
        <v>3910520.0783108915</v>
      </c>
      <c r="J892" s="63"/>
      <c r="K892" s="64">
        <f t="shared" si="195"/>
        <v>0</v>
      </c>
      <c r="L892" s="64">
        <f t="shared" si="200"/>
        <v>3910520.0783108915</v>
      </c>
      <c r="M892" s="71"/>
      <c r="N892" s="70">
        <f>SUMIFS('Shipments data'!G:G,'Shipments data'!E:E,'Supply Planning Data'!D892,'Shipments data'!A:A,'Supply Planning Data'!A892,'Shipments data'!O:O,'Supply Planning Data'!C892,'Shipments data'!F:F,"Shipped")</f>
        <v>0</v>
      </c>
      <c r="O892" s="72">
        <f>SUMIFS('Shipments data'!G:G,'Shipments data'!E:E,'Supply Planning Data'!D892,'Shipments data'!A:A,'Supply Planning Data'!A892,'Shipments data'!O:O,'Supply Planning Data'!C892,'Shipments data'!F:F,"Planned")</f>
        <v>0</v>
      </c>
      <c r="P892" s="70">
        <f>SUMIFS('Shipments data'!G:G,'Shipments data'!E:E,'Supply Planning Data'!D892,'Shipments data'!A:A,'Supply Planning Data'!A892,'Shipments data'!F:F,"Shipped",'Shipments data'!H:H,"&lt;"&amp;'Supply Planning Data'!#REF!,'Shipments data'!S:S,"&lt;"&amp;'Supply Planning Data'!#REF!)</f>
        <v>0</v>
      </c>
      <c r="Q892" s="70">
        <f t="shared" si="202"/>
        <v>0</v>
      </c>
      <c r="R892" s="70">
        <f t="shared" si="205"/>
        <v>0</v>
      </c>
      <c r="S892" s="53"/>
      <c r="T892" s="73">
        <f t="shared" si="196"/>
        <v>400000</v>
      </c>
      <c r="U892" s="71"/>
      <c r="V892" s="63"/>
      <c r="W892" s="73">
        <f t="shared" si="197"/>
        <v>0</v>
      </c>
      <c r="X892" s="74"/>
      <c r="Y892" s="73">
        <f t="shared" si="206"/>
        <v>400000</v>
      </c>
      <c r="Z892" s="53"/>
      <c r="AA892" s="73">
        <f t="shared" si="198"/>
        <v>400000</v>
      </c>
      <c r="AB892" s="71"/>
      <c r="AC892" s="63"/>
      <c r="AD892" s="73">
        <f t="shared" si="199"/>
        <v>0</v>
      </c>
      <c r="AE892" s="74"/>
      <c r="AF892" s="75">
        <f t="shared" si="207"/>
        <v>400000</v>
      </c>
    </row>
    <row r="893" spans="1:32" x14ac:dyDescent="0.35">
      <c r="A893" s="58" t="str">
        <f>Start!C$9</f>
        <v>Niger (the)</v>
      </c>
      <c r="B893" s="69" t="str">
        <f>VLOOKUP(A893,list!B:C,2,FALSE)</f>
        <v>NER</v>
      </c>
      <c r="C893" s="60">
        <f t="shared" si="201"/>
        <v>45992</v>
      </c>
      <c r="D893" s="59" t="str">
        <f>IF(Start!$B$22="","",Start!$B$22)</f>
        <v>Sputnik V</v>
      </c>
      <c r="E893" s="59" t="str">
        <f>IFERROR(VLOOKUP(D893,Start!B$15:C$30,2,FALSE),"")</f>
        <v>Yes</v>
      </c>
      <c r="F893" s="62">
        <f t="shared" si="203"/>
        <v>0</v>
      </c>
      <c r="G893" s="61">
        <v>3875220.8668907951</v>
      </c>
      <c r="H893" s="61">
        <v>35330.744456804001</v>
      </c>
      <c r="I893" s="62">
        <f t="shared" si="204"/>
        <v>3910551.611347599</v>
      </c>
      <c r="J893" s="63"/>
      <c r="K893" s="64">
        <f t="shared" si="195"/>
        <v>0</v>
      </c>
      <c r="L893" s="64">
        <f t="shared" si="200"/>
        <v>3910551.611347599</v>
      </c>
      <c r="M893" s="71"/>
      <c r="N893" s="70">
        <f>SUMIFS('Shipments data'!G:G,'Shipments data'!E:E,'Supply Planning Data'!D893,'Shipments data'!A:A,'Supply Planning Data'!A893,'Shipments data'!O:O,'Supply Planning Data'!C893,'Shipments data'!F:F,"Shipped")</f>
        <v>0</v>
      </c>
      <c r="O893" s="72">
        <f>SUMIFS('Shipments data'!G:G,'Shipments data'!E:E,'Supply Planning Data'!D893,'Shipments data'!A:A,'Supply Planning Data'!A893,'Shipments data'!O:O,'Supply Planning Data'!C893,'Shipments data'!F:F,"Planned")</f>
        <v>0</v>
      </c>
      <c r="P893" s="70">
        <f>SUMIFS('Shipments data'!G:G,'Shipments data'!E:E,'Supply Planning Data'!D893,'Shipments data'!A:A,'Supply Planning Data'!A893,'Shipments data'!F:F,"Shipped",'Shipments data'!H:H,"&lt;"&amp;'Supply Planning Data'!#REF!,'Shipments data'!S:S,"&lt;"&amp;'Supply Planning Data'!#REF!)</f>
        <v>0</v>
      </c>
      <c r="Q893" s="70">
        <f t="shared" si="202"/>
        <v>0</v>
      </c>
      <c r="R893" s="70">
        <f t="shared" si="205"/>
        <v>0</v>
      </c>
      <c r="S893" s="53"/>
      <c r="T893" s="73">
        <f t="shared" si="196"/>
        <v>400000</v>
      </c>
      <c r="U893" s="71"/>
      <c r="V893" s="63"/>
      <c r="W893" s="73">
        <f t="shared" si="197"/>
        <v>0</v>
      </c>
      <c r="X893" s="74"/>
      <c r="Y893" s="73">
        <f t="shared" si="206"/>
        <v>400000</v>
      </c>
      <c r="Z893" s="53"/>
      <c r="AA893" s="73">
        <f t="shared" si="198"/>
        <v>400000</v>
      </c>
      <c r="AB893" s="71"/>
      <c r="AC893" s="63"/>
      <c r="AD893" s="73">
        <f t="shared" si="199"/>
        <v>0</v>
      </c>
      <c r="AE893" s="74"/>
      <c r="AF893" s="75">
        <f t="shared" si="207"/>
        <v>400000</v>
      </c>
    </row>
    <row r="894" spans="1:32" x14ac:dyDescent="0.35">
      <c r="A894" s="58" t="str">
        <f>Start!C$9</f>
        <v>Niger (the)</v>
      </c>
      <c r="B894" s="69" t="str">
        <f>VLOOKUP(A894,list!B:C,2,FALSE)</f>
        <v>NER</v>
      </c>
      <c r="C894" s="60">
        <f t="shared" si="201"/>
        <v>45992</v>
      </c>
      <c r="D894" s="69" t="str">
        <f>IF(Start!$B$23="","",Start!$B$23)</f>
        <v>Sputnik Light</v>
      </c>
      <c r="E894" s="69" t="str">
        <f>IFERROR(VLOOKUP(D894,Start!B$15:C$30,2,FALSE),"")</f>
        <v>Yes</v>
      </c>
      <c r="F894" s="62">
        <f t="shared" si="203"/>
        <v>0</v>
      </c>
      <c r="G894" s="61">
        <v>3875220.8668907951</v>
      </c>
      <c r="H894" s="61">
        <v>35362.277493511399</v>
      </c>
      <c r="I894" s="62">
        <f t="shared" si="204"/>
        <v>3910583.1443843064</v>
      </c>
      <c r="J894" s="63"/>
      <c r="K894" s="64">
        <f t="shared" si="195"/>
        <v>0</v>
      </c>
      <c r="L894" s="64">
        <f t="shared" si="200"/>
        <v>3910583.1443843064</v>
      </c>
      <c r="M894" s="71"/>
      <c r="N894" s="70">
        <f>SUMIFS('Shipments data'!G:G,'Shipments data'!E:E,'Supply Planning Data'!D894,'Shipments data'!A:A,'Supply Planning Data'!A894,'Shipments data'!O:O,'Supply Planning Data'!C894,'Shipments data'!F:F,"Shipped")</f>
        <v>0</v>
      </c>
      <c r="O894" s="72">
        <f>SUMIFS('Shipments data'!G:G,'Shipments data'!E:E,'Supply Planning Data'!D894,'Shipments data'!A:A,'Supply Planning Data'!A894,'Shipments data'!O:O,'Supply Planning Data'!C894,'Shipments data'!F:F,"Planned")</f>
        <v>0</v>
      </c>
      <c r="P894" s="70">
        <f>SUMIFS('Shipments data'!G:G,'Shipments data'!E:E,'Supply Planning Data'!D894,'Shipments data'!A:A,'Supply Planning Data'!A894,'Shipments data'!F:F,"Shipped",'Shipments data'!H:H,"&lt;"&amp;'Supply Planning Data'!#REF!,'Shipments data'!S:S,"&lt;"&amp;'Supply Planning Data'!#REF!)</f>
        <v>0</v>
      </c>
      <c r="Q894" s="70">
        <f t="shared" si="202"/>
        <v>0</v>
      </c>
      <c r="R894" s="70">
        <f t="shared" si="205"/>
        <v>0</v>
      </c>
      <c r="S894" s="53"/>
      <c r="T894" s="73">
        <f t="shared" si="196"/>
        <v>400000</v>
      </c>
      <c r="U894" s="71"/>
      <c r="V894" s="63"/>
      <c r="W894" s="73">
        <f t="shared" si="197"/>
        <v>0</v>
      </c>
      <c r="X894" s="74"/>
      <c r="Y894" s="73">
        <f t="shared" si="206"/>
        <v>400000</v>
      </c>
      <c r="Z894" s="53"/>
      <c r="AA894" s="73">
        <f t="shared" si="198"/>
        <v>400000</v>
      </c>
      <c r="AB894" s="71"/>
      <c r="AC894" s="63"/>
      <c r="AD894" s="73">
        <f t="shared" si="199"/>
        <v>0</v>
      </c>
      <c r="AE894" s="74"/>
      <c r="AF894" s="75">
        <f t="shared" si="207"/>
        <v>400000</v>
      </c>
    </row>
    <row r="895" spans="1:32" hidden="1" x14ac:dyDescent="0.35">
      <c r="A895" s="58" t="str">
        <f>Start!C$9</f>
        <v>Niger (the)</v>
      </c>
      <c r="B895" s="69" t="str">
        <f>VLOOKUP(A895,list!B:C,2,FALSE)</f>
        <v>NER</v>
      </c>
      <c r="C895" s="60">
        <f t="shared" si="201"/>
        <v>45992</v>
      </c>
      <c r="D895" s="59" t="str">
        <f>IF(Start!$B$24="","",Start!$B$24)</f>
        <v/>
      </c>
      <c r="E895" s="59" t="str">
        <f>IFERROR(VLOOKUP(D895,Start!B$15:C$30,2,FALSE),"")</f>
        <v/>
      </c>
      <c r="F895" s="62">
        <f t="shared" si="203"/>
        <v>0</v>
      </c>
      <c r="G895" s="61"/>
      <c r="H895" s="61"/>
      <c r="I895" s="62">
        <f t="shared" si="204"/>
        <v>0</v>
      </c>
      <c r="J895" s="63"/>
      <c r="K895" s="64">
        <f t="shared" si="195"/>
        <v>0</v>
      </c>
      <c r="L895" s="64">
        <f t="shared" si="200"/>
        <v>0</v>
      </c>
      <c r="M895" s="71"/>
      <c r="N895" s="70">
        <f>SUMIFS('Shipments data'!G:G,'Shipments data'!E:E,'Supply Planning Data'!D895,'Shipments data'!A:A,'Supply Planning Data'!A895,'Shipments data'!O:O,'Supply Planning Data'!C895,'Shipments data'!F:F,"Shipped")</f>
        <v>0</v>
      </c>
      <c r="O895" s="72">
        <f>SUMIFS('Shipments data'!G:G,'Shipments data'!E:E,'Supply Planning Data'!D895,'Shipments data'!A:A,'Supply Planning Data'!A895,'Shipments data'!O:O,'Supply Planning Data'!C895,'Shipments data'!F:F,"Planned")</f>
        <v>0</v>
      </c>
      <c r="P895" s="70">
        <f>SUMIFS('Shipments data'!G:G,'Shipments data'!E:E,'Supply Planning Data'!D895,'Shipments data'!A:A,'Supply Planning Data'!A895,'Shipments data'!F:F,"Shipped",'Shipments data'!H:H,"&lt;"&amp;'Supply Planning Data'!#REF!,'Shipments data'!S:S,"&lt;"&amp;'Supply Planning Data'!#REF!)</f>
        <v>0</v>
      </c>
      <c r="Q895" s="70">
        <f t="shared" si="202"/>
        <v>0</v>
      </c>
      <c r="R895" s="70">
        <f t="shared" si="205"/>
        <v>0</v>
      </c>
      <c r="S895" s="53"/>
      <c r="T895" s="73">
        <f t="shared" si="196"/>
        <v>0</v>
      </c>
      <c r="U895" s="71"/>
      <c r="V895" s="63"/>
      <c r="W895" s="73">
        <f t="shared" si="197"/>
        <v>0</v>
      </c>
      <c r="X895" s="74"/>
      <c r="Y895" s="73">
        <f t="shared" si="206"/>
        <v>0</v>
      </c>
      <c r="Z895" s="53"/>
      <c r="AA895" s="73">
        <f t="shared" si="198"/>
        <v>0</v>
      </c>
      <c r="AB895" s="71"/>
      <c r="AC895" s="63"/>
      <c r="AD895" s="73">
        <f t="shared" si="199"/>
        <v>0</v>
      </c>
      <c r="AE895" s="74"/>
      <c r="AF895" s="75">
        <f t="shared" si="207"/>
        <v>0</v>
      </c>
    </row>
    <row r="896" spans="1:32" hidden="1" x14ac:dyDescent="0.35">
      <c r="A896" s="58" t="str">
        <f>Start!C$9</f>
        <v>Niger (the)</v>
      </c>
      <c r="B896" s="69" t="str">
        <f>VLOOKUP(A896,list!B:C,2,FALSE)</f>
        <v>NER</v>
      </c>
      <c r="C896" s="60">
        <f t="shared" si="201"/>
        <v>45992</v>
      </c>
      <c r="D896" s="69" t="str">
        <f>IF(Start!$B$25="","",Start!$B$25)</f>
        <v/>
      </c>
      <c r="E896" s="69" t="str">
        <f>IFERROR(VLOOKUP(D896,Start!B$15:C$30,2,FALSE),"")</f>
        <v/>
      </c>
      <c r="F896" s="62">
        <f t="shared" si="203"/>
        <v>0</v>
      </c>
      <c r="G896" s="61"/>
      <c r="H896" s="61"/>
      <c r="I896" s="62">
        <f t="shared" si="204"/>
        <v>0</v>
      </c>
      <c r="J896" s="63"/>
      <c r="K896" s="64">
        <f t="shared" ref="K896:K901" si="208">IFERROR(J896*I896,0)</f>
        <v>0</v>
      </c>
      <c r="L896" s="64">
        <f t="shared" si="200"/>
        <v>0</v>
      </c>
      <c r="M896" s="71"/>
      <c r="N896" s="70">
        <f>SUMIFS('Shipments data'!G:G,'Shipments data'!E:E,'Supply Planning Data'!D896,'Shipments data'!A:A,'Supply Planning Data'!A896,'Shipments data'!O:O,'Supply Planning Data'!C896,'Shipments data'!F:F,"Shipped")</f>
        <v>0</v>
      </c>
      <c r="O896" s="72">
        <f>SUMIFS('Shipments data'!G:G,'Shipments data'!E:E,'Supply Planning Data'!D896,'Shipments data'!A:A,'Supply Planning Data'!A896,'Shipments data'!O:O,'Supply Planning Data'!C896,'Shipments data'!F:F,"Planned")</f>
        <v>0</v>
      </c>
      <c r="P896" s="70">
        <f>SUMIFS('Shipments data'!G:G,'Shipments data'!E:E,'Supply Planning Data'!D896,'Shipments data'!A:A,'Supply Planning Data'!A896,'Shipments data'!F:F,"Shipped",'Shipments data'!H:H,"&lt;"&amp;'Supply Planning Data'!#REF!,'Shipments data'!S:S,"&lt;"&amp;'Supply Planning Data'!#REF!)</f>
        <v>0</v>
      </c>
      <c r="Q896" s="70">
        <f t="shared" si="202"/>
        <v>0</v>
      </c>
      <c r="R896" s="70">
        <f t="shared" si="205"/>
        <v>0</v>
      </c>
      <c r="S896" s="53"/>
      <c r="T896" s="73">
        <f t="shared" ref="T896:T901" si="209">Y881</f>
        <v>0</v>
      </c>
      <c r="U896" s="71"/>
      <c r="V896" s="63"/>
      <c r="W896" s="73">
        <f t="shared" ref="W896:W901" si="210">IFERROR(V896*U896,0)+U896</f>
        <v>0</v>
      </c>
      <c r="X896" s="74"/>
      <c r="Y896" s="73">
        <f t="shared" si="206"/>
        <v>0</v>
      </c>
      <c r="Z896" s="53"/>
      <c r="AA896" s="73">
        <f t="shared" ref="AA896:AA901" si="211">AF881</f>
        <v>0</v>
      </c>
      <c r="AB896" s="71"/>
      <c r="AC896" s="63"/>
      <c r="AD896" s="73">
        <f t="shared" ref="AD896:AD901" si="212">IFERROR(AC896*AB896,0)+AB896</f>
        <v>0</v>
      </c>
      <c r="AE896" s="74"/>
      <c r="AF896" s="75">
        <f t="shared" si="207"/>
        <v>0</v>
      </c>
    </row>
    <row r="897" spans="1:32" hidden="1" x14ac:dyDescent="0.35">
      <c r="A897" s="58" t="str">
        <f>Start!C$9</f>
        <v>Niger (the)</v>
      </c>
      <c r="B897" s="69" t="str">
        <f>VLOOKUP(A897,list!B:C,2,FALSE)</f>
        <v>NER</v>
      </c>
      <c r="C897" s="60">
        <f t="shared" si="201"/>
        <v>45992</v>
      </c>
      <c r="D897" s="59" t="str">
        <f>IF(Start!$B$26="","",Start!$B$26)</f>
        <v/>
      </c>
      <c r="E897" s="59" t="str">
        <f>IFERROR(VLOOKUP(D897,Start!B$15:C$30,2,FALSE),"")</f>
        <v/>
      </c>
      <c r="F897" s="62">
        <f t="shared" si="203"/>
        <v>0</v>
      </c>
      <c r="G897" s="61"/>
      <c r="H897" s="61"/>
      <c r="I897" s="62">
        <f t="shared" si="204"/>
        <v>0</v>
      </c>
      <c r="J897" s="63"/>
      <c r="K897" s="64">
        <f t="shared" si="208"/>
        <v>0</v>
      </c>
      <c r="L897" s="64">
        <f t="shared" si="200"/>
        <v>0</v>
      </c>
      <c r="M897" s="71"/>
      <c r="N897" s="70">
        <f>SUMIFS('Shipments data'!G:G,'Shipments data'!E:E,'Supply Planning Data'!D897,'Shipments data'!A:A,'Supply Planning Data'!A897,'Shipments data'!O:O,'Supply Planning Data'!C897,'Shipments data'!F:F,"Shipped")</f>
        <v>0</v>
      </c>
      <c r="O897" s="72">
        <f>SUMIFS('Shipments data'!G:G,'Shipments data'!E:E,'Supply Planning Data'!D897,'Shipments data'!A:A,'Supply Planning Data'!A897,'Shipments data'!O:O,'Supply Planning Data'!C897,'Shipments data'!F:F,"Planned")</f>
        <v>0</v>
      </c>
      <c r="P897" s="70">
        <f>SUMIFS('Shipments data'!G:G,'Shipments data'!E:E,'Supply Planning Data'!D897,'Shipments data'!A:A,'Supply Planning Data'!A897,'Shipments data'!F:F,"Shipped",'Shipments data'!H:H,"&lt;"&amp;'Supply Planning Data'!#REF!,'Shipments data'!S:S,"&lt;"&amp;'Supply Planning Data'!#REF!)</f>
        <v>0</v>
      </c>
      <c r="Q897" s="70">
        <f t="shared" si="202"/>
        <v>0</v>
      </c>
      <c r="R897" s="70">
        <f t="shared" si="205"/>
        <v>0</v>
      </c>
      <c r="S897" s="53"/>
      <c r="T897" s="73">
        <f t="shared" si="209"/>
        <v>0</v>
      </c>
      <c r="U897" s="71"/>
      <c r="V897" s="63"/>
      <c r="W897" s="73">
        <f t="shared" si="210"/>
        <v>0</v>
      </c>
      <c r="X897" s="74"/>
      <c r="Y897" s="73">
        <f t="shared" si="206"/>
        <v>0</v>
      </c>
      <c r="Z897" s="53"/>
      <c r="AA897" s="73">
        <f t="shared" si="211"/>
        <v>0</v>
      </c>
      <c r="AB897" s="71"/>
      <c r="AC897" s="63"/>
      <c r="AD897" s="73">
        <f t="shared" si="212"/>
        <v>0</v>
      </c>
      <c r="AE897" s="74"/>
      <c r="AF897" s="75">
        <f t="shared" si="207"/>
        <v>0</v>
      </c>
    </row>
    <row r="898" spans="1:32" hidden="1" x14ac:dyDescent="0.35">
      <c r="A898" s="58" t="str">
        <f>Start!C$9</f>
        <v>Niger (the)</v>
      </c>
      <c r="B898" s="69" t="str">
        <f>VLOOKUP(A898,list!B:C,2,FALSE)</f>
        <v>NER</v>
      </c>
      <c r="C898" s="60">
        <f t="shared" si="201"/>
        <v>45992</v>
      </c>
      <c r="D898" s="69" t="str">
        <f>IF(Start!$B$27="","",Start!$B$27)</f>
        <v/>
      </c>
      <c r="E898" s="69" t="str">
        <f>IFERROR(VLOOKUP(D898,Start!B$15:C$30,2,FALSE),"")</f>
        <v/>
      </c>
      <c r="F898" s="62">
        <f t="shared" si="203"/>
        <v>0</v>
      </c>
      <c r="G898" s="61"/>
      <c r="H898" s="61"/>
      <c r="I898" s="62">
        <f t="shared" si="204"/>
        <v>0</v>
      </c>
      <c r="J898" s="63"/>
      <c r="K898" s="64">
        <f t="shared" si="208"/>
        <v>0</v>
      </c>
      <c r="L898" s="64">
        <f t="shared" si="200"/>
        <v>0</v>
      </c>
      <c r="M898" s="71"/>
      <c r="N898" s="70">
        <f>SUMIFS('Shipments data'!G:G,'Shipments data'!E:E,'Supply Planning Data'!D898,'Shipments data'!A:A,'Supply Planning Data'!A898,'Shipments data'!O:O,'Supply Planning Data'!C898,'Shipments data'!F:F,"Shipped")</f>
        <v>0</v>
      </c>
      <c r="O898" s="72">
        <f>SUMIFS('Shipments data'!G:G,'Shipments data'!E:E,'Supply Planning Data'!D898,'Shipments data'!A:A,'Supply Planning Data'!A898,'Shipments data'!O:O,'Supply Planning Data'!C898,'Shipments data'!F:F,"Planned")</f>
        <v>0</v>
      </c>
      <c r="P898" s="70">
        <f>SUMIFS('Shipments data'!G:G,'Shipments data'!E:E,'Supply Planning Data'!D898,'Shipments data'!A:A,'Supply Planning Data'!A898,'Shipments data'!F:F,"Shipped",'Shipments data'!H:H,"&lt;"&amp;'Supply Planning Data'!#REF!,'Shipments data'!S:S,"&lt;"&amp;'Supply Planning Data'!#REF!)</f>
        <v>0</v>
      </c>
      <c r="Q898" s="70">
        <f t="shared" si="202"/>
        <v>0</v>
      </c>
      <c r="R898" s="70">
        <f t="shared" si="205"/>
        <v>0</v>
      </c>
      <c r="S898" s="53"/>
      <c r="T898" s="73">
        <f t="shared" si="209"/>
        <v>0</v>
      </c>
      <c r="U898" s="71"/>
      <c r="V898" s="63"/>
      <c r="W898" s="73">
        <f t="shared" si="210"/>
        <v>0</v>
      </c>
      <c r="X898" s="74"/>
      <c r="Y898" s="73">
        <f t="shared" si="206"/>
        <v>0</v>
      </c>
      <c r="Z898" s="53"/>
      <c r="AA898" s="73">
        <f t="shared" si="211"/>
        <v>0</v>
      </c>
      <c r="AB898" s="71"/>
      <c r="AC898" s="63"/>
      <c r="AD898" s="73">
        <f t="shared" si="212"/>
        <v>0</v>
      </c>
      <c r="AE898" s="74"/>
      <c r="AF898" s="75">
        <f t="shared" si="207"/>
        <v>0</v>
      </c>
    </row>
    <row r="899" spans="1:32" hidden="1" x14ac:dyDescent="0.35">
      <c r="A899" s="58" t="str">
        <f>Start!C$9</f>
        <v>Niger (the)</v>
      </c>
      <c r="B899" s="69" t="str">
        <f>VLOOKUP(A899,list!B:C,2,FALSE)</f>
        <v>NER</v>
      </c>
      <c r="C899" s="60">
        <f t="shared" si="201"/>
        <v>45992</v>
      </c>
      <c r="D899" s="59" t="str">
        <f>IF(Start!$B$28="","",Start!$B$28)</f>
        <v/>
      </c>
      <c r="E899" s="59" t="str">
        <f>IFERROR(VLOOKUP(D899,Start!B$15:C$30,2,FALSE),"")</f>
        <v/>
      </c>
      <c r="F899" s="62">
        <f t="shared" si="203"/>
        <v>0</v>
      </c>
      <c r="G899" s="61"/>
      <c r="H899" s="61"/>
      <c r="I899" s="62">
        <f t="shared" si="204"/>
        <v>0</v>
      </c>
      <c r="J899" s="63"/>
      <c r="K899" s="64">
        <f t="shared" si="208"/>
        <v>0</v>
      </c>
      <c r="L899" s="64">
        <f t="shared" si="200"/>
        <v>0</v>
      </c>
      <c r="M899" s="71"/>
      <c r="N899" s="70">
        <f>SUMIFS('Shipments data'!G:G,'Shipments data'!E:E,'Supply Planning Data'!D899,'Shipments data'!A:A,'Supply Planning Data'!A899,'Shipments data'!O:O,'Supply Planning Data'!C899,'Shipments data'!F:F,"Shipped")</f>
        <v>0</v>
      </c>
      <c r="O899" s="72">
        <f>SUMIFS('Shipments data'!G:G,'Shipments data'!E:E,'Supply Planning Data'!D899,'Shipments data'!A:A,'Supply Planning Data'!A899,'Shipments data'!O:O,'Supply Planning Data'!C899,'Shipments data'!F:F,"Planned")</f>
        <v>0</v>
      </c>
      <c r="P899" s="70">
        <f>SUMIFS('Shipments data'!G:G,'Shipments data'!E:E,'Supply Planning Data'!D899,'Shipments data'!A:A,'Supply Planning Data'!A899,'Shipments data'!F:F,"Shipped",'Shipments data'!H:H,"&lt;"&amp;'Supply Planning Data'!#REF!,'Shipments data'!S:S,"&lt;"&amp;'Supply Planning Data'!#REF!)</f>
        <v>0</v>
      </c>
      <c r="Q899" s="70">
        <f t="shared" si="202"/>
        <v>0</v>
      </c>
      <c r="R899" s="70">
        <f t="shared" si="205"/>
        <v>0</v>
      </c>
      <c r="S899" s="53"/>
      <c r="T899" s="73">
        <f t="shared" si="209"/>
        <v>0</v>
      </c>
      <c r="U899" s="71"/>
      <c r="V899" s="63"/>
      <c r="W899" s="73">
        <f t="shared" si="210"/>
        <v>0</v>
      </c>
      <c r="X899" s="74"/>
      <c r="Y899" s="73">
        <f t="shared" si="206"/>
        <v>0</v>
      </c>
      <c r="Z899" s="53"/>
      <c r="AA899" s="73">
        <f t="shared" si="211"/>
        <v>0</v>
      </c>
      <c r="AB899" s="71"/>
      <c r="AC899" s="63"/>
      <c r="AD899" s="73">
        <f t="shared" si="212"/>
        <v>0</v>
      </c>
      <c r="AE899" s="74"/>
      <c r="AF899" s="75">
        <f t="shared" si="207"/>
        <v>0</v>
      </c>
    </row>
    <row r="900" spans="1:32" hidden="1" x14ac:dyDescent="0.35">
      <c r="A900" s="58" t="str">
        <f>Start!C$9</f>
        <v>Niger (the)</v>
      </c>
      <c r="B900" s="69" t="str">
        <f>VLOOKUP(A900,list!B:C,2,FALSE)</f>
        <v>NER</v>
      </c>
      <c r="C900" s="60">
        <f t="shared" si="201"/>
        <v>45992</v>
      </c>
      <c r="D900" s="69" t="str">
        <f>IF(Start!$B$29="","",Start!$B$29)</f>
        <v/>
      </c>
      <c r="E900" s="69" t="str">
        <f>IFERROR(VLOOKUP(D900,Start!B$15:C$30,2,FALSE),"")</f>
        <v/>
      </c>
      <c r="F900" s="62">
        <f t="shared" si="203"/>
        <v>0</v>
      </c>
      <c r="G900" s="61"/>
      <c r="H900" s="61"/>
      <c r="I900" s="62">
        <f t="shared" si="204"/>
        <v>0</v>
      </c>
      <c r="J900" s="63"/>
      <c r="K900" s="64">
        <f t="shared" si="208"/>
        <v>0</v>
      </c>
      <c r="L900" s="64">
        <f t="shared" si="200"/>
        <v>0</v>
      </c>
      <c r="M900" s="71"/>
      <c r="N900" s="70">
        <f>SUMIFS('Shipments data'!G:G,'Shipments data'!E:E,'Supply Planning Data'!D900,'Shipments data'!A:A,'Supply Planning Data'!A900,'Shipments data'!O:O,'Supply Planning Data'!C900,'Shipments data'!F:F,"Shipped")</f>
        <v>0</v>
      </c>
      <c r="O900" s="72">
        <f>SUMIFS('Shipments data'!G:G,'Shipments data'!E:E,'Supply Planning Data'!D900,'Shipments data'!A:A,'Supply Planning Data'!A900,'Shipments data'!O:O,'Supply Planning Data'!C900,'Shipments data'!F:F,"Planned")</f>
        <v>0</v>
      </c>
      <c r="P900" s="70">
        <f>SUMIFS('Shipments data'!G:G,'Shipments data'!E:E,'Supply Planning Data'!D900,'Shipments data'!A:A,'Supply Planning Data'!A900,'Shipments data'!F:F,"Shipped",'Shipments data'!H:H,"&lt;"&amp;'Supply Planning Data'!#REF!,'Shipments data'!S:S,"&lt;"&amp;'Supply Planning Data'!#REF!)</f>
        <v>0</v>
      </c>
      <c r="Q900" s="70">
        <f t="shared" si="202"/>
        <v>0</v>
      </c>
      <c r="R900" s="70">
        <f t="shared" si="205"/>
        <v>0</v>
      </c>
      <c r="S900" s="53"/>
      <c r="T900" s="73">
        <f t="shared" si="209"/>
        <v>0</v>
      </c>
      <c r="U900" s="71"/>
      <c r="V900" s="63"/>
      <c r="W900" s="73">
        <f t="shared" si="210"/>
        <v>0</v>
      </c>
      <c r="X900" s="74"/>
      <c r="Y900" s="73">
        <f t="shared" si="206"/>
        <v>0</v>
      </c>
      <c r="Z900" s="53"/>
      <c r="AA900" s="73">
        <f t="shared" si="211"/>
        <v>0</v>
      </c>
      <c r="AB900" s="71"/>
      <c r="AC900" s="63"/>
      <c r="AD900" s="73">
        <f t="shared" si="212"/>
        <v>0</v>
      </c>
      <c r="AE900" s="74"/>
      <c r="AF900" s="75">
        <f t="shared" si="207"/>
        <v>0</v>
      </c>
    </row>
    <row r="901" spans="1:32" hidden="1" x14ac:dyDescent="0.35">
      <c r="A901" s="76" t="str">
        <f>Start!C$9</f>
        <v>Niger (the)</v>
      </c>
      <c r="B901" s="77" t="str">
        <f>VLOOKUP(A901,list!B:C,2,FALSE)</f>
        <v>NER</v>
      </c>
      <c r="C901" s="60">
        <f t="shared" si="201"/>
        <v>45992</v>
      </c>
      <c r="D901" s="59" t="str">
        <f>IF(Start!$B$30="","",Start!$B$30)</f>
        <v/>
      </c>
      <c r="E901" s="59" t="str">
        <f>IFERROR(VLOOKUP(D901,Start!B$15:C$30,2,FALSE),"")</f>
        <v/>
      </c>
      <c r="F901" s="62">
        <f t="shared" si="203"/>
        <v>0</v>
      </c>
      <c r="G901" s="61"/>
      <c r="H901" s="61"/>
      <c r="I901" s="62">
        <f t="shared" si="204"/>
        <v>0</v>
      </c>
      <c r="J901" s="63"/>
      <c r="K901" s="64">
        <f t="shared" si="208"/>
        <v>0</v>
      </c>
      <c r="L901" s="64">
        <f t="shared" si="200"/>
        <v>0</v>
      </c>
      <c r="M901" s="71"/>
      <c r="N901" s="70">
        <f>SUMIFS('Shipments data'!G:G,'Shipments data'!E:E,'Supply Planning Data'!D901,'Shipments data'!A:A,'Supply Planning Data'!A901,'Shipments data'!O:O,'Supply Planning Data'!C901,'Shipments data'!F:F,"Shipped")</f>
        <v>0</v>
      </c>
      <c r="O901" s="72">
        <f>SUMIFS('Shipments data'!G:G,'Shipments data'!E:E,'Supply Planning Data'!D901,'Shipments data'!A:A,'Supply Planning Data'!A901,'Shipments data'!O:O,'Supply Planning Data'!C901,'Shipments data'!F:F,"Planned")</f>
        <v>0</v>
      </c>
      <c r="P901" s="70">
        <f>SUMIFS('Shipments data'!G:G,'Shipments data'!E:E,'Supply Planning Data'!D901,'Shipments data'!A:A,'Supply Planning Data'!A901,'Shipments data'!F:F,"Shipped",'Shipments data'!H:H,"&lt;"&amp;'Supply Planning Data'!#REF!,'Shipments data'!S:S,"&lt;"&amp;'Supply Planning Data'!#REF!)</f>
        <v>0</v>
      </c>
      <c r="Q901" s="70">
        <f t="shared" si="202"/>
        <v>0</v>
      </c>
      <c r="R901" s="70">
        <f t="shared" si="205"/>
        <v>0</v>
      </c>
      <c r="S901" s="53"/>
      <c r="T901" s="73">
        <f t="shared" si="209"/>
        <v>0</v>
      </c>
      <c r="U901" s="71"/>
      <c r="V901" s="63"/>
      <c r="W901" s="73">
        <f t="shared" si="210"/>
        <v>0</v>
      </c>
      <c r="X901" s="74"/>
      <c r="Y901" s="73">
        <f t="shared" si="206"/>
        <v>0</v>
      </c>
      <c r="Z901" s="53"/>
      <c r="AA901" s="73">
        <f t="shared" si="211"/>
        <v>0</v>
      </c>
      <c r="AB901" s="71"/>
      <c r="AC901" s="63"/>
      <c r="AD901" s="73">
        <f t="shared" si="212"/>
        <v>0</v>
      </c>
      <c r="AE901" s="74"/>
      <c r="AF901" s="75">
        <f t="shared" si="207"/>
        <v>0</v>
      </c>
    </row>
  </sheetData>
  <autoFilter ref="A1:AF901" xr:uid="{76642B30-14F4-4BE2-B399-8B9B8F74F70A}">
    <filterColumn colId="4">
      <customFilters>
        <customFilter operator="notEqual" val=" "/>
      </customFilters>
    </filterColumn>
  </autoFilter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327" operator="containsText" id="{779F27AB-151E-485F-B0F3-06CF3B61DBAD}">
            <xm:f>NOT(ISERROR(SEARCH("-",A2)))</xm:f>
            <xm:f>"-"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A32:C32 A2:E2 A5:A19 B5:C16 A30:A31 A33:B33 C33:C46 A3:C4 D3:E16 D32:E46 M2:M31 G2:J31 I32:J46 A62:C62 A92:C92 A122:C122 A152:C152 A182:C182 A212:C212 A242:C242 A272:C272 A302:C302 A332:C332 A362:C362 A392:C392 A422:C422 A452:C452 A482:C482 A512:C512 A542:C542 A572:C572 A602:C602 A632:C632 A662:C662 A692:C692 A722:C722 A752:C752 A782:C782 A812:C812 A842:C842 A872:C872 A47:A49 A77:A79 A107:A109 A137:A139 A167:A169 A197:A199 A227:A229 A257:A259 A287:A289 A317:A319 A347:A349 A377:A379 A407:A409 A437:A439 A467:A469 A497:A499 A527:A529 A557:A559 A587:A589 A617:A619 A647:A649 A677:A679 A707:A709 A737:A739 A767:A769 A797:A799 A827:A829 A857:A859 A887:A889 A60:A61 A90:A91 A120:A121 A150:A151 A180:A181 A210:A211 A240:A241 A270:A271 A300:A301 A330:A331 A360:A361 A390:A391 A420:A421 A450:A451 A480:A481 A510:A511 A540:A541 A570:A571 A600:A601 A630:A631 A660:A661 A690:A691 A720:A721 A750:A751 A780:A781 A810:A811 A840:A841 A870:A871 A900:A901 A63:B63 A93:B93 A123:B123 A153:B153 A183:B183 A213:B213 A243:B243 A273:B273 A303:B303 A333:B333 A363:B363 A393:B393 A423:B423 A453:B453 A483:B483 A513:B513 A543:B543 A573:B573 A603:B603 A633:B633 A663:B663 A693:B693 A723:B723 A753:B753 A783:B783 A813:B813 A843:B843 A873:B873 C63:C76 C93:C106 C123:C136 C153:C166 C183:C196 C213:C226 C243:C256 C273:C286 C303:C316 C333:C346 C363:C376 C393:C406 C423:C436 C453:C466 C483:C496 C513:C526 C543:C556 C573:C586 C603:C616 C633:C646 C663:C676 C693:C706 C723:C736 C753:C766 C783:C796 C813:C826 C843:C856 C873:C886 D62:E76 D92:E106 D122:E136 D152:E166 D182:E196 D212:E226 D242:E256 D272:E286 D302:E316 D332:E346 D362:E376 D392:E406 D422:E436 D452:E466 D482:E496 D512:E526 D542:E556 D572:E586 D602:E616 D632:E646 D662:E676 D692:E706 D722:E736 D752:E766 D782:E796 D812:E826 D842:E856 D872:E886 M47:M61 M77:M91 M107:M121 M137:M151 M167:M181 M197:M211 M227:M241 M257:M271 M287:M301 M317:M331 M347:M361 M377:M391 M407:M421 M437:M451 M467:M481 M497:M511 M527:M541 M557:M571 M587:M601 M617:M631 M647:M661 M677:M691 M707:M721 M737:M751 M767:M781 M797:M811 M827:M841 M857:M871 M887:M901 G47:J61 G77:J91 G107:J121 G137:J151 G167:J181 G197:J211 G227:J241 G257:J271 G287:J301 G317:J331 G347:J361 G377:J391 G407:J421 G437:J451 G467:J481 G497:J511 G527:J541 G557:J571 G587:J601 G617:J631 G647:J661 G677:J691 G707:J721 G737:J751 G767:J781 G797:J811 G827:J841 G857:J871 G887:J901 S2:S901 O2:O901 I62:J76 I92:J106 I122:J136 I152:J166 I182:J196 I212:J226 I242:J256 I272:J286 I302:J316 I332:J346 I362:J376 I392:J406 I422:J436 I452:J466 I482:J496 I512:J526 I542:J556 I572:J586 I602:J616 I632:J646 I662:J676 I692:J706 I722:J736 I752:J766 I782:J796 I812:J826 I842:J856 I872:J886</xm:sqref>
        </x14:conditionalFormatting>
        <x14:conditionalFormatting xmlns:xm="http://schemas.microsoft.com/office/excel/2006/main">
          <x14:cfRule type="containsText" priority="1325" operator="containsText" id="{4C93D570-77D9-4E43-8ED2-55010AA11C50}">
            <xm:f>NOT(ISERROR(SEARCH("-",B17)))</xm:f>
            <xm:f>"-"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B17:C17 B30:C31 B18:B19 C18:C31 B47:C47 B77:C77 B107:C107 B137:C137 B167:C167 B197:C197 B227:C227 B257:C257 B287:C287 B317:C317 B347:C347 B377:C377 B407:C407 B437:C437 B467:C467 B497:C497 B527:C527 B557:C557 B587:C587 B617:C617 B647:C647 B677:C677 B707:C707 B737:C737 B767:C767 B797:C797 B827:C827 B857:C857 B887:C887 B60:C61 B90:C91 B120:C121 B150:C151 B180:C181 B210:C211 B240:C241 B270:C271 B300:C301 B330:C331 B360:C361 B390:C391 B420:C421 B450:C451 B480:C481 B510:C511 B540:C541 B570:C571 B600:C601 B630:C631 B660:C661 B690:C691 B720:C721 B750:C751 B780:C781 B810:C811 B840:C841 B870:C871 B900:C901 B48:B49 B78:B79 B108:B109 B138:B139 B168:B169 B198:B199 B228:B229 B258:B259 B288:B289 B318:B319 B348:B349 B378:B379 B408:B409 B438:B439 B468:B469 B498:B499 B528:B529 B558:B559 B588:B589 B618:B619 B648:B649 B678:B679 B708:B709 B738:B739 B768:B769 B798:B799 B828:B829 B858:B859 B888:B889 C48:C61 C78:C91 C108:C121 C138:C151 C168:C181 C198:C211 C228:C241 C258:C271 C288:C301 C318:C331 C348:C361 C378:C391 C408:C421 C438:C451 C468:C481 C498:C511 C528:C541 C558:C571 C588:C601 C618:C631 C648:C661 C678:C691 C708:C721 C738:C751 C768:C781 C798:C811 C828:C841 C858:C871 C888:C901</xm:sqref>
        </x14:conditionalFormatting>
        <x14:conditionalFormatting xmlns:xm="http://schemas.microsoft.com/office/excel/2006/main">
          <x14:cfRule type="containsText" priority="1268" operator="containsText" id="{384797AA-F54E-4A1E-9B8E-A5FE86C1138C}">
            <xm:f>NOT(ISERROR(SEARCH("-",J2)))</xm:f>
            <xm:f>"-"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J2:J901</xm:sqref>
        </x14:conditionalFormatting>
        <x14:conditionalFormatting xmlns:xm="http://schemas.microsoft.com/office/excel/2006/main">
          <x14:cfRule type="containsText" priority="1283" operator="containsText" id="{8F460B19-7973-4B46-B49D-A5C6949EEF8D}">
            <xm:f>NOT(ISERROR(SEARCH("-",A32)))</xm:f>
            <xm:f>"-"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A34:B34 A45:B46 G32:G46 M32:M46 A64:B64 A94:B94 A124:B124 A154:B154 A184:B184 A214:B214 A244:B244 A274:B274 A304:B304 A334:B334 A364:B364 A394:B394 A424:B424 A454:B454 A484:B484 A514:B514 A544:B544 A574:B574 A604:B604 A634:B634 A664:B664 A694:B694 A724:B724 A754:B754 A784:B784 A814:B814 A844:B844 A874:B874 A75:B76 A105:B106 A135:B136 A165:B166 A195:B196 A225:B226 A255:B256 A285:B286 A315:B316 A345:B346 A375:B376 A405:B406 A435:B436 A465:B466 A495:B496 A525:B526 A555:B556 A585:B586 A615:B616 A645:B646 A675:B676 A705:B706 A735:B736 A765:B766 A795:B796 A825:B826 A855:B856 A885:B886 G62:G76 G92:G106 G122:G136 G152:G166 G182:G196 G212:G226 G242:G256 G272:G286 G302:G316 G332:G346 G362:G376 G392:G406 G422:G436 G452:G466 G482:G496 G512:G526 G542:G556 G572:G586 G602:G616 G632:G646 G662:G676 G692:G706 G722:G736 G752:G766 G782:G796 G812:G826 G842:G856 G872:G886 M62:M76 M92:M106 M122:M136 M152:M166 M182:M196 M212:M226 M242:M256 M272:M286 M302:M316 M332:M346 M362:M376 M392:M406 M422:M436 M452:M466 M482:M496 M512:M526 M542:M556 M572:M586 M602:M616 M632:M646 M662:M676 M692:M706 M722:M736 M752:M766 M782:M796 M812:M826 M842:M856 M872:M886</xm:sqref>
        </x14:conditionalFormatting>
        <x14:conditionalFormatting xmlns:xm="http://schemas.microsoft.com/office/excel/2006/main">
          <x14:cfRule type="containsText" priority="1248" operator="containsText" id="{6C8EFBA6-9574-4C8C-AEC5-B9034AB9A01A}">
            <xm:f>NOT(ISERROR(SEARCH("-",X2)))</xm:f>
            <xm:f>"-"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X2:X901</xm:sqref>
        </x14:conditionalFormatting>
        <x14:conditionalFormatting xmlns:xm="http://schemas.microsoft.com/office/excel/2006/main">
          <x14:cfRule type="containsText" priority="1267" operator="containsText" id="{A9348EC5-3470-4997-82CA-0347703A2872}">
            <xm:f>NOT(ISERROR(SEARCH("-",L2)))</xm:f>
            <xm:f>"-"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L2:L901</xm:sqref>
        </x14:conditionalFormatting>
        <x14:conditionalFormatting xmlns:xm="http://schemas.microsoft.com/office/excel/2006/main">
          <x14:cfRule type="containsText" priority="1265" operator="containsText" id="{27E20DBE-6C6A-408A-AA6F-299B5F9D4C33}">
            <xm:f>NOT(ISERROR(SEARCH("-",N2)))</xm:f>
            <xm:f>"-"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N2:O901</xm:sqref>
        </x14:conditionalFormatting>
        <x14:conditionalFormatting xmlns:xm="http://schemas.microsoft.com/office/excel/2006/main">
          <x14:cfRule type="containsText" priority="1264" operator="containsText" id="{4DB95737-3018-448C-B56D-56195B68B9CF}">
            <xm:f>NOT(ISERROR(SEARCH("-",P2)))</xm:f>
            <xm:f>"-"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P2:P901</xm:sqref>
        </x14:conditionalFormatting>
        <x14:conditionalFormatting xmlns:xm="http://schemas.microsoft.com/office/excel/2006/main">
          <x14:cfRule type="containsText" priority="1262" operator="containsText" id="{F0771C8A-9959-4281-95C6-8089DADF76C3}">
            <xm:f>NOT(ISERROR(SEARCH("-",Q2)))</xm:f>
            <xm:f>"-"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Q2:Q901</xm:sqref>
        </x14:conditionalFormatting>
        <x14:conditionalFormatting xmlns:xm="http://schemas.microsoft.com/office/excel/2006/main">
          <x14:cfRule type="containsText" priority="1261" operator="containsText" id="{F147E8B9-D35F-4476-862A-A72147DFBDCE}">
            <xm:f>NOT(ISERROR(SEARCH("-",R2)))</xm:f>
            <xm:f>"-"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R2:R901</xm:sqref>
        </x14:conditionalFormatting>
        <x14:conditionalFormatting xmlns:xm="http://schemas.microsoft.com/office/excel/2006/main">
          <x14:cfRule type="containsText" priority="1260" operator="containsText" id="{B1EDC0E3-883F-490E-B7CA-265404FDDD5E}">
            <xm:f>NOT(ISERROR(SEARCH("-",F2)))</xm:f>
            <xm:f>"-"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F2:F31 F47:F61 F77:F91 F107:F121 F137:F151 F167:F181 F197:F211 F227:F241 F257:F271 F287:F301 F317:F331 F347:F361 F377:F391 F407:F421 F437:F451 F467:F481 F497:F511 F527:F541 F557:F571 F587:F601 F617:F631 F647:F661 F677:F691 F707:F721 F737:F751 F767:F781 F797:F811 F827:F841 F857:F871 F887:F901</xm:sqref>
        </x14:conditionalFormatting>
        <x14:conditionalFormatting xmlns:xm="http://schemas.microsoft.com/office/excel/2006/main">
          <x14:cfRule type="containsText" priority="1259" operator="containsText" id="{1030D9DF-4107-49AF-9E6B-6BACEC6C2606}">
            <xm:f>NOT(ISERROR(SEARCH("-",F32)))</xm:f>
            <xm:f>"-"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F32:F46 F62:F76 F92:F106 F122:F136 F152:F166 F182:F196 F212:F226 F242:F256 F272:F286 F302:F316 F332:F346 F362:F376 F392:F406 F422:F436 F452:F466 F482:F496 F512:F526 F542:F556 F572:F586 F602:F616 F632:F646 F662:F676 F692:F706 F722:F736 F752:F766 F782:F796 F812:F826 F842:F856 F872:F886</xm:sqref>
        </x14:conditionalFormatting>
        <x14:conditionalFormatting xmlns:xm="http://schemas.microsoft.com/office/excel/2006/main">
          <x14:cfRule type="containsText" priority="1226" operator="containsText" id="{F68D2E71-842A-4C12-8586-DD72182FC2D9}">
            <xm:f>NOT(ISERROR(SEARCH("-",Y2)))</xm:f>
            <xm:f>"-"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Y2:Y16</xm:sqref>
        </x14:conditionalFormatting>
        <x14:conditionalFormatting xmlns:xm="http://schemas.microsoft.com/office/excel/2006/main">
          <x14:cfRule type="containsText" priority="1247" operator="containsText" id="{B369664E-B59E-437C-825C-E784AFC46A81}">
            <xm:f>NOT(ISERROR(SEARCH("-",U2)))</xm:f>
            <xm:f>"-"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U2:U901</xm:sqref>
        </x14:conditionalFormatting>
        <x14:conditionalFormatting xmlns:xm="http://schemas.microsoft.com/office/excel/2006/main">
          <x14:cfRule type="containsText" priority="1245" operator="containsText" id="{45DDECFC-8C9B-4112-9BA4-8274D2199B5A}">
            <xm:f>NOT(ISERROR(SEARCH("-",K2)))</xm:f>
            <xm:f>"-"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K2:K901</xm:sqref>
        </x14:conditionalFormatting>
        <x14:conditionalFormatting xmlns:xm="http://schemas.microsoft.com/office/excel/2006/main">
          <x14:cfRule type="containsText" priority="1242" operator="containsText" id="{543B5B78-1D5E-4217-A57C-7F036D973F93}">
            <xm:f>NOT(ISERROR(SEARCH("-",W2)))</xm:f>
            <xm:f>"-"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W2:W901</xm:sqref>
        </x14:conditionalFormatting>
        <x14:conditionalFormatting xmlns:xm="http://schemas.microsoft.com/office/excel/2006/main">
          <x14:cfRule type="containsText" priority="1244" operator="containsText" id="{7877FC9C-D982-44E4-9681-63F4760C214F}">
            <xm:f>NOT(ISERROR(SEARCH("-",V2)))</xm:f>
            <xm:f>"-"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V2:X901</xm:sqref>
        </x14:conditionalFormatting>
        <x14:conditionalFormatting xmlns:xm="http://schemas.microsoft.com/office/excel/2006/main">
          <x14:cfRule type="containsText" priority="1243" operator="containsText" id="{8A2BD4D2-5390-4E3B-A802-14C9AA181394}">
            <xm:f>NOT(ISERROR(SEARCH("-",V2)))</xm:f>
            <xm:f>"-"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V2:X901</xm:sqref>
        </x14:conditionalFormatting>
        <x14:conditionalFormatting xmlns:xm="http://schemas.microsoft.com/office/excel/2006/main">
          <x14:cfRule type="containsText" priority="1239" operator="containsText" id="{0EF4091F-288B-4476-855C-9741720599B5}">
            <xm:f>NOT(ISERROR(SEARCH("-",H32)))</xm:f>
            <xm:f>"-"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H32:H46 H62:H76 H92:H106 H122:H136 H152:H166 H182:H196 H212:H226 H242:H256 H272:H286 H302:H316 H332:H346 H362:H376 H392:H406 H422:H436 H452:H466 H482:H496 H512:H526 H542:H556 H572:H586 H602:H616 H632:H646 H662:H676 H692:H706 H722:H736 H752:H766 H782:H796 H812:H826 H842:H856 H872:H886</xm:sqref>
        </x14:conditionalFormatting>
        <x14:conditionalFormatting xmlns:xm="http://schemas.microsoft.com/office/excel/2006/main">
          <x14:cfRule type="containsText" priority="1227" operator="containsText" id="{4962EB2C-1F34-417F-A5A9-087257947CDE}">
            <xm:f>NOT(ISERROR(SEARCH("-",Y17)))</xm:f>
            <xm:f>"-"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Y17:Y901</xm:sqref>
        </x14:conditionalFormatting>
        <x14:conditionalFormatting xmlns:xm="http://schemas.microsoft.com/office/excel/2006/main">
          <x14:cfRule type="containsText" priority="1223" operator="containsText" id="{15702295-8C03-4A1F-A27F-3F6FAF534220}">
            <xm:f>NOT(ISERROR(SEARCH("-",T2)))</xm:f>
            <xm:f>"-"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T2:T901</xm:sqref>
        </x14:conditionalFormatting>
        <x14:conditionalFormatting xmlns:xm="http://schemas.microsoft.com/office/excel/2006/main">
          <x14:cfRule type="containsText" priority="1220" operator="containsText" id="{7CA27B40-1030-40A4-862E-07ADA54B4EAE}">
            <xm:f>NOT(ISERROR(SEARCH("-",Z2)))</xm:f>
            <xm:f>"-"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Z2:Z901</xm:sqref>
        </x14:conditionalFormatting>
        <x14:conditionalFormatting xmlns:xm="http://schemas.microsoft.com/office/excel/2006/main">
          <x14:cfRule type="containsText" priority="1217" operator="containsText" id="{B4F1FEBB-DD3B-4111-B47A-0C4079B726C8}">
            <xm:f>NOT(ISERROR(SEARCH("-",AC2)))</xm:f>
            <xm:f>"-"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AC2:AE901</xm:sqref>
        </x14:conditionalFormatting>
        <x14:conditionalFormatting xmlns:xm="http://schemas.microsoft.com/office/excel/2006/main">
          <x14:cfRule type="containsText" priority="1219" operator="containsText" id="{0DDCA901-9524-4489-A6A1-7E382543704C}">
            <xm:f>NOT(ISERROR(SEARCH("-",AE2)))</xm:f>
            <xm:f>"-"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AE2:AE901</xm:sqref>
        </x14:conditionalFormatting>
        <x14:conditionalFormatting xmlns:xm="http://schemas.microsoft.com/office/excel/2006/main">
          <x14:cfRule type="containsText" priority="1214" operator="containsText" id="{7450DFBF-1ADB-4FA4-8942-2D41C1B2C144}">
            <xm:f>NOT(ISERROR(SEARCH("-",AF17)))</xm:f>
            <xm:f>"-"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AF17:AF901</xm:sqref>
        </x14:conditionalFormatting>
        <x14:conditionalFormatting xmlns:xm="http://schemas.microsoft.com/office/excel/2006/main">
          <x14:cfRule type="containsText" priority="1216" operator="containsText" id="{2922A055-6A79-4B79-9C1A-F88DBD6E0E16}">
            <xm:f>NOT(ISERROR(SEARCH("-",AC2)))</xm:f>
            <xm:f>"-"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AC2:AE901</xm:sqref>
        </x14:conditionalFormatting>
        <x14:conditionalFormatting xmlns:xm="http://schemas.microsoft.com/office/excel/2006/main">
          <x14:cfRule type="containsText" priority="1215" operator="containsText" id="{F1D3B069-D859-4CB5-BE6E-A214CEC0588B}">
            <xm:f>NOT(ISERROR(SEARCH("-",AD2)))</xm:f>
            <xm:f>"-"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AD2:AD901</xm:sqref>
        </x14:conditionalFormatting>
        <x14:conditionalFormatting xmlns:xm="http://schemas.microsoft.com/office/excel/2006/main">
          <x14:cfRule type="containsText" priority="1212" operator="containsText" id="{6AD5E150-FC6C-409E-AAE4-39FC531EF68C}">
            <xm:f>NOT(ISERROR(SEARCH("-",AA2)))</xm:f>
            <xm:f>"-"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AA2:AA901</xm:sqref>
        </x14:conditionalFormatting>
        <x14:conditionalFormatting xmlns:xm="http://schemas.microsoft.com/office/excel/2006/main">
          <x14:cfRule type="containsText" priority="1218" operator="containsText" id="{8DFAA61C-B441-4ED4-AD3F-253CB058C34F}">
            <xm:f>NOT(ISERROR(SEARCH("-",AB2)))</xm:f>
            <xm:f>"-"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AB2:AB901</xm:sqref>
        </x14:conditionalFormatting>
        <x14:conditionalFormatting xmlns:xm="http://schemas.microsoft.com/office/excel/2006/main">
          <x14:cfRule type="containsText" priority="1213" operator="containsText" id="{75E011F5-0112-4A94-B7D5-C6822F2C2095}">
            <xm:f>NOT(ISERROR(SEARCH("-",AF2)))</xm:f>
            <xm:f>"-"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AF2:AF16</xm:sqref>
        </x14:conditionalFormatting>
        <x14:conditionalFormatting xmlns:xm="http://schemas.microsoft.com/office/excel/2006/main">
          <x14:cfRule type="containsText" priority="1187" operator="containsText" id="{3BF81F19-2979-4D75-89FE-B2B03BE3D4C4}">
            <xm:f>NOT(ISERROR(SEARCH("-",A35)))</xm:f>
            <xm:f>"-"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A35:B44 A65:B74 A95:B104 A125:B134 A155:B164 A185:B194 A215:B224 A245:B254 A275:B284 A305:B314 A335:B344 A365:B374 A395:B404 A425:B434 A455:B464 A485:B494 A515:B524 A545:B554 A575:B584 A605:B614 A635:B644 A665:B674 A695:B704 A725:B734 A755:B764 A785:B794 A815:B824 A845:B854 A875:B884</xm:sqref>
        </x14:conditionalFormatting>
        <x14:conditionalFormatting xmlns:xm="http://schemas.microsoft.com/office/excel/2006/main">
          <x14:cfRule type="containsText" priority="40" operator="containsText" id="{E20C47B9-EC7D-4751-864B-9C6A270F30AD}">
            <xm:f>NOT(ISERROR(SEARCH("-",A20)))</xm:f>
            <xm:f>"-"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A20:A29 A50:A59 A80:A89 A110:A119 A140:A149 A170:A179 A200:A209 A230:A239 A260:A269 A290:A299 A320:A329 A350:A359 A380:A389 A410:A419 A440:A449 A470:A479 A500:A509 A530:A539 A560:A569 A590:A599 A620:A629 A650:A659 A680:A689 A710:A719 A740:A749 A770:A779 A800:A809 A830:A839 A860:A869 A890:A899</xm:sqref>
        </x14:conditionalFormatting>
        <x14:conditionalFormatting xmlns:xm="http://schemas.microsoft.com/office/excel/2006/main">
          <x14:cfRule type="containsText" priority="39" operator="containsText" id="{2883FA17-3C59-4618-8324-24C3DEE372AE}">
            <xm:f>NOT(ISERROR(SEARCH("-",B20)))</xm:f>
            <xm:f>"-"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B20:B29 B50:B59 B80:B89 B110:B119 B140:B149 B170:B179 B200:B209 B230:B239 B260:B269 B290:B299 B320:B329 B350:B359 B380:B389 B410:B419 B440:B449 B470:B479 B500:B509 B530:B539 B560:B569 B590:B599 B620:B629 B650:B659 B680:B689 B710:B719 B740:B749 B770:B779 B800:B809 B830:B839 B860:B869 B890:B899</xm:sqref>
        </x14:conditionalFormatting>
        <x14:conditionalFormatting xmlns:xm="http://schemas.microsoft.com/office/excel/2006/main">
          <x14:cfRule type="containsText" priority="38" operator="containsText" id="{2B37E419-FB77-40D8-98B8-52F91D1FE650}">
            <xm:f>NOT(ISERROR(SEARCH("-",D17)))</xm:f>
            <xm:f>"-"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D17:E31 D47:E61 D77:E91 D107:E121 D137:E151 D167:E181 D197:E211 D227:E241 D257:E271 D287:E301 D317:E331 D347:E361 D377:E391 D407:E421 D437:E451 D467:E481 D497:E511 D527:E541 D557:E571 D587:E601 D617:E631 D647:E661 D677:E691 D707:E721 D737:E751 D767:E781 D797:E811 D827:E841 D857:E871 D887:E901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47DB2-468F-4891-A44D-85127E094E55}">
  <dimension ref="A1:AP61"/>
  <sheetViews>
    <sheetView zoomScale="80" zoomScaleNormal="80" workbookViewId="0">
      <selection activeCell="G37" sqref="G37:G60"/>
    </sheetView>
  </sheetViews>
  <sheetFormatPr defaultColWidth="9.1796875" defaultRowHeight="14.5" x14ac:dyDescent="0.35"/>
  <cols>
    <col min="1" max="2" width="9.26953125" style="46" bestFit="1" customWidth="1"/>
    <col min="3" max="5" width="11.81640625" style="46" customWidth="1"/>
    <col min="6" max="6" width="12.7265625" style="46" bestFit="1" customWidth="1"/>
    <col min="7" max="7" width="9.7265625" style="46" bestFit="1" customWidth="1"/>
    <col min="8" max="8" width="9.26953125" style="46" bestFit="1" customWidth="1"/>
    <col min="9" max="9" width="10" style="46" bestFit="1" customWidth="1"/>
    <col min="10" max="11" width="9.26953125" style="46" bestFit="1" customWidth="1"/>
    <col min="12" max="12" width="9.7265625" style="46" bestFit="1" customWidth="1"/>
    <col min="13" max="13" width="9.26953125" style="46" bestFit="1" customWidth="1"/>
    <col min="14" max="14" width="11.81640625" style="46" bestFit="1" customWidth="1"/>
    <col min="15" max="16" width="9.7265625" style="46" bestFit="1" customWidth="1"/>
    <col min="17" max="17" width="13.26953125" style="46" bestFit="1" customWidth="1"/>
    <col min="18" max="18" width="9.7265625" style="46" bestFit="1" customWidth="1"/>
    <col min="19" max="19" width="11.453125" style="46" bestFit="1" customWidth="1"/>
    <col min="20" max="20" width="20.1796875" style="46" bestFit="1" customWidth="1"/>
    <col min="21" max="21" width="11.453125" style="46" customWidth="1"/>
    <col min="22" max="22" width="11.1796875" style="46" bestFit="1" customWidth="1"/>
    <col min="23" max="23" width="9.54296875" style="46" bestFit="1" customWidth="1"/>
    <col min="24" max="24" width="9.1796875" style="46"/>
    <col min="25" max="25" width="11.54296875" style="46" customWidth="1"/>
    <col min="26" max="26" width="12.1796875" style="46" customWidth="1"/>
    <col min="27" max="27" width="12.26953125" style="46" customWidth="1"/>
    <col min="28" max="28" width="11.54296875" style="46" customWidth="1"/>
    <col min="29" max="29" width="15.81640625" style="46" customWidth="1"/>
    <col min="30" max="30" width="11.26953125" style="46" bestFit="1" customWidth="1"/>
    <col min="31" max="31" width="13.81640625" style="46" customWidth="1"/>
    <col min="32" max="32" width="19.453125" style="46" customWidth="1"/>
    <col min="33" max="34" width="9.1796875" style="46"/>
    <col min="35" max="36" width="11.26953125" style="46" bestFit="1" customWidth="1"/>
    <col min="37" max="37" width="10.453125" style="46" customWidth="1"/>
    <col min="38" max="38" width="9.1796875" style="46"/>
    <col min="39" max="39" width="13.54296875" style="46" customWidth="1"/>
    <col min="40" max="40" width="10.54296875" style="46" customWidth="1"/>
    <col min="41" max="41" width="11.453125" style="46" customWidth="1"/>
    <col min="42" max="42" width="9.26953125" style="46" bestFit="1" customWidth="1"/>
    <col min="43" max="16384" width="9.1796875" style="46"/>
  </cols>
  <sheetData>
    <row r="1" spans="1:42" x14ac:dyDescent="0.35">
      <c r="A1" s="116" t="str">
        <f>Dashboard!K2</f>
        <v>All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  <c r="AA1" s="116"/>
      <c r="AB1" s="116"/>
      <c r="AC1" s="116"/>
      <c r="AD1" s="116"/>
      <c r="AE1" s="116"/>
      <c r="AF1" s="116"/>
      <c r="AG1" s="116"/>
      <c r="AH1" s="116"/>
      <c r="AI1" s="116"/>
      <c r="AJ1" s="116"/>
      <c r="AK1" s="116"/>
      <c r="AL1" s="116"/>
      <c r="AM1" s="116"/>
      <c r="AN1" s="116"/>
      <c r="AO1" s="116"/>
      <c r="AP1" s="116"/>
    </row>
    <row r="2" spans="1:42" ht="58" x14ac:dyDescent="0.35">
      <c r="A2" s="116"/>
      <c r="B2" s="116"/>
      <c r="C2" s="116"/>
      <c r="D2" s="116"/>
      <c r="E2" s="116"/>
      <c r="F2" s="115" t="s">
        <v>552</v>
      </c>
      <c r="G2" s="115" t="s">
        <v>551</v>
      </c>
      <c r="H2" s="115" t="s">
        <v>553</v>
      </c>
      <c r="I2" s="115" t="s">
        <v>554</v>
      </c>
      <c r="J2" s="115" t="s">
        <v>555</v>
      </c>
      <c r="K2" s="115" t="s">
        <v>556</v>
      </c>
      <c r="L2" s="115" t="s">
        <v>557</v>
      </c>
      <c r="M2" s="115" t="s">
        <v>558</v>
      </c>
      <c r="N2" s="115" t="s">
        <v>559</v>
      </c>
      <c r="O2" s="115" t="s">
        <v>561</v>
      </c>
      <c r="P2" s="115" t="s">
        <v>562</v>
      </c>
      <c r="Q2" s="115" t="s">
        <v>560</v>
      </c>
      <c r="R2" s="115" t="s">
        <v>563</v>
      </c>
      <c r="S2" s="115" t="s">
        <v>564</v>
      </c>
      <c r="T2" s="115" t="s">
        <v>565</v>
      </c>
      <c r="U2" s="116"/>
      <c r="V2" s="116"/>
      <c r="W2" s="115" t="s">
        <v>575</v>
      </c>
      <c r="X2" s="116"/>
      <c r="Y2" s="116"/>
      <c r="Z2" s="116"/>
      <c r="AA2" s="116"/>
      <c r="AB2" s="116"/>
      <c r="AC2" s="116"/>
      <c r="AD2" s="116"/>
      <c r="AE2" s="116"/>
      <c r="AF2" s="116"/>
      <c r="AG2" s="116"/>
      <c r="AH2" s="116"/>
      <c r="AI2" s="116"/>
      <c r="AJ2" s="116"/>
      <c r="AK2" s="116"/>
      <c r="AL2" s="116"/>
      <c r="AM2" s="116"/>
      <c r="AN2" s="116"/>
      <c r="AO2" s="116"/>
      <c r="AP2" s="116"/>
    </row>
    <row r="3" spans="1:42" ht="58" x14ac:dyDescent="0.35">
      <c r="A3" s="113"/>
      <c r="B3" s="113" t="s">
        <v>495</v>
      </c>
      <c r="C3" s="107" t="s">
        <v>513</v>
      </c>
      <c r="D3" s="107" t="s">
        <v>571</v>
      </c>
      <c r="E3" s="107" t="s">
        <v>570</v>
      </c>
      <c r="F3" s="115" t="s">
        <v>552</v>
      </c>
      <c r="G3" s="115" t="s">
        <v>551</v>
      </c>
      <c r="H3" s="115" t="s">
        <v>553</v>
      </c>
      <c r="I3" s="115" t="s">
        <v>554</v>
      </c>
      <c r="J3" s="115" t="s">
        <v>555</v>
      </c>
      <c r="K3" s="115" t="s">
        <v>556</v>
      </c>
      <c r="L3" s="115" t="s">
        <v>574</v>
      </c>
      <c r="M3" s="115" t="s">
        <v>558</v>
      </c>
      <c r="N3" s="115" t="s">
        <v>548</v>
      </c>
      <c r="O3" s="115" t="s">
        <v>561</v>
      </c>
      <c r="P3" s="115" t="s">
        <v>572</v>
      </c>
      <c r="Q3" s="115" t="s">
        <v>573</v>
      </c>
      <c r="R3" s="115" t="s">
        <v>549</v>
      </c>
      <c r="S3" s="115" t="s">
        <v>550</v>
      </c>
      <c r="T3" s="115" t="s">
        <v>565</v>
      </c>
      <c r="U3" s="115" t="s">
        <v>576</v>
      </c>
      <c r="V3" s="116"/>
      <c r="W3" s="117">
        <f>IF($A$1="All",SUMIFS('Supply Planning Data'!G:G,'Supply Planning Data'!$C:$C,"&lt;="&amp;Dashboard!F2),SUMIFS('Supply Planning Data'!G:G,'Supply Planning Data'!$C:$C,"&lt;="&amp;Dashboard!F2,'Supply Planning Data'!$D:$D,DataViz!$A$1)) - IF($A$1="All",SUMIFS('Supply Planning Data'!H:H,'Supply Planning Data'!$C:$C,"&lt;="&amp;Dashboard!F2),SUMIFS('Supply Planning Data'!H:H,'Supply Planning Data'!$C:$C,"&lt;="&amp;Dashboard!F2,'Supply Planning Data'!$D:$D,DataViz!$A$1))</f>
        <v>1101755.399169964</v>
      </c>
      <c r="X3" s="114" t="s">
        <v>592</v>
      </c>
      <c r="Y3" s="115" t="s">
        <v>595</v>
      </c>
      <c r="Z3" s="115" t="s">
        <v>717</v>
      </c>
      <c r="AA3" s="115" t="s">
        <v>593</v>
      </c>
      <c r="AB3" s="115" t="s">
        <v>597</v>
      </c>
      <c r="AC3" s="115" t="s">
        <v>594</v>
      </c>
      <c r="AD3" s="115" t="s">
        <v>596</v>
      </c>
      <c r="AE3" s="115" t="s">
        <v>599</v>
      </c>
      <c r="AF3" s="115" t="s">
        <v>614</v>
      </c>
      <c r="AG3" s="116"/>
      <c r="AH3" s="114" t="s">
        <v>601</v>
      </c>
      <c r="AI3" s="115" t="s">
        <v>595</v>
      </c>
      <c r="AJ3" s="115" t="s">
        <v>717</v>
      </c>
      <c r="AK3" s="115" t="s">
        <v>593</v>
      </c>
      <c r="AL3" s="115" t="s">
        <v>597</v>
      </c>
      <c r="AM3" s="115" t="s">
        <v>594</v>
      </c>
      <c r="AN3" s="115" t="s">
        <v>596</v>
      </c>
      <c r="AO3" s="115" t="s">
        <v>599</v>
      </c>
      <c r="AP3" s="115" t="s">
        <v>614</v>
      </c>
    </row>
    <row r="4" spans="1:42" x14ac:dyDescent="0.35">
      <c r="A4" s="108">
        <v>1</v>
      </c>
      <c r="B4" s="109">
        <f>Dashboard!F$2</f>
        <v>44501</v>
      </c>
      <c r="C4" s="110">
        <f>Start!C$10</f>
        <v>24000000</v>
      </c>
      <c r="D4" s="110">
        <f>IF($A$1="J&amp;J",SUMIFS('Supply Planning Data'!G:G,'Supply Planning Data'!$C:$C,"&lt;="&amp;DataViz!$B4,'Supply Planning Data'!$D:$D,"J&amp;J"),IF($A$1="All",SUMIFS('Supply Planning Data'!H:H,'Supply Planning Data'!$C:$C,"&lt;="&amp;DataViz!$B4)+SUMIFS('Supply Planning Data'!G:G,'Supply Planning Data'!$C:$C,"&lt;="&amp;DataViz!$B4,'Supply Planning Data'!$D:$D,"J&amp;J"),SUMIFS('Supply Planning Data'!H:H,'Supply Planning Data'!$C:$C,"&lt;="&amp;DataViz!$B4,'Supply Planning Data'!$D:$D,DataViz!$A$1)))</f>
        <v>1121984.6481620376</v>
      </c>
      <c r="E4" s="111">
        <f>D4/C4</f>
        <v>4.6749360340084901E-2</v>
      </c>
      <c r="F4" s="20">
        <f>IF($A$1="All",SUMIFS('Supply Planning Data'!F:F,'Supply Planning Data'!$C:$C,DataViz!$B4),SUMIFS('Supply Planning Data'!F:F,'Supply Planning Data'!$C:$C,DataViz!$B4,'Supply Planning Data'!$D:$D,DataViz!$A$1))</f>
        <v>1419411.3891816286</v>
      </c>
      <c r="G4" s="20">
        <f>IF($A$1="All",SUMIFS('Supply Planning Data'!G:G,'Supply Planning Data'!$C:$C,DataViz!$B4),SUMIFS('Supply Planning Data'!G:G,'Supply Planning Data'!$C:$C,DataViz!$B4,'Supply Planning Data'!$D:$D,DataViz!$A$1))</f>
        <v>274936.70077060018</v>
      </c>
      <c r="H4" s="20">
        <f>IF($A$1="All",SUMIFS('Supply Planning Data'!H:H,'Supply Planning Data'!$C:$C,DataViz!$B4),SUMIFS('Supply Planning Data'!H:H,'Supply Planning Data'!$C:$C,DataViz!$B4,'Supply Planning Data'!$D:$D,DataViz!$A$1))</f>
        <v>96601.039080459901</v>
      </c>
      <c r="I4" s="20">
        <f>IF($A$1="All",SUMIFS('Supply Planning Data'!I:I,'Supply Planning Data'!$C:$C,DataViz!$B4),SUMIFS('Supply Planning Data'!I:I,'Supply Planning Data'!$C:$C,DataViz!$B4,'Supply Planning Data'!$D:$D,DataViz!$A$1))</f>
        <v>371537.73985106009</v>
      </c>
      <c r="J4" s="20">
        <f>IF($A$1="All",SUMIFS('Supply Planning Data'!K:K,'Supply Planning Data'!$C:$C,DataViz!$B4),SUMIFS('Supply Planning Data'!K:K,'Supply Planning Data'!$C:$C,DataViz!$B4,'Supply Planning Data'!$D:$D,DataViz!$A$1))</f>
        <v>38550.34613175792</v>
      </c>
      <c r="K4" s="20">
        <f>IF($A$1="All",SUMIFS('Supply Planning Data'!J:J,'Supply Planning Data'!$C:$C,DataViz!$B4),SUMIFS('Supply Planning Data'!J:J,'Supply Planning Data'!$C:$C,DataViz!$B4,'Supply Planning Data'!$D:$D,DataViz!$A$1))</f>
        <v>1.5797622079295977</v>
      </c>
      <c r="L4" s="20">
        <f>IF($A$1="All",SUMIFS('Supply Planning Data'!L:L,'Supply Planning Data'!$C:$C,DataViz!$B4),SUMIFS('Supply Planning Data'!L:L,'Supply Planning Data'!$C:$C,DataViz!$B4,'Supply Planning Data'!$D:$D,DataViz!$A$1))</f>
        <v>410088.0859828181</v>
      </c>
      <c r="M4" s="20">
        <f>IF($A$1="All",SUMIFS('Supply Planning Data'!M:M,'Supply Planning Data'!$C:$C,DataViz!$B4),SUMIFS('Supply Planning Data'!M:M,'Supply Planning Data'!$C:$C,DataViz!$B4,'Supply Planning Data'!$D:$D,DataViz!$A$1))</f>
        <v>0</v>
      </c>
      <c r="N4" s="20">
        <f>IF($A$1="All",SUMIFS('Supply Planning Data'!N:N,'Supply Planning Data'!$C:$C,DataViz!$B4),SUMIFS('Supply Planning Data'!N:N,'Supply Planning Data'!$C:$C,DataViz!$B4,'Supply Planning Data'!$D:$D,DataViz!$A$1))</f>
        <v>0</v>
      </c>
      <c r="O4" s="20">
        <f>IF($A$1="All",SUMIFS('Supply Planning Data'!P:P,'Supply Planning Data'!$C:$C,DataViz!$B4),SUMIFS('Supply Planning Data'!P:P,'Supply Planning Data'!$C:$C,DataViz!$B4,'Supply Planning Data'!$D:$D,DataViz!$A$1))</f>
        <v>631600</v>
      </c>
      <c r="P4" s="20">
        <f>IF($A$1="All",SUMIFS('Supply Planning Data'!Q:Q,'Supply Planning Data'!$C:$C,DataViz!$B4),SUMIFS('Supply Planning Data'!Q:Q,'Supply Planning Data'!$C:$C,DataViz!$B4,'Supply Planning Data'!$D:$D,DataViz!$A$1))</f>
        <v>251400</v>
      </c>
      <c r="Q4" s="20">
        <f>IF($A$1="All",SUMIFS('Supply Planning Data'!R:R,'Supply Planning Data'!$C:$C,DataViz!$B4),SUMIFS('Supply Planning Data'!R:R,'Supply Planning Data'!$C:$C,DataViz!$B4,'Supply Planning Data'!$D:$D,DataViz!$A$1))</f>
        <v>847237.06844010577</v>
      </c>
      <c r="R4" s="20">
        <f>IF($A$1="All",SUMIFS('Supply Planning Data'!O:O,'Supply Planning Data'!$C:$C,DataViz!$B4),SUMIFS('Supply Planning Data'!O:O,'Supply Planning Data'!$C:$C,DataViz!$B4,'Supply Planning Data'!$D:$D,DataViz!$A$1))</f>
        <v>148800</v>
      </c>
      <c r="S4" s="20">
        <f>IF($A$1="All",SUMIFS('Supply Planning Data'!X:X,'Supply Planning Data'!$C:$C,DataViz!$B4),SUMIFS('Supply Planning Data'!X:X,'Supply Planning Data'!$C:$C,DataViz!$B4,'Supply Planning Data'!$D:$D,DataViz!$A$1))</f>
        <v>0</v>
      </c>
      <c r="T4" s="20">
        <f>IF($A$1="All",SUMIFS('Supply Planning Data'!U:U,'Supply Planning Data'!$C:$C,DataViz!$B4),SUMIFS('Supply Planning Data'!U:U,'Supply Planning Data'!$C:$C,DataViz!$B4,'Supply Planning Data'!$D:$D,DataViz!$A$1))</f>
        <v>0</v>
      </c>
      <c r="U4" s="112">
        <f>D4</f>
        <v>1121984.6481620376</v>
      </c>
      <c r="Y4" s="20">
        <f>IF($A$1="All",SUMIFS('Supply Planning Data'!$T:$T,'Supply Planning Data'!$C:$C,DataViz!$B4),SUMIFS('Supply Planning Data'!$T:$T,'Supply Planning Data'!$C:$C,DataViz!$B4,'Supply Planning Data'!$D:$D,DataViz!$A$1))</f>
        <v>2900000</v>
      </c>
      <c r="Z4" s="20">
        <f>IF($A$1="All",SUMIFS('Supply Planning Data'!$X:$X,'Supply Planning Data'!$C:$C,DataViz!$B4),SUMIFS('Supply Planning Data'!$X:$X,'Supply Planning Data'!$C:$C,DataViz!$B4,'Supply Planning Data'!$D:$D,DataViz!$A$1))</f>
        <v>0</v>
      </c>
      <c r="AA4" s="20">
        <f>IF($A$1="All",SUMIFS('Supply Planning Data'!$U:$U,'Supply Planning Data'!$C:$C,DataViz!$B4),SUMIFS('Supply Planning Data'!$U:$U,'Supply Planning Data'!$C:$C,DataViz!$B4,'Supply Planning Data'!$D:$D,DataViz!$A$1))</f>
        <v>0</v>
      </c>
      <c r="AB4" s="20"/>
      <c r="AC4" s="20">
        <f>IF($A$1="All",SUMIFS('Supply Planning Data'!$W:$W,'Supply Planning Data'!$C:$C,DataViz!$B4),SUMIFS('Supply Planning Data'!$W:$W,'Supply Planning Data'!$C:$C,DataViz!$B4,'Supply Planning Data'!$D:$D,DataViz!$A$1))</f>
        <v>0</v>
      </c>
      <c r="AD4" s="20">
        <f>IF($A$1="All",SUMIFS('Supply Planning Data'!$Y:$Y,'Supply Planning Data'!$C:$C,DataViz!$B4),SUMIFS('Supply Planning Data'!$Y:$Y,'Supply Planning Data'!$C:$C,DataViz!$B4,'Supply Planning Data'!$D:$D,DataViz!$A$1))</f>
        <v>2900000</v>
      </c>
      <c r="AE4" s="29">
        <f>$L4+$AC4</f>
        <v>410088.0859828181</v>
      </c>
      <c r="AF4" s="30">
        <f>$U4/$C4</f>
        <v>4.6749360340084901E-2</v>
      </c>
      <c r="AI4" s="20">
        <f>IF($A$1="All",SUMIFS('Supply Planning Data'!$AA:$AA,'Supply Planning Data'!$C:$C,DataViz!$B4),SUMIFS('Supply Planning Data'!$AA:$AA,'Supply Planning Data'!$C:$C,DataViz!$B4,'Supply Planning Data'!$D:$D,DataViz!$A$1))</f>
        <v>2900000</v>
      </c>
      <c r="AJ4" s="20">
        <f>IF($A$1="All",SUMIFS('Supply Planning Data'!$AE:$AE,'Supply Planning Data'!$C:$C,DataViz!$B4),SUMIFS('Supply Planning Data'!$AE:$AE,'Supply Planning Data'!$C:$C,DataViz!$B4,'Supply Planning Data'!$D:$D,DataViz!$A$1))</f>
        <v>0</v>
      </c>
      <c r="AK4" s="20">
        <f>IF($A$1="All",SUMIFS('Supply Planning Data'!$AB:$AB,'Supply Planning Data'!$C:$C,DataViz!$B4),SUMIFS('Supply Planning Data'!$AB:$AB,'Supply Planning Data'!$C:$C,DataViz!$B4,'Supply Planning Data'!$D:$D,DataViz!$A$1))</f>
        <v>0</v>
      </c>
      <c r="AL4" s="20"/>
      <c r="AM4" s="20">
        <f>IF($A$1="All",SUMIFS('Supply Planning Data'!$AD:$AD,'Supply Planning Data'!$C:$C,DataViz!$B4),SUMIFS('Supply Planning Data'!$AD:$AD,'Supply Planning Data'!$C:$C,DataViz!$B4,'Supply Planning Data'!$D:$D,DataViz!$A$1))</f>
        <v>0</v>
      </c>
      <c r="AN4" s="20">
        <f>IF($A$1="All",SUMIFS('Supply Planning Data'!$AF:$AF,'Supply Planning Data'!$C:$C,DataViz!$B4),SUMIFS('Supply Planning Data'!$AF:$AF,'Supply Planning Data'!$C:$C,DataViz!$B4,'Supply Planning Data'!$D:$D,DataViz!$A$1))</f>
        <v>2900000</v>
      </c>
      <c r="AO4" s="29">
        <f>$L4+$AC4</f>
        <v>410088.0859828181</v>
      </c>
      <c r="AP4" s="30">
        <f>$U4/$C4</f>
        <v>4.6749360340084901E-2</v>
      </c>
    </row>
    <row r="5" spans="1:42" x14ac:dyDescent="0.35">
      <c r="A5" s="108">
        <v>2</v>
      </c>
      <c r="B5" s="109">
        <f>DATE(YEAR(B4),MONTH(B4)+1,1)</f>
        <v>44531</v>
      </c>
      <c r="C5" s="110">
        <f>Start!C$10</f>
        <v>24000000</v>
      </c>
      <c r="D5" s="110">
        <f>IF($A$1="J&amp;J",SUMIFS('Supply Planning Data'!G:G,'Supply Planning Data'!$C:$C,"&lt;="&amp;DataViz!$B5,'Supply Planning Data'!$D:$D,"J&amp;J"),IF($A$1="All",SUMIFS('Supply Planning Data'!H:H,'Supply Planning Data'!$C:$C,"&lt;="&amp;DataViz!$B5)+SUMIFS('Supply Planning Data'!G:G,'Supply Planning Data'!$C:$C,"&lt;="&amp;DataViz!$B5,'Supply Planning Data'!$D:$D,"J&amp;J"),SUMIFS('Supply Planning Data'!H:H,'Supply Planning Data'!$C:$C,"&lt;="&amp;DataViz!$B5,'Supply Planning Data'!$D:$D,DataViz!$A$1)))</f>
        <v>1262313.2855329318</v>
      </c>
      <c r="E5" s="111">
        <f t="shared" ref="E5:E27" si="0">D5/C5</f>
        <v>5.2596386897205492E-2</v>
      </c>
      <c r="F5" s="20">
        <f>IF($A$1="All",SUMIFS('Supply Planning Data'!F:F,'Supply Planning Data'!$C:$C,DataViz!$B5),SUMIFS('Supply Planning Data'!F:F,'Supply Planning Data'!$C:$C,DataViz!$B5,'Supply Planning Data'!$D:$D,DataViz!$A$1))</f>
        <v>847237.06844010577</v>
      </c>
      <c r="G5" s="20">
        <f>IF($A$1="All",SUMIFS('Supply Planning Data'!G:G,'Supply Planning Data'!$C:$C,DataViz!$B5),SUMIFS('Supply Planning Data'!G:G,'Supply Planning Data'!$C:$C,DataViz!$B5,'Supply Planning Data'!$D:$D,DataViz!$A$1))</f>
        <v>302430.37084766023</v>
      </c>
      <c r="H5" s="20">
        <f>IF($A$1="All",SUMIFS('Supply Planning Data'!H:H,'Supply Planning Data'!$C:$C,DataViz!$B5),SUMIFS('Supply Planning Data'!H:H,'Supply Planning Data'!$C:$C,DataViz!$B5,'Supply Planning Data'!$D:$D,DataViz!$A$1))</f>
        <v>100385.0034853542</v>
      </c>
      <c r="I5" s="20">
        <f>IF($A$1="All",SUMIFS('Supply Planning Data'!I:I,'Supply Planning Data'!$C:$C,DataViz!$B5),SUMIFS('Supply Planning Data'!I:I,'Supply Planning Data'!$C:$C,DataViz!$B5,'Supply Planning Data'!$D:$D,DataViz!$A$1))</f>
        <v>402815.37433301442</v>
      </c>
      <c r="J5" s="20">
        <f>IF($A$1="All",SUMIFS('Supply Planning Data'!K:K,'Supply Planning Data'!$C:$C,DataViz!$B5),SUMIFS('Supply Planning Data'!K:K,'Supply Planning Data'!$C:$C,DataViz!$B5,'Supply Planning Data'!$D:$D,DataViz!$A$1))</f>
        <v>44595.600739698973</v>
      </c>
      <c r="K5" s="20">
        <f>IF($A$1="All",SUMIFS('Supply Planning Data'!J:J,'Supply Planning Data'!$C:$C,DataViz!$B5),SUMIFS('Supply Planning Data'!J:J,'Supply Planning Data'!$C:$C,DataViz!$B5,'Supply Planning Data'!$D:$D,DataViz!$A$1))</f>
        <v>1.6840138993115943</v>
      </c>
      <c r="L5" s="20">
        <f>IF($A$1="All",SUMIFS('Supply Planning Data'!L:L,'Supply Planning Data'!$C:$C,DataViz!$B5),SUMIFS('Supply Planning Data'!L:L,'Supply Planning Data'!$C:$C,DataViz!$B5,'Supply Planning Data'!$D:$D,DataViz!$A$1))</f>
        <v>447410.97507271334</v>
      </c>
      <c r="M5" s="20">
        <f>IF($A$1="All",SUMIFS('Supply Planning Data'!M:M,'Supply Planning Data'!$C:$C,DataViz!$B5),SUMIFS('Supply Planning Data'!M:M,'Supply Planning Data'!$C:$C,DataViz!$B5,'Supply Planning Data'!$D:$D,DataViz!$A$1))</f>
        <v>0</v>
      </c>
      <c r="N5" s="20">
        <f>IF($A$1="All",SUMIFS('Supply Planning Data'!N:N,'Supply Planning Data'!$C:$C,DataViz!$B5),SUMIFS('Supply Planning Data'!N:N,'Supply Planning Data'!$C:$C,DataViz!$B5,'Supply Planning Data'!$D:$D,DataViz!$A$1))</f>
        <v>0</v>
      </c>
      <c r="O5" s="20">
        <f>IF($A$1="All",SUMIFS('Supply Planning Data'!P:P,'Supply Planning Data'!$C:$C,DataViz!$B5),SUMIFS('Supply Planning Data'!P:P,'Supply Planning Data'!$C:$C,DataViz!$B5,'Supply Planning Data'!$D:$D,DataViz!$A$1))</f>
        <v>934000</v>
      </c>
      <c r="P5" s="20">
        <f>IF($A$1="All",SUMIFS('Supply Planning Data'!Q:Q,'Supply Planning Data'!$C:$C,DataViz!$B5),SUMIFS('Supply Planning Data'!Q:Q,'Supply Planning Data'!$C:$C,DataViz!$B5,'Supply Planning Data'!$D:$D,DataViz!$A$1))</f>
        <v>302400</v>
      </c>
      <c r="Q5" s="20">
        <f>IF($A$1="All",SUMIFS('Supply Planning Data'!R:R,'Supply Planning Data'!$C:$C,DataViz!$B5),SUMIFS('Supply Planning Data'!R:R,'Supply Planning Data'!$C:$C,DataViz!$B5,'Supply Planning Data'!$D:$D,DataViz!$A$1))</f>
        <v>459797.66395580507</v>
      </c>
      <c r="R5" s="20">
        <f>IF($A$1="All",SUMIFS('Supply Planning Data'!O:O,'Supply Planning Data'!$C:$C,DataViz!$B5),SUMIFS('Supply Planning Data'!O:O,'Supply Planning Data'!$C:$C,DataViz!$B5,'Supply Planning Data'!$D:$D,DataViz!$A$1))</f>
        <v>973600</v>
      </c>
      <c r="S5" s="20">
        <f>IF($A$1="All",SUMIFS('Supply Planning Data'!X:X,'Supply Planning Data'!$C:$C,DataViz!$B5),SUMIFS('Supply Planning Data'!X:X,'Supply Planning Data'!$C:$C,DataViz!$B5,'Supply Planning Data'!$D:$D,DataViz!$A$1))</f>
        <v>0</v>
      </c>
      <c r="T5" s="20">
        <f>IF($A$1="All",SUMIFS('Supply Planning Data'!U:U,'Supply Planning Data'!$C:$C,DataViz!$B5),SUMIFS('Supply Planning Data'!U:U,'Supply Planning Data'!$C:$C,DataViz!$B5,'Supply Planning Data'!$D:$D,DataViz!$A$1))</f>
        <v>0</v>
      </c>
      <c r="U5" s="20">
        <f>IF(D5-D4=0,D5+T5,D5)</f>
        <v>1262313.2855329318</v>
      </c>
      <c r="Y5" s="20">
        <f>IF($A$1="All",SUMIFS('Supply Planning Data'!$T:$T,'Supply Planning Data'!$C:$C,DataViz!$B5),SUMIFS('Supply Planning Data'!$T:$T,'Supply Planning Data'!$C:$C,DataViz!$B5,'Supply Planning Data'!$D:$D,DataViz!$A$1))</f>
        <v>2900000</v>
      </c>
      <c r="Z5" s="20">
        <f>IF($A$1="All",SUMIFS('Supply Planning Data'!$X:$X,'Supply Planning Data'!$C:$C,DataViz!$B5),SUMIFS('Supply Planning Data'!$X:$X,'Supply Planning Data'!$C:$C,DataViz!$B5,'Supply Planning Data'!$D:$D,DataViz!$A$1))</f>
        <v>0</v>
      </c>
      <c r="AA5" s="20">
        <f>IF($A$1="All",SUMIFS('Supply Planning Data'!$U:$U,'Supply Planning Data'!$C:$C,DataViz!$B5),SUMIFS('Supply Planning Data'!$U:$U,'Supply Planning Data'!$C:$C,DataViz!$B5,'Supply Planning Data'!$D:$D,DataViz!$A$1))</f>
        <v>0</v>
      </c>
      <c r="AB5" s="20"/>
      <c r="AC5" s="20">
        <f>IF($A$1="All",SUMIFS('Supply Planning Data'!$W:$W,'Supply Planning Data'!$C:$C,DataViz!$B5),SUMIFS('Supply Planning Data'!$W:$W,'Supply Planning Data'!$C:$C,DataViz!$B5,'Supply Planning Data'!$D:$D,DataViz!$A$1))</f>
        <v>0</v>
      </c>
      <c r="AD5" s="20">
        <f>IF($A$1="All",SUMIFS('Supply Planning Data'!$Y:$Y,'Supply Planning Data'!$C:$C,DataViz!$B5),SUMIFS('Supply Planning Data'!$Y:$Y,'Supply Planning Data'!$C:$C,DataViz!$B5,'Supply Planning Data'!$D:$D,DataViz!$A$1))</f>
        <v>2900000</v>
      </c>
      <c r="AE5" s="29">
        <f t="shared" ref="AE5:AE27" si="1">$L5+$AC5</f>
        <v>447410.97507271334</v>
      </c>
      <c r="AF5" s="30">
        <f t="shared" ref="AF5:AF27" si="2">$U5/$C5</f>
        <v>5.2596386897205492E-2</v>
      </c>
      <c r="AI5" s="20">
        <f>IF($A$1="All",SUMIFS('Supply Planning Data'!$AA:$AA,'Supply Planning Data'!$C:$C,DataViz!$B5),SUMIFS('Supply Planning Data'!$AA:$AA,'Supply Planning Data'!$C:$C,DataViz!$B5,'Supply Planning Data'!$D:$D,DataViz!$A$1))</f>
        <v>2900000</v>
      </c>
      <c r="AJ5" s="20">
        <f>IF($A$1="All",SUMIFS('Supply Planning Data'!$AE:$AE,'Supply Planning Data'!$C:$C,DataViz!$B5),SUMIFS('Supply Planning Data'!$AE:$AE,'Supply Planning Data'!$C:$C,DataViz!$B5,'Supply Planning Data'!$D:$D,DataViz!$A$1))</f>
        <v>0</v>
      </c>
      <c r="AK5" s="20">
        <f>IF($A$1="All",SUMIFS('Supply Planning Data'!$AB:$AB,'Supply Planning Data'!$C:$C,DataViz!$B5),SUMIFS('Supply Planning Data'!$AB:$AB,'Supply Planning Data'!$C:$C,DataViz!$B5,'Supply Planning Data'!$D:$D,DataViz!$A$1))</f>
        <v>0</v>
      </c>
      <c r="AL5" s="20"/>
      <c r="AM5" s="20">
        <f>IF($A$1="All",SUMIFS('Supply Planning Data'!$AD:$AD,'Supply Planning Data'!$C:$C,DataViz!$B5),SUMIFS('Supply Planning Data'!$AD:$AD,'Supply Planning Data'!$C:$C,DataViz!$B5,'Supply Planning Data'!$D:$D,DataViz!$A$1))</f>
        <v>0</v>
      </c>
      <c r="AN5" s="20">
        <f>IF($A$1="All",SUMIFS('Supply Planning Data'!$AF:$AF,'Supply Planning Data'!$C:$C,DataViz!$B5),SUMIFS('Supply Planning Data'!$AF:$AF,'Supply Planning Data'!$C:$C,DataViz!$B5,'Supply Planning Data'!$D:$D,DataViz!$A$1))</f>
        <v>2900000</v>
      </c>
      <c r="AO5" s="29">
        <f t="shared" ref="AO5:AO27" si="3">$L5+$AC5</f>
        <v>447410.97507271334</v>
      </c>
      <c r="AP5" s="30">
        <f t="shared" ref="AP5:AP27" si="4">$U5/$C5</f>
        <v>5.2596386897205492E-2</v>
      </c>
    </row>
    <row r="6" spans="1:42" x14ac:dyDescent="0.35">
      <c r="A6" s="108">
        <v>3</v>
      </c>
      <c r="B6" s="109">
        <f t="shared" ref="B6:B27" si="5">DATE(YEAR(B5),MONTH(B5)+1,1)</f>
        <v>44562</v>
      </c>
      <c r="C6" s="110">
        <f>Start!C$10</f>
        <v>24000000</v>
      </c>
      <c r="D6" s="110">
        <f>IF($A$1="J&amp;J",SUMIFS('Supply Planning Data'!G:G,'Supply Planning Data'!$C:$C,"&lt;="&amp;DataViz!$B6,'Supply Planning Data'!$D:$D,"J&amp;J"),IF($A$1="All",SUMIFS('Supply Planning Data'!H:H,'Supply Planning Data'!$C:$C,"&lt;="&amp;DataViz!$B6)+SUMIFS('Supply Planning Data'!G:G,'Supply Planning Data'!$C:$C,"&lt;="&amp;DataViz!$B6,'Supply Planning Data'!$D:$D,"J&amp;J"),SUMIFS('Supply Planning Data'!H:H,'Supply Planning Data'!$C:$C,"&lt;="&amp;DataViz!$B6,'Supply Planning Data'!$D:$D,DataViz!$A$1)))</f>
        <v>1410420.2506972738</v>
      </c>
      <c r="E6" s="111">
        <f t="shared" si="0"/>
        <v>5.8767510445719741E-2</v>
      </c>
      <c r="F6" s="20">
        <f>IF($A$1="All",SUMIFS('Supply Planning Data'!F:F,'Supply Planning Data'!$C:$C,DataViz!$B6),SUMIFS('Supply Planning Data'!F:F,'Supply Planning Data'!$C:$C,DataViz!$B6,'Supply Planning Data'!$D:$D,DataViz!$A$1))</f>
        <v>459797.66395580507</v>
      </c>
      <c r="G6" s="20">
        <f>IF($A$1="All",SUMIFS('Supply Planning Data'!G:G,'Supply Planning Data'!$C:$C,DataViz!$B6),SUMIFS('Supply Planning Data'!G:G,'Supply Planning Data'!$C:$C,DataViz!$B6,'Supply Planning Data'!$D:$D,DataViz!$A$1))</f>
        <v>332673.40793242626</v>
      </c>
      <c r="H6" s="20">
        <f>IF($A$1="All",SUMIFS('Supply Planning Data'!H:H,'Supply Planning Data'!$C:$C,DataViz!$B6),SUMIFS('Supply Planning Data'!H:H,'Supply Planning Data'!$C:$C,DataViz!$B6,'Supply Planning Data'!$D:$D,DataViz!$A$1))</f>
        <v>104168.96789024839</v>
      </c>
      <c r="I6" s="20">
        <f>IF($A$1="All",SUMIFS('Supply Planning Data'!I:I,'Supply Planning Data'!$C:$C,DataViz!$B6),SUMIFS('Supply Planning Data'!I:I,'Supply Planning Data'!$C:$C,DataViz!$B6,'Supply Planning Data'!$D:$D,DataViz!$A$1))</f>
        <v>436842.37582267472</v>
      </c>
      <c r="J6" s="20">
        <f>IF($A$1="All",SUMIFS('Supply Planning Data'!K:K,'Supply Planning Data'!$C:$C,DataViz!$B6),SUMIFS('Supply Planning Data'!K:K,'Supply Planning Data'!$C:$C,DataViz!$B6,'Supply Planning Data'!$D:$D,DataViz!$A$1))</f>
        <v>51399.164458665524</v>
      </c>
      <c r="K6" s="20">
        <f>IF($A$1="All",SUMIFS('Supply Planning Data'!J:J,'Supply Planning Data'!$C:$C,DataViz!$B6),SUMIFS('Supply Planning Data'!J:J,'Supply Planning Data'!$C:$C,DataViz!$B6,'Supply Planning Data'!$D:$D,DataViz!$A$1))</f>
        <v>1.7882655906935898</v>
      </c>
      <c r="L6" s="20">
        <f>IF($A$1="All",SUMIFS('Supply Planning Data'!L:L,'Supply Planning Data'!$C:$C,DataViz!$B6),SUMIFS('Supply Planning Data'!L:L,'Supply Planning Data'!$C:$C,DataViz!$B6,'Supply Planning Data'!$D:$D,DataViz!$A$1))</f>
        <v>488241.54028134025</v>
      </c>
      <c r="M6" s="20">
        <f>IF($A$1="All",SUMIFS('Supply Planning Data'!M:M,'Supply Planning Data'!$C:$C,DataViz!$B6),SUMIFS('Supply Planning Data'!M:M,'Supply Planning Data'!$C:$C,DataViz!$B6,'Supply Planning Data'!$D:$D,DataViz!$A$1))</f>
        <v>0</v>
      </c>
      <c r="N6" s="20">
        <f>IF($A$1="All",SUMIFS('Supply Planning Data'!N:N,'Supply Planning Data'!$C:$C,DataViz!$B6),SUMIFS('Supply Planning Data'!N:N,'Supply Planning Data'!$C:$C,DataViz!$B6,'Supply Planning Data'!$D:$D,DataViz!$A$1))</f>
        <v>0</v>
      </c>
      <c r="O6" s="20">
        <f>IF($A$1="All",SUMIFS('Supply Planning Data'!P:P,'Supply Planning Data'!$C:$C,DataViz!$B6),SUMIFS('Supply Planning Data'!P:P,'Supply Planning Data'!$C:$C,DataViz!$B6,'Supply Planning Data'!$D:$D,DataViz!$A$1))</f>
        <v>934000</v>
      </c>
      <c r="P6" s="20">
        <f>IF($A$1="All",SUMIFS('Supply Planning Data'!Q:Q,'Supply Planning Data'!$C:$C,DataViz!$B6),SUMIFS('Supply Planning Data'!Q:Q,'Supply Planning Data'!$C:$C,DataViz!$B6,'Supply Planning Data'!$D:$D,DataViz!$A$1))</f>
        <v>0</v>
      </c>
      <c r="Q6" s="20">
        <f>IF($A$1="All",SUMIFS('Supply Planning Data'!R:R,'Supply Planning Data'!$C:$C,DataViz!$B6),SUMIFS('Supply Planning Data'!R:R,'Supply Planning Data'!$C:$C,DataViz!$B6,'Supply Planning Data'!$D:$D,DataViz!$A$1))</f>
        <v>396109.56048623373</v>
      </c>
      <c r="R6" s="20">
        <f>IF($A$1="All",SUMIFS('Supply Planning Data'!O:O,'Supply Planning Data'!$C:$C,DataViz!$B6),SUMIFS('Supply Planning Data'!O:O,'Supply Planning Data'!$C:$C,DataViz!$B6,'Supply Planning Data'!$D:$D,DataViz!$A$1))</f>
        <v>0</v>
      </c>
      <c r="S6" s="20">
        <f>IF($A$1="All",SUMIFS('Supply Planning Data'!X:X,'Supply Planning Data'!$C:$C,DataViz!$B6),SUMIFS('Supply Planning Data'!X:X,'Supply Planning Data'!$C:$C,DataViz!$B6,'Supply Planning Data'!$D:$D,DataViz!$A$1))</f>
        <v>0</v>
      </c>
      <c r="T6" s="20">
        <f>IF($A$1="All",SUMIFS('Supply Planning Data'!U:U,'Supply Planning Data'!$C:$C,DataViz!$B6),SUMIFS('Supply Planning Data'!U:U,'Supply Planning Data'!$C:$C,DataViz!$B6,'Supply Planning Data'!$D:$D,DataViz!$A$1))</f>
        <v>0</v>
      </c>
      <c r="U6" s="20">
        <f t="shared" ref="U6:U27" si="6">IF(D6-D5=0,D6+T6,D6)</f>
        <v>1410420.2506972738</v>
      </c>
      <c r="Y6" s="20">
        <f>IF($A$1="All",SUMIFS('Supply Planning Data'!$T:$T,'Supply Planning Data'!$C:$C,DataViz!$B6),SUMIFS('Supply Planning Data'!$T:$T,'Supply Planning Data'!$C:$C,DataViz!$B6,'Supply Planning Data'!$D:$D,DataViz!$A$1))</f>
        <v>2900000</v>
      </c>
      <c r="Z6" s="20">
        <f>IF($A$1="All",SUMIFS('Supply Planning Data'!$X:$X,'Supply Planning Data'!$C:$C,DataViz!$B6),SUMIFS('Supply Planning Data'!$X:$X,'Supply Planning Data'!$C:$C,DataViz!$B6,'Supply Planning Data'!$D:$D,DataViz!$A$1))</f>
        <v>0</v>
      </c>
      <c r="AA6" s="20">
        <f>IF($A$1="All",SUMIFS('Supply Planning Data'!$U:$U,'Supply Planning Data'!$C:$C,DataViz!$B6),SUMIFS('Supply Planning Data'!$U:$U,'Supply Planning Data'!$C:$C,DataViz!$B6,'Supply Planning Data'!$D:$D,DataViz!$A$1))</f>
        <v>0</v>
      </c>
      <c r="AB6" s="20"/>
      <c r="AC6" s="20">
        <f>IF($A$1="All",SUMIFS('Supply Planning Data'!$W:$W,'Supply Planning Data'!$C:$C,DataViz!$B6),SUMIFS('Supply Planning Data'!$W:$W,'Supply Planning Data'!$C:$C,DataViz!$B6,'Supply Planning Data'!$D:$D,DataViz!$A$1))</f>
        <v>0</v>
      </c>
      <c r="AD6" s="20">
        <f>IF($A$1="All",SUMIFS('Supply Planning Data'!$Y:$Y,'Supply Planning Data'!$C:$C,DataViz!$B6),SUMIFS('Supply Planning Data'!$Y:$Y,'Supply Planning Data'!$C:$C,DataViz!$B6,'Supply Planning Data'!$D:$D,DataViz!$A$1))</f>
        <v>2900000</v>
      </c>
      <c r="AE6" s="29">
        <f t="shared" si="1"/>
        <v>488241.54028134025</v>
      </c>
      <c r="AF6" s="30">
        <f t="shared" si="2"/>
        <v>5.8767510445719741E-2</v>
      </c>
      <c r="AI6" s="20">
        <f>IF($A$1="All",SUMIFS('Supply Planning Data'!$AA:$AA,'Supply Planning Data'!$C:$C,DataViz!$B6),SUMIFS('Supply Planning Data'!$AA:$AA,'Supply Planning Data'!$C:$C,DataViz!$B6,'Supply Planning Data'!$D:$D,DataViz!$A$1))</f>
        <v>2900000</v>
      </c>
      <c r="AJ6" s="20">
        <f>IF($A$1="All",SUMIFS('Supply Planning Data'!$AE:$AE,'Supply Planning Data'!$C:$C,DataViz!$B6),SUMIFS('Supply Planning Data'!$AE:$AE,'Supply Planning Data'!$C:$C,DataViz!$B6,'Supply Planning Data'!$D:$D,DataViz!$A$1))</f>
        <v>0</v>
      </c>
      <c r="AK6" s="20">
        <f>IF($A$1="All",SUMIFS('Supply Planning Data'!$AB:$AB,'Supply Planning Data'!$C:$C,DataViz!$B6),SUMIFS('Supply Planning Data'!$AB:$AB,'Supply Planning Data'!$C:$C,DataViz!$B6,'Supply Planning Data'!$D:$D,DataViz!$A$1))</f>
        <v>0</v>
      </c>
      <c r="AL6" s="20"/>
      <c r="AM6" s="20">
        <f>IF($A$1="All",SUMIFS('Supply Planning Data'!$AD:$AD,'Supply Planning Data'!$C:$C,DataViz!$B6),SUMIFS('Supply Planning Data'!$AD:$AD,'Supply Planning Data'!$C:$C,DataViz!$B6,'Supply Planning Data'!$D:$D,DataViz!$A$1))</f>
        <v>0</v>
      </c>
      <c r="AN6" s="20">
        <f>IF($A$1="All",SUMIFS('Supply Planning Data'!$AF:$AF,'Supply Planning Data'!$C:$C,DataViz!$B6),SUMIFS('Supply Planning Data'!$AF:$AF,'Supply Planning Data'!$C:$C,DataViz!$B6,'Supply Planning Data'!$D:$D,DataViz!$A$1))</f>
        <v>2900000</v>
      </c>
      <c r="AO6" s="29">
        <f t="shared" si="3"/>
        <v>488241.54028134025</v>
      </c>
      <c r="AP6" s="30">
        <f t="shared" si="4"/>
        <v>5.8767510445719741E-2</v>
      </c>
    </row>
    <row r="7" spans="1:42" x14ac:dyDescent="0.35">
      <c r="A7" s="108">
        <v>4</v>
      </c>
      <c r="B7" s="109">
        <f t="shared" si="5"/>
        <v>44593</v>
      </c>
      <c r="C7" s="110">
        <f>Start!C$10</f>
        <v>24000000</v>
      </c>
      <c r="D7" s="110">
        <f>IF($A$1="J&amp;J",SUMIFS('Supply Planning Data'!G:G,'Supply Planning Data'!$C:$C,"&lt;="&amp;DataViz!$B7,'Supply Planning Data'!$D:$D,"J&amp;J"),IF($A$1="All",SUMIFS('Supply Planning Data'!H:H,'Supply Planning Data'!$C:$C,"&lt;="&amp;DataViz!$B7)+SUMIFS('Supply Planning Data'!G:G,'Supply Planning Data'!$C:$C,"&lt;="&amp;DataViz!$B7,'Supply Planning Data'!$D:$D,"J&amp;J"),SUMIFS('Supply Planning Data'!H:H,'Supply Planning Data'!$C:$C,"&lt;="&amp;DataViz!$B7,'Supply Planning Data'!$D:$D,DataViz!$A$1)))</f>
        <v>1566704.9799939203</v>
      </c>
      <c r="E7" s="111">
        <f t="shared" si="0"/>
        <v>6.5279374166413343E-2</v>
      </c>
      <c r="F7" s="20">
        <f>IF($A$1="All",SUMIFS('Supply Planning Data'!F:F,'Supply Planning Data'!$C:$C,DataViz!$B7),SUMIFS('Supply Planning Data'!F:F,'Supply Planning Data'!$C:$C,DataViz!$B7,'Supply Planning Data'!$D:$D,DataViz!$A$1))</f>
        <v>396109.56048623373</v>
      </c>
      <c r="G7" s="20">
        <f>IF($A$1="All",SUMIFS('Supply Planning Data'!G:G,'Supply Planning Data'!$C:$C,DataViz!$B7),SUMIFS('Supply Planning Data'!G:G,'Supply Planning Data'!$C:$C,DataViz!$B7,'Supply Planning Data'!$D:$D,DataViz!$A$1))</f>
        <v>365940.74872566899</v>
      </c>
      <c r="H7" s="20">
        <f>IF($A$1="All",SUMIFS('Supply Planning Data'!H:H,'Supply Planning Data'!$C:$C,DataViz!$B7),SUMIFS('Supply Planning Data'!H:H,'Supply Planning Data'!$C:$C,DataViz!$B7,'Supply Planning Data'!$D:$D,DataViz!$A$1))</f>
        <v>107952.93229514279</v>
      </c>
      <c r="I7" s="20">
        <f>IF($A$1="All",SUMIFS('Supply Planning Data'!I:I,'Supply Planning Data'!$C:$C,DataViz!$B7),SUMIFS('Supply Planning Data'!I:I,'Supply Planning Data'!$C:$C,DataViz!$B7,'Supply Planning Data'!$D:$D,DataViz!$A$1))</f>
        <v>473893.68102081178</v>
      </c>
      <c r="J7" s="20">
        <f>IF($A$1="All",SUMIFS('Supply Planning Data'!K:K,'Supply Planning Data'!$C:$C,DataViz!$B7),SUMIFS('Supply Planning Data'!K:K,'Supply Planning Data'!$C:$C,DataViz!$B7,'Supply Planning Data'!$D:$D,DataViz!$A$1))</f>
        <v>59052.627655693112</v>
      </c>
      <c r="K7" s="20">
        <f>IF($A$1="All",SUMIFS('Supply Planning Data'!J:J,'Supply Planning Data'!$C:$C,DataViz!$B7),SUMIFS('Supply Planning Data'!J:J,'Supply Planning Data'!$C:$C,DataViz!$B7,'Supply Planning Data'!$D:$D,DataViz!$A$1))</f>
        <v>1.8925172820755842</v>
      </c>
      <c r="L7" s="20">
        <f>IF($A$1="All",SUMIFS('Supply Planning Data'!L:L,'Supply Planning Data'!$C:$C,DataViz!$B7),SUMIFS('Supply Planning Data'!L:L,'Supply Planning Data'!$C:$C,DataViz!$B7,'Supply Planning Data'!$D:$D,DataViz!$A$1))</f>
        <v>532946.30867650488</v>
      </c>
      <c r="M7" s="20">
        <f>IF($A$1="All",SUMIFS('Supply Planning Data'!M:M,'Supply Planning Data'!$C:$C,DataViz!$B7),SUMIFS('Supply Planning Data'!M:M,'Supply Planning Data'!$C:$C,DataViz!$B7,'Supply Planning Data'!$D:$D,DataViz!$A$1))</f>
        <v>0</v>
      </c>
      <c r="N7" s="20">
        <f>IF($A$1="All",SUMIFS('Supply Planning Data'!N:N,'Supply Planning Data'!$C:$C,DataViz!$B7),SUMIFS('Supply Planning Data'!N:N,'Supply Planning Data'!$C:$C,DataViz!$B7,'Supply Planning Data'!$D:$D,DataViz!$A$1))</f>
        <v>0</v>
      </c>
      <c r="O7" s="20">
        <f>IF($A$1="All",SUMIFS('Supply Planning Data'!P:P,'Supply Planning Data'!$C:$C,DataViz!$B7),SUMIFS('Supply Planning Data'!P:P,'Supply Planning Data'!$C:$C,DataViz!$B7,'Supply Planning Data'!$D:$D,DataViz!$A$1))</f>
        <v>934000</v>
      </c>
      <c r="P7" s="20">
        <f>IF($A$1="All",SUMIFS('Supply Planning Data'!Q:Q,'Supply Planning Data'!$C:$C,DataViz!$B7),SUMIFS('Supply Planning Data'!Q:Q,'Supply Planning Data'!$C:$C,DataViz!$B7,'Supply Planning Data'!$D:$D,DataViz!$A$1))</f>
        <v>0</v>
      </c>
      <c r="Q7" s="20">
        <f>IF($A$1="All",SUMIFS('Supply Planning Data'!R:R,'Supply Planning Data'!$C:$C,DataViz!$B7),SUMIFS('Supply Planning Data'!R:R,'Supply Planning Data'!$C:$C,DataViz!$B7,'Supply Planning Data'!$D:$D,DataViz!$A$1))</f>
        <v>326551.41187540209</v>
      </c>
      <c r="R7" s="20">
        <f>IF($A$1="All",SUMIFS('Supply Planning Data'!O:O,'Supply Planning Data'!$C:$C,DataViz!$B7),SUMIFS('Supply Planning Data'!O:O,'Supply Planning Data'!$C:$C,DataViz!$B7,'Supply Planning Data'!$D:$D,DataViz!$A$1))</f>
        <v>0</v>
      </c>
      <c r="S7" s="20">
        <f>IF($A$1="All",SUMIFS('Supply Planning Data'!X:X,'Supply Planning Data'!$C:$C,DataViz!$B7),SUMIFS('Supply Planning Data'!X:X,'Supply Planning Data'!$C:$C,DataViz!$B7,'Supply Planning Data'!$D:$D,DataViz!$A$1))</f>
        <v>0</v>
      </c>
      <c r="T7" s="20">
        <f>IF($A$1="All",SUMIFS('Supply Planning Data'!U:U,'Supply Planning Data'!$C:$C,DataViz!$B7),SUMIFS('Supply Planning Data'!U:U,'Supply Planning Data'!$C:$C,DataViz!$B7,'Supply Planning Data'!$D:$D,DataViz!$A$1))</f>
        <v>0</v>
      </c>
      <c r="U7" s="20">
        <f t="shared" si="6"/>
        <v>1566704.9799939203</v>
      </c>
      <c r="Y7" s="20">
        <f>IF($A$1="All",SUMIFS('Supply Planning Data'!$T:$T,'Supply Planning Data'!$C:$C,DataViz!$B7),SUMIFS('Supply Planning Data'!$T:$T,'Supply Planning Data'!$C:$C,DataViz!$B7,'Supply Planning Data'!$D:$D,DataViz!$A$1))</f>
        <v>2900000</v>
      </c>
      <c r="Z7" s="20">
        <f>IF($A$1="All",SUMIFS('Supply Planning Data'!$X:$X,'Supply Planning Data'!$C:$C,DataViz!$B7),SUMIFS('Supply Planning Data'!$X:$X,'Supply Planning Data'!$C:$C,DataViz!$B7,'Supply Planning Data'!$D:$D,DataViz!$A$1))</f>
        <v>0</v>
      </c>
      <c r="AA7" s="20">
        <f>IF($A$1="All",SUMIFS('Supply Planning Data'!$U:$U,'Supply Planning Data'!$C:$C,DataViz!$B7),SUMIFS('Supply Planning Data'!$U:$U,'Supply Planning Data'!$C:$C,DataViz!$B7,'Supply Planning Data'!$D:$D,DataViz!$A$1))</f>
        <v>0</v>
      </c>
      <c r="AB7" s="20"/>
      <c r="AC7" s="20">
        <f>IF($A$1="All",SUMIFS('Supply Planning Data'!$W:$W,'Supply Planning Data'!$C:$C,DataViz!$B7),SUMIFS('Supply Planning Data'!$W:$W,'Supply Planning Data'!$C:$C,DataViz!$B7,'Supply Planning Data'!$D:$D,DataViz!$A$1))</f>
        <v>0</v>
      </c>
      <c r="AD7" s="20">
        <f>IF($A$1="All",SUMIFS('Supply Planning Data'!$Y:$Y,'Supply Planning Data'!$C:$C,DataViz!$B7),SUMIFS('Supply Planning Data'!$Y:$Y,'Supply Planning Data'!$C:$C,DataViz!$B7,'Supply Planning Data'!$D:$D,DataViz!$A$1))</f>
        <v>2900000</v>
      </c>
      <c r="AE7" s="29">
        <f t="shared" si="1"/>
        <v>532946.30867650488</v>
      </c>
      <c r="AF7" s="30">
        <f t="shared" si="2"/>
        <v>6.5279374166413343E-2</v>
      </c>
      <c r="AI7" s="20">
        <f>IF($A$1="All",SUMIFS('Supply Planning Data'!$AA:$AA,'Supply Planning Data'!$C:$C,DataViz!$B7),SUMIFS('Supply Planning Data'!$AA:$AA,'Supply Planning Data'!$C:$C,DataViz!$B7,'Supply Planning Data'!$D:$D,DataViz!$A$1))</f>
        <v>2900000</v>
      </c>
      <c r="AJ7" s="20">
        <f>IF($A$1="All",SUMIFS('Supply Planning Data'!$AE:$AE,'Supply Planning Data'!$C:$C,DataViz!$B7),SUMIFS('Supply Planning Data'!$AE:$AE,'Supply Planning Data'!$C:$C,DataViz!$B7,'Supply Planning Data'!$D:$D,DataViz!$A$1))</f>
        <v>0</v>
      </c>
      <c r="AK7" s="20">
        <f>IF($A$1="All",SUMIFS('Supply Planning Data'!$AB:$AB,'Supply Planning Data'!$C:$C,DataViz!$B7),SUMIFS('Supply Planning Data'!$AB:$AB,'Supply Planning Data'!$C:$C,DataViz!$B7,'Supply Planning Data'!$D:$D,DataViz!$A$1))</f>
        <v>0</v>
      </c>
      <c r="AL7" s="20"/>
      <c r="AM7" s="20">
        <f>IF($A$1="All",SUMIFS('Supply Planning Data'!$AD:$AD,'Supply Planning Data'!$C:$C,DataViz!$B7),SUMIFS('Supply Planning Data'!$AD:$AD,'Supply Planning Data'!$C:$C,DataViz!$B7,'Supply Planning Data'!$D:$D,DataViz!$A$1))</f>
        <v>0</v>
      </c>
      <c r="AN7" s="20">
        <f>IF($A$1="All",SUMIFS('Supply Planning Data'!$AF:$AF,'Supply Planning Data'!$C:$C,DataViz!$B7),SUMIFS('Supply Planning Data'!$AF:$AF,'Supply Planning Data'!$C:$C,DataViz!$B7,'Supply Planning Data'!$D:$D,DataViz!$A$1))</f>
        <v>2900000</v>
      </c>
      <c r="AO7" s="29">
        <f t="shared" si="3"/>
        <v>532946.30867650488</v>
      </c>
      <c r="AP7" s="30">
        <f t="shared" si="4"/>
        <v>6.5279374166413343E-2</v>
      </c>
    </row>
    <row r="8" spans="1:42" x14ac:dyDescent="0.35">
      <c r="A8" s="108">
        <v>5</v>
      </c>
      <c r="B8" s="109">
        <f t="shared" si="5"/>
        <v>44621</v>
      </c>
      <c r="C8" s="110">
        <f>Start!C$10</f>
        <v>24000000</v>
      </c>
      <c r="D8" s="110">
        <f>IF($A$1="J&amp;J",SUMIFS('Supply Planning Data'!G:G,'Supply Planning Data'!$C:$C,"&lt;="&amp;DataViz!$B8,'Supply Planning Data'!$D:$D,"J&amp;J"),IF($A$1="All",SUMIFS('Supply Planning Data'!H:H,'Supply Planning Data'!$C:$C,"&lt;="&amp;DataViz!$B8)+SUMIFS('Supply Planning Data'!G:G,'Supply Planning Data'!$C:$C,"&lt;="&amp;DataViz!$B8,'Supply Planning Data'!$D:$D,"J&amp;J"),SUMIFS('Supply Planning Data'!H:H,'Supply Planning Data'!$C:$C,"&lt;="&amp;DataViz!$B8,'Supply Planning Data'!$D:$D,DataViz!$A$1)))</f>
        <v>1731606.8533956115</v>
      </c>
      <c r="E8" s="111">
        <f t="shared" si="0"/>
        <v>7.2150285558150479E-2</v>
      </c>
      <c r="F8" s="20">
        <f>IF($A$1="All",SUMIFS('Supply Planning Data'!F:F,'Supply Planning Data'!$C:$C,DataViz!$B8),SUMIFS('Supply Planning Data'!F:F,'Supply Planning Data'!$C:$C,DataViz!$B8,'Supply Planning Data'!$D:$D,DataViz!$A$1))</f>
        <v>326551.41187540209</v>
      </c>
      <c r="G8" s="20">
        <f>IF($A$1="All",SUMIFS('Supply Planning Data'!G:G,'Supply Planning Data'!$C:$C,DataViz!$B8),SUMIFS('Supply Planning Data'!G:G,'Supply Planning Data'!$C:$C,DataViz!$B8,'Supply Planning Data'!$D:$D,DataViz!$A$1))</f>
        <v>402534.8235982359</v>
      </c>
      <c r="H8" s="20">
        <f>IF($A$1="All",SUMIFS('Supply Planning Data'!H:H,'Supply Planning Data'!$C:$C,DataViz!$B8),SUMIFS('Supply Planning Data'!H:H,'Supply Planning Data'!$C:$C,DataViz!$B8,'Supply Planning Data'!$D:$D,DataViz!$A$1))</f>
        <v>111736.89670003721</v>
      </c>
      <c r="I8" s="20">
        <f>IF($A$1="All",SUMIFS('Supply Planning Data'!I:I,'Supply Planning Data'!$C:$C,DataViz!$B8),SUMIFS('Supply Planning Data'!I:I,'Supply Planning Data'!$C:$C,DataViz!$B8,'Supply Planning Data'!$D:$D,DataViz!$A$1))</f>
        <v>514271.72029827302</v>
      </c>
      <c r="J8" s="20">
        <f>IF($A$1="All",SUMIFS('Supply Planning Data'!K:K,'Supply Planning Data'!$C:$C,DataViz!$B8),SUMIFS('Supply Planning Data'!K:K,'Supply Planning Data'!$C:$C,DataViz!$B8,'Supply Planning Data'!$D:$D,DataViz!$A$1))</f>
        <v>67658.841659699858</v>
      </c>
      <c r="K8" s="20">
        <f>IF($A$1="All",SUMIFS('Supply Planning Data'!J:J,'Supply Planning Data'!$C:$C,DataViz!$B8),SUMIFS('Supply Planning Data'!J:J,'Supply Planning Data'!$C:$C,DataViz!$B8,'Supply Planning Data'!$D:$D,DataViz!$A$1))</f>
        <v>1.9967689734575798</v>
      </c>
      <c r="L8" s="20">
        <f>IF($A$1="All",SUMIFS('Supply Planning Data'!L:L,'Supply Planning Data'!$C:$C,DataViz!$B8),SUMIFS('Supply Planning Data'!L:L,'Supply Planning Data'!$C:$C,DataViz!$B8,'Supply Planning Data'!$D:$D,DataViz!$A$1))</f>
        <v>581930.56195797282</v>
      </c>
      <c r="M8" s="20">
        <f>IF($A$1="All",SUMIFS('Supply Planning Data'!M:M,'Supply Planning Data'!$C:$C,DataViz!$B8),SUMIFS('Supply Planning Data'!M:M,'Supply Planning Data'!$C:$C,DataViz!$B8,'Supply Planning Data'!$D:$D,DataViz!$A$1))</f>
        <v>0</v>
      </c>
      <c r="N8" s="20">
        <f>IF($A$1="All",SUMIFS('Supply Planning Data'!N:N,'Supply Planning Data'!$C:$C,DataViz!$B8),SUMIFS('Supply Planning Data'!N:N,'Supply Planning Data'!$C:$C,DataViz!$B8,'Supply Planning Data'!$D:$D,DataViz!$A$1))</f>
        <v>0</v>
      </c>
      <c r="O8" s="20">
        <f>IF($A$1="All",SUMIFS('Supply Planning Data'!P:P,'Supply Planning Data'!$C:$C,DataViz!$B8),SUMIFS('Supply Planning Data'!P:P,'Supply Planning Data'!$C:$C,DataViz!$B8,'Supply Planning Data'!$D:$D,DataViz!$A$1))</f>
        <v>934000</v>
      </c>
      <c r="P8" s="20">
        <f>IF($A$1="All",SUMIFS('Supply Planning Data'!Q:Q,'Supply Planning Data'!$C:$C,DataViz!$B8),SUMIFS('Supply Planning Data'!Q:Q,'Supply Planning Data'!$C:$C,DataViz!$B8,'Supply Planning Data'!$D:$D,DataViz!$A$1))</f>
        <v>0</v>
      </c>
      <c r="Q8" s="20">
        <f>IF($A$1="All",SUMIFS('Supply Planning Data'!R:R,'Supply Planning Data'!$C:$C,DataViz!$B8),SUMIFS('Supply Planning Data'!R:R,'Supply Planning Data'!$C:$C,DataViz!$B8,'Supply Planning Data'!$D:$D,DataViz!$A$1))</f>
        <v>250558.30999358569</v>
      </c>
      <c r="R8" s="20">
        <f>IF($A$1="All",SUMIFS('Supply Planning Data'!O:O,'Supply Planning Data'!$C:$C,DataViz!$B8),SUMIFS('Supply Planning Data'!O:O,'Supply Planning Data'!$C:$C,DataViz!$B8,'Supply Planning Data'!$D:$D,DataViz!$A$1))</f>
        <v>209950</v>
      </c>
      <c r="S8" s="20">
        <f>IF($A$1="All",SUMIFS('Supply Planning Data'!X:X,'Supply Planning Data'!$C:$C,DataViz!$B8),SUMIFS('Supply Planning Data'!X:X,'Supply Planning Data'!$C:$C,DataViz!$B8,'Supply Planning Data'!$D:$D,DataViz!$A$1))</f>
        <v>0</v>
      </c>
      <c r="T8" s="20">
        <f>IF($A$1="All",SUMIFS('Supply Planning Data'!U:U,'Supply Planning Data'!$C:$C,DataViz!$B8),SUMIFS('Supply Planning Data'!U:U,'Supply Planning Data'!$C:$C,DataViz!$B8,'Supply Planning Data'!$D:$D,DataViz!$A$1))</f>
        <v>0</v>
      </c>
      <c r="U8" s="20">
        <f t="shared" si="6"/>
        <v>1731606.8533956115</v>
      </c>
      <c r="Y8" s="20">
        <f>IF($A$1="All",SUMIFS('Supply Planning Data'!$T:$T,'Supply Planning Data'!$C:$C,DataViz!$B8),SUMIFS('Supply Planning Data'!$T:$T,'Supply Planning Data'!$C:$C,DataViz!$B8,'Supply Planning Data'!$D:$D,DataViz!$A$1))</f>
        <v>2900000</v>
      </c>
      <c r="Z8" s="20">
        <f>IF($A$1="All",SUMIFS('Supply Planning Data'!$X:$X,'Supply Planning Data'!$C:$C,DataViz!$B8),SUMIFS('Supply Planning Data'!$X:$X,'Supply Planning Data'!$C:$C,DataViz!$B8,'Supply Planning Data'!$D:$D,DataViz!$A$1))</f>
        <v>0</v>
      </c>
      <c r="AA8" s="20">
        <f>IF($A$1="All",SUMIFS('Supply Planning Data'!$U:$U,'Supply Planning Data'!$C:$C,DataViz!$B8),SUMIFS('Supply Planning Data'!$U:$U,'Supply Planning Data'!$C:$C,DataViz!$B8,'Supply Planning Data'!$D:$D,DataViz!$A$1))</f>
        <v>0</v>
      </c>
      <c r="AB8" s="20"/>
      <c r="AC8" s="20">
        <f>IF($A$1="All",SUMIFS('Supply Planning Data'!$W:$W,'Supply Planning Data'!$C:$C,DataViz!$B8),SUMIFS('Supply Planning Data'!$W:$W,'Supply Planning Data'!$C:$C,DataViz!$B8,'Supply Planning Data'!$D:$D,DataViz!$A$1))</f>
        <v>0</v>
      </c>
      <c r="AD8" s="20">
        <f>IF($A$1="All",SUMIFS('Supply Planning Data'!$Y:$Y,'Supply Planning Data'!$C:$C,DataViz!$B8),SUMIFS('Supply Planning Data'!$Y:$Y,'Supply Planning Data'!$C:$C,DataViz!$B8,'Supply Planning Data'!$D:$D,DataViz!$A$1))</f>
        <v>2900000</v>
      </c>
      <c r="AE8" s="29">
        <f t="shared" si="1"/>
        <v>581930.56195797282</v>
      </c>
      <c r="AF8" s="30">
        <f t="shared" si="2"/>
        <v>7.2150285558150479E-2</v>
      </c>
      <c r="AI8" s="20">
        <f>IF($A$1="All",SUMIFS('Supply Planning Data'!$AA:$AA,'Supply Planning Data'!$C:$C,DataViz!$B8),SUMIFS('Supply Planning Data'!$AA:$AA,'Supply Planning Data'!$C:$C,DataViz!$B8,'Supply Planning Data'!$D:$D,DataViz!$A$1))</f>
        <v>2900000</v>
      </c>
      <c r="AJ8" s="20">
        <f>IF($A$1="All",SUMIFS('Supply Planning Data'!$AE:$AE,'Supply Planning Data'!$C:$C,DataViz!$B8),SUMIFS('Supply Planning Data'!$AE:$AE,'Supply Planning Data'!$C:$C,DataViz!$B8,'Supply Planning Data'!$D:$D,DataViz!$A$1))</f>
        <v>0</v>
      </c>
      <c r="AK8" s="20">
        <f>IF($A$1="All",SUMIFS('Supply Planning Data'!$AB:$AB,'Supply Planning Data'!$C:$C,DataViz!$B8),SUMIFS('Supply Planning Data'!$AB:$AB,'Supply Planning Data'!$C:$C,DataViz!$B8,'Supply Planning Data'!$D:$D,DataViz!$A$1))</f>
        <v>0</v>
      </c>
      <c r="AL8" s="20"/>
      <c r="AM8" s="20">
        <f>IF($A$1="All",SUMIFS('Supply Planning Data'!$AD:$AD,'Supply Planning Data'!$C:$C,DataViz!$B8),SUMIFS('Supply Planning Data'!$AD:$AD,'Supply Planning Data'!$C:$C,DataViz!$B8,'Supply Planning Data'!$D:$D,DataViz!$A$1))</f>
        <v>0</v>
      </c>
      <c r="AN8" s="20">
        <f>IF($A$1="All",SUMIFS('Supply Planning Data'!$AF:$AF,'Supply Planning Data'!$C:$C,DataViz!$B8),SUMIFS('Supply Planning Data'!$AF:$AF,'Supply Planning Data'!$C:$C,DataViz!$B8,'Supply Planning Data'!$D:$D,DataViz!$A$1))</f>
        <v>2900000</v>
      </c>
      <c r="AO8" s="29">
        <f t="shared" si="3"/>
        <v>581930.56195797282</v>
      </c>
      <c r="AP8" s="30">
        <f t="shared" si="4"/>
        <v>7.2150285558150479E-2</v>
      </c>
    </row>
    <row r="9" spans="1:42" x14ac:dyDescent="0.35">
      <c r="A9" s="108">
        <v>6</v>
      </c>
      <c r="B9" s="109">
        <f t="shared" si="5"/>
        <v>44652</v>
      </c>
      <c r="C9" s="110">
        <f>Start!C$10</f>
        <v>24000000</v>
      </c>
      <c r="D9" s="110">
        <f>IF($A$1="J&amp;J",SUMIFS('Supply Planning Data'!G:G,'Supply Planning Data'!$C:$C,"&lt;="&amp;DataViz!$B9,'Supply Planning Data'!$D:$D,"J&amp;J"),IF($A$1="All",SUMIFS('Supply Planning Data'!H:H,'Supply Planning Data'!$C:$C,"&lt;="&amp;DataViz!$B9)+SUMIFS('Supply Planning Data'!G:G,'Supply Planning Data'!$C:$C,"&lt;="&amp;DataViz!$B9,'Supply Planning Data'!$D:$D,"J&amp;J"),SUMIFS('Supply Planning Data'!H:H,'Supply Planning Data'!$C:$C,"&lt;="&amp;DataViz!$B9,'Supply Planning Data'!$D:$D,DataViz!$A$1)))</f>
        <v>1905609.1888723623</v>
      </c>
      <c r="E9" s="111">
        <f t="shared" si="0"/>
        <v>7.9400382869681763E-2</v>
      </c>
      <c r="F9" s="20">
        <f>IF($A$1="All",SUMIFS('Supply Planning Data'!F:F,'Supply Planning Data'!$C:$C,DataViz!$B9),SUMIFS('Supply Planning Data'!F:F,'Supply Planning Data'!$C:$C,DataViz!$B9,'Supply Planning Data'!$D:$D,DataViz!$A$1))</f>
        <v>250558.30999358569</v>
      </c>
      <c r="G9" s="20">
        <f>IF($A$1="All",SUMIFS('Supply Planning Data'!G:G,'Supply Planning Data'!$C:$C,DataViz!$B9),SUMIFS('Supply Planning Data'!G:G,'Supply Planning Data'!$C:$C,DataViz!$B9,'Supply Planning Data'!$D:$D,DataViz!$A$1))</f>
        <v>442788.3059580595</v>
      </c>
      <c r="H9" s="20">
        <f>IF($A$1="All",SUMIFS('Supply Planning Data'!H:H,'Supply Planning Data'!$C:$C,DataViz!$B9),SUMIFS('Supply Planning Data'!H:H,'Supply Planning Data'!$C:$C,DataViz!$B9,'Supply Planning Data'!$D:$D,DataViz!$A$1))</f>
        <v>115520.8611049316</v>
      </c>
      <c r="I9" s="20">
        <f>IF($A$1="All",SUMIFS('Supply Planning Data'!I:I,'Supply Planning Data'!$C:$C,DataViz!$B9),SUMIFS('Supply Planning Data'!I:I,'Supply Planning Data'!$C:$C,DataViz!$B9,'Supply Planning Data'!$D:$D,DataViz!$A$1))</f>
        <v>558309.16706299118</v>
      </c>
      <c r="J9" s="20">
        <f>IF($A$1="All",SUMIFS('Supply Planning Data'!K:K,'Supply Planning Data'!$C:$C,DataViz!$B9),SUMIFS('Supply Planning Data'!K:K,'Supply Planning Data'!$C:$C,DataViz!$B9,'Supply Planning Data'!$D:$D,DataViz!$A$1))</f>
        <v>77333.255050192427</v>
      </c>
      <c r="K9" s="20">
        <f>IF($A$1="All",SUMIFS('Supply Planning Data'!J:J,'Supply Planning Data'!$C:$C,DataViz!$B9),SUMIFS('Supply Planning Data'!J:J,'Supply Planning Data'!$C:$C,DataViz!$B9,'Supply Planning Data'!$D:$D,DataViz!$A$1))</f>
        <v>2.1010206648395719</v>
      </c>
      <c r="L9" s="20">
        <f>IF($A$1="All",SUMIFS('Supply Planning Data'!L:L,'Supply Planning Data'!$C:$C,DataViz!$B9),SUMIFS('Supply Planning Data'!L:L,'Supply Planning Data'!$C:$C,DataViz!$B9,'Supply Planning Data'!$D:$D,DataViz!$A$1))</f>
        <v>635642.42211318354</v>
      </c>
      <c r="M9" s="20">
        <f>IF($A$1="All",SUMIFS('Supply Planning Data'!M:M,'Supply Planning Data'!$C:$C,DataViz!$B9),SUMIFS('Supply Planning Data'!M:M,'Supply Planning Data'!$C:$C,DataViz!$B9,'Supply Planning Data'!$D:$D,DataViz!$A$1))</f>
        <v>0</v>
      </c>
      <c r="N9" s="20">
        <f>IF($A$1="All",SUMIFS('Supply Planning Data'!N:N,'Supply Planning Data'!$C:$C,DataViz!$B9),SUMIFS('Supply Planning Data'!N:N,'Supply Planning Data'!$C:$C,DataViz!$B9,'Supply Planning Data'!$D:$D,DataViz!$A$1))</f>
        <v>0</v>
      </c>
      <c r="O9" s="20">
        <f>IF($A$1="All",SUMIFS('Supply Planning Data'!P:P,'Supply Planning Data'!$C:$C,DataViz!$B9),SUMIFS('Supply Planning Data'!P:P,'Supply Planning Data'!$C:$C,DataViz!$B9,'Supply Planning Data'!$D:$D,DataViz!$A$1))</f>
        <v>934000</v>
      </c>
      <c r="P9" s="20">
        <f>IF($A$1="All",SUMIFS('Supply Planning Data'!Q:Q,'Supply Planning Data'!$C:$C,DataViz!$B9),SUMIFS('Supply Planning Data'!Q:Q,'Supply Planning Data'!$C:$C,DataViz!$B9,'Supply Planning Data'!$D:$D,DataViz!$A$1))</f>
        <v>0</v>
      </c>
      <c r="Q9" s="20">
        <f>IF($A$1="All",SUMIFS('Supply Planning Data'!R:R,'Supply Planning Data'!$C:$C,DataViz!$B9),SUMIFS('Supply Planning Data'!R:R,'Supply Planning Data'!$C:$C,DataViz!$B9,'Supply Planning Data'!$D:$D,DataViz!$A$1))</f>
        <v>167506.15425818006</v>
      </c>
      <c r="R9" s="20">
        <f>IF($A$1="All",SUMIFS('Supply Planning Data'!O:O,'Supply Planning Data'!$C:$C,DataViz!$B9),SUMIFS('Supply Planning Data'!O:O,'Supply Planning Data'!$C:$C,DataViz!$B9,'Supply Planning Data'!$D:$D,DataViz!$A$1))</f>
        <v>0</v>
      </c>
      <c r="S9" s="20">
        <f>IF($A$1="All",SUMIFS('Supply Planning Data'!X:X,'Supply Planning Data'!$C:$C,DataViz!$B9),SUMIFS('Supply Planning Data'!X:X,'Supply Planning Data'!$C:$C,DataViz!$B9,'Supply Planning Data'!$D:$D,DataViz!$A$1))</f>
        <v>0</v>
      </c>
      <c r="T9" s="20">
        <f>IF($A$1="All",SUMIFS('Supply Planning Data'!U:U,'Supply Planning Data'!$C:$C,DataViz!$B9),SUMIFS('Supply Planning Data'!U:U,'Supply Planning Data'!$C:$C,DataViz!$B9,'Supply Planning Data'!$D:$D,DataViz!$A$1))</f>
        <v>0</v>
      </c>
      <c r="U9" s="20">
        <f t="shared" si="6"/>
        <v>1905609.1888723623</v>
      </c>
      <c r="Y9" s="20">
        <f>IF($A$1="All",SUMIFS('Supply Planning Data'!$T:$T,'Supply Planning Data'!$C:$C,DataViz!$B9),SUMIFS('Supply Planning Data'!$T:$T,'Supply Planning Data'!$C:$C,DataViz!$B9,'Supply Planning Data'!$D:$D,DataViz!$A$1))</f>
        <v>2900000</v>
      </c>
      <c r="Z9" s="20">
        <f>IF($A$1="All",SUMIFS('Supply Planning Data'!$X:$X,'Supply Planning Data'!$C:$C,DataViz!$B9),SUMIFS('Supply Planning Data'!$X:$X,'Supply Planning Data'!$C:$C,DataViz!$B9,'Supply Planning Data'!$D:$D,DataViz!$A$1))</f>
        <v>0</v>
      </c>
      <c r="AA9" s="20">
        <f>IF($A$1="All",SUMIFS('Supply Planning Data'!$U:$U,'Supply Planning Data'!$C:$C,DataViz!$B9),SUMIFS('Supply Planning Data'!$U:$U,'Supply Planning Data'!$C:$C,DataViz!$B9,'Supply Planning Data'!$D:$D,DataViz!$A$1))</f>
        <v>0</v>
      </c>
      <c r="AB9" s="20"/>
      <c r="AC9" s="20">
        <f>IF($A$1="All",SUMIFS('Supply Planning Data'!$W:$W,'Supply Planning Data'!$C:$C,DataViz!$B9),SUMIFS('Supply Planning Data'!$W:$W,'Supply Planning Data'!$C:$C,DataViz!$B9,'Supply Planning Data'!$D:$D,DataViz!$A$1))</f>
        <v>0</v>
      </c>
      <c r="AD9" s="20">
        <f>IF($A$1="All",SUMIFS('Supply Planning Data'!$Y:$Y,'Supply Planning Data'!$C:$C,DataViz!$B9),SUMIFS('Supply Planning Data'!$Y:$Y,'Supply Planning Data'!$C:$C,DataViz!$B9,'Supply Planning Data'!$D:$D,DataViz!$A$1))</f>
        <v>2900000</v>
      </c>
      <c r="AE9" s="29">
        <f t="shared" si="1"/>
        <v>635642.42211318354</v>
      </c>
      <c r="AF9" s="30">
        <f t="shared" si="2"/>
        <v>7.9400382869681763E-2</v>
      </c>
      <c r="AI9" s="20">
        <f>IF($A$1="All",SUMIFS('Supply Planning Data'!$AA:$AA,'Supply Planning Data'!$C:$C,DataViz!$B9),SUMIFS('Supply Planning Data'!$AA:$AA,'Supply Planning Data'!$C:$C,DataViz!$B9,'Supply Planning Data'!$D:$D,DataViz!$A$1))</f>
        <v>2900000</v>
      </c>
      <c r="AJ9" s="20">
        <f>IF($A$1="All",SUMIFS('Supply Planning Data'!$AE:$AE,'Supply Planning Data'!$C:$C,DataViz!$B9),SUMIFS('Supply Planning Data'!$AE:$AE,'Supply Planning Data'!$C:$C,DataViz!$B9,'Supply Planning Data'!$D:$D,DataViz!$A$1))</f>
        <v>0</v>
      </c>
      <c r="AK9" s="20">
        <f>IF($A$1="All",SUMIFS('Supply Planning Data'!$AB:$AB,'Supply Planning Data'!$C:$C,DataViz!$B9),SUMIFS('Supply Planning Data'!$AB:$AB,'Supply Planning Data'!$C:$C,DataViz!$B9,'Supply Planning Data'!$D:$D,DataViz!$A$1))</f>
        <v>0</v>
      </c>
      <c r="AL9" s="20"/>
      <c r="AM9" s="20">
        <f>IF($A$1="All",SUMIFS('Supply Planning Data'!$AD:$AD,'Supply Planning Data'!$C:$C,DataViz!$B9),SUMIFS('Supply Planning Data'!$AD:$AD,'Supply Planning Data'!$C:$C,DataViz!$B9,'Supply Planning Data'!$D:$D,DataViz!$A$1))</f>
        <v>0</v>
      </c>
      <c r="AN9" s="20">
        <f>IF($A$1="All",SUMIFS('Supply Planning Data'!$AF:$AF,'Supply Planning Data'!$C:$C,DataViz!$B9),SUMIFS('Supply Planning Data'!$AF:$AF,'Supply Planning Data'!$C:$C,DataViz!$B9,'Supply Planning Data'!$D:$D,DataViz!$A$1))</f>
        <v>2900000</v>
      </c>
      <c r="AO9" s="29">
        <f t="shared" si="3"/>
        <v>635642.42211318354</v>
      </c>
      <c r="AP9" s="30">
        <f t="shared" si="4"/>
        <v>7.9400382869681763E-2</v>
      </c>
    </row>
    <row r="10" spans="1:42" x14ac:dyDescent="0.35">
      <c r="A10" s="108">
        <v>7</v>
      </c>
      <c r="B10" s="109">
        <f t="shared" si="5"/>
        <v>44682</v>
      </c>
      <c r="C10" s="110">
        <f>Start!C$10</f>
        <v>24000000</v>
      </c>
      <c r="D10" s="110">
        <f>IF($A$1="J&amp;J",SUMIFS('Supply Planning Data'!G:G,'Supply Planning Data'!$C:$C,"&lt;="&amp;DataViz!$B10,'Supply Planning Data'!$D:$D,"J&amp;J"),IF($A$1="All",SUMIFS('Supply Planning Data'!H:H,'Supply Planning Data'!$C:$C,"&lt;="&amp;DataViz!$B10)+SUMIFS('Supply Planning Data'!G:G,'Supply Planning Data'!$C:$C,"&lt;="&amp;DataViz!$B10,'Supply Planning Data'!$D:$D,"J&amp;J"),SUMIFS('Supply Planning Data'!H:H,'Supply Planning Data'!$C:$C,"&lt;="&amp;DataViz!$B10,'Supply Planning Data'!$D:$D,DataViz!$A$1)))</f>
        <v>2089243.6361911893</v>
      </c>
      <c r="E10" s="111">
        <f t="shared" si="0"/>
        <v>8.7051818174632881E-2</v>
      </c>
      <c r="F10" s="20">
        <f>IF($A$1="All",SUMIFS('Supply Planning Data'!F:F,'Supply Planning Data'!$C:$C,DataViz!$B10),SUMIFS('Supply Planning Data'!F:F,'Supply Planning Data'!$C:$C,DataViz!$B10,'Supply Planning Data'!$D:$D,DataViz!$A$1))</f>
        <v>167506.15425818006</v>
      </c>
      <c r="G10" s="20">
        <f>IF($A$1="All",SUMIFS('Supply Planning Data'!G:G,'Supply Planning Data'!$C:$C,DataViz!$B10),SUMIFS('Supply Planning Data'!G:G,'Supply Planning Data'!$C:$C,DataViz!$B10,'Supply Planning Data'!$D:$D,DataViz!$A$1))</f>
        <v>487067.13655386545</v>
      </c>
      <c r="H10" s="20">
        <f>IF($A$1="All",SUMIFS('Supply Planning Data'!H:H,'Supply Planning Data'!$C:$C,DataViz!$B10),SUMIFS('Supply Planning Data'!H:H,'Supply Planning Data'!$C:$C,DataViz!$B10,'Supply Planning Data'!$D:$D,DataViz!$A$1))</f>
        <v>119304.8255098259</v>
      </c>
      <c r="I10" s="20">
        <f>IF($A$1="All",SUMIFS('Supply Planning Data'!I:I,'Supply Planning Data'!$C:$C,DataViz!$B10),SUMIFS('Supply Planning Data'!I:I,'Supply Planning Data'!$C:$C,DataViz!$B10,'Supply Planning Data'!$D:$D,DataViz!$A$1))</f>
        <v>606371.96206369146</v>
      </c>
      <c r="J10" s="20">
        <f>IF($A$1="All",SUMIFS('Supply Planning Data'!K:K,'Supply Planning Data'!$C:$C,DataViz!$B10),SUMIFS('Supply Planning Data'!K:K,'Supply Planning Data'!$C:$C,DataViz!$B10,'Supply Planning Data'!$D:$D,DataViz!$A$1))</f>
        <v>88205.404594095307</v>
      </c>
      <c r="K10" s="20">
        <f>IF($A$1="All",SUMIFS('Supply Planning Data'!J:J,'Supply Planning Data'!$C:$C,DataViz!$B10),SUMIFS('Supply Planning Data'!J:J,'Supply Planning Data'!$C:$C,DataViz!$B10,'Supply Planning Data'!$D:$D,DataViz!$A$1))</f>
        <v>2.2052723562215659</v>
      </c>
      <c r="L10" s="20">
        <f>IF($A$1="All",SUMIFS('Supply Planning Data'!L:L,'Supply Planning Data'!$C:$C,DataViz!$B10),SUMIFS('Supply Planning Data'!L:L,'Supply Planning Data'!$C:$C,DataViz!$B10,'Supply Planning Data'!$D:$D,DataViz!$A$1))</f>
        <v>694577.36665778677</v>
      </c>
      <c r="M10" s="20">
        <f>IF($A$1="All",SUMIFS('Supply Planning Data'!M:M,'Supply Planning Data'!$C:$C,DataViz!$B10),SUMIFS('Supply Planning Data'!M:M,'Supply Planning Data'!$C:$C,DataViz!$B10,'Supply Planning Data'!$D:$D,DataViz!$A$1))</f>
        <v>0</v>
      </c>
      <c r="N10" s="20">
        <f>IF($A$1="All",SUMIFS('Supply Planning Data'!N:N,'Supply Planning Data'!$C:$C,DataViz!$B10),SUMIFS('Supply Planning Data'!N:N,'Supply Planning Data'!$C:$C,DataViz!$B10,'Supply Planning Data'!$D:$D,DataViz!$A$1))</f>
        <v>0</v>
      </c>
      <c r="O10" s="20">
        <f>IF($A$1="All",SUMIFS('Supply Planning Data'!P:P,'Supply Planning Data'!$C:$C,DataViz!$B10),SUMIFS('Supply Planning Data'!P:P,'Supply Planning Data'!$C:$C,DataViz!$B10,'Supply Planning Data'!$D:$D,DataViz!$A$1))</f>
        <v>934000</v>
      </c>
      <c r="P10" s="20">
        <f>IF($A$1="All",SUMIFS('Supply Planning Data'!Q:Q,'Supply Planning Data'!$C:$C,DataViz!$B10),SUMIFS('Supply Planning Data'!Q:Q,'Supply Planning Data'!$C:$C,DataViz!$B10,'Supply Planning Data'!$D:$D,DataViz!$A$1))</f>
        <v>0</v>
      </c>
      <c r="Q10" s="20">
        <f>IF($A$1="All",SUMIFS('Supply Planning Data'!R:R,'Supply Planning Data'!$C:$C,DataViz!$B10),SUMIFS('Supply Planning Data'!R:R,'Supply Planning Data'!$C:$C,DataViz!$B10,'Supply Planning Data'!$D:$D,DataViz!$A$1))</f>
        <v>76705.396476973474</v>
      </c>
      <c r="R10" s="20">
        <f>IF($A$1="All",SUMIFS('Supply Planning Data'!O:O,'Supply Planning Data'!$C:$C,DataViz!$B10),SUMIFS('Supply Planning Data'!O:O,'Supply Planning Data'!$C:$C,DataViz!$B10,'Supply Planning Data'!$D:$D,DataViz!$A$1))</f>
        <v>0</v>
      </c>
      <c r="S10" s="20">
        <f>IF($A$1="All",SUMIFS('Supply Planning Data'!X:X,'Supply Planning Data'!$C:$C,DataViz!$B10),SUMIFS('Supply Planning Data'!X:X,'Supply Planning Data'!$C:$C,DataViz!$B10,'Supply Planning Data'!$D:$D,DataViz!$A$1))</f>
        <v>0</v>
      </c>
      <c r="T10" s="20">
        <f>IF($A$1="All",SUMIFS('Supply Planning Data'!U:U,'Supply Planning Data'!$C:$C,DataViz!$B10),SUMIFS('Supply Planning Data'!U:U,'Supply Planning Data'!$C:$C,DataViz!$B10,'Supply Planning Data'!$D:$D,DataViz!$A$1))</f>
        <v>0</v>
      </c>
      <c r="U10" s="20">
        <f t="shared" si="6"/>
        <v>2089243.6361911893</v>
      </c>
      <c r="Y10" s="20">
        <f>IF($A$1="All",SUMIFS('Supply Planning Data'!$T:$T,'Supply Planning Data'!$C:$C,DataViz!$B10),SUMIFS('Supply Planning Data'!$T:$T,'Supply Planning Data'!$C:$C,DataViz!$B10,'Supply Planning Data'!$D:$D,DataViz!$A$1))</f>
        <v>2900000</v>
      </c>
      <c r="Z10" s="20">
        <f>IF($A$1="All",SUMIFS('Supply Planning Data'!$X:$X,'Supply Planning Data'!$C:$C,DataViz!$B10),SUMIFS('Supply Planning Data'!$X:$X,'Supply Planning Data'!$C:$C,DataViz!$B10,'Supply Planning Data'!$D:$D,DataViz!$A$1))</f>
        <v>0</v>
      </c>
      <c r="AA10" s="20">
        <f>IF($A$1="All",SUMIFS('Supply Planning Data'!$U:$U,'Supply Planning Data'!$C:$C,DataViz!$B10),SUMIFS('Supply Planning Data'!$U:$U,'Supply Planning Data'!$C:$C,DataViz!$B10,'Supply Planning Data'!$D:$D,DataViz!$A$1))</f>
        <v>0</v>
      </c>
      <c r="AB10" s="20"/>
      <c r="AC10" s="20">
        <f>IF($A$1="All",SUMIFS('Supply Planning Data'!$W:$W,'Supply Planning Data'!$C:$C,DataViz!$B10),SUMIFS('Supply Planning Data'!$W:$W,'Supply Planning Data'!$C:$C,DataViz!$B10,'Supply Planning Data'!$D:$D,DataViz!$A$1))</f>
        <v>0</v>
      </c>
      <c r="AD10" s="20">
        <f>IF($A$1="All",SUMIFS('Supply Planning Data'!$Y:$Y,'Supply Planning Data'!$C:$C,DataViz!$B10),SUMIFS('Supply Planning Data'!$Y:$Y,'Supply Planning Data'!$C:$C,DataViz!$B10,'Supply Planning Data'!$D:$D,DataViz!$A$1))</f>
        <v>2900000</v>
      </c>
      <c r="AE10" s="29">
        <f t="shared" si="1"/>
        <v>694577.36665778677</v>
      </c>
      <c r="AF10" s="30">
        <f t="shared" si="2"/>
        <v>8.7051818174632881E-2</v>
      </c>
      <c r="AI10" s="20">
        <f>IF($A$1="All",SUMIFS('Supply Planning Data'!$AA:$AA,'Supply Planning Data'!$C:$C,DataViz!$B10),SUMIFS('Supply Planning Data'!$AA:$AA,'Supply Planning Data'!$C:$C,DataViz!$B10,'Supply Planning Data'!$D:$D,DataViz!$A$1))</f>
        <v>2900000</v>
      </c>
      <c r="AJ10" s="20">
        <f>IF($A$1="All",SUMIFS('Supply Planning Data'!$AE:$AE,'Supply Planning Data'!$C:$C,DataViz!$B10),SUMIFS('Supply Planning Data'!$AE:$AE,'Supply Planning Data'!$C:$C,DataViz!$B10,'Supply Planning Data'!$D:$D,DataViz!$A$1))</f>
        <v>0</v>
      </c>
      <c r="AK10" s="20">
        <f>IF($A$1="All",SUMIFS('Supply Planning Data'!$AB:$AB,'Supply Planning Data'!$C:$C,DataViz!$B10),SUMIFS('Supply Planning Data'!$AB:$AB,'Supply Planning Data'!$C:$C,DataViz!$B10,'Supply Planning Data'!$D:$D,DataViz!$A$1))</f>
        <v>0</v>
      </c>
      <c r="AL10" s="20"/>
      <c r="AM10" s="20">
        <f>IF($A$1="All",SUMIFS('Supply Planning Data'!$AD:$AD,'Supply Planning Data'!$C:$C,DataViz!$B10),SUMIFS('Supply Planning Data'!$AD:$AD,'Supply Planning Data'!$C:$C,DataViz!$B10,'Supply Planning Data'!$D:$D,DataViz!$A$1))</f>
        <v>0</v>
      </c>
      <c r="AN10" s="20">
        <f>IF($A$1="All",SUMIFS('Supply Planning Data'!$AF:$AF,'Supply Planning Data'!$C:$C,DataViz!$B10),SUMIFS('Supply Planning Data'!$AF:$AF,'Supply Planning Data'!$C:$C,DataViz!$B10,'Supply Planning Data'!$D:$D,DataViz!$A$1))</f>
        <v>2900000</v>
      </c>
      <c r="AO10" s="29">
        <f t="shared" si="3"/>
        <v>694577.36665778677</v>
      </c>
      <c r="AP10" s="30">
        <f t="shared" si="4"/>
        <v>8.7051818174632881E-2</v>
      </c>
    </row>
    <row r="11" spans="1:42" x14ac:dyDescent="0.35">
      <c r="A11" s="108">
        <v>8</v>
      </c>
      <c r="B11" s="109">
        <f t="shared" si="5"/>
        <v>44713</v>
      </c>
      <c r="C11" s="110">
        <f>Start!C$10</f>
        <v>24000000</v>
      </c>
      <c r="D11" s="110">
        <f>IF($A$1="J&amp;J",SUMIFS('Supply Planning Data'!G:G,'Supply Planning Data'!$C:$C,"&lt;="&amp;DataViz!$B11,'Supply Planning Data'!$D:$D,"J&amp;J"),IF($A$1="All",SUMIFS('Supply Planning Data'!H:H,'Supply Planning Data'!$C:$C,"&lt;="&amp;DataViz!$B11)+SUMIFS('Supply Planning Data'!G:G,'Supply Planning Data'!$C:$C,"&lt;="&amp;DataViz!$B11,'Supply Planning Data'!$D:$D,"J&amp;J"),SUMIFS('Supply Planning Data'!H:H,'Supply Planning Data'!$C:$C,"&lt;="&amp;DataViz!$B11,'Supply Planning Data'!$D:$D,DataViz!$A$1)))</f>
        <v>2283095.0100958105</v>
      </c>
      <c r="E11" s="111">
        <f t="shared" si="0"/>
        <v>9.5128958753992104E-2</v>
      </c>
      <c r="F11" s="20">
        <f>IF($A$1="All",SUMIFS('Supply Planning Data'!F:F,'Supply Planning Data'!$C:$C,DataViz!$B11),SUMIFS('Supply Planning Data'!F:F,'Supply Planning Data'!$C:$C,DataViz!$B11,'Supply Planning Data'!$D:$D,DataViz!$A$1))</f>
        <v>76705.396476973474</v>
      </c>
      <c r="G11" s="20">
        <f>IF($A$1="All",SUMIFS('Supply Planning Data'!G:G,'Supply Planning Data'!$C:$C,DataViz!$B11),SUMIFS('Supply Planning Data'!G:G,'Supply Planning Data'!$C:$C,DataViz!$B11,'Supply Planning Data'!$D:$D,DataViz!$A$1))</f>
        <v>535773.85020925209</v>
      </c>
      <c r="H11" s="20">
        <f>IF($A$1="All",SUMIFS('Supply Planning Data'!H:H,'Supply Planning Data'!$C:$C,DataViz!$B11),SUMIFS('Supply Planning Data'!H:H,'Supply Planning Data'!$C:$C,DataViz!$B11,'Supply Planning Data'!$D:$D,DataViz!$A$1))</f>
        <v>123088.7899147201</v>
      </c>
      <c r="I11" s="20">
        <f>IF($A$1="All",SUMIFS('Supply Planning Data'!I:I,'Supply Planning Data'!$C:$C,DataViz!$B11),SUMIFS('Supply Planning Data'!I:I,'Supply Planning Data'!$C:$C,DataViz!$B11,'Supply Planning Data'!$D:$D,DataViz!$A$1))</f>
        <v>658862.6401239722</v>
      </c>
      <c r="J11" s="20">
        <f>IF($A$1="All",SUMIFS('Supply Planning Data'!K:K,'Supply Planning Data'!$C:$C,DataViz!$B11),SUMIFS('Supply Planning Data'!K:K,'Supply Planning Data'!$C:$C,DataViz!$B11,'Supply Planning Data'!$D:$D,DataViz!$A$1))</f>
        <v>0</v>
      </c>
      <c r="K11" s="20">
        <f>IF($A$1="All",SUMIFS('Supply Planning Data'!J:J,'Supply Planning Data'!$C:$C,DataViz!$B11),SUMIFS('Supply Planning Data'!J:J,'Supply Planning Data'!$C:$C,DataViz!$B11,'Supply Planning Data'!$D:$D,DataViz!$A$1))</f>
        <v>0</v>
      </c>
      <c r="L11" s="20">
        <f>IF($A$1="All",SUMIFS('Supply Planning Data'!L:L,'Supply Planning Data'!$C:$C,DataViz!$B11),SUMIFS('Supply Planning Data'!L:L,'Supply Planning Data'!$C:$C,DataViz!$B11,'Supply Planning Data'!$D:$D,DataViz!$A$1))</f>
        <v>658862.6401239722</v>
      </c>
      <c r="M11" s="20">
        <f>IF($A$1="All",SUMIFS('Supply Planning Data'!M:M,'Supply Planning Data'!$C:$C,DataViz!$B11),SUMIFS('Supply Planning Data'!M:M,'Supply Planning Data'!$C:$C,DataViz!$B11,'Supply Planning Data'!$D:$D,DataViz!$A$1))</f>
        <v>0</v>
      </c>
      <c r="N11" s="20">
        <f>IF($A$1="All",SUMIFS('Supply Planning Data'!N:N,'Supply Planning Data'!$C:$C,DataViz!$B11),SUMIFS('Supply Planning Data'!N:N,'Supply Planning Data'!$C:$C,DataViz!$B11,'Supply Planning Data'!$D:$D,DataViz!$A$1))</f>
        <v>0</v>
      </c>
      <c r="O11" s="20">
        <f>IF($A$1="All",SUMIFS('Supply Planning Data'!P:P,'Supply Planning Data'!$C:$C,DataViz!$B11),SUMIFS('Supply Planning Data'!P:P,'Supply Planning Data'!$C:$C,DataViz!$B11,'Supply Planning Data'!$D:$D,DataViz!$A$1))</f>
        <v>934000</v>
      </c>
      <c r="P11" s="20">
        <f>IF($A$1="All",SUMIFS('Supply Planning Data'!Q:Q,'Supply Planning Data'!$C:$C,DataViz!$B11),SUMIFS('Supply Planning Data'!Q:Q,'Supply Planning Data'!$C:$C,DataViz!$B11,'Supply Planning Data'!$D:$D,DataViz!$A$1))</f>
        <v>0</v>
      </c>
      <c r="Q11" s="20">
        <f>IF($A$1="All",SUMIFS('Supply Planning Data'!R:R,'Supply Planning Data'!$C:$C,DataViz!$B11),SUMIFS('Supply Planning Data'!R:R,'Supply Planning Data'!$C:$C,DataViz!$B11,'Supply Planning Data'!$D:$D,DataViz!$A$1))</f>
        <v>0</v>
      </c>
      <c r="R11" s="20">
        <f>IF($A$1="All",SUMIFS('Supply Planning Data'!O:O,'Supply Planning Data'!$C:$C,DataViz!$B11),SUMIFS('Supply Planning Data'!O:O,'Supply Planning Data'!$C:$C,DataViz!$B11,'Supply Planning Data'!$D:$D,DataViz!$A$1))</f>
        <v>200000</v>
      </c>
      <c r="S11" s="20">
        <f>IF($A$1="All",SUMIFS('Supply Planning Data'!X:X,'Supply Planning Data'!$C:$C,DataViz!$B11),SUMIFS('Supply Planning Data'!X:X,'Supply Planning Data'!$C:$C,DataViz!$B11,'Supply Planning Data'!$D:$D,DataViz!$A$1))</f>
        <v>0</v>
      </c>
      <c r="T11" s="20">
        <f>IF($A$1="All",SUMIFS('Supply Planning Data'!U:U,'Supply Planning Data'!$C:$C,DataViz!$B11),SUMIFS('Supply Planning Data'!U:U,'Supply Planning Data'!$C:$C,DataViz!$B11,'Supply Planning Data'!$D:$D,DataViz!$A$1))</f>
        <v>0</v>
      </c>
      <c r="U11" s="20">
        <f t="shared" si="6"/>
        <v>2283095.0100958105</v>
      </c>
      <c r="Y11" s="20">
        <f>IF($A$1="All",SUMIFS('Supply Planning Data'!$T:$T,'Supply Planning Data'!$C:$C,DataViz!$B11),SUMIFS('Supply Planning Data'!$T:$T,'Supply Planning Data'!$C:$C,DataViz!$B11,'Supply Planning Data'!$D:$D,DataViz!$A$1))</f>
        <v>2900000</v>
      </c>
      <c r="Z11" s="20">
        <f>IF($A$1="All",SUMIFS('Supply Planning Data'!$X:$X,'Supply Planning Data'!$C:$C,DataViz!$B11),SUMIFS('Supply Planning Data'!$X:$X,'Supply Planning Data'!$C:$C,DataViz!$B11,'Supply Planning Data'!$D:$D,DataViz!$A$1))</f>
        <v>0</v>
      </c>
      <c r="AA11" s="20">
        <f>IF($A$1="All",SUMIFS('Supply Planning Data'!$U:$U,'Supply Planning Data'!$C:$C,DataViz!$B11),SUMIFS('Supply Planning Data'!$U:$U,'Supply Planning Data'!$C:$C,DataViz!$B11,'Supply Planning Data'!$D:$D,DataViz!$A$1))</f>
        <v>0</v>
      </c>
      <c r="AB11" s="20"/>
      <c r="AC11" s="20">
        <f>IF($A$1="All",SUMIFS('Supply Planning Data'!$W:$W,'Supply Planning Data'!$C:$C,DataViz!$B11),SUMIFS('Supply Planning Data'!$W:$W,'Supply Planning Data'!$C:$C,DataViz!$B11,'Supply Planning Data'!$D:$D,DataViz!$A$1))</f>
        <v>0</v>
      </c>
      <c r="AD11" s="20">
        <f>IF($A$1="All",SUMIFS('Supply Planning Data'!$Y:$Y,'Supply Planning Data'!$C:$C,DataViz!$B11),SUMIFS('Supply Planning Data'!$Y:$Y,'Supply Planning Data'!$C:$C,DataViz!$B11,'Supply Planning Data'!$D:$D,DataViz!$A$1))</f>
        <v>2900000</v>
      </c>
      <c r="AE11" s="29">
        <f t="shared" si="1"/>
        <v>658862.6401239722</v>
      </c>
      <c r="AF11" s="30">
        <f t="shared" si="2"/>
        <v>9.5128958753992104E-2</v>
      </c>
      <c r="AI11" s="20">
        <f>IF($A$1="All",SUMIFS('Supply Planning Data'!$AA:$AA,'Supply Planning Data'!$C:$C,DataViz!$B11),SUMIFS('Supply Planning Data'!$AA:$AA,'Supply Planning Data'!$C:$C,DataViz!$B11,'Supply Planning Data'!$D:$D,DataViz!$A$1))</f>
        <v>2900000</v>
      </c>
      <c r="AJ11" s="20">
        <f>IF($A$1="All",SUMIFS('Supply Planning Data'!$AE:$AE,'Supply Planning Data'!$C:$C,DataViz!$B11),SUMIFS('Supply Planning Data'!$AE:$AE,'Supply Planning Data'!$C:$C,DataViz!$B11,'Supply Planning Data'!$D:$D,DataViz!$A$1))</f>
        <v>0</v>
      </c>
      <c r="AK11" s="20">
        <f>IF($A$1="All",SUMIFS('Supply Planning Data'!$AB:$AB,'Supply Planning Data'!$C:$C,DataViz!$B11),SUMIFS('Supply Planning Data'!$AB:$AB,'Supply Planning Data'!$C:$C,DataViz!$B11,'Supply Planning Data'!$D:$D,DataViz!$A$1))</f>
        <v>0</v>
      </c>
      <c r="AL11" s="20"/>
      <c r="AM11" s="20">
        <f>IF($A$1="All",SUMIFS('Supply Planning Data'!$AD:$AD,'Supply Planning Data'!$C:$C,DataViz!$B11),SUMIFS('Supply Planning Data'!$AD:$AD,'Supply Planning Data'!$C:$C,DataViz!$B11,'Supply Planning Data'!$D:$D,DataViz!$A$1))</f>
        <v>0</v>
      </c>
      <c r="AN11" s="20">
        <f>IF($A$1="All",SUMIFS('Supply Planning Data'!$AF:$AF,'Supply Planning Data'!$C:$C,DataViz!$B11),SUMIFS('Supply Planning Data'!$AF:$AF,'Supply Planning Data'!$C:$C,DataViz!$B11,'Supply Planning Data'!$D:$D,DataViz!$A$1))</f>
        <v>2900000</v>
      </c>
      <c r="AO11" s="29">
        <f t="shared" si="3"/>
        <v>658862.6401239722</v>
      </c>
      <c r="AP11" s="30">
        <f t="shared" si="4"/>
        <v>9.5128958753992104E-2</v>
      </c>
    </row>
    <row r="12" spans="1:42" x14ac:dyDescent="0.35">
      <c r="A12" s="108">
        <v>9</v>
      </c>
      <c r="B12" s="109">
        <f t="shared" si="5"/>
        <v>44743</v>
      </c>
      <c r="C12" s="110">
        <f>Start!C$10</f>
        <v>24000000</v>
      </c>
      <c r="D12" s="110">
        <f>IF($A$1="J&amp;J",SUMIFS('Supply Planning Data'!G:G,'Supply Planning Data'!$C:$C,"&lt;="&amp;DataViz!$B12,'Supply Planning Data'!$D:$D,"J&amp;J"),IF($A$1="All",SUMIFS('Supply Planning Data'!H:H,'Supply Planning Data'!$C:$C,"&lt;="&amp;DataViz!$B12)+SUMIFS('Supply Planning Data'!G:G,'Supply Planning Data'!$C:$C,"&lt;="&amp;DataViz!$B12,'Supply Planning Data'!$D:$D,"J&amp;J"),SUMIFS('Supply Planning Data'!H:H,'Supply Planning Data'!$C:$C,"&lt;="&amp;DataViz!$B12,'Supply Planning Data'!$D:$D,DataViz!$A$1)))</f>
        <v>2487806.6068043159</v>
      </c>
      <c r="E12" s="111">
        <f t="shared" si="0"/>
        <v>0.1036586086168465</v>
      </c>
      <c r="F12" s="20">
        <f>IF($A$1="All",SUMIFS('Supply Planning Data'!F:F,'Supply Planning Data'!$C:$C,DataViz!$B12),SUMIFS('Supply Planning Data'!F:F,'Supply Planning Data'!$C:$C,DataViz!$B12,'Supply Planning Data'!$D:$D,DataViz!$A$1))</f>
        <v>0</v>
      </c>
      <c r="G12" s="20">
        <f>IF($A$1="All",SUMIFS('Supply Planning Data'!G:G,'Supply Planning Data'!$C:$C,DataViz!$B12),SUMIFS('Supply Planning Data'!G:G,'Supply Planning Data'!$C:$C,DataViz!$B12,'Supply Planning Data'!$D:$D,DataViz!$A$1))</f>
        <v>589351.23523017752</v>
      </c>
      <c r="H12" s="20">
        <f>IF($A$1="All",SUMIFS('Supply Planning Data'!H:H,'Supply Planning Data'!$C:$C,DataViz!$B12),SUMIFS('Supply Planning Data'!H:H,'Supply Planning Data'!$C:$C,DataViz!$B12,'Supply Planning Data'!$D:$D,DataViz!$A$1))</f>
        <v>126872.75431961438</v>
      </c>
      <c r="I12" s="20">
        <f>IF($A$1="All",SUMIFS('Supply Planning Data'!I:I,'Supply Planning Data'!$C:$C,DataViz!$B12),SUMIFS('Supply Planning Data'!I:I,'Supply Planning Data'!$C:$C,DataViz!$B12,'Supply Planning Data'!$D:$D,DataViz!$A$1))</f>
        <v>716223.98954979179</v>
      </c>
      <c r="J12" s="20">
        <f>IF($A$1="All",SUMIFS('Supply Planning Data'!K:K,'Supply Planning Data'!$C:$C,DataViz!$B12),SUMIFS('Supply Planning Data'!K:K,'Supply Planning Data'!$C:$C,DataViz!$B12,'Supply Planning Data'!$D:$D,DataViz!$A$1))</f>
        <v>0</v>
      </c>
      <c r="K12" s="20">
        <f>IF($A$1="All",SUMIFS('Supply Planning Data'!J:J,'Supply Planning Data'!$C:$C,DataViz!$B12),SUMIFS('Supply Planning Data'!J:J,'Supply Planning Data'!$C:$C,DataViz!$B12,'Supply Planning Data'!$D:$D,DataViz!$A$1))</f>
        <v>0</v>
      </c>
      <c r="L12" s="20">
        <f>IF($A$1="All",SUMIFS('Supply Planning Data'!L:L,'Supply Planning Data'!$C:$C,DataViz!$B12),SUMIFS('Supply Planning Data'!L:L,'Supply Planning Data'!$C:$C,DataViz!$B12,'Supply Planning Data'!$D:$D,DataViz!$A$1))</f>
        <v>716223.98954979179</v>
      </c>
      <c r="M12" s="20">
        <f>IF($A$1="All",SUMIFS('Supply Planning Data'!M:M,'Supply Planning Data'!$C:$C,DataViz!$B12),SUMIFS('Supply Planning Data'!M:M,'Supply Planning Data'!$C:$C,DataViz!$B12,'Supply Planning Data'!$D:$D,DataViz!$A$1))</f>
        <v>0</v>
      </c>
      <c r="N12" s="20">
        <f>IF($A$1="All",SUMIFS('Supply Planning Data'!N:N,'Supply Planning Data'!$C:$C,DataViz!$B12),SUMIFS('Supply Planning Data'!N:N,'Supply Planning Data'!$C:$C,DataViz!$B12,'Supply Planning Data'!$D:$D,DataViz!$A$1))</f>
        <v>0</v>
      </c>
      <c r="O12" s="20">
        <f>IF($A$1="All",SUMIFS('Supply Planning Data'!P:P,'Supply Planning Data'!$C:$C,DataViz!$B12),SUMIFS('Supply Planning Data'!P:P,'Supply Planning Data'!$C:$C,DataViz!$B12,'Supply Planning Data'!$D:$D,DataViz!$A$1))</f>
        <v>934000</v>
      </c>
      <c r="P12" s="20">
        <f>IF($A$1="All",SUMIFS('Supply Planning Data'!Q:Q,'Supply Planning Data'!$C:$C,DataViz!$B12),SUMIFS('Supply Planning Data'!Q:Q,'Supply Planning Data'!$C:$C,DataViz!$B12,'Supply Planning Data'!$D:$D,DataViz!$A$1))</f>
        <v>0</v>
      </c>
      <c r="Q12" s="20">
        <f>IF($A$1="All",SUMIFS('Supply Planning Data'!R:R,'Supply Planning Data'!$C:$C,DataViz!$B12),SUMIFS('Supply Planning Data'!R:R,'Supply Planning Data'!$C:$C,DataViz!$B12,'Supply Planning Data'!$D:$D,DataViz!$A$1))</f>
        <v>0</v>
      </c>
      <c r="R12" s="20">
        <f>IF($A$1="All",SUMIFS('Supply Planning Data'!O:O,'Supply Planning Data'!$C:$C,DataViz!$B12),SUMIFS('Supply Planning Data'!O:O,'Supply Planning Data'!$C:$C,DataViz!$B12,'Supply Planning Data'!$D:$D,DataViz!$A$1))</f>
        <v>0</v>
      </c>
      <c r="S12" s="20">
        <f>IF($A$1="All",SUMIFS('Supply Planning Data'!X:X,'Supply Planning Data'!$C:$C,DataViz!$B12),SUMIFS('Supply Planning Data'!X:X,'Supply Planning Data'!$C:$C,DataViz!$B12,'Supply Planning Data'!$D:$D,DataViz!$A$1))</f>
        <v>0</v>
      </c>
      <c r="T12" s="20">
        <f>IF($A$1="All",SUMIFS('Supply Planning Data'!U:U,'Supply Planning Data'!$C:$C,DataViz!$B12),SUMIFS('Supply Planning Data'!U:U,'Supply Planning Data'!$C:$C,DataViz!$B12,'Supply Planning Data'!$D:$D,DataViz!$A$1))</f>
        <v>0</v>
      </c>
      <c r="U12" s="20">
        <f t="shared" si="6"/>
        <v>2487806.6068043159</v>
      </c>
      <c r="Y12" s="20">
        <f>IF($A$1="All",SUMIFS('Supply Planning Data'!$T:$T,'Supply Planning Data'!$C:$C,DataViz!$B12),SUMIFS('Supply Planning Data'!$T:$T,'Supply Planning Data'!$C:$C,DataViz!$B12,'Supply Planning Data'!$D:$D,DataViz!$A$1))</f>
        <v>2900000</v>
      </c>
      <c r="Z12" s="20">
        <f>IF($A$1="All",SUMIFS('Supply Planning Data'!$X:$X,'Supply Planning Data'!$C:$C,DataViz!$B12),SUMIFS('Supply Planning Data'!$X:$X,'Supply Planning Data'!$C:$C,DataViz!$B12,'Supply Planning Data'!$D:$D,DataViz!$A$1))</f>
        <v>0</v>
      </c>
      <c r="AA12" s="20">
        <f>IF($A$1="All",SUMIFS('Supply Planning Data'!$U:$U,'Supply Planning Data'!$C:$C,DataViz!$B12),SUMIFS('Supply Planning Data'!$U:$U,'Supply Planning Data'!$C:$C,DataViz!$B12,'Supply Planning Data'!$D:$D,DataViz!$A$1))</f>
        <v>0</v>
      </c>
      <c r="AB12" s="20"/>
      <c r="AC12" s="20">
        <f>IF($A$1="All",SUMIFS('Supply Planning Data'!$W:$W,'Supply Planning Data'!$C:$C,DataViz!$B12),SUMIFS('Supply Planning Data'!$W:$W,'Supply Planning Data'!$C:$C,DataViz!$B12,'Supply Planning Data'!$D:$D,DataViz!$A$1))</f>
        <v>0</v>
      </c>
      <c r="AD12" s="20">
        <f>IF($A$1="All",SUMIFS('Supply Planning Data'!$Y:$Y,'Supply Planning Data'!$C:$C,DataViz!$B12),SUMIFS('Supply Planning Data'!$Y:$Y,'Supply Planning Data'!$C:$C,DataViz!$B12,'Supply Planning Data'!$D:$D,DataViz!$A$1))</f>
        <v>2900000</v>
      </c>
      <c r="AE12" s="29">
        <f t="shared" si="1"/>
        <v>716223.98954979179</v>
      </c>
      <c r="AF12" s="30">
        <f t="shared" si="2"/>
        <v>0.1036586086168465</v>
      </c>
      <c r="AI12" s="20">
        <f>IF($A$1="All",SUMIFS('Supply Planning Data'!$AA:$AA,'Supply Planning Data'!$C:$C,DataViz!$B12),SUMIFS('Supply Planning Data'!$AA:$AA,'Supply Planning Data'!$C:$C,DataViz!$B12,'Supply Planning Data'!$D:$D,DataViz!$A$1))</f>
        <v>2900000</v>
      </c>
      <c r="AJ12" s="20">
        <f>IF($A$1="All",SUMIFS('Supply Planning Data'!$AE:$AE,'Supply Planning Data'!$C:$C,DataViz!$B12),SUMIFS('Supply Planning Data'!$AE:$AE,'Supply Planning Data'!$C:$C,DataViz!$B12,'Supply Planning Data'!$D:$D,DataViz!$A$1))</f>
        <v>0</v>
      </c>
      <c r="AK12" s="20">
        <f>IF($A$1="All",SUMIFS('Supply Planning Data'!$AB:$AB,'Supply Planning Data'!$C:$C,DataViz!$B12),SUMIFS('Supply Planning Data'!$AB:$AB,'Supply Planning Data'!$C:$C,DataViz!$B12,'Supply Planning Data'!$D:$D,DataViz!$A$1))</f>
        <v>0</v>
      </c>
      <c r="AL12" s="20"/>
      <c r="AM12" s="20">
        <f>IF($A$1="All",SUMIFS('Supply Planning Data'!$AD:$AD,'Supply Planning Data'!$C:$C,DataViz!$B12),SUMIFS('Supply Planning Data'!$AD:$AD,'Supply Planning Data'!$C:$C,DataViz!$B12,'Supply Planning Data'!$D:$D,DataViz!$A$1))</f>
        <v>0</v>
      </c>
      <c r="AN12" s="20">
        <f>IF($A$1="All",SUMIFS('Supply Planning Data'!$AF:$AF,'Supply Planning Data'!$C:$C,DataViz!$B12),SUMIFS('Supply Planning Data'!$AF:$AF,'Supply Planning Data'!$C:$C,DataViz!$B12,'Supply Planning Data'!$D:$D,DataViz!$A$1))</f>
        <v>2900000</v>
      </c>
      <c r="AO12" s="29">
        <f t="shared" si="3"/>
        <v>716223.98954979179</v>
      </c>
      <c r="AP12" s="30">
        <f t="shared" si="4"/>
        <v>0.1036586086168465</v>
      </c>
    </row>
    <row r="13" spans="1:42" x14ac:dyDescent="0.35">
      <c r="A13" s="108">
        <v>10</v>
      </c>
      <c r="B13" s="109">
        <f t="shared" si="5"/>
        <v>44774</v>
      </c>
      <c r="C13" s="110">
        <f>Start!C$10</f>
        <v>24000000</v>
      </c>
      <c r="D13" s="110">
        <f>IF($A$1="J&amp;J",SUMIFS('Supply Planning Data'!G:G,'Supply Planning Data'!$C:$C,"&lt;="&amp;DataViz!$B13,'Supply Planning Data'!$D:$D,"J&amp;J"),IF($A$1="All",SUMIFS('Supply Planning Data'!H:H,'Supply Planning Data'!$C:$C,"&lt;="&amp;DataViz!$B13)+SUMIFS('Supply Planning Data'!G:G,'Supply Planning Data'!$C:$C,"&lt;="&amp;DataViz!$B13,'Supply Planning Data'!$D:$D,"J&amp;J"),SUMIFS('Supply Planning Data'!H:H,'Supply Planning Data'!$C:$C,"&lt;="&amp;DataViz!$B13,'Supply Planning Data'!$D:$D,DataViz!$A$1)))</f>
        <v>2704086.0521566053</v>
      </c>
      <c r="E13" s="111">
        <f t="shared" si="0"/>
        <v>0.11267025217319189</v>
      </c>
      <c r="F13" s="20">
        <f>IF($A$1="All",SUMIFS('Supply Planning Data'!F:F,'Supply Planning Data'!$C:$C,DataViz!$B13),SUMIFS('Supply Planning Data'!F:F,'Supply Planning Data'!$C:$C,DataViz!$B13,'Supply Planning Data'!$D:$D,DataViz!$A$1))</f>
        <v>0</v>
      </c>
      <c r="G13" s="20">
        <f>IF($A$1="All",SUMIFS('Supply Planning Data'!G:G,'Supply Planning Data'!$C:$C,DataViz!$B13),SUMIFS('Supply Planning Data'!G:G,'Supply Planning Data'!$C:$C,DataViz!$B13,'Supply Planning Data'!$D:$D,DataViz!$A$1))</f>
        <v>648286.35875319515</v>
      </c>
      <c r="H13" s="20">
        <f>IF($A$1="All",SUMIFS('Supply Planning Data'!H:H,'Supply Planning Data'!$C:$C,DataViz!$B13),SUMIFS('Supply Planning Data'!H:H,'Supply Planning Data'!$C:$C,DataViz!$B13,'Supply Planning Data'!$D:$D,DataViz!$A$1))</f>
        <v>130656.71872450881</v>
      </c>
      <c r="I13" s="20">
        <f>IF($A$1="All",SUMIFS('Supply Planning Data'!I:I,'Supply Planning Data'!$C:$C,DataViz!$B13),SUMIFS('Supply Planning Data'!I:I,'Supply Planning Data'!$C:$C,DataViz!$B13,'Supply Planning Data'!$D:$D,DataViz!$A$1))</f>
        <v>778943.07747770392</v>
      </c>
      <c r="J13" s="20">
        <f>IF($A$1="All",SUMIFS('Supply Planning Data'!K:K,'Supply Planning Data'!$C:$C,DataViz!$B13),SUMIFS('Supply Planning Data'!K:K,'Supply Planning Data'!$C:$C,DataViz!$B13,'Supply Planning Data'!$D:$D,DataViz!$A$1))</f>
        <v>0</v>
      </c>
      <c r="K13" s="20">
        <f>IF($A$1="All",SUMIFS('Supply Planning Data'!J:J,'Supply Planning Data'!$C:$C,DataViz!$B13),SUMIFS('Supply Planning Data'!J:J,'Supply Planning Data'!$C:$C,DataViz!$B13,'Supply Planning Data'!$D:$D,DataViz!$A$1))</f>
        <v>0</v>
      </c>
      <c r="L13" s="20">
        <f>IF($A$1="All",SUMIFS('Supply Planning Data'!L:L,'Supply Planning Data'!$C:$C,DataViz!$B13),SUMIFS('Supply Planning Data'!L:L,'Supply Planning Data'!$C:$C,DataViz!$B13,'Supply Planning Data'!$D:$D,DataViz!$A$1))</f>
        <v>778943.07747770392</v>
      </c>
      <c r="M13" s="20">
        <f>IF($A$1="All",SUMIFS('Supply Planning Data'!M:M,'Supply Planning Data'!$C:$C,DataViz!$B13),SUMIFS('Supply Planning Data'!M:M,'Supply Planning Data'!$C:$C,DataViz!$B13,'Supply Planning Data'!$D:$D,DataViz!$A$1))</f>
        <v>0</v>
      </c>
      <c r="N13" s="20">
        <f>IF($A$1="All",SUMIFS('Supply Planning Data'!N:N,'Supply Planning Data'!$C:$C,DataViz!$B13),SUMIFS('Supply Planning Data'!N:N,'Supply Planning Data'!$C:$C,DataViz!$B13,'Supply Planning Data'!$D:$D,DataViz!$A$1))</f>
        <v>0</v>
      </c>
      <c r="O13" s="20">
        <f>IF($A$1="All",SUMIFS('Supply Planning Data'!P:P,'Supply Planning Data'!$C:$C,DataViz!$B13),SUMIFS('Supply Planning Data'!P:P,'Supply Planning Data'!$C:$C,DataViz!$B13,'Supply Planning Data'!$D:$D,DataViz!$A$1))</f>
        <v>934000</v>
      </c>
      <c r="P13" s="20">
        <f>IF($A$1="All",SUMIFS('Supply Planning Data'!Q:Q,'Supply Planning Data'!$C:$C,DataViz!$B13),SUMIFS('Supply Planning Data'!Q:Q,'Supply Planning Data'!$C:$C,DataViz!$B13,'Supply Planning Data'!$D:$D,DataViz!$A$1))</f>
        <v>0</v>
      </c>
      <c r="Q13" s="20">
        <f>IF($A$1="All",SUMIFS('Supply Planning Data'!R:R,'Supply Planning Data'!$C:$C,DataViz!$B13),SUMIFS('Supply Planning Data'!R:R,'Supply Planning Data'!$C:$C,DataViz!$B13,'Supply Planning Data'!$D:$D,DataViz!$A$1))</f>
        <v>0</v>
      </c>
      <c r="R13" s="20">
        <f>IF($A$1="All",SUMIFS('Supply Planning Data'!O:O,'Supply Planning Data'!$C:$C,DataViz!$B13),SUMIFS('Supply Planning Data'!O:O,'Supply Planning Data'!$C:$C,DataViz!$B13,'Supply Planning Data'!$D:$D,DataViz!$A$1))</f>
        <v>200000</v>
      </c>
      <c r="S13" s="20">
        <f>IF($A$1="All",SUMIFS('Supply Planning Data'!X:X,'Supply Planning Data'!$C:$C,DataViz!$B13),SUMIFS('Supply Planning Data'!X:X,'Supply Planning Data'!$C:$C,DataViz!$B13,'Supply Planning Data'!$D:$D,DataViz!$A$1))</f>
        <v>0</v>
      </c>
      <c r="T13" s="20">
        <f>IF($A$1="All",SUMIFS('Supply Planning Data'!U:U,'Supply Planning Data'!$C:$C,DataViz!$B13),SUMIFS('Supply Planning Data'!U:U,'Supply Planning Data'!$C:$C,DataViz!$B13,'Supply Planning Data'!$D:$D,DataViz!$A$1))</f>
        <v>0</v>
      </c>
      <c r="U13" s="20">
        <f t="shared" si="6"/>
        <v>2704086.0521566053</v>
      </c>
      <c r="Y13" s="20">
        <f>IF($A$1="All",SUMIFS('Supply Planning Data'!$T:$T,'Supply Planning Data'!$C:$C,DataViz!$B13),SUMIFS('Supply Planning Data'!$T:$T,'Supply Planning Data'!$C:$C,DataViz!$B13,'Supply Planning Data'!$D:$D,DataViz!$A$1))</f>
        <v>2900000</v>
      </c>
      <c r="Z13" s="20">
        <f>IF($A$1="All",SUMIFS('Supply Planning Data'!$X:$X,'Supply Planning Data'!$C:$C,DataViz!$B13),SUMIFS('Supply Planning Data'!$X:$X,'Supply Planning Data'!$C:$C,DataViz!$B13,'Supply Planning Data'!$D:$D,DataViz!$A$1))</f>
        <v>0</v>
      </c>
      <c r="AA13" s="20">
        <f>IF($A$1="All",SUMIFS('Supply Planning Data'!$U:$U,'Supply Planning Data'!$C:$C,DataViz!$B13),SUMIFS('Supply Planning Data'!$U:$U,'Supply Planning Data'!$C:$C,DataViz!$B13,'Supply Planning Data'!$D:$D,DataViz!$A$1))</f>
        <v>0</v>
      </c>
      <c r="AB13" s="20"/>
      <c r="AC13" s="20">
        <f>IF($A$1="All",SUMIFS('Supply Planning Data'!$W:$W,'Supply Planning Data'!$C:$C,DataViz!$B13),SUMIFS('Supply Planning Data'!$W:$W,'Supply Planning Data'!$C:$C,DataViz!$B13,'Supply Planning Data'!$D:$D,DataViz!$A$1))</f>
        <v>0</v>
      </c>
      <c r="AD13" s="20">
        <f>IF($A$1="All",SUMIFS('Supply Planning Data'!$Y:$Y,'Supply Planning Data'!$C:$C,DataViz!$B13),SUMIFS('Supply Planning Data'!$Y:$Y,'Supply Planning Data'!$C:$C,DataViz!$B13,'Supply Planning Data'!$D:$D,DataViz!$A$1))</f>
        <v>2900000</v>
      </c>
      <c r="AE13" s="29">
        <f t="shared" si="1"/>
        <v>778943.07747770392</v>
      </c>
      <c r="AF13" s="30">
        <f t="shared" si="2"/>
        <v>0.11267025217319189</v>
      </c>
      <c r="AI13" s="20">
        <f>IF($A$1="All",SUMIFS('Supply Planning Data'!$AA:$AA,'Supply Planning Data'!$C:$C,DataViz!$B13),SUMIFS('Supply Planning Data'!$AA:$AA,'Supply Planning Data'!$C:$C,DataViz!$B13,'Supply Planning Data'!$D:$D,DataViz!$A$1))</f>
        <v>2900000</v>
      </c>
      <c r="AJ13" s="20">
        <f>IF($A$1="All",SUMIFS('Supply Planning Data'!$AE:$AE,'Supply Planning Data'!$C:$C,DataViz!$B13),SUMIFS('Supply Planning Data'!$AE:$AE,'Supply Planning Data'!$C:$C,DataViz!$B13,'Supply Planning Data'!$D:$D,DataViz!$A$1))</f>
        <v>0</v>
      </c>
      <c r="AK13" s="20">
        <f>IF($A$1="All",SUMIFS('Supply Planning Data'!$AB:$AB,'Supply Planning Data'!$C:$C,DataViz!$B13),SUMIFS('Supply Planning Data'!$AB:$AB,'Supply Planning Data'!$C:$C,DataViz!$B13,'Supply Planning Data'!$D:$D,DataViz!$A$1))</f>
        <v>0</v>
      </c>
      <c r="AL13" s="20"/>
      <c r="AM13" s="20">
        <f>IF($A$1="All",SUMIFS('Supply Planning Data'!$AD:$AD,'Supply Planning Data'!$C:$C,DataViz!$B13),SUMIFS('Supply Planning Data'!$AD:$AD,'Supply Planning Data'!$C:$C,DataViz!$B13,'Supply Planning Data'!$D:$D,DataViz!$A$1))</f>
        <v>0</v>
      </c>
      <c r="AN13" s="20">
        <f>IF($A$1="All",SUMIFS('Supply Planning Data'!$AF:$AF,'Supply Planning Data'!$C:$C,DataViz!$B13),SUMIFS('Supply Planning Data'!$AF:$AF,'Supply Planning Data'!$C:$C,DataViz!$B13,'Supply Planning Data'!$D:$D,DataViz!$A$1))</f>
        <v>2900000</v>
      </c>
      <c r="AO13" s="29">
        <f t="shared" si="3"/>
        <v>778943.07747770392</v>
      </c>
      <c r="AP13" s="30">
        <f t="shared" si="4"/>
        <v>0.11267025217319189</v>
      </c>
    </row>
    <row r="14" spans="1:42" x14ac:dyDescent="0.35">
      <c r="A14" s="108">
        <v>11</v>
      </c>
      <c r="B14" s="109">
        <f t="shared" si="5"/>
        <v>44805</v>
      </c>
      <c r="C14" s="110">
        <f>Start!C$10</f>
        <v>24000000</v>
      </c>
      <c r="D14" s="110">
        <f>IF($A$1="J&amp;J",SUMIFS('Supply Planning Data'!G:G,'Supply Planning Data'!$C:$C,"&lt;="&amp;DataViz!$B14,'Supply Planning Data'!$D:$D,"J&amp;J"),IF($A$1="All",SUMIFS('Supply Planning Data'!H:H,'Supply Planning Data'!$C:$C,"&lt;="&amp;DataViz!$B14)+SUMIFS('Supply Planning Data'!G:G,'Supply Planning Data'!$C:$C,"&lt;="&amp;DataViz!$B14,'Supply Planning Data'!$D:$D,"J&amp;J"),SUMIFS('Supply Planning Data'!H:H,'Supply Planning Data'!$C:$C,"&lt;="&amp;DataViz!$B14,'Supply Planning Data'!$D:$D,DataViz!$A$1)))</f>
        <v>2932711.7345765671</v>
      </c>
      <c r="E14" s="111">
        <f t="shared" si="0"/>
        <v>0.12219632227402363</v>
      </c>
      <c r="F14" s="20">
        <f>IF($A$1="All",SUMIFS('Supply Planning Data'!F:F,'Supply Planning Data'!$C:$C,DataViz!$B14),SUMIFS('Supply Planning Data'!F:F,'Supply Planning Data'!$C:$C,DataViz!$B14,'Supply Planning Data'!$D:$D,DataViz!$A$1))</f>
        <v>0</v>
      </c>
      <c r="G14" s="20">
        <f>IF($A$1="All",SUMIFS('Supply Planning Data'!G:G,'Supply Planning Data'!$C:$C,DataViz!$B14),SUMIFS('Supply Planning Data'!G:G,'Supply Planning Data'!$C:$C,DataViz!$B14,'Supply Planning Data'!$D:$D,DataViz!$A$1))</f>
        <v>713114.99462851463</v>
      </c>
      <c r="H14" s="20">
        <f>IF($A$1="All",SUMIFS('Supply Planning Data'!H:H,'Supply Planning Data'!$C:$C,DataViz!$B14),SUMIFS('Supply Planning Data'!H:H,'Supply Planning Data'!$C:$C,DataViz!$B14,'Supply Planning Data'!$D:$D,DataViz!$A$1))</f>
        <v>134440.68312940319</v>
      </c>
      <c r="I14" s="20">
        <f>IF($A$1="All",SUMIFS('Supply Planning Data'!I:I,'Supply Planning Data'!$C:$C,DataViz!$B14),SUMIFS('Supply Planning Data'!I:I,'Supply Planning Data'!$C:$C,DataViz!$B14,'Supply Planning Data'!$D:$D,DataViz!$A$1))</f>
        <v>847555.6777579179</v>
      </c>
      <c r="J14" s="20">
        <f>IF($A$1="All",SUMIFS('Supply Planning Data'!K:K,'Supply Planning Data'!$C:$C,DataViz!$B14),SUMIFS('Supply Planning Data'!K:K,'Supply Planning Data'!$C:$C,DataViz!$B14,'Supply Planning Data'!$D:$D,DataViz!$A$1))</f>
        <v>0</v>
      </c>
      <c r="K14" s="20">
        <f>IF($A$1="All",SUMIFS('Supply Planning Data'!J:J,'Supply Planning Data'!$C:$C,DataViz!$B14),SUMIFS('Supply Planning Data'!J:J,'Supply Planning Data'!$C:$C,DataViz!$B14,'Supply Planning Data'!$D:$D,DataViz!$A$1))</f>
        <v>0</v>
      </c>
      <c r="L14" s="20">
        <f>IF($A$1="All",SUMIFS('Supply Planning Data'!L:L,'Supply Planning Data'!$C:$C,DataViz!$B14),SUMIFS('Supply Planning Data'!L:L,'Supply Planning Data'!$C:$C,DataViz!$B14,'Supply Planning Data'!$D:$D,DataViz!$A$1))</f>
        <v>847555.6777579179</v>
      </c>
      <c r="M14" s="20">
        <f>IF($A$1="All",SUMIFS('Supply Planning Data'!M:M,'Supply Planning Data'!$C:$C,DataViz!$B14),SUMIFS('Supply Planning Data'!M:M,'Supply Planning Data'!$C:$C,DataViz!$B14,'Supply Planning Data'!$D:$D,DataViz!$A$1))</f>
        <v>0</v>
      </c>
      <c r="N14" s="20">
        <f>IF($A$1="All",SUMIFS('Supply Planning Data'!N:N,'Supply Planning Data'!$C:$C,DataViz!$B14),SUMIFS('Supply Planning Data'!N:N,'Supply Planning Data'!$C:$C,DataViz!$B14,'Supply Planning Data'!$D:$D,DataViz!$A$1))</f>
        <v>0</v>
      </c>
      <c r="O14" s="20">
        <f>IF($A$1="All",SUMIFS('Supply Planning Data'!P:P,'Supply Planning Data'!$C:$C,DataViz!$B14),SUMIFS('Supply Planning Data'!P:P,'Supply Planning Data'!$C:$C,DataViz!$B14,'Supply Planning Data'!$D:$D,DataViz!$A$1))</f>
        <v>934000</v>
      </c>
      <c r="P14" s="20">
        <f>IF($A$1="All",SUMIFS('Supply Planning Data'!Q:Q,'Supply Planning Data'!$C:$C,DataViz!$B14),SUMIFS('Supply Planning Data'!Q:Q,'Supply Planning Data'!$C:$C,DataViz!$B14,'Supply Planning Data'!$D:$D,DataViz!$A$1))</f>
        <v>0</v>
      </c>
      <c r="Q14" s="20">
        <f>IF($A$1="All",SUMIFS('Supply Planning Data'!R:R,'Supply Planning Data'!$C:$C,DataViz!$B14),SUMIFS('Supply Planning Data'!R:R,'Supply Planning Data'!$C:$C,DataViz!$B14,'Supply Planning Data'!$D:$D,DataViz!$A$1))</f>
        <v>0</v>
      </c>
      <c r="R14" s="20">
        <f>IF($A$1="All",SUMIFS('Supply Planning Data'!O:O,'Supply Planning Data'!$C:$C,DataViz!$B14),SUMIFS('Supply Planning Data'!O:O,'Supply Planning Data'!$C:$C,DataViz!$B14,'Supply Planning Data'!$D:$D,DataViz!$A$1))</f>
        <v>0</v>
      </c>
      <c r="S14" s="20">
        <f>IF($A$1="All",SUMIFS('Supply Planning Data'!X:X,'Supply Planning Data'!$C:$C,DataViz!$B14),SUMIFS('Supply Planning Data'!X:X,'Supply Planning Data'!$C:$C,DataViz!$B14,'Supply Planning Data'!$D:$D,DataViz!$A$1))</f>
        <v>0</v>
      </c>
      <c r="T14" s="20">
        <f>IF($A$1="All",SUMIFS('Supply Planning Data'!U:U,'Supply Planning Data'!$C:$C,DataViz!$B14),SUMIFS('Supply Planning Data'!U:U,'Supply Planning Data'!$C:$C,DataViz!$B14,'Supply Planning Data'!$D:$D,DataViz!$A$1))</f>
        <v>0</v>
      </c>
      <c r="U14" s="20">
        <f t="shared" si="6"/>
        <v>2932711.7345765671</v>
      </c>
      <c r="Y14" s="20">
        <f>IF($A$1="All",SUMIFS('Supply Planning Data'!$T:$T,'Supply Planning Data'!$C:$C,DataViz!$B14),SUMIFS('Supply Planning Data'!$T:$T,'Supply Planning Data'!$C:$C,DataViz!$B14,'Supply Planning Data'!$D:$D,DataViz!$A$1))</f>
        <v>2900000</v>
      </c>
      <c r="Z14" s="20">
        <f>IF($A$1="All",SUMIFS('Supply Planning Data'!$X:$X,'Supply Planning Data'!$C:$C,DataViz!$B14),SUMIFS('Supply Planning Data'!$X:$X,'Supply Planning Data'!$C:$C,DataViz!$B14,'Supply Planning Data'!$D:$D,DataViz!$A$1))</f>
        <v>0</v>
      </c>
      <c r="AA14" s="20">
        <f>IF($A$1="All",SUMIFS('Supply Planning Data'!$U:$U,'Supply Planning Data'!$C:$C,DataViz!$B14),SUMIFS('Supply Planning Data'!$U:$U,'Supply Planning Data'!$C:$C,DataViz!$B14,'Supply Planning Data'!$D:$D,DataViz!$A$1))</f>
        <v>0</v>
      </c>
      <c r="AB14" s="20"/>
      <c r="AC14" s="20">
        <f>IF($A$1="All",SUMIFS('Supply Planning Data'!$W:$W,'Supply Planning Data'!$C:$C,DataViz!$B14),SUMIFS('Supply Planning Data'!$W:$W,'Supply Planning Data'!$C:$C,DataViz!$B14,'Supply Planning Data'!$D:$D,DataViz!$A$1))</f>
        <v>0</v>
      </c>
      <c r="AD14" s="20">
        <f>IF($A$1="All",SUMIFS('Supply Planning Data'!$Y:$Y,'Supply Planning Data'!$C:$C,DataViz!$B14),SUMIFS('Supply Planning Data'!$Y:$Y,'Supply Planning Data'!$C:$C,DataViz!$B14,'Supply Planning Data'!$D:$D,DataViz!$A$1))</f>
        <v>2900000</v>
      </c>
      <c r="AE14" s="29">
        <f t="shared" si="1"/>
        <v>847555.6777579179</v>
      </c>
      <c r="AF14" s="30">
        <f t="shared" si="2"/>
        <v>0.12219632227402363</v>
      </c>
      <c r="AI14" s="20">
        <f>IF($A$1="All",SUMIFS('Supply Planning Data'!$AA:$AA,'Supply Planning Data'!$C:$C,DataViz!$B14),SUMIFS('Supply Planning Data'!$AA:$AA,'Supply Planning Data'!$C:$C,DataViz!$B14,'Supply Planning Data'!$D:$D,DataViz!$A$1))</f>
        <v>2900000</v>
      </c>
      <c r="AJ14" s="20">
        <f>IF($A$1="All",SUMIFS('Supply Planning Data'!$AE:$AE,'Supply Planning Data'!$C:$C,DataViz!$B14),SUMIFS('Supply Planning Data'!$AE:$AE,'Supply Planning Data'!$C:$C,DataViz!$B14,'Supply Planning Data'!$D:$D,DataViz!$A$1))</f>
        <v>0</v>
      </c>
      <c r="AK14" s="20">
        <f>IF($A$1="All",SUMIFS('Supply Planning Data'!$AB:$AB,'Supply Planning Data'!$C:$C,DataViz!$B14),SUMIFS('Supply Planning Data'!$AB:$AB,'Supply Planning Data'!$C:$C,DataViz!$B14,'Supply Planning Data'!$D:$D,DataViz!$A$1))</f>
        <v>0</v>
      </c>
      <c r="AL14" s="20"/>
      <c r="AM14" s="20">
        <f>IF($A$1="All",SUMIFS('Supply Planning Data'!$AD:$AD,'Supply Planning Data'!$C:$C,DataViz!$B14),SUMIFS('Supply Planning Data'!$AD:$AD,'Supply Planning Data'!$C:$C,DataViz!$B14,'Supply Planning Data'!$D:$D,DataViz!$A$1))</f>
        <v>0</v>
      </c>
      <c r="AN14" s="20">
        <f>IF($A$1="All",SUMIFS('Supply Planning Data'!$AF:$AF,'Supply Planning Data'!$C:$C,DataViz!$B14),SUMIFS('Supply Planning Data'!$AF:$AF,'Supply Planning Data'!$C:$C,DataViz!$B14,'Supply Planning Data'!$D:$D,DataViz!$A$1))</f>
        <v>2900000</v>
      </c>
      <c r="AO14" s="29">
        <f t="shared" si="3"/>
        <v>847555.6777579179</v>
      </c>
      <c r="AP14" s="30">
        <f t="shared" si="4"/>
        <v>0.12219632227402363</v>
      </c>
    </row>
    <row r="15" spans="1:42" x14ac:dyDescent="0.35">
      <c r="A15" s="108">
        <v>12</v>
      </c>
      <c r="B15" s="109">
        <f t="shared" si="5"/>
        <v>44835</v>
      </c>
      <c r="C15" s="110">
        <f>Start!C$10</f>
        <v>24000000</v>
      </c>
      <c r="D15" s="110">
        <f>IF($A$1="J&amp;J",SUMIFS('Supply Planning Data'!G:G,'Supply Planning Data'!$C:$C,"&lt;="&amp;DataViz!$B15,'Supply Planning Data'!$D:$D,"J&amp;J"),IF($A$1="All",SUMIFS('Supply Planning Data'!H:H,'Supply Planning Data'!$C:$C,"&lt;="&amp;DataViz!$B15)+SUMIFS('Supply Planning Data'!G:G,'Supply Planning Data'!$C:$C,"&lt;="&amp;DataViz!$B15,'Supply Planning Data'!$D:$D,"J&amp;J"),SUMIFS('Supply Planning Data'!H:H,'Supply Planning Data'!$C:$C,"&lt;="&amp;DataViz!$B15,'Supply Planning Data'!$D:$D,DataViz!$A$1)))</f>
        <v>3174539.8813304789</v>
      </c>
      <c r="E15" s="111">
        <f t="shared" si="0"/>
        <v>0.13227249505543662</v>
      </c>
      <c r="F15" s="20">
        <f>IF($A$1="All",SUMIFS('Supply Planning Data'!F:F,'Supply Planning Data'!$C:$C,DataViz!$B15),SUMIFS('Supply Planning Data'!F:F,'Supply Planning Data'!$C:$C,DataViz!$B15,'Supply Planning Data'!$D:$D,DataViz!$A$1))</f>
        <v>0</v>
      </c>
      <c r="G15" s="20">
        <f>IF($A$1="All",SUMIFS('Supply Planning Data'!G:G,'Supply Planning Data'!$C:$C,DataViz!$B15),SUMIFS('Supply Planning Data'!G:G,'Supply Planning Data'!$C:$C,DataViz!$B15,'Supply Planning Data'!$D:$D,DataViz!$A$1))</f>
        <v>784426.4940913663</v>
      </c>
      <c r="H15" s="20">
        <f>IF($A$1="All",SUMIFS('Supply Planning Data'!H:H,'Supply Planning Data'!$C:$C,DataViz!$B15),SUMIFS('Supply Planning Data'!H:H,'Supply Planning Data'!$C:$C,DataViz!$B15,'Supply Planning Data'!$D:$D,DataViz!$A$1))</f>
        <v>138224.6475342976</v>
      </c>
      <c r="I15" s="20">
        <f>IF($A$1="All",SUMIFS('Supply Planning Data'!I:I,'Supply Planning Data'!$C:$C,DataViz!$B15),SUMIFS('Supply Planning Data'!I:I,'Supply Planning Data'!$C:$C,DataViz!$B15,'Supply Planning Data'!$D:$D,DataViz!$A$1))</f>
        <v>922651.14162566373</v>
      </c>
      <c r="J15" s="20">
        <f>IF($A$1="All",SUMIFS('Supply Planning Data'!K:K,'Supply Planning Data'!$C:$C,DataViz!$B15),SUMIFS('Supply Planning Data'!K:K,'Supply Planning Data'!$C:$C,DataViz!$B15,'Supply Planning Data'!$D:$D,DataViz!$A$1))</f>
        <v>0</v>
      </c>
      <c r="K15" s="20">
        <f>IF($A$1="All",SUMIFS('Supply Planning Data'!J:J,'Supply Planning Data'!$C:$C,DataViz!$B15),SUMIFS('Supply Planning Data'!J:J,'Supply Planning Data'!$C:$C,DataViz!$B15,'Supply Planning Data'!$D:$D,DataViz!$A$1))</f>
        <v>0</v>
      </c>
      <c r="L15" s="20">
        <f>IF($A$1="All",SUMIFS('Supply Planning Data'!L:L,'Supply Planning Data'!$C:$C,DataViz!$B15),SUMIFS('Supply Planning Data'!L:L,'Supply Planning Data'!$C:$C,DataViz!$B15,'Supply Planning Data'!$D:$D,DataViz!$A$1))</f>
        <v>922651.14162566373</v>
      </c>
      <c r="M15" s="20">
        <f>IF($A$1="All",SUMIFS('Supply Planning Data'!M:M,'Supply Planning Data'!$C:$C,DataViz!$B15),SUMIFS('Supply Planning Data'!M:M,'Supply Planning Data'!$C:$C,DataViz!$B15,'Supply Planning Data'!$D:$D,DataViz!$A$1))</f>
        <v>0</v>
      </c>
      <c r="N15" s="20">
        <f>IF($A$1="All",SUMIFS('Supply Planning Data'!N:N,'Supply Planning Data'!$C:$C,DataViz!$B15),SUMIFS('Supply Planning Data'!N:N,'Supply Planning Data'!$C:$C,DataViz!$B15,'Supply Planning Data'!$D:$D,DataViz!$A$1))</f>
        <v>0</v>
      </c>
      <c r="O15" s="20">
        <f>IF($A$1="All",SUMIFS('Supply Planning Data'!P:P,'Supply Planning Data'!$C:$C,DataViz!$B15),SUMIFS('Supply Planning Data'!P:P,'Supply Planning Data'!$C:$C,DataViz!$B15,'Supply Planning Data'!$D:$D,DataViz!$A$1))</f>
        <v>934000</v>
      </c>
      <c r="P15" s="20">
        <f>IF($A$1="All",SUMIFS('Supply Planning Data'!Q:Q,'Supply Planning Data'!$C:$C,DataViz!$B15),SUMIFS('Supply Planning Data'!Q:Q,'Supply Planning Data'!$C:$C,DataViz!$B15,'Supply Planning Data'!$D:$D,DataViz!$A$1))</f>
        <v>0</v>
      </c>
      <c r="Q15" s="20">
        <f>IF($A$1="All",SUMIFS('Supply Planning Data'!R:R,'Supply Planning Data'!$C:$C,DataViz!$B15),SUMIFS('Supply Planning Data'!R:R,'Supply Planning Data'!$C:$C,DataViz!$B15,'Supply Planning Data'!$D:$D,DataViz!$A$1))</f>
        <v>0</v>
      </c>
      <c r="R15" s="20">
        <f>IF($A$1="All",SUMIFS('Supply Planning Data'!O:O,'Supply Planning Data'!$C:$C,DataViz!$B15),SUMIFS('Supply Planning Data'!O:O,'Supply Planning Data'!$C:$C,DataViz!$B15,'Supply Planning Data'!$D:$D,DataViz!$A$1))</f>
        <v>0</v>
      </c>
      <c r="S15" s="20">
        <f>IF($A$1="All",SUMIFS('Supply Planning Data'!X:X,'Supply Planning Data'!$C:$C,DataViz!$B15),SUMIFS('Supply Planning Data'!X:X,'Supply Planning Data'!$C:$C,DataViz!$B15,'Supply Planning Data'!$D:$D,DataViz!$A$1))</f>
        <v>0</v>
      </c>
      <c r="T15" s="20">
        <f>IF($A$1="All",SUMIFS('Supply Planning Data'!U:U,'Supply Planning Data'!$C:$C,DataViz!$B15),SUMIFS('Supply Planning Data'!U:U,'Supply Planning Data'!$C:$C,DataViz!$B15,'Supply Planning Data'!$D:$D,DataViz!$A$1))</f>
        <v>0</v>
      </c>
      <c r="U15" s="20">
        <f t="shared" si="6"/>
        <v>3174539.8813304789</v>
      </c>
      <c r="Y15" s="20">
        <f>IF($A$1="All",SUMIFS('Supply Planning Data'!$T:$T,'Supply Planning Data'!$C:$C,DataViz!$B15),SUMIFS('Supply Planning Data'!$T:$T,'Supply Planning Data'!$C:$C,DataViz!$B15,'Supply Planning Data'!$D:$D,DataViz!$A$1))</f>
        <v>2900000</v>
      </c>
      <c r="Z15" s="20">
        <f>IF($A$1="All",SUMIFS('Supply Planning Data'!$X:$X,'Supply Planning Data'!$C:$C,DataViz!$B15),SUMIFS('Supply Planning Data'!$X:$X,'Supply Planning Data'!$C:$C,DataViz!$B15,'Supply Planning Data'!$D:$D,DataViz!$A$1))</f>
        <v>0</v>
      </c>
      <c r="AA15" s="20">
        <f>IF($A$1="All",SUMIFS('Supply Planning Data'!$U:$U,'Supply Planning Data'!$C:$C,DataViz!$B15),SUMIFS('Supply Planning Data'!$U:$U,'Supply Planning Data'!$C:$C,DataViz!$B15,'Supply Planning Data'!$D:$D,DataViz!$A$1))</f>
        <v>0</v>
      </c>
      <c r="AB15" s="20"/>
      <c r="AC15" s="20">
        <f>IF($A$1="All",SUMIFS('Supply Planning Data'!$W:$W,'Supply Planning Data'!$C:$C,DataViz!$B15),SUMIFS('Supply Planning Data'!$W:$W,'Supply Planning Data'!$C:$C,DataViz!$B15,'Supply Planning Data'!$D:$D,DataViz!$A$1))</f>
        <v>0</v>
      </c>
      <c r="AD15" s="20">
        <f>IF($A$1="All",SUMIFS('Supply Planning Data'!$Y:$Y,'Supply Planning Data'!$C:$C,DataViz!$B15),SUMIFS('Supply Planning Data'!$Y:$Y,'Supply Planning Data'!$C:$C,DataViz!$B15,'Supply Planning Data'!$D:$D,DataViz!$A$1))</f>
        <v>2900000</v>
      </c>
      <c r="AE15" s="29">
        <f t="shared" si="1"/>
        <v>922651.14162566373</v>
      </c>
      <c r="AF15" s="30">
        <f t="shared" si="2"/>
        <v>0.13227249505543662</v>
      </c>
      <c r="AI15" s="20">
        <f>IF($A$1="All",SUMIFS('Supply Planning Data'!$AA:$AA,'Supply Planning Data'!$C:$C,DataViz!$B15),SUMIFS('Supply Planning Data'!$AA:$AA,'Supply Planning Data'!$C:$C,DataViz!$B15,'Supply Planning Data'!$D:$D,DataViz!$A$1))</f>
        <v>2900000</v>
      </c>
      <c r="AJ15" s="20">
        <f>IF($A$1="All",SUMIFS('Supply Planning Data'!$AE:$AE,'Supply Planning Data'!$C:$C,DataViz!$B15),SUMIFS('Supply Planning Data'!$AE:$AE,'Supply Planning Data'!$C:$C,DataViz!$B15,'Supply Planning Data'!$D:$D,DataViz!$A$1))</f>
        <v>0</v>
      </c>
      <c r="AK15" s="20">
        <f>IF($A$1="All",SUMIFS('Supply Planning Data'!$AB:$AB,'Supply Planning Data'!$C:$C,DataViz!$B15),SUMIFS('Supply Planning Data'!$AB:$AB,'Supply Planning Data'!$C:$C,DataViz!$B15,'Supply Planning Data'!$D:$D,DataViz!$A$1))</f>
        <v>0</v>
      </c>
      <c r="AL15" s="20"/>
      <c r="AM15" s="20">
        <f>IF($A$1="All",SUMIFS('Supply Planning Data'!$AD:$AD,'Supply Planning Data'!$C:$C,DataViz!$B15),SUMIFS('Supply Planning Data'!$AD:$AD,'Supply Planning Data'!$C:$C,DataViz!$B15,'Supply Planning Data'!$D:$D,DataViz!$A$1))</f>
        <v>0</v>
      </c>
      <c r="AN15" s="20">
        <f>IF($A$1="All",SUMIFS('Supply Planning Data'!$AF:$AF,'Supply Planning Data'!$C:$C,DataViz!$B15),SUMIFS('Supply Planning Data'!$AF:$AF,'Supply Planning Data'!$C:$C,DataViz!$B15,'Supply Planning Data'!$D:$D,DataViz!$A$1))</f>
        <v>2900000</v>
      </c>
      <c r="AO15" s="29">
        <f t="shared" si="3"/>
        <v>922651.14162566373</v>
      </c>
      <c r="AP15" s="30">
        <f t="shared" si="4"/>
        <v>0.13227249505543662</v>
      </c>
    </row>
    <row r="16" spans="1:42" x14ac:dyDescent="0.35">
      <c r="A16" s="108">
        <v>13</v>
      </c>
      <c r="B16" s="109">
        <f t="shared" si="5"/>
        <v>44866</v>
      </c>
      <c r="C16" s="110">
        <f>Start!C$10</f>
        <v>24000000</v>
      </c>
      <c r="D16" s="110">
        <f>IF($A$1="J&amp;J",SUMIFS('Supply Planning Data'!G:G,'Supply Planning Data'!$C:$C,"&lt;="&amp;DataViz!$B16,'Supply Planning Data'!$D:$D,"J&amp;J"),IF($A$1="All",SUMIFS('Supply Planning Data'!H:H,'Supply Planning Data'!$C:$C,"&lt;="&amp;DataViz!$B16)+SUMIFS('Supply Planning Data'!G:G,'Supply Planning Data'!$C:$C,"&lt;="&amp;DataViz!$B16,'Supply Planning Data'!$D:$D,"J&amp;J"),SUMIFS('Supply Planning Data'!H:H,'Supply Planning Data'!$C:$C,"&lt;="&amp;DataViz!$B16,'Supply Planning Data'!$D:$D,DataViz!$A$1)))</f>
        <v>3430512.3424112475</v>
      </c>
      <c r="E16" s="111">
        <f t="shared" si="0"/>
        <v>0.14293801426713532</v>
      </c>
      <c r="F16" s="20">
        <f>IF($A$1="All",SUMIFS('Supply Planning Data'!F:F,'Supply Planning Data'!$C:$C,DataViz!$B16),SUMIFS('Supply Planning Data'!F:F,'Supply Planning Data'!$C:$C,DataViz!$B16,'Supply Planning Data'!$D:$D,DataViz!$A$1))</f>
        <v>0</v>
      </c>
      <c r="G16" s="20">
        <f>IF($A$1="All",SUMIFS('Supply Planning Data'!G:G,'Supply Planning Data'!$C:$C,DataViz!$B16),SUMIFS('Supply Planning Data'!G:G,'Supply Planning Data'!$C:$C,DataViz!$B16,'Supply Planning Data'!$D:$D,DataViz!$A$1))</f>
        <v>862869.14350050292</v>
      </c>
      <c r="H16" s="20">
        <f>IF($A$1="All",SUMIFS('Supply Planning Data'!H:H,'Supply Planning Data'!$C:$C,DataViz!$B16),SUMIFS('Supply Planning Data'!H:H,'Supply Planning Data'!$C:$C,DataViz!$B16,'Supply Planning Data'!$D:$D,DataViz!$A$1))</f>
        <v>142008.61193919211</v>
      </c>
      <c r="I16" s="20">
        <f>IF($A$1="All",SUMIFS('Supply Planning Data'!I:I,'Supply Planning Data'!$C:$C,DataViz!$B16),SUMIFS('Supply Planning Data'!I:I,'Supply Planning Data'!$C:$C,DataViz!$B16,'Supply Planning Data'!$D:$D,DataViz!$A$1))</f>
        <v>1004877.755439695</v>
      </c>
      <c r="J16" s="20">
        <f>IF($A$1="All",SUMIFS('Supply Planning Data'!K:K,'Supply Planning Data'!$C:$C,DataViz!$B16),SUMIFS('Supply Planning Data'!K:K,'Supply Planning Data'!$C:$C,DataViz!$B16,'Supply Planning Data'!$D:$D,DataViz!$A$1))</f>
        <v>0</v>
      </c>
      <c r="K16" s="20">
        <f>IF($A$1="All",SUMIFS('Supply Planning Data'!J:J,'Supply Planning Data'!$C:$C,DataViz!$B16),SUMIFS('Supply Planning Data'!J:J,'Supply Planning Data'!$C:$C,DataViz!$B16,'Supply Planning Data'!$D:$D,DataViz!$A$1))</f>
        <v>0</v>
      </c>
      <c r="L16" s="20">
        <f>IF($A$1="All",SUMIFS('Supply Planning Data'!L:L,'Supply Planning Data'!$C:$C,DataViz!$B16),SUMIFS('Supply Planning Data'!L:L,'Supply Planning Data'!$C:$C,DataViz!$B16,'Supply Planning Data'!$D:$D,DataViz!$A$1))</f>
        <v>1004877.755439695</v>
      </c>
      <c r="M16" s="20">
        <f>IF($A$1="All",SUMIFS('Supply Planning Data'!M:M,'Supply Planning Data'!$C:$C,DataViz!$B16),SUMIFS('Supply Planning Data'!M:M,'Supply Planning Data'!$C:$C,DataViz!$B16,'Supply Planning Data'!$D:$D,DataViz!$A$1))</f>
        <v>0</v>
      </c>
      <c r="N16" s="20">
        <f>IF($A$1="All",SUMIFS('Supply Planning Data'!N:N,'Supply Planning Data'!$C:$C,DataViz!$B16),SUMIFS('Supply Planning Data'!N:N,'Supply Planning Data'!$C:$C,DataViz!$B16,'Supply Planning Data'!$D:$D,DataViz!$A$1))</f>
        <v>0</v>
      </c>
      <c r="O16" s="20">
        <f>IF($A$1="All",SUMIFS('Supply Planning Data'!P:P,'Supply Planning Data'!$C:$C,DataViz!$B16),SUMIFS('Supply Planning Data'!P:P,'Supply Planning Data'!$C:$C,DataViz!$B16,'Supply Planning Data'!$D:$D,DataViz!$A$1))</f>
        <v>934000</v>
      </c>
      <c r="P16" s="20">
        <f>IF($A$1="All",SUMIFS('Supply Planning Data'!Q:Q,'Supply Planning Data'!$C:$C,DataViz!$B16),SUMIFS('Supply Planning Data'!Q:Q,'Supply Planning Data'!$C:$C,DataViz!$B16,'Supply Planning Data'!$D:$D,DataViz!$A$1))</f>
        <v>0</v>
      </c>
      <c r="Q16" s="20">
        <f>IF($A$1="All",SUMIFS('Supply Planning Data'!R:R,'Supply Planning Data'!$C:$C,DataViz!$B16),SUMIFS('Supply Planning Data'!R:R,'Supply Planning Data'!$C:$C,DataViz!$B16,'Supply Planning Data'!$D:$D,DataViz!$A$1))</f>
        <v>0</v>
      </c>
      <c r="R16" s="20">
        <f>IF($A$1="All",SUMIFS('Supply Planning Data'!O:O,'Supply Planning Data'!$C:$C,DataViz!$B16),SUMIFS('Supply Planning Data'!O:O,'Supply Planning Data'!$C:$C,DataViz!$B16,'Supply Planning Data'!$D:$D,DataViz!$A$1))</f>
        <v>0</v>
      </c>
      <c r="S16" s="20">
        <f>IF($A$1="All",SUMIFS('Supply Planning Data'!X:X,'Supply Planning Data'!$C:$C,DataViz!$B16),SUMIFS('Supply Planning Data'!X:X,'Supply Planning Data'!$C:$C,DataViz!$B16,'Supply Planning Data'!$D:$D,DataViz!$A$1))</f>
        <v>0</v>
      </c>
      <c r="T16" s="20">
        <f>IF($A$1="All",SUMIFS('Supply Planning Data'!U:U,'Supply Planning Data'!$C:$C,DataViz!$B16),SUMIFS('Supply Planning Data'!U:U,'Supply Planning Data'!$C:$C,DataViz!$B16,'Supply Planning Data'!$D:$D,DataViz!$A$1))</f>
        <v>0</v>
      </c>
      <c r="U16" s="20">
        <f t="shared" si="6"/>
        <v>3430512.3424112475</v>
      </c>
      <c r="Y16" s="20">
        <f>IF($A$1="All",SUMIFS('Supply Planning Data'!$T:$T,'Supply Planning Data'!$C:$C,DataViz!$B16),SUMIFS('Supply Planning Data'!$T:$T,'Supply Planning Data'!$C:$C,DataViz!$B16,'Supply Planning Data'!$D:$D,DataViz!$A$1))</f>
        <v>2900000</v>
      </c>
      <c r="Z16" s="20">
        <f>IF($A$1="All",SUMIFS('Supply Planning Data'!$X:$X,'Supply Planning Data'!$C:$C,DataViz!$B16),SUMIFS('Supply Planning Data'!$X:$X,'Supply Planning Data'!$C:$C,DataViz!$B16,'Supply Planning Data'!$D:$D,DataViz!$A$1))</f>
        <v>0</v>
      </c>
      <c r="AA16" s="20">
        <f>IF($A$1="All",SUMIFS('Supply Planning Data'!$U:$U,'Supply Planning Data'!$C:$C,DataViz!$B16),SUMIFS('Supply Planning Data'!$U:$U,'Supply Planning Data'!$C:$C,DataViz!$B16,'Supply Planning Data'!$D:$D,DataViz!$A$1))</f>
        <v>0</v>
      </c>
      <c r="AB16" s="20"/>
      <c r="AC16" s="20">
        <f>IF($A$1="All",SUMIFS('Supply Planning Data'!$W:$W,'Supply Planning Data'!$C:$C,DataViz!$B16),SUMIFS('Supply Planning Data'!$W:$W,'Supply Planning Data'!$C:$C,DataViz!$B16,'Supply Planning Data'!$D:$D,DataViz!$A$1))</f>
        <v>0</v>
      </c>
      <c r="AD16" s="20">
        <f>IF($A$1="All",SUMIFS('Supply Planning Data'!$Y:$Y,'Supply Planning Data'!$C:$C,DataViz!$B16),SUMIFS('Supply Planning Data'!$Y:$Y,'Supply Planning Data'!$C:$C,DataViz!$B16,'Supply Planning Data'!$D:$D,DataViz!$A$1))</f>
        <v>2900000</v>
      </c>
      <c r="AE16" s="29">
        <f t="shared" si="1"/>
        <v>1004877.755439695</v>
      </c>
      <c r="AF16" s="30">
        <f t="shared" si="2"/>
        <v>0.14293801426713532</v>
      </c>
      <c r="AI16" s="20">
        <f>IF($A$1="All",SUMIFS('Supply Planning Data'!$AA:$AA,'Supply Planning Data'!$C:$C,DataViz!$B16),SUMIFS('Supply Planning Data'!$AA:$AA,'Supply Planning Data'!$C:$C,DataViz!$B16,'Supply Planning Data'!$D:$D,DataViz!$A$1))</f>
        <v>2900000</v>
      </c>
      <c r="AJ16" s="20">
        <f>IF($A$1="All",SUMIFS('Supply Planning Data'!$AE:$AE,'Supply Planning Data'!$C:$C,DataViz!$B16),SUMIFS('Supply Planning Data'!$AE:$AE,'Supply Planning Data'!$C:$C,DataViz!$B16,'Supply Planning Data'!$D:$D,DataViz!$A$1))</f>
        <v>0</v>
      </c>
      <c r="AK16" s="20">
        <f>IF($A$1="All",SUMIFS('Supply Planning Data'!$AB:$AB,'Supply Planning Data'!$C:$C,DataViz!$B16),SUMIFS('Supply Planning Data'!$AB:$AB,'Supply Planning Data'!$C:$C,DataViz!$B16,'Supply Planning Data'!$D:$D,DataViz!$A$1))</f>
        <v>0</v>
      </c>
      <c r="AL16" s="20"/>
      <c r="AM16" s="20">
        <f>IF($A$1="All",SUMIFS('Supply Planning Data'!$AD:$AD,'Supply Planning Data'!$C:$C,DataViz!$B16),SUMIFS('Supply Planning Data'!$AD:$AD,'Supply Planning Data'!$C:$C,DataViz!$B16,'Supply Planning Data'!$D:$D,DataViz!$A$1))</f>
        <v>0</v>
      </c>
      <c r="AN16" s="20">
        <f>IF($A$1="All",SUMIFS('Supply Planning Data'!$AF:$AF,'Supply Planning Data'!$C:$C,DataViz!$B16),SUMIFS('Supply Planning Data'!$AF:$AF,'Supply Planning Data'!$C:$C,DataViz!$B16,'Supply Planning Data'!$D:$D,DataViz!$A$1))</f>
        <v>2900000</v>
      </c>
      <c r="AO16" s="29">
        <f t="shared" si="3"/>
        <v>1004877.755439695</v>
      </c>
      <c r="AP16" s="30">
        <f t="shared" si="4"/>
        <v>0.14293801426713532</v>
      </c>
    </row>
    <row r="17" spans="1:42" x14ac:dyDescent="0.35">
      <c r="A17" s="108">
        <v>14</v>
      </c>
      <c r="B17" s="109">
        <f t="shared" si="5"/>
        <v>44896</v>
      </c>
      <c r="C17" s="110">
        <f>Start!C$10</f>
        <v>24000000</v>
      </c>
      <c r="D17" s="110">
        <f>IF($A$1="J&amp;J",SUMIFS('Supply Planning Data'!G:G,'Supply Planning Data'!$C:$C,"&lt;="&amp;DataViz!$B17,'Supply Planning Data'!$D:$D,"J&amp;J"),IF($A$1="All",SUMIFS('Supply Planning Data'!H:H,'Supply Planning Data'!$C:$C,"&lt;="&amp;DataViz!$B17)+SUMIFS('Supply Planning Data'!G:G,'Supply Planning Data'!$C:$C,"&lt;="&amp;DataViz!$B17,'Supply Planning Data'!$D:$D,"J&amp;J"),SUMIFS('Supply Planning Data'!H:H,'Supply Planning Data'!$C:$C,"&lt;="&amp;DataViz!$B17,'Supply Planning Data'!$D:$D,DataViz!$A$1)))</f>
        <v>3701665.1528110672</v>
      </c>
      <c r="E17" s="111">
        <f t="shared" si="0"/>
        <v>0.15423604803379445</v>
      </c>
      <c r="F17" s="20">
        <f>IF($A$1="All",SUMIFS('Supply Planning Data'!F:F,'Supply Planning Data'!$C:$C,DataViz!$B17),SUMIFS('Supply Planning Data'!F:F,'Supply Planning Data'!$C:$C,DataViz!$B17,'Supply Planning Data'!$D:$D,DataViz!$A$1))</f>
        <v>0</v>
      </c>
      <c r="G17" s="20">
        <f>IF($A$1="All",SUMIFS('Supply Planning Data'!G:G,'Supply Planning Data'!$C:$C,DataViz!$B17),SUMIFS('Supply Planning Data'!G:G,'Supply Planning Data'!$C:$C,DataViz!$B17,'Supply Planning Data'!$D:$D,DataViz!$A$1))</f>
        <v>949156.05785055319</v>
      </c>
      <c r="H17" s="20">
        <f>IF($A$1="All",SUMIFS('Supply Planning Data'!H:H,'Supply Planning Data'!$C:$C,DataViz!$B17),SUMIFS('Supply Planning Data'!H:H,'Supply Planning Data'!$C:$C,DataViz!$B17,'Supply Planning Data'!$D:$D,DataViz!$A$1))</f>
        <v>145792.57634408641</v>
      </c>
      <c r="I17" s="20">
        <f>IF($A$1="All",SUMIFS('Supply Planning Data'!I:I,'Supply Planning Data'!$C:$C,DataViz!$B17),SUMIFS('Supply Planning Data'!I:I,'Supply Planning Data'!$C:$C,DataViz!$B17,'Supply Planning Data'!$D:$D,DataViz!$A$1))</f>
        <v>1094948.6341946395</v>
      </c>
      <c r="J17" s="20">
        <f>IF($A$1="All",SUMIFS('Supply Planning Data'!K:K,'Supply Planning Data'!$C:$C,DataViz!$B17),SUMIFS('Supply Planning Data'!K:K,'Supply Planning Data'!$C:$C,DataViz!$B17,'Supply Planning Data'!$D:$D,DataViz!$A$1))</f>
        <v>0</v>
      </c>
      <c r="K17" s="20">
        <f>IF($A$1="All",SUMIFS('Supply Planning Data'!J:J,'Supply Planning Data'!$C:$C,DataViz!$B17),SUMIFS('Supply Planning Data'!J:J,'Supply Planning Data'!$C:$C,DataViz!$B17,'Supply Planning Data'!$D:$D,DataViz!$A$1))</f>
        <v>0</v>
      </c>
      <c r="L17" s="20">
        <f>IF($A$1="All",SUMIFS('Supply Planning Data'!L:L,'Supply Planning Data'!$C:$C,DataViz!$B17),SUMIFS('Supply Planning Data'!L:L,'Supply Planning Data'!$C:$C,DataViz!$B17,'Supply Planning Data'!$D:$D,DataViz!$A$1))</f>
        <v>1094948.6341946395</v>
      </c>
      <c r="M17" s="20">
        <f>IF($A$1="All",SUMIFS('Supply Planning Data'!M:M,'Supply Planning Data'!$C:$C,DataViz!$B17),SUMIFS('Supply Planning Data'!M:M,'Supply Planning Data'!$C:$C,DataViz!$B17,'Supply Planning Data'!$D:$D,DataViz!$A$1))</f>
        <v>0</v>
      </c>
      <c r="N17" s="20">
        <f>IF($A$1="All",SUMIFS('Supply Planning Data'!N:N,'Supply Planning Data'!$C:$C,DataViz!$B17),SUMIFS('Supply Planning Data'!N:N,'Supply Planning Data'!$C:$C,DataViz!$B17,'Supply Planning Data'!$D:$D,DataViz!$A$1))</f>
        <v>0</v>
      </c>
      <c r="O17" s="20">
        <f>IF($A$1="All",SUMIFS('Supply Planning Data'!P:P,'Supply Planning Data'!$C:$C,DataViz!$B17),SUMIFS('Supply Planning Data'!P:P,'Supply Planning Data'!$C:$C,DataViz!$B17,'Supply Planning Data'!$D:$D,DataViz!$A$1))</f>
        <v>934000</v>
      </c>
      <c r="P17" s="20">
        <f>IF($A$1="All",SUMIFS('Supply Planning Data'!Q:Q,'Supply Planning Data'!$C:$C,DataViz!$B17),SUMIFS('Supply Planning Data'!Q:Q,'Supply Planning Data'!$C:$C,DataViz!$B17,'Supply Planning Data'!$D:$D,DataViz!$A$1))</f>
        <v>0</v>
      </c>
      <c r="Q17" s="20">
        <f>IF($A$1="All",SUMIFS('Supply Planning Data'!R:R,'Supply Planning Data'!$C:$C,DataViz!$B17),SUMIFS('Supply Planning Data'!R:R,'Supply Planning Data'!$C:$C,DataViz!$B17,'Supply Planning Data'!$D:$D,DataViz!$A$1))</f>
        <v>0</v>
      </c>
      <c r="R17" s="20">
        <f>IF($A$1="All",SUMIFS('Supply Planning Data'!O:O,'Supply Planning Data'!$C:$C,DataViz!$B17),SUMIFS('Supply Planning Data'!O:O,'Supply Planning Data'!$C:$C,DataViz!$B17,'Supply Planning Data'!$D:$D,DataViz!$A$1))</f>
        <v>0</v>
      </c>
      <c r="S17" s="20">
        <f>IF($A$1="All",SUMIFS('Supply Planning Data'!X:X,'Supply Planning Data'!$C:$C,DataViz!$B17),SUMIFS('Supply Planning Data'!X:X,'Supply Planning Data'!$C:$C,DataViz!$B17,'Supply Planning Data'!$D:$D,DataViz!$A$1))</f>
        <v>0</v>
      </c>
      <c r="T17" s="20">
        <f>IF($A$1="All",SUMIFS('Supply Planning Data'!U:U,'Supply Planning Data'!$C:$C,DataViz!$B17),SUMIFS('Supply Planning Data'!U:U,'Supply Planning Data'!$C:$C,DataViz!$B17,'Supply Planning Data'!$D:$D,DataViz!$A$1))</f>
        <v>0</v>
      </c>
      <c r="U17" s="20">
        <f t="shared" si="6"/>
        <v>3701665.1528110672</v>
      </c>
      <c r="Y17" s="20">
        <f>IF($A$1="All",SUMIFS('Supply Planning Data'!$T:$T,'Supply Planning Data'!$C:$C,DataViz!$B17),SUMIFS('Supply Planning Data'!$T:$T,'Supply Planning Data'!$C:$C,DataViz!$B17,'Supply Planning Data'!$D:$D,DataViz!$A$1))</f>
        <v>2900000</v>
      </c>
      <c r="Z17" s="20">
        <f>IF($A$1="All",SUMIFS('Supply Planning Data'!$X:$X,'Supply Planning Data'!$C:$C,DataViz!$B17),SUMIFS('Supply Planning Data'!$X:$X,'Supply Planning Data'!$C:$C,DataViz!$B17,'Supply Planning Data'!$D:$D,DataViz!$A$1))</f>
        <v>0</v>
      </c>
      <c r="AA17" s="20">
        <f>IF($A$1="All",SUMIFS('Supply Planning Data'!$U:$U,'Supply Planning Data'!$C:$C,DataViz!$B17),SUMIFS('Supply Planning Data'!$U:$U,'Supply Planning Data'!$C:$C,DataViz!$B17,'Supply Planning Data'!$D:$D,DataViz!$A$1))</f>
        <v>0</v>
      </c>
      <c r="AB17" s="20"/>
      <c r="AC17" s="20">
        <f>IF($A$1="All",SUMIFS('Supply Planning Data'!$W:$W,'Supply Planning Data'!$C:$C,DataViz!$B17),SUMIFS('Supply Planning Data'!$W:$W,'Supply Planning Data'!$C:$C,DataViz!$B17,'Supply Planning Data'!$D:$D,DataViz!$A$1))</f>
        <v>0</v>
      </c>
      <c r="AD17" s="20">
        <f>IF($A$1="All",SUMIFS('Supply Planning Data'!$Y:$Y,'Supply Planning Data'!$C:$C,DataViz!$B17),SUMIFS('Supply Planning Data'!$Y:$Y,'Supply Planning Data'!$C:$C,DataViz!$B17,'Supply Planning Data'!$D:$D,DataViz!$A$1))</f>
        <v>2900000</v>
      </c>
      <c r="AE17" s="29">
        <f t="shared" si="1"/>
        <v>1094948.6341946395</v>
      </c>
      <c r="AF17" s="30">
        <f t="shared" si="2"/>
        <v>0.15423604803379445</v>
      </c>
      <c r="AI17" s="20">
        <f>IF($A$1="All",SUMIFS('Supply Planning Data'!$AA:$AA,'Supply Planning Data'!$C:$C,DataViz!$B17),SUMIFS('Supply Planning Data'!$AA:$AA,'Supply Planning Data'!$C:$C,DataViz!$B17,'Supply Planning Data'!$D:$D,DataViz!$A$1))</f>
        <v>2900000</v>
      </c>
      <c r="AJ17" s="20">
        <f>IF($A$1="All",SUMIFS('Supply Planning Data'!$AE:$AE,'Supply Planning Data'!$C:$C,DataViz!$B17),SUMIFS('Supply Planning Data'!$AE:$AE,'Supply Planning Data'!$C:$C,DataViz!$B17,'Supply Planning Data'!$D:$D,DataViz!$A$1))</f>
        <v>0</v>
      </c>
      <c r="AK17" s="20">
        <f>IF($A$1="All",SUMIFS('Supply Planning Data'!$AB:$AB,'Supply Planning Data'!$C:$C,DataViz!$B17),SUMIFS('Supply Planning Data'!$AB:$AB,'Supply Planning Data'!$C:$C,DataViz!$B17,'Supply Planning Data'!$D:$D,DataViz!$A$1))</f>
        <v>0</v>
      </c>
      <c r="AL17" s="20"/>
      <c r="AM17" s="20">
        <f>IF($A$1="All",SUMIFS('Supply Planning Data'!$AD:$AD,'Supply Planning Data'!$C:$C,DataViz!$B17),SUMIFS('Supply Planning Data'!$AD:$AD,'Supply Planning Data'!$C:$C,DataViz!$B17,'Supply Planning Data'!$D:$D,DataViz!$A$1))</f>
        <v>0</v>
      </c>
      <c r="AN17" s="20">
        <f>IF($A$1="All",SUMIFS('Supply Planning Data'!$AF:$AF,'Supply Planning Data'!$C:$C,DataViz!$B17),SUMIFS('Supply Planning Data'!$AF:$AF,'Supply Planning Data'!$C:$C,DataViz!$B17,'Supply Planning Data'!$D:$D,DataViz!$A$1))</f>
        <v>2900000</v>
      </c>
      <c r="AO17" s="29">
        <f t="shared" si="3"/>
        <v>1094948.6341946395</v>
      </c>
      <c r="AP17" s="30">
        <f t="shared" si="4"/>
        <v>0.15423604803379445</v>
      </c>
    </row>
    <row r="18" spans="1:42" x14ac:dyDescent="0.35">
      <c r="A18" s="108">
        <v>15</v>
      </c>
      <c r="B18" s="109">
        <f t="shared" si="5"/>
        <v>44927</v>
      </c>
      <c r="C18" s="110">
        <f>Start!C$10</f>
        <v>24000000</v>
      </c>
      <c r="D18" s="110">
        <f>IF($A$1="J&amp;J",SUMIFS('Supply Planning Data'!G:G,'Supply Planning Data'!$C:$C,"&lt;="&amp;DataViz!$B18,'Supply Planning Data'!$D:$D,"J&amp;J"),IF($A$1="All",SUMIFS('Supply Planning Data'!H:H,'Supply Planning Data'!$C:$C,"&lt;="&amp;DataViz!$B18)+SUMIFS('Supply Planning Data'!G:G,'Supply Planning Data'!$C:$C,"&lt;="&amp;DataViz!$B18,'Supply Planning Data'!$D:$D,"J&amp;J"),SUMIFS('Supply Planning Data'!H:H,'Supply Planning Data'!$C:$C,"&lt;="&amp;DataViz!$B18,'Supply Planning Data'!$D:$D,DataViz!$A$1)))</f>
        <v>3989137.9510213556</v>
      </c>
      <c r="E18" s="111">
        <f t="shared" si="0"/>
        <v>0.16621408129255649</v>
      </c>
      <c r="F18" s="20">
        <f>IF($A$1="All",SUMIFS('Supply Planning Data'!F:F,'Supply Planning Data'!$C:$C,DataViz!$B18),SUMIFS('Supply Planning Data'!F:F,'Supply Planning Data'!$C:$C,DataViz!$B18,'Supply Planning Data'!$D:$D,DataViz!$A$1))</f>
        <v>0</v>
      </c>
      <c r="G18" s="20">
        <f>IF($A$1="All",SUMIFS('Supply Planning Data'!G:G,'Supply Planning Data'!$C:$C,DataViz!$B18),SUMIFS('Supply Planning Data'!G:G,'Supply Planning Data'!$C:$C,DataViz!$B18,'Supply Planning Data'!$D:$D,DataViz!$A$1))</f>
        <v>1044071.6636356084</v>
      </c>
      <c r="H18" s="20">
        <f>IF($A$1="All",SUMIFS('Supply Planning Data'!H:H,'Supply Planning Data'!$C:$C,DataViz!$B18),SUMIFS('Supply Planning Data'!H:H,'Supply Planning Data'!$C:$C,DataViz!$B18,'Supply Planning Data'!$D:$D,DataViz!$A$1))</f>
        <v>149576.5407489808</v>
      </c>
      <c r="I18" s="20">
        <f>IF($A$1="All",SUMIFS('Supply Planning Data'!I:I,'Supply Planning Data'!$C:$C,DataViz!$B18),SUMIFS('Supply Planning Data'!I:I,'Supply Planning Data'!$C:$C,DataViz!$B18,'Supply Planning Data'!$D:$D,DataViz!$A$1))</f>
        <v>1193648.2043845891</v>
      </c>
      <c r="J18" s="20">
        <f>IF($A$1="All",SUMIFS('Supply Planning Data'!K:K,'Supply Planning Data'!$C:$C,DataViz!$B18),SUMIFS('Supply Planning Data'!K:K,'Supply Planning Data'!$C:$C,DataViz!$B18,'Supply Planning Data'!$D:$D,DataViz!$A$1))</f>
        <v>0</v>
      </c>
      <c r="K18" s="20">
        <f>IF($A$1="All",SUMIFS('Supply Planning Data'!J:J,'Supply Planning Data'!$C:$C,DataViz!$B18),SUMIFS('Supply Planning Data'!J:J,'Supply Planning Data'!$C:$C,DataViz!$B18,'Supply Planning Data'!$D:$D,DataViz!$A$1))</f>
        <v>0</v>
      </c>
      <c r="L18" s="20">
        <f>IF($A$1="All",SUMIFS('Supply Planning Data'!L:L,'Supply Planning Data'!$C:$C,DataViz!$B18),SUMIFS('Supply Planning Data'!L:L,'Supply Planning Data'!$C:$C,DataViz!$B18,'Supply Planning Data'!$D:$D,DataViz!$A$1))</f>
        <v>1193648.2043845891</v>
      </c>
      <c r="M18" s="20">
        <f>IF($A$1="All",SUMIFS('Supply Planning Data'!M:M,'Supply Planning Data'!$C:$C,DataViz!$B18),SUMIFS('Supply Planning Data'!M:M,'Supply Planning Data'!$C:$C,DataViz!$B18,'Supply Planning Data'!$D:$D,DataViz!$A$1))</f>
        <v>0</v>
      </c>
      <c r="N18" s="20">
        <f>IF($A$1="All",SUMIFS('Supply Planning Data'!N:N,'Supply Planning Data'!$C:$C,DataViz!$B18),SUMIFS('Supply Planning Data'!N:N,'Supply Planning Data'!$C:$C,DataViz!$B18,'Supply Planning Data'!$D:$D,DataViz!$A$1))</f>
        <v>0</v>
      </c>
      <c r="O18" s="20">
        <f>IF($A$1="All",SUMIFS('Supply Planning Data'!P:P,'Supply Planning Data'!$C:$C,DataViz!$B18),SUMIFS('Supply Planning Data'!P:P,'Supply Planning Data'!$C:$C,DataViz!$B18,'Supply Planning Data'!$D:$D,DataViz!$A$1))</f>
        <v>934000</v>
      </c>
      <c r="P18" s="20">
        <f>IF($A$1="All",SUMIFS('Supply Planning Data'!Q:Q,'Supply Planning Data'!$C:$C,DataViz!$B18),SUMIFS('Supply Planning Data'!Q:Q,'Supply Planning Data'!$C:$C,DataViz!$B18,'Supply Planning Data'!$D:$D,DataViz!$A$1))</f>
        <v>0</v>
      </c>
      <c r="Q18" s="20">
        <f>IF($A$1="All",SUMIFS('Supply Planning Data'!R:R,'Supply Planning Data'!$C:$C,DataViz!$B18),SUMIFS('Supply Planning Data'!R:R,'Supply Planning Data'!$C:$C,DataViz!$B18,'Supply Planning Data'!$D:$D,DataViz!$A$1))</f>
        <v>0</v>
      </c>
      <c r="R18" s="20">
        <f>IF($A$1="All",SUMIFS('Supply Planning Data'!O:O,'Supply Planning Data'!$C:$C,DataViz!$B18),SUMIFS('Supply Planning Data'!O:O,'Supply Planning Data'!$C:$C,DataViz!$B18,'Supply Planning Data'!$D:$D,DataViz!$A$1))</f>
        <v>0</v>
      </c>
      <c r="S18" s="20">
        <f>IF($A$1="All",SUMIFS('Supply Planning Data'!X:X,'Supply Planning Data'!$C:$C,DataViz!$B18),SUMIFS('Supply Planning Data'!X:X,'Supply Planning Data'!$C:$C,DataViz!$B18,'Supply Planning Data'!$D:$D,DataViz!$A$1))</f>
        <v>0</v>
      </c>
      <c r="T18" s="20">
        <f>IF($A$1="All",SUMIFS('Supply Planning Data'!U:U,'Supply Planning Data'!$C:$C,DataViz!$B18),SUMIFS('Supply Planning Data'!U:U,'Supply Planning Data'!$C:$C,DataViz!$B18,'Supply Planning Data'!$D:$D,DataViz!$A$1))</f>
        <v>0</v>
      </c>
      <c r="U18" s="20">
        <f t="shared" si="6"/>
        <v>3989137.9510213556</v>
      </c>
      <c r="Y18" s="20">
        <f>IF($A$1="All",SUMIFS('Supply Planning Data'!$T:$T,'Supply Planning Data'!$C:$C,DataViz!$B18),SUMIFS('Supply Planning Data'!$T:$T,'Supply Planning Data'!$C:$C,DataViz!$B18,'Supply Planning Data'!$D:$D,DataViz!$A$1))</f>
        <v>2900000</v>
      </c>
      <c r="Z18" s="20">
        <f>IF($A$1="All",SUMIFS('Supply Planning Data'!$X:$X,'Supply Planning Data'!$C:$C,DataViz!$B18),SUMIFS('Supply Planning Data'!$X:$X,'Supply Planning Data'!$C:$C,DataViz!$B18,'Supply Planning Data'!$D:$D,DataViz!$A$1))</f>
        <v>0</v>
      </c>
      <c r="AA18" s="20">
        <f>IF($A$1="All",SUMIFS('Supply Planning Data'!$U:$U,'Supply Planning Data'!$C:$C,DataViz!$B18),SUMIFS('Supply Planning Data'!$U:$U,'Supply Planning Data'!$C:$C,DataViz!$B18,'Supply Planning Data'!$D:$D,DataViz!$A$1))</f>
        <v>0</v>
      </c>
      <c r="AB18" s="20"/>
      <c r="AC18" s="20">
        <f>IF($A$1="All",SUMIFS('Supply Planning Data'!$W:$W,'Supply Planning Data'!$C:$C,DataViz!$B18),SUMIFS('Supply Planning Data'!$W:$W,'Supply Planning Data'!$C:$C,DataViz!$B18,'Supply Planning Data'!$D:$D,DataViz!$A$1))</f>
        <v>0</v>
      </c>
      <c r="AD18" s="20">
        <f>IF($A$1="All",SUMIFS('Supply Planning Data'!$Y:$Y,'Supply Planning Data'!$C:$C,DataViz!$B18),SUMIFS('Supply Planning Data'!$Y:$Y,'Supply Planning Data'!$C:$C,DataViz!$B18,'Supply Planning Data'!$D:$D,DataViz!$A$1))</f>
        <v>2900000</v>
      </c>
      <c r="AE18" s="29">
        <f t="shared" si="1"/>
        <v>1193648.2043845891</v>
      </c>
      <c r="AF18" s="30">
        <f t="shared" si="2"/>
        <v>0.16621408129255649</v>
      </c>
      <c r="AI18" s="20">
        <f>IF($A$1="All",SUMIFS('Supply Planning Data'!$AA:$AA,'Supply Planning Data'!$C:$C,DataViz!$B18),SUMIFS('Supply Planning Data'!$AA:$AA,'Supply Planning Data'!$C:$C,DataViz!$B18,'Supply Planning Data'!$D:$D,DataViz!$A$1))</f>
        <v>2900000</v>
      </c>
      <c r="AJ18" s="20">
        <f>IF($A$1="All",SUMIFS('Supply Planning Data'!$AE:$AE,'Supply Planning Data'!$C:$C,DataViz!$B18),SUMIFS('Supply Planning Data'!$AE:$AE,'Supply Planning Data'!$C:$C,DataViz!$B18,'Supply Planning Data'!$D:$D,DataViz!$A$1))</f>
        <v>0</v>
      </c>
      <c r="AK18" s="20">
        <f>IF($A$1="All",SUMIFS('Supply Planning Data'!$AB:$AB,'Supply Planning Data'!$C:$C,DataViz!$B18),SUMIFS('Supply Planning Data'!$AB:$AB,'Supply Planning Data'!$C:$C,DataViz!$B18,'Supply Planning Data'!$D:$D,DataViz!$A$1))</f>
        <v>0</v>
      </c>
      <c r="AL18" s="20"/>
      <c r="AM18" s="20">
        <f>IF($A$1="All",SUMIFS('Supply Planning Data'!$AD:$AD,'Supply Planning Data'!$C:$C,DataViz!$B18),SUMIFS('Supply Planning Data'!$AD:$AD,'Supply Planning Data'!$C:$C,DataViz!$B18,'Supply Planning Data'!$D:$D,DataViz!$A$1))</f>
        <v>0</v>
      </c>
      <c r="AN18" s="20">
        <f>IF($A$1="All",SUMIFS('Supply Planning Data'!$AF:$AF,'Supply Planning Data'!$C:$C,DataViz!$B18),SUMIFS('Supply Planning Data'!$AF:$AF,'Supply Planning Data'!$C:$C,DataViz!$B18,'Supply Planning Data'!$D:$D,DataViz!$A$1))</f>
        <v>2900000</v>
      </c>
      <c r="AO18" s="29">
        <f t="shared" si="3"/>
        <v>1193648.2043845891</v>
      </c>
      <c r="AP18" s="30">
        <f t="shared" si="4"/>
        <v>0.16621408129255649</v>
      </c>
    </row>
    <row r="19" spans="1:42" x14ac:dyDescent="0.35">
      <c r="A19" s="108">
        <v>16</v>
      </c>
      <c r="B19" s="109">
        <f t="shared" si="5"/>
        <v>44958</v>
      </c>
      <c r="C19" s="110">
        <f>Start!C$10</f>
        <v>24000000</v>
      </c>
      <c r="D19" s="110">
        <f>IF($A$1="J&amp;J",SUMIFS('Supply Planning Data'!G:G,'Supply Planning Data'!$C:$C,"&lt;="&amp;DataViz!$B19,'Supply Planning Data'!$D:$D,"J&amp;J"),IF($A$1="All",SUMIFS('Supply Planning Data'!H:H,'Supply Planning Data'!$C:$C,"&lt;="&amp;DataViz!$B19)+SUMIFS('Supply Planning Data'!G:G,'Supply Planning Data'!$C:$C,"&lt;="&amp;DataViz!$B19,'Supply Planning Data'!$D:$D,"J&amp;J"),SUMIFS('Supply Planning Data'!H:H,'Supply Planning Data'!$C:$C,"&lt;="&amp;DataViz!$B19,'Supply Planning Data'!$D:$D,DataViz!$A$1)))</f>
        <v>4294184.3393826671</v>
      </c>
      <c r="E19" s="111">
        <f t="shared" si="0"/>
        <v>0.1789243474742778</v>
      </c>
      <c r="F19" s="20">
        <f>IF($A$1="All",SUMIFS('Supply Planning Data'!F:F,'Supply Planning Data'!$C:$C,DataViz!$B19),SUMIFS('Supply Planning Data'!F:F,'Supply Planning Data'!$C:$C,DataViz!$B19,'Supply Planning Data'!$D:$D,DataViz!$A$1))</f>
        <v>0</v>
      </c>
      <c r="G19" s="20">
        <f>IF($A$1="All",SUMIFS('Supply Planning Data'!G:G,'Supply Planning Data'!$C:$C,DataViz!$B19),SUMIFS('Supply Planning Data'!G:G,'Supply Planning Data'!$C:$C,DataViz!$B19,'Supply Planning Data'!$D:$D,DataViz!$A$1))</f>
        <v>1148478.8299991693</v>
      </c>
      <c r="H19" s="20">
        <f>IF($A$1="All",SUMIFS('Supply Planning Data'!H:H,'Supply Planning Data'!$C:$C,DataViz!$B19),SUMIFS('Supply Planning Data'!H:H,'Supply Planning Data'!$C:$C,DataViz!$B19,'Supply Planning Data'!$D:$D,DataViz!$A$1))</f>
        <v>153360.50515387519</v>
      </c>
      <c r="I19" s="20">
        <f>IF($A$1="All",SUMIFS('Supply Planning Data'!I:I,'Supply Planning Data'!$C:$C,DataViz!$B19),SUMIFS('Supply Planning Data'!I:I,'Supply Planning Data'!$C:$C,DataViz!$B19,'Supply Planning Data'!$D:$D,DataViz!$A$1))</f>
        <v>1301839.3351530447</v>
      </c>
      <c r="J19" s="20">
        <f>IF($A$1="All",SUMIFS('Supply Planning Data'!K:K,'Supply Planning Data'!$C:$C,DataViz!$B19),SUMIFS('Supply Planning Data'!K:K,'Supply Planning Data'!$C:$C,DataViz!$B19,'Supply Planning Data'!$D:$D,DataViz!$A$1))</f>
        <v>0</v>
      </c>
      <c r="K19" s="20">
        <f>IF($A$1="All",SUMIFS('Supply Planning Data'!J:J,'Supply Planning Data'!$C:$C,DataViz!$B19),SUMIFS('Supply Planning Data'!J:J,'Supply Planning Data'!$C:$C,DataViz!$B19,'Supply Planning Data'!$D:$D,DataViz!$A$1))</f>
        <v>0</v>
      </c>
      <c r="L19" s="20">
        <f>IF($A$1="All",SUMIFS('Supply Planning Data'!L:L,'Supply Planning Data'!$C:$C,DataViz!$B19),SUMIFS('Supply Planning Data'!L:L,'Supply Planning Data'!$C:$C,DataViz!$B19,'Supply Planning Data'!$D:$D,DataViz!$A$1))</f>
        <v>1301839.3351530447</v>
      </c>
      <c r="M19" s="20">
        <f>IF($A$1="All",SUMIFS('Supply Planning Data'!M:M,'Supply Planning Data'!$C:$C,DataViz!$B19),SUMIFS('Supply Planning Data'!M:M,'Supply Planning Data'!$C:$C,DataViz!$B19,'Supply Planning Data'!$D:$D,DataViz!$A$1))</f>
        <v>0</v>
      </c>
      <c r="N19" s="20">
        <f>IF($A$1="All",SUMIFS('Supply Planning Data'!N:N,'Supply Planning Data'!$C:$C,DataViz!$B19),SUMIFS('Supply Planning Data'!N:N,'Supply Planning Data'!$C:$C,DataViz!$B19,'Supply Planning Data'!$D:$D,DataViz!$A$1))</f>
        <v>0</v>
      </c>
      <c r="O19" s="20">
        <f>IF($A$1="All",SUMIFS('Supply Planning Data'!P:P,'Supply Planning Data'!$C:$C,DataViz!$B19),SUMIFS('Supply Planning Data'!P:P,'Supply Planning Data'!$C:$C,DataViz!$B19,'Supply Planning Data'!$D:$D,DataViz!$A$1))</f>
        <v>1295202</v>
      </c>
      <c r="P19" s="20">
        <f>IF($A$1="All",SUMIFS('Supply Planning Data'!Q:Q,'Supply Planning Data'!$C:$C,DataViz!$B19),SUMIFS('Supply Planning Data'!Q:Q,'Supply Planning Data'!$C:$C,DataViz!$B19,'Supply Planning Data'!$D:$D,DataViz!$A$1))</f>
        <v>361202</v>
      </c>
      <c r="Q19" s="20">
        <f>IF($A$1="All",SUMIFS('Supply Planning Data'!R:R,'Supply Planning Data'!$C:$C,DataViz!$B19),SUMIFS('Supply Planning Data'!R:R,'Supply Planning Data'!$C:$C,DataViz!$B19,'Supply Planning Data'!$D:$D,DataViz!$A$1))</f>
        <v>0</v>
      </c>
      <c r="R19" s="20">
        <f>IF($A$1="All",SUMIFS('Supply Planning Data'!O:O,'Supply Planning Data'!$C:$C,DataViz!$B19),SUMIFS('Supply Planning Data'!O:O,'Supply Planning Data'!$C:$C,DataViz!$B19,'Supply Planning Data'!$D:$D,DataViz!$A$1))</f>
        <v>0</v>
      </c>
      <c r="S19" s="20">
        <f>IF($A$1="All",SUMIFS('Supply Planning Data'!X:X,'Supply Planning Data'!$C:$C,DataViz!$B19),SUMIFS('Supply Planning Data'!X:X,'Supply Planning Data'!$C:$C,DataViz!$B19,'Supply Planning Data'!$D:$D,DataViz!$A$1))</f>
        <v>0</v>
      </c>
      <c r="T19" s="20">
        <f>IF($A$1="All",SUMIFS('Supply Planning Data'!U:U,'Supply Planning Data'!$C:$C,DataViz!$B19),SUMIFS('Supply Planning Data'!U:U,'Supply Planning Data'!$C:$C,DataViz!$B19,'Supply Planning Data'!$D:$D,DataViz!$A$1))</f>
        <v>0</v>
      </c>
      <c r="U19" s="20">
        <f t="shared" si="6"/>
        <v>4294184.3393826671</v>
      </c>
      <c r="Y19" s="20">
        <f>IF($A$1="All",SUMIFS('Supply Planning Data'!$T:$T,'Supply Planning Data'!$C:$C,DataViz!$B19),SUMIFS('Supply Planning Data'!$T:$T,'Supply Planning Data'!$C:$C,DataViz!$B19,'Supply Planning Data'!$D:$D,DataViz!$A$1))</f>
        <v>2900000</v>
      </c>
      <c r="Z19" s="20">
        <f>IF($A$1="All",SUMIFS('Supply Planning Data'!$X:$X,'Supply Planning Data'!$C:$C,DataViz!$B19),SUMIFS('Supply Planning Data'!$X:$X,'Supply Planning Data'!$C:$C,DataViz!$B19,'Supply Planning Data'!$D:$D,DataViz!$A$1))</f>
        <v>0</v>
      </c>
      <c r="AA19" s="20">
        <f>IF($A$1="All",SUMIFS('Supply Planning Data'!$U:$U,'Supply Planning Data'!$C:$C,DataViz!$B19),SUMIFS('Supply Planning Data'!$U:$U,'Supply Planning Data'!$C:$C,DataViz!$B19,'Supply Planning Data'!$D:$D,DataViz!$A$1))</f>
        <v>0</v>
      </c>
      <c r="AB19" s="20"/>
      <c r="AC19" s="20">
        <f>IF($A$1="All",SUMIFS('Supply Planning Data'!$W:$W,'Supply Planning Data'!$C:$C,DataViz!$B19),SUMIFS('Supply Planning Data'!$W:$W,'Supply Planning Data'!$C:$C,DataViz!$B19,'Supply Planning Data'!$D:$D,DataViz!$A$1))</f>
        <v>0</v>
      </c>
      <c r="AD19" s="20">
        <f>IF($A$1="All",SUMIFS('Supply Planning Data'!$Y:$Y,'Supply Planning Data'!$C:$C,DataViz!$B19),SUMIFS('Supply Planning Data'!$Y:$Y,'Supply Planning Data'!$C:$C,DataViz!$B19,'Supply Planning Data'!$D:$D,DataViz!$A$1))</f>
        <v>2900000</v>
      </c>
      <c r="AE19" s="29">
        <f t="shared" si="1"/>
        <v>1301839.3351530447</v>
      </c>
      <c r="AF19" s="30">
        <f t="shared" si="2"/>
        <v>0.1789243474742778</v>
      </c>
      <c r="AI19" s="20">
        <f>IF($A$1="All",SUMIFS('Supply Planning Data'!$AA:$AA,'Supply Planning Data'!$C:$C,DataViz!$B19),SUMIFS('Supply Planning Data'!$AA:$AA,'Supply Planning Data'!$C:$C,DataViz!$B19,'Supply Planning Data'!$D:$D,DataViz!$A$1))</f>
        <v>2900000</v>
      </c>
      <c r="AJ19" s="20">
        <f>IF($A$1="All",SUMIFS('Supply Planning Data'!$AE:$AE,'Supply Planning Data'!$C:$C,DataViz!$B19),SUMIFS('Supply Planning Data'!$AE:$AE,'Supply Planning Data'!$C:$C,DataViz!$B19,'Supply Planning Data'!$D:$D,DataViz!$A$1))</f>
        <v>0</v>
      </c>
      <c r="AK19" s="20">
        <f>IF($A$1="All",SUMIFS('Supply Planning Data'!$AB:$AB,'Supply Planning Data'!$C:$C,DataViz!$B19),SUMIFS('Supply Planning Data'!$AB:$AB,'Supply Planning Data'!$C:$C,DataViz!$B19,'Supply Planning Data'!$D:$D,DataViz!$A$1))</f>
        <v>0</v>
      </c>
      <c r="AL19" s="20"/>
      <c r="AM19" s="20">
        <f>IF($A$1="All",SUMIFS('Supply Planning Data'!$AD:$AD,'Supply Planning Data'!$C:$C,DataViz!$B19),SUMIFS('Supply Planning Data'!$AD:$AD,'Supply Planning Data'!$C:$C,DataViz!$B19,'Supply Planning Data'!$D:$D,DataViz!$A$1))</f>
        <v>0</v>
      </c>
      <c r="AN19" s="20">
        <f>IF($A$1="All",SUMIFS('Supply Planning Data'!$AF:$AF,'Supply Planning Data'!$C:$C,DataViz!$B19),SUMIFS('Supply Planning Data'!$AF:$AF,'Supply Planning Data'!$C:$C,DataViz!$B19,'Supply Planning Data'!$D:$D,DataViz!$A$1))</f>
        <v>2900000</v>
      </c>
      <c r="AO19" s="29">
        <f t="shared" si="3"/>
        <v>1301839.3351530447</v>
      </c>
      <c r="AP19" s="30">
        <f t="shared" si="4"/>
        <v>0.1789243474742778</v>
      </c>
    </row>
    <row r="20" spans="1:42" x14ac:dyDescent="0.35">
      <c r="A20" s="108">
        <v>17</v>
      </c>
      <c r="B20" s="109">
        <f t="shared" si="5"/>
        <v>44986</v>
      </c>
      <c r="C20" s="110">
        <f>Start!C$10</f>
        <v>24000000</v>
      </c>
      <c r="D20" s="110">
        <f>IF($A$1="J&amp;J",SUMIFS('Supply Planning Data'!G:G,'Supply Planning Data'!$C:$C,"&lt;="&amp;DataViz!$B20,'Supply Planning Data'!$D:$D,"J&amp;J"),IF($A$1="All",SUMIFS('Supply Planning Data'!H:H,'Supply Planning Data'!$C:$C,"&lt;="&amp;DataViz!$B20)+SUMIFS('Supply Planning Data'!G:G,'Supply Planning Data'!$C:$C,"&lt;="&amp;DataViz!$B20,'Supply Planning Data'!$D:$D,"J&amp;J"),SUMIFS('Supply Planning Data'!H:H,'Supply Planning Data'!$C:$C,"&lt;="&amp;DataViz!$B20,'Supply Planning Data'!$D:$D,DataViz!$A$1)))</f>
        <v>4618183.2804696187</v>
      </c>
      <c r="E20" s="111">
        <f t="shared" si="0"/>
        <v>0.19242430335290078</v>
      </c>
      <c r="F20" s="20">
        <f>IF($A$1="All",SUMIFS('Supply Planning Data'!F:F,'Supply Planning Data'!$C:$C,DataViz!$B20),SUMIFS('Supply Planning Data'!F:F,'Supply Planning Data'!$C:$C,DataViz!$B20,'Supply Planning Data'!$D:$D,DataViz!$A$1))</f>
        <v>0</v>
      </c>
      <c r="G20" s="20">
        <f>IF($A$1="All",SUMIFS('Supply Planning Data'!G:G,'Supply Planning Data'!$C:$C,DataViz!$B20),SUMIFS('Supply Planning Data'!G:G,'Supply Planning Data'!$C:$C,DataViz!$B20,'Supply Planning Data'!$D:$D,DataViz!$A$1))</f>
        <v>1263326.7129990864</v>
      </c>
      <c r="H20" s="20">
        <f>IF($A$1="All",SUMIFS('Supply Planning Data'!H:H,'Supply Planning Data'!$C:$C,DataViz!$B20),SUMIFS('Supply Planning Data'!H:H,'Supply Planning Data'!$C:$C,DataViz!$B20,'Supply Planning Data'!$D:$D,DataViz!$A$1))</f>
        <v>157144.4695587696</v>
      </c>
      <c r="I20" s="20">
        <f>IF($A$1="All",SUMIFS('Supply Planning Data'!I:I,'Supply Planning Data'!$C:$C,DataViz!$B20),SUMIFS('Supply Planning Data'!I:I,'Supply Planning Data'!$C:$C,DataViz!$B20,'Supply Planning Data'!$D:$D,DataViz!$A$1))</f>
        <v>1420471.1825578562</v>
      </c>
      <c r="J20" s="20">
        <f>IF($A$1="All",SUMIFS('Supply Planning Data'!K:K,'Supply Planning Data'!$C:$C,DataViz!$B20),SUMIFS('Supply Planning Data'!K:K,'Supply Planning Data'!$C:$C,DataViz!$B20,'Supply Planning Data'!$D:$D,DataViz!$A$1))</f>
        <v>0</v>
      </c>
      <c r="K20" s="20">
        <f>IF($A$1="All",SUMIFS('Supply Planning Data'!J:J,'Supply Planning Data'!$C:$C,DataViz!$B20),SUMIFS('Supply Planning Data'!J:J,'Supply Planning Data'!$C:$C,DataViz!$B20,'Supply Planning Data'!$D:$D,DataViz!$A$1))</f>
        <v>0</v>
      </c>
      <c r="L20" s="20">
        <f>IF($A$1="All",SUMIFS('Supply Planning Data'!L:L,'Supply Planning Data'!$C:$C,DataViz!$B20),SUMIFS('Supply Planning Data'!L:L,'Supply Planning Data'!$C:$C,DataViz!$B20,'Supply Planning Data'!$D:$D,DataViz!$A$1))</f>
        <v>1420471.1825578562</v>
      </c>
      <c r="M20" s="20">
        <f>IF($A$1="All",SUMIFS('Supply Planning Data'!M:M,'Supply Planning Data'!$C:$C,DataViz!$B20),SUMIFS('Supply Planning Data'!M:M,'Supply Planning Data'!$C:$C,DataViz!$B20,'Supply Planning Data'!$D:$D,DataViz!$A$1))</f>
        <v>0</v>
      </c>
      <c r="N20" s="20">
        <f>IF($A$1="All",SUMIFS('Supply Planning Data'!N:N,'Supply Planning Data'!$C:$C,DataViz!$B20),SUMIFS('Supply Planning Data'!N:N,'Supply Planning Data'!$C:$C,DataViz!$B20,'Supply Planning Data'!$D:$D,DataViz!$A$1))</f>
        <v>0</v>
      </c>
      <c r="O20" s="20">
        <f>IF($A$1="All",SUMIFS('Supply Planning Data'!P:P,'Supply Planning Data'!$C:$C,DataViz!$B20),SUMIFS('Supply Planning Data'!P:P,'Supply Planning Data'!$C:$C,DataViz!$B20,'Supply Planning Data'!$D:$D,DataViz!$A$1))</f>
        <v>1446402</v>
      </c>
      <c r="P20" s="20">
        <f>IF($A$1="All",SUMIFS('Supply Planning Data'!Q:Q,'Supply Planning Data'!$C:$C,DataViz!$B20),SUMIFS('Supply Planning Data'!Q:Q,'Supply Planning Data'!$C:$C,DataViz!$B20,'Supply Planning Data'!$D:$D,DataViz!$A$1))</f>
        <v>151200</v>
      </c>
      <c r="Q20" s="20">
        <f>IF($A$1="All",SUMIFS('Supply Planning Data'!R:R,'Supply Planning Data'!$C:$C,DataViz!$B20),SUMIFS('Supply Planning Data'!R:R,'Supply Planning Data'!$C:$C,DataViz!$B20,'Supply Planning Data'!$D:$D,DataViz!$A$1))</f>
        <v>0</v>
      </c>
      <c r="R20" s="20">
        <f>IF($A$1="All",SUMIFS('Supply Planning Data'!O:O,'Supply Planning Data'!$C:$C,DataViz!$B20),SUMIFS('Supply Planning Data'!O:O,'Supply Planning Data'!$C:$C,DataViz!$B20,'Supply Planning Data'!$D:$D,DataViz!$A$1))</f>
        <v>0</v>
      </c>
      <c r="S20" s="20">
        <f>IF($A$1="All",SUMIFS('Supply Planning Data'!X:X,'Supply Planning Data'!$C:$C,DataViz!$B20),SUMIFS('Supply Planning Data'!X:X,'Supply Planning Data'!$C:$C,DataViz!$B20,'Supply Planning Data'!$D:$D,DataViz!$A$1))</f>
        <v>0</v>
      </c>
      <c r="T20" s="20">
        <f>IF($A$1="All",SUMIFS('Supply Planning Data'!U:U,'Supply Planning Data'!$C:$C,DataViz!$B20),SUMIFS('Supply Planning Data'!U:U,'Supply Planning Data'!$C:$C,DataViz!$B20,'Supply Planning Data'!$D:$D,DataViz!$A$1))</f>
        <v>0</v>
      </c>
      <c r="U20" s="20">
        <f t="shared" si="6"/>
        <v>4618183.2804696187</v>
      </c>
      <c r="Y20" s="20">
        <f>IF($A$1="All",SUMIFS('Supply Planning Data'!$T:$T,'Supply Planning Data'!$C:$C,DataViz!$B20),SUMIFS('Supply Planning Data'!$T:$T,'Supply Planning Data'!$C:$C,DataViz!$B20,'Supply Planning Data'!$D:$D,DataViz!$A$1))</f>
        <v>2900000</v>
      </c>
      <c r="Z20" s="20">
        <f>IF($A$1="All",SUMIFS('Supply Planning Data'!$X:$X,'Supply Planning Data'!$C:$C,DataViz!$B20),SUMIFS('Supply Planning Data'!$X:$X,'Supply Planning Data'!$C:$C,DataViz!$B20,'Supply Planning Data'!$D:$D,DataViz!$A$1))</f>
        <v>0</v>
      </c>
      <c r="AA20" s="20">
        <f>IF($A$1="All",SUMIFS('Supply Planning Data'!$U:$U,'Supply Planning Data'!$C:$C,DataViz!$B20),SUMIFS('Supply Planning Data'!$U:$U,'Supply Planning Data'!$C:$C,DataViz!$B20,'Supply Planning Data'!$D:$D,DataViz!$A$1))</f>
        <v>0</v>
      </c>
      <c r="AB20" s="20"/>
      <c r="AC20" s="20">
        <f>IF($A$1="All",SUMIFS('Supply Planning Data'!$W:$W,'Supply Planning Data'!$C:$C,DataViz!$B20),SUMIFS('Supply Planning Data'!$W:$W,'Supply Planning Data'!$C:$C,DataViz!$B20,'Supply Planning Data'!$D:$D,DataViz!$A$1))</f>
        <v>0</v>
      </c>
      <c r="AD20" s="20">
        <f>IF($A$1="All",SUMIFS('Supply Planning Data'!$Y:$Y,'Supply Planning Data'!$C:$C,DataViz!$B20),SUMIFS('Supply Planning Data'!$Y:$Y,'Supply Planning Data'!$C:$C,DataViz!$B20,'Supply Planning Data'!$D:$D,DataViz!$A$1))</f>
        <v>2900000</v>
      </c>
      <c r="AE20" s="29">
        <f t="shared" si="1"/>
        <v>1420471.1825578562</v>
      </c>
      <c r="AF20" s="30">
        <f t="shared" si="2"/>
        <v>0.19242430335290078</v>
      </c>
      <c r="AI20" s="20">
        <f>IF($A$1="All",SUMIFS('Supply Planning Data'!$AA:$AA,'Supply Planning Data'!$C:$C,DataViz!$B20),SUMIFS('Supply Planning Data'!$AA:$AA,'Supply Planning Data'!$C:$C,DataViz!$B20,'Supply Planning Data'!$D:$D,DataViz!$A$1))</f>
        <v>2900000</v>
      </c>
      <c r="AJ20" s="20">
        <f>IF($A$1="All",SUMIFS('Supply Planning Data'!$AE:$AE,'Supply Planning Data'!$C:$C,DataViz!$B20),SUMIFS('Supply Planning Data'!$AE:$AE,'Supply Planning Data'!$C:$C,DataViz!$B20,'Supply Planning Data'!$D:$D,DataViz!$A$1))</f>
        <v>0</v>
      </c>
      <c r="AK20" s="20">
        <f>IF($A$1="All",SUMIFS('Supply Planning Data'!$AB:$AB,'Supply Planning Data'!$C:$C,DataViz!$B20),SUMIFS('Supply Planning Data'!$AB:$AB,'Supply Planning Data'!$C:$C,DataViz!$B20,'Supply Planning Data'!$D:$D,DataViz!$A$1))</f>
        <v>0</v>
      </c>
      <c r="AL20" s="20"/>
      <c r="AM20" s="20">
        <f>IF($A$1="All",SUMIFS('Supply Planning Data'!$AD:$AD,'Supply Planning Data'!$C:$C,DataViz!$B20),SUMIFS('Supply Planning Data'!$AD:$AD,'Supply Planning Data'!$C:$C,DataViz!$B20,'Supply Planning Data'!$D:$D,DataViz!$A$1))</f>
        <v>0</v>
      </c>
      <c r="AN20" s="20">
        <f>IF($A$1="All",SUMIFS('Supply Planning Data'!$AF:$AF,'Supply Planning Data'!$C:$C,DataViz!$B20),SUMIFS('Supply Planning Data'!$AF:$AF,'Supply Planning Data'!$C:$C,DataViz!$B20,'Supply Planning Data'!$D:$D,DataViz!$A$1))</f>
        <v>2900000</v>
      </c>
      <c r="AO20" s="29">
        <f t="shared" si="3"/>
        <v>1420471.1825578562</v>
      </c>
      <c r="AP20" s="30">
        <f t="shared" si="4"/>
        <v>0.19242430335290078</v>
      </c>
    </row>
    <row r="21" spans="1:42" x14ac:dyDescent="0.35">
      <c r="A21" s="108">
        <v>18</v>
      </c>
      <c r="B21" s="109">
        <f t="shared" si="5"/>
        <v>45017</v>
      </c>
      <c r="C21" s="110">
        <f>Start!C$10</f>
        <v>24000000</v>
      </c>
      <c r="D21" s="110">
        <f>IF($A$1="J&amp;J",SUMIFS('Supply Planning Data'!G:G,'Supply Planning Data'!$C:$C,"&lt;="&amp;DataViz!$B21,'Supply Planning Data'!$D:$D,"J&amp;J"),IF($A$1="All",SUMIFS('Supply Planning Data'!H:H,'Supply Planning Data'!$C:$C,"&lt;="&amp;DataViz!$B21)+SUMIFS('Supply Planning Data'!G:G,'Supply Planning Data'!$C:$C,"&lt;="&amp;DataViz!$B21,'Supply Planning Data'!$D:$D,"J&amp;J"),SUMIFS('Supply Planning Data'!H:H,'Supply Planning Data'!$C:$C,"&lt;="&amp;DataViz!$B21,'Supply Planning Data'!$D:$D,DataViz!$A$1)))</f>
        <v>4962651.633114282</v>
      </c>
      <c r="E21" s="111">
        <f t="shared" si="0"/>
        <v>0.20677715137976174</v>
      </c>
      <c r="F21" s="20">
        <f>IF($A$1="All",SUMIFS('Supply Planning Data'!F:F,'Supply Planning Data'!$C:$C,DataViz!$B21),SUMIFS('Supply Planning Data'!F:F,'Supply Planning Data'!$C:$C,DataViz!$B21,'Supply Planning Data'!$D:$D,DataViz!$A$1))</f>
        <v>0</v>
      </c>
      <c r="G21" s="20">
        <f>IF($A$1="All",SUMIFS('Supply Planning Data'!G:G,'Supply Planning Data'!$C:$C,DataViz!$B21),SUMIFS('Supply Planning Data'!G:G,'Supply Planning Data'!$C:$C,DataViz!$B21,'Supply Planning Data'!$D:$D,DataViz!$A$1))</f>
        <v>1389659.3842989954</v>
      </c>
      <c r="H21" s="20">
        <f>IF($A$1="All",SUMIFS('Supply Planning Data'!H:H,'Supply Planning Data'!$C:$C,DataViz!$B21),SUMIFS('Supply Planning Data'!H:H,'Supply Planning Data'!$C:$C,DataViz!$B21,'Supply Planning Data'!$D:$D,DataViz!$A$1))</f>
        <v>160928.43396366391</v>
      </c>
      <c r="I21" s="20">
        <f>IF($A$1="All",SUMIFS('Supply Planning Data'!I:I,'Supply Planning Data'!$C:$C,DataViz!$B21),SUMIFS('Supply Planning Data'!I:I,'Supply Planning Data'!$C:$C,DataViz!$B21,'Supply Planning Data'!$D:$D,DataViz!$A$1))</f>
        <v>1550587.8182626592</v>
      </c>
      <c r="J21" s="20">
        <f>IF($A$1="All",SUMIFS('Supply Planning Data'!K:K,'Supply Planning Data'!$C:$C,DataViz!$B21),SUMIFS('Supply Planning Data'!K:K,'Supply Planning Data'!$C:$C,DataViz!$B21,'Supply Planning Data'!$D:$D,DataViz!$A$1))</f>
        <v>0</v>
      </c>
      <c r="K21" s="20">
        <f>IF($A$1="All",SUMIFS('Supply Planning Data'!J:J,'Supply Planning Data'!$C:$C,DataViz!$B21),SUMIFS('Supply Planning Data'!J:J,'Supply Planning Data'!$C:$C,DataViz!$B21,'Supply Planning Data'!$D:$D,DataViz!$A$1))</f>
        <v>0</v>
      </c>
      <c r="L21" s="20">
        <f>IF($A$1="All",SUMIFS('Supply Planning Data'!L:L,'Supply Planning Data'!$C:$C,DataViz!$B21),SUMIFS('Supply Planning Data'!L:L,'Supply Planning Data'!$C:$C,DataViz!$B21,'Supply Planning Data'!$D:$D,DataViz!$A$1))</f>
        <v>1550587.8182626592</v>
      </c>
      <c r="M21" s="20">
        <f>IF($A$1="All",SUMIFS('Supply Planning Data'!M:M,'Supply Planning Data'!$C:$C,DataViz!$B21),SUMIFS('Supply Planning Data'!M:M,'Supply Planning Data'!$C:$C,DataViz!$B21,'Supply Planning Data'!$D:$D,DataViz!$A$1))</f>
        <v>0</v>
      </c>
      <c r="N21" s="20">
        <f>IF($A$1="All",SUMIFS('Supply Planning Data'!N:N,'Supply Planning Data'!$C:$C,DataViz!$B21),SUMIFS('Supply Planning Data'!N:N,'Supply Planning Data'!$C:$C,DataViz!$B21,'Supply Planning Data'!$D:$D,DataViz!$A$1))</f>
        <v>0</v>
      </c>
      <c r="O21" s="20">
        <f>IF($A$1="All",SUMIFS('Supply Planning Data'!P:P,'Supply Planning Data'!$C:$C,DataViz!$B21),SUMIFS('Supply Planning Data'!P:P,'Supply Planning Data'!$C:$C,DataViz!$B21,'Supply Planning Data'!$D:$D,DataViz!$A$1))</f>
        <v>1446402</v>
      </c>
      <c r="P21" s="20">
        <f>IF($A$1="All",SUMIFS('Supply Planning Data'!Q:Q,'Supply Planning Data'!$C:$C,DataViz!$B21),SUMIFS('Supply Planning Data'!Q:Q,'Supply Planning Data'!$C:$C,DataViz!$B21,'Supply Planning Data'!$D:$D,DataViz!$A$1))</f>
        <v>0</v>
      </c>
      <c r="Q21" s="20">
        <f>IF($A$1="All",SUMIFS('Supply Planning Data'!R:R,'Supply Planning Data'!$C:$C,DataViz!$B21),SUMIFS('Supply Planning Data'!R:R,'Supply Planning Data'!$C:$C,DataViz!$B21,'Supply Planning Data'!$D:$D,DataViz!$A$1))</f>
        <v>0</v>
      </c>
      <c r="R21" s="20">
        <f>IF($A$1="All",SUMIFS('Supply Planning Data'!O:O,'Supply Planning Data'!$C:$C,DataViz!$B21),SUMIFS('Supply Planning Data'!O:O,'Supply Planning Data'!$C:$C,DataViz!$B21,'Supply Planning Data'!$D:$D,DataViz!$A$1))</f>
        <v>0</v>
      </c>
      <c r="S21" s="20">
        <f>IF($A$1="All",SUMIFS('Supply Planning Data'!X:X,'Supply Planning Data'!$C:$C,DataViz!$B21),SUMIFS('Supply Planning Data'!X:X,'Supply Planning Data'!$C:$C,DataViz!$B21,'Supply Planning Data'!$D:$D,DataViz!$A$1))</f>
        <v>0</v>
      </c>
      <c r="T21" s="20">
        <f>IF($A$1="All",SUMIFS('Supply Planning Data'!U:U,'Supply Planning Data'!$C:$C,DataViz!$B21),SUMIFS('Supply Planning Data'!U:U,'Supply Planning Data'!$C:$C,DataViz!$B21,'Supply Planning Data'!$D:$D,DataViz!$A$1))</f>
        <v>0</v>
      </c>
      <c r="U21" s="20">
        <f t="shared" si="6"/>
        <v>4962651.633114282</v>
      </c>
      <c r="Y21" s="20">
        <f>IF($A$1="All",SUMIFS('Supply Planning Data'!$T:$T,'Supply Planning Data'!$C:$C,DataViz!$B21),SUMIFS('Supply Planning Data'!$T:$T,'Supply Planning Data'!$C:$C,DataViz!$B21,'Supply Planning Data'!$D:$D,DataViz!$A$1))</f>
        <v>2900000</v>
      </c>
      <c r="Z21" s="20">
        <f>IF($A$1="All",SUMIFS('Supply Planning Data'!$X:$X,'Supply Planning Data'!$C:$C,DataViz!$B21),SUMIFS('Supply Planning Data'!$X:$X,'Supply Planning Data'!$C:$C,DataViz!$B21,'Supply Planning Data'!$D:$D,DataViz!$A$1))</f>
        <v>0</v>
      </c>
      <c r="AA21" s="20">
        <f>IF($A$1="All",SUMIFS('Supply Planning Data'!$U:$U,'Supply Planning Data'!$C:$C,DataViz!$B21),SUMIFS('Supply Planning Data'!$U:$U,'Supply Planning Data'!$C:$C,DataViz!$B21,'Supply Planning Data'!$D:$D,DataViz!$A$1))</f>
        <v>0</v>
      </c>
      <c r="AB21" s="20"/>
      <c r="AC21" s="20">
        <f>IF($A$1="All",SUMIFS('Supply Planning Data'!$W:$W,'Supply Planning Data'!$C:$C,DataViz!$B21),SUMIFS('Supply Planning Data'!$W:$W,'Supply Planning Data'!$C:$C,DataViz!$B21,'Supply Planning Data'!$D:$D,DataViz!$A$1))</f>
        <v>0</v>
      </c>
      <c r="AD21" s="20">
        <f>IF($A$1="All",SUMIFS('Supply Planning Data'!$Y:$Y,'Supply Planning Data'!$C:$C,DataViz!$B21),SUMIFS('Supply Planning Data'!$Y:$Y,'Supply Planning Data'!$C:$C,DataViz!$B21,'Supply Planning Data'!$D:$D,DataViz!$A$1))</f>
        <v>2900000</v>
      </c>
      <c r="AE21" s="29">
        <f t="shared" si="1"/>
        <v>1550587.8182626592</v>
      </c>
      <c r="AF21" s="30">
        <f t="shared" si="2"/>
        <v>0.20677715137976174</v>
      </c>
      <c r="AI21" s="20">
        <f>IF($A$1="All",SUMIFS('Supply Planning Data'!$AA:$AA,'Supply Planning Data'!$C:$C,DataViz!$B21),SUMIFS('Supply Planning Data'!$AA:$AA,'Supply Planning Data'!$C:$C,DataViz!$B21,'Supply Planning Data'!$D:$D,DataViz!$A$1))</f>
        <v>2900000</v>
      </c>
      <c r="AJ21" s="20">
        <f>IF($A$1="All",SUMIFS('Supply Planning Data'!$AE:$AE,'Supply Planning Data'!$C:$C,DataViz!$B21),SUMIFS('Supply Planning Data'!$AE:$AE,'Supply Planning Data'!$C:$C,DataViz!$B21,'Supply Planning Data'!$D:$D,DataViz!$A$1))</f>
        <v>0</v>
      </c>
      <c r="AK21" s="20">
        <f>IF($A$1="All",SUMIFS('Supply Planning Data'!$AB:$AB,'Supply Planning Data'!$C:$C,DataViz!$B21),SUMIFS('Supply Planning Data'!$AB:$AB,'Supply Planning Data'!$C:$C,DataViz!$B21,'Supply Planning Data'!$D:$D,DataViz!$A$1))</f>
        <v>0</v>
      </c>
      <c r="AL21" s="20"/>
      <c r="AM21" s="20">
        <f>IF($A$1="All",SUMIFS('Supply Planning Data'!$AD:$AD,'Supply Planning Data'!$C:$C,DataViz!$B21),SUMIFS('Supply Planning Data'!$AD:$AD,'Supply Planning Data'!$C:$C,DataViz!$B21,'Supply Planning Data'!$D:$D,DataViz!$A$1))</f>
        <v>0</v>
      </c>
      <c r="AN21" s="20">
        <f>IF($A$1="All",SUMIFS('Supply Planning Data'!$AF:$AF,'Supply Planning Data'!$C:$C,DataViz!$B21),SUMIFS('Supply Planning Data'!$AF:$AF,'Supply Planning Data'!$C:$C,DataViz!$B21,'Supply Planning Data'!$D:$D,DataViz!$A$1))</f>
        <v>2900000</v>
      </c>
      <c r="AO21" s="29">
        <f t="shared" si="3"/>
        <v>1550587.8182626592</v>
      </c>
      <c r="AP21" s="30">
        <f t="shared" si="4"/>
        <v>0.20677715137976174</v>
      </c>
    </row>
    <row r="22" spans="1:42" x14ac:dyDescent="0.35">
      <c r="A22" s="108">
        <v>19</v>
      </c>
      <c r="B22" s="109">
        <f t="shared" si="5"/>
        <v>45047</v>
      </c>
      <c r="C22" s="110">
        <f>Start!C$10</f>
        <v>24000000</v>
      </c>
      <c r="D22" s="110">
        <f>IF($A$1="J&amp;J",SUMIFS('Supply Planning Data'!G:G,'Supply Planning Data'!$C:$C,"&lt;="&amp;DataViz!$B22,'Supply Planning Data'!$D:$D,"J&amp;J"),IF($A$1="All",SUMIFS('Supply Planning Data'!H:H,'Supply Planning Data'!$C:$C,"&lt;="&amp;DataViz!$B22)+SUMIFS('Supply Planning Data'!G:G,'Supply Planning Data'!$C:$C,"&lt;="&amp;DataViz!$B22,'Supply Planning Data'!$D:$D,"J&amp;J"),SUMIFS('Supply Planning Data'!H:H,'Supply Planning Data'!$C:$C,"&lt;="&amp;DataViz!$B22,'Supply Planning Data'!$D:$D,DataViz!$A$1)))</f>
        <v>5329257.9420319395</v>
      </c>
      <c r="E22" s="111">
        <f t="shared" si="0"/>
        <v>0.22205241425133082</v>
      </c>
      <c r="F22" s="20">
        <f>IF($A$1="All",SUMIFS('Supply Planning Data'!F:F,'Supply Planning Data'!$C:$C,DataViz!$B22),SUMIFS('Supply Planning Data'!F:F,'Supply Planning Data'!$C:$C,DataViz!$B22,'Supply Planning Data'!$D:$D,DataViz!$A$1))</f>
        <v>0</v>
      </c>
      <c r="G22" s="20">
        <f>IF($A$1="All",SUMIFS('Supply Planning Data'!G:G,'Supply Planning Data'!$C:$C,DataViz!$B22),SUMIFS('Supply Planning Data'!G:G,'Supply Planning Data'!$C:$C,DataViz!$B22,'Supply Planning Data'!$D:$D,DataViz!$A$1))</f>
        <v>1528625.3227288949</v>
      </c>
      <c r="H22" s="20">
        <f>IF($A$1="All",SUMIFS('Supply Planning Data'!H:H,'Supply Planning Data'!$C:$C,DataViz!$B22),SUMIFS('Supply Planning Data'!H:H,'Supply Planning Data'!$C:$C,DataViz!$B22,'Supply Planning Data'!$D:$D,DataViz!$A$1))</f>
        <v>164712.39836855818</v>
      </c>
      <c r="I22" s="20">
        <f>IF($A$1="All",SUMIFS('Supply Planning Data'!I:I,'Supply Planning Data'!$C:$C,DataViz!$B22),SUMIFS('Supply Planning Data'!I:I,'Supply Planning Data'!$C:$C,DataViz!$B22,'Supply Planning Data'!$D:$D,DataViz!$A$1))</f>
        <v>1693337.7210974533</v>
      </c>
      <c r="J22" s="20">
        <f>IF($A$1="All",SUMIFS('Supply Planning Data'!K:K,'Supply Planning Data'!$C:$C,DataViz!$B22),SUMIFS('Supply Planning Data'!K:K,'Supply Planning Data'!$C:$C,DataViz!$B22,'Supply Planning Data'!$D:$D,DataViz!$A$1))</f>
        <v>0</v>
      </c>
      <c r="K22" s="20">
        <f>IF($A$1="All",SUMIFS('Supply Planning Data'!J:J,'Supply Planning Data'!$C:$C,DataViz!$B22),SUMIFS('Supply Planning Data'!J:J,'Supply Planning Data'!$C:$C,DataViz!$B22,'Supply Planning Data'!$D:$D,DataViz!$A$1))</f>
        <v>0</v>
      </c>
      <c r="L22" s="20">
        <f>IF($A$1="All",SUMIFS('Supply Planning Data'!L:L,'Supply Planning Data'!$C:$C,DataViz!$B22),SUMIFS('Supply Planning Data'!L:L,'Supply Planning Data'!$C:$C,DataViz!$B22,'Supply Planning Data'!$D:$D,DataViz!$A$1))</f>
        <v>1693337.7210974533</v>
      </c>
      <c r="M22" s="20">
        <f>IF($A$1="All",SUMIFS('Supply Planning Data'!M:M,'Supply Planning Data'!$C:$C,DataViz!$B22),SUMIFS('Supply Planning Data'!M:M,'Supply Planning Data'!$C:$C,DataViz!$B22,'Supply Planning Data'!$D:$D,DataViz!$A$1))</f>
        <v>0</v>
      </c>
      <c r="N22" s="20">
        <f>IF($A$1="All",SUMIFS('Supply Planning Data'!N:N,'Supply Planning Data'!$C:$C,DataViz!$B22),SUMIFS('Supply Planning Data'!N:N,'Supply Planning Data'!$C:$C,DataViz!$B22,'Supply Planning Data'!$D:$D,DataViz!$A$1))</f>
        <v>0</v>
      </c>
      <c r="O22" s="20">
        <f>IF($A$1="All",SUMIFS('Supply Planning Data'!P:P,'Supply Planning Data'!$C:$C,DataViz!$B22),SUMIFS('Supply Planning Data'!P:P,'Supply Planning Data'!$C:$C,DataViz!$B22,'Supply Planning Data'!$D:$D,DataViz!$A$1))</f>
        <v>1446402</v>
      </c>
      <c r="P22" s="20">
        <f>IF($A$1="All",SUMIFS('Supply Planning Data'!Q:Q,'Supply Planning Data'!$C:$C,DataViz!$B22),SUMIFS('Supply Planning Data'!Q:Q,'Supply Planning Data'!$C:$C,DataViz!$B22,'Supply Planning Data'!$D:$D,DataViz!$A$1))</f>
        <v>0</v>
      </c>
      <c r="Q22" s="20">
        <f>IF($A$1="All",SUMIFS('Supply Planning Data'!R:R,'Supply Planning Data'!$C:$C,DataViz!$B22),SUMIFS('Supply Planning Data'!R:R,'Supply Planning Data'!$C:$C,DataViz!$B22,'Supply Planning Data'!$D:$D,DataViz!$A$1))</f>
        <v>0</v>
      </c>
      <c r="R22" s="20">
        <f>IF($A$1="All",SUMIFS('Supply Planning Data'!O:O,'Supply Planning Data'!$C:$C,DataViz!$B22),SUMIFS('Supply Planning Data'!O:O,'Supply Planning Data'!$C:$C,DataViz!$B22,'Supply Planning Data'!$D:$D,DataViz!$A$1))</f>
        <v>0</v>
      </c>
      <c r="S22" s="20">
        <f>IF($A$1="All",SUMIFS('Supply Planning Data'!X:X,'Supply Planning Data'!$C:$C,DataViz!$B22),SUMIFS('Supply Planning Data'!X:X,'Supply Planning Data'!$C:$C,DataViz!$B22,'Supply Planning Data'!$D:$D,DataViz!$A$1))</f>
        <v>0</v>
      </c>
      <c r="T22" s="20">
        <f>IF($A$1="All",SUMIFS('Supply Planning Data'!U:U,'Supply Planning Data'!$C:$C,DataViz!$B22),SUMIFS('Supply Planning Data'!U:U,'Supply Planning Data'!$C:$C,DataViz!$B22,'Supply Planning Data'!$D:$D,DataViz!$A$1))</f>
        <v>0</v>
      </c>
      <c r="U22" s="20">
        <f t="shared" si="6"/>
        <v>5329257.9420319395</v>
      </c>
      <c r="Y22" s="20">
        <f>IF($A$1="All",SUMIFS('Supply Planning Data'!$T:$T,'Supply Planning Data'!$C:$C,DataViz!$B22),SUMIFS('Supply Planning Data'!$T:$T,'Supply Planning Data'!$C:$C,DataViz!$B22,'Supply Planning Data'!$D:$D,DataViz!$A$1))</f>
        <v>2900000</v>
      </c>
      <c r="Z22" s="20">
        <f>IF($A$1="All",SUMIFS('Supply Planning Data'!$X:$X,'Supply Planning Data'!$C:$C,DataViz!$B22),SUMIFS('Supply Planning Data'!$X:$X,'Supply Planning Data'!$C:$C,DataViz!$B22,'Supply Planning Data'!$D:$D,DataViz!$A$1))</f>
        <v>0</v>
      </c>
      <c r="AA22" s="20">
        <f>IF($A$1="All",SUMIFS('Supply Planning Data'!$U:$U,'Supply Planning Data'!$C:$C,DataViz!$B22),SUMIFS('Supply Planning Data'!$U:$U,'Supply Planning Data'!$C:$C,DataViz!$B22,'Supply Planning Data'!$D:$D,DataViz!$A$1))</f>
        <v>0</v>
      </c>
      <c r="AB22" s="20"/>
      <c r="AC22" s="20">
        <f>IF($A$1="All",SUMIFS('Supply Planning Data'!$W:$W,'Supply Planning Data'!$C:$C,DataViz!$B22),SUMIFS('Supply Planning Data'!$W:$W,'Supply Planning Data'!$C:$C,DataViz!$B22,'Supply Planning Data'!$D:$D,DataViz!$A$1))</f>
        <v>0</v>
      </c>
      <c r="AD22" s="20">
        <f>IF($A$1="All",SUMIFS('Supply Planning Data'!$Y:$Y,'Supply Planning Data'!$C:$C,DataViz!$B22),SUMIFS('Supply Planning Data'!$Y:$Y,'Supply Planning Data'!$C:$C,DataViz!$B22,'Supply Planning Data'!$D:$D,DataViz!$A$1))</f>
        <v>2900000</v>
      </c>
      <c r="AE22" s="29">
        <f t="shared" si="1"/>
        <v>1693337.7210974533</v>
      </c>
      <c r="AF22" s="30">
        <f t="shared" si="2"/>
        <v>0.22205241425133082</v>
      </c>
      <c r="AI22" s="20">
        <f>IF($A$1="All",SUMIFS('Supply Planning Data'!$AA:$AA,'Supply Planning Data'!$C:$C,DataViz!$B22),SUMIFS('Supply Planning Data'!$AA:$AA,'Supply Planning Data'!$C:$C,DataViz!$B22,'Supply Planning Data'!$D:$D,DataViz!$A$1))</f>
        <v>2900000</v>
      </c>
      <c r="AJ22" s="20">
        <f>IF($A$1="All",SUMIFS('Supply Planning Data'!$AE:$AE,'Supply Planning Data'!$C:$C,DataViz!$B22),SUMIFS('Supply Planning Data'!$AE:$AE,'Supply Planning Data'!$C:$C,DataViz!$B22,'Supply Planning Data'!$D:$D,DataViz!$A$1))</f>
        <v>0</v>
      </c>
      <c r="AK22" s="20">
        <f>IF($A$1="All",SUMIFS('Supply Planning Data'!$AB:$AB,'Supply Planning Data'!$C:$C,DataViz!$B22),SUMIFS('Supply Planning Data'!$AB:$AB,'Supply Planning Data'!$C:$C,DataViz!$B22,'Supply Planning Data'!$D:$D,DataViz!$A$1))</f>
        <v>0</v>
      </c>
      <c r="AL22" s="20"/>
      <c r="AM22" s="20">
        <f>IF($A$1="All",SUMIFS('Supply Planning Data'!$AD:$AD,'Supply Planning Data'!$C:$C,DataViz!$B22),SUMIFS('Supply Planning Data'!$AD:$AD,'Supply Planning Data'!$C:$C,DataViz!$B22,'Supply Planning Data'!$D:$D,DataViz!$A$1))</f>
        <v>0</v>
      </c>
      <c r="AN22" s="20">
        <f>IF($A$1="All",SUMIFS('Supply Planning Data'!$AF:$AF,'Supply Planning Data'!$C:$C,DataViz!$B22),SUMIFS('Supply Planning Data'!$AF:$AF,'Supply Planning Data'!$C:$C,DataViz!$B22,'Supply Planning Data'!$D:$D,DataViz!$A$1))</f>
        <v>2900000</v>
      </c>
      <c r="AO22" s="29">
        <f t="shared" si="3"/>
        <v>1693337.7210974533</v>
      </c>
      <c r="AP22" s="30">
        <f t="shared" si="4"/>
        <v>0.22205241425133082</v>
      </c>
    </row>
    <row r="23" spans="1:42" x14ac:dyDescent="0.35">
      <c r="A23" s="108">
        <v>20</v>
      </c>
      <c r="B23" s="109">
        <f t="shared" si="5"/>
        <v>45078</v>
      </c>
      <c r="C23" s="110">
        <f>Start!C$10</f>
        <v>24000000</v>
      </c>
      <c r="D23" s="110">
        <f>IF($A$1="J&amp;J",SUMIFS('Supply Planning Data'!G:G,'Supply Planning Data'!$C:$C,"&lt;="&amp;DataViz!$B23,'Supply Planning Data'!$D:$D,"J&amp;J"),IF($A$1="All",SUMIFS('Supply Planning Data'!H:H,'Supply Planning Data'!$C:$C,"&lt;="&amp;DataViz!$B23)+SUMIFS('Supply Planning Data'!G:G,'Supply Planning Data'!$C:$C,"&lt;="&amp;DataViz!$B23,'Supply Planning Data'!$D:$D,"J&amp;J"),SUMIFS('Supply Planning Data'!H:H,'Supply Planning Data'!$C:$C,"&lt;="&amp;DataViz!$B23,'Supply Planning Data'!$D:$D,DataViz!$A$1)))</f>
        <v>5719837.6064094026</v>
      </c>
      <c r="E23" s="111">
        <f t="shared" si="0"/>
        <v>0.23832656693372511</v>
      </c>
      <c r="F23" s="20">
        <f>IF($A$1="All",SUMIFS('Supply Planning Data'!F:F,'Supply Planning Data'!$C:$C,DataViz!$B23),SUMIFS('Supply Planning Data'!F:F,'Supply Planning Data'!$C:$C,DataViz!$B23,'Supply Planning Data'!$D:$D,DataViz!$A$1))</f>
        <v>0</v>
      </c>
      <c r="G23" s="20">
        <f>IF($A$1="All",SUMIFS('Supply Planning Data'!G:G,'Supply Planning Data'!$C:$C,DataViz!$B23),SUMIFS('Supply Planning Data'!G:G,'Supply Planning Data'!$C:$C,DataViz!$B23,'Supply Planning Data'!$D:$D,DataViz!$A$1))</f>
        <v>1681487.8550017844</v>
      </c>
      <c r="H23" s="20">
        <f>IF($A$1="All",SUMIFS('Supply Planning Data'!H:H,'Supply Planning Data'!$C:$C,DataViz!$B23),SUMIFS('Supply Planning Data'!H:H,'Supply Planning Data'!$C:$C,DataViz!$B23,'Supply Planning Data'!$D:$D,DataViz!$A$1))</f>
        <v>168496.36277345242</v>
      </c>
      <c r="I23" s="20">
        <f>IF($A$1="All",SUMIFS('Supply Planning Data'!I:I,'Supply Planning Data'!$C:$C,DataViz!$B23),SUMIFS('Supply Planning Data'!I:I,'Supply Planning Data'!$C:$C,DataViz!$B23,'Supply Planning Data'!$D:$D,DataViz!$A$1))</f>
        <v>1849984.2177752368</v>
      </c>
      <c r="J23" s="20">
        <f>IF($A$1="All",SUMIFS('Supply Planning Data'!K:K,'Supply Planning Data'!$C:$C,DataViz!$B23),SUMIFS('Supply Planning Data'!K:K,'Supply Planning Data'!$C:$C,DataViz!$B23,'Supply Planning Data'!$D:$D,DataViz!$A$1))</f>
        <v>0</v>
      </c>
      <c r="K23" s="20">
        <f>IF($A$1="All",SUMIFS('Supply Planning Data'!J:J,'Supply Planning Data'!$C:$C,DataViz!$B23),SUMIFS('Supply Planning Data'!J:J,'Supply Planning Data'!$C:$C,DataViz!$B23,'Supply Planning Data'!$D:$D,DataViz!$A$1))</f>
        <v>0</v>
      </c>
      <c r="L23" s="20">
        <f>IF($A$1="All",SUMIFS('Supply Planning Data'!L:L,'Supply Planning Data'!$C:$C,DataViz!$B23),SUMIFS('Supply Planning Data'!L:L,'Supply Planning Data'!$C:$C,DataViz!$B23,'Supply Planning Data'!$D:$D,DataViz!$A$1))</f>
        <v>1849984.2177752368</v>
      </c>
      <c r="M23" s="20">
        <f>IF($A$1="All",SUMIFS('Supply Planning Data'!M:M,'Supply Planning Data'!$C:$C,DataViz!$B23),SUMIFS('Supply Planning Data'!M:M,'Supply Planning Data'!$C:$C,DataViz!$B23,'Supply Planning Data'!$D:$D,DataViz!$A$1))</f>
        <v>0</v>
      </c>
      <c r="N23" s="20">
        <f>IF($A$1="All",SUMIFS('Supply Planning Data'!N:N,'Supply Planning Data'!$C:$C,DataViz!$B23),SUMIFS('Supply Planning Data'!N:N,'Supply Planning Data'!$C:$C,DataViz!$B23,'Supply Planning Data'!$D:$D,DataViz!$A$1))</f>
        <v>0</v>
      </c>
      <c r="O23" s="20">
        <f>IF($A$1="All",SUMIFS('Supply Planning Data'!P:P,'Supply Planning Data'!$C:$C,DataViz!$B23),SUMIFS('Supply Planning Data'!P:P,'Supply Planning Data'!$C:$C,DataViz!$B23,'Supply Planning Data'!$D:$D,DataViz!$A$1))</f>
        <v>1446402</v>
      </c>
      <c r="P23" s="20">
        <f>IF($A$1="All",SUMIFS('Supply Planning Data'!Q:Q,'Supply Planning Data'!$C:$C,DataViz!$B23),SUMIFS('Supply Planning Data'!Q:Q,'Supply Planning Data'!$C:$C,DataViz!$B23,'Supply Planning Data'!$D:$D,DataViz!$A$1))</f>
        <v>0</v>
      </c>
      <c r="Q23" s="20">
        <f>IF($A$1="All",SUMIFS('Supply Planning Data'!R:R,'Supply Planning Data'!$C:$C,DataViz!$B23),SUMIFS('Supply Planning Data'!R:R,'Supply Planning Data'!$C:$C,DataViz!$B23,'Supply Planning Data'!$D:$D,DataViz!$A$1))</f>
        <v>0</v>
      </c>
      <c r="R23" s="20">
        <f>IF($A$1="All",SUMIFS('Supply Planning Data'!O:O,'Supply Planning Data'!$C:$C,DataViz!$B23),SUMIFS('Supply Planning Data'!O:O,'Supply Planning Data'!$C:$C,DataViz!$B23,'Supply Planning Data'!$D:$D,DataViz!$A$1))</f>
        <v>0</v>
      </c>
      <c r="S23" s="20">
        <f>IF($A$1="All",SUMIFS('Supply Planning Data'!X:X,'Supply Planning Data'!$C:$C,DataViz!$B23),SUMIFS('Supply Planning Data'!X:X,'Supply Planning Data'!$C:$C,DataViz!$B23,'Supply Planning Data'!$D:$D,DataViz!$A$1))</f>
        <v>0</v>
      </c>
      <c r="T23" s="20">
        <f>IF($A$1="All",SUMIFS('Supply Planning Data'!U:U,'Supply Planning Data'!$C:$C,DataViz!$B23),SUMIFS('Supply Planning Data'!U:U,'Supply Planning Data'!$C:$C,DataViz!$B23,'Supply Planning Data'!$D:$D,DataViz!$A$1))</f>
        <v>0</v>
      </c>
      <c r="U23" s="20">
        <f t="shared" si="6"/>
        <v>5719837.6064094026</v>
      </c>
      <c r="Y23" s="20">
        <f>IF($A$1="All",SUMIFS('Supply Planning Data'!$T:$T,'Supply Planning Data'!$C:$C,DataViz!$B23),SUMIFS('Supply Planning Data'!$T:$T,'Supply Planning Data'!$C:$C,DataViz!$B23,'Supply Planning Data'!$D:$D,DataViz!$A$1))</f>
        <v>2900000</v>
      </c>
      <c r="Z23" s="20">
        <f>IF($A$1="All",SUMIFS('Supply Planning Data'!$X:$X,'Supply Planning Data'!$C:$C,DataViz!$B23),SUMIFS('Supply Planning Data'!$X:$X,'Supply Planning Data'!$C:$C,DataViz!$B23,'Supply Planning Data'!$D:$D,DataViz!$A$1))</f>
        <v>0</v>
      </c>
      <c r="AA23" s="20">
        <f>IF($A$1="All",SUMIFS('Supply Planning Data'!$U:$U,'Supply Planning Data'!$C:$C,DataViz!$B23),SUMIFS('Supply Planning Data'!$U:$U,'Supply Planning Data'!$C:$C,DataViz!$B23,'Supply Planning Data'!$D:$D,DataViz!$A$1))</f>
        <v>0</v>
      </c>
      <c r="AB23" s="20"/>
      <c r="AC23" s="20">
        <f>IF($A$1="All",SUMIFS('Supply Planning Data'!$W:$W,'Supply Planning Data'!$C:$C,DataViz!$B23),SUMIFS('Supply Planning Data'!$W:$W,'Supply Planning Data'!$C:$C,DataViz!$B23,'Supply Planning Data'!$D:$D,DataViz!$A$1))</f>
        <v>0</v>
      </c>
      <c r="AD23" s="20">
        <f>IF($A$1="All",SUMIFS('Supply Planning Data'!$Y:$Y,'Supply Planning Data'!$C:$C,DataViz!$B23),SUMIFS('Supply Planning Data'!$Y:$Y,'Supply Planning Data'!$C:$C,DataViz!$B23,'Supply Planning Data'!$D:$D,DataViz!$A$1))</f>
        <v>2900000</v>
      </c>
      <c r="AE23" s="29">
        <f t="shared" si="1"/>
        <v>1849984.2177752368</v>
      </c>
      <c r="AF23" s="30">
        <f t="shared" si="2"/>
        <v>0.23832656693372511</v>
      </c>
      <c r="AI23" s="20">
        <f>IF($A$1="All",SUMIFS('Supply Planning Data'!$AA:$AA,'Supply Planning Data'!$C:$C,DataViz!$B23),SUMIFS('Supply Planning Data'!$AA:$AA,'Supply Planning Data'!$C:$C,DataViz!$B23,'Supply Planning Data'!$D:$D,DataViz!$A$1))</f>
        <v>2900000</v>
      </c>
      <c r="AJ23" s="20">
        <f>IF($A$1="All",SUMIFS('Supply Planning Data'!$AE:$AE,'Supply Planning Data'!$C:$C,DataViz!$B23),SUMIFS('Supply Planning Data'!$AE:$AE,'Supply Planning Data'!$C:$C,DataViz!$B23,'Supply Planning Data'!$D:$D,DataViz!$A$1))</f>
        <v>0</v>
      </c>
      <c r="AK23" s="20">
        <f>IF($A$1="All",SUMIFS('Supply Planning Data'!$AB:$AB,'Supply Planning Data'!$C:$C,DataViz!$B23),SUMIFS('Supply Planning Data'!$AB:$AB,'Supply Planning Data'!$C:$C,DataViz!$B23,'Supply Planning Data'!$D:$D,DataViz!$A$1))</f>
        <v>0</v>
      </c>
      <c r="AL23" s="20"/>
      <c r="AM23" s="20">
        <f>IF($A$1="All",SUMIFS('Supply Planning Data'!$AD:$AD,'Supply Planning Data'!$C:$C,DataViz!$B23),SUMIFS('Supply Planning Data'!$AD:$AD,'Supply Planning Data'!$C:$C,DataViz!$B23,'Supply Planning Data'!$D:$D,DataViz!$A$1))</f>
        <v>0</v>
      </c>
      <c r="AN23" s="20">
        <f>IF($A$1="All",SUMIFS('Supply Planning Data'!$AF:$AF,'Supply Planning Data'!$C:$C,DataViz!$B23),SUMIFS('Supply Planning Data'!$AF:$AF,'Supply Planning Data'!$C:$C,DataViz!$B23,'Supply Planning Data'!$D:$D,DataViz!$A$1))</f>
        <v>2900000</v>
      </c>
      <c r="AO23" s="29">
        <f t="shared" si="3"/>
        <v>1849984.2177752368</v>
      </c>
      <c r="AP23" s="30">
        <f t="shared" si="4"/>
        <v>0.23832656693372511</v>
      </c>
    </row>
    <row r="24" spans="1:42" x14ac:dyDescent="0.35">
      <c r="A24" s="108">
        <v>21</v>
      </c>
      <c r="B24" s="109">
        <f t="shared" si="5"/>
        <v>45108</v>
      </c>
      <c r="C24" s="110">
        <f>Start!C$10</f>
        <v>24000000</v>
      </c>
      <c r="D24" s="110">
        <f>IF($A$1="J&amp;J",SUMIFS('Supply Planning Data'!G:G,'Supply Planning Data'!$C:$C,"&lt;="&amp;DataViz!$B24,'Supply Planning Data'!$D:$D,"J&amp;J"),IF($A$1="All",SUMIFS('Supply Planning Data'!H:H,'Supply Planning Data'!$C:$C,"&lt;="&amp;DataViz!$B24)+SUMIFS('Supply Planning Data'!G:G,'Supply Planning Data'!$C:$C,"&lt;="&amp;DataViz!$B24,'Supply Planning Data'!$D:$D,"J&amp;J"),SUMIFS('Supply Planning Data'!H:H,'Supply Planning Data'!$C:$C,"&lt;="&amp;DataViz!$B24,'Supply Planning Data'!$D:$D,DataViz!$A$1)))</f>
        <v>6136409.5653521586</v>
      </c>
      <c r="E24" s="111">
        <f t="shared" si="0"/>
        <v>0.25568373188967325</v>
      </c>
      <c r="F24" s="20">
        <f>IF($A$1="All",SUMIFS('Supply Planning Data'!F:F,'Supply Planning Data'!$C:$C,DataViz!$B24),SUMIFS('Supply Planning Data'!F:F,'Supply Planning Data'!$C:$C,DataViz!$B24,'Supply Planning Data'!$D:$D,DataViz!$A$1))</f>
        <v>0</v>
      </c>
      <c r="G24" s="20">
        <f>IF($A$1="All",SUMIFS('Supply Planning Data'!G:G,'Supply Planning Data'!$C:$C,DataViz!$B24),SUMIFS('Supply Planning Data'!G:G,'Supply Planning Data'!$C:$C,DataViz!$B24,'Supply Planning Data'!$D:$D,DataViz!$A$1))</f>
        <v>1849636.6405019634</v>
      </c>
      <c r="H24" s="20">
        <f>IF($A$1="All",SUMIFS('Supply Planning Data'!H:H,'Supply Planning Data'!$C:$C,DataViz!$B24),SUMIFS('Supply Planning Data'!H:H,'Supply Planning Data'!$C:$C,DataViz!$B24,'Supply Planning Data'!$D:$D,DataViz!$A$1))</f>
        <v>172280.32717834678</v>
      </c>
      <c r="I24" s="20">
        <f>IF($A$1="All",SUMIFS('Supply Planning Data'!I:I,'Supply Planning Data'!$C:$C,DataViz!$B24),SUMIFS('Supply Planning Data'!I:I,'Supply Planning Data'!$C:$C,DataViz!$B24,'Supply Planning Data'!$D:$D,DataViz!$A$1))</f>
        <v>2021916.9676803099</v>
      </c>
      <c r="J24" s="20">
        <f>IF($A$1="All",SUMIFS('Supply Planning Data'!K:K,'Supply Planning Data'!$C:$C,DataViz!$B24),SUMIFS('Supply Planning Data'!K:K,'Supply Planning Data'!$C:$C,DataViz!$B24,'Supply Planning Data'!$D:$D,DataViz!$A$1))</f>
        <v>0</v>
      </c>
      <c r="K24" s="20">
        <f>IF($A$1="All",SUMIFS('Supply Planning Data'!J:J,'Supply Planning Data'!$C:$C,DataViz!$B24),SUMIFS('Supply Planning Data'!J:J,'Supply Planning Data'!$C:$C,DataViz!$B24,'Supply Planning Data'!$D:$D,DataViz!$A$1))</f>
        <v>0</v>
      </c>
      <c r="L24" s="20">
        <f>IF($A$1="All",SUMIFS('Supply Planning Data'!L:L,'Supply Planning Data'!$C:$C,DataViz!$B24),SUMIFS('Supply Planning Data'!L:L,'Supply Planning Data'!$C:$C,DataViz!$B24,'Supply Planning Data'!$D:$D,DataViz!$A$1))</f>
        <v>2021916.9676803099</v>
      </c>
      <c r="M24" s="20">
        <f>IF($A$1="All",SUMIFS('Supply Planning Data'!M:M,'Supply Planning Data'!$C:$C,DataViz!$B24),SUMIFS('Supply Planning Data'!M:M,'Supply Planning Data'!$C:$C,DataViz!$B24,'Supply Planning Data'!$D:$D,DataViz!$A$1))</f>
        <v>0</v>
      </c>
      <c r="N24" s="20">
        <f>IF($A$1="All",SUMIFS('Supply Planning Data'!N:N,'Supply Planning Data'!$C:$C,DataViz!$B24),SUMIFS('Supply Planning Data'!N:N,'Supply Planning Data'!$C:$C,DataViz!$B24,'Supply Planning Data'!$D:$D,DataViz!$A$1))</f>
        <v>0</v>
      </c>
      <c r="O24" s="20">
        <f>IF($A$1="All",SUMIFS('Supply Planning Data'!P:P,'Supply Planning Data'!$C:$C,DataViz!$B24),SUMIFS('Supply Planning Data'!P:P,'Supply Planning Data'!$C:$C,DataViz!$B24,'Supply Planning Data'!$D:$D,DataViz!$A$1))</f>
        <v>1446402</v>
      </c>
      <c r="P24" s="20">
        <f>IF($A$1="All",SUMIFS('Supply Planning Data'!Q:Q,'Supply Planning Data'!$C:$C,DataViz!$B24),SUMIFS('Supply Planning Data'!Q:Q,'Supply Planning Data'!$C:$C,DataViz!$B24,'Supply Planning Data'!$D:$D,DataViz!$A$1))</f>
        <v>0</v>
      </c>
      <c r="Q24" s="20">
        <f>IF($A$1="All",SUMIFS('Supply Planning Data'!R:R,'Supply Planning Data'!$C:$C,DataViz!$B24),SUMIFS('Supply Planning Data'!R:R,'Supply Planning Data'!$C:$C,DataViz!$B24,'Supply Planning Data'!$D:$D,DataViz!$A$1))</f>
        <v>0</v>
      </c>
      <c r="R24" s="20">
        <f>IF($A$1="All",SUMIFS('Supply Planning Data'!O:O,'Supply Planning Data'!$C:$C,DataViz!$B24),SUMIFS('Supply Planning Data'!O:O,'Supply Planning Data'!$C:$C,DataViz!$B24,'Supply Planning Data'!$D:$D,DataViz!$A$1))</f>
        <v>0</v>
      </c>
      <c r="S24" s="20">
        <f>IF($A$1="All",SUMIFS('Supply Planning Data'!X:X,'Supply Planning Data'!$C:$C,DataViz!$B24),SUMIFS('Supply Planning Data'!X:X,'Supply Planning Data'!$C:$C,DataViz!$B24,'Supply Planning Data'!$D:$D,DataViz!$A$1))</f>
        <v>0</v>
      </c>
      <c r="T24" s="20">
        <f>IF($A$1="All",SUMIFS('Supply Planning Data'!U:U,'Supply Planning Data'!$C:$C,DataViz!$B24),SUMIFS('Supply Planning Data'!U:U,'Supply Planning Data'!$C:$C,DataViz!$B24,'Supply Planning Data'!$D:$D,DataViz!$A$1))</f>
        <v>0</v>
      </c>
      <c r="U24" s="20">
        <f t="shared" si="6"/>
        <v>6136409.5653521586</v>
      </c>
      <c r="Y24" s="20">
        <f>IF($A$1="All",SUMIFS('Supply Planning Data'!$T:$T,'Supply Planning Data'!$C:$C,DataViz!$B24),SUMIFS('Supply Planning Data'!$T:$T,'Supply Planning Data'!$C:$C,DataViz!$B24,'Supply Planning Data'!$D:$D,DataViz!$A$1))</f>
        <v>2900000</v>
      </c>
      <c r="Z24" s="20">
        <f>IF($A$1="All",SUMIFS('Supply Planning Data'!$X:$X,'Supply Planning Data'!$C:$C,DataViz!$B24),SUMIFS('Supply Planning Data'!$X:$X,'Supply Planning Data'!$C:$C,DataViz!$B24,'Supply Planning Data'!$D:$D,DataViz!$A$1))</f>
        <v>0</v>
      </c>
      <c r="AA24" s="20">
        <f>IF($A$1="All",SUMIFS('Supply Planning Data'!$U:$U,'Supply Planning Data'!$C:$C,DataViz!$B24),SUMIFS('Supply Planning Data'!$U:$U,'Supply Planning Data'!$C:$C,DataViz!$B24,'Supply Planning Data'!$D:$D,DataViz!$A$1))</f>
        <v>0</v>
      </c>
      <c r="AB24" s="20"/>
      <c r="AC24" s="20">
        <f>IF($A$1="All",SUMIFS('Supply Planning Data'!$W:$W,'Supply Planning Data'!$C:$C,DataViz!$B24),SUMIFS('Supply Planning Data'!$W:$W,'Supply Planning Data'!$C:$C,DataViz!$B24,'Supply Planning Data'!$D:$D,DataViz!$A$1))</f>
        <v>0</v>
      </c>
      <c r="AD24" s="20">
        <f>IF($A$1="All",SUMIFS('Supply Planning Data'!$Y:$Y,'Supply Planning Data'!$C:$C,DataViz!$B24),SUMIFS('Supply Planning Data'!$Y:$Y,'Supply Planning Data'!$C:$C,DataViz!$B24,'Supply Planning Data'!$D:$D,DataViz!$A$1))</f>
        <v>2900000</v>
      </c>
      <c r="AE24" s="29">
        <f t="shared" si="1"/>
        <v>2021916.9676803099</v>
      </c>
      <c r="AF24" s="30">
        <f t="shared" si="2"/>
        <v>0.25568373188967325</v>
      </c>
      <c r="AI24" s="20">
        <f>IF($A$1="All",SUMIFS('Supply Planning Data'!$AA:$AA,'Supply Planning Data'!$C:$C,DataViz!$B24),SUMIFS('Supply Planning Data'!$AA:$AA,'Supply Planning Data'!$C:$C,DataViz!$B24,'Supply Planning Data'!$D:$D,DataViz!$A$1))</f>
        <v>2900000</v>
      </c>
      <c r="AJ24" s="20">
        <f>IF($A$1="All",SUMIFS('Supply Planning Data'!$AE:$AE,'Supply Planning Data'!$C:$C,DataViz!$B24),SUMIFS('Supply Planning Data'!$AE:$AE,'Supply Planning Data'!$C:$C,DataViz!$B24,'Supply Planning Data'!$D:$D,DataViz!$A$1))</f>
        <v>0</v>
      </c>
      <c r="AK24" s="20">
        <f>IF($A$1="All",SUMIFS('Supply Planning Data'!$AB:$AB,'Supply Planning Data'!$C:$C,DataViz!$B24),SUMIFS('Supply Planning Data'!$AB:$AB,'Supply Planning Data'!$C:$C,DataViz!$B24,'Supply Planning Data'!$D:$D,DataViz!$A$1))</f>
        <v>0</v>
      </c>
      <c r="AL24" s="20"/>
      <c r="AM24" s="20">
        <f>IF($A$1="All",SUMIFS('Supply Planning Data'!$AD:$AD,'Supply Planning Data'!$C:$C,DataViz!$B24),SUMIFS('Supply Planning Data'!$AD:$AD,'Supply Planning Data'!$C:$C,DataViz!$B24,'Supply Planning Data'!$D:$D,DataViz!$A$1))</f>
        <v>0</v>
      </c>
      <c r="AN24" s="20">
        <f>IF($A$1="All",SUMIFS('Supply Planning Data'!$AF:$AF,'Supply Planning Data'!$C:$C,DataViz!$B24),SUMIFS('Supply Planning Data'!$AF:$AF,'Supply Planning Data'!$C:$C,DataViz!$B24,'Supply Planning Data'!$D:$D,DataViz!$A$1))</f>
        <v>2900000</v>
      </c>
      <c r="AO24" s="29">
        <f t="shared" si="3"/>
        <v>2021916.9676803099</v>
      </c>
      <c r="AP24" s="30">
        <f t="shared" si="4"/>
        <v>0.25568373188967325</v>
      </c>
    </row>
    <row r="25" spans="1:42" x14ac:dyDescent="0.35">
      <c r="A25" s="108">
        <v>22</v>
      </c>
      <c r="B25" s="109">
        <f t="shared" si="5"/>
        <v>45139</v>
      </c>
      <c r="C25" s="110">
        <f>Start!C$10</f>
        <v>24000000</v>
      </c>
      <c r="D25" s="110">
        <f>IF($A$1="J&amp;J",SUMIFS('Supply Planning Data'!G:G,'Supply Planning Data'!$C:$C,"&lt;="&amp;DataViz!$B25,'Supply Planning Data'!$D:$D,"J&amp;J"),IF($A$1="All",SUMIFS('Supply Planning Data'!H:H,'Supply Planning Data'!$C:$C,"&lt;="&amp;DataViz!$B25)+SUMIFS('Supply Planning Data'!G:G,'Supply Planning Data'!$C:$C,"&lt;="&amp;DataViz!$B25,'Supply Planning Data'!$D:$D,"J&amp;J"),SUMIFS('Supply Planning Data'!H:H,'Supply Planning Data'!$C:$C,"&lt;="&amp;DataViz!$B25,'Supply Planning Data'!$D:$D,DataViz!$A$1)))</f>
        <v>6581194.6518762512</v>
      </c>
      <c r="E25" s="111">
        <f t="shared" si="0"/>
        <v>0.27421644382817711</v>
      </c>
      <c r="F25" s="20">
        <f>IF($A$1="All",SUMIFS('Supply Planning Data'!F:F,'Supply Planning Data'!$C:$C,DataViz!$B25),SUMIFS('Supply Planning Data'!F:F,'Supply Planning Data'!$C:$C,DataViz!$B25,'Supply Planning Data'!$D:$D,DataViz!$A$1))</f>
        <v>0</v>
      </c>
      <c r="G25" s="20">
        <f>IF($A$1="All",SUMIFS('Supply Planning Data'!G:G,'Supply Planning Data'!$C:$C,DataViz!$B25),SUMIFS('Supply Planning Data'!G:G,'Supply Planning Data'!$C:$C,DataViz!$B25,'Supply Planning Data'!$D:$D,DataViz!$A$1))</f>
        <v>2034600.3045521593</v>
      </c>
      <c r="H25" s="20">
        <f>IF($A$1="All",SUMIFS('Supply Planning Data'!H:H,'Supply Planning Data'!$C:$C,DataViz!$B25),SUMIFS('Supply Planning Data'!H:H,'Supply Planning Data'!$C:$C,DataViz!$B25,'Supply Planning Data'!$D:$D,DataViz!$A$1))</f>
        <v>176064.2915832412</v>
      </c>
      <c r="I25" s="20">
        <f>IF($A$1="All",SUMIFS('Supply Planning Data'!I:I,'Supply Planning Data'!$C:$C,DataViz!$B25),SUMIFS('Supply Planning Data'!I:I,'Supply Planning Data'!$C:$C,DataViz!$B25,'Supply Planning Data'!$D:$D,DataViz!$A$1))</f>
        <v>2210664.5961354007</v>
      </c>
      <c r="J25" s="20">
        <f>IF($A$1="All",SUMIFS('Supply Planning Data'!K:K,'Supply Planning Data'!$C:$C,DataViz!$B25),SUMIFS('Supply Planning Data'!K:K,'Supply Planning Data'!$C:$C,DataViz!$B25,'Supply Planning Data'!$D:$D,DataViz!$A$1))</f>
        <v>0</v>
      </c>
      <c r="K25" s="20">
        <f>IF($A$1="All",SUMIFS('Supply Planning Data'!J:J,'Supply Planning Data'!$C:$C,DataViz!$B25),SUMIFS('Supply Planning Data'!J:J,'Supply Planning Data'!$C:$C,DataViz!$B25,'Supply Planning Data'!$D:$D,DataViz!$A$1))</f>
        <v>0</v>
      </c>
      <c r="L25" s="20">
        <f>IF($A$1="All",SUMIFS('Supply Planning Data'!L:L,'Supply Planning Data'!$C:$C,DataViz!$B25),SUMIFS('Supply Planning Data'!L:L,'Supply Planning Data'!$C:$C,DataViz!$B25,'Supply Planning Data'!$D:$D,DataViz!$A$1))</f>
        <v>2210664.5961354007</v>
      </c>
      <c r="M25" s="20">
        <f>IF($A$1="All",SUMIFS('Supply Planning Data'!M:M,'Supply Planning Data'!$C:$C,DataViz!$B25),SUMIFS('Supply Planning Data'!M:M,'Supply Planning Data'!$C:$C,DataViz!$B25,'Supply Planning Data'!$D:$D,DataViz!$A$1))</f>
        <v>0</v>
      </c>
      <c r="N25" s="20">
        <f>IF($A$1="All",SUMIFS('Supply Planning Data'!N:N,'Supply Planning Data'!$C:$C,DataViz!$B25),SUMIFS('Supply Planning Data'!N:N,'Supply Planning Data'!$C:$C,DataViz!$B25,'Supply Planning Data'!$D:$D,DataViz!$A$1))</f>
        <v>0</v>
      </c>
      <c r="O25" s="20">
        <f>IF($A$1="All",SUMIFS('Supply Planning Data'!P:P,'Supply Planning Data'!$C:$C,DataViz!$B25),SUMIFS('Supply Planning Data'!P:P,'Supply Planning Data'!$C:$C,DataViz!$B25,'Supply Planning Data'!$D:$D,DataViz!$A$1))</f>
        <v>1446402</v>
      </c>
      <c r="P25" s="20">
        <f>IF($A$1="All",SUMIFS('Supply Planning Data'!Q:Q,'Supply Planning Data'!$C:$C,DataViz!$B25),SUMIFS('Supply Planning Data'!Q:Q,'Supply Planning Data'!$C:$C,DataViz!$B25,'Supply Planning Data'!$D:$D,DataViz!$A$1))</f>
        <v>0</v>
      </c>
      <c r="Q25" s="20">
        <f>IF($A$1="All",SUMIFS('Supply Planning Data'!R:R,'Supply Planning Data'!$C:$C,DataViz!$B25),SUMIFS('Supply Planning Data'!R:R,'Supply Planning Data'!$C:$C,DataViz!$B25,'Supply Planning Data'!$D:$D,DataViz!$A$1))</f>
        <v>0</v>
      </c>
      <c r="R25" s="20">
        <f>IF($A$1="All",SUMIFS('Supply Planning Data'!O:O,'Supply Planning Data'!$C:$C,DataViz!$B25),SUMIFS('Supply Planning Data'!O:O,'Supply Planning Data'!$C:$C,DataViz!$B25,'Supply Planning Data'!$D:$D,DataViz!$A$1))</f>
        <v>0</v>
      </c>
      <c r="S25" s="20">
        <f>IF($A$1="All",SUMIFS('Supply Planning Data'!X:X,'Supply Planning Data'!$C:$C,DataViz!$B25),SUMIFS('Supply Planning Data'!X:X,'Supply Planning Data'!$C:$C,DataViz!$B25,'Supply Planning Data'!$D:$D,DataViz!$A$1))</f>
        <v>0</v>
      </c>
      <c r="T25" s="20">
        <f>IF($A$1="All",SUMIFS('Supply Planning Data'!U:U,'Supply Planning Data'!$C:$C,DataViz!$B25),SUMIFS('Supply Planning Data'!U:U,'Supply Planning Data'!$C:$C,DataViz!$B25,'Supply Planning Data'!$D:$D,DataViz!$A$1))</f>
        <v>0</v>
      </c>
      <c r="U25" s="20">
        <f t="shared" si="6"/>
        <v>6581194.6518762512</v>
      </c>
      <c r="Y25" s="20">
        <f>IF($A$1="All",SUMIFS('Supply Planning Data'!$T:$T,'Supply Planning Data'!$C:$C,DataViz!$B25),SUMIFS('Supply Planning Data'!$T:$T,'Supply Planning Data'!$C:$C,DataViz!$B25,'Supply Planning Data'!$D:$D,DataViz!$A$1))</f>
        <v>2900000</v>
      </c>
      <c r="Z25" s="20">
        <f>IF($A$1="All",SUMIFS('Supply Planning Data'!$X:$X,'Supply Planning Data'!$C:$C,DataViz!$B25),SUMIFS('Supply Planning Data'!$X:$X,'Supply Planning Data'!$C:$C,DataViz!$B25,'Supply Planning Data'!$D:$D,DataViz!$A$1))</f>
        <v>0</v>
      </c>
      <c r="AA25" s="20">
        <f>IF($A$1="All",SUMIFS('Supply Planning Data'!$U:$U,'Supply Planning Data'!$C:$C,DataViz!$B25),SUMIFS('Supply Planning Data'!$U:$U,'Supply Planning Data'!$C:$C,DataViz!$B25,'Supply Planning Data'!$D:$D,DataViz!$A$1))</f>
        <v>0</v>
      </c>
      <c r="AB25" s="20"/>
      <c r="AC25" s="20">
        <f>IF($A$1="All",SUMIFS('Supply Planning Data'!$W:$W,'Supply Planning Data'!$C:$C,DataViz!$B25),SUMIFS('Supply Planning Data'!$W:$W,'Supply Planning Data'!$C:$C,DataViz!$B25,'Supply Planning Data'!$D:$D,DataViz!$A$1))</f>
        <v>0</v>
      </c>
      <c r="AD25" s="20">
        <f>IF($A$1="All",SUMIFS('Supply Planning Data'!$Y:$Y,'Supply Planning Data'!$C:$C,DataViz!$B25),SUMIFS('Supply Planning Data'!$Y:$Y,'Supply Planning Data'!$C:$C,DataViz!$B25,'Supply Planning Data'!$D:$D,DataViz!$A$1))</f>
        <v>2900000</v>
      </c>
      <c r="AE25" s="29">
        <f t="shared" si="1"/>
        <v>2210664.5961354007</v>
      </c>
      <c r="AF25" s="30">
        <f t="shared" si="2"/>
        <v>0.27421644382817711</v>
      </c>
      <c r="AI25" s="20">
        <f>IF($A$1="All",SUMIFS('Supply Planning Data'!$AA:$AA,'Supply Planning Data'!$C:$C,DataViz!$B25),SUMIFS('Supply Planning Data'!$AA:$AA,'Supply Planning Data'!$C:$C,DataViz!$B25,'Supply Planning Data'!$D:$D,DataViz!$A$1))</f>
        <v>2900000</v>
      </c>
      <c r="AJ25" s="20">
        <f>IF($A$1="All",SUMIFS('Supply Planning Data'!$AE:$AE,'Supply Planning Data'!$C:$C,DataViz!$B25),SUMIFS('Supply Planning Data'!$AE:$AE,'Supply Planning Data'!$C:$C,DataViz!$B25,'Supply Planning Data'!$D:$D,DataViz!$A$1))</f>
        <v>0</v>
      </c>
      <c r="AK25" s="20">
        <f>IF($A$1="All",SUMIFS('Supply Planning Data'!$AB:$AB,'Supply Planning Data'!$C:$C,DataViz!$B25),SUMIFS('Supply Planning Data'!$AB:$AB,'Supply Planning Data'!$C:$C,DataViz!$B25,'Supply Planning Data'!$D:$D,DataViz!$A$1))</f>
        <v>0</v>
      </c>
      <c r="AL25" s="20"/>
      <c r="AM25" s="20">
        <f>IF($A$1="All",SUMIFS('Supply Planning Data'!$AD:$AD,'Supply Planning Data'!$C:$C,DataViz!$B25),SUMIFS('Supply Planning Data'!$AD:$AD,'Supply Planning Data'!$C:$C,DataViz!$B25,'Supply Planning Data'!$D:$D,DataViz!$A$1))</f>
        <v>0</v>
      </c>
      <c r="AN25" s="20">
        <f>IF($A$1="All",SUMIFS('Supply Planning Data'!$AF:$AF,'Supply Planning Data'!$C:$C,DataViz!$B25),SUMIFS('Supply Planning Data'!$AF:$AF,'Supply Planning Data'!$C:$C,DataViz!$B25,'Supply Planning Data'!$D:$D,DataViz!$A$1))</f>
        <v>2900000</v>
      </c>
      <c r="AO25" s="29">
        <f t="shared" si="3"/>
        <v>2210664.5961354007</v>
      </c>
      <c r="AP25" s="30">
        <f t="shared" si="4"/>
        <v>0.27421644382817711</v>
      </c>
    </row>
    <row r="26" spans="1:42" x14ac:dyDescent="0.35">
      <c r="A26" s="108">
        <v>23</v>
      </c>
      <c r="B26" s="109">
        <f t="shared" si="5"/>
        <v>45170</v>
      </c>
      <c r="C26" s="110">
        <f>Start!C$10</f>
        <v>24000000</v>
      </c>
      <c r="D26" s="110">
        <f>IF($A$1="J&amp;J",SUMIFS('Supply Planning Data'!G:G,'Supply Planning Data'!$C:$C,"&lt;="&amp;DataViz!$B26,'Supply Planning Data'!$D:$D,"J&amp;J"),IF($A$1="All",SUMIFS('Supply Planning Data'!H:H,'Supply Planning Data'!$C:$C,"&lt;="&amp;DataViz!$B26)+SUMIFS('Supply Planning Data'!G:G,'Supply Planning Data'!$C:$C,"&lt;="&amp;DataViz!$B26,'Supply Planning Data'!$D:$D,"J&amp;J"),SUMIFS('Supply Planning Data'!H:H,'Supply Planning Data'!$C:$C,"&lt;="&amp;DataViz!$B26,'Supply Planning Data'!$D:$D,DataViz!$A$1)))</f>
        <v>7056635.7822993221</v>
      </c>
      <c r="E26" s="111">
        <f t="shared" si="0"/>
        <v>0.29402649092913841</v>
      </c>
      <c r="F26" s="20">
        <f>IF($A$1="All",SUMIFS('Supply Planning Data'!F:F,'Supply Planning Data'!$C:$C,DataViz!$B26),SUMIFS('Supply Planning Data'!F:F,'Supply Planning Data'!$C:$C,DataViz!$B26,'Supply Planning Data'!$D:$D,DataViz!$A$1))</f>
        <v>0</v>
      </c>
      <c r="G26" s="20">
        <f>IF($A$1="All",SUMIFS('Supply Planning Data'!G:G,'Supply Planning Data'!$C:$C,DataViz!$B26),SUMIFS('Supply Planning Data'!G:G,'Supply Planning Data'!$C:$C,DataViz!$B26,'Supply Planning Data'!$D:$D,DataViz!$A$1))</f>
        <v>2238060.3350073756</v>
      </c>
      <c r="H26" s="20">
        <f>IF($A$1="All",SUMIFS('Supply Planning Data'!H:H,'Supply Planning Data'!$C:$C,DataViz!$B26),SUMIFS('Supply Planning Data'!H:H,'Supply Planning Data'!$C:$C,DataViz!$B26,'Supply Planning Data'!$D:$D,DataViz!$A$1))</f>
        <v>179848.25598813558</v>
      </c>
      <c r="I26" s="20">
        <f>IF($A$1="All",SUMIFS('Supply Planning Data'!I:I,'Supply Planning Data'!$C:$C,DataViz!$B26),SUMIFS('Supply Planning Data'!I:I,'Supply Planning Data'!$C:$C,DataViz!$B26,'Supply Planning Data'!$D:$D,DataViz!$A$1))</f>
        <v>2417908.5909955115</v>
      </c>
      <c r="J26" s="20">
        <f>IF($A$1="All",SUMIFS('Supply Planning Data'!K:K,'Supply Planning Data'!$C:$C,DataViz!$B26),SUMIFS('Supply Planning Data'!K:K,'Supply Planning Data'!$C:$C,DataViz!$B26,'Supply Planning Data'!$D:$D,DataViz!$A$1))</f>
        <v>0</v>
      </c>
      <c r="K26" s="20">
        <f>IF($A$1="All",SUMIFS('Supply Planning Data'!J:J,'Supply Planning Data'!$C:$C,DataViz!$B26),SUMIFS('Supply Planning Data'!J:J,'Supply Planning Data'!$C:$C,DataViz!$B26,'Supply Planning Data'!$D:$D,DataViz!$A$1))</f>
        <v>0</v>
      </c>
      <c r="L26" s="20">
        <f>IF($A$1="All",SUMIFS('Supply Planning Data'!L:L,'Supply Planning Data'!$C:$C,DataViz!$B26),SUMIFS('Supply Planning Data'!L:L,'Supply Planning Data'!$C:$C,DataViz!$B26,'Supply Planning Data'!$D:$D,DataViz!$A$1))</f>
        <v>2417908.5909955115</v>
      </c>
      <c r="M26" s="20">
        <f>IF($A$1="All",SUMIFS('Supply Planning Data'!M:M,'Supply Planning Data'!$C:$C,DataViz!$B26),SUMIFS('Supply Planning Data'!M:M,'Supply Planning Data'!$C:$C,DataViz!$B26,'Supply Planning Data'!$D:$D,DataViz!$A$1))</f>
        <v>0</v>
      </c>
      <c r="N26" s="20">
        <f>IF($A$1="All",SUMIFS('Supply Planning Data'!N:N,'Supply Planning Data'!$C:$C,DataViz!$B26),SUMIFS('Supply Planning Data'!N:N,'Supply Planning Data'!$C:$C,DataViz!$B26,'Supply Planning Data'!$D:$D,DataViz!$A$1))</f>
        <v>0</v>
      </c>
      <c r="O26" s="20">
        <f>IF($A$1="All",SUMIFS('Supply Planning Data'!P:P,'Supply Planning Data'!$C:$C,DataViz!$B26),SUMIFS('Supply Planning Data'!P:P,'Supply Planning Data'!$C:$C,DataViz!$B26,'Supply Planning Data'!$D:$D,DataViz!$A$1))</f>
        <v>1446402</v>
      </c>
      <c r="P26" s="20">
        <f>IF($A$1="All",SUMIFS('Supply Planning Data'!Q:Q,'Supply Planning Data'!$C:$C,DataViz!$B26),SUMIFS('Supply Planning Data'!Q:Q,'Supply Planning Data'!$C:$C,DataViz!$B26,'Supply Planning Data'!$D:$D,DataViz!$A$1))</f>
        <v>0</v>
      </c>
      <c r="Q26" s="20">
        <f>IF($A$1="All",SUMIFS('Supply Planning Data'!R:R,'Supply Planning Data'!$C:$C,DataViz!$B26),SUMIFS('Supply Planning Data'!R:R,'Supply Planning Data'!$C:$C,DataViz!$B26,'Supply Planning Data'!$D:$D,DataViz!$A$1))</f>
        <v>0</v>
      </c>
      <c r="R26" s="20">
        <f>IF($A$1="All",SUMIFS('Supply Planning Data'!O:O,'Supply Planning Data'!$C:$C,DataViz!$B26),SUMIFS('Supply Planning Data'!O:O,'Supply Planning Data'!$C:$C,DataViz!$B26,'Supply Planning Data'!$D:$D,DataViz!$A$1))</f>
        <v>0</v>
      </c>
      <c r="S26" s="20">
        <f>IF($A$1="All",SUMIFS('Supply Planning Data'!X:X,'Supply Planning Data'!$C:$C,DataViz!$B26),SUMIFS('Supply Planning Data'!X:X,'Supply Planning Data'!$C:$C,DataViz!$B26,'Supply Planning Data'!$D:$D,DataViz!$A$1))</f>
        <v>0</v>
      </c>
      <c r="T26" s="20">
        <f>IF($A$1="All",SUMIFS('Supply Planning Data'!U:U,'Supply Planning Data'!$C:$C,DataViz!$B26),SUMIFS('Supply Planning Data'!U:U,'Supply Planning Data'!$C:$C,DataViz!$B26,'Supply Planning Data'!$D:$D,DataViz!$A$1))</f>
        <v>0</v>
      </c>
      <c r="U26" s="20">
        <f t="shared" si="6"/>
        <v>7056635.7822993221</v>
      </c>
      <c r="Y26" s="20">
        <f>IF($A$1="All",SUMIFS('Supply Planning Data'!$T:$T,'Supply Planning Data'!$C:$C,DataViz!$B26),SUMIFS('Supply Planning Data'!$T:$T,'Supply Planning Data'!$C:$C,DataViz!$B26,'Supply Planning Data'!$D:$D,DataViz!$A$1))</f>
        <v>2900000</v>
      </c>
      <c r="Z26" s="20">
        <f>IF($A$1="All",SUMIFS('Supply Planning Data'!$X:$X,'Supply Planning Data'!$C:$C,DataViz!$B26),SUMIFS('Supply Planning Data'!$X:$X,'Supply Planning Data'!$C:$C,DataViz!$B26,'Supply Planning Data'!$D:$D,DataViz!$A$1))</f>
        <v>0</v>
      </c>
      <c r="AA26" s="20">
        <f>IF($A$1="All",SUMIFS('Supply Planning Data'!$U:$U,'Supply Planning Data'!$C:$C,DataViz!$B26),SUMIFS('Supply Planning Data'!$U:$U,'Supply Planning Data'!$C:$C,DataViz!$B26,'Supply Planning Data'!$D:$D,DataViz!$A$1))</f>
        <v>0</v>
      </c>
      <c r="AB26" s="20"/>
      <c r="AC26" s="20">
        <f>IF($A$1="All",SUMIFS('Supply Planning Data'!$W:$W,'Supply Planning Data'!$C:$C,DataViz!$B26),SUMIFS('Supply Planning Data'!$W:$W,'Supply Planning Data'!$C:$C,DataViz!$B26,'Supply Planning Data'!$D:$D,DataViz!$A$1))</f>
        <v>0</v>
      </c>
      <c r="AD26" s="20">
        <f>IF($A$1="All",SUMIFS('Supply Planning Data'!$Y:$Y,'Supply Planning Data'!$C:$C,DataViz!$B26),SUMIFS('Supply Planning Data'!$Y:$Y,'Supply Planning Data'!$C:$C,DataViz!$B26,'Supply Planning Data'!$D:$D,DataViz!$A$1))</f>
        <v>2900000</v>
      </c>
      <c r="AE26" s="29">
        <f t="shared" si="1"/>
        <v>2417908.5909955115</v>
      </c>
      <c r="AF26" s="30">
        <f t="shared" si="2"/>
        <v>0.29402649092913841</v>
      </c>
      <c r="AI26" s="20">
        <f>IF($A$1="All",SUMIFS('Supply Planning Data'!$AA:$AA,'Supply Planning Data'!$C:$C,DataViz!$B26),SUMIFS('Supply Planning Data'!$AA:$AA,'Supply Planning Data'!$C:$C,DataViz!$B26,'Supply Planning Data'!$D:$D,DataViz!$A$1))</f>
        <v>2900000</v>
      </c>
      <c r="AJ26" s="20">
        <f>IF($A$1="All",SUMIFS('Supply Planning Data'!$AE:$AE,'Supply Planning Data'!$C:$C,DataViz!$B26),SUMIFS('Supply Planning Data'!$AE:$AE,'Supply Planning Data'!$C:$C,DataViz!$B26,'Supply Planning Data'!$D:$D,DataViz!$A$1))</f>
        <v>0</v>
      </c>
      <c r="AK26" s="20">
        <f>IF($A$1="All",SUMIFS('Supply Planning Data'!$AB:$AB,'Supply Planning Data'!$C:$C,DataViz!$B26),SUMIFS('Supply Planning Data'!$AB:$AB,'Supply Planning Data'!$C:$C,DataViz!$B26,'Supply Planning Data'!$D:$D,DataViz!$A$1))</f>
        <v>0</v>
      </c>
      <c r="AL26" s="20"/>
      <c r="AM26" s="20">
        <f>IF($A$1="All",SUMIFS('Supply Planning Data'!$AD:$AD,'Supply Planning Data'!$C:$C,DataViz!$B26),SUMIFS('Supply Planning Data'!$AD:$AD,'Supply Planning Data'!$C:$C,DataViz!$B26,'Supply Planning Data'!$D:$D,DataViz!$A$1))</f>
        <v>0</v>
      </c>
      <c r="AN26" s="20">
        <f>IF($A$1="All",SUMIFS('Supply Planning Data'!$AF:$AF,'Supply Planning Data'!$C:$C,DataViz!$B26),SUMIFS('Supply Planning Data'!$AF:$AF,'Supply Planning Data'!$C:$C,DataViz!$B26,'Supply Planning Data'!$D:$D,DataViz!$A$1))</f>
        <v>2900000</v>
      </c>
      <c r="AO26" s="29">
        <f t="shared" si="3"/>
        <v>2417908.5909955115</v>
      </c>
      <c r="AP26" s="30">
        <f t="shared" si="4"/>
        <v>0.29402649092913841</v>
      </c>
    </row>
    <row r="27" spans="1:42" x14ac:dyDescent="0.35">
      <c r="A27" s="108">
        <v>24</v>
      </c>
      <c r="B27" s="109">
        <f t="shared" si="5"/>
        <v>45200</v>
      </c>
      <c r="C27" s="110">
        <f>Start!C$10</f>
        <v>24000000</v>
      </c>
      <c r="D27" s="110">
        <f>IF($A$1="J&amp;J",SUMIFS('Supply Planning Data'!G:G,'Supply Planning Data'!$C:$C,"&lt;="&amp;DataViz!$B27,'Supply Planning Data'!$D:$D,"J&amp;J"),IF($A$1="All",SUMIFS('Supply Planning Data'!H:H,'Supply Planning Data'!$C:$C,"&lt;="&amp;DataViz!$B27)+SUMIFS('Supply Planning Data'!G:G,'Supply Planning Data'!$C:$C,"&lt;="&amp;DataViz!$B27,'Supply Planning Data'!$D:$D,"J&amp;J"),SUMIFS('Supply Planning Data'!H:H,'Supply Planning Data'!$C:$C,"&lt;="&amp;DataViz!$B27,'Supply Planning Data'!$D:$D,DataViz!$A$1)))</f>
        <v>7565420.1645707823</v>
      </c>
      <c r="E27" s="111">
        <f t="shared" si="0"/>
        <v>0.31522584019044925</v>
      </c>
      <c r="F27" s="20">
        <f>IF($A$1="All",SUMIFS('Supply Planning Data'!F:F,'Supply Planning Data'!$C:$C,DataViz!$B27),SUMIFS('Supply Planning Data'!F:F,'Supply Planning Data'!$C:$C,DataViz!$B27,'Supply Planning Data'!$D:$D,DataViz!$A$1))</f>
        <v>0</v>
      </c>
      <c r="G27" s="20">
        <f>IF($A$1="All",SUMIFS('Supply Planning Data'!G:G,'Supply Planning Data'!$C:$C,DataViz!$B27),SUMIFS('Supply Planning Data'!G:G,'Supply Planning Data'!$C:$C,DataViz!$B27,'Supply Planning Data'!$D:$D,DataViz!$A$1))</f>
        <v>2461866.368508114</v>
      </c>
      <c r="H27" s="20">
        <f>IF($A$1="All",SUMIFS('Supply Planning Data'!H:H,'Supply Planning Data'!$C:$C,DataViz!$B27),SUMIFS('Supply Planning Data'!H:H,'Supply Planning Data'!$C:$C,DataViz!$B27,'Supply Planning Data'!$D:$D,DataViz!$A$1))</f>
        <v>183632.22039302989</v>
      </c>
      <c r="I27" s="20">
        <f>IF($A$1="All",SUMIFS('Supply Planning Data'!I:I,'Supply Planning Data'!$C:$C,DataViz!$B27),SUMIFS('Supply Planning Data'!I:I,'Supply Planning Data'!$C:$C,DataViz!$B27,'Supply Planning Data'!$D:$D,DataViz!$A$1))</f>
        <v>2645498.5889011435</v>
      </c>
      <c r="J27" s="20">
        <f>IF($A$1="All",SUMIFS('Supply Planning Data'!K:K,'Supply Planning Data'!$C:$C,DataViz!$B27),SUMIFS('Supply Planning Data'!K:K,'Supply Planning Data'!$C:$C,DataViz!$B27,'Supply Planning Data'!$D:$D,DataViz!$A$1))</f>
        <v>0</v>
      </c>
      <c r="K27" s="20">
        <f>IF($A$1="All",SUMIFS('Supply Planning Data'!J:J,'Supply Planning Data'!$C:$C,DataViz!$B27),SUMIFS('Supply Planning Data'!J:J,'Supply Planning Data'!$C:$C,DataViz!$B27,'Supply Planning Data'!$D:$D,DataViz!$A$1))</f>
        <v>0</v>
      </c>
      <c r="L27" s="20">
        <f>IF($A$1="All",SUMIFS('Supply Planning Data'!L:L,'Supply Planning Data'!$C:$C,DataViz!$B27),SUMIFS('Supply Planning Data'!L:L,'Supply Planning Data'!$C:$C,DataViz!$B27,'Supply Planning Data'!$D:$D,DataViz!$A$1))</f>
        <v>2645498.5889011435</v>
      </c>
      <c r="M27" s="20">
        <f>IF($A$1="All",SUMIFS('Supply Planning Data'!M:M,'Supply Planning Data'!$C:$C,DataViz!$B27),SUMIFS('Supply Planning Data'!M:M,'Supply Planning Data'!$C:$C,DataViz!$B27,'Supply Planning Data'!$D:$D,DataViz!$A$1))</f>
        <v>0</v>
      </c>
      <c r="N27" s="20">
        <f>IF($A$1="All",SUMIFS('Supply Planning Data'!N:N,'Supply Planning Data'!$C:$C,DataViz!$B27),SUMIFS('Supply Planning Data'!N:N,'Supply Planning Data'!$C:$C,DataViz!$B27,'Supply Planning Data'!$D:$D,DataViz!$A$1))</f>
        <v>0</v>
      </c>
      <c r="O27" s="20">
        <f>IF($A$1="All",SUMIFS('Supply Planning Data'!P:P,'Supply Planning Data'!$C:$C,DataViz!$B27),SUMIFS('Supply Planning Data'!P:P,'Supply Planning Data'!$C:$C,DataViz!$B27,'Supply Planning Data'!$D:$D,DataViz!$A$1))</f>
        <v>1446402</v>
      </c>
      <c r="P27" s="20">
        <f>IF($A$1="All",SUMIFS('Supply Planning Data'!Q:Q,'Supply Planning Data'!$C:$C,DataViz!$B27),SUMIFS('Supply Planning Data'!Q:Q,'Supply Planning Data'!$C:$C,DataViz!$B27,'Supply Planning Data'!$D:$D,DataViz!$A$1))</f>
        <v>0</v>
      </c>
      <c r="Q27" s="20">
        <f>IF($A$1="All",SUMIFS('Supply Planning Data'!R:R,'Supply Planning Data'!$C:$C,DataViz!$B27),SUMIFS('Supply Planning Data'!R:R,'Supply Planning Data'!$C:$C,DataViz!$B27,'Supply Planning Data'!$D:$D,DataViz!$A$1))</f>
        <v>0</v>
      </c>
      <c r="R27" s="20">
        <f>IF($A$1="All",SUMIFS('Supply Planning Data'!O:O,'Supply Planning Data'!$C:$C,DataViz!$B27),SUMIFS('Supply Planning Data'!O:O,'Supply Planning Data'!$C:$C,DataViz!$B27,'Supply Planning Data'!$D:$D,DataViz!$A$1))</f>
        <v>0</v>
      </c>
      <c r="S27" s="20">
        <f>IF($A$1="All",SUMIFS('Supply Planning Data'!X:X,'Supply Planning Data'!$C:$C,DataViz!$B27),SUMIFS('Supply Planning Data'!X:X,'Supply Planning Data'!$C:$C,DataViz!$B27,'Supply Planning Data'!$D:$D,DataViz!$A$1))</f>
        <v>0</v>
      </c>
      <c r="T27" s="20">
        <f>IF($A$1="All",SUMIFS('Supply Planning Data'!U:U,'Supply Planning Data'!$C:$C,DataViz!$B27),SUMIFS('Supply Planning Data'!U:U,'Supply Planning Data'!$C:$C,DataViz!$B27,'Supply Planning Data'!$D:$D,DataViz!$A$1))</f>
        <v>0</v>
      </c>
      <c r="U27" s="20">
        <f t="shared" si="6"/>
        <v>7565420.1645707823</v>
      </c>
      <c r="Y27" s="20">
        <f>IF($A$1="All",SUMIFS('Supply Planning Data'!$T:$T,'Supply Planning Data'!$C:$C,DataViz!$B27),SUMIFS('Supply Planning Data'!$T:$T,'Supply Planning Data'!$C:$C,DataViz!$B27,'Supply Planning Data'!$D:$D,DataViz!$A$1))</f>
        <v>2900000</v>
      </c>
      <c r="Z27" s="20">
        <f>IF($A$1="All",SUMIFS('Supply Planning Data'!$X:$X,'Supply Planning Data'!$C:$C,DataViz!$B27),SUMIFS('Supply Planning Data'!$X:$X,'Supply Planning Data'!$C:$C,DataViz!$B27,'Supply Planning Data'!$D:$D,DataViz!$A$1))</f>
        <v>0</v>
      </c>
      <c r="AA27" s="20">
        <f>IF($A$1="All",SUMIFS('Supply Planning Data'!$U:$U,'Supply Planning Data'!$C:$C,DataViz!$B27),SUMIFS('Supply Planning Data'!$U:$U,'Supply Planning Data'!$C:$C,DataViz!$B27,'Supply Planning Data'!$D:$D,DataViz!$A$1))</f>
        <v>0</v>
      </c>
      <c r="AB27" s="20"/>
      <c r="AC27" s="20">
        <f>IF($A$1="All",SUMIFS('Supply Planning Data'!$W:$W,'Supply Planning Data'!$C:$C,DataViz!$B27),SUMIFS('Supply Planning Data'!$W:$W,'Supply Planning Data'!$C:$C,DataViz!$B27,'Supply Planning Data'!$D:$D,DataViz!$A$1))</f>
        <v>0</v>
      </c>
      <c r="AD27" s="20">
        <f>IF($A$1="All",SUMIFS('Supply Planning Data'!$Y:$Y,'Supply Planning Data'!$C:$C,DataViz!$B27),SUMIFS('Supply Planning Data'!$Y:$Y,'Supply Planning Data'!$C:$C,DataViz!$B27,'Supply Planning Data'!$D:$D,DataViz!$A$1))</f>
        <v>2900000</v>
      </c>
      <c r="AE27" s="29">
        <f t="shared" si="1"/>
        <v>2645498.5889011435</v>
      </c>
      <c r="AF27" s="30">
        <f t="shared" si="2"/>
        <v>0.31522584019044925</v>
      </c>
      <c r="AI27" s="20">
        <f>IF($A$1="All",SUMIFS('Supply Planning Data'!$AA:$AA,'Supply Planning Data'!$C:$C,DataViz!$B27),SUMIFS('Supply Planning Data'!$AA:$AA,'Supply Planning Data'!$C:$C,DataViz!$B27,'Supply Planning Data'!$D:$D,DataViz!$A$1))</f>
        <v>2900000</v>
      </c>
      <c r="AJ27" s="20">
        <f>IF($A$1="All",SUMIFS('Supply Planning Data'!$AE:$AE,'Supply Planning Data'!$C:$C,DataViz!$B27),SUMIFS('Supply Planning Data'!$AE:$AE,'Supply Planning Data'!$C:$C,DataViz!$B27,'Supply Planning Data'!$D:$D,DataViz!$A$1))</f>
        <v>0</v>
      </c>
      <c r="AK27" s="20">
        <f>IF($A$1="All",SUMIFS('Supply Planning Data'!$AB:$AB,'Supply Planning Data'!$C:$C,DataViz!$B27),SUMIFS('Supply Planning Data'!$AB:$AB,'Supply Planning Data'!$C:$C,DataViz!$B27,'Supply Planning Data'!$D:$D,DataViz!$A$1))</f>
        <v>0</v>
      </c>
      <c r="AL27" s="20"/>
      <c r="AM27" s="20">
        <f>IF($A$1="All",SUMIFS('Supply Planning Data'!$AD:$AD,'Supply Planning Data'!$C:$C,DataViz!$B27),SUMIFS('Supply Planning Data'!$AD:$AD,'Supply Planning Data'!$C:$C,DataViz!$B27,'Supply Planning Data'!$D:$D,DataViz!$A$1))</f>
        <v>0</v>
      </c>
      <c r="AN27" s="20">
        <f>IF($A$1="All",SUMIFS('Supply Planning Data'!$AF:$AF,'Supply Planning Data'!$C:$C,DataViz!$B27),SUMIFS('Supply Planning Data'!$AF:$AF,'Supply Planning Data'!$C:$C,DataViz!$B27,'Supply Planning Data'!$D:$D,DataViz!$A$1))</f>
        <v>2900000</v>
      </c>
      <c r="AO27" s="29">
        <f t="shared" si="3"/>
        <v>2645498.5889011435</v>
      </c>
      <c r="AP27" s="30">
        <f t="shared" si="4"/>
        <v>0.31522584019044925</v>
      </c>
    </row>
    <row r="31" spans="1:42" x14ac:dyDescent="0.35">
      <c r="E31" s="112">
        <f t="shared" ref="E31:T31" si="7">SUM(E37:E60)</f>
        <v>185311.67061100013</v>
      </c>
      <c r="F31" s="112">
        <f t="shared" si="7"/>
        <v>108954.23863552095</v>
      </c>
      <c r="G31" s="112">
        <f t="shared" si="7"/>
        <v>0</v>
      </c>
      <c r="H31" s="112">
        <f t="shared" si="7"/>
        <v>222374.0047332001</v>
      </c>
      <c r="I31" s="112">
        <f t="shared" si="7"/>
        <v>106896.50292918069</v>
      </c>
      <c r="J31" s="112">
        <f t="shared" si="7"/>
        <v>0</v>
      </c>
      <c r="K31" s="112">
        <f t="shared" si="7"/>
        <v>259436.33885540016</v>
      </c>
      <c r="L31" s="112">
        <f t="shared" si="7"/>
        <v>107149.76722284015</v>
      </c>
      <c r="M31" s="112">
        <f t="shared" si="7"/>
        <v>0</v>
      </c>
      <c r="N31" s="112">
        <f t="shared" si="7"/>
        <v>259436.33885540016</v>
      </c>
      <c r="O31" s="112">
        <f t="shared" si="7"/>
        <v>107403.03151650001</v>
      </c>
      <c r="P31" s="112">
        <f t="shared" si="7"/>
        <v>0</v>
      </c>
      <c r="Q31" s="112">
        <f t="shared" si="7"/>
        <v>259436.33885540016</v>
      </c>
      <c r="R31" s="112">
        <f t="shared" si="7"/>
        <v>107656.29581015938</v>
      </c>
      <c r="S31" s="112">
        <f t="shared" si="7"/>
        <v>0</v>
      </c>
      <c r="T31" s="112">
        <f t="shared" si="7"/>
        <v>259436.33885540016</v>
      </c>
      <c r="U31" s="112">
        <f t="shared" ref="U31:AB31" si="8">SUM(U37:U60)</f>
        <v>107909.56010381921</v>
      </c>
      <c r="V31" s="112">
        <f t="shared" si="8"/>
        <v>0</v>
      </c>
      <c r="W31" s="112">
        <f t="shared" si="8"/>
        <v>259436.33885540016</v>
      </c>
      <c r="X31" s="112">
        <f t="shared" si="8"/>
        <v>108162.82439747859</v>
      </c>
      <c r="Y31" s="112">
        <f t="shared" si="8"/>
        <v>0</v>
      </c>
      <c r="Z31" s="112">
        <f t="shared" si="8"/>
        <v>259436.33885540016</v>
      </c>
      <c r="AA31" s="112">
        <f t="shared" si="8"/>
        <v>108416.08869113844</v>
      </c>
      <c r="AB31" s="112">
        <f t="shared" si="8"/>
        <v>0</v>
      </c>
    </row>
    <row r="32" spans="1:42" x14ac:dyDescent="0.35">
      <c r="E32" s="46" t="str">
        <f>Start!$B$16</f>
        <v>Pfizer</v>
      </c>
      <c r="F32" s="46" t="str">
        <f>Start!$B$16</f>
        <v>Pfizer</v>
      </c>
      <c r="G32" s="46" t="str">
        <f>Start!$B$16</f>
        <v>Pfizer</v>
      </c>
      <c r="H32" s="46" t="str">
        <f>Start!$B$17</f>
        <v>Moderna</v>
      </c>
      <c r="I32" s="46" t="str">
        <f>Start!$B$17</f>
        <v>Moderna</v>
      </c>
      <c r="J32" s="46" t="str">
        <f>Start!$B$17</f>
        <v>Moderna</v>
      </c>
      <c r="K32" s="46" t="str">
        <f>Start!$B$18</f>
        <v>AstraZeneca</v>
      </c>
      <c r="L32" s="46" t="str">
        <f>Start!$B$18</f>
        <v>AstraZeneca</v>
      </c>
      <c r="M32" s="46" t="str">
        <f>Start!$B$18</f>
        <v>AstraZeneca</v>
      </c>
      <c r="N32" s="46" t="str">
        <f>Start!$B$19</f>
        <v>J&amp;J</v>
      </c>
      <c r="O32" s="46" t="str">
        <f>Start!$B$19</f>
        <v>J&amp;J</v>
      </c>
      <c r="P32" s="46" t="str">
        <f>Start!$B$19</f>
        <v>J&amp;J</v>
      </c>
      <c r="Q32" s="46" t="str">
        <f>Start!$B$20</f>
        <v>Sinopharm</v>
      </c>
      <c r="R32" s="46" t="str">
        <f>Start!$B$20</f>
        <v>Sinopharm</v>
      </c>
      <c r="S32" s="46" t="str">
        <f>Start!$B$20</f>
        <v>Sinopharm</v>
      </c>
      <c r="T32" s="46" t="str">
        <f>Start!$B$21</f>
        <v>Sinovac</v>
      </c>
      <c r="U32" s="46" t="str">
        <f>Start!$B$21</f>
        <v>Sinovac</v>
      </c>
      <c r="V32" s="46" t="str">
        <f>Start!$B$21</f>
        <v>Sinovac</v>
      </c>
      <c r="W32" s="46" t="str">
        <f>Start!$B$22</f>
        <v>Sputnik V</v>
      </c>
      <c r="X32" s="46" t="str">
        <f>Start!$B$22</f>
        <v>Sputnik V</v>
      </c>
      <c r="Y32" s="46" t="str">
        <f>Start!$B$22</f>
        <v>Sputnik V</v>
      </c>
      <c r="Z32" s="46" t="str">
        <f>Start!$B$23</f>
        <v>Sputnik Light</v>
      </c>
      <c r="AA32" s="46" t="str">
        <f>Start!$B$23</f>
        <v>Sputnik Light</v>
      </c>
      <c r="AB32" s="46" t="str">
        <f>Start!$B$23</f>
        <v>Sputnik Light</v>
      </c>
    </row>
    <row r="33" spans="1:28" x14ac:dyDescent="0.35">
      <c r="E33" s="46" t="s">
        <v>718</v>
      </c>
      <c r="F33" s="46" t="s">
        <v>719</v>
      </c>
      <c r="G33" s="46" t="s">
        <v>720</v>
      </c>
      <c r="H33" s="46" t="s">
        <v>718</v>
      </c>
      <c r="I33" s="46" t="s">
        <v>719</v>
      </c>
      <c r="J33" s="46" t="s">
        <v>720</v>
      </c>
      <c r="K33" s="46" t="s">
        <v>718</v>
      </c>
      <c r="L33" s="46" t="s">
        <v>719</v>
      </c>
      <c r="M33" s="46" t="s">
        <v>720</v>
      </c>
      <c r="N33" s="46" t="s">
        <v>718</v>
      </c>
      <c r="O33" s="46" t="s">
        <v>719</v>
      </c>
      <c r="P33" s="46" t="s">
        <v>720</v>
      </c>
      <c r="Q33" s="46" t="s">
        <v>718</v>
      </c>
      <c r="R33" s="46" t="s">
        <v>719</v>
      </c>
      <c r="S33" s="46" t="s">
        <v>720</v>
      </c>
      <c r="T33" s="46" t="s">
        <v>718</v>
      </c>
      <c r="U33" s="46" t="s">
        <v>719</v>
      </c>
      <c r="V33" s="46" t="s">
        <v>720</v>
      </c>
      <c r="W33" s="46" t="s">
        <v>718</v>
      </c>
      <c r="X33" s="46" t="s">
        <v>719</v>
      </c>
      <c r="Y33" s="46" t="s">
        <v>720</v>
      </c>
      <c r="Z33" s="46" t="s">
        <v>718</v>
      </c>
      <c r="AA33" s="46" t="s">
        <v>719</v>
      </c>
      <c r="AB33" s="46" t="s">
        <v>720</v>
      </c>
    </row>
    <row r="34" spans="1:28" x14ac:dyDescent="0.35">
      <c r="L34" s="124" t="s">
        <v>721</v>
      </c>
    </row>
    <row r="35" spans="1:28" x14ac:dyDescent="0.35">
      <c r="E35" s="46" t="str">
        <f>IF(E31&gt;0,E32,"")</f>
        <v>Pfizer</v>
      </c>
      <c r="F35" s="46" t="str">
        <f t="shared" ref="F35:T35" si="9">IF(F31&gt;0,F32,"")</f>
        <v>Pfizer</v>
      </c>
      <c r="G35" s="46" t="str">
        <f t="shared" si="9"/>
        <v/>
      </c>
      <c r="H35" s="46" t="str">
        <f t="shared" si="9"/>
        <v>Moderna</v>
      </c>
      <c r="I35" s="46" t="str">
        <f t="shared" si="9"/>
        <v>Moderna</v>
      </c>
      <c r="J35" s="46" t="str">
        <f t="shared" si="9"/>
        <v/>
      </c>
      <c r="K35" s="46" t="str">
        <f t="shared" si="9"/>
        <v>AstraZeneca</v>
      </c>
      <c r="L35" s="46" t="str">
        <f t="shared" si="9"/>
        <v>AstraZeneca</v>
      </c>
      <c r="M35" s="46" t="str">
        <f t="shared" si="9"/>
        <v/>
      </c>
      <c r="N35" s="46" t="str">
        <f t="shared" si="9"/>
        <v>J&amp;J</v>
      </c>
      <c r="O35" s="46" t="str">
        <f t="shared" si="9"/>
        <v>J&amp;J</v>
      </c>
      <c r="P35" s="46" t="str">
        <f t="shared" si="9"/>
        <v/>
      </c>
      <c r="Q35" s="46" t="str">
        <f t="shared" si="9"/>
        <v>Sinopharm</v>
      </c>
      <c r="R35" s="46" t="str">
        <f t="shared" si="9"/>
        <v>Sinopharm</v>
      </c>
      <c r="S35" s="46" t="str">
        <f t="shared" si="9"/>
        <v/>
      </c>
      <c r="T35" s="46" t="str">
        <f t="shared" si="9"/>
        <v>Sinovac</v>
      </c>
    </row>
    <row r="36" spans="1:28" ht="29" x14ac:dyDescent="0.35">
      <c r="A36" s="113"/>
      <c r="B36" s="113" t="s">
        <v>495</v>
      </c>
      <c r="C36" s="107" t="s">
        <v>513</v>
      </c>
      <c r="D36" s="113" t="s">
        <v>574</v>
      </c>
      <c r="E36" s="113" t="str">
        <f>E32&amp;"-"&amp;E33</f>
        <v>Pfizer-Dose 1</v>
      </c>
      <c r="F36" s="113" t="str">
        <f t="shared" ref="F36:AA36" si="10">F32&amp;"-"&amp;F33</f>
        <v>Pfizer-Dose 2</v>
      </c>
      <c r="G36" s="113" t="str">
        <f t="shared" si="10"/>
        <v>Pfizer-Wastage</v>
      </c>
      <c r="H36" s="113" t="str">
        <f t="shared" si="10"/>
        <v>Moderna-Dose 1</v>
      </c>
      <c r="I36" s="113" t="str">
        <f t="shared" si="10"/>
        <v>Moderna-Dose 2</v>
      </c>
      <c r="J36" s="113" t="str">
        <f t="shared" si="10"/>
        <v>Moderna-Wastage</v>
      </c>
      <c r="K36" s="113" t="str">
        <f t="shared" si="10"/>
        <v>AstraZeneca-Dose 1</v>
      </c>
      <c r="L36" s="113" t="str">
        <f t="shared" si="10"/>
        <v>AstraZeneca-Dose 2</v>
      </c>
      <c r="M36" s="113" t="str">
        <f t="shared" si="10"/>
        <v>AstraZeneca-Wastage</v>
      </c>
      <c r="N36" s="113" t="str">
        <f t="shared" si="10"/>
        <v>J&amp;J-Dose 1</v>
      </c>
      <c r="O36" s="113" t="str">
        <f t="shared" si="10"/>
        <v>J&amp;J-Dose 2</v>
      </c>
      <c r="P36" s="113" t="str">
        <f t="shared" si="10"/>
        <v>J&amp;J-Wastage</v>
      </c>
      <c r="Q36" s="113" t="str">
        <f t="shared" si="10"/>
        <v>Sinopharm-Dose 1</v>
      </c>
      <c r="R36" s="113" t="str">
        <f t="shared" si="10"/>
        <v>Sinopharm-Dose 2</v>
      </c>
      <c r="S36" s="113" t="str">
        <f t="shared" si="10"/>
        <v>Sinopharm-Wastage</v>
      </c>
      <c r="T36" s="113" t="str">
        <f t="shared" si="10"/>
        <v>Sinovac-Dose 1</v>
      </c>
      <c r="U36" s="113" t="str">
        <f t="shared" si="10"/>
        <v>Sinovac-Dose 2</v>
      </c>
      <c r="V36" s="113" t="str">
        <f t="shared" si="10"/>
        <v>Sinovac-Wastage</v>
      </c>
      <c r="W36" s="113" t="str">
        <f t="shared" si="10"/>
        <v>Sputnik V-Dose 1</v>
      </c>
      <c r="X36" s="113" t="str">
        <f t="shared" si="10"/>
        <v>Sputnik V-Dose 2</v>
      </c>
      <c r="Y36" s="113" t="str">
        <f t="shared" si="10"/>
        <v>Sputnik V-Wastage</v>
      </c>
      <c r="Z36" s="113" t="str">
        <f t="shared" si="10"/>
        <v>Sputnik Light-Dose 1</v>
      </c>
      <c r="AA36" s="113" t="str">
        <f t="shared" si="10"/>
        <v>Sputnik Light-Dose 2</v>
      </c>
      <c r="AB36" s="113" t="str">
        <f>AB32&amp;"-"&amp;AB33</f>
        <v>Sputnik Light-Wastage</v>
      </c>
    </row>
    <row r="37" spans="1:28" x14ac:dyDescent="0.35">
      <c r="A37" s="108">
        <v>1</v>
      </c>
      <c r="B37" s="109">
        <f t="shared" ref="B37:B58" si="11">DATE(YEAR(B38),MONTH(B38)-1,1)</f>
        <v>43800</v>
      </c>
      <c r="C37" s="110">
        <f>Start!C$10</f>
        <v>24000000</v>
      </c>
      <c r="D37" s="110">
        <f>SUMIFS('Supply Planning Data'!L:L,'Supply Planning Data'!C:C,"&lt;="&amp;DataViz!B37)</f>
        <v>0</v>
      </c>
      <c r="E37" s="110">
        <f>IF(E$33="Dose 1",SUMIFS('Supply Planning Data'!$G:$G,'Supply Planning Data'!$C:$C,DataViz!$B37,'Supply Planning Data'!$D:$D,DataViz!E$32),
IF(E$33="Dose 2",SUMIFS('Supply Planning Data'!$H:$H,'Supply Planning Data'!$C:$C,DataViz!$B37,'Supply Planning Data'!$D:$D,DataViz!E$32),
IF(E$33="Dose 2",SUMIFS('Supply Planning Data'!$K:$K,'Supply Planning Data'!$C:$C,DataViz!$B37,'Supply Planning Data'!$D:$D,DataViz!E$32),
0)))</f>
        <v>0</v>
      </c>
      <c r="F37" s="110">
        <f>IF(F$33="Dose 1",SUMIFS('Supply Planning Data'!$G:$G,'Supply Planning Data'!$C:$C,DataViz!$B37,'Supply Planning Data'!$D:$D,DataViz!F$32),
IF(F$33="Dose 2",SUMIFS('Supply Planning Data'!$H:$H,'Supply Planning Data'!$C:$C,DataViz!$B37,'Supply Planning Data'!$D:$D,DataViz!F$32),
IF(F$33="Dose 2",SUMIFS('Supply Planning Data'!$K:$K,'Supply Planning Data'!$C:$C,DataViz!$B37,'Supply Planning Data'!$D:$D,DataViz!F$32),
0)))</f>
        <v>0</v>
      </c>
      <c r="G37" s="110">
        <f>IF(G$33="Dose 1",SUMIFS('Supply Planning Data'!$G:$G,'Supply Planning Data'!$C:$C,DataViz!$B37,'Supply Planning Data'!$D:$D,DataViz!G$32),
IF(G$33="Dose 2",SUMIFS('Supply Planning Data'!$H:$H,'Supply Planning Data'!$C:$C,DataViz!$B37,'Supply Planning Data'!$D:$D,DataViz!G$32),
IF(G$33="Dose 2",SUMIFS('Supply Planning Data'!$K:$K,'Supply Planning Data'!$C:$C,DataViz!$B37,'Supply Planning Data'!$D:$D,DataViz!G$32),
0)))</f>
        <v>0</v>
      </c>
      <c r="H37" s="110">
        <f>IF(H$33="Dose 1",SUMIFS('Supply Planning Data'!$G:$G,'Supply Planning Data'!$C:$C,DataViz!$B37,'Supply Planning Data'!$D:$D,DataViz!H$32),
IF(H$33="Dose 2",SUMIFS('Supply Planning Data'!$H:$H,'Supply Planning Data'!$C:$C,DataViz!$B37,'Supply Planning Data'!$D:$D,DataViz!H$32),
IF(H$33="Dose 2",SUMIFS('Supply Planning Data'!$K:$K,'Supply Planning Data'!$C:$C,DataViz!$B37,'Supply Planning Data'!$D:$D,DataViz!H$32),
0)))</f>
        <v>0</v>
      </c>
      <c r="I37" s="110">
        <f>IF(I$33="Dose 1",SUMIFS('Supply Planning Data'!$G:$G,'Supply Planning Data'!$C:$C,DataViz!$B37,'Supply Planning Data'!$D:$D,DataViz!I$32),
IF(I$33="Dose 2",SUMIFS('Supply Planning Data'!$H:$H,'Supply Planning Data'!$C:$C,DataViz!$B37,'Supply Planning Data'!$D:$D,DataViz!I$32),
IF(I$33="Dose 2",SUMIFS('Supply Planning Data'!$K:$K,'Supply Planning Data'!$C:$C,DataViz!$B37,'Supply Planning Data'!$D:$D,DataViz!I$32),
0)))</f>
        <v>0</v>
      </c>
      <c r="J37" s="110">
        <f>IF(J$33="Dose 1",SUMIFS('Supply Planning Data'!$G:$G,'Supply Planning Data'!$C:$C,DataViz!$B37,'Supply Planning Data'!$D:$D,DataViz!J$32),
IF(J$33="Dose 2",SUMIFS('Supply Planning Data'!$H:$H,'Supply Planning Data'!$C:$C,DataViz!$B37,'Supply Planning Data'!$D:$D,DataViz!J$32),
IF(J$33="Dose 2",SUMIFS('Supply Planning Data'!$K:$K,'Supply Planning Data'!$C:$C,DataViz!$B37,'Supply Planning Data'!$D:$D,DataViz!J$32),
0)))</f>
        <v>0</v>
      </c>
      <c r="K37" s="110">
        <f>IF(K$33="Dose 1",SUMIFS('Supply Planning Data'!$G:$G,'Supply Planning Data'!$C:$C,DataViz!$B37,'Supply Planning Data'!$D:$D,DataViz!K$32),
IF(K$33="Dose 2",SUMIFS('Supply Planning Data'!$H:$H,'Supply Planning Data'!$C:$C,DataViz!$B37,'Supply Planning Data'!$D:$D,DataViz!K$32),
IF(K$33="Dose 2",SUMIFS('Supply Planning Data'!$K:$K,'Supply Planning Data'!$C:$C,DataViz!$B37,'Supply Planning Data'!$D:$D,DataViz!K$32),
0)))</f>
        <v>0</v>
      </c>
      <c r="L37" s="110">
        <f>IF(L$33="Dose 1",SUMIFS('Supply Planning Data'!$G:$G,'Supply Planning Data'!$C:$C,DataViz!$B37,'Supply Planning Data'!$D:$D,DataViz!L$32),
IF(L$33="Dose 2",SUMIFS('Supply Planning Data'!$H:$H,'Supply Planning Data'!$C:$C,DataViz!$B37,'Supply Planning Data'!$D:$D,DataViz!L$32),
IF(L$33="Dose 2",SUMIFS('Supply Planning Data'!$K:$K,'Supply Planning Data'!$C:$C,DataViz!$B37,'Supply Planning Data'!$D:$D,DataViz!L$32),
0)))</f>
        <v>0</v>
      </c>
      <c r="M37" s="110">
        <f>IF(M$33="Dose 1",SUMIFS('Supply Planning Data'!$G:$G,'Supply Planning Data'!$C:$C,DataViz!$B37,'Supply Planning Data'!$D:$D,DataViz!M$32),
IF(M$33="Dose 2",SUMIFS('Supply Planning Data'!$H:$H,'Supply Planning Data'!$C:$C,DataViz!$B37,'Supply Planning Data'!$D:$D,DataViz!M$32),
IF(M$33="Dose 2",SUMIFS('Supply Planning Data'!$K:$K,'Supply Planning Data'!$C:$C,DataViz!$B37,'Supply Planning Data'!$D:$D,DataViz!M$32),
0)))</f>
        <v>0</v>
      </c>
      <c r="N37" s="110">
        <f>IF(N$33="Dose 1",SUMIFS('Supply Planning Data'!$G:$G,'Supply Planning Data'!$C:$C,DataViz!$B37,'Supply Planning Data'!$D:$D,DataViz!N$32),
IF(N$33="Dose 2",SUMIFS('Supply Planning Data'!$H:$H,'Supply Planning Data'!$C:$C,DataViz!$B37,'Supply Planning Data'!$D:$D,DataViz!N$32),
IF(N$33="Dose 2",SUMIFS('Supply Planning Data'!$K:$K,'Supply Planning Data'!$C:$C,DataViz!$B37,'Supply Planning Data'!$D:$D,DataViz!N$32),
0)))</f>
        <v>0</v>
      </c>
      <c r="O37" s="110">
        <f>IF(O$33="Dose 1",SUMIFS('Supply Planning Data'!$G:$G,'Supply Planning Data'!$C:$C,DataViz!$B37,'Supply Planning Data'!$D:$D,DataViz!O$32),
IF(O$33="Dose 2",SUMIFS('Supply Planning Data'!$H:$H,'Supply Planning Data'!$C:$C,DataViz!$B37,'Supply Planning Data'!$D:$D,DataViz!O$32),
IF(O$33="Dose 2",SUMIFS('Supply Planning Data'!$K:$K,'Supply Planning Data'!$C:$C,DataViz!$B37,'Supply Planning Data'!$D:$D,DataViz!O$32),
0)))</f>
        <v>0</v>
      </c>
      <c r="P37" s="110">
        <f>IF(P$33="Dose 1",SUMIFS('Supply Planning Data'!$G:$G,'Supply Planning Data'!$C:$C,DataViz!$B37,'Supply Planning Data'!$D:$D,DataViz!P$32),
IF(P$33="Dose 2",SUMIFS('Supply Planning Data'!$H:$H,'Supply Planning Data'!$C:$C,DataViz!$B37,'Supply Planning Data'!$D:$D,DataViz!P$32),
IF(P$33="Dose 2",SUMIFS('Supply Planning Data'!$K:$K,'Supply Planning Data'!$C:$C,DataViz!$B37,'Supply Planning Data'!$D:$D,DataViz!P$32),
0)))</f>
        <v>0</v>
      </c>
      <c r="Q37" s="110">
        <f>IF(Q$33="Dose 1",SUMIFS('Supply Planning Data'!$G:$G,'Supply Planning Data'!$C:$C,DataViz!$B37,'Supply Planning Data'!$D:$D,DataViz!Q$32),
IF(Q$33="Dose 2",SUMIFS('Supply Planning Data'!$H:$H,'Supply Planning Data'!$C:$C,DataViz!$B37,'Supply Planning Data'!$D:$D,DataViz!Q$32),
IF(Q$33="Dose 2",SUMIFS('Supply Planning Data'!$K:$K,'Supply Planning Data'!$C:$C,DataViz!$B37,'Supply Planning Data'!$D:$D,DataViz!Q$32),
0)))</f>
        <v>0</v>
      </c>
      <c r="R37" s="110">
        <f>IF(R$33="Dose 1",SUMIFS('Supply Planning Data'!$G:$G,'Supply Planning Data'!$C:$C,DataViz!$B37,'Supply Planning Data'!$D:$D,DataViz!R$32),
IF(R$33="Dose 2",SUMIFS('Supply Planning Data'!$H:$H,'Supply Planning Data'!$C:$C,DataViz!$B37,'Supply Planning Data'!$D:$D,DataViz!R$32),
IF(R$33="Dose 2",SUMIFS('Supply Planning Data'!$K:$K,'Supply Planning Data'!$C:$C,DataViz!$B37,'Supply Planning Data'!$D:$D,DataViz!R$32),
0)))</f>
        <v>0</v>
      </c>
      <c r="S37" s="110">
        <f>IF(S$33="Dose 1",SUMIFS('Supply Planning Data'!$G:$G,'Supply Planning Data'!$C:$C,DataViz!$B37,'Supply Planning Data'!$D:$D,DataViz!S$32),
IF(S$33="Dose 2",SUMIFS('Supply Planning Data'!$H:$H,'Supply Planning Data'!$C:$C,DataViz!$B37,'Supply Planning Data'!$D:$D,DataViz!S$32),
IF(S$33="Dose 2",SUMIFS('Supply Planning Data'!$K:$K,'Supply Planning Data'!$C:$C,DataViz!$B37,'Supply Planning Data'!$D:$D,DataViz!S$32),
0)))</f>
        <v>0</v>
      </c>
      <c r="T37" s="110">
        <f>IF(T$33="Dose 1",SUMIFS('Supply Planning Data'!$G:$G,'Supply Planning Data'!$C:$C,DataViz!$B37,'Supply Planning Data'!$D:$D,DataViz!T$32),
IF(T$33="Dose 2",SUMIFS('Supply Planning Data'!$H:$H,'Supply Planning Data'!$C:$C,DataViz!$B37,'Supply Planning Data'!$D:$D,DataViz!T$32),
IF(T$33="Dose 2",SUMIFS('Supply Planning Data'!$K:$K,'Supply Planning Data'!$C:$C,DataViz!$B37,'Supply Planning Data'!$D:$D,DataViz!T$32),
0)))</f>
        <v>0</v>
      </c>
      <c r="U37" s="110">
        <f>IF(U$33="Dose 1",SUMIFS('Supply Planning Data'!$G:$G,'Supply Planning Data'!$C:$C,DataViz!$B37,'Supply Planning Data'!$D:$D,DataViz!U$32),
IF(U$33="Dose 2",SUMIFS('Supply Planning Data'!$H:$H,'Supply Planning Data'!$C:$C,DataViz!$B37,'Supply Planning Data'!$D:$D,DataViz!U$32),
IF(U$33="Dose 2",SUMIFS('Supply Planning Data'!$K:$K,'Supply Planning Data'!$C:$C,DataViz!$B37,'Supply Planning Data'!$D:$D,DataViz!U$32),
0)))</f>
        <v>0</v>
      </c>
      <c r="V37" s="110">
        <f>IF(V$33="Dose 1",SUMIFS('Supply Planning Data'!$G:$G,'Supply Planning Data'!$C:$C,DataViz!$B37,'Supply Planning Data'!$D:$D,DataViz!V$32),
IF(V$33="Dose 2",SUMIFS('Supply Planning Data'!$H:$H,'Supply Planning Data'!$C:$C,DataViz!$B37,'Supply Planning Data'!$D:$D,DataViz!V$32),
IF(V$33="Dose 2",SUMIFS('Supply Planning Data'!$K:$K,'Supply Planning Data'!$C:$C,DataViz!$B37,'Supply Planning Data'!$D:$D,DataViz!V$32),
0)))</f>
        <v>0</v>
      </c>
      <c r="W37" s="110">
        <f>IF(W$33="Dose 1",SUMIFS('Supply Planning Data'!$G:$G,'Supply Planning Data'!$C:$C,DataViz!$B37,'Supply Planning Data'!$D:$D,DataViz!W$32),
IF(W$33="Dose 2",SUMIFS('Supply Planning Data'!$H:$H,'Supply Planning Data'!$C:$C,DataViz!$B37,'Supply Planning Data'!$D:$D,DataViz!W$32),
IF(W$33="Dose 2",SUMIFS('Supply Planning Data'!$K:$K,'Supply Planning Data'!$C:$C,DataViz!$B37,'Supply Planning Data'!$D:$D,DataViz!W$32),
0)))</f>
        <v>0</v>
      </c>
      <c r="X37" s="110">
        <f>IF(X$33="Dose 1",SUMIFS('Supply Planning Data'!$G:$G,'Supply Planning Data'!$C:$C,DataViz!$B37,'Supply Planning Data'!$D:$D,DataViz!X$32),
IF(X$33="Dose 2",SUMIFS('Supply Planning Data'!$H:$H,'Supply Planning Data'!$C:$C,DataViz!$B37,'Supply Planning Data'!$D:$D,DataViz!X$32),
IF(X$33="Dose 2",SUMIFS('Supply Planning Data'!$K:$K,'Supply Planning Data'!$C:$C,DataViz!$B37,'Supply Planning Data'!$D:$D,DataViz!X$32),
0)))</f>
        <v>0</v>
      </c>
      <c r="Y37" s="110">
        <f>IF(Y$33="Dose 1",SUMIFS('Supply Planning Data'!$G:$G,'Supply Planning Data'!$C:$C,DataViz!$B37,'Supply Planning Data'!$D:$D,DataViz!Y$32),
IF(Y$33="Dose 2",SUMIFS('Supply Planning Data'!$H:$H,'Supply Planning Data'!$C:$C,DataViz!$B37,'Supply Planning Data'!$D:$D,DataViz!Y$32),
IF(Y$33="Dose 2",SUMIFS('Supply Planning Data'!$K:$K,'Supply Planning Data'!$C:$C,DataViz!$B37,'Supply Planning Data'!$D:$D,DataViz!Y$32),
0)))</f>
        <v>0</v>
      </c>
      <c r="Z37" s="110">
        <f>IF(Z$33="Dose 1",SUMIFS('Supply Planning Data'!$G:$G,'Supply Planning Data'!$C:$C,DataViz!$B37,'Supply Planning Data'!$D:$D,DataViz!Z$32),
IF(Z$33="Dose 2",SUMIFS('Supply Planning Data'!$H:$H,'Supply Planning Data'!$C:$C,DataViz!$B37,'Supply Planning Data'!$D:$D,DataViz!Z$32),
IF(Z$33="Dose 2",SUMIFS('Supply Planning Data'!$K:$K,'Supply Planning Data'!$C:$C,DataViz!$B37,'Supply Planning Data'!$D:$D,DataViz!Z$32),
0)))</f>
        <v>0</v>
      </c>
      <c r="AA37" s="110">
        <f>IF(AA$33="Dose 1",SUMIFS('Supply Planning Data'!$G:$G,'Supply Planning Data'!$C:$C,DataViz!$B37,'Supply Planning Data'!$D:$D,DataViz!AA$32),
IF(AA$33="Dose 2",SUMIFS('Supply Planning Data'!$H:$H,'Supply Planning Data'!$C:$C,DataViz!$B37,'Supply Planning Data'!$D:$D,DataViz!AA$32),
IF(AA$33="Dose 2",SUMIFS('Supply Planning Data'!$K:$K,'Supply Planning Data'!$C:$C,DataViz!$B37,'Supply Planning Data'!$D:$D,DataViz!AA$32),
0)))</f>
        <v>0</v>
      </c>
      <c r="AB37" s="110">
        <f>IF(AB$33="Dose 1",SUMIFS('Supply Planning Data'!$G:$G,'Supply Planning Data'!$C:$C,DataViz!$B37,'Supply Planning Data'!$D:$D,DataViz!AB$32),
IF(AB$33="Dose 2",SUMIFS('Supply Planning Data'!$H:$H,'Supply Planning Data'!$C:$C,DataViz!$B37,'Supply Planning Data'!$D:$D,DataViz!AB$32),
IF(AB$33="Dose 2",SUMIFS('Supply Planning Data'!$K:$K,'Supply Planning Data'!$C:$C,DataViz!$B37,'Supply Planning Data'!$D:$D,DataViz!AB$32),
0)))</f>
        <v>0</v>
      </c>
    </row>
    <row r="38" spans="1:28" x14ac:dyDescent="0.35">
      <c r="A38" s="108">
        <v>2</v>
      </c>
      <c r="B38" s="109">
        <f t="shared" si="11"/>
        <v>43831</v>
      </c>
      <c r="C38" s="110">
        <f>Start!C$10</f>
        <v>24000000</v>
      </c>
      <c r="D38" s="110">
        <f>SUMIFS('Supply Planning Data'!L:L,'Supply Planning Data'!C:C,"&lt;="&amp;DataViz!B38)</f>
        <v>0</v>
      </c>
      <c r="E38" s="110">
        <f>IF(E$33="Dose 1",SUMIFS('Supply Planning Data'!$G:$G,'Supply Planning Data'!$C:$C,DataViz!$B38,'Supply Planning Data'!$D:$D,DataViz!E$32),
IF(E$33="Dose 2",SUMIFS('Supply Planning Data'!$H:$H,'Supply Planning Data'!$C:$C,DataViz!$B38,'Supply Planning Data'!$D:$D,DataViz!E$32),
IF(E$33="Dose 2",SUMIFS('Supply Planning Data'!$K:$K,'Supply Planning Data'!$C:$C,DataViz!$B38,'Supply Planning Data'!$D:$D,DataViz!E$32),
0)))</f>
        <v>0</v>
      </c>
      <c r="F38" s="110">
        <f>IF(F$33="Dose 1",SUMIFS('Supply Planning Data'!$G:$G,'Supply Planning Data'!$C:$C,DataViz!$B38,'Supply Planning Data'!$D:$D,DataViz!F$32),
IF(F$33="Dose 2",SUMIFS('Supply Planning Data'!$H:$H,'Supply Planning Data'!$C:$C,DataViz!$B38,'Supply Planning Data'!$D:$D,DataViz!F$32),
IF(F$33="Dose 2",SUMIFS('Supply Planning Data'!$K:$K,'Supply Planning Data'!$C:$C,DataViz!$B38,'Supply Planning Data'!$D:$D,DataViz!F$32),
0)))</f>
        <v>0</v>
      </c>
      <c r="G38" s="110">
        <f>IF(G$33="Dose 1",SUMIFS('Supply Planning Data'!$G:$G,'Supply Planning Data'!$C:$C,DataViz!$B38,'Supply Planning Data'!$D:$D,DataViz!G$32),
IF(G$33="Dose 2",SUMIFS('Supply Planning Data'!$H:$H,'Supply Planning Data'!$C:$C,DataViz!$B38,'Supply Planning Data'!$D:$D,DataViz!G$32),
IF(G$33="Dose 2",SUMIFS('Supply Planning Data'!$K:$K,'Supply Planning Data'!$C:$C,DataViz!$B38,'Supply Planning Data'!$D:$D,DataViz!G$32),
0)))</f>
        <v>0</v>
      </c>
      <c r="H38" s="110">
        <f>IF(H$33="Dose 1",SUMIFS('Supply Planning Data'!$G:$G,'Supply Planning Data'!$C:$C,DataViz!$B38,'Supply Planning Data'!$D:$D,DataViz!H$32),
IF(H$33="Dose 2",SUMIFS('Supply Planning Data'!$H:$H,'Supply Planning Data'!$C:$C,DataViz!$B38,'Supply Planning Data'!$D:$D,DataViz!H$32),
IF(H$33="Dose 2",SUMIFS('Supply Planning Data'!$K:$K,'Supply Planning Data'!$C:$C,DataViz!$B38,'Supply Planning Data'!$D:$D,DataViz!H$32),
0)))</f>
        <v>0</v>
      </c>
      <c r="I38" s="110">
        <f>IF(I$33="Dose 1",SUMIFS('Supply Planning Data'!$G:$G,'Supply Planning Data'!$C:$C,DataViz!$B38,'Supply Planning Data'!$D:$D,DataViz!I$32),
IF(I$33="Dose 2",SUMIFS('Supply Planning Data'!$H:$H,'Supply Planning Data'!$C:$C,DataViz!$B38,'Supply Planning Data'!$D:$D,DataViz!I$32),
IF(I$33="Dose 2",SUMIFS('Supply Planning Data'!$K:$K,'Supply Planning Data'!$C:$C,DataViz!$B38,'Supply Planning Data'!$D:$D,DataViz!I$32),
0)))</f>
        <v>0</v>
      </c>
      <c r="J38" s="110">
        <f>IF(J$33="Dose 1",SUMIFS('Supply Planning Data'!$G:$G,'Supply Planning Data'!$C:$C,DataViz!$B38,'Supply Planning Data'!$D:$D,DataViz!J$32),
IF(J$33="Dose 2",SUMIFS('Supply Planning Data'!$H:$H,'Supply Planning Data'!$C:$C,DataViz!$B38,'Supply Planning Data'!$D:$D,DataViz!J$32),
IF(J$33="Dose 2",SUMIFS('Supply Planning Data'!$K:$K,'Supply Planning Data'!$C:$C,DataViz!$B38,'Supply Planning Data'!$D:$D,DataViz!J$32),
0)))</f>
        <v>0</v>
      </c>
      <c r="K38" s="110">
        <f>IF(K$33="Dose 1",SUMIFS('Supply Planning Data'!$G:$G,'Supply Planning Data'!$C:$C,DataViz!$B38,'Supply Planning Data'!$D:$D,DataViz!K$32),
IF(K$33="Dose 2",SUMIFS('Supply Planning Data'!$H:$H,'Supply Planning Data'!$C:$C,DataViz!$B38,'Supply Planning Data'!$D:$D,DataViz!K$32),
IF(K$33="Dose 2",SUMIFS('Supply Planning Data'!$K:$K,'Supply Planning Data'!$C:$C,DataViz!$B38,'Supply Planning Data'!$D:$D,DataViz!K$32),
0)))</f>
        <v>0</v>
      </c>
      <c r="L38" s="110">
        <f>IF(L$33="Dose 1",SUMIFS('Supply Planning Data'!$G:$G,'Supply Planning Data'!$C:$C,DataViz!$B38,'Supply Planning Data'!$D:$D,DataViz!L$32),
IF(L$33="Dose 2",SUMIFS('Supply Planning Data'!$H:$H,'Supply Planning Data'!$C:$C,DataViz!$B38,'Supply Planning Data'!$D:$D,DataViz!L$32),
IF(L$33="Dose 2",SUMIFS('Supply Planning Data'!$K:$K,'Supply Planning Data'!$C:$C,DataViz!$B38,'Supply Planning Data'!$D:$D,DataViz!L$32),
0)))</f>
        <v>0</v>
      </c>
      <c r="M38" s="110">
        <f>IF(M$33="Dose 1",SUMIFS('Supply Planning Data'!$G:$G,'Supply Planning Data'!$C:$C,DataViz!$B38,'Supply Planning Data'!$D:$D,DataViz!M$32),
IF(M$33="Dose 2",SUMIFS('Supply Planning Data'!$H:$H,'Supply Planning Data'!$C:$C,DataViz!$B38,'Supply Planning Data'!$D:$D,DataViz!M$32),
IF(M$33="Dose 2",SUMIFS('Supply Planning Data'!$K:$K,'Supply Planning Data'!$C:$C,DataViz!$B38,'Supply Planning Data'!$D:$D,DataViz!M$32),
0)))</f>
        <v>0</v>
      </c>
      <c r="N38" s="110">
        <f>IF(N$33="Dose 1",SUMIFS('Supply Planning Data'!$G:$G,'Supply Planning Data'!$C:$C,DataViz!$B38,'Supply Planning Data'!$D:$D,DataViz!N$32),
IF(N$33="Dose 2",SUMIFS('Supply Planning Data'!$H:$H,'Supply Planning Data'!$C:$C,DataViz!$B38,'Supply Planning Data'!$D:$D,DataViz!N$32),
IF(N$33="Dose 2",SUMIFS('Supply Planning Data'!$K:$K,'Supply Planning Data'!$C:$C,DataViz!$B38,'Supply Planning Data'!$D:$D,DataViz!N$32),
0)))</f>
        <v>0</v>
      </c>
      <c r="O38" s="110">
        <f>IF(O$33="Dose 1",SUMIFS('Supply Planning Data'!$G:$G,'Supply Planning Data'!$C:$C,DataViz!$B38,'Supply Planning Data'!$D:$D,DataViz!O$32),
IF(O$33="Dose 2",SUMIFS('Supply Planning Data'!$H:$H,'Supply Planning Data'!$C:$C,DataViz!$B38,'Supply Planning Data'!$D:$D,DataViz!O$32),
IF(O$33="Dose 2",SUMIFS('Supply Planning Data'!$K:$K,'Supply Planning Data'!$C:$C,DataViz!$B38,'Supply Planning Data'!$D:$D,DataViz!O$32),
0)))</f>
        <v>0</v>
      </c>
      <c r="P38" s="110">
        <f>IF(P$33="Dose 1",SUMIFS('Supply Planning Data'!$G:$G,'Supply Planning Data'!$C:$C,DataViz!$B38,'Supply Planning Data'!$D:$D,DataViz!P$32),
IF(P$33="Dose 2",SUMIFS('Supply Planning Data'!$H:$H,'Supply Planning Data'!$C:$C,DataViz!$B38,'Supply Planning Data'!$D:$D,DataViz!P$32),
IF(P$33="Dose 2",SUMIFS('Supply Planning Data'!$K:$K,'Supply Planning Data'!$C:$C,DataViz!$B38,'Supply Planning Data'!$D:$D,DataViz!P$32),
0)))</f>
        <v>0</v>
      </c>
      <c r="Q38" s="110">
        <f>IF(Q$33="Dose 1",SUMIFS('Supply Planning Data'!$G:$G,'Supply Planning Data'!$C:$C,DataViz!$B38,'Supply Planning Data'!$D:$D,DataViz!Q$32),
IF(Q$33="Dose 2",SUMIFS('Supply Planning Data'!$H:$H,'Supply Planning Data'!$C:$C,DataViz!$B38,'Supply Planning Data'!$D:$D,DataViz!Q$32),
IF(Q$33="Dose 2",SUMIFS('Supply Planning Data'!$K:$K,'Supply Planning Data'!$C:$C,DataViz!$B38,'Supply Planning Data'!$D:$D,DataViz!Q$32),
0)))</f>
        <v>0</v>
      </c>
      <c r="R38" s="110">
        <f>IF(R$33="Dose 1",SUMIFS('Supply Planning Data'!$G:$G,'Supply Planning Data'!$C:$C,DataViz!$B38,'Supply Planning Data'!$D:$D,DataViz!R$32),
IF(R$33="Dose 2",SUMIFS('Supply Planning Data'!$H:$H,'Supply Planning Data'!$C:$C,DataViz!$B38,'Supply Planning Data'!$D:$D,DataViz!R$32),
IF(R$33="Dose 2",SUMIFS('Supply Planning Data'!$K:$K,'Supply Planning Data'!$C:$C,DataViz!$B38,'Supply Planning Data'!$D:$D,DataViz!R$32),
0)))</f>
        <v>0</v>
      </c>
      <c r="S38" s="110">
        <f>IF(S$33="Dose 1",SUMIFS('Supply Planning Data'!$G:$G,'Supply Planning Data'!$C:$C,DataViz!$B38,'Supply Planning Data'!$D:$D,DataViz!S$32),
IF(S$33="Dose 2",SUMIFS('Supply Planning Data'!$H:$H,'Supply Planning Data'!$C:$C,DataViz!$B38,'Supply Planning Data'!$D:$D,DataViz!S$32),
IF(S$33="Dose 2",SUMIFS('Supply Planning Data'!$K:$K,'Supply Planning Data'!$C:$C,DataViz!$B38,'Supply Planning Data'!$D:$D,DataViz!S$32),
0)))</f>
        <v>0</v>
      </c>
      <c r="T38" s="110">
        <f>IF(T$33="Dose 1",SUMIFS('Supply Planning Data'!$G:$G,'Supply Planning Data'!$C:$C,DataViz!$B38,'Supply Planning Data'!$D:$D,DataViz!T$32),
IF(T$33="Dose 2",SUMIFS('Supply Planning Data'!$H:$H,'Supply Planning Data'!$C:$C,DataViz!$B38,'Supply Planning Data'!$D:$D,DataViz!T$32),
IF(T$33="Dose 2",SUMIFS('Supply Planning Data'!$K:$K,'Supply Planning Data'!$C:$C,DataViz!$B38,'Supply Planning Data'!$D:$D,DataViz!T$32),
0)))</f>
        <v>0</v>
      </c>
      <c r="U38" s="110">
        <f>IF(U$33="Dose 1",SUMIFS('Supply Planning Data'!$G:$G,'Supply Planning Data'!$C:$C,DataViz!$B38,'Supply Planning Data'!$D:$D,DataViz!U$32),
IF(U$33="Dose 2",SUMIFS('Supply Planning Data'!$H:$H,'Supply Planning Data'!$C:$C,DataViz!$B38,'Supply Planning Data'!$D:$D,DataViz!U$32),
IF(U$33="Dose 2",SUMIFS('Supply Planning Data'!$K:$K,'Supply Planning Data'!$C:$C,DataViz!$B38,'Supply Planning Data'!$D:$D,DataViz!U$32),
0)))</f>
        <v>0</v>
      </c>
      <c r="V38" s="110">
        <f>IF(V$33="Dose 1",SUMIFS('Supply Planning Data'!$G:$G,'Supply Planning Data'!$C:$C,DataViz!$B38,'Supply Planning Data'!$D:$D,DataViz!V$32),
IF(V$33="Dose 2",SUMIFS('Supply Planning Data'!$H:$H,'Supply Planning Data'!$C:$C,DataViz!$B38,'Supply Planning Data'!$D:$D,DataViz!V$32),
IF(V$33="Dose 2",SUMIFS('Supply Planning Data'!$K:$K,'Supply Planning Data'!$C:$C,DataViz!$B38,'Supply Planning Data'!$D:$D,DataViz!V$32),
0)))</f>
        <v>0</v>
      </c>
      <c r="W38" s="110">
        <f>IF(W$33="Dose 1",SUMIFS('Supply Planning Data'!$G:$G,'Supply Planning Data'!$C:$C,DataViz!$B38,'Supply Planning Data'!$D:$D,DataViz!W$32),
IF(W$33="Dose 2",SUMIFS('Supply Planning Data'!$H:$H,'Supply Planning Data'!$C:$C,DataViz!$B38,'Supply Planning Data'!$D:$D,DataViz!W$32),
IF(W$33="Dose 2",SUMIFS('Supply Planning Data'!$K:$K,'Supply Planning Data'!$C:$C,DataViz!$B38,'Supply Planning Data'!$D:$D,DataViz!W$32),
0)))</f>
        <v>0</v>
      </c>
      <c r="X38" s="110">
        <f>IF(X$33="Dose 1",SUMIFS('Supply Planning Data'!$G:$G,'Supply Planning Data'!$C:$C,DataViz!$B38,'Supply Planning Data'!$D:$D,DataViz!X$32),
IF(X$33="Dose 2",SUMIFS('Supply Planning Data'!$H:$H,'Supply Planning Data'!$C:$C,DataViz!$B38,'Supply Planning Data'!$D:$D,DataViz!X$32),
IF(X$33="Dose 2",SUMIFS('Supply Planning Data'!$K:$K,'Supply Planning Data'!$C:$C,DataViz!$B38,'Supply Planning Data'!$D:$D,DataViz!X$32),
0)))</f>
        <v>0</v>
      </c>
      <c r="Y38" s="110">
        <f>IF(Y$33="Dose 1",SUMIFS('Supply Planning Data'!$G:$G,'Supply Planning Data'!$C:$C,DataViz!$B38,'Supply Planning Data'!$D:$D,DataViz!Y$32),
IF(Y$33="Dose 2",SUMIFS('Supply Planning Data'!$H:$H,'Supply Planning Data'!$C:$C,DataViz!$B38,'Supply Planning Data'!$D:$D,DataViz!Y$32),
IF(Y$33="Dose 2",SUMIFS('Supply Planning Data'!$K:$K,'Supply Planning Data'!$C:$C,DataViz!$B38,'Supply Planning Data'!$D:$D,DataViz!Y$32),
0)))</f>
        <v>0</v>
      </c>
      <c r="Z38" s="110">
        <f>IF(Z$33="Dose 1",SUMIFS('Supply Planning Data'!$G:$G,'Supply Planning Data'!$C:$C,DataViz!$B38,'Supply Planning Data'!$D:$D,DataViz!Z$32),
IF(Z$33="Dose 2",SUMIFS('Supply Planning Data'!$H:$H,'Supply Planning Data'!$C:$C,DataViz!$B38,'Supply Planning Data'!$D:$D,DataViz!Z$32),
IF(Z$33="Dose 2",SUMIFS('Supply Planning Data'!$K:$K,'Supply Planning Data'!$C:$C,DataViz!$B38,'Supply Planning Data'!$D:$D,DataViz!Z$32),
0)))</f>
        <v>0</v>
      </c>
      <c r="AA38" s="110">
        <f>IF(AA$33="Dose 1",SUMIFS('Supply Planning Data'!$G:$G,'Supply Planning Data'!$C:$C,DataViz!$B38,'Supply Planning Data'!$D:$D,DataViz!AA$32),
IF(AA$33="Dose 2",SUMIFS('Supply Planning Data'!$H:$H,'Supply Planning Data'!$C:$C,DataViz!$B38,'Supply Planning Data'!$D:$D,DataViz!AA$32),
IF(AA$33="Dose 2",SUMIFS('Supply Planning Data'!$K:$K,'Supply Planning Data'!$C:$C,DataViz!$B38,'Supply Planning Data'!$D:$D,DataViz!AA$32),
0)))</f>
        <v>0</v>
      </c>
      <c r="AB38" s="110">
        <f>IF(AB$33="Dose 1",SUMIFS('Supply Planning Data'!$G:$G,'Supply Planning Data'!$C:$C,DataViz!$B38,'Supply Planning Data'!$D:$D,DataViz!AB$32),
IF(AB$33="Dose 2",SUMIFS('Supply Planning Data'!$H:$H,'Supply Planning Data'!$C:$C,DataViz!$B38,'Supply Planning Data'!$D:$D,DataViz!AB$32),
IF(AB$33="Dose 2",SUMIFS('Supply Planning Data'!$K:$K,'Supply Planning Data'!$C:$C,DataViz!$B38,'Supply Planning Data'!$D:$D,DataViz!AB$32),
0)))</f>
        <v>0</v>
      </c>
    </row>
    <row r="39" spans="1:28" x14ac:dyDescent="0.35">
      <c r="A39" s="108">
        <v>3</v>
      </c>
      <c r="B39" s="109">
        <f t="shared" si="11"/>
        <v>43862</v>
      </c>
      <c r="C39" s="110">
        <f>Start!C$10</f>
        <v>24000000</v>
      </c>
      <c r="D39" s="110">
        <f>SUMIFS('Supply Planning Data'!L:L,'Supply Planning Data'!C:C,"&lt;="&amp;DataViz!B39)</f>
        <v>0</v>
      </c>
      <c r="E39" s="110">
        <f>IF(E$33="Dose 1",SUMIFS('Supply Planning Data'!$G:$G,'Supply Planning Data'!$C:$C,DataViz!$B39,'Supply Planning Data'!$D:$D,DataViz!E$32),
IF(E$33="Dose 2",SUMIFS('Supply Planning Data'!$H:$H,'Supply Planning Data'!$C:$C,DataViz!$B39,'Supply Planning Data'!$D:$D,DataViz!E$32),
IF(E$33="Dose 2",SUMIFS('Supply Planning Data'!$K:$K,'Supply Planning Data'!$C:$C,DataViz!$B39,'Supply Planning Data'!$D:$D,DataViz!E$32),
0)))</f>
        <v>0</v>
      </c>
      <c r="F39" s="110">
        <f>IF(F$33="Dose 1",SUMIFS('Supply Planning Data'!$G:$G,'Supply Planning Data'!$C:$C,DataViz!$B39,'Supply Planning Data'!$D:$D,DataViz!F$32),
IF(F$33="Dose 2",SUMIFS('Supply Planning Data'!$H:$H,'Supply Planning Data'!$C:$C,DataViz!$B39,'Supply Planning Data'!$D:$D,DataViz!F$32),
IF(F$33="Dose 2",SUMIFS('Supply Planning Data'!$K:$K,'Supply Planning Data'!$C:$C,DataViz!$B39,'Supply Planning Data'!$D:$D,DataViz!F$32),
0)))</f>
        <v>0</v>
      </c>
      <c r="G39" s="110">
        <f>IF(G$33="Dose 1",SUMIFS('Supply Planning Data'!$G:$G,'Supply Planning Data'!$C:$C,DataViz!$B39,'Supply Planning Data'!$D:$D,DataViz!G$32),
IF(G$33="Dose 2",SUMIFS('Supply Planning Data'!$H:$H,'Supply Planning Data'!$C:$C,DataViz!$B39,'Supply Planning Data'!$D:$D,DataViz!G$32),
IF(G$33="Dose 2",SUMIFS('Supply Planning Data'!$K:$K,'Supply Planning Data'!$C:$C,DataViz!$B39,'Supply Planning Data'!$D:$D,DataViz!G$32),
0)))</f>
        <v>0</v>
      </c>
      <c r="H39" s="110">
        <f>IF(H$33="Dose 1",SUMIFS('Supply Planning Data'!$G:$G,'Supply Planning Data'!$C:$C,DataViz!$B39,'Supply Planning Data'!$D:$D,DataViz!H$32),
IF(H$33="Dose 2",SUMIFS('Supply Planning Data'!$H:$H,'Supply Planning Data'!$C:$C,DataViz!$B39,'Supply Planning Data'!$D:$D,DataViz!H$32),
IF(H$33="Dose 2",SUMIFS('Supply Planning Data'!$K:$K,'Supply Planning Data'!$C:$C,DataViz!$B39,'Supply Planning Data'!$D:$D,DataViz!H$32),
0)))</f>
        <v>0</v>
      </c>
      <c r="I39" s="110">
        <f>IF(I$33="Dose 1",SUMIFS('Supply Planning Data'!$G:$G,'Supply Planning Data'!$C:$C,DataViz!$B39,'Supply Planning Data'!$D:$D,DataViz!I$32),
IF(I$33="Dose 2",SUMIFS('Supply Planning Data'!$H:$H,'Supply Planning Data'!$C:$C,DataViz!$B39,'Supply Planning Data'!$D:$D,DataViz!I$32),
IF(I$33="Dose 2",SUMIFS('Supply Planning Data'!$K:$K,'Supply Planning Data'!$C:$C,DataViz!$B39,'Supply Planning Data'!$D:$D,DataViz!I$32),
0)))</f>
        <v>0</v>
      </c>
      <c r="J39" s="110">
        <f>IF(J$33="Dose 1",SUMIFS('Supply Planning Data'!$G:$G,'Supply Planning Data'!$C:$C,DataViz!$B39,'Supply Planning Data'!$D:$D,DataViz!J$32),
IF(J$33="Dose 2",SUMIFS('Supply Planning Data'!$H:$H,'Supply Planning Data'!$C:$C,DataViz!$B39,'Supply Planning Data'!$D:$D,DataViz!J$32),
IF(J$33="Dose 2",SUMIFS('Supply Planning Data'!$K:$K,'Supply Planning Data'!$C:$C,DataViz!$B39,'Supply Planning Data'!$D:$D,DataViz!J$32),
0)))</f>
        <v>0</v>
      </c>
      <c r="K39" s="110">
        <f>IF(K$33="Dose 1",SUMIFS('Supply Planning Data'!$G:$G,'Supply Planning Data'!$C:$C,DataViz!$B39,'Supply Planning Data'!$D:$D,DataViz!K$32),
IF(K$33="Dose 2",SUMIFS('Supply Planning Data'!$H:$H,'Supply Planning Data'!$C:$C,DataViz!$B39,'Supply Planning Data'!$D:$D,DataViz!K$32),
IF(K$33="Dose 2",SUMIFS('Supply Planning Data'!$K:$K,'Supply Planning Data'!$C:$C,DataViz!$B39,'Supply Planning Data'!$D:$D,DataViz!K$32),
0)))</f>
        <v>0</v>
      </c>
      <c r="L39" s="110">
        <f>IF(L$33="Dose 1",SUMIFS('Supply Planning Data'!$G:$G,'Supply Planning Data'!$C:$C,DataViz!$B39,'Supply Planning Data'!$D:$D,DataViz!L$32),
IF(L$33="Dose 2",SUMIFS('Supply Planning Data'!$H:$H,'Supply Planning Data'!$C:$C,DataViz!$B39,'Supply Planning Data'!$D:$D,DataViz!L$32),
IF(L$33="Dose 2",SUMIFS('Supply Planning Data'!$K:$K,'Supply Planning Data'!$C:$C,DataViz!$B39,'Supply Planning Data'!$D:$D,DataViz!L$32),
0)))</f>
        <v>0</v>
      </c>
      <c r="M39" s="110">
        <f>IF(M$33="Dose 1",SUMIFS('Supply Planning Data'!$G:$G,'Supply Planning Data'!$C:$C,DataViz!$B39,'Supply Planning Data'!$D:$D,DataViz!M$32),
IF(M$33="Dose 2",SUMIFS('Supply Planning Data'!$H:$H,'Supply Planning Data'!$C:$C,DataViz!$B39,'Supply Planning Data'!$D:$D,DataViz!M$32),
IF(M$33="Dose 2",SUMIFS('Supply Planning Data'!$K:$K,'Supply Planning Data'!$C:$C,DataViz!$B39,'Supply Planning Data'!$D:$D,DataViz!M$32),
0)))</f>
        <v>0</v>
      </c>
      <c r="N39" s="110">
        <f>IF(N$33="Dose 1",SUMIFS('Supply Planning Data'!$G:$G,'Supply Planning Data'!$C:$C,DataViz!$B39,'Supply Planning Data'!$D:$D,DataViz!N$32),
IF(N$33="Dose 2",SUMIFS('Supply Planning Data'!$H:$H,'Supply Planning Data'!$C:$C,DataViz!$B39,'Supply Planning Data'!$D:$D,DataViz!N$32),
IF(N$33="Dose 2",SUMIFS('Supply Planning Data'!$K:$K,'Supply Planning Data'!$C:$C,DataViz!$B39,'Supply Planning Data'!$D:$D,DataViz!N$32),
0)))</f>
        <v>0</v>
      </c>
      <c r="O39" s="110">
        <f>IF(O$33="Dose 1",SUMIFS('Supply Planning Data'!$G:$G,'Supply Planning Data'!$C:$C,DataViz!$B39,'Supply Planning Data'!$D:$D,DataViz!O$32),
IF(O$33="Dose 2",SUMIFS('Supply Planning Data'!$H:$H,'Supply Planning Data'!$C:$C,DataViz!$B39,'Supply Planning Data'!$D:$D,DataViz!O$32),
IF(O$33="Dose 2",SUMIFS('Supply Planning Data'!$K:$K,'Supply Planning Data'!$C:$C,DataViz!$B39,'Supply Planning Data'!$D:$D,DataViz!O$32),
0)))</f>
        <v>0</v>
      </c>
      <c r="P39" s="110">
        <f>IF(P$33="Dose 1",SUMIFS('Supply Planning Data'!$G:$G,'Supply Planning Data'!$C:$C,DataViz!$B39,'Supply Planning Data'!$D:$D,DataViz!P$32),
IF(P$33="Dose 2",SUMIFS('Supply Planning Data'!$H:$H,'Supply Planning Data'!$C:$C,DataViz!$B39,'Supply Planning Data'!$D:$D,DataViz!P$32),
IF(P$33="Dose 2",SUMIFS('Supply Planning Data'!$K:$K,'Supply Planning Data'!$C:$C,DataViz!$B39,'Supply Planning Data'!$D:$D,DataViz!P$32),
0)))</f>
        <v>0</v>
      </c>
      <c r="Q39" s="110">
        <f>IF(Q$33="Dose 1",SUMIFS('Supply Planning Data'!$G:$G,'Supply Planning Data'!$C:$C,DataViz!$B39,'Supply Planning Data'!$D:$D,DataViz!Q$32),
IF(Q$33="Dose 2",SUMIFS('Supply Planning Data'!$H:$H,'Supply Planning Data'!$C:$C,DataViz!$B39,'Supply Planning Data'!$D:$D,DataViz!Q$32),
IF(Q$33="Dose 2",SUMIFS('Supply Planning Data'!$K:$K,'Supply Planning Data'!$C:$C,DataViz!$B39,'Supply Planning Data'!$D:$D,DataViz!Q$32),
0)))</f>
        <v>0</v>
      </c>
      <c r="R39" s="110">
        <f>IF(R$33="Dose 1",SUMIFS('Supply Planning Data'!$G:$G,'Supply Planning Data'!$C:$C,DataViz!$B39,'Supply Planning Data'!$D:$D,DataViz!R$32),
IF(R$33="Dose 2",SUMIFS('Supply Planning Data'!$H:$H,'Supply Planning Data'!$C:$C,DataViz!$B39,'Supply Planning Data'!$D:$D,DataViz!R$32),
IF(R$33="Dose 2",SUMIFS('Supply Planning Data'!$K:$K,'Supply Planning Data'!$C:$C,DataViz!$B39,'Supply Planning Data'!$D:$D,DataViz!R$32),
0)))</f>
        <v>0</v>
      </c>
      <c r="S39" s="110">
        <f>IF(S$33="Dose 1",SUMIFS('Supply Planning Data'!$G:$G,'Supply Planning Data'!$C:$C,DataViz!$B39,'Supply Planning Data'!$D:$D,DataViz!S$32),
IF(S$33="Dose 2",SUMIFS('Supply Planning Data'!$H:$H,'Supply Planning Data'!$C:$C,DataViz!$B39,'Supply Planning Data'!$D:$D,DataViz!S$32),
IF(S$33="Dose 2",SUMIFS('Supply Planning Data'!$K:$K,'Supply Planning Data'!$C:$C,DataViz!$B39,'Supply Planning Data'!$D:$D,DataViz!S$32),
0)))</f>
        <v>0</v>
      </c>
      <c r="T39" s="110">
        <f>IF(T$33="Dose 1",SUMIFS('Supply Planning Data'!$G:$G,'Supply Planning Data'!$C:$C,DataViz!$B39,'Supply Planning Data'!$D:$D,DataViz!T$32),
IF(T$33="Dose 2",SUMIFS('Supply Planning Data'!$H:$H,'Supply Planning Data'!$C:$C,DataViz!$B39,'Supply Planning Data'!$D:$D,DataViz!T$32),
IF(T$33="Dose 2",SUMIFS('Supply Planning Data'!$K:$K,'Supply Planning Data'!$C:$C,DataViz!$B39,'Supply Planning Data'!$D:$D,DataViz!T$32),
0)))</f>
        <v>0</v>
      </c>
      <c r="U39" s="110">
        <f>IF(U$33="Dose 1",SUMIFS('Supply Planning Data'!$G:$G,'Supply Planning Data'!$C:$C,DataViz!$B39,'Supply Planning Data'!$D:$D,DataViz!U$32),
IF(U$33="Dose 2",SUMIFS('Supply Planning Data'!$H:$H,'Supply Planning Data'!$C:$C,DataViz!$B39,'Supply Planning Data'!$D:$D,DataViz!U$32),
IF(U$33="Dose 2",SUMIFS('Supply Planning Data'!$K:$K,'Supply Planning Data'!$C:$C,DataViz!$B39,'Supply Planning Data'!$D:$D,DataViz!U$32),
0)))</f>
        <v>0</v>
      </c>
      <c r="V39" s="110">
        <f>IF(V$33="Dose 1",SUMIFS('Supply Planning Data'!$G:$G,'Supply Planning Data'!$C:$C,DataViz!$B39,'Supply Planning Data'!$D:$D,DataViz!V$32),
IF(V$33="Dose 2",SUMIFS('Supply Planning Data'!$H:$H,'Supply Planning Data'!$C:$C,DataViz!$B39,'Supply Planning Data'!$D:$D,DataViz!V$32),
IF(V$33="Dose 2",SUMIFS('Supply Planning Data'!$K:$K,'Supply Planning Data'!$C:$C,DataViz!$B39,'Supply Planning Data'!$D:$D,DataViz!V$32),
0)))</f>
        <v>0</v>
      </c>
      <c r="W39" s="110">
        <f>IF(W$33="Dose 1",SUMIFS('Supply Planning Data'!$G:$G,'Supply Planning Data'!$C:$C,DataViz!$B39,'Supply Planning Data'!$D:$D,DataViz!W$32),
IF(W$33="Dose 2",SUMIFS('Supply Planning Data'!$H:$H,'Supply Planning Data'!$C:$C,DataViz!$B39,'Supply Planning Data'!$D:$D,DataViz!W$32),
IF(W$33="Dose 2",SUMIFS('Supply Planning Data'!$K:$K,'Supply Planning Data'!$C:$C,DataViz!$B39,'Supply Planning Data'!$D:$D,DataViz!W$32),
0)))</f>
        <v>0</v>
      </c>
      <c r="X39" s="110">
        <f>IF(X$33="Dose 1",SUMIFS('Supply Planning Data'!$G:$G,'Supply Planning Data'!$C:$C,DataViz!$B39,'Supply Planning Data'!$D:$D,DataViz!X$32),
IF(X$33="Dose 2",SUMIFS('Supply Planning Data'!$H:$H,'Supply Planning Data'!$C:$C,DataViz!$B39,'Supply Planning Data'!$D:$D,DataViz!X$32),
IF(X$33="Dose 2",SUMIFS('Supply Planning Data'!$K:$K,'Supply Planning Data'!$C:$C,DataViz!$B39,'Supply Planning Data'!$D:$D,DataViz!X$32),
0)))</f>
        <v>0</v>
      </c>
      <c r="Y39" s="110">
        <f>IF(Y$33="Dose 1",SUMIFS('Supply Planning Data'!$G:$G,'Supply Planning Data'!$C:$C,DataViz!$B39,'Supply Planning Data'!$D:$D,DataViz!Y$32),
IF(Y$33="Dose 2",SUMIFS('Supply Planning Data'!$H:$H,'Supply Planning Data'!$C:$C,DataViz!$B39,'Supply Planning Data'!$D:$D,DataViz!Y$32),
IF(Y$33="Dose 2",SUMIFS('Supply Planning Data'!$K:$K,'Supply Planning Data'!$C:$C,DataViz!$B39,'Supply Planning Data'!$D:$D,DataViz!Y$32),
0)))</f>
        <v>0</v>
      </c>
      <c r="Z39" s="110">
        <f>IF(Z$33="Dose 1",SUMIFS('Supply Planning Data'!$G:$G,'Supply Planning Data'!$C:$C,DataViz!$B39,'Supply Planning Data'!$D:$D,DataViz!Z$32),
IF(Z$33="Dose 2",SUMIFS('Supply Planning Data'!$H:$H,'Supply Planning Data'!$C:$C,DataViz!$B39,'Supply Planning Data'!$D:$D,DataViz!Z$32),
IF(Z$33="Dose 2",SUMIFS('Supply Planning Data'!$K:$K,'Supply Planning Data'!$C:$C,DataViz!$B39,'Supply Planning Data'!$D:$D,DataViz!Z$32),
0)))</f>
        <v>0</v>
      </c>
      <c r="AA39" s="110">
        <f>IF(AA$33="Dose 1",SUMIFS('Supply Planning Data'!$G:$G,'Supply Planning Data'!$C:$C,DataViz!$B39,'Supply Planning Data'!$D:$D,DataViz!AA$32),
IF(AA$33="Dose 2",SUMIFS('Supply Planning Data'!$H:$H,'Supply Planning Data'!$C:$C,DataViz!$B39,'Supply Planning Data'!$D:$D,DataViz!AA$32),
IF(AA$33="Dose 2",SUMIFS('Supply Planning Data'!$K:$K,'Supply Planning Data'!$C:$C,DataViz!$B39,'Supply Planning Data'!$D:$D,DataViz!AA$32),
0)))</f>
        <v>0</v>
      </c>
      <c r="AB39" s="110">
        <f>IF(AB$33="Dose 1",SUMIFS('Supply Planning Data'!$G:$G,'Supply Planning Data'!$C:$C,DataViz!$B39,'Supply Planning Data'!$D:$D,DataViz!AB$32),
IF(AB$33="Dose 2",SUMIFS('Supply Planning Data'!$H:$H,'Supply Planning Data'!$C:$C,DataViz!$B39,'Supply Planning Data'!$D:$D,DataViz!AB$32),
IF(AB$33="Dose 2",SUMIFS('Supply Planning Data'!$K:$K,'Supply Planning Data'!$C:$C,DataViz!$B39,'Supply Planning Data'!$D:$D,DataViz!AB$32),
0)))</f>
        <v>0</v>
      </c>
    </row>
    <row r="40" spans="1:28" x14ac:dyDescent="0.35">
      <c r="A40" s="108">
        <v>4</v>
      </c>
      <c r="B40" s="109">
        <f t="shared" si="11"/>
        <v>43891</v>
      </c>
      <c r="C40" s="110">
        <f>Start!C$10</f>
        <v>24000000</v>
      </c>
      <c r="D40" s="110">
        <f>SUMIFS('Supply Planning Data'!L:L,'Supply Planning Data'!C:C,"&lt;="&amp;DataViz!B40)</f>
        <v>0</v>
      </c>
      <c r="E40" s="110">
        <f>IF(E$33="Dose 1",SUMIFS('Supply Planning Data'!$G:$G,'Supply Planning Data'!$C:$C,DataViz!$B40,'Supply Planning Data'!$D:$D,DataViz!E$32),
IF(E$33="Dose 2",SUMIFS('Supply Planning Data'!$H:$H,'Supply Planning Data'!$C:$C,DataViz!$B40,'Supply Planning Data'!$D:$D,DataViz!E$32),
IF(E$33="Dose 2",SUMIFS('Supply Planning Data'!$K:$K,'Supply Planning Data'!$C:$C,DataViz!$B40,'Supply Planning Data'!$D:$D,DataViz!E$32),
0)))</f>
        <v>0</v>
      </c>
      <c r="F40" s="110">
        <f>IF(F$33="Dose 1",SUMIFS('Supply Planning Data'!$G:$G,'Supply Planning Data'!$C:$C,DataViz!$B40,'Supply Planning Data'!$D:$D,DataViz!F$32),
IF(F$33="Dose 2",SUMIFS('Supply Planning Data'!$H:$H,'Supply Planning Data'!$C:$C,DataViz!$B40,'Supply Planning Data'!$D:$D,DataViz!F$32),
IF(F$33="Dose 2",SUMIFS('Supply Planning Data'!$K:$K,'Supply Planning Data'!$C:$C,DataViz!$B40,'Supply Planning Data'!$D:$D,DataViz!F$32),
0)))</f>
        <v>0</v>
      </c>
      <c r="G40" s="110">
        <f>IF(G$33="Dose 1",SUMIFS('Supply Planning Data'!$G:$G,'Supply Planning Data'!$C:$C,DataViz!$B40,'Supply Planning Data'!$D:$D,DataViz!G$32),
IF(G$33="Dose 2",SUMIFS('Supply Planning Data'!$H:$H,'Supply Planning Data'!$C:$C,DataViz!$B40,'Supply Planning Data'!$D:$D,DataViz!G$32),
IF(G$33="Dose 2",SUMIFS('Supply Planning Data'!$K:$K,'Supply Planning Data'!$C:$C,DataViz!$B40,'Supply Planning Data'!$D:$D,DataViz!G$32),
0)))</f>
        <v>0</v>
      </c>
      <c r="H40" s="110">
        <f>IF(H$33="Dose 1",SUMIFS('Supply Planning Data'!$G:$G,'Supply Planning Data'!$C:$C,DataViz!$B40,'Supply Planning Data'!$D:$D,DataViz!H$32),
IF(H$33="Dose 2",SUMIFS('Supply Planning Data'!$H:$H,'Supply Planning Data'!$C:$C,DataViz!$B40,'Supply Planning Data'!$D:$D,DataViz!H$32),
IF(H$33="Dose 2",SUMIFS('Supply Planning Data'!$K:$K,'Supply Planning Data'!$C:$C,DataViz!$B40,'Supply Planning Data'!$D:$D,DataViz!H$32),
0)))</f>
        <v>0</v>
      </c>
      <c r="I40" s="110">
        <f>IF(I$33="Dose 1",SUMIFS('Supply Planning Data'!$G:$G,'Supply Planning Data'!$C:$C,DataViz!$B40,'Supply Planning Data'!$D:$D,DataViz!I$32),
IF(I$33="Dose 2",SUMIFS('Supply Planning Data'!$H:$H,'Supply Planning Data'!$C:$C,DataViz!$B40,'Supply Planning Data'!$D:$D,DataViz!I$32),
IF(I$33="Dose 2",SUMIFS('Supply Planning Data'!$K:$K,'Supply Planning Data'!$C:$C,DataViz!$B40,'Supply Planning Data'!$D:$D,DataViz!I$32),
0)))</f>
        <v>0</v>
      </c>
      <c r="J40" s="110">
        <f>IF(J$33="Dose 1",SUMIFS('Supply Planning Data'!$G:$G,'Supply Planning Data'!$C:$C,DataViz!$B40,'Supply Planning Data'!$D:$D,DataViz!J$32),
IF(J$33="Dose 2",SUMIFS('Supply Planning Data'!$H:$H,'Supply Planning Data'!$C:$C,DataViz!$B40,'Supply Planning Data'!$D:$D,DataViz!J$32),
IF(J$33="Dose 2",SUMIFS('Supply Planning Data'!$K:$K,'Supply Planning Data'!$C:$C,DataViz!$B40,'Supply Planning Data'!$D:$D,DataViz!J$32),
0)))</f>
        <v>0</v>
      </c>
      <c r="K40" s="110">
        <f>IF(K$33="Dose 1",SUMIFS('Supply Planning Data'!$G:$G,'Supply Planning Data'!$C:$C,DataViz!$B40,'Supply Planning Data'!$D:$D,DataViz!K$32),
IF(K$33="Dose 2",SUMIFS('Supply Planning Data'!$H:$H,'Supply Planning Data'!$C:$C,DataViz!$B40,'Supply Planning Data'!$D:$D,DataViz!K$32),
IF(K$33="Dose 2",SUMIFS('Supply Planning Data'!$K:$K,'Supply Planning Data'!$C:$C,DataViz!$B40,'Supply Planning Data'!$D:$D,DataViz!K$32),
0)))</f>
        <v>0</v>
      </c>
      <c r="L40" s="110">
        <f>IF(L$33="Dose 1",SUMIFS('Supply Planning Data'!$G:$G,'Supply Planning Data'!$C:$C,DataViz!$B40,'Supply Planning Data'!$D:$D,DataViz!L$32),
IF(L$33="Dose 2",SUMIFS('Supply Planning Data'!$H:$H,'Supply Planning Data'!$C:$C,DataViz!$B40,'Supply Planning Data'!$D:$D,DataViz!L$32),
IF(L$33="Dose 2",SUMIFS('Supply Planning Data'!$K:$K,'Supply Planning Data'!$C:$C,DataViz!$B40,'Supply Planning Data'!$D:$D,DataViz!L$32),
0)))</f>
        <v>0</v>
      </c>
      <c r="M40" s="110">
        <f>IF(M$33="Dose 1",SUMIFS('Supply Planning Data'!$G:$G,'Supply Planning Data'!$C:$C,DataViz!$B40,'Supply Planning Data'!$D:$D,DataViz!M$32),
IF(M$33="Dose 2",SUMIFS('Supply Planning Data'!$H:$H,'Supply Planning Data'!$C:$C,DataViz!$B40,'Supply Planning Data'!$D:$D,DataViz!M$32),
IF(M$33="Dose 2",SUMIFS('Supply Planning Data'!$K:$K,'Supply Planning Data'!$C:$C,DataViz!$B40,'Supply Planning Data'!$D:$D,DataViz!M$32),
0)))</f>
        <v>0</v>
      </c>
      <c r="N40" s="110">
        <f>IF(N$33="Dose 1",SUMIFS('Supply Planning Data'!$G:$G,'Supply Planning Data'!$C:$C,DataViz!$B40,'Supply Planning Data'!$D:$D,DataViz!N$32),
IF(N$33="Dose 2",SUMIFS('Supply Planning Data'!$H:$H,'Supply Planning Data'!$C:$C,DataViz!$B40,'Supply Planning Data'!$D:$D,DataViz!N$32),
IF(N$33="Dose 2",SUMIFS('Supply Planning Data'!$K:$K,'Supply Planning Data'!$C:$C,DataViz!$B40,'Supply Planning Data'!$D:$D,DataViz!N$32),
0)))</f>
        <v>0</v>
      </c>
      <c r="O40" s="110">
        <f>IF(O$33="Dose 1",SUMIFS('Supply Planning Data'!$G:$G,'Supply Planning Data'!$C:$C,DataViz!$B40,'Supply Planning Data'!$D:$D,DataViz!O$32),
IF(O$33="Dose 2",SUMIFS('Supply Planning Data'!$H:$H,'Supply Planning Data'!$C:$C,DataViz!$B40,'Supply Planning Data'!$D:$D,DataViz!O$32),
IF(O$33="Dose 2",SUMIFS('Supply Planning Data'!$K:$K,'Supply Planning Data'!$C:$C,DataViz!$B40,'Supply Planning Data'!$D:$D,DataViz!O$32),
0)))</f>
        <v>0</v>
      </c>
      <c r="P40" s="110">
        <f>IF(P$33="Dose 1",SUMIFS('Supply Planning Data'!$G:$G,'Supply Planning Data'!$C:$C,DataViz!$B40,'Supply Planning Data'!$D:$D,DataViz!P$32),
IF(P$33="Dose 2",SUMIFS('Supply Planning Data'!$H:$H,'Supply Planning Data'!$C:$C,DataViz!$B40,'Supply Planning Data'!$D:$D,DataViz!P$32),
IF(P$33="Dose 2",SUMIFS('Supply Planning Data'!$K:$K,'Supply Planning Data'!$C:$C,DataViz!$B40,'Supply Planning Data'!$D:$D,DataViz!P$32),
0)))</f>
        <v>0</v>
      </c>
      <c r="Q40" s="110">
        <f>IF(Q$33="Dose 1",SUMIFS('Supply Planning Data'!$G:$G,'Supply Planning Data'!$C:$C,DataViz!$B40,'Supply Planning Data'!$D:$D,DataViz!Q$32),
IF(Q$33="Dose 2",SUMIFS('Supply Planning Data'!$H:$H,'Supply Planning Data'!$C:$C,DataViz!$B40,'Supply Planning Data'!$D:$D,DataViz!Q$32),
IF(Q$33="Dose 2",SUMIFS('Supply Planning Data'!$K:$K,'Supply Planning Data'!$C:$C,DataViz!$B40,'Supply Planning Data'!$D:$D,DataViz!Q$32),
0)))</f>
        <v>0</v>
      </c>
      <c r="R40" s="110">
        <f>IF(R$33="Dose 1",SUMIFS('Supply Planning Data'!$G:$G,'Supply Planning Data'!$C:$C,DataViz!$B40,'Supply Planning Data'!$D:$D,DataViz!R$32),
IF(R$33="Dose 2",SUMIFS('Supply Planning Data'!$H:$H,'Supply Planning Data'!$C:$C,DataViz!$B40,'Supply Planning Data'!$D:$D,DataViz!R$32),
IF(R$33="Dose 2",SUMIFS('Supply Planning Data'!$K:$K,'Supply Planning Data'!$C:$C,DataViz!$B40,'Supply Planning Data'!$D:$D,DataViz!R$32),
0)))</f>
        <v>0</v>
      </c>
      <c r="S40" s="110">
        <f>IF(S$33="Dose 1",SUMIFS('Supply Planning Data'!$G:$G,'Supply Planning Data'!$C:$C,DataViz!$B40,'Supply Planning Data'!$D:$D,DataViz!S$32),
IF(S$33="Dose 2",SUMIFS('Supply Planning Data'!$H:$H,'Supply Planning Data'!$C:$C,DataViz!$B40,'Supply Planning Data'!$D:$D,DataViz!S$32),
IF(S$33="Dose 2",SUMIFS('Supply Planning Data'!$K:$K,'Supply Planning Data'!$C:$C,DataViz!$B40,'Supply Planning Data'!$D:$D,DataViz!S$32),
0)))</f>
        <v>0</v>
      </c>
      <c r="T40" s="110">
        <f>IF(T$33="Dose 1",SUMIFS('Supply Planning Data'!$G:$G,'Supply Planning Data'!$C:$C,DataViz!$B40,'Supply Planning Data'!$D:$D,DataViz!T$32),
IF(T$33="Dose 2",SUMIFS('Supply Planning Data'!$H:$H,'Supply Planning Data'!$C:$C,DataViz!$B40,'Supply Planning Data'!$D:$D,DataViz!T$32),
IF(T$33="Dose 2",SUMIFS('Supply Planning Data'!$K:$K,'Supply Planning Data'!$C:$C,DataViz!$B40,'Supply Planning Data'!$D:$D,DataViz!T$32),
0)))</f>
        <v>0</v>
      </c>
      <c r="U40" s="110">
        <f>IF(U$33="Dose 1",SUMIFS('Supply Planning Data'!$G:$G,'Supply Planning Data'!$C:$C,DataViz!$B40,'Supply Planning Data'!$D:$D,DataViz!U$32),
IF(U$33="Dose 2",SUMIFS('Supply Planning Data'!$H:$H,'Supply Planning Data'!$C:$C,DataViz!$B40,'Supply Planning Data'!$D:$D,DataViz!U$32),
IF(U$33="Dose 2",SUMIFS('Supply Planning Data'!$K:$K,'Supply Planning Data'!$C:$C,DataViz!$B40,'Supply Planning Data'!$D:$D,DataViz!U$32),
0)))</f>
        <v>0</v>
      </c>
      <c r="V40" s="110">
        <f>IF(V$33="Dose 1",SUMIFS('Supply Planning Data'!$G:$G,'Supply Planning Data'!$C:$C,DataViz!$B40,'Supply Planning Data'!$D:$D,DataViz!V$32),
IF(V$33="Dose 2",SUMIFS('Supply Planning Data'!$H:$H,'Supply Planning Data'!$C:$C,DataViz!$B40,'Supply Planning Data'!$D:$D,DataViz!V$32),
IF(V$33="Dose 2",SUMIFS('Supply Planning Data'!$K:$K,'Supply Planning Data'!$C:$C,DataViz!$B40,'Supply Planning Data'!$D:$D,DataViz!V$32),
0)))</f>
        <v>0</v>
      </c>
      <c r="W40" s="110">
        <f>IF(W$33="Dose 1",SUMIFS('Supply Planning Data'!$G:$G,'Supply Planning Data'!$C:$C,DataViz!$B40,'Supply Planning Data'!$D:$D,DataViz!W$32),
IF(W$33="Dose 2",SUMIFS('Supply Planning Data'!$H:$H,'Supply Planning Data'!$C:$C,DataViz!$B40,'Supply Planning Data'!$D:$D,DataViz!W$32),
IF(W$33="Dose 2",SUMIFS('Supply Planning Data'!$K:$K,'Supply Planning Data'!$C:$C,DataViz!$B40,'Supply Planning Data'!$D:$D,DataViz!W$32),
0)))</f>
        <v>0</v>
      </c>
      <c r="X40" s="110">
        <f>IF(X$33="Dose 1",SUMIFS('Supply Planning Data'!$G:$G,'Supply Planning Data'!$C:$C,DataViz!$B40,'Supply Planning Data'!$D:$D,DataViz!X$32),
IF(X$33="Dose 2",SUMIFS('Supply Planning Data'!$H:$H,'Supply Planning Data'!$C:$C,DataViz!$B40,'Supply Planning Data'!$D:$D,DataViz!X$32),
IF(X$33="Dose 2",SUMIFS('Supply Planning Data'!$K:$K,'Supply Planning Data'!$C:$C,DataViz!$B40,'Supply Planning Data'!$D:$D,DataViz!X$32),
0)))</f>
        <v>0</v>
      </c>
      <c r="Y40" s="110">
        <f>IF(Y$33="Dose 1",SUMIFS('Supply Planning Data'!$G:$G,'Supply Planning Data'!$C:$C,DataViz!$B40,'Supply Planning Data'!$D:$D,DataViz!Y$32),
IF(Y$33="Dose 2",SUMIFS('Supply Planning Data'!$H:$H,'Supply Planning Data'!$C:$C,DataViz!$B40,'Supply Planning Data'!$D:$D,DataViz!Y$32),
IF(Y$33="Dose 2",SUMIFS('Supply Planning Data'!$K:$K,'Supply Planning Data'!$C:$C,DataViz!$B40,'Supply Planning Data'!$D:$D,DataViz!Y$32),
0)))</f>
        <v>0</v>
      </c>
      <c r="Z40" s="110">
        <f>IF(Z$33="Dose 1",SUMIFS('Supply Planning Data'!$G:$G,'Supply Planning Data'!$C:$C,DataViz!$B40,'Supply Planning Data'!$D:$D,DataViz!Z$32),
IF(Z$33="Dose 2",SUMIFS('Supply Planning Data'!$H:$H,'Supply Planning Data'!$C:$C,DataViz!$B40,'Supply Planning Data'!$D:$D,DataViz!Z$32),
IF(Z$33="Dose 2",SUMIFS('Supply Planning Data'!$K:$K,'Supply Planning Data'!$C:$C,DataViz!$B40,'Supply Planning Data'!$D:$D,DataViz!Z$32),
0)))</f>
        <v>0</v>
      </c>
      <c r="AA40" s="110">
        <f>IF(AA$33="Dose 1",SUMIFS('Supply Planning Data'!$G:$G,'Supply Planning Data'!$C:$C,DataViz!$B40,'Supply Planning Data'!$D:$D,DataViz!AA$32),
IF(AA$33="Dose 2",SUMIFS('Supply Planning Data'!$H:$H,'Supply Planning Data'!$C:$C,DataViz!$B40,'Supply Planning Data'!$D:$D,DataViz!AA$32),
IF(AA$33="Dose 2",SUMIFS('Supply Planning Data'!$K:$K,'Supply Planning Data'!$C:$C,DataViz!$B40,'Supply Planning Data'!$D:$D,DataViz!AA$32),
0)))</f>
        <v>0</v>
      </c>
      <c r="AB40" s="110">
        <f>IF(AB$33="Dose 1",SUMIFS('Supply Planning Data'!$G:$G,'Supply Planning Data'!$C:$C,DataViz!$B40,'Supply Planning Data'!$D:$D,DataViz!AB$32),
IF(AB$33="Dose 2",SUMIFS('Supply Planning Data'!$H:$H,'Supply Planning Data'!$C:$C,DataViz!$B40,'Supply Planning Data'!$D:$D,DataViz!AB$32),
IF(AB$33="Dose 2",SUMIFS('Supply Planning Data'!$K:$K,'Supply Planning Data'!$C:$C,DataViz!$B40,'Supply Planning Data'!$D:$D,DataViz!AB$32),
0)))</f>
        <v>0</v>
      </c>
    </row>
    <row r="41" spans="1:28" x14ac:dyDescent="0.35">
      <c r="A41" s="108">
        <v>5</v>
      </c>
      <c r="B41" s="109">
        <f t="shared" si="11"/>
        <v>43922</v>
      </c>
      <c r="C41" s="110">
        <f>Start!C$10</f>
        <v>24000000</v>
      </c>
      <c r="D41" s="110">
        <f>SUMIFS('Supply Planning Data'!L:L,'Supply Planning Data'!C:C,"&lt;="&amp;DataViz!B41)</f>
        <v>0</v>
      </c>
      <c r="E41" s="110">
        <f>IF(E$33="Dose 1",SUMIFS('Supply Planning Data'!$G:$G,'Supply Planning Data'!$C:$C,DataViz!$B41,'Supply Planning Data'!$D:$D,DataViz!E$32),
IF(E$33="Dose 2",SUMIFS('Supply Planning Data'!$H:$H,'Supply Planning Data'!$C:$C,DataViz!$B41,'Supply Planning Data'!$D:$D,DataViz!E$32),
IF(E$33="Dose 2",SUMIFS('Supply Planning Data'!$K:$K,'Supply Planning Data'!$C:$C,DataViz!$B41,'Supply Planning Data'!$D:$D,DataViz!E$32),
0)))</f>
        <v>0</v>
      </c>
      <c r="F41" s="110">
        <f>IF(F$33="Dose 1",SUMIFS('Supply Planning Data'!$G:$G,'Supply Planning Data'!$C:$C,DataViz!$B41,'Supply Planning Data'!$D:$D,DataViz!F$32),
IF(F$33="Dose 2",SUMIFS('Supply Planning Data'!$H:$H,'Supply Planning Data'!$C:$C,DataViz!$B41,'Supply Planning Data'!$D:$D,DataViz!F$32),
IF(F$33="Dose 2",SUMIFS('Supply Planning Data'!$K:$K,'Supply Planning Data'!$C:$C,DataViz!$B41,'Supply Planning Data'!$D:$D,DataViz!F$32),
0)))</f>
        <v>0</v>
      </c>
      <c r="G41" s="110">
        <f>IF(G$33="Dose 1",SUMIFS('Supply Planning Data'!$G:$G,'Supply Planning Data'!$C:$C,DataViz!$B41,'Supply Planning Data'!$D:$D,DataViz!G$32),
IF(G$33="Dose 2",SUMIFS('Supply Planning Data'!$H:$H,'Supply Planning Data'!$C:$C,DataViz!$B41,'Supply Planning Data'!$D:$D,DataViz!G$32),
IF(G$33="Dose 2",SUMIFS('Supply Planning Data'!$K:$K,'Supply Planning Data'!$C:$C,DataViz!$B41,'Supply Planning Data'!$D:$D,DataViz!G$32),
0)))</f>
        <v>0</v>
      </c>
      <c r="H41" s="110">
        <f>IF(H$33="Dose 1",SUMIFS('Supply Planning Data'!$G:$G,'Supply Planning Data'!$C:$C,DataViz!$B41,'Supply Planning Data'!$D:$D,DataViz!H$32),
IF(H$33="Dose 2",SUMIFS('Supply Planning Data'!$H:$H,'Supply Planning Data'!$C:$C,DataViz!$B41,'Supply Planning Data'!$D:$D,DataViz!H$32),
IF(H$33="Dose 2",SUMIFS('Supply Planning Data'!$K:$K,'Supply Planning Data'!$C:$C,DataViz!$B41,'Supply Planning Data'!$D:$D,DataViz!H$32),
0)))</f>
        <v>0</v>
      </c>
      <c r="I41" s="110">
        <f>IF(I$33="Dose 1",SUMIFS('Supply Planning Data'!$G:$G,'Supply Planning Data'!$C:$C,DataViz!$B41,'Supply Planning Data'!$D:$D,DataViz!I$32),
IF(I$33="Dose 2",SUMIFS('Supply Planning Data'!$H:$H,'Supply Planning Data'!$C:$C,DataViz!$B41,'Supply Planning Data'!$D:$D,DataViz!I$32),
IF(I$33="Dose 2",SUMIFS('Supply Planning Data'!$K:$K,'Supply Planning Data'!$C:$C,DataViz!$B41,'Supply Planning Data'!$D:$D,DataViz!I$32),
0)))</f>
        <v>0</v>
      </c>
      <c r="J41" s="110">
        <f>IF(J$33="Dose 1",SUMIFS('Supply Planning Data'!$G:$G,'Supply Planning Data'!$C:$C,DataViz!$B41,'Supply Planning Data'!$D:$D,DataViz!J$32),
IF(J$33="Dose 2",SUMIFS('Supply Planning Data'!$H:$H,'Supply Planning Data'!$C:$C,DataViz!$B41,'Supply Planning Data'!$D:$D,DataViz!J$32),
IF(J$33="Dose 2",SUMIFS('Supply Planning Data'!$K:$K,'Supply Planning Data'!$C:$C,DataViz!$B41,'Supply Planning Data'!$D:$D,DataViz!J$32),
0)))</f>
        <v>0</v>
      </c>
      <c r="K41" s="110">
        <f>IF(K$33="Dose 1",SUMIFS('Supply Planning Data'!$G:$G,'Supply Planning Data'!$C:$C,DataViz!$B41,'Supply Planning Data'!$D:$D,DataViz!K$32),
IF(K$33="Dose 2",SUMIFS('Supply Planning Data'!$H:$H,'Supply Planning Data'!$C:$C,DataViz!$B41,'Supply Planning Data'!$D:$D,DataViz!K$32),
IF(K$33="Dose 2",SUMIFS('Supply Planning Data'!$K:$K,'Supply Planning Data'!$C:$C,DataViz!$B41,'Supply Planning Data'!$D:$D,DataViz!K$32),
0)))</f>
        <v>0</v>
      </c>
      <c r="L41" s="110">
        <f>IF(L$33="Dose 1",SUMIFS('Supply Planning Data'!$G:$G,'Supply Planning Data'!$C:$C,DataViz!$B41,'Supply Planning Data'!$D:$D,DataViz!L$32),
IF(L$33="Dose 2",SUMIFS('Supply Planning Data'!$H:$H,'Supply Planning Data'!$C:$C,DataViz!$B41,'Supply Planning Data'!$D:$D,DataViz!L$32),
IF(L$33="Dose 2",SUMIFS('Supply Planning Data'!$K:$K,'Supply Planning Data'!$C:$C,DataViz!$B41,'Supply Planning Data'!$D:$D,DataViz!L$32),
0)))</f>
        <v>0</v>
      </c>
      <c r="M41" s="110">
        <f>IF(M$33="Dose 1",SUMIFS('Supply Planning Data'!$G:$G,'Supply Planning Data'!$C:$C,DataViz!$B41,'Supply Planning Data'!$D:$D,DataViz!M$32),
IF(M$33="Dose 2",SUMIFS('Supply Planning Data'!$H:$H,'Supply Planning Data'!$C:$C,DataViz!$B41,'Supply Planning Data'!$D:$D,DataViz!M$32),
IF(M$33="Dose 2",SUMIFS('Supply Planning Data'!$K:$K,'Supply Planning Data'!$C:$C,DataViz!$B41,'Supply Planning Data'!$D:$D,DataViz!M$32),
0)))</f>
        <v>0</v>
      </c>
      <c r="N41" s="110">
        <f>IF(N$33="Dose 1",SUMIFS('Supply Planning Data'!$G:$G,'Supply Planning Data'!$C:$C,DataViz!$B41,'Supply Planning Data'!$D:$D,DataViz!N$32),
IF(N$33="Dose 2",SUMIFS('Supply Planning Data'!$H:$H,'Supply Planning Data'!$C:$C,DataViz!$B41,'Supply Planning Data'!$D:$D,DataViz!N$32),
IF(N$33="Dose 2",SUMIFS('Supply Planning Data'!$K:$K,'Supply Planning Data'!$C:$C,DataViz!$B41,'Supply Planning Data'!$D:$D,DataViz!N$32),
0)))</f>
        <v>0</v>
      </c>
      <c r="O41" s="110">
        <f>IF(O$33="Dose 1",SUMIFS('Supply Planning Data'!$G:$G,'Supply Planning Data'!$C:$C,DataViz!$B41,'Supply Planning Data'!$D:$D,DataViz!O$32),
IF(O$33="Dose 2",SUMIFS('Supply Planning Data'!$H:$H,'Supply Planning Data'!$C:$C,DataViz!$B41,'Supply Planning Data'!$D:$D,DataViz!O$32),
IF(O$33="Dose 2",SUMIFS('Supply Planning Data'!$K:$K,'Supply Planning Data'!$C:$C,DataViz!$B41,'Supply Planning Data'!$D:$D,DataViz!O$32),
0)))</f>
        <v>0</v>
      </c>
      <c r="P41" s="110">
        <f>IF(P$33="Dose 1",SUMIFS('Supply Planning Data'!$G:$G,'Supply Planning Data'!$C:$C,DataViz!$B41,'Supply Planning Data'!$D:$D,DataViz!P$32),
IF(P$33="Dose 2",SUMIFS('Supply Planning Data'!$H:$H,'Supply Planning Data'!$C:$C,DataViz!$B41,'Supply Planning Data'!$D:$D,DataViz!P$32),
IF(P$33="Dose 2",SUMIFS('Supply Planning Data'!$K:$K,'Supply Planning Data'!$C:$C,DataViz!$B41,'Supply Planning Data'!$D:$D,DataViz!P$32),
0)))</f>
        <v>0</v>
      </c>
      <c r="Q41" s="110">
        <f>IF(Q$33="Dose 1",SUMIFS('Supply Planning Data'!$G:$G,'Supply Planning Data'!$C:$C,DataViz!$B41,'Supply Planning Data'!$D:$D,DataViz!Q$32),
IF(Q$33="Dose 2",SUMIFS('Supply Planning Data'!$H:$H,'Supply Planning Data'!$C:$C,DataViz!$B41,'Supply Planning Data'!$D:$D,DataViz!Q$32),
IF(Q$33="Dose 2",SUMIFS('Supply Planning Data'!$K:$K,'Supply Planning Data'!$C:$C,DataViz!$B41,'Supply Planning Data'!$D:$D,DataViz!Q$32),
0)))</f>
        <v>0</v>
      </c>
      <c r="R41" s="110">
        <f>IF(R$33="Dose 1",SUMIFS('Supply Planning Data'!$G:$G,'Supply Planning Data'!$C:$C,DataViz!$B41,'Supply Planning Data'!$D:$D,DataViz!R$32),
IF(R$33="Dose 2",SUMIFS('Supply Planning Data'!$H:$H,'Supply Planning Data'!$C:$C,DataViz!$B41,'Supply Planning Data'!$D:$D,DataViz!R$32),
IF(R$33="Dose 2",SUMIFS('Supply Planning Data'!$K:$K,'Supply Planning Data'!$C:$C,DataViz!$B41,'Supply Planning Data'!$D:$D,DataViz!R$32),
0)))</f>
        <v>0</v>
      </c>
      <c r="S41" s="110">
        <f>IF(S$33="Dose 1",SUMIFS('Supply Planning Data'!$G:$G,'Supply Planning Data'!$C:$C,DataViz!$B41,'Supply Planning Data'!$D:$D,DataViz!S$32),
IF(S$33="Dose 2",SUMIFS('Supply Planning Data'!$H:$H,'Supply Planning Data'!$C:$C,DataViz!$B41,'Supply Planning Data'!$D:$D,DataViz!S$32),
IF(S$33="Dose 2",SUMIFS('Supply Planning Data'!$K:$K,'Supply Planning Data'!$C:$C,DataViz!$B41,'Supply Planning Data'!$D:$D,DataViz!S$32),
0)))</f>
        <v>0</v>
      </c>
      <c r="T41" s="110">
        <f>IF(T$33="Dose 1",SUMIFS('Supply Planning Data'!$G:$G,'Supply Planning Data'!$C:$C,DataViz!$B41,'Supply Planning Data'!$D:$D,DataViz!T$32),
IF(T$33="Dose 2",SUMIFS('Supply Planning Data'!$H:$H,'Supply Planning Data'!$C:$C,DataViz!$B41,'Supply Planning Data'!$D:$D,DataViz!T$32),
IF(T$33="Dose 2",SUMIFS('Supply Planning Data'!$K:$K,'Supply Planning Data'!$C:$C,DataViz!$B41,'Supply Planning Data'!$D:$D,DataViz!T$32),
0)))</f>
        <v>0</v>
      </c>
      <c r="U41" s="110">
        <f>IF(U$33="Dose 1",SUMIFS('Supply Planning Data'!$G:$G,'Supply Planning Data'!$C:$C,DataViz!$B41,'Supply Planning Data'!$D:$D,DataViz!U$32),
IF(U$33="Dose 2",SUMIFS('Supply Planning Data'!$H:$H,'Supply Planning Data'!$C:$C,DataViz!$B41,'Supply Planning Data'!$D:$D,DataViz!U$32),
IF(U$33="Dose 2",SUMIFS('Supply Planning Data'!$K:$K,'Supply Planning Data'!$C:$C,DataViz!$B41,'Supply Planning Data'!$D:$D,DataViz!U$32),
0)))</f>
        <v>0</v>
      </c>
      <c r="V41" s="110">
        <f>IF(V$33="Dose 1",SUMIFS('Supply Planning Data'!$G:$G,'Supply Planning Data'!$C:$C,DataViz!$B41,'Supply Planning Data'!$D:$D,DataViz!V$32),
IF(V$33="Dose 2",SUMIFS('Supply Planning Data'!$H:$H,'Supply Planning Data'!$C:$C,DataViz!$B41,'Supply Planning Data'!$D:$D,DataViz!V$32),
IF(V$33="Dose 2",SUMIFS('Supply Planning Data'!$K:$K,'Supply Planning Data'!$C:$C,DataViz!$B41,'Supply Planning Data'!$D:$D,DataViz!V$32),
0)))</f>
        <v>0</v>
      </c>
      <c r="W41" s="110">
        <f>IF(W$33="Dose 1",SUMIFS('Supply Planning Data'!$G:$G,'Supply Planning Data'!$C:$C,DataViz!$B41,'Supply Planning Data'!$D:$D,DataViz!W$32),
IF(W$33="Dose 2",SUMIFS('Supply Planning Data'!$H:$H,'Supply Planning Data'!$C:$C,DataViz!$B41,'Supply Planning Data'!$D:$D,DataViz!W$32),
IF(W$33="Dose 2",SUMIFS('Supply Planning Data'!$K:$K,'Supply Planning Data'!$C:$C,DataViz!$B41,'Supply Planning Data'!$D:$D,DataViz!W$32),
0)))</f>
        <v>0</v>
      </c>
      <c r="X41" s="110">
        <f>IF(X$33="Dose 1",SUMIFS('Supply Planning Data'!$G:$G,'Supply Planning Data'!$C:$C,DataViz!$B41,'Supply Planning Data'!$D:$D,DataViz!X$32),
IF(X$33="Dose 2",SUMIFS('Supply Planning Data'!$H:$H,'Supply Planning Data'!$C:$C,DataViz!$B41,'Supply Planning Data'!$D:$D,DataViz!X$32),
IF(X$33="Dose 2",SUMIFS('Supply Planning Data'!$K:$K,'Supply Planning Data'!$C:$C,DataViz!$B41,'Supply Planning Data'!$D:$D,DataViz!X$32),
0)))</f>
        <v>0</v>
      </c>
      <c r="Y41" s="110">
        <f>IF(Y$33="Dose 1",SUMIFS('Supply Planning Data'!$G:$G,'Supply Planning Data'!$C:$C,DataViz!$B41,'Supply Planning Data'!$D:$D,DataViz!Y$32),
IF(Y$33="Dose 2",SUMIFS('Supply Planning Data'!$H:$H,'Supply Planning Data'!$C:$C,DataViz!$B41,'Supply Planning Data'!$D:$D,DataViz!Y$32),
IF(Y$33="Dose 2",SUMIFS('Supply Planning Data'!$K:$K,'Supply Planning Data'!$C:$C,DataViz!$B41,'Supply Planning Data'!$D:$D,DataViz!Y$32),
0)))</f>
        <v>0</v>
      </c>
      <c r="Z41" s="110">
        <f>IF(Z$33="Dose 1",SUMIFS('Supply Planning Data'!$G:$G,'Supply Planning Data'!$C:$C,DataViz!$B41,'Supply Planning Data'!$D:$D,DataViz!Z$32),
IF(Z$33="Dose 2",SUMIFS('Supply Planning Data'!$H:$H,'Supply Planning Data'!$C:$C,DataViz!$B41,'Supply Planning Data'!$D:$D,DataViz!Z$32),
IF(Z$33="Dose 2",SUMIFS('Supply Planning Data'!$K:$K,'Supply Planning Data'!$C:$C,DataViz!$B41,'Supply Planning Data'!$D:$D,DataViz!Z$32),
0)))</f>
        <v>0</v>
      </c>
      <c r="AA41" s="110">
        <f>IF(AA$33="Dose 1",SUMIFS('Supply Planning Data'!$G:$G,'Supply Planning Data'!$C:$C,DataViz!$B41,'Supply Planning Data'!$D:$D,DataViz!AA$32),
IF(AA$33="Dose 2",SUMIFS('Supply Planning Data'!$H:$H,'Supply Planning Data'!$C:$C,DataViz!$B41,'Supply Planning Data'!$D:$D,DataViz!AA$32),
IF(AA$33="Dose 2",SUMIFS('Supply Planning Data'!$K:$K,'Supply Planning Data'!$C:$C,DataViz!$B41,'Supply Planning Data'!$D:$D,DataViz!AA$32),
0)))</f>
        <v>0</v>
      </c>
      <c r="AB41" s="110">
        <f>IF(AB$33="Dose 1",SUMIFS('Supply Planning Data'!$G:$G,'Supply Planning Data'!$C:$C,DataViz!$B41,'Supply Planning Data'!$D:$D,DataViz!AB$32),
IF(AB$33="Dose 2",SUMIFS('Supply Planning Data'!$H:$H,'Supply Planning Data'!$C:$C,DataViz!$B41,'Supply Planning Data'!$D:$D,DataViz!AB$32),
IF(AB$33="Dose 2",SUMIFS('Supply Planning Data'!$K:$K,'Supply Planning Data'!$C:$C,DataViz!$B41,'Supply Planning Data'!$D:$D,DataViz!AB$32),
0)))</f>
        <v>0</v>
      </c>
    </row>
    <row r="42" spans="1:28" x14ac:dyDescent="0.35">
      <c r="A42" s="108">
        <v>6</v>
      </c>
      <c r="B42" s="109">
        <f t="shared" si="11"/>
        <v>43952</v>
      </c>
      <c r="C42" s="110">
        <f>Start!C$10</f>
        <v>24000000</v>
      </c>
      <c r="D42" s="110">
        <f>SUMIFS('Supply Planning Data'!L:L,'Supply Planning Data'!C:C,"&lt;="&amp;DataViz!B42)</f>
        <v>0</v>
      </c>
      <c r="E42" s="110">
        <f>IF(E$33="Dose 1",SUMIFS('Supply Planning Data'!$G:$G,'Supply Planning Data'!$C:$C,DataViz!$B42,'Supply Planning Data'!$D:$D,DataViz!E$32),
IF(E$33="Dose 2",SUMIFS('Supply Planning Data'!$H:$H,'Supply Planning Data'!$C:$C,DataViz!$B42,'Supply Planning Data'!$D:$D,DataViz!E$32),
IF(E$33="Dose 2",SUMIFS('Supply Planning Data'!$K:$K,'Supply Planning Data'!$C:$C,DataViz!$B42,'Supply Planning Data'!$D:$D,DataViz!E$32),
0)))</f>
        <v>0</v>
      </c>
      <c r="F42" s="110">
        <f>IF(F$33="Dose 1",SUMIFS('Supply Planning Data'!$G:$G,'Supply Planning Data'!$C:$C,DataViz!$B42,'Supply Planning Data'!$D:$D,DataViz!F$32),
IF(F$33="Dose 2",SUMIFS('Supply Planning Data'!$H:$H,'Supply Planning Data'!$C:$C,DataViz!$B42,'Supply Planning Data'!$D:$D,DataViz!F$32),
IF(F$33="Dose 2",SUMIFS('Supply Planning Data'!$K:$K,'Supply Planning Data'!$C:$C,DataViz!$B42,'Supply Planning Data'!$D:$D,DataViz!F$32),
0)))</f>
        <v>0</v>
      </c>
      <c r="G42" s="110">
        <f>IF(G$33="Dose 1",SUMIFS('Supply Planning Data'!$G:$G,'Supply Planning Data'!$C:$C,DataViz!$B42,'Supply Planning Data'!$D:$D,DataViz!G$32),
IF(G$33="Dose 2",SUMIFS('Supply Planning Data'!$H:$H,'Supply Planning Data'!$C:$C,DataViz!$B42,'Supply Planning Data'!$D:$D,DataViz!G$32),
IF(G$33="Dose 2",SUMIFS('Supply Planning Data'!$K:$K,'Supply Planning Data'!$C:$C,DataViz!$B42,'Supply Planning Data'!$D:$D,DataViz!G$32),
0)))</f>
        <v>0</v>
      </c>
      <c r="H42" s="110">
        <f>IF(H$33="Dose 1",SUMIFS('Supply Planning Data'!$G:$G,'Supply Planning Data'!$C:$C,DataViz!$B42,'Supply Planning Data'!$D:$D,DataViz!H$32),
IF(H$33="Dose 2",SUMIFS('Supply Planning Data'!$H:$H,'Supply Planning Data'!$C:$C,DataViz!$B42,'Supply Planning Data'!$D:$D,DataViz!H$32),
IF(H$33="Dose 2",SUMIFS('Supply Planning Data'!$K:$K,'Supply Planning Data'!$C:$C,DataViz!$B42,'Supply Planning Data'!$D:$D,DataViz!H$32),
0)))</f>
        <v>0</v>
      </c>
      <c r="I42" s="110">
        <f>IF(I$33="Dose 1",SUMIFS('Supply Planning Data'!$G:$G,'Supply Planning Data'!$C:$C,DataViz!$B42,'Supply Planning Data'!$D:$D,DataViz!I$32),
IF(I$33="Dose 2",SUMIFS('Supply Planning Data'!$H:$H,'Supply Planning Data'!$C:$C,DataViz!$B42,'Supply Planning Data'!$D:$D,DataViz!I$32),
IF(I$33="Dose 2",SUMIFS('Supply Planning Data'!$K:$K,'Supply Planning Data'!$C:$C,DataViz!$B42,'Supply Planning Data'!$D:$D,DataViz!I$32),
0)))</f>
        <v>0</v>
      </c>
      <c r="J42" s="110">
        <f>IF(J$33="Dose 1",SUMIFS('Supply Planning Data'!$G:$G,'Supply Planning Data'!$C:$C,DataViz!$B42,'Supply Planning Data'!$D:$D,DataViz!J$32),
IF(J$33="Dose 2",SUMIFS('Supply Planning Data'!$H:$H,'Supply Planning Data'!$C:$C,DataViz!$B42,'Supply Planning Data'!$D:$D,DataViz!J$32),
IF(J$33="Dose 2",SUMIFS('Supply Planning Data'!$K:$K,'Supply Planning Data'!$C:$C,DataViz!$B42,'Supply Planning Data'!$D:$D,DataViz!J$32),
0)))</f>
        <v>0</v>
      </c>
      <c r="K42" s="110">
        <f>IF(K$33="Dose 1",SUMIFS('Supply Planning Data'!$G:$G,'Supply Planning Data'!$C:$C,DataViz!$B42,'Supply Planning Data'!$D:$D,DataViz!K$32),
IF(K$33="Dose 2",SUMIFS('Supply Planning Data'!$H:$H,'Supply Planning Data'!$C:$C,DataViz!$B42,'Supply Planning Data'!$D:$D,DataViz!K$32),
IF(K$33="Dose 2",SUMIFS('Supply Planning Data'!$K:$K,'Supply Planning Data'!$C:$C,DataViz!$B42,'Supply Planning Data'!$D:$D,DataViz!K$32),
0)))</f>
        <v>0</v>
      </c>
      <c r="L42" s="110">
        <f>IF(L$33="Dose 1",SUMIFS('Supply Planning Data'!$G:$G,'Supply Planning Data'!$C:$C,DataViz!$B42,'Supply Planning Data'!$D:$D,DataViz!L$32),
IF(L$33="Dose 2",SUMIFS('Supply Planning Data'!$H:$H,'Supply Planning Data'!$C:$C,DataViz!$B42,'Supply Planning Data'!$D:$D,DataViz!L$32),
IF(L$33="Dose 2",SUMIFS('Supply Planning Data'!$K:$K,'Supply Planning Data'!$C:$C,DataViz!$B42,'Supply Planning Data'!$D:$D,DataViz!L$32),
0)))</f>
        <v>0</v>
      </c>
      <c r="M42" s="110">
        <f>IF(M$33="Dose 1",SUMIFS('Supply Planning Data'!$G:$G,'Supply Planning Data'!$C:$C,DataViz!$B42,'Supply Planning Data'!$D:$D,DataViz!M$32),
IF(M$33="Dose 2",SUMIFS('Supply Planning Data'!$H:$H,'Supply Planning Data'!$C:$C,DataViz!$B42,'Supply Planning Data'!$D:$D,DataViz!M$32),
IF(M$33="Dose 2",SUMIFS('Supply Planning Data'!$K:$K,'Supply Planning Data'!$C:$C,DataViz!$B42,'Supply Planning Data'!$D:$D,DataViz!M$32),
0)))</f>
        <v>0</v>
      </c>
      <c r="N42" s="110">
        <f>IF(N$33="Dose 1",SUMIFS('Supply Planning Data'!$G:$G,'Supply Planning Data'!$C:$C,DataViz!$B42,'Supply Planning Data'!$D:$D,DataViz!N$32),
IF(N$33="Dose 2",SUMIFS('Supply Planning Data'!$H:$H,'Supply Planning Data'!$C:$C,DataViz!$B42,'Supply Planning Data'!$D:$D,DataViz!N$32),
IF(N$33="Dose 2",SUMIFS('Supply Planning Data'!$K:$K,'Supply Planning Data'!$C:$C,DataViz!$B42,'Supply Planning Data'!$D:$D,DataViz!N$32),
0)))</f>
        <v>0</v>
      </c>
      <c r="O42" s="110">
        <f>IF(O$33="Dose 1",SUMIFS('Supply Planning Data'!$G:$G,'Supply Planning Data'!$C:$C,DataViz!$B42,'Supply Planning Data'!$D:$D,DataViz!O$32),
IF(O$33="Dose 2",SUMIFS('Supply Planning Data'!$H:$H,'Supply Planning Data'!$C:$C,DataViz!$B42,'Supply Planning Data'!$D:$D,DataViz!O$32),
IF(O$33="Dose 2",SUMIFS('Supply Planning Data'!$K:$K,'Supply Planning Data'!$C:$C,DataViz!$B42,'Supply Planning Data'!$D:$D,DataViz!O$32),
0)))</f>
        <v>0</v>
      </c>
      <c r="P42" s="110">
        <f>IF(P$33="Dose 1",SUMIFS('Supply Planning Data'!$G:$G,'Supply Planning Data'!$C:$C,DataViz!$B42,'Supply Planning Data'!$D:$D,DataViz!P$32),
IF(P$33="Dose 2",SUMIFS('Supply Planning Data'!$H:$H,'Supply Planning Data'!$C:$C,DataViz!$B42,'Supply Planning Data'!$D:$D,DataViz!P$32),
IF(P$33="Dose 2",SUMIFS('Supply Planning Data'!$K:$K,'Supply Planning Data'!$C:$C,DataViz!$B42,'Supply Planning Data'!$D:$D,DataViz!P$32),
0)))</f>
        <v>0</v>
      </c>
      <c r="Q42" s="110">
        <f>IF(Q$33="Dose 1",SUMIFS('Supply Planning Data'!$G:$G,'Supply Planning Data'!$C:$C,DataViz!$B42,'Supply Planning Data'!$D:$D,DataViz!Q$32),
IF(Q$33="Dose 2",SUMIFS('Supply Planning Data'!$H:$H,'Supply Planning Data'!$C:$C,DataViz!$B42,'Supply Planning Data'!$D:$D,DataViz!Q$32),
IF(Q$33="Dose 2",SUMIFS('Supply Planning Data'!$K:$K,'Supply Planning Data'!$C:$C,DataViz!$B42,'Supply Planning Data'!$D:$D,DataViz!Q$32),
0)))</f>
        <v>0</v>
      </c>
      <c r="R42" s="110">
        <f>IF(R$33="Dose 1",SUMIFS('Supply Planning Data'!$G:$G,'Supply Planning Data'!$C:$C,DataViz!$B42,'Supply Planning Data'!$D:$D,DataViz!R$32),
IF(R$33="Dose 2",SUMIFS('Supply Planning Data'!$H:$H,'Supply Planning Data'!$C:$C,DataViz!$B42,'Supply Planning Data'!$D:$D,DataViz!R$32),
IF(R$33="Dose 2",SUMIFS('Supply Planning Data'!$K:$K,'Supply Planning Data'!$C:$C,DataViz!$B42,'Supply Planning Data'!$D:$D,DataViz!R$32),
0)))</f>
        <v>0</v>
      </c>
      <c r="S42" s="110">
        <f>IF(S$33="Dose 1",SUMIFS('Supply Planning Data'!$G:$G,'Supply Planning Data'!$C:$C,DataViz!$B42,'Supply Planning Data'!$D:$D,DataViz!S$32),
IF(S$33="Dose 2",SUMIFS('Supply Planning Data'!$H:$H,'Supply Planning Data'!$C:$C,DataViz!$B42,'Supply Planning Data'!$D:$D,DataViz!S$32),
IF(S$33="Dose 2",SUMIFS('Supply Planning Data'!$K:$K,'Supply Planning Data'!$C:$C,DataViz!$B42,'Supply Planning Data'!$D:$D,DataViz!S$32),
0)))</f>
        <v>0</v>
      </c>
      <c r="T42" s="110">
        <f>IF(T$33="Dose 1",SUMIFS('Supply Planning Data'!$G:$G,'Supply Planning Data'!$C:$C,DataViz!$B42,'Supply Planning Data'!$D:$D,DataViz!T$32),
IF(T$33="Dose 2",SUMIFS('Supply Planning Data'!$H:$H,'Supply Planning Data'!$C:$C,DataViz!$B42,'Supply Planning Data'!$D:$D,DataViz!T$32),
IF(T$33="Dose 2",SUMIFS('Supply Planning Data'!$K:$K,'Supply Planning Data'!$C:$C,DataViz!$B42,'Supply Planning Data'!$D:$D,DataViz!T$32),
0)))</f>
        <v>0</v>
      </c>
      <c r="U42" s="110">
        <f>IF(U$33="Dose 1",SUMIFS('Supply Planning Data'!$G:$G,'Supply Planning Data'!$C:$C,DataViz!$B42,'Supply Planning Data'!$D:$D,DataViz!U$32),
IF(U$33="Dose 2",SUMIFS('Supply Planning Data'!$H:$H,'Supply Planning Data'!$C:$C,DataViz!$B42,'Supply Planning Data'!$D:$D,DataViz!U$32),
IF(U$33="Dose 2",SUMIFS('Supply Planning Data'!$K:$K,'Supply Planning Data'!$C:$C,DataViz!$B42,'Supply Planning Data'!$D:$D,DataViz!U$32),
0)))</f>
        <v>0</v>
      </c>
      <c r="V42" s="110">
        <f>IF(V$33="Dose 1",SUMIFS('Supply Planning Data'!$G:$G,'Supply Planning Data'!$C:$C,DataViz!$B42,'Supply Planning Data'!$D:$D,DataViz!V$32),
IF(V$33="Dose 2",SUMIFS('Supply Planning Data'!$H:$H,'Supply Planning Data'!$C:$C,DataViz!$B42,'Supply Planning Data'!$D:$D,DataViz!V$32),
IF(V$33="Dose 2",SUMIFS('Supply Planning Data'!$K:$K,'Supply Planning Data'!$C:$C,DataViz!$B42,'Supply Planning Data'!$D:$D,DataViz!V$32),
0)))</f>
        <v>0</v>
      </c>
      <c r="W42" s="110">
        <f>IF(W$33="Dose 1",SUMIFS('Supply Planning Data'!$G:$G,'Supply Planning Data'!$C:$C,DataViz!$B42,'Supply Planning Data'!$D:$D,DataViz!W$32),
IF(W$33="Dose 2",SUMIFS('Supply Planning Data'!$H:$H,'Supply Planning Data'!$C:$C,DataViz!$B42,'Supply Planning Data'!$D:$D,DataViz!W$32),
IF(W$33="Dose 2",SUMIFS('Supply Planning Data'!$K:$K,'Supply Planning Data'!$C:$C,DataViz!$B42,'Supply Planning Data'!$D:$D,DataViz!W$32),
0)))</f>
        <v>0</v>
      </c>
      <c r="X42" s="110">
        <f>IF(X$33="Dose 1",SUMIFS('Supply Planning Data'!$G:$G,'Supply Planning Data'!$C:$C,DataViz!$B42,'Supply Planning Data'!$D:$D,DataViz!X$32),
IF(X$33="Dose 2",SUMIFS('Supply Planning Data'!$H:$H,'Supply Planning Data'!$C:$C,DataViz!$B42,'Supply Planning Data'!$D:$D,DataViz!X$32),
IF(X$33="Dose 2",SUMIFS('Supply Planning Data'!$K:$K,'Supply Planning Data'!$C:$C,DataViz!$B42,'Supply Planning Data'!$D:$D,DataViz!X$32),
0)))</f>
        <v>0</v>
      </c>
      <c r="Y42" s="110">
        <f>IF(Y$33="Dose 1",SUMIFS('Supply Planning Data'!$G:$G,'Supply Planning Data'!$C:$C,DataViz!$B42,'Supply Planning Data'!$D:$D,DataViz!Y$32),
IF(Y$33="Dose 2",SUMIFS('Supply Planning Data'!$H:$H,'Supply Planning Data'!$C:$C,DataViz!$B42,'Supply Planning Data'!$D:$D,DataViz!Y$32),
IF(Y$33="Dose 2",SUMIFS('Supply Planning Data'!$K:$K,'Supply Planning Data'!$C:$C,DataViz!$B42,'Supply Planning Data'!$D:$D,DataViz!Y$32),
0)))</f>
        <v>0</v>
      </c>
      <c r="Z42" s="110">
        <f>IF(Z$33="Dose 1",SUMIFS('Supply Planning Data'!$G:$G,'Supply Planning Data'!$C:$C,DataViz!$B42,'Supply Planning Data'!$D:$D,DataViz!Z$32),
IF(Z$33="Dose 2",SUMIFS('Supply Planning Data'!$H:$H,'Supply Planning Data'!$C:$C,DataViz!$B42,'Supply Planning Data'!$D:$D,DataViz!Z$32),
IF(Z$33="Dose 2",SUMIFS('Supply Planning Data'!$K:$K,'Supply Planning Data'!$C:$C,DataViz!$B42,'Supply Planning Data'!$D:$D,DataViz!Z$32),
0)))</f>
        <v>0</v>
      </c>
      <c r="AA42" s="110">
        <f>IF(AA$33="Dose 1",SUMIFS('Supply Planning Data'!$G:$G,'Supply Planning Data'!$C:$C,DataViz!$B42,'Supply Planning Data'!$D:$D,DataViz!AA$32),
IF(AA$33="Dose 2",SUMIFS('Supply Planning Data'!$H:$H,'Supply Planning Data'!$C:$C,DataViz!$B42,'Supply Planning Data'!$D:$D,DataViz!AA$32),
IF(AA$33="Dose 2",SUMIFS('Supply Planning Data'!$K:$K,'Supply Planning Data'!$C:$C,DataViz!$B42,'Supply Planning Data'!$D:$D,DataViz!AA$32),
0)))</f>
        <v>0</v>
      </c>
      <c r="AB42" s="110">
        <f>IF(AB$33="Dose 1",SUMIFS('Supply Planning Data'!$G:$G,'Supply Planning Data'!$C:$C,DataViz!$B42,'Supply Planning Data'!$D:$D,DataViz!AB$32),
IF(AB$33="Dose 2",SUMIFS('Supply Planning Data'!$H:$H,'Supply Planning Data'!$C:$C,DataViz!$B42,'Supply Planning Data'!$D:$D,DataViz!AB$32),
IF(AB$33="Dose 2",SUMIFS('Supply Planning Data'!$K:$K,'Supply Planning Data'!$C:$C,DataViz!$B42,'Supply Planning Data'!$D:$D,DataViz!AB$32),
0)))</f>
        <v>0</v>
      </c>
    </row>
    <row r="43" spans="1:28" x14ac:dyDescent="0.35">
      <c r="A43" s="108">
        <v>7</v>
      </c>
      <c r="B43" s="109">
        <f t="shared" si="11"/>
        <v>43983</v>
      </c>
      <c r="C43" s="110">
        <f>Start!C$10</f>
        <v>24000000</v>
      </c>
      <c r="D43" s="110">
        <f>SUMIFS('Supply Planning Data'!L:L,'Supply Planning Data'!C:C,"&lt;="&amp;DataViz!B43)</f>
        <v>0</v>
      </c>
      <c r="E43" s="110">
        <f>IF(E$33="Dose 1",SUMIFS('Supply Planning Data'!$G:$G,'Supply Planning Data'!$C:$C,DataViz!$B43,'Supply Planning Data'!$D:$D,DataViz!E$32),
IF(E$33="Dose 2",SUMIFS('Supply Planning Data'!$H:$H,'Supply Planning Data'!$C:$C,DataViz!$B43,'Supply Planning Data'!$D:$D,DataViz!E$32),
IF(E$33="Dose 2",SUMIFS('Supply Planning Data'!$K:$K,'Supply Planning Data'!$C:$C,DataViz!$B43,'Supply Planning Data'!$D:$D,DataViz!E$32),
0)))</f>
        <v>0</v>
      </c>
      <c r="F43" s="110">
        <f>IF(F$33="Dose 1",SUMIFS('Supply Planning Data'!$G:$G,'Supply Planning Data'!$C:$C,DataViz!$B43,'Supply Planning Data'!$D:$D,DataViz!F$32),
IF(F$33="Dose 2",SUMIFS('Supply Planning Data'!$H:$H,'Supply Planning Data'!$C:$C,DataViz!$B43,'Supply Planning Data'!$D:$D,DataViz!F$32),
IF(F$33="Dose 2",SUMIFS('Supply Planning Data'!$K:$K,'Supply Planning Data'!$C:$C,DataViz!$B43,'Supply Planning Data'!$D:$D,DataViz!F$32),
0)))</f>
        <v>0</v>
      </c>
      <c r="G43" s="110">
        <f>IF(G$33="Dose 1",SUMIFS('Supply Planning Data'!$G:$G,'Supply Planning Data'!$C:$C,DataViz!$B43,'Supply Planning Data'!$D:$D,DataViz!G$32),
IF(G$33="Dose 2",SUMIFS('Supply Planning Data'!$H:$H,'Supply Planning Data'!$C:$C,DataViz!$B43,'Supply Planning Data'!$D:$D,DataViz!G$32),
IF(G$33="Dose 2",SUMIFS('Supply Planning Data'!$K:$K,'Supply Planning Data'!$C:$C,DataViz!$B43,'Supply Planning Data'!$D:$D,DataViz!G$32),
0)))</f>
        <v>0</v>
      </c>
      <c r="H43" s="110">
        <f>IF(H$33="Dose 1",SUMIFS('Supply Planning Data'!$G:$G,'Supply Planning Data'!$C:$C,DataViz!$B43,'Supply Planning Data'!$D:$D,DataViz!H$32),
IF(H$33="Dose 2",SUMIFS('Supply Planning Data'!$H:$H,'Supply Planning Data'!$C:$C,DataViz!$B43,'Supply Planning Data'!$D:$D,DataViz!H$32),
IF(H$33="Dose 2",SUMIFS('Supply Planning Data'!$K:$K,'Supply Planning Data'!$C:$C,DataViz!$B43,'Supply Planning Data'!$D:$D,DataViz!H$32),
0)))</f>
        <v>0</v>
      </c>
      <c r="I43" s="110">
        <f>IF(I$33="Dose 1",SUMIFS('Supply Planning Data'!$G:$G,'Supply Planning Data'!$C:$C,DataViz!$B43,'Supply Planning Data'!$D:$D,DataViz!I$32),
IF(I$33="Dose 2",SUMIFS('Supply Planning Data'!$H:$H,'Supply Planning Data'!$C:$C,DataViz!$B43,'Supply Planning Data'!$D:$D,DataViz!I$32),
IF(I$33="Dose 2",SUMIFS('Supply Planning Data'!$K:$K,'Supply Planning Data'!$C:$C,DataViz!$B43,'Supply Planning Data'!$D:$D,DataViz!I$32),
0)))</f>
        <v>0</v>
      </c>
      <c r="J43" s="110">
        <f>IF(J$33="Dose 1",SUMIFS('Supply Planning Data'!$G:$G,'Supply Planning Data'!$C:$C,DataViz!$B43,'Supply Planning Data'!$D:$D,DataViz!J$32),
IF(J$33="Dose 2",SUMIFS('Supply Planning Data'!$H:$H,'Supply Planning Data'!$C:$C,DataViz!$B43,'Supply Planning Data'!$D:$D,DataViz!J$32),
IF(J$33="Dose 2",SUMIFS('Supply Planning Data'!$K:$K,'Supply Planning Data'!$C:$C,DataViz!$B43,'Supply Planning Data'!$D:$D,DataViz!J$32),
0)))</f>
        <v>0</v>
      </c>
      <c r="K43" s="110">
        <f>IF(K$33="Dose 1",SUMIFS('Supply Planning Data'!$G:$G,'Supply Planning Data'!$C:$C,DataViz!$B43,'Supply Planning Data'!$D:$D,DataViz!K$32),
IF(K$33="Dose 2",SUMIFS('Supply Planning Data'!$H:$H,'Supply Planning Data'!$C:$C,DataViz!$B43,'Supply Planning Data'!$D:$D,DataViz!K$32),
IF(K$33="Dose 2",SUMIFS('Supply Planning Data'!$K:$K,'Supply Planning Data'!$C:$C,DataViz!$B43,'Supply Planning Data'!$D:$D,DataViz!K$32),
0)))</f>
        <v>0</v>
      </c>
      <c r="L43" s="110">
        <f>IF(L$33="Dose 1",SUMIFS('Supply Planning Data'!$G:$G,'Supply Planning Data'!$C:$C,DataViz!$B43,'Supply Planning Data'!$D:$D,DataViz!L$32),
IF(L$33="Dose 2",SUMIFS('Supply Planning Data'!$H:$H,'Supply Planning Data'!$C:$C,DataViz!$B43,'Supply Planning Data'!$D:$D,DataViz!L$32),
IF(L$33="Dose 2",SUMIFS('Supply Planning Data'!$K:$K,'Supply Planning Data'!$C:$C,DataViz!$B43,'Supply Planning Data'!$D:$D,DataViz!L$32),
0)))</f>
        <v>0</v>
      </c>
      <c r="M43" s="110">
        <f>IF(M$33="Dose 1",SUMIFS('Supply Planning Data'!$G:$G,'Supply Planning Data'!$C:$C,DataViz!$B43,'Supply Planning Data'!$D:$D,DataViz!M$32),
IF(M$33="Dose 2",SUMIFS('Supply Planning Data'!$H:$H,'Supply Planning Data'!$C:$C,DataViz!$B43,'Supply Planning Data'!$D:$D,DataViz!M$32),
IF(M$33="Dose 2",SUMIFS('Supply Planning Data'!$K:$K,'Supply Planning Data'!$C:$C,DataViz!$B43,'Supply Planning Data'!$D:$D,DataViz!M$32),
0)))</f>
        <v>0</v>
      </c>
      <c r="N43" s="110">
        <f>IF(N$33="Dose 1",SUMIFS('Supply Planning Data'!$G:$G,'Supply Planning Data'!$C:$C,DataViz!$B43,'Supply Planning Data'!$D:$D,DataViz!N$32),
IF(N$33="Dose 2",SUMIFS('Supply Planning Data'!$H:$H,'Supply Planning Data'!$C:$C,DataViz!$B43,'Supply Planning Data'!$D:$D,DataViz!N$32),
IF(N$33="Dose 2",SUMIFS('Supply Planning Data'!$K:$K,'Supply Planning Data'!$C:$C,DataViz!$B43,'Supply Planning Data'!$D:$D,DataViz!N$32),
0)))</f>
        <v>0</v>
      </c>
      <c r="O43" s="110">
        <f>IF(O$33="Dose 1",SUMIFS('Supply Planning Data'!$G:$G,'Supply Planning Data'!$C:$C,DataViz!$B43,'Supply Planning Data'!$D:$D,DataViz!O$32),
IF(O$33="Dose 2",SUMIFS('Supply Planning Data'!$H:$H,'Supply Planning Data'!$C:$C,DataViz!$B43,'Supply Planning Data'!$D:$D,DataViz!O$32),
IF(O$33="Dose 2",SUMIFS('Supply Planning Data'!$K:$K,'Supply Planning Data'!$C:$C,DataViz!$B43,'Supply Planning Data'!$D:$D,DataViz!O$32),
0)))</f>
        <v>0</v>
      </c>
      <c r="P43" s="110">
        <f>IF(P$33="Dose 1",SUMIFS('Supply Planning Data'!$G:$G,'Supply Planning Data'!$C:$C,DataViz!$B43,'Supply Planning Data'!$D:$D,DataViz!P$32),
IF(P$33="Dose 2",SUMIFS('Supply Planning Data'!$H:$H,'Supply Planning Data'!$C:$C,DataViz!$B43,'Supply Planning Data'!$D:$D,DataViz!P$32),
IF(P$33="Dose 2",SUMIFS('Supply Planning Data'!$K:$K,'Supply Planning Data'!$C:$C,DataViz!$B43,'Supply Planning Data'!$D:$D,DataViz!P$32),
0)))</f>
        <v>0</v>
      </c>
      <c r="Q43" s="110">
        <f>IF(Q$33="Dose 1",SUMIFS('Supply Planning Data'!$G:$G,'Supply Planning Data'!$C:$C,DataViz!$B43,'Supply Planning Data'!$D:$D,DataViz!Q$32),
IF(Q$33="Dose 2",SUMIFS('Supply Planning Data'!$H:$H,'Supply Planning Data'!$C:$C,DataViz!$B43,'Supply Planning Data'!$D:$D,DataViz!Q$32),
IF(Q$33="Dose 2",SUMIFS('Supply Planning Data'!$K:$K,'Supply Planning Data'!$C:$C,DataViz!$B43,'Supply Planning Data'!$D:$D,DataViz!Q$32),
0)))</f>
        <v>0</v>
      </c>
      <c r="R43" s="110">
        <f>IF(R$33="Dose 1",SUMIFS('Supply Planning Data'!$G:$G,'Supply Planning Data'!$C:$C,DataViz!$B43,'Supply Planning Data'!$D:$D,DataViz!R$32),
IF(R$33="Dose 2",SUMIFS('Supply Planning Data'!$H:$H,'Supply Planning Data'!$C:$C,DataViz!$B43,'Supply Planning Data'!$D:$D,DataViz!R$32),
IF(R$33="Dose 2",SUMIFS('Supply Planning Data'!$K:$K,'Supply Planning Data'!$C:$C,DataViz!$B43,'Supply Planning Data'!$D:$D,DataViz!R$32),
0)))</f>
        <v>0</v>
      </c>
      <c r="S43" s="110">
        <f>IF(S$33="Dose 1",SUMIFS('Supply Planning Data'!$G:$G,'Supply Planning Data'!$C:$C,DataViz!$B43,'Supply Planning Data'!$D:$D,DataViz!S$32),
IF(S$33="Dose 2",SUMIFS('Supply Planning Data'!$H:$H,'Supply Planning Data'!$C:$C,DataViz!$B43,'Supply Planning Data'!$D:$D,DataViz!S$32),
IF(S$33="Dose 2",SUMIFS('Supply Planning Data'!$K:$K,'Supply Planning Data'!$C:$C,DataViz!$B43,'Supply Planning Data'!$D:$D,DataViz!S$32),
0)))</f>
        <v>0</v>
      </c>
      <c r="T43" s="110">
        <f>IF(T$33="Dose 1",SUMIFS('Supply Planning Data'!$G:$G,'Supply Planning Data'!$C:$C,DataViz!$B43,'Supply Planning Data'!$D:$D,DataViz!T$32),
IF(T$33="Dose 2",SUMIFS('Supply Planning Data'!$H:$H,'Supply Planning Data'!$C:$C,DataViz!$B43,'Supply Planning Data'!$D:$D,DataViz!T$32),
IF(T$33="Dose 2",SUMIFS('Supply Planning Data'!$K:$K,'Supply Planning Data'!$C:$C,DataViz!$B43,'Supply Planning Data'!$D:$D,DataViz!T$32),
0)))</f>
        <v>0</v>
      </c>
      <c r="U43" s="110">
        <f>IF(U$33="Dose 1",SUMIFS('Supply Planning Data'!$G:$G,'Supply Planning Data'!$C:$C,DataViz!$B43,'Supply Planning Data'!$D:$D,DataViz!U$32),
IF(U$33="Dose 2",SUMIFS('Supply Planning Data'!$H:$H,'Supply Planning Data'!$C:$C,DataViz!$B43,'Supply Planning Data'!$D:$D,DataViz!U$32),
IF(U$33="Dose 2",SUMIFS('Supply Planning Data'!$K:$K,'Supply Planning Data'!$C:$C,DataViz!$B43,'Supply Planning Data'!$D:$D,DataViz!U$32),
0)))</f>
        <v>0</v>
      </c>
      <c r="V43" s="110">
        <f>IF(V$33="Dose 1",SUMIFS('Supply Planning Data'!$G:$G,'Supply Planning Data'!$C:$C,DataViz!$B43,'Supply Planning Data'!$D:$D,DataViz!V$32),
IF(V$33="Dose 2",SUMIFS('Supply Planning Data'!$H:$H,'Supply Planning Data'!$C:$C,DataViz!$B43,'Supply Planning Data'!$D:$D,DataViz!V$32),
IF(V$33="Dose 2",SUMIFS('Supply Planning Data'!$K:$K,'Supply Planning Data'!$C:$C,DataViz!$B43,'Supply Planning Data'!$D:$D,DataViz!V$32),
0)))</f>
        <v>0</v>
      </c>
      <c r="W43" s="110">
        <f>IF(W$33="Dose 1",SUMIFS('Supply Planning Data'!$G:$G,'Supply Planning Data'!$C:$C,DataViz!$B43,'Supply Planning Data'!$D:$D,DataViz!W$32),
IF(W$33="Dose 2",SUMIFS('Supply Planning Data'!$H:$H,'Supply Planning Data'!$C:$C,DataViz!$B43,'Supply Planning Data'!$D:$D,DataViz!W$32),
IF(W$33="Dose 2",SUMIFS('Supply Planning Data'!$K:$K,'Supply Planning Data'!$C:$C,DataViz!$B43,'Supply Planning Data'!$D:$D,DataViz!W$32),
0)))</f>
        <v>0</v>
      </c>
      <c r="X43" s="110">
        <f>IF(X$33="Dose 1",SUMIFS('Supply Planning Data'!$G:$G,'Supply Planning Data'!$C:$C,DataViz!$B43,'Supply Planning Data'!$D:$D,DataViz!X$32),
IF(X$33="Dose 2",SUMIFS('Supply Planning Data'!$H:$H,'Supply Planning Data'!$C:$C,DataViz!$B43,'Supply Planning Data'!$D:$D,DataViz!X$32),
IF(X$33="Dose 2",SUMIFS('Supply Planning Data'!$K:$K,'Supply Planning Data'!$C:$C,DataViz!$B43,'Supply Planning Data'!$D:$D,DataViz!X$32),
0)))</f>
        <v>0</v>
      </c>
      <c r="Y43" s="110">
        <f>IF(Y$33="Dose 1",SUMIFS('Supply Planning Data'!$G:$G,'Supply Planning Data'!$C:$C,DataViz!$B43,'Supply Planning Data'!$D:$D,DataViz!Y$32),
IF(Y$33="Dose 2",SUMIFS('Supply Planning Data'!$H:$H,'Supply Planning Data'!$C:$C,DataViz!$B43,'Supply Planning Data'!$D:$D,DataViz!Y$32),
IF(Y$33="Dose 2",SUMIFS('Supply Planning Data'!$K:$K,'Supply Planning Data'!$C:$C,DataViz!$B43,'Supply Planning Data'!$D:$D,DataViz!Y$32),
0)))</f>
        <v>0</v>
      </c>
      <c r="Z43" s="110">
        <f>IF(Z$33="Dose 1",SUMIFS('Supply Planning Data'!$G:$G,'Supply Planning Data'!$C:$C,DataViz!$B43,'Supply Planning Data'!$D:$D,DataViz!Z$32),
IF(Z$33="Dose 2",SUMIFS('Supply Planning Data'!$H:$H,'Supply Planning Data'!$C:$C,DataViz!$B43,'Supply Planning Data'!$D:$D,DataViz!Z$32),
IF(Z$33="Dose 2",SUMIFS('Supply Planning Data'!$K:$K,'Supply Planning Data'!$C:$C,DataViz!$B43,'Supply Planning Data'!$D:$D,DataViz!Z$32),
0)))</f>
        <v>0</v>
      </c>
      <c r="AA43" s="110">
        <f>IF(AA$33="Dose 1",SUMIFS('Supply Planning Data'!$G:$G,'Supply Planning Data'!$C:$C,DataViz!$B43,'Supply Planning Data'!$D:$D,DataViz!AA$32),
IF(AA$33="Dose 2",SUMIFS('Supply Planning Data'!$H:$H,'Supply Planning Data'!$C:$C,DataViz!$B43,'Supply Planning Data'!$D:$D,DataViz!AA$32),
IF(AA$33="Dose 2",SUMIFS('Supply Planning Data'!$K:$K,'Supply Planning Data'!$C:$C,DataViz!$B43,'Supply Planning Data'!$D:$D,DataViz!AA$32),
0)))</f>
        <v>0</v>
      </c>
      <c r="AB43" s="110">
        <f>IF(AB$33="Dose 1",SUMIFS('Supply Planning Data'!$G:$G,'Supply Planning Data'!$C:$C,DataViz!$B43,'Supply Planning Data'!$D:$D,DataViz!AB$32),
IF(AB$33="Dose 2",SUMIFS('Supply Planning Data'!$H:$H,'Supply Planning Data'!$C:$C,DataViz!$B43,'Supply Planning Data'!$D:$D,DataViz!AB$32),
IF(AB$33="Dose 2",SUMIFS('Supply Planning Data'!$K:$K,'Supply Planning Data'!$C:$C,DataViz!$B43,'Supply Planning Data'!$D:$D,DataViz!AB$32),
0)))</f>
        <v>0</v>
      </c>
    </row>
    <row r="44" spans="1:28" x14ac:dyDescent="0.35">
      <c r="A44" s="108">
        <v>8</v>
      </c>
      <c r="B44" s="109">
        <f t="shared" si="11"/>
        <v>44013</v>
      </c>
      <c r="C44" s="110">
        <f>Start!C$10</f>
        <v>24000000</v>
      </c>
      <c r="D44" s="110">
        <f>SUMIFS('Supply Planning Data'!L:L,'Supply Planning Data'!C:C,"&lt;="&amp;DataViz!B44)</f>
        <v>0</v>
      </c>
      <c r="E44" s="110">
        <f>IF(E$33="Dose 1",SUMIFS('Supply Planning Data'!$G:$G,'Supply Planning Data'!$C:$C,DataViz!$B44,'Supply Planning Data'!$D:$D,DataViz!E$32),
IF(E$33="Dose 2",SUMIFS('Supply Planning Data'!$H:$H,'Supply Planning Data'!$C:$C,DataViz!$B44,'Supply Planning Data'!$D:$D,DataViz!E$32),
IF(E$33="Dose 2",SUMIFS('Supply Planning Data'!$K:$K,'Supply Planning Data'!$C:$C,DataViz!$B44,'Supply Planning Data'!$D:$D,DataViz!E$32),
0)))</f>
        <v>0</v>
      </c>
      <c r="F44" s="110">
        <f>IF(F$33="Dose 1",SUMIFS('Supply Planning Data'!$G:$G,'Supply Planning Data'!$C:$C,DataViz!$B44,'Supply Planning Data'!$D:$D,DataViz!F$32),
IF(F$33="Dose 2",SUMIFS('Supply Planning Data'!$H:$H,'Supply Planning Data'!$C:$C,DataViz!$B44,'Supply Planning Data'!$D:$D,DataViz!F$32),
IF(F$33="Dose 2",SUMIFS('Supply Planning Data'!$K:$K,'Supply Planning Data'!$C:$C,DataViz!$B44,'Supply Planning Data'!$D:$D,DataViz!F$32),
0)))</f>
        <v>0</v>
      </c>
      <c r="G44" s="110">
        <f>IF(G$33="Dose 1",SUMIFS('Supply Planning Data'!$G:$G,'Supply Planning Data'!$C:$C,DataViz!$B44,'Supply Planning Data'!$D:$D,DataViz!G$32),
IF(G$33="Dose 2",SUMIFS('Supply Planning Data'!$H:$H,'Supply Planning Data'!$C:$C,DataViz!$B44,'Supply Planning Data'!$D:$D,DataViz!G$32),
IF(G$33="Dose 2",SUMIFS('Supply Planning Data'!$K:$K,'Supply Planning Data'!$C:$C,DataViz!$B44,'Supply Planning Data'!$D:$D,DataViz!G$32),
0)))</f>
        <v>0</v>
      </c>
      <c r="H44" s="110">
        <f>IF(H$33="Dose 1",SUMIFS('Supply Planning Data'!$G:$G,'Supply Planning Data'!$C:$C,DataViz!$B44,'Supply Planning Data'!$D:$D,DataViz!H$32),
IF(H$33="Dose 2",SUMIFS('Supply Planning Data'!$H:$H,'Supply Planning Data'!$C:$C,DataViz!$B44,'Supply Planning Data'!$D:$D,DataViz!H$32),
IF(H$33="Dose 2",SUMIFS('Supply Planning Data'!$K:$K,'Supply Planning Data'!$C:$C,DataViz!$B44,'Supply Planning Data'!$D:$D,DataViz!H$32),
0)))</f>
        <v>0</v>
      </c>
      <c r="I44" s="110">
        <f>IF(I$33="Dose 1",SUMIFS('Supply Planning Data'!$G:$G,'Supply Planning Data'!$C:$C,DataViz!$B44,'Supply Planning Data'!$D:$D,DataViz!I$32),
IF(I$33="Dose 2",SUMIFS('Supply Planning Data'!$H:$H,'Supply Planning Data'!$C:$C,DataViz!$B44,'Supply Planning Data'!$D:$D,DataViz!I$32),
IF(I$33="Dose 2",SUMIFS('Supply Planning Data'!$K:$K,'Supply Planning Data'!$C:$C,DataViz!$B44,'Supply Planning Data'!$D:$D,DataViz!I$32),
0)))</f>
        <v>0</v>
      </c>
      <c r="J44" s="110">
        <f>IF(J$33="Dose 1",SUMIFS('Supply Planning Data'!$G:$G,'Supply Planning Data'!$C:$C,DataViz!$B44,'Supply Planning Data'!$D:$D,DataViz!J$32),
IF(J$33="Dose 2",SUMIFS('Supply Planning Data'!$H:$H,'Supply Planning Data'!$C:$C,DataViz!$B44,'Supply Planning Data'!$D:$D,DataViz!J$32),
IF(J$33="Dose 2",SUMIFS('Supply Planning Data'!$K:$K,'Supply Planning Data'!$C:$C,DataViz!$B44,'Supply Planning Data'!$D:$D,DataViz!J$32),
0)))</f>
        <v>0</v>
      </c>
      <c r="K44" s="110">
        <f>IF(K$33="Dose 1",SUMIFS('Supply Planning Data'!$G:$G,'Supply Planning Data'!$C:$C,DataViz!$B44,'Supply Planning Data'!$D:$D,DataViz!K$32),
IF(K$33="Dose 2",SUMIFS('Supply Planning Data'!$H:$H,'Supply Planning Data'!$C:$C,DataViz!$B44,'Supply Planning Data'!$D:$D,DataViz!K$32),
IF(K$33="Dose 2",SUMIFS('Supply Planning Data'!$K:$K,'Supply Planning Data'!$C:$C,DataViz!$B44,'Supply Planning Data'!$D:$D,DataViz!K$32),
0)))</f>
        <v>0</v>
      </c>
      <c r="L44" s="110">
        <f>IF(L$33="Dose 1",SUMIFS('Supply Planning Data'!$G:$G,'Supply Planning Data'!$C:$C,DataViz!$B44,'Supply Planning Data'!$D:$D,DataViz!L$32),
IF(L$33="Dose 2",SUMIFS('Supply Planning Data'!$H:$H,'Supply Planning Data'!$C:$C,DataViz!$B44,'Supply Planning Data'!$D:$D,DataViz!L$32),
IF(L$33="Dose 2",SUMIFS('Supply Planning Data'!$K:$K,'Supply Planning Data'!$C:$C,DataViz!$B44,'Supply Planning Data'!$D:$D,DataViz!L$32),
0)))</f>
        <v>0</v>
      </c>
      <c r="M44" s="110">
        <f>IF(M$33="Dose 1",SUMIFS('Supply Planning Data'!$G:$G,'Supply Planning Data'!$C:$C,DataViz!$B44,'Supply Planning Data'!$D:$D,DataViz!M$32),
IF(M$33="Dose 2",SUMIFS('Supply Planning Data'!$H:$H,'Supply Planning Data'!$C:$C,DataViz!$B44,'Supply Planning Data'!$D:$D,DataViz!M$32),
IF(M$33="Dose 2",SUMIFS('Supply Planning Data'!$K:$K,'Supply Planning Data'!$C:$C,DataViz!$B44,'Supply Planning Data'!$D:$D,DataViz!M$32),
0)))</f>
        <v>0</v>
      </c>
      <c r="N44" s="110">
        <f>IF(N$33="Dose 1",SUMIFS('Supply Planning Data'!$G:$G,'Supply Planning Data'!$C:$C,DataViz!$B44,'Supply Planning Data'!$D:$D,DataViz!N$32),
IF(N$33="Dose 2",SUMIFS('Supply Planning Data'!$H:$H,'Supply Planning Data'!$C:$C,DataViz!$B44,'Supply Planning Data'!$D:$D,DataViz!N$32),
IF(N$33="Dose 2",SUMIFS('Supply Planning Data'!$K:$K,'Supply Planning Data'!$C:$C,DataViz!$B44,'Supply Planning Data'!$D:$D,DataViz!N$32),
0)))</f>
        <v>0</v>
      </c>
      <c r="O44" s="110">
        <f>IF(O$33="Dose 1",SUMIFS('Supply Planning Data'!$G:$G,'Supply Planning Data'!$C:$C,DataViz!$B44,'Supply Planning Data'!$D:$D,DataViz!O$32),
IF(O$33="Dose 2",SUMIFS('Supply Planning Data'!$H:$H,'Supply Planning Data'!$C:$C,DataViz!$B44,'Supply Planning Data'!$D:$D,DataViz!O$32),
IF(O$33="Dose 2",SUMIFS('Supply Planning Data'!$K:$K,'Supply Planning Data'!$C:$C,DataViz!$B44,'Supply Planning Data'!$D:$D,DataViz!O$32),
0)))</f>
        <v>0</v>
      </c>
      <c r="P44" s="110">
        <f>IF(P$33="Dose 1",SUMIFS('Supply Planning Data'!$G:$G,'Supply Planning Data'!$C:$C,DataViz!$B44,'Supply Planning Data'!$D:$D,DataViz!P$32),
IF(P$33="Dose 2",SUMIFS('Supply Planning Data'!$H:$H,'Supply Planning Data'!$C:$C,DataViz!$B44,'Supply Planning Data'!$D:$D,DataViz!P$32),
IF(P$33="Dose 2",SUMIFS('Supply Planning Data'!$K:$K,'Supply Planning Data'!$C:$C,DataViz!$B44,'Supply Planning Data'!$D:$D,DataViz!P$32),
0)))</f>
        <v>0</v>
      </c>
      <c r="Q44" s="110">
        <f>IF(Q$33="Dose 1",SUMIFS('Supply Planning Data'!$G:$G,'Supply Planning Data'!$C:$C,DataViz!$B44,'Supply Planning Data'!$D:$D,DataViz!Q$32),
IF(Q$33="Dose 2",SUMIFS('Supply Planning Data'!$H:$H,'Supply Planning Data'!$C:$C,DataViz!$B44,'Supply Planning Data'!$D:$D,DataViz!Q$32),
IF(Q$33="Dose 2",SUMIFS('Supply Planning Data'!$K:$K,'Supply Planning Data'!$C:$C,DataViz!$B44,'Supply Planning Data'!$D:$D,DataViz!Q$32),
0)))</f>
        <v>0</v>
      </c>
      <c r="R44" s="110">
        <f>IF(R$33="Dose 1",SUMIFS('Supply Planning Data'!$G:$G,'Supply Planning Data'!$C:$C,DataViz!$B44,'Supply Planning Data'!$D:$D,DataViz!R$32),
IF(R$33="Dose 2",SUMIFS('Supply Planning Data'!$H:$H,'Supply Planning Data'!$C:$C,DataViz!$B44,'Supply Planning Data'!$D:$D,DataViz!R$32),
IF(R$33="Dose 2",SUMIFS('Supply Planning Data'!$K:$K,'Supply Planning Data'!$C:$C,DataViz!$B44,'Supply Planning Data'!$D:$D,DataViz!R$32),
0)))</f>
        <v>0</v>
      </c>
      <c r="S44" s="110">
        <f>IF(S$33="Dose 1",SUMIFS('Supply Planning Data'!$G:$G,'Supply Planning Data'!$C:$C,DataViz!$B44,'Supply Planning Data'!$D:$D,DataViz!S$32),
IF(S$33="Dose 2",SUMIFS('Supply Planning Data'!$H:$H,'Supply Planning Data'!$C:$C,DataViz!$B44,'Supply Planning Data'!$D:$D,DataViz!S$32),
IF(S$33="Dose 2",SUMIFS('Supply Planning Data'!$K:$K,'Supply Planning Data'!$C:$C,DataViz!$B44,'Supply Planning Data'!$D:$D,DataViz!S$32),
0)))</f>
        <v>0</v>
      </c>
      <c r="T44" s="110">
        <f>IF(T$33="Dose 1",SUMIFS('Supply Planning Data'!$G:$G,'Supply Planning Data'!$C:$C,DataViz!$B44,'Supply Planning Data'!$D:$D,DataViz!T$32),
IF(T$33="Dose 2",SUMIFS('Supply Planning Data'!$H:$H,'Supply Planning Data'!$C:$C,DataViz!$B44,'Supply Planning Data'!$D:$D,DataViz!T$32),
IF(T$33="Dose 2",SUMIFS('Supply Planning Data'!$K:$K,'Supply Planning Data'!$C:$C,DataViz!$B44,'Supply Planning Data'!$D:$D,DataViz!T$32),
0)))</f>
        <v>0</v>
      </c>
      <c r="U44" s="110">
        <f>IF(U$33="Dose 1",SUMIFS('Supply Planning Data'!$G:$G,'Supply Planning Data'!$C:$C,DataViz!$B44,'Supply Planning Data'!$D:$D,DataViz!U$32),
IF(U$33="Dose 2",SUMIFS('Supply Planning Data'!$H:$H,'Supply Planning Data'!$C:$C,DataViz!$B44,'Supply Planning Data'!$D:$D,DataViz!U$32),
IF(U$33="Dose 2",SUMIFS('Supply Planning Data'!$K:$K,'Supply Planning Data'!$C:$C,DataViz!$B44,'Supply Planning Data'!$D:$D,DataViz!U$32),
0)))</f>
        <v>0</v>
      </c>
      <c r="V44" s="110">
        <f>IF(V$33="Dose 1",SUMIFS('Supply Planning Data'!$G:$G,'Supply Planning Data'!$C:$C,DataViz!$B44,'Supply Planning Data'!$D:$D,DataViz!V$32),
IF(V$33="Dose 2",SUMIFS('Supply Planning Data'!$H:$H,'Supply Planning Data'!$C:$C,DataViz!$B44,'Supply Planning Data'!$D:$D,DataViz!V$32),
IF(V$33="Dose 2",SUMIFS('Supply Planning Data'!$K:$K,'Supply Planning Data'!$C:$C,DataViz!$B44,'Supply Planning Data'!$D:$D,DataViz!V$32),
0)))</f>
        <v>0</v>
      </c>
      <c r="W44" s="110">
        <f>IF(W$33="Dose 1",SUMIFS('Supply Planning Data'!$G:$G,'Supply Planning Data'!$C:$C,DataViz!$B44,'Supply Planning Data'!$D:$D,DataViz!W$32),
IF(W$33="Dose 2",SUMIFS('Supply Planning Data'!$H:$H,'Supply Planning Data'!$C:$C,DataViz!$B44,'Supply Planning Data'!$D:$D,DataViz!W$32),
IF(W$33="Dose 2",SUMIFS('Supply Planning Data'!$K:$K,'Supply Planning Data'!$C:$C,DataViz!$B44,'Supply Planning Data'!$D:$D,DataViz!W$32),
0)))</f>
        <v>0</v>
      </c>
      <c r="X44" s="110">
        <f>IF(X$33="Dose 1",SUMIFS('Supply Planning Data'!$G:$G,'Supply Planning Data'!$C:$C,DataViz!$B44,'Supply Planning Data'!$D:$D,DataViz!X$32),
IF(X$33="Dose 2",SUMIFS('Supply Planning Data'!$H:$H,'Supply Planning Data'!$C:$C,DataViz!$B44,'Supply Planning Data'!$D:$D,DataViz!X$32),
IF(X$33="Dose 2",SUMIFS('Supply Planning Data'!$K:$K,'Supply Planning Data'!$C:$C,DataViz!$B44,'Supply Planning Data'!$D:$D,DataViz!X$32),
0)))</f>
        <v>0</v>
      </c>
      <c r="Y44" s="110">
        <f>IF(Y$33="Dose 1",SUMIFS('Supply Planning Data'!$G:$G,'Supply Planning Data'!$C:$C,DataViz!$B44,'Supply Planning Data'!$D:$D,DataViz!Y$32),
IF(Y$33="Dose 2",SUMIFS('Supply Planning Data'!$H:$H,'Supply Planning Data'!$C:$C,DataViz!$B44,'Supply Planning Data'!$D:$D,DataViz!Y$32),
IF(Y$33="Dose 2",SUMIFS('Supply Planning Data'!$K:$K,'Supply Planning Data'!$C:$C,DataViz!$B44,'Supply Planning Data'!$D:$D,DataViz!Y$32),
0)))</f>
        <v>0</v>
      </c>
      <c r="Z44" s="110">
        <f>IF(Z$33="Dose 1",SUMIFS('Supply Planning Data'!$G:$G,'Supply Planning Data'!$C:$C,DataViz!$B44,'Supply Planning Data'!$D:$D,DataViz!Z$32),
IF(Z$33="Dose 2",SUMIFS('Supply Planning Data'!$H:$H,'Supply Planning Data'!$C:$C,DataViz!$B44,'Supply Planning Data'!$D:$D,DataViz!Z$32),
IF(Z$33="Dose 2",SUMIFS('Supply Planning Data'!$K:$K,'Supply Planning Data'!$C:$C,DataViz!$B44,'Supply Planning Data'!$D:$D,DataViz!Z$32),
0)))</f>
        <v>0</v>
      </c>
      <c r="AA44" s="110">
        <f>IF(AA$33="Dose 1",SUMIFS('Supply Planning Data'!$G:$G,'Supply Planning Data'!$C:$C,DataViz!$B44,'Supply Planning Data'!$D:$D,DataViz!AA$32),
IF(AA$33="Dose 2",SUMIFS('Supply Planning Data'!$H:$H,'Supply Planning Data'!$C:$C,DataViz!$B44,'Supply Planning Data'!$D:$D,DataViz!AA$32),
IF(AA$33="Dose 2",SUMIFS('Supply Planning Data'!$K:$K,'Supply Planning Data'!$C:$C,DataViz!$B44,'Supply Planning Data'!$D:$D,DataViz!AA$32),
0)))</f>
        <v>0</v>
      </c>
      <c r="AB44" s="110">
        <f>IF(AB$33="Dose 1",SUMIFS('Supply Planning Data'!$G:$G,'Supply Planning Data'!$C:$C,DataViz!$B44,'Supply Planning Data'!$D:$D,DataViz!AB$32),
IF(AB$33="Dose 2",SUMIFS('Supply Planning Data'!$H:$H,'Supply Planning Data'!$C:$C,DataViz!$B44,'Supply Planning Data'!$D:$D,DataViz!AB$32),
IF(AB$33="Dose 2",SUMIFS('Supply Planning Data'!$K:$K,'Supply Planning Data'!$C:$C,DataViz!$B44,'Supply Planning Data'!$D:$D,DataViz!AB$32),
0)))</f>
        <v>0</v>
      </c>
    </row>
    <row r="45" spans="1:28" x14ac:dyDescent="0.35">
      <c r="A45" s="108">
        <v>9</v>
      </c>
      <c r="B45" s="109">
        <f t="shared" si="11"/>
        <v>44044</v>
      </c>
      <c r="C45" s="110">
        <f>Start!C$10</f>
        <v>24000000</v>
      </c>
      <c r="D45" s="110">
        <f>SUMIFS('Supply Planning Data'!L:L,'Supply Planning Data'!C:C,"&lt;="&amp;DataViz!B45)</f>
        <v>0</v>
      </c>
      <c r="E45" s="110">
        <f>IF(E$33="Dose 1",SUMIFS('Supply Planning Data'!$G:$G,'Supply Planning Data'!$C:$C,DataViz!$B45,'Supply Planning Data'!$D:$D,DataViz!E$32),
IF(E$33="Dose 2",SUMIFS('Supply Planning Data'!$H:$H,'Supply Planning Data'!$C:$C,DataViz!$B45,'Supply Planning Data'!$D:$D,DataViz!E$32),
IF(E$33="Dose 2",SUMIFS('Supply Planning Data'!$K:$K,'Supply Planning Data'!$C:$C,DataViz!$B45,'Supply Planning Data'!$D:$D,DataViz!E$32),
0)))</f>
        <v>0</v>
      </c>
      <c r="F45" s="110">
        <f>IF(F$33="Dose 1",SUMIFS('Supply Planning Data'!$G:$G,'Supply Planning Data'!$C:$C,DataViz!$B45,'Supply Planning Data'!$D:$D,DataViz!F$32),
IF(F$33="Dose 2",SUMIFS('Supply Planning Data'!$H:$H,'Supply Planning Data'!$C:$C,DataViz!$B45,'Supply Planning Data'!$D:$D,DataViz!F$32),
IF(F$33="Dose 2",SUMIFS('Supply Planning Data'!$K:$K,'Supply Planning Data'!$C:$C,DataViz!$B45,'Supply Planning Data'!$D:$D,DataViz!F$32),
0)))</f>
        <v>0</v>
      </c>
      <c r="G45" s="110">
        <f>IF(G$33="Dose 1",SUMIFS('Supply Planning Data'!$G:$G,'Supply Planning Data'!$C:$C,DataViz!$B45,'Supply Planning Data'!$D:$D,DataViz!G$32),
IF(G$33="Dose 2",SUMIFS('Supply Planning Data'!$H:$H,'Supply Planning Data'!$C:$C,DataViz!$B45,'Supply Planning Data'!$D:$D,DataViz!G$32),
IF(G$33="Dose 2",SUMIFS('Supply Planning Data'!$K:$K,'Supply Planning Data'!$C:$C,DataViz!$B45,'Supply Planning Data'!$D:$D,DataViz!G$32),
0)))</f>
        <v>0</v>
      </c>
      <c r="H45" s="110">
        <f>IF(H$33="Dose 1",SUMIFS('Supply Planning Data'!$G:$G,'Supply Planning Data'!$C:$C,DataViz!$B45,'Supply Planning Data'!$D:$D,DataViz!H$32),
IF(H$33="Dose 2",SUMIFS('Supply Planning Data'!$H:$H,'Supply Planning Data'!$C:$C,DataViz!$B45,'Supply Planning Data'!$D:$D,DataViz!H$32),
IF(H$33="Dose 2",SUMIFS('Supply Planning Data'!$K:$K,'Supply Planning Data'!$C:$C,DataViz!$B45,'Supply Planning Data'!$D:$D,DataViz!H$32),
0)))</f>
        <v>0</v>
      </c>
      <c r="I45" s="110">
        <f>IF(I$33="Dose 1",SUMIFS('Supply Planning Data'!$G:$G,'Supply Planning Data'!$C:$C,DataViz!$B45,'Supply Planning Data'!$D:$D,DataViz!I$32),
IF(I$33="Dose 2",SUMIFS('Supply Planning Data'!$H:$H,'Supply Planning Data'!$C:$C,DataViz!$B45,'Supply Planning Data'!$D:$D,DataViz!I$32),
IF(I$33="Dose 2",SUMIFS('Supply Planning Data'!$K:$K,'Supply Planning Data'!$C:$C,DataViz!$B45,'Supply Planning Data'!$D:$D,DataViz!I$32),
0)))</f>
        <v>0</v>
      </c>
      <c r="J45" s="110">
        <f>IF(J$33="Dose 1",SUMIFS('Supply Planning Data'!$G:$G,'Supply Planning Data'!$C:$C,DataViz!$B45,'Supply Planning Data'!$D:$D,DataViz!J$32),
IF(J$33="Dose 2",SUMIFS('Supply Planning Data'!$H:$H,'Supply Planning Data'!$C:$C,DataViz!$B45,'Supply Planning Data'!$D:$D,DataViz!J$32),
IF(J$33="Dose 2",SUMIFS('Supply Planning Data'!$K:$K,'Supply Planning Data'!$C:$C,DataViz!$B45,'Supply Planning Data'!$D:$D,DataViz!J$32),
0)))</f>
        <v>0</v>
      </c>
      <c r="K45" s="110">
        <f>IF(K$33="Dose 1",SUMIFS('Supply Planning Data'!$G:$G,'Supply Planning Data'!$C:$C,DataViz!$B45,'Supply Planning Data'!$D:$D,DataViz!K$32),
IF(K$33="Dose 2",SUMIFS('Supply Planning Data'!$H:$H,'Supply Planning Data'!$C:$C,DataViz!$B45,'Supply Planning Data'!$D:$D,DataViz!K$32),
IF(K$33="Dose 2",SUMIFS('Supply Planning Data'!$K:$K,'Supply Planning Data'!$C:$C,DataViz!$B45,'Supply Planning Data'!$D:$D,DataViz!K$32),
0)))</f>
        <v>0</v>
      </c>
      <c r="L45" s="110">
        <f>IF(L$33="Dose 1",SUMIFS('Supply Planning Data'!$G:$G,'Supply Planning Data'!$C:$C,DataViz!$B45,'Supply Planning Data'!$D:$D,DataViz!L$32),
IF(L$33="Dose 2",SUMIFS('Supply Planning Data'!$H:$H,'Supply Planning Data'!$C:$C,DataViz!$B45,'Supply Planning Data'!$D:$D,DataViz!L$32),
IF(L$33="Dose 2",SUMIFS('Supply Planning Data'!$K:$K,'Supply Planning Data'!$C:$C,DataViz!$B45,'Supply Planning Data'!$D:$D,DataViz!L$32),
0)))</f>
        <v>0</v>
      </c>
      <c r="M45" s="110">
        <f>IF(M$33="Dose 1",SUMIFS('Supply Planning Data'!$G:$G,'Supply Planning Data'!$C:$C,DataViz!$B45,'Supply Planning Data'!$D:$D,DataViz!M$32),
IF(M$33="Dose 2",SUMIFS('Supply Planning Data'!$H:$H,'Supply Planning Data'!$C:$C,DataViz!$B45,'Supply Planning Data'!$D:$D,DataViz!M$32),
IF(M$33="Dose 2",SUMIFS('Supply Planning Data'!$K:$K,'Supply Planning Data'!$C:$C,DataViz!$B45,'Supply Planning Data'!$D:$D,DataViz!M$32),
0)))</f>
        <v>0</v>
      </c>
      <c r="N45" s="110">
        <f>IF(N$33="Dose 1",SUMIFS('Supply Planning Data'!$G:$G,'Supply Planning Data'!$C:$C,DataViz!$B45,'Supply Planning Data'!$D:$D,DataViz!N$32),
IF(N$33="Dose 2",SUMIFS('Supply Planning Data'!$H:$H,'Supply Planning Data'!$C:$C,DataViz!$B45,'Supply Planning Data'!$D:$D,DataViz!N$32),
IF(N$33="Dose 2",SUMIFS('Supply Planning Data'!$K:$K,'Supply Planning Data'!$C:$C,DataViz!$B45,'Supply Planning Data'!$D:$D,DataViz!N$32),
0)))</f>
        <v>0</v>
      </c>
      <c r="O45" s="110">
        <f>IF(O$33="Dose 1",SUMIFS('Supply Planning Data'!$G:$G,'Supply Planning Data'!$C:$C,DataViz!$B45,'Supply Planning Data'!$D:$D,DataViz!O$32),
IF(O$33="Dose 2",SUMIFS('Supply Planning Data'!$H:$H,'Supply Planning Data'!$C:$C,DataViz!$B45,'Supply Planning Data'!$D:$D,DataViz!O$32),
IF(O$33="Dose 2",SUMIFS('Supply Planning Data'!$K:$K,'Supply Planning Data'!$C:$C,DataViz!$B45,'Supply Planning Data'!$D:$D,DataViz!O$32),
0)))</f>
        <v>0</v>
      </c>
      <c r="P45" s="110">
        <f>IF(P$33="Dose 1",SUMIFS('Supply Planning Data'!$G:$G,'Supply Planning Data'!$C:$C,DataViz!$B45,'Supply Planning Data'!$D:$D,DataViz!P$32),
IF(P$33="Dose 2",SUMIFS('Supply Planning Data'!$H:$H,'Supply Planning Data'!$C:$C,DataViz!$B45,'Supply Planning Data'!$D:$D,DataViz!P$32),
IF(P$33="Dose 2",SUMIFS('Supply Planning Data'!$K:$K,'Supply Planning Data'!$C:$C,DataViz!$B45,'Supply Planning Data'!$D:$D,DataViz!P$32),
0)))</f>
        <v>0</v>
      </c>
      <c r="Q45" s="110">
        <f>IF(Q$33="Dose 1",SUMIFS('Supply Planning Data'!$G:$G,'Supply Planning Data'!$C:$C,DataViz!$B45,'Supply Planning Data'!$D:$D,DataViz!Q$32),
IF(Q$33="Dose 2",SUMIFS('Supply Planning Data'!$H:$H,'Supply Planning Data'!$C:$C,DataViz!$B45,'Supply Planning Data'!$D:$D,DataViz!Q$32),
IF(Q$33="Dose 2",SUMIFS('Supply Planning Data'!$K:$K,'Supply Planning Data'!$C:$C,DataViz!$B45,'Supply Planning Data'!$D:$D,DataViz!Q$32),
0)))</f>
        <v>0</v>
      </c>
      <c r="R45" s="110">
        <f>IF(R$33="Dose 1",SUMIFS('Supply Planning Data'!$G:$G,'Supply Planning Data'!$C:$C,DataViz!$B45,'Supply Planning Data'!$D:$D,DataViz!R$32),
IF(R$33="Dose 2",SUMIFS('Supply Planning Data'!$H:$H,'Supply Planning Data'!$C:$C,DataViz!$B45,'Supply Planning Data'!$D:$D,DataViz!R$32),
IF(R$33="Dose 2",SUMIFS('Supply Planning Data'!$K:$K,'Supply Planning Data'!$C:$C,DataViz!$B45,'Supply Planning Data'!$D:$D,DataViz!R$32),
0)))</f>
        <v>0</v>
      </c>
      <c r="S45" s="110">
        <f>IF(S$33="Dose 1",SUMIFS('Supply Planning Data'!$G:$G,'Supply Planning Data'!$C:$C,DataViz!$B45,'Supply Planning Data'!$D:$D,DataViz!S$32),
IF(S$33="Dose 2",SUMIFS('Supply Planning Data'!$H:$H,'Supply Planning Data'!$C:$C,DataViz!$B45,'Supply Planning Data'!$D:$D,DataViz!S$32),
IF(S$33="Dose 2",SUMIFS('Supply Planning Data'!$K:$K,'Supply Planning Data'!$C:$C,DataViz!$B45,'Supply Planning Data'!$D:$D,DataViz!S$32),
0)))</f>
        <v>0</v>
      </c>
      <c r="T45" s="110">
        <f>IF(T$33="Dose 1",SUMIFS('Supply Planning Data'!$G:$G,'Supply Planning Data'!$C:$C,DataViz!$B45,'Supply Planning Data'!$D:$D,DataViz!T$32),
IF(T$33="Dose 2",SUMIFS('Supply Planning Data'!$H:$H,'Supply Planning Data'!$C:$C,DataViz!$B45,'Supply Planning Data'!$D:$D,DataViz!T$32),
IF(T$33="Dose 2",SUMIFS('Supply Planning Data'!$K:$K,'Supply Planning Data'!$C:$C,DataViz!$B45,'Supply Planning Data'!$D:$D,DataViz!T$32),
0)))</f>
        <v>0</v>
      </c>
      <c r="U45" s="110">
        <f>IF(U$33="Dose 1",SUMIFS('Supply Planning Data'!$G:$G,'Supply Planning Data'!$C:$C,DataViz!$B45,'Supply Planning Data'!$D:$D,DataViz!U$32),
IF(U$33="Dose 2",SUMIFS('Supply Planning Data'!$H:$H,'Supply Planning Data'!$C:$C,DataViz!$B45,'Supply Planning Data'!$D:$D,DataViz!U$32),
IF(U$33="Dose 2",SUMIFS('Supply Planning Data'!$K:$K,'Supply Planning Data'!$C:$C,DataViz!$B45,'Supply Planning Data'!$D:$D,DataViz!U$32),
0)))</f>
        <v>0</v>
      </c>
      <c r="V45" s="110">
        <f>IF(V$33="Dose 1",SUMIFS('Supply Planning Data'!$G:$G,'Supply Planning Data'!$C:$C,DataViz!$B45,'Supply Planning Data'!$D:$D,DataViz!V$32),
IF(V$33="Dose 2",SUMIFS('Supply Planning Data'!$H:$H,'Supply Planning Data'!$C:$C,DataViz!$B45,'Supply Planning Data'!$D:$D,DataViz!V$32),
IF(V$33="Dose 2",SUMIFS('Supply Planning Data'!$K:$K,'Supply Planning Data'!$C:$C,DataViz!$B45,'Supply Planning Data'!$D:$D,DataViz!V$32),
0)))</f>
        <v>0</v>
      </c>
      <c r="W45" s="110">
        <f>IF(W$33="Dose 1",SUMIFS('Supply Planning Data'!$G:$G,'Supply Planning Data'!$C:$C,DataViz!$B45,'Supply Planning Data'!$D:$D,DataViz!W$32),
IF(W$33="Dose 2",SUMIFS('Supply Planning Data'!$H:$H,'Supply Planning Data'!$C:$C,DataViz!$B45,'Supply Planning Data'!$D:$D,DataViz!W$32),
IF(W$33="Dose 2",SUMIFS('Supply Planning Data'!$K:$K,'Supply Planning Data'!$C:$C,DataViz!$B45,'Supply Planning Data'!$D:$D,DataViz!W$32),
0)))</f>
        <v>0</v>
      </c>
      <c r="X45" s="110">
        <f>IF(X$33="Dose 1",SUMIFS('Supply Planning Data'!$G:$G,'Supply Planning Data'!$C:$C,DataViz!$B45,'Supply Planning Data'!$D:$D,DataViz!X$32),
IF(X$33="Dose 2",SUMIFS('Supply Planning Data'!$H:$H,'Supply Planning Data'!$C:$C,DataViz!$B45,'Supply Planning Data'!$D:$D,DataViz!X$32),
IF(X$33="Dose 2",SUMIFS('Supply Planning Data'!$K:$K,'Supply Planning Data'!$C:$C,DataViz!$B45,'Supply Planning Data'!$D:$D,DataViz!X$32),
0)))</f>
        <v>0</v>
      </c>
      <c r="Y45" s="110">
        <f>IF(Y$33="Dose 1",SUMIFS('Supply Planning Data'!$G:$G,'Supply Planning Data'!$C:$C,DataViz!$B45,'Supply Planning Data'!$D:$D,DataViz!Y$32),
IF(Y$33="Dose 2",SUMIFS('Supply Planning Data'!$H:$H,'Supply Planning Data'!$C:$C,DataViz!$B45,'Supply Planning Data'!$D:$D,DataViz!Y$32),
IF(Y$33="Dose 2",SUMIFS('Supply Planning Data'!$K:$K,'Supply Planning Data'!$C:$C,DataViz!$B45,'Supply Planning Data'!$D:$D,DataViz!Y$32),
0)))</f>
        <v>0</v>
      </c>
      <c r="Z45" s="110">
        <f>IF(Z$33="Dose 1",SUMIFS('Supply Planning Data'!$G:$G,'Supply Planning Data'!$C:$C,DataViz!$B45,'Supply Planning Data'!$D:$D,DataViz!Z$32),
IF(Z$33="Dose 2",SUMIFS('Supply Planning Data'!$H:$H,'Supply Planning Data'!$C:$C,DataViz!$B45,'Supply Planning Data'!$D:$D,DataViz!Z$32),
IF(Z$33="Dose 2",SUMIFS('Supply Planning Data'!$K:$K,'Supply Planning Data'!$C:$C,DataViz!$B45,'Supply Planning Data'!$D:$D,DataViz!Z$32),
0)))</f>
        <v>0</v>
      </c>
      <c r="AA45" s="110">
        <f>IF(AA$33="Dose 1",SUMIFS('Supply Planning Data'!$G:$G,'Supply Planning Data'!$C:$C,DataViz!$B45,'Supply Planning Data'!$D:$D,DataViz!AA$32),
IF(AA$33="Dose 2",SUMIFS('Supply Planning Data'!$H:$H,'Supply Planning Data'!$C:$C,DataViz!$B45,'Supply Planning Data'!$D:$D,DataViz!AA$32),
IF(AA$33="Dose 2",SUMIFS('Supply Planning Data'!$K:$K,'Supply Planning Data'!$C:$C,DataViz!$B45,'Supply Planning Data'!$D:$D,DataViz!AA$32),
0)))</f>
        <v>0</v>
      </c>
      <c r="AB45" s="110">
        <f>IF(AB$33="Dose 1",SUMIFS('Supply Planning Data'!$G:$G,'Supply Planning Data'!$C:$C,DataViz!$B45,'Supply Planning Data'!$D:$D,DataViz!AB$32),
IF(AB$33="Dose 2",SUMIFS('Supply Planning Data'!$H:$H,'Supply Planning Data'!$C:$C,DataViz!$B45,'Supply Planning Data'!$D:$D,DataViz!AB$32),
IF(AB$33="Dose 2",SUMIFS('Supply Planning Data'!$K:$K,'Supply Planning Data'!$C:$C,DataViz!$B45,'Supply Planning Data'!$D:$D,DataViz!AB$32),
0)))</f>
        <v>0</v>
      </c>
    </row>
    <row r="46" spans="1:28" x14ac:dyDescent="0.35">
      <c r="A46" s="108">
        <v>10</v>
      </c>
      <c r="B46" s="109">
        <f t="shared" si="11"/>
        <v>44075</v>
      </c>
      <c r="C46" s="110">
        <f>Start!C$10</f>
        <v>24000000</v>
      </c>
      <c r="D46" s="110">
        <f>SUMIFS('Supply Planning Data'!L:L,'Supply Planning Data'!C:C,"&lt;="&amp;DataViz!B46)</f>
        <v>0</v>
      </c>
      <c r="E46" s="110">
        <f>IF(E$33="Dose 1",SUMIFS('Supply Planning Data'!$G:$G,'Supply Planning Data'!$C:$C,DataViz!$B46,'Supply Planning Data'!$D:$D,DataViz!E$32),
IF(E$33="Dose 2",SUMIFS('Supply Planning Data'!$H:$H,'Supply Planning Data'!$C:$C,DataViz!$B46,'Supply Planning Data'!$D:$D,DataViz!E$32),
IF(E$33="Dose 2",SUMIFS('Supply Planning Data'!$K:$K,'Supply Planning Data'!$C:$C,DataViz!$B46,'Supply Planning Data'!$D:$D,DataViz!E$32),
0)))</f>
        <v>0</v>
      </c>
      <c r="F46" s="110">
        <f>IF(F$33="Dose 1",SUMIFS('Supply Planning Data'!$G:$G,'Supply Planning Data'!$C:$C,DataViz!$B46,'Supply Planning Data'!$D:$D,DataViz!F$32),
IF(F$33="Dose 2",SUMIFS('Supply Planning Data'!$H:$H,'Supply Planning Data'!$C:$C,DataViz!$B46,'Supply Planning Data'!$D:$D,DataViz!F$32),
IF(F$33="Dose 2",SUMIFS('Supply Planning Data'!$K:$K,'Supply Planning Data'!$C:$C,DataViz!$B46,'Supply Planning Data'!$D:$D,DataViz!F$32),
0)))</f>
        <v>0</v>
      </c>
      <c r="G46" s="110">
        <f>IF(G$33="Dose 1",SUMIFS('Supply Planning Data'!$G:$G,'Supply Planning Data'!$C:$C,DataViz!$B46,'Supply Planning Data'!$D:$D,DataViz!G$32),
IF(G$33="Dose 2",SUMIFS('Supply Planning Data'!$H:$H,'Supply Planning Data'!$C:$C,DataViz!$B46,'Supply Planning Data'!$D:$D,DataViz!G$32),
IF(G$33="Dose 2",SUMIFS('Supply Planning Data'!$K:$K,'Supply Planning Data'!$C:$C,DataViz!$B46,'Supply Planning Data'!$D:$D,DataViz!G$32),
0)))</f>
        <v>0</v>
      </c>
      <c r="H46" s="110">
        <f>IF(H$33="Dose 1",SUMIFS('Supply Planning Data'!$G:$G,'Supply Planning Data'!$C:$C,DataViz!$B46,'Supply Planning Data'!$D:$D,DataViz!H$32),
IF(H$33="Dose 2",SUMIFS('Supply Planning Data'!$H:$H,'Supply Planning Data'!$C:$C,DataViz!$B46,'Supply Planning Data'!$D:$D,DataViz!H$32),
IF(H$33="Dose 2",SUMIFS('Supply Planning Data'!$K:$K,'Supply Planning Data'!$C:$C,DataViz!$B46,'Supply Planning Data'!$D:$D,DataViz!H$32),
0)))</f>
        <v>0</v>
      </c>
      <c r="I46" s="110">
        <f>IF(I$33="Dose 1",SUMIFS('Supply Planning Data'!$G:$G,'Supply Planning Data'!$C:$C,DataViz!$B46,'Supply Planning Data'!$D:$D,DataViz!I$32),
IF(I$33="Dose 2",SUMIFS('Supply Planning Data'!$H:$H,'Supply Planning Data'!$C:$C,DataViz!$B46,'Supply Planning Data'!$D:$D,DataViz!I$32),
IF(I$33="Dose 2",SUMIFS('Supply Planning Data'!$K:$K,'Supply Planning Data'!$C:$C,DataViz!$B46,'Supply Planning Data'!$D:$D,DataViz!I$32),
0)))</f>
        <v>0</v>
      </c>
      <c r="J46" s="110">
        <f>IF(J$33="Dose 1",SUMIFS('Supply Planning Data'!$G:$G,'Supply Planning Data'!$C:$C,DataViz!$B46,'Supply Planning Data'!$D:$D,DataViz!J$32),
IF(J$33="Dose 2",SUMIFS('Supply Planning Data'!$H:$H,'Supply Planning Data'!$C:$C,DataViz!$B46,'Supply Planning Data'!$D:$D,DataViz!J$32),
IF(J$33="Dose 2",SUMIFS('Supply Planning Data'!$K:$K,'Supply Planning Data'!$C:$C,DataViz!$B46,'Supply Planning Data'!$D:$D,DataViz!J$32),
0)))</f>
        <v>0</v>
      </c>
      <c r="K46" s="110">
        <f>IF(K$33="Dose 1",SUMIFS('Supply Planning Data'!$G:$G,'Supply Planning Data'!$C:$C,DataViz!$B46,'Supply Planning Data'!$D:$D,DataViz!K$32),
IF(K$33="Dose 2",SUMIFS('Supply Planning Data'!$H:$H,'Supply Planning Data'!$C:$C,DataViz!$B46,'Supply Planning Data'!$D:$D,DataViz!K$32),
IF(K$33="Dose 2",SUMIFS('Supply Planning Data'!$K:$K,'Supply Planning Data'!$C:$C,DataViz!$B46,'Supply Planning Data'!$D:$D,DataViz!K$32),
0)))</f>
        <v>0</v>
      </c>
      <c r="L46" s="110">
        <f>IF(L$33="Dose 1",SUMIFS('Supply Planning Data'!$G:$G,'Supply Planning Data'!$C:$C,DataViz!$B46,'Supply Planning Data'!$D:$D,DataViz!L$32),
IF(L$33="Dose 2",SUMIFS('Supply Planning Data'!$H:$H,'Supply Planning Data'!$C:$C,DataViz!$B46,'Supply Planning Data'!$D:$D,DataViz!L$32),
IF(L$33="Dose 2",SUMIFS('Supply Planning Data'!$K:$K,'Supply Planning Data'!$C:$C,DataViz!$B46,'Supply Planning Data'!$D:$D,DataViz!L$32),
0)))</f>
        <v>0</v>
      </c>
      <c r="M46" s="110">
        <f>IF(M$33="Dose 1",SUMIFS('Supply Planning Data'!$G:$G,'Supply Planning Data'!$C:$C,DataViz!$B46,'Supply Planning Data'!$D:$D,DataViz!M$32),
IF(M$33="Dose 2",SUMIFS('Supply Planning Data'!$H:$H,'Supply Planning Data'!$C:$C,DataViz!$B46,'Supply Planning Data'!$D:$D,DataViz!M$32),
IF(M$33="Dose 2",SUMIFS('Supply Planning Data'!$K:$K,'Supply Planning Data'!$C:$C,DataViz!$B46,'Supply Planning Data'!$D:$D,DataViz!M$32),
0)))</f>
        <v>0</v>
      </c>
      <c r="N46" s="110">
        <f>IF(N$33="Dose 1",SUMIFS('Supply Planning Data'!$G:$G,'Supply Planning Data'!$C:$C,DataViz!$B46,'Supply Planning Data'!$D:$D,DataViz!N$32),
IF(N$33="Dose 2",SUMIFS('Supply Planning Data'!$H:$H,'Supply Planning Data'!$C:$C,DataViz!$B46,'Supply Planning Data'!$D:$D,DataViz!N$32),
IF(N$33="Dose 2",SUMIFS('Supply Planning Data'!$K:$K,'Supply Planning Data'!$C:$C,DataViz!$B46,'Supply Planning Data'!$D:$D,DataViz!N$32),
0)))</f>
        <v>0</v>
      </c>
      <c r="O46" s="110">
        <f>IF(O$33="Dose 1",SUMIFS('Supply Planning Data'!$G:$G,'Supply Planning Data'!$C:$C,DataViz!$B46,'Supply Planning Data'!$D:$D,DataViz!O$32),
IF(O$33="Dose 2",SUMIFS('Supply Planning Data'!$H:$H,'Supply Planning Data'!$C:$C,DataViz!$B46,'Supply Planning Data'!$D:$D,DataViz!O$32),
IF(O$33="Dose 2",SUMIFS('Supply Planning Data'!$K:$K,'Supply Planning Data'!$C:$C,DataViz!$B46,'Supply Planning Data'!$D:$D,DataViz!O$32),
0)))</f>
        <v>0</v>
      </c>
      <c r="P46" s="110">
        <f>IF(P$33="Dose 1",SUMIFS('Supply Planning Data'!$G:$G,'Supply Planning Data'!$C:$C,DataViz!$B46,'Supply Planning Data'!$D:$D,DataViz!P$32),
IF(P$33="Dose 2",SUMIFS('Supply Planning Data'!$H:$H,'Supply Planning Data'!$C:$C,DataViz!$B46,'Supply Planning Data'!$D:$D,DataViz!P$32),
IF(P$33="Dose 2",SUMIFS('Supply Planning Data'!$K:$K,'Supply Planning Data'!$C:$C,DataViz!$B46,'Supply Planning Data'!$D:$D,DataViz!P$32),
0)))</f>
        <v>0</v>
      </c>
      <c r="Q46" s="110">
        <f>IF(Q$33="Dose 1",SUMIFS('Supply Planning Data'!$G:$G,'Supply Planning Data'!$C:$C,DataViz!$B46,'Supply Planning Data'!$D:$D,DataViz!Q$32),
IF(Q$33="Dose 2",SUMIFS('Supply Planning Data'!$H:$H,'Supply Planning Data'!$C:$C,DataViz!$B46,'Supply Planning Data'!$D:$D,DataViz!Q$32),
IF(Q$33="Dose 2",SUMIFS('Supply Planning Data'!$K:$K,'Supply Planning Data'!$C:$C,DataViz!$B46,'Supply Planning Data'!$D:$D,DataViz!Q$32),
0)))</f>
        <v>0</v>
      </c>
      <c r="R46" s="110">
        <f>IF(R$33="Dose 1",SUMIFS('Supply Planning Data'!$G:$G,'Supply Planning Data'!$C:$C,DataViz!$B46,'Supply Planning Data'!$D:$D,DataViz!R$32),
IF(R$33="Dose 2",SUMIFS('Supply Planning Data'!$H:$H,'Supply Planning Data'!$C:$C,DataViz!$B46,'Supply Planning Data'!$D:$D,DataViz!R$32),
IF(R$33="Dose 2",SUMIFS('Supply Planning Data'!$K:$K,'Supply Planning Data'!$C:$C,DataViz!$B46,'Supply Planning Data'!$D:$D,DataViz!R$32),
0)))</f>
        <v>0</v>
      </c>
      <c r="S46" s="110">
        <f>IF(S$33="Dose 1",SUMIFS('Supply Planning Data'!$G:$G,'Supply Planning Data'!$C:$C,DataViz!$B46,'Supply Planning Data'!$D:$D,DataViz!S$32),
IF(S$33="Dose 2",SUMIFS('Supply Planning Data'!$H:$H,'Supply Planning Data'!$C:$C,DataViz!$B46,'Supply Planning Data'!$D:$D,DataViz!S$32),
IF(S$33="Dose 2",SUMIFS('Supply Planning Data'!$K:$K,'Supply Planning Data'!$C:$C,DataViz!$B46,'Supply Planning Data'!$D:$D,DataViz!S$32),
0)))</f>
        <v>0</v>
      </c>
      <c r="T46" s="110">
        <f>IF(T$33="Dose 1",SUMIFS('Supply Planning Data'!$G:$G,'Supply Planning Data'!$C:$C,DataViz!$B46,'Supply Planning Data'!$D:$D,DataViz!T$32),
IF(T$33="Dose 2",SUMIFS('Supply Planning Data'!$H:$H,'Supply Planning Data'!$C:$C,DataViz!$B46,'Supply Planning Data'!$D:$D,DataViz!T$32),
IF(T$33="Dose 2",SUMIFS('Supply Planning Data'!$K:$K,'Supply Planning Data'!$C:$C,DataViz!$B46,'Supply Planning Data'!$D:$D,DataViz!T$32),
0)))</f>
        <v>0</v>
      </c>
      <c r="U46" s="110">
        <f>IF(U$33="Dose 1",SUMIFS('Supply Planning Data'!$G:$G,'Supply Planning Data'!$C:$C,DataViz!$B46,'Supply Planning Data'!$D:$D,DataViz!U$32),
IF(U$33="Dose 2",SUMIFS('Supply Planning Data'!$H:$H,'Supply Planning Data'!$C:$C,DataViz!$B46,'Supply Planning Data'!$D:$D,DataViz!U$32),
IF(U$33="Dose 2",SUMIFS('Supply Planning Data'!$K:$K,'Supply Planning Data'!$C:$C,DataViz!$B46,'Supply Planning Data'!$D:$D,DataViz!U$32),
0)))</f>
        <v>0</v>
      </c>
      <c r="V46" s="110">
        <f>IF(V$33="Dose 1",SUMIFS('Supply Planning Data'!$G:$G,'Supply Planning Data'!$C:$C,DataViz!$B46,'Supply Planning Data'!$D:$D,DataViz!V$32),
IF(V$33="Dose 2",SUMIFS('Supply Planning Data'!$H:$H,'Supply Planning Data'!$C:$C,DataViz!$B46,'Supply Planning Data'!$D:$D,DataViz!V$32),
IF(V$33="Dose 2",SUMIFS('Supply Planning Data'!$K:$K,'Supply Planning Data'!$C:$C,DataViz!$B46,'Supply Planning Data'!$D:$D,DataViz!V$32),
0)))</f>
        <v>0</v>
      </c>
      <c r="W46" s="110">
        <f>IF(W$33="Dose 1",SUMIFS('Supply Planning Data'!$G:$G,'Supply Planning Data'!$C:$C,DataViz!$B46,'Supply Planning Data'!$D:$D,DataViz!W$32),
IF(W$33="Dose 2",SUMIFS('Supply Planning Data'!$H:$H,'Supply Planning Data'!$C:$C,DataViz!$B46,'Supply Planning Data'!$D:$D,DataViz!W$32),
IF(W$33="Dose 2",SUMIFS('Supply Planning Data'!$K:$K,'Supply Planning Data'!$C:$C,DataViz!$B46,'Supply Planning Data'!$D:$D,DataViz!W$32),
0)))</f>
        <v>0</v>
      </c>
      <c r="X46" s="110">
        <f>IF(X$33="Dose 1",SUMIFS('Supply Planning Data'!$G:$G,'Supply Planning Data'!$C:$C,DataViz!$B46,'Supply Planning Data'!$D:$D,DataViz!X$32),
IF(X$33="Dose 2",SUMIFS('Supply Planning Data'!$H:$H,'Supply Planning Data'!$C:$C,DataViz!$B46,'Supply Planning Data'!$D:$D,DataViz!X$32),
IF(X$33="Dose 2",SUMIFS('Supply Planning Data'!$K:$K,'Supply Planning Data'!$C:$C,DataViz!$B46,'Supply Planning Data'!$D:$D,DataViz!X$32),
0)))</f>
        <v>0</v>
      </c>
      <c r="Y46" s="110">
        <f>IF(Y$33="Dose 1",SUMIFS('Supply Planning Data'!$G:$G,'Supply Planning Data'!$C:$C,DataViz!$B46,'Supply Planning Data'!$D:$D,DataViz!Y$32),
IF(Y$33="Dose 2",SUMIFS('Supply Planning Data'!$H:$H,'Supply Planning Data'!$C:$C,DataViz!$B46,'Supply Planning Data'!$D:$D,DataViz!Y$32),
IF(Y$33="Dose 2",SUMIFS('Supply Planning Data'!$K:$K,'Supply Planning Data'!$C:$C,DataViz!$B46,'Supply Planning Data'!$D:$D,DataViz!Y$32),
0)))</f>
        <v>0</v>
      </c>
      <c r="Z46" s="110">
        <f>IF(Z$33="Dose 1",SUMIFS('Supply Planning Data'!$G:$G,'Supply Planning Data'!$C:$C,DataViz!$B46,'Supply Planning Data'!$D:$D,DataViz!Z$32),
IF(Z$33="Dose 2",SUMIFS('Supply Planning Data'!$H:$H,'Supply Planning Data'!$C:$C,DataViz!$B46,'Supply Planning Data'!$D:$D,DataViz!Z$32),
IF(Z$33="Dose 2",SUMIFS('Supply Planning Data'!$K:$K,'Supply Planning Data'!$C:$C,DataViz!$B46,'Supply Planning Data'!$D:$D,DataViz!Z$32),
0)))</f>
        <v>0</v>
      </c>
      <c r="AA46" s="110">
        <f>IF(AA$33="Dose 1",SUMIFS('Supply Planning Data'!$G:$G,'Supply Planning Data'!$C:$C,DataViz!$B46,'Supply Planning Data'!$D:$D,DataViz!AA$32),
IF(AA$33="Dose 2",SUMIFS('Supply Planning Data'!$H:$H,'Supply Planning Data'!$C:$C,DataViz!$B46,'Supply Planning Data'!$D:$D,DataViz!AA$32),
IF(AA$33="Dose 2",SUMIFS('Supply Planning Data'!$K:$K,'Supply Planning Data'!$C:$C,DataViz!$B46,'Supply Planning Data'!$D:$D,DataViz!AA$32),
0)))</f>
        <v>0</v>
      </c>
      <c r="AB46" s="110">
        <f>IF(AB$33="Dose 1",SUMIFS('Supply Planning Data'!$G:$G,'Supply Planning Data'!$C:$C,DataViz!$B46,'Supply Planning Data'!$D:$D,DataViz!AB$32),
IF(AB$33="Dose 2",SUMIFS('Supply Planning Data'!$H:$H,'Supply Planning Data'!$C:$C,DataViz!$B46,'Supply Planning Data'!$D:$D,DataViz!AB$32),
IF(AB$33="Dose 2",SUMIFS('Supply Planning Data'!$K:$K,'Supply Planning Data'!$C:$C,DataViz!$B46,'Supply Planning Data'!$D:$D,DataViz!AB$32),
0)))</f>
        <v>0</v>
      </c>
    </row>
    <row r="47" spans="1:28" x14ac:dyDescent="0.35">
      <c r="A47" s="108">
        <v>11</v>
      </c>
      <c r="B47" s="109">
        <f t="shared" si="11"/>
        <v>44105</v>
      </c>
      <c r="C47" s="110">
        <f>Start!C$10</f>
        <v>24000000</v>
      </c>
      <c r="D47" s="110">
        <f>SUMIFS('Supply Planning Data'!L:L,'Supply Planning Data'!C:C,"&lt;="&amp;DataViz!B47)</f>
        <v>0</v>
      </c>
      <c r="E47" s="110">
        <f>IF(E$33="Dose 1",SUMIFS('Supply Planning Data'!$G:$G,'Supply Planning Data'!$C:$C,DataViz!$B47,'Supply Planning Data'!$D:$D,DataViz!E$32),
IF(E$33="Dose 2",SUMIFS('Supply Planning Data'!$H:$H,'Supply Planning Data'!$C:$C,DataViz!$B47,'Supply Planning Data'!$D:$D,DataViz!E$32),
IF(E$33="Dose 2",SUMIFS('Supply Planning Data'!$K:$K,'Supply Planning Data'!$C:$C,DataViz!$B47,'Supply Planning Data'!$D:$D,DataViz!E$32),
0)))</f>
        <v>0</v>
      </c>
      <c r="F47" s="110">
        <f>IF(F$33="Dose 1",SUMIFS('Supply Planning Data'!$G:$G,'Supply Planning Data'!$C:$C,DataViz!$B47,'Supply Planning Data'!$D:$D,DataViz!F$32),
IF(F$33="Dose 2",SUMIFS('Supply Planning Data'!$H:$H,'Supply Planning Data'!$C:$C,DataViz!$B47,'Supply Planning Data'!$D:$D,DataViz!F$32),
IF(F$33="Dose 2",SUMIFS('Supply Planning Data'!$K:$K,'Supply Planning Data'!$C:$C,DataViz!$B47,'Supply Planning Data'!$D:$D,DataViz!F$32),
0)))</f>
        <v>0</v>
      </c>
      <c r="G47" s="110">
        <f>IF(G$33="Dose 1",SUMIFS('Supply Planning Data'!$G:$G,'Supply Planning Data'!$C:$C,DataViz!$B47,'Supply Planning Data'!$D:$D,DataViz!G$32),
IF(G$33="Dose 2",SUMIFS('Supply Planning Data'!$H:$H,'Supply Planning Data'!$C:$C,DataViz!$B47,'Supply Planning Data'!$D:$D,DataViz!G$32),
IF(G$33="Dose 2",SUMIFS('Supply Planning Data'!$K:$K,'Supply Planning Data'!$C:$C,DataViz!$B47,'Supply Planning Data'!$D:$D,DataViz!G$32),
0)))</f>
        <v>0</v>
      </c>
      <c r="H47" s="110">
        <f>IF(H$33="Dose 1",SUMIFS('Supply Planning Data'!$G:$G,'Supply Planning Data'!$C:$C,DataViz!$B47,'Supply Planning Data'!$D:$D,DataViz!H$32),
IF(H$33="Dose 2",SUMIFS('Supply Planning Data'!$H:$H,'Supply Planning Data'!$C:$C,DataViz!$B47,'Supply Planning Data'!$D:$D,DataViz!H$32),
IF(H$33="Dose 2",SUMIFS('Supply Planning Data'!$K:$K,'Supply Planning Data'!$C:$C,DataViz!$B47,'Supply Planning Data'!$D:$D,DataViz!H$32),
0)))</f>
        <v>0</v>
      </c>
      <c r="I47" s="110">
        <f>IF(I$33="Dose 1",SUMIFS('Supply Planning Data'!$G:$G,'Supply Planning Data'!$C:$C,DataViz!$B47,'Supply Planning Data'!$D:$D,DataViz!I$32),
IF(I$33="Dose 2",SUMIFS('Supply Planning Data'!$H:$H,'Supply Planning Data'!$C:$C,DataViz!$B47,'Supply Planning Data'!$D:$D,DataViz!I$32),
IF(I$33="Dose 2",SUMIFS('Supply Planning Data'!$K:$K,'Supply Planning Data'!$C:$C,DataViz!$B47,'Supply Planning Data'!$D:$D,DataViz!I$32),
0)))</f>
        <v>0</v>
      </c>
      <c r="J47" s="110">
        <f>IF(J$33="Dose 1",SUMIFS('Supply Planning Data'!$G:$G,'Supply Planning Data'!$C:$C,DataViz!$B47,'Supply Planning Data'!$D:$D,DataViz!J$32),
IF(J$33="Dose 2",SUMIFS('Supply Planning Data'!$H:$H,'Supply Planning Data'!$C:$C,DataViz!$B47,'Supply Planning Data'!$D:$D,DataViz!J$32),
IF(J$33="Dose 2",SUMIFS('Supply Planning Data'!$K:$K,'Supply Planning Data'!$C:$C,DataViz!$B47,'Supply Planning Data'!$D:$D,DataViz!J$32),
0)))</f>
        <v>0</v>
      </c>
      <c r="K47" s="110">
        <f>IF(K$33="Dose 1",SUMIFS('Supply Planning Data'!$G:$G,'Supply Planning Data'!$C:$C,DataViz!$B47,'Supply Planning Data'!$D:$D,DataViz!K$32),
IF(K$33="Dose 2",SUMIFS('Supply Planning Data'!$H:$H,'Supply Planning Data'!$C:$C,DataViz!$B47,'Supply Planning Data'!$D:$D,DataViz!K$32),
IF(K$33="Dose 2",SUMIFS('Supply Planning Data'!$K:$K,'Supply Planning Data'!$C:$C,DataViz!$B47,'Supply Planning Data'!$D:$D,DataViz!K$32),
0)))</f>
        <v>0</v>
      </c>
      <c r="L47" s="110">
        <f>IF(L$33="Dose 1",SUMIFS('Supply Planning Data'!$G:$G,'Supply Planning Data'!$C:$C,DataViz!$B47,'Supply Planning Data'!$D:$D,DataViz!L$32),
IF(L$33="Dose 2",SUMIFS('Supply Planning Data'!$H:$H,'Supply Planning Data'!$C:$C,DataViz!$B47,'Supply Planning Data'!$D:$D,DataViz!L$32),
IF(L$33="Dose 2",SUMIFS('Supply Planning Data'!$K:$K,'Supply Planning Data'!$C:$C,DataViz!$B47,'Supply Planning Data'!$D:$D,DataViz!L$32),
0)))</f>
        <v>0</v>
      </c>
      <c r="M47" s="110">
        <f>IF(M$33="Dose 1",SUMIFS('Supply Planning Data'!$G:$G,'Supply Planning Data'!$C:$C,DataViz!$B47,'Supply Planning Data'!$D:$D,DataViz!M$32),
IF(M$33="Dose 2",SUMIFS('Supply Planning Data'!$H:$H,'Supply Planning Data'!$C:$C,DataViz!$B47,'Supply Planning Data'!$D:$D,DataViz!M$32),
IF(M$33="Dose 2",SUMIFS('Supply Planning Data'!$K:$K,'Supply Planning Data'!$C:$C,DataViz!$B47,'Supply Planning Data'!$D:$D,DataViz!M$32),
0)))</f>
        <v>0</v>
      </c>
      <c r="N47" s="110">
        <f>IF(N$33="Dose 1",SUMIFS('Supply Planning Data'!$G:$G,'Supply Planning Data'!$C:$C,DataViz!$B47,'Supply Planning Data'!$D:$D,DataViz!N$32),
IF(N$33="Dose 2",SUMIFS('Supply Planning Data'!$H:$H,'Supply Planning Data'!$C:$C,DataViz!$B47,'Supply Planning Data'!$D:$D,DataViz!N$32),
IF(N$33="Dose 2",SUMIFS('Supply Planning Data'!$K:$K,'Supply Planning Data'!$C:$C,DataViz!$B47,'Supply Planning Data'!$D:$D,DataViz!N$32),
0)))</f>
        <v>0</v>
      </c>
      <c r="O47" s="110">
        <f>IF(O$33="Dose 1",SUMIFS('Supply Planning Data'!$G:$G,'Supply Planning Data'!$C:$C,DataViz!$B47,'Supply Planning Data'!$D:$D,DataViz!O$32),
IF(O$33="Dose 2",SUMIFS('Supply Planning Data'!$H:$H,'Supply Planning Data'!$C:$C,DataViz!$B47,'Supply Planning Data'!$D:$D,DataViz!O$32),
IF(O$33="Dose 2",SUMIFS('Supply Planning Data'!$K:$K,'Supply Planning Data'!$C:$C,DataViz!$B47,'Supply Planning Data'!$D:$D,DataViz!O$32),
0)))</f>
        <v>0</v>
      </c>
      <c r="P47" s="110">
        <f>IF(P$33="Dose 1",SUMIFS('Supply Planning Data'!$G:$G,'Supply Planning Data'!$C:$C,DataViz!$B47,'Supply Planning Data'!$D:$D,DataViz!P$32),
IF(P$33="Dose 2",SUMIFS('Supply Planning Data'!$H:$H,'Supply Planning Data'!$C:$C,DataViz!$B47,'Supply Planning Data'!$D:$D,DataViz!P$32),
IF(P$33="Dose 2",SUMIFS('Supply Planning Data'!$K:$K,'Supply Planning Data'!$C:$C,DataViz!$B47,'Supply Planning Data'!$D:$D,DataViz!P$32),
0)))</f>
        <v>0</v>
      </c>
      <c r="Q47" s="110">
        <f>IF(Q$33="Dose 1",SUMIFS('Supply Planning Data'!$G:$G,'Supply Planning Data'!$C:$C,DataViz!$B47,'Supply Planning Data'!$D:$D,DataViz!Q$32),
IF(Q$33="Dose 2",SUMIFS('Supply Planning Data'!$H:$H,'Supply Planning Data'!$C:$C,DataViz!$B47,'Supply Planning Data'!$D:$D,DataViz!Q$32),
IF(Q$33="Dose 2",SUMIFS('Supply Planning Data'!$K:$K,'Supply Planning Data'!$C:$C,DataViz!$B47,'Supply Planning Data'!$D:$D,DataViz!Q$32),
0)))</f>
        <v>0</v>
      </c>
      <c r="R47" s="110">
        <f>IF(R$33="Dose 1",SUMIFS('Supply Planning Data'!$G:$G,'Supply Planning Data'!$C:$C,DataViz!$B47,'Supply Planning Data'!$D:$D,DataViz!R$32),
IF(R$33="Dose 2",SUMIFS('Supply Planning Data'!$H:$H,'Supply Planning Data'!$C:$C,DataViz!$B47,'Supply Planning Data'!$D:$D,DataViz!R$32),
IF(R$33="Dose 2",SUMIFS('Supply Planning Data'!$K:$K,'Supply Planning Data'!$C:$C,DataViz!$B47,'Supply Planning Data'!$D:$D,DataViz!R$32),
0)))</f>
        <v>0</v>
      </c>
      <c r="S47" s="110">
        <f>IF(S$33="Dose 1",SUMIFS('Supply Planning Data'!$G:$G,'Supply Planning Data'!$C:$C,DataViz!$B47,'Supply Planning Data'!$D:$D,DataViz!S$32),
IF(S$33="Dose 2",SUMIFS('Supply Planning Data'!$H:$H,'Supply Planning Data'!$C:$C,DataViz!$B47,'Supply Planning Data'!$D:$D,DataViz!S$32),
IF(S$33="Dose 2",SUMIFS('Supply Planning Data'!$K:$K,'Supply Planning Data'!$C:$C,DataViz!$B47,'Supply Planning Data'!$D:$D,DataViz!S$32),
0)))</f>
        <v>0</v>
      </c>
      <c r="T47" s="110">
        <f>IF(T$33="Dose 1",SUMIFS('Supply Planning Data'!$G:$G,'Supply Planning Data'!$C:$C,DataViz!$B47,'Supply Planning Data'!$D:$D,DataViz!T$32),
IF(T$33="Dose 2",SUMIFS('Supply Planning Data'!$H:$H,'Supply Planning Data'!$C:$C,DataViz!$B47,'Supply Planning Data'!$D:$D,DataViz!T$32),
IF(T$33="Dose 2",SUMIFS('Supply Planning Data'!$K:$K,'Supply Planning Data'!$C:$C,DataViz!$B47,'Supply Planning Data'!$D:$D,DataViz!T$32),
0)))</f>
        <v>0</v>
      </c>
      <c r="U47" s="110">
        <f>IF(U$33="Dose 1",SUMIFS('Supply Planning Data'!$G:$G,'Supply Planning Data'!$C:$C,DataViz!$B47,'Supply Planning Data'!$D:$D,DataViz!U$32),
IF(U$33="Dose 2",SUMIFS('Supply Planning Data'!$H:$H,'Supply Planning Data'!$C:$C,DataViz!$B47,'Supply Planning Data'!$D:$D,DataViz!U$32),
IF(U$33="Dose 2",SUMIFS('Supply Planning Data'!$K:$K,'Supply Planning Data'!$C:$C,DataViz!$B47,'Supply Planning Data'!$D:$D,DataViz!U$32),
0)))</f>
        <v>0</v>
      </c>
      <c r="V47" s="110">
        <f>IF(V$33="Dose 1",SUMIFS('Supply Planning Data'!$G:$G,'Supply Planning Data'!$C:$C,DataViz!$B47,'Supply Planning Data'!$D:$D,DataViz!V$32),
IF(V$33="Dose 2",SUMIFS('Supply Planning Data'!$H:$H,'Supply Planning Data'!$C:$C,DataViz!$B47,'Supply Planning Data'!$D:$D,DataViz!V$32),
IF(V$33="Dose 2",SUMIFS('Supply Planning Data'!$K:$K,'Supply Planning Data'!$C:$C,DataViz!$B47,'Supply Planning Data'!$D:$D,DataViz!V$32),
0)))</f>
        <v>0</v>
      </c>
      <c r="W47" s="110">
        <f>IF(W$33="Dose 1",SUMIFS('Supply Planning Data'!$G:$G,'Supply Planning Data'!$C:$C,DataViz!$B47,'Supply Planning Data'!$D:$D,DataViz!W$32),
IF(W$33="Dose 2",SUMIFS('Supply Planning Data'!$H:$H,'Supply Planning Data'!$C:$C,DataViz!$B47,'Supply Planning Data'!$D:$D,DataViz!W$32),
IF(W$33="Dose 2",SUMIFS('Supply Planning Data'!$K:$K,'Supply Planning Data'!$C:$C,DataViz!$B47,'Supply Planning Data'!$D:$D,DataViz!W$32),
0)))</f>
        <v>0</v>
      </c>
      <c r="X47" s="110">
        <f>IF(X$33="Dose 1",SUMIFS('Supply Planning Data'!$G:$G,'Supply Planning Data'!$C:$C,DataViz!$B47,'Supply Planning Data'!$D:$D,DataViz!X$32),
IF(X$33="Dose 2",SUMIFS('Supply Planning Data'!$H:$H,'Supply Planning Data'!$C:$C,DataViz!$B47,'Supply Planning Data'!$D:$D,DataViz!X$32),
IF(X$33="Dose 2",SUMIFS('Supply Planning Data'!$K:$K,'Supply Planning Data'!$C:$C,DataViz!$B47,'Supply Planning Data'!$D:$D,DataViz!X$32),
0)))</f>
        <v>0</v>
      </c>
      <c r="Y47" s="110">
        <f>IF(Y$33="Dose 1",SUMIFS('Supply Planning Data'!$G:$G,'Supply Planning Data'!$C:$C,DataViz!$B47,'Supply Planning Data'!$D:$D,DataViz!Y$32),
IF(Y$33="Dose 2",SUMIFS('Supply Planning Data'!$H:$H,'Supply Planning Data'!$C:$C,DataViz!$B47,'Supply Planning Data'!$D:$D,DataViz!Y$32),
IF(Y$33="Dose 2",SUMIFS('Supply Planning Data'!$K:$K,'Supply Planning Data'!$C:$C,DataViz!$B47,'Supply Planning Data'!$D:$D,DataViz!Y$32),
0)))</f>
        <v>0</v>
      </c>
      <c r="Z47" s="110">
        <f>IF(Z$33="Dose 1",SUMIFS('Supply Planning Data'!$G:$G,'Supply Planning Data'!$C:$C,DataViz!$B47,'Supply Planning Data'!$D:$D,DataViz!Z$32),
IF(Z$33="Dose 2",SUMIFS('Supply Planning Data'!$H:$H,'Supply Planning Data'!$C:$C,DataViz!$B47,'Supply Planning Data'!$D:$D,DataViz!Z$32),
IF(Z$33="Dose 2",SUMIFS('Supply Planning Data'!$K:$K,'Supply Planning Data'!$C:$C,DataViz!$B47,'Supply Planning Data'!$D:$D,DataViz!Z$32),
0)))</f>
        <v>0</v>
      </c>
      <c r="AA47" s="110">
        <f>IF(AA$33="Dose 1",SUMIFS('Supply Planning Data'!$G:$G,'Supply Planning Data'!$C:$C,DataViz!$B47,'Supply Planning Data'!$D:$D,DataViz!AA$32),
IF(AA$33="Dose 2",SUMIFS('Supply Planning Data'!$H:$H,'Supply Planning Data'!$C:$C,DataViz!$B47,'Supply Planning Data'!$D:$D,DataViz!AA$32),
IF(AA$33="Dose 2",SUMIFS('Supply Planning Data'!$K:$K,'Supply Planning Data'!$C:$C,DataViz!$B47,'Supply Planning Data'!$D:$D,DataViz!AA$32),
0)))</f>
        <v>0</v>
      </c>
      <c r="AB47" s="110">
        <f>IF(AB$33="Dose 1",SUMIFS('Supply Planning Data'!$G:$G,'Supply Planning Data'!$C:$C,DataViz!$B47,'Supply Planning Data'!$D:$D,DataViz!AB$32),
IF(AB$33="Dose 2",SUMIFS('Supply Planning Data'!$H:$H,'Supply Planning Data'!$C:$C,DataViz!$B47,'Supply Planning Data'!$D:$D,DataViz!AB$32),
IF(AB$33="Dose 2",SUMIFS('Supply Planning Data'!$K:$K,'Supply Planning Data'!$C:$C,DataViz!$B47,'Supply Planning Data'!$D:$D,DataViz!AB$32),
0)))</f>
        <v>0</v>
      </c>
    </row>
    <row r="48" spans="1:28" x14ac:dyDescent="0.35">
      <c r="A48" s="108">
        <v>12</v>
      </c>
      <c r="B48" s="109">
        <f t="shared" si="11"/>
        <v>44136</v>
      </c>
      <c r="C48" s="110">
        <f>Start!C$10</f>
        <v>24000000</v>
      </c>
      <c r="D48" s="110">
        <f>SUMIFS('Supply Planning Data'!L:L,'Supply Planning Data'!C:C,"&lt;="&amp;DataViz!B48)</f>
        <v>0</v>
      </c>
      <c r="E48" s="110">
        <f>IF(E$33="Dose 1",SUMIFS('Supply Planning Data'!$G:$G,'Supply Planning Data'!$C:$C,DataViz!$B48,'Supply Planning Data'!$D:$D,DataViz!E$32),
IF(E$33="Dose 2",SUMIFS('Supply Planning Data'!$H:$H,'Supply Planning Data'!$C:$C,DataViz!$B48,'Supply Planning Data'!$D:$D,DataViz!E$32),
IF(E$33="Dose 2",SUMIFS('Supply Planning Data'!$K:$K,'Supply Planning Data'!$C:$C,DataViz!$B48,'Supply Planning Data'!$D:$D,DataViz!E$32),
0)))</f>
        <v>0</v>
      </c>
      <c r="F48" s="110">
        <f>IF(F$33="Dose 1",SUMIFS('Supply Planning Data'!$G:$G,'Supply Planning Data'!$C:$C,DataViz!$B48,'Supply Planning Data'!$D:$D,DataViz!F$32),
IF(F$33="Dose 2",SUMIFS('Supply Planning Data'!$H:$H,'Supply Planning Data'!$C:$C,DataViz!$B48,'Supply Planning Data'!$D:$D,DataViz!F$32),
IF(F$33="Dose 2",SUMIFS('Supply Planning Data'!$K:$K,'Supply Planning Data'!$C:$C,DataViz!$B48,'Supply Planning Data'!$D:$D,DataViz!F$32),
0)))</f>
        <v>0</v>
      </c>
      <c r="G48" s="110">
        <f>IF(G$33="Dose 1",SUMIFS('Supply Planning Data'!$G:$G,'Supply Planning Data'!$C:$C,DataViz!$B48,'Supply Planning Data'!$D:$D,DataViz!G$32),
IF(G$33="Dose 2",SUMIFS('Supply Planning Data'!$H:$H,'Supply Planning Data'!$C:$C,DataViz!$B48,'Supply Planning Data'!$D:$D,DataViz!G$32),
IF(G$33="Dose 2",SUMIFS('Supply Planning Data'!$K:$K,'Supply Planning Data'!$C:$C,DataViz!$B48,'Supply Planning Data'!$D:$D,DataViz!G$32),
0)))</f>
        <v>0</v>
      </c>
      <c r="H48" s="110">
        <f>IF(H$33="Dose 1",SUMIFS('Supply Planning Data'!$G:$G,'Supply Planning Data'!$C:$C,DataViz!$B48,'Supply Planning Data'!$D:$D,DataViz!H$32),
IF(H$33="Dose 2",SUMIFS('Supply Planning Data'!$H:$H,'Supply Planning Data'!$C:$C,DataViz!$B48,'Supply Planning Data'!$D:$D,DataViz!H$32),
IF(H$33="Dose 2",SUMIFS('Supply Planning Data'!$K:$K,'Supply Planning Data'!$C:$C,DataViz!$B48,'Supply Planning Data'!$D:$D,DataViz!H$32),
0)))</f>
        <v>0</v>
      </c>
      <c r="I48" s="110">
        <f>IF(I$33="Dose 1",SUMIFS('Supply Planning Data'!$G:$G,'Supply Planning Data'!$C:$C,DataViz!$B48,'Supply Planning Data'!$D:$D,DataViz!I$32),
IF(I$33="Dose 2",SUMIFS('Supply Planning Data'!$H:$H,'Supply Planning Data'!$C:$C,DataViz!$B48,'Supply Planning Data'!$D:$D,DataViz!I$32),
IF(I$33="Dose 2",SUMIFS('Supply Planning Data'!$K:$K,'Supply Planning Data'!$C:$C,DataViz!$B48,'Supply Planning Data'!$D:$D,DataViz!I$32),
0)))</f>
        <v>0</v>
      </c>
      <c r="J48" s="110">
        <f>IF(J$33="Dose 1",SUMIFS('Supply Planning Data'!$G:$G,'Supply Planning Data'!$C:$C,DataViz!$B48,'Supply Planning Data'!$D:$D,DataViz!J$32),
IF(J$33="Dose 2",SUMIFS('Supply Planning Data'!$H:$H,'Supply Planning Data'!$C:$C,DataViz!$B48,'Supply Planning Data'!$D:$D,DataViz!J$32),
IF(J$33="Dose 2",SUMIFS('Supply Planning Data'!$K:$K,'Supply Planning Data'!$C:$C,DataViz!$B48,'Supply Planning Data'!$D:$D,DataViz!J$32),
0)))</f>
        <v>0</v>
      </c>
      <c r="K48" s="110">
        <f>IF(K$33="Dose 1",SUMIFS('Supply Planning Data'!$G:$G,'Supply Planning Data'!$C:$C,DataViz!$B48,'Supply Planning Data'!$D:$D,DataViz!K$32),
IF(K$33="Dose 2",SUMIFS('Supply Planning Data'!$H:$H,'Supply Planning Data'!$C:$C,DataViz!$B48,'Supply Planning Data'!$D:$D,DataViz!K$32),
IF(K$33="Dose 2",SUMIFS('Supply Planning Data'!$K:$K,'Supply Planning Data'!$C:$C,DataViz!$B48,'Supply Planning Data'!$D:$D,DataViz!K$32),
0)))</f>
        <v>0</v>
      </c>
      <c r="L48" s="110">
        <f>IF(L$33="Dose 1",SUMIFS('Supply Planning Data'!$G:$G,'Supply Planning Data'!$C:$C,DataViz!$B48,'Supply Planning Data'!$D:$D,DataViz!L$32),
IF(L$33="Dose 2",SUMIFS('Supply Planning Data'!$H:$H,'Supply Planning Data'!$C:$C,DataViz!$B48,'Supply Planning Data'!$D:$D,DataViz!L$32),
IF(L$33="Dose 2",SUMIFS('Supply Planning Data'!$K:$K,'Supply Planning Data'!$C:$C,DataViz!$B48,'Supply Planning Data'!$D:$D,DataViz!L$32),
0)))</f>
        <v>0</v>
      </c>
      <c r="M48" s="110">
        <f>IF(M$33="Dose 1",SUMIFS('Supply Planning Data'!$G:$G,'Supply Planning Data'!$C:$C,DataViz!$B48,'Supply Planning Data'!$D:$D,DataViz!M$32),
IF(M$33="Dose 2",SUMIFS('Supply Planning Data'!$H:$H,'Supply Planning Data'!$C:$C,DataViz!$B48,'Supply Planning Data'!$D:$D,DataViz!M$32),
IF(M$33="Dose 2",SUMIFS('Supply Planning Data'!$K:$K,'Supply Planning Data'!$C:$C,DataViz!$B48,'Supply Planning Data'!$D:$D,DataViz!M$32),
0)))</f>
        <v>0</v>
      </c>
      <c r="N48" s="110">
        <f>IF(N$33="Dose 1",SUMIFS('Supply Planning Data'!$G:$G,'Supply Planning Data'!$C:$C,DataViz!$B48,'Supply Planning Data'!$D:$D,DataViz!N$32),
IF(N$33="Dose 2",SUMIFS('Supply Planning Data'!$H:$H,'Supply Planning Data'!$C:$C,DataViz!$B48,'Supply Planning Data'!$D:$D,DataViz!N$32),
IF(N$33="Dose 2",SUMIFS('Supply Planning Data'!$K:$K,'Supply Planning Data'!$C:$C,DataViz!$B48,'Supply Planning Data'!$D:$D,DataViz!N$32),
0)))</f>
        <v>0</v>
      </c>
      <c r="O48" s="110">
        <f>IF(O$33="Dose 1",SUMIFS('Supply Planning Data'!$G:$G,'Supply Planning Data'!$C:$C,DataViz!$B48,'Supply Planning Data'!$D:$D,DataViz!O$32),
IF(O$33="Dose 2",SUMIFS('Supply Planning Data'!$H:$H,'Supply Planning Data'!$C:$C,DataViz!$B48,'Supply Planning Data'!$D:$D,DataViz!O$32),
IF(O$33="Dose 2",SUMIFS('Supply Planning Data'!$K:$K,'Supply Planning Data'!$C:$C,DataViz!$B48,'Supply Planning Data'!$D:$D,DataViz!O$32),
0)))</f>
        <v>0</v>
      </c>
      <c r="P48" s="110">
        <f>IF(P$33="Dose 1",SUMIFS('Supply Planning Data'!$G:$G,'Supply Planning Data'!$C:$C,DataViz!$B48,'Supply Planning Data'!$D:$D,DataViz!P$32),
IF(P$33="Dose 2",SUMIFS('Supply Planning Data'!$H:$H,'Supply Planning Data'!$C:$C,DataViz!$B48,'Supply Planning Data'!$D:$D,DataViz!P$32),
IF(P$33="Dose 2",SUMIFS('Supply Planning Data'!$K:$K,'Supply Planning Data'!$C:$C,DataViz!$B48,'Supply Planning Data'!$D:$D,DataViz!P$32),
0)))</f>
        <v>0</v>
      </c>
      <c r="Q48" s="110">
        <f>IF(Q$33="Dose 1",SUMIFS('Supply Planning Data'!$G:$G,'Supply Planning Data'!$C:$C,DataViz!$B48,'Supply Planning Data'!$D:$D,DataViz!Q$32),
IF(Q$33="Dose 2",SUMIFS('Supply Planning Data'!$H:$H,'Supply Planning Data'!$C:$C,DataViz!$B48,'Supply Planning Data'!$D:$D,DataViz!Q$32),
IF(Q$33="Dose 2",SUMIFS('Supply Planning Data'!$K:$K,'Supply Planning Data'!$C:$C,DataViz!$B48,'Supply Planning Data'!$D:$D,DataViz!Q$32),
0)))</f>
        <v>0</v>
      </c>
      <c r="R48" s="110">
        <f>IF(R$33="Dose 1",SUMIFS('Supply Planning Data'!$G:$G,'Supply Planning Data'!$C:$C,DataViz!$B48,'Supply Planning Data'!$D:$D,DataViz!R$32),
IF(R$33="Dose 2",SUMIFS('Supply Planning Data'!$H:$H,'Supply Planning Data'!$C:$C,DataViz!$B48,'Supply Planning Data'!$D:$D,DataViz!R$32),
IF(R$33="Dose 2",SUMIFS('Supply Planning Data'!$K:$K,'Supply Planning Data'!$C:$C,DataViz!$B48,'Supply Planning Data'!$D:$D,DataViz!R$32),
0)))</f>
        <v>0</v>
      </c>
      <c r="S48" s="110">
        <f>IF(S$33="Dose 1",SUMIFS('Supply Planning Data'!$G:$G,'Supply Planning Data'!$C:$C,DataViz!$B48,'Supply Planning Data'!$D:$D,DataViz!S$32),
IF(S$33="Dose 2",SUMIFS('Supply Planning Data'!$H:$H,'Supply Planning Data'!$C:$C,DataViz!$B48,'Supply Planning Data'!$D:$D,DataViz!S$32),
IF(S$33="Dose 2",SUMIFS('Supply Planning Data'!$K:$K,'Supply Planning Data'!$C:$C,DataViz!$B48,'Supply Planning Data'!$D:$D,DataViz!S$32),
0)))</f>
        <v>0</v>
      </c>
      <c r="T48" s="110">
        <f>IF(T$33="Dose 1",SUMIFS('Supply Planning Data'!$G:$G,'Supply Planning Data'!$C:$C,DataViz!$B48,'Supply Planning Data'!$D:$D,DataViz!T$32),
IF(T$33="Dose 2",SUMIFS('Supply Planning Data'!$H:$H,'Supply Planning Data'!$C:$C,DataViz!$B48,'Supply Planning Data'!$D:$D,DataViz!T$32),
IF(T$33="Dose 2",SUMIFS('Supply Planning Data'!$K:$K,'Supply Planning Data'!$C:$C,DataViz!$B48,'Supply Planning Data'!$D:$D,DataViz!T$32),
0)))</f>
        <v>0</v>
      </c>
      <c r="U48" s="110">
        <f>IF(U$33="Dose 1",SUMIFS('Supply Planning Data'!$G:$G,'Supply Planning Data'!$C:$C,DataViz!$B48,'Supply Planning Data'!$D:$D,DataViz!U$32),
IF(U$33="Dose 2",SUMIFS('Supply Planning Data'!$H:$H,'Supply Planning Data'!$C:$C,DataViz!$B48,'Supply Planning Data'!$D:$D,DataViz!U$32),
IF(U$33="Dose 2",SUMIFS('Supply Planning Data'!$K:$K,'Supply Planning Data'!$C:$C,DataViz!$B48,'Supply Planning Data'!$D:$D,DataViz!U$32),
0)))</f>
        <v>0</v>
      </c>
      <c r="V48" s="110">
        <f>IF(V$33="Dose 1",SUMIFS('Supply Planning Data'!$G:$G,'Supply Planning Data'!$C:$C,DataViz!$B48,'Supply Planning Data'!$D:$D,DataViz!V$32),
IF(V$33="Dose 2",SUMIFS('Supply Planning Data'!$H:$H,'Supply Planning Data'!$C:$C,DataViz!$B48,'Supply Planning Data'!$D:$D,DataViz!V$32),
IF(V$33="Dose 2",SUMIFS('Supply Planning Data'!$K:$K,'Supply Planning Data'!$C:$C,DataViz!$B48,'Supply Planning Data'!$D:$D,DataViz!V$32),
0)))</f>
        <v>0</v>
      </c>
      <c r="W48" s="110">
        <f>IF(W$33="Dose 1",SUMIFS('Supply Planning Data'!$G:$G,'Supply Planning Data'!$C:$C,DataViz!$B48,'Supply Planning Data'!$D:$D,DataViz!W$32),
IF(W$33="Dose 2",SUMIFS('Supply Planning Data'!$H:$H,'Supply Planning Data'!$C:$C,DataViz!$B48,'Supply Planning Data'!$D:$D,DataViz!W$32),
IF(W$33="Dose 2",SUMIFS('Supply Planning Data'!$K:$K,'Supply Planning Data'!$C:$C,DataViz!$B48,'Supply Planning Data'!$D:$D,DataViz!W$32),
0)))</f>
        <v>0</v>
      </c>
      <c r="X48" s="110">
        <f>IF(X$33="Dose 1",SUMIFS('Supply Planning Data'!$G:$G,'Supply Planning Data'!$C:$C,DataViz!$B48,'Supply Planning Data'!$D:$D,DataViz!X$32),
IF(X$33="Dose 2",SUMIFS('Supply Planning Data'!$H:$H,'Supply Planning Data'!$C:$C,DataViz!$B48,'Supply Planning Data'!$D:$D,DataViz!X$32),
IF(X$33="Dose 2",SUMIFS('Supply Planning Data'!$K:$K,'Supply Planning Data'!$C:$C,DataViz!$B48,'Supply Planning Data'!$D:$D,DataViz!X$32),
0)))</f>
        <v>0</v>
      </c>
      <c r="Y48" s="110">
        <f>IF(Y$33="Dose 1",SUMIFS('Supply Planning Data'!$G:$G,'Supply Planning Data'!$C:$C,DataViz!$B48,'Supply Planning Data'!$D:$D,DataViz!Y$32),
IF(Y$33="Dose 2",SUMIFS('Supply Planning Data'!$H:$H,'Supply Planning Data'!$C:$C,DataViz!$B48,'Supply Planning Data'!$D:$D,DataViz!Y$32),
IF(Y$33="Dose 2",SUMIFS('Supply Planning Data'!$K:$K,'Supply Planning Data'!$C:$C,DataViz!$B48,'Supply Planning Data'!$D:$D,DataViz!Y$32),
0)))</f>
        <v>0</v>
      </c>
      <c r="Z48" s="110">
        <f>IF(Z$33="Dose 1",SUMIFS('Supply Planning Data'!$G:$G,'Supply Planning Data'!$C:$C,DataViz!$B48,'Supply Planning Data'!$D:$D,DataViz!Z$32),
IF(Z$33="Dose 2",SUMIFS('Supply Planning Data'!$H:$H,'Supply Planning Data'!$C:$C,DataViz!$B48,'Supply Planning Data'!$D:$D,DataViz!Z$32),
IF(Z$33="Dose 2",SUMIFS('Supply Planning Data'!$K:$K,'Supply Planning Data'!$C:$C,DataViz!$B48,'Supply Planning Data'!$D:$D,DataViz!Z$32),
0)))</f>
        <v>0</v>
      </c>
      <c r="AA48" s="110">
        <f>IF(AA$33="Dose 1",SUMIFS('Supply Planning Data'!$G:$G,'Supply Planning Data'!$C:$C,DataViz!$B48,'Supply Planning Data'!$D:$D,DataViz!AA$32),
IF(AA$33="Dose 2",SUMIFS('Supply Planning Data'!$H:$H,'Supply Planning Data'!$C:$C,DataViz!$B48,'Supply Planning Data'!$D:$D,DataViz!AA$32),
IF(AA$33="Dose 2",SUMIFS('Supply Planning Data'!$K:$K,'Supply Planning Data'!$C:$C,DataViz!$B48,'Supply Planning Data'!$D:$D,DataViz!AA$32),
0)))</f>
        <v>0</v>
      </c>
      <c r="AB48" s="110">
        <f>IF(AB$33="Dose 1",SUMIFS('Supply Planning Data'!$G:$G,'Supply Planning Data'!$C:$C,DataViz!$B48,'Supply Planning Data'!$D:$D,DataViz!AB$32),
IF(AB$33="Dose 2",SUMIFS('Supply Planning Data'!$H:$H,'Supply Planning Data'!$C:$C,DataViz!$B48,'Supply Planning Data'!$D:$D,DataViz!AB$32),
IF(AB$33="Dose 2",SUMIFS('Supply Planning Data'!$K:$K,'Supply Planning Data'!$C:$C,DataViz!$B48,'Supply Planning Data'!$D:$D,DataViz!AB$32),
0)))</f>
        <v>0</v>
      </c>
    </row>
    <row r="49" spans="1:28" x14ac:dyDescent="0.35">
      <c r="A49" s="108">
        <v>13</v>
      </c>
      <c r="B49" s="109">
        <f t="shared" si="11"/>
        <v>44166</v>
      </c>
      <c r="C49" s="110">
        <f>Start!C$10</f>
        <v>24000000</v>
      </c>
      <c r="D49" s="110">
        <f>SUMIFS('Supply Planning Data'!L:L,'Supply Planning Data'!C:C,"&lt;="&amp;DataViz!B49)</f>
        <v>0</v>
      </c>
      <c r="E49" s="110">
        <f>IF(E$33="Dose 1",SUMIFS('Supply Planning Data'!$G:$G,'Supply Planning Data'!$C:$C,DataViz!$B49,'Supply Planning Data'!$D:$D,DataViz!E$32),
IF(E$33="Dose 2",SUMIFS('Supply Planning Data'!$H:$H,'Supply Planning Data'!$C:$C,DataViz!$B49,'Supply Planning Data'!$D:$D,DataViz!E$32),
IF(E$33="Dose 2",SUMIFS('Supply Planning Data'!$K:$K,'Supply Planning Data'!$C:$C,DataViz!$B49,'Supply Planning Data'!$D:$D,DataViz!E$32),
0)))</f>
        <v>0</v>
      </c>
      <c r="F49" s="110">
        <f>IF(F$33="Dose 1",SUMIFS('Supply Planning Data'!$G:$G,'Supply Planning Data'!$C:$C,DataViz!$B49,'Supply Planning Data'!$D:$D,DataViz!F$32),
IF(F$33="Dose 2",SUMIFS('Supply Planning Data'!$H:$H,'Supply Planning Data'!$C:$C,DataViz!$B49,'Supply Planning Data'!$D:$D,DataViz!F$32),
IF(F$33="Dose 2",SUMIFS('Supply Planning Data'!$K:$K,'Supply Planning Data'!$C:$C,DataViz!$B49,'Supply Planning Data'!$D:$D,DataViz!F$32),
0)))</f>
        <v>0</v>
      </c>
      <c r="G49" s="110">
        <f>IF(G$33="Dose 1",SUMIFS('Supply Planning Data'!$G:$G,'Supply Planning Data'!$C:$C,DataViz!$B49,'Supply Planning Data'!$D:$D,DataViz!G$32),
IF(G$33="Dose 2",SUMIFS('Supply Planning Data'!$H:$H,'Supply Planning Data'!$C:$C,DataViz!$B49,'Supply Planning Data'!$D:$D,DataViz!G$32),
IF(G$33="Dose 2",SUMIFS('Supply Planning Data'!$K:$K,'Supply Planning Data'!$C:$C,DataViz!$B49,'Supply Planning Data'!$D:$D,DataViz!G$32),
0)))</f>
        <v>0</v>
      </c>
      <c r="H49" s="110">
        <f>IF(H$33="Dose 1",SUMIFS('Supply Planning Data'!$G:$G,'Supply Planning Data'!$C:$C,DataViz!$B49,'Supply Planning Data'!$D:$D,DataViz!H$32),
IF(H$33="Dose 2",SUMIFS('Supply Planning Data'!$H:$H,'Supply Planning Data'!$C:$C,DataViz!$B49,'Supply Planning Data'!$D:$D,DataViz!H$32),
IF(H$33="Dose 2",SUMIFS('Supply Planning Data'!$K:$K,'Supply Planning Data'!$C:$C,DataViz!$B49,'Supply Planning Data'!$D:$D,DataViz!H$32),
0)))</f>
        <v>0</v>
      </c>
      <c r="I49" s="110">
        <f>IF(I$33="Dose 1",SUMIFS('Supply Planning Data'!$G:$G,'Supply Planning Data'!$C:$C,DataViz!$B49,'Supply Planning Data'!$D:$D,DataViz!I$32),
IF(I$33="Dose 2",SUMIFS('Supply Planning Data'!$H:$H,'Supply Planning Data'!$C:$C,DataViz!$B49,'Supply Planning Data'!$D:$D,DataViz!I$32),
IF(I$33="Dose 2",SUMIFS('Supply Planning Data'!$K:$K,'Supply Planning Data'!$C:$C,DataViz!$B49,'Supply Planning Data'!$D:$D,DataViz!I$32),
0)))</f>
        <v>0</v>
      </c>
      <c r="J49" s="110">
        <f>IF(J$33="Dose 1",SUMIFS('Supply Planning Data'!$G:$G,'Supply Planning Data'!$C:$C,DataViz!$B49,'Supply Planning Data'!$D:$D,DataViz!J$32),
IF(J$33="Dose 2",SUMIFS('Supply Planning Data'!$H:$H,'Supply Planning Data'!$C:$C,DataViz!$B49,'Supply Planning Data'!$D:$D,DataViz!J$32),
IF(J$33="Dose 2",SUMIFS('Supply Planning Data'!$K:$K,'Supply Planning Data'!$C:$C,DataViz!$B49,'Supply Planning Data'!$D:$D,DataViz!J$32),
0)))</f>
        <v>0</v>
      </c>
      <c r="K49" s="110">
        <f>IF(K$33="Dose 1",SUMIFS('Supply Planning Data'!$G:$G,'Supply Planning Data'!$C:$C,DataViz!$B49,'Supply Planning Data'!$D:$D,DataViz!K$32),
IF(K$33="Dose 2",SUMIFS('Supply Planning Data'!$H:$H,'Supply Planning Data'!$C:$C,DataViz!$B49,'Supply Planning Data'!$D:$D,DataViz!K$32),
IF(K$33="Dose 2",SUMIFS('Supply Planning Data'!$K:$K,'Supply Planning Data'!$C:$C,DataViz!$B49,'Supply Planning Data'!$D:$D,DataViz!K$32),
0)))</f>
        <v>0</v>
      </c>
      <c r="L49" s="110">
        <f>IF(L$33="Dose 1",SUMIFS('Supply Planning Data'!$G:$G,'Supply Planning Data'!$C:$C,DataViz!$B49,'Supply Planning Data'!$D:$D,DataViz!L$32),
IF(L$33="Dose 2",SUMIFS('Supply Planning Data'!$H:$H,'Supply Planning Data'!$C:$C,DataViz!$B49,'Supply Planning Data'!$D:$D,DataViz!L$32),
IF(L$33="Dose 2",SUMIFS('Supply Planning Data'!$K:$K,'Supply Planning Data'!$C:$C,DataViz!$B49,'Supply Planning Data'!$D:$D,DataViz!L$32),
0)))</f>
        <v>0</v>
      </c>
      <c r="M49" s="110">
        <f>IF(M$33="Dose 1",SUMIFS('Supply Planning Data'!$G:$G,'Supply Planning Data'!$C:$C,DataViz!$B49,'Supply Planning Data'!$D:$D,DataViz!M$32),
IF(M$33="Dose 2",SUMIFS('Supply Planning Data'!$H:$H,'Supply Planning Data'!$C:$C,DataViz!$B49,'Supply Planning Data'!$D:$D,DataViz!M$32),
IF(M$33="Dose 2",SUMIFS('Supply Planning Data'!$K:$K,'Supply Planning Data'!$C:$C,DataViz!$B49,'Supply Planning Data'!$D:$D,DataViz!M$32),
0)))</f>
        <v>0</v>
      </c>
      <c r="N49" s="110">
        <f>IF(N$33="Dose 1",SUMIFS('Supply Planning Data'!$G:$G,'Supply Planning Data'!$C:$C,DataViz!$B49,'Supply Planning Data'!$D:$D,DataViz!N$32),
IF(N$33="Dose 2",SUMIFS('Supply Planning Data'!$H:$H,'Supply Planning Data'!$C:$C,DataViz!$B49,'Supply Planning Data'!$D:$D,DataViz!N$32),
IF(N$33="Dose 2",SUMIFS('Supply Planning Data'!$K:$K,'Supply Planning Data'!$C:$C,DataViz!$B49,'Supply Planning Data'!$D:$D,DataViz!N$32),
0)))</f>
        <v>0</v>
      </c>
      <c r="O49" s="110">
        <f>IF(O$33="Dose 1",SUMIFS('Supply Planning Data'!$G:$G,'Supply Planning Data'!$C:$C,DataViz!$B49,'Supply Planning Data'!$D:$D,DataViz!O$32),
IF(O$33="Dose 2",SUMIFS('Supply Planning Data'!$H:$H,'Supply Planning Data'!$C:$C,DataViz!$B49,'Supply Planning Data'!$D:$D,DataViz!O$32),
IF(O$33="Dose 2",SUMIFS('Supply Planning Data'!$K:$K,'Supply Planning Data'!$C:$C,DataViz!$B49,'Supply Planning Data'!$D:$D,DataViz!O$32),
0)))</f>
        <v>0</v>
      </c>
      <c r="P49" s="110">
        <f>IF(P$33="Dose 1",SUMIFS('Supply Planning Data'!$G:$G,'Supply Planning Data'!$C:$C,DataViz!$B49,'Supply Planning Data'!$D:$D,DataViz!P$32),
IF(P$33="Dose 2",SUMIFS('Supply Planning Data'!$H:$H,'Supply Planning Data'!$C:$C,DataViz!$B49,'Supply Planning Data'!$D:$D,DataViz!P$32),
IF(P$33="Dose 2",SUMIFS('Supply Planning Data'!$K:$K,'Supply Planning Data'!$C:$C,DataViz!$B49,'Supply Planning Data'!$D:$D,DataViz!P$32),
0)))</f>
        <v>0</v>
      </c>
      <c r="Q49" s="110">
        <f>IF(Q$33="Dose 1",SUMIFS('Supply Planning Data'!$G:$G,'Supply Planning Data'!$C:$C,DataViz!$B49,'Supply Planning Data'!$D:$D,DataViz!Q$32),
IF(Q$33="Dose 2",SUMIFS('Supply Planning Data'!$H:$H,'Supply Planning Data'!$C:$C,DataViz!$B49,'Supply Planning Data'!$D:$D,DataViz!Q$32),
IF(Q$33="Dose 2",SUMIFS('Supply Planning Data'!$K:$K,'Supply Planning Data'!$C:$C,DataViz!$B49,'Supply Planning Data'!$D:$D,DataViz!Q$32),
0)))</f>
        <v>0</v>
      </c>
      <c r="R49" s="110">
        <f>IF(R$33="Dose 1",SUMIFS('Supply Planning Data'!$G:$G,'Supply Planning Data'!$C:$C,DataViz!$B49,'Supply Planning Data'!$D:$D,DataViz!R$32),
IF(R$33="Dose 2",SUMIFS('Supply Planning Data'!$H:$H,'Supply Planning Data'!$C:$C,DataViz!$B49,'Supply Planning Data'!$D:$D,DataViz!R$32),
IF(R$33="Dose 2",SUMIFS('Supply Planning Data'!$K:$K,'Supply Planning Data'!$C:$C,DataViz!$B49,'Supply Planning Data'!$D:$D,DataViz!R$32),
0)))</f>
        <v>0</v>
      </c>
      <c r="S49" s="110">
        <f>IF(S$33="Dose 1",SUMIFS('Supply Planning Data'!$G:$G,'Supply Planning Data'!$C:$C,DataViz!$B49,'Supply Planning Data'!$D:$D,DataViz!S$32),
IF(S$33="Dose 2",SUMIFS('Supply Planning Data'!$H:$H,'Supply Planning Data'!$C:$C,DataViz!$B49,'Supply Planning Data'!$D:$D,DataViz!S$32),
IF(S$33="Dose 2",SUMIFS('Supply Planning Data'!$K:$K,'Supply Planning Data'!$C:$C,DataViz!$B49,'Supply Planning Data'!$D:$D,DataViz!S$32),
0)))</f>
        <v>0</v>
      </c>
      <c r="T49" s="110">
        <f>IF(T$33="Dose 1",SUMIFS('Supply Planning Data'!$G:$G,'Supply Planning Data'!$C:$C,DataViz!$B49,'Supply Planning Data'!$D:$D,DataViz!T$32),
IF(T$33="Dose 2",SUMIFS('Supply Planning Data'!$H:$H,'Supply Planning Data'!$C:$C,DataViz!$B49,'Supply Planning Data'!$D:$D,DataViz!T$32),
IF(T$33="Dose 2",SUMIFS('Supply Planning Data'!$K:$K,'Supply Planning Data'!$C:$C,DataViz!$B49,'Supply Planning Data'!$D:$D,DataViz!T$32),
0)))</f>
        <v>0</v>
      </c>
      <c r="U49" s="110">
        <f>IF(U$33="Dose 1",SUMIFS('Supply Planning Data'!$G:$G,'Supply Planning Data'!$C:$C,DataViz!$B49,'Supply Planning Data'!$D:$D,DataViz!U$32),
IF(U$33="Dose 2",SUMIFS('Supply Planning Data'!$H:$H,'Supply Planning Data'!$C:$C,DataViz!$B49,'Supply Planning Data'!$D:$D,DataViz!U$32),
IF(U$33="Dose 2",SUMIFS('Supply Planning Data'!$K:$K,'Supply Planning Data'!$C:$C,DataViz!$B49,'Supply Planning Data'!$D:$D,DataViz!U$32),
0)))</f>
        <v>0</v>
      </c>
      <c r="V49" s="110">
        <f>IF(V$33="Dose 1",SUMIFS('Supply Planning Data'!$G:$G,'Supply Planning Data'!$C:$C,DataViz!$B49,'Supply Planning Data'!$D:$D,DataViz!V$32),
IF(V$33="Dose 2",SUMIFS('Supply Planning Data'!$H:$H,'Supply Planning Data'!$C:$C,DataViz!$B49,'Supply Planning Data'!$D:$D,DataViz!V$32),
IF(V$33="Dose 2",SUMIFS('Supply Planning Data'!$K:$K,'Supply Planning Data'!$C:$C,DataViz!$B49,'Supply Planning Data'!$D:$D,DataViz!V$32),
0)))</f>
        <v>0</v>
      </c>
      <c r="W49" s="110">
        <f>IF(W$33="Dose 1",SUMIFS('Supply Planning Data'!$G:$G,'Supply Planning Data'!$C:$C,DataViz!$B49,'Supply Planning Data'!$D:$D,DataViz!W$32),
IF(W$33="Dose 2",SUMIFS('Supply Planning Data'!$H:$H,'Supply Planning Data'!$C:$C,DataViz!$B49,'Supply Planning Data'!$D:$D,DataViz!W$32),
IF(W$33="Dose 2",SUMIFS('Supply Planning Data'!$K:$K,'Supply Planning Data'!$C:$C,DataViz!$B49,'Supply Planning Data'!$D:$D,DataViz!W$32),
0)))</f>
        <v>0</v>
      </c>
      <c r="X49" s="110">
        <f>IF(X$33="Dose 1",SUMIFS('Supply Planning Data'!$G:$G,'Supply Planning Data'!$C:$C,DataViz!$B49,'Supply Planning Data'!$D:$D,DataViz!X$32),
IF(X$33="Dose 2",SUMIFS('Supply Planning Data'!$H:$H,'Supply Planning Data'!$C:$C,DataViz!$B49,'Supply Planning Data'!$D:$D,DataViz!X$32),
IF(X$33="Dose 2",SUMIFS('Supply Planning Data'!$K:$K,'Supply Planning Data'!$C:$C,DataViz!$B49,'Supply Planning Data'!$D:$D,DataViz!X$32),
0)))</f>
        <v>0</v>
      </c>
      <c r="Y49" s="110">
        <f>IF(Y$33="Dose 1",SUMIFS('Supply Planning Data'!$G:$G,'Supply Planning Data'!$C:$C,DataViz!$B49,'Supply Planning Data'!$D:$D,DataViz!Y$32),
IF(Y$33="Dose 2",SUMIFS('Supply Planning Data'!$H:$H,'Supply Planning Data'!$C:$C,DataViz!$B49,'Supply Planning Data'!$D:$D,DataViz!Y$32),
IF(Y$33="Dose 2",SUMIFS('Supply Planning Data'!$K:$K,'Supply Planning Data'!$C:$C,DataViz!$B49,'Supply Planning Data'!$D:$D,DataViz!Y$32),
0)))</f>
        <v>0</v>
      </c>
      <c r="Z49" s="110">
        <f>IF(Z$33="Dose 1",SUMIFS('Supply Planning Data'!$G:$G,'Supply Planning Data'!$C:$C,DataViz!$B49,'Supply Planning Data'!$D:$D,DataViz!Z$32),
IF(Z$33="Dose 2",SUMIFS('Supply Planning Data'!$H:$H,'Supply Planning Data'!$C:$C,DataViz!$B49,'Supply Planning Data'!$D:$D,DataViz!Z$32),
IF(Z$33="Dose 2",SUMIFS('Supply Planning Data'!$K:$K,'Supply Planning Data'!$C:$C,DataViz!$B49,'Supply Planning Data'!$D:$D,DataViz!Z$32),
0)))</f>
        <v>0</v>
      </c>
      <c r="AA49" s="110">
        <f>IF(AA$33="Dose 1",SUMIFS('Supply Planning Data'!$G:$G,'Supply Planning Data'!$C:$C,DataViz!$B49,'Supply Planning Data'!$D:$D,DataViz!AA$32),
IF(AA$33="Dose 2",SUMIFS('Supply Planning Data'!$H:$H,'Supply Planning Data'!$C:$C,DataViz!$B49,'Supply Planning Data'!$D:$D,DataViz!AA$32),
IF(AA$33="Dose 2",SUMIFS('Supply Planning Data'!$K:$K,'Supply Planning Data'!$C:$C,DataViz!$B49,'Supply Planning Data'!$D:$D,DataViz!AA$32),
0)))</f>
        <v>0</v>
      </c>
      <c r="AB49" s="110">
        <f>IF(AB$33="Dose 1",SUMIFS('Supply Planning Data'!$G:$G,'Supply Planning Data'!$C:$C,DataViz!$B49,'Supply Planning Data'!$D:$D,DataViz!AB$32),
IF(AB$33="Dose 2",SUMIFS('Supply Planning Data'!$H:$H,'Supply Planning Data'!$C:$C,DataViz!$B49,'Supply Planning Data'!$D:$D,DataViz!AB$32),
IF(AB$33="Dose 2",SUMIFS('Supply Planning Data'!$K:$K,'Supply Planning Data'!$C:$C,DataViz!$B49,'Supply Planning Data'!$D:$D,DataViz!AB$32),
0)))</f>
        <v>0</v>
      </c>
    </row>
    <row r="50" spans="1:28" x14ac:dyDescent="0.35">
      <c r="A50" s="108">
        <v>14</v>
      </c>
      <c r="B50" s="109">
        <f t="shared" si="11"/>
        <v>44197</v>
      </c>
      <c r="C50" s="110">
        <f>Start!C$10</f>
        <v>24000000</v>
      </c>
      <c r="D50" s="110">
        <f>SUMIFS('Supply Planning Data'!L:L,'Supply Planning Data'!C:C,"&lt;="&amp;DataViz!B50)</f>
        <v>176880.52631578947</v>
      </c>
      <c r="E50" s="110">
        <f>IF(E$33="Dose 1",SUMIFS('Supply Planning Data'!$G:$G,'Supply Planning Data'!$C:$C,DataViz!$B50,'Supply Planning Data'!$D:$D,DataViz!E$32),
IF(E$33="Dose 2",SUMIFS('Supply Planning Data'!$H:$H,'Supply Planning Data'!$C:$C,DataViz!$B50,'Supply Planning Data'!$D:$D,DataViz!E$32),
IF(E$33="Dose 2",SUMIFS('Supply Planning Data'!$K:$K,'Supply Planning Data'!$C:$C,DataViz!$B50,'Supply Planning Data'!$D:$D,DataViz!E$32),
0)))</f>
        <v>10000</v>
      </c>
      <c r="F50" s="110">
        <f>IF(F$33="Dose 1",SUMIFS('Supply Planning Data'!$G:$G,'Supply Planning Data'!$C:$C,DataViz!$B50,'Supply Planning Data'!$D:$D,DataViz!F$32),
IF(F$33="Dose 2",SUMIFS('Supply Planning Data'!$H:$H,'Supply Planning Data'!$C:$C,DataViz!$B50,'Supply Planning Data'!$D:$D,DataViz!F$32),
IF(F$33="Dose 2",SUMIFS('Supply Planning Data'!$K:$K,'Supply Planning Data'!$C:$C,DataViz!$B50,'Supply Planning Data'!$D:$D,DataViz!F$32),
0)))</f>
        <v>8000</v>
      </c>
      <c r="G50" s="110">
        <f>IF(G$33="Dose 1",SUMIFS('Supply Planning Data'!$G:$G,'Supply Planning Data'!$C:$C,DataViz!$B50,'Supply Planning Data'!$D:$D,DataViz!G$32),
IF(G$33="Dose 2",SUMIFS('Supply Planning Data'!$H:$H,'Supply Planning Data'!$C:$C,DataViz!$B50,'Supply Planning Data'!$D:$D,DataViz!G$32),
IF(G$33="Dose 2",SUMIFS('Supply Planning Data'!$K:$K,'Supply Planning Data'!$C:$C,DataViz!$B50,'Supply Planning Data'!$D:$D,DataViz!G$32),
0)))</f>
        <v>0</v>
      </c>
      <c r="H50" s="110">
        <f>IF(H$33="Dose 1",SUMIFS('Supply Planning Data'!$G:$G,'Supply Planning Data'!$C:$C,DataViz!$B50,'Supply Planning Data'!$D:$D,DataViz!H$32),
IF(H$33="Dose 2",SUMIFS('Supply Planning Data'!$H:$H,'Supply Planning Data'!$C:$C,DataViz!$B50,'Supply Planning Data'!$D:$D,DataViz!H$32),
IF(H$33="Dose 2",SUMIFS('Supply Planning Data'!$K:$K,'Supply Planning Data'!$C:$C,DataViz!$B50,'Supply Planning Data'!$D:$D,DataViz!H$32),
0)))</f>
        <v>12000</v>
      </c>
      <c r="I50" s="110">
        <f>IF(I$33="Dose 1",SUMIFS('Supply Planning Data'!$G:$G,'Supply Planning Data'!$C:$C,DataViz!$B50,'Supply Planning Data'!$D:$D,DataViz!I$32),
IF(I$33="Dose 2",SUMIFS('Supply Planning Data'!$H:$H,'Supply Planning Data'!$C:$C,DataViz!$B50,'Supply Planning Data'!$D:$D,DataViz!I$32),
IF(I$33="Dose 2",SUMIFS('Supply Planning Data'!$K:$K,'Supply Planning Data'!$C:$C,DataViz!$B50,'Supply Planning Data'!$D:$D,DataViz!I$32),
0)))</f>
        <v>8000</v>
      </c>
      <c r="J50" s="110">
        <f>IF(J$33="Dose 1",SUMIFS('Supply Planning Data'!$G:$G,'Supply Planning Data'!$C:$C,DataViz!$B50,'Supply Planning Data'!$D:$D,DataViz!J$32),
IF(J$33="Dose 2",SUMIFS('Supply Planning Data'!$H:$H,'Supply Planning Data'!$C:$C,DataViz!$B50,'Supply Planning Data'!$D:$D,DataViz!J$32),
IF(J$33="Dose 2",SUMIFS('Supply Planning Data'!$K:$K,'Supply Planning Data'!$C:$C,DataViz!$B50,'Supply Planning Data'!$D:$D,DataViz!J$32),
0)))</f>
        <v>0</v>
      </c>
      <c r="K50" s="110">
        <f>IF(K$33="Dose 1",SUMIFS('Supply Planning Data'!$G:$G,'Supply Planning Data'!$C:$C,DataViz!$B50,'Supply Planning Data'!$D:$D,DataViz!K$32),
IF(K$33="Dose 2",SUMIFS('Supply Planning Data'!$H:$H,'Supply Planning Data'!$C:$C,DataViz!$B50,'Supply Planning Data'!$D:$D,DataViz!K$32),
IF(K$33="Dose 2",SUMIFS('Supply Planning Data'!$K:$K,'Supply Planning Data'!$C:$C,DataViz!$B50,'Supply Planning Data'!$D:$D,DataViz!K$32),
0)))</f>
        <v>14000</v>
      </c>
      <c r="L50" s="110">
        <f>IF(L$33="Dose 1",SUMIFS('Supply Planning Data'!$G:$G,'Supply Planning Data'!$C:$C,DataViz!$B50,'Supply Planning Data'!$D:$D,DataViz!L$32),
IF(L$33="Dose 2",SUMIFS('Supply Planning Data'!$H:$H,'Supply Planning Data'!$C:$C,DataViz!$B50,'Supply Planning Data'!$D:$D,DataViz!L$32),
IF(L$33="Dose 2",SUMIFS('Supply Planning Data'!$K:$K,'Supply Planning Data'!$C:$C,DataViz!$B50,'Supply Planning Data'!$D:$D,DataViz!L$32),
0)))</f>
        <v>8000</v>
      </c>
      <c r="M50" s="110">
        <f>IF(M$33="Dose 1",SUMIFS('Supply Planning Data'!$G:$G,'Supply Planning Data'!$C:$C,DataViz!$B50,'Supply Planning Data'!$D:$D,DataViz!M$32),
IF(M$33="Dose 2",SUMIFS('Supply Planning Data'!$H:$H,'Supply Planning Data'!$C:$C,DataViz!$B50,'Supply Planning Data'!$D:$D,DataViz!M$32),
IF(M$33="Dose 2",SUMIFS('Supply Planning Data'!$K:$K,'Supply Planning Data'!$C:$C,DataViz!$B50,'Supply Planning Data'!$D:$D,DataViz!M$32),
0)))</f>
        <v>0</v>
      </c>
      <c r="N50" s="110">
        <f>IF(N$33="Dose 1",SUMIFS('Supply Planning Data'!$G:$G,'Supply Planning Data'!$C:$C,DataViz!$B50,'Supply Planning Data'!$D:$D,DataViz!N$32),
IF(N$33="Dose 2",SUMIFS('Supply Planning Data'!$H:$H,'Supply Planning Data'!$C:$C,DataViz!$B50,'Supply Planning Data'!$D:$D,DataViz!N$32),
IF(N$33="Dose 2",SUMIFS('Supply Planning Data'!$K:$K,'Supply Planning Data'!$C:$C,DataViz!$B50,'Supply Planning Data'!$D:$D,DataViz!N$32),
0)))</f>
        <v>14000</v>
      </c>
      <c r="O50" s="110">
        <f>IF(O$33="Dose 1",SUMIFS('Supply Planning Data'!$G:$G,'Supply Planning Data'!$C:$C,DataViz!$B50,'Supply Planning Data'!$D:$D,DataViz!O$32),
IF(O$33="Dose 2",SUMIFS('Supply Planning Data'!$H:$H,'Supply Planning Data'!$C:$C,DataViz!$B50,'Supply Planning Data'!$D:$D,DataViz!O$32),
IF(O$33="Dose 2",SUMIFS('Supply Planning Data'!$K:$K,'Supply Planning Data'!$C:$C,DataViz!$B50,'Supply Planning Data'!$D:$D,DataViz!O$32),
0)))</f>
        <v>8000</v>
      </c>
      <c r="P50" s="110">
        <f>IF(P$33="Dose 1",SUMIFS('Supply Planning Data'!$G:$G,'Supply Planning Data'!$C:$C,DataViz!$B50,'Supply Planning Data'!$D:$D,DataViz!P$32),
IF(P$33="Dose 2",SUMIFS('Supply Planning Data'!$H:$H,'Supply Planning Data'!$C:$C,DataViz!$B50,'Supply Planning Data'!$D:$D,DataViz!P$32),
IF(P$33="Dose 2",SUMIFS('Supply Planning Data'!$K:$K,'Supply Planning Data'!$C:$C,DataViz!$B50,'Supply Planning Data'!$D:$D,DataViz!P$32),
0)))</f>
        <v>0</v>
      </c>
      <c r="Q50" s="110">
        <f>IF(Q$33="Dose 1",SUMIFS('Supply Planning Data'!$G:$G,'Supply Planning Data'!$C:$C,DataViz!$B50,'Supply Planning Data'!$D:$D,DataViz!Q$32),
IF(Q$33="Dose 2",SUMIFS('Supply Planning Data'!$H:$H,'Supply Planning Data'!$C:$C,DataViz!$B50,'Supply Planning Data'!$D:$D,DataViz!Q$32),
IF(Q$33="Dose 2",SUMIFS('Supply Planning Data'!$K:$K,'Supply Planning Data'!$C:$C,DataViz!$B50,'Supply Planning Data'!$D:$D,DataViz!Q$32),
0)))</f>
        <v>14000</v>
      </c>
      <c r="R50" s="110">
        <f>IF(R$33="Dose 1",SUMIFS('Supply Planning Data'!$G:$G,'Supply Planning Data'!$C:$C,DataViz!$B50,'Supply Planning Data'!$D:$D,DataViz!R$32),
IF(R$33="Dose 2",SUMIFS('Supply Planning Data'!$H:$H,'Supply Planning Data'!$C:$C,DataViz!$B50,'Supply Planning Data'!$D:$D,DataViz!R$32),
IF(R$33="Dose 2",SUMIFS('Supply Planning Data'!$K:$K,'Supply Planning Data'!$C:$C,DataViz!$B50,'Supply Planning Data'!$D:$D,DataViz!R$32),
0)))</f>
        <v>8000</v>
      </c>
      <c r="S50" s="110">
        <f>IF(S$33="Dose 1",SUMIFS('Supply Planning Data'!$G:$G,'Supply Planning Data'!$C:$C,DataViz!$B50,'Supply Planning Data'!$D:$D,DataViz!S$32),
IF(S$33="Dose 2",SUMIFS('Supply Planning Data'!$H:$H,'Supply Planning Data'!$C:$C,DataViz!$B50,'Supply Planning Data'!$D:$D,DataViz!S$32),
IF(S$33="Dose 2",SUMIFS('Supply Planning Data'!$K:$K,'Supply Planning Data'!$C:$C,DataViz!$B50,'Supply Planning Data'!$D:$D,DataViz!S$32),
0)))</f>
        <v>0</v>
      </c>
      <c r="T50" s="110">
        <f>IF(T$33="Dose 1",SUMIFS('Supply Planning Data'!$G:$G,'Supply Planning Data'!$C:$C,DataViz!$B50,'Supply Planning Data'!$D:$D,DataViz!T$32),
IF(T$33="Dose 2",SUMIFS('Supply Planning Data'!$H:$H,'Supply Planning Data'!$C:$C,DataViz!$B50,'Supply Planning Data'!$D:$D,DataViz!T$32),
IF(T$33="Dose 2",SUMIFS('Supply Planning Data'!$K:$K,'Supply Planning Data'!$C:$C,DataViz!$B50,'Supply Planning Data'!$D:$D,DataViz!T$32),
0)))</f>
        <v>14000</v>
      </c>
      <c r="U50" s="110">
        <f>IF(U$33="Dose 1",SUMIFS('Supply Planning Data'!$G:$G,'Supply Planning Data'!$C:$C,DataViz!$B50,'Supply Planning Data'!$D:$D,DataViz!U$32),
IF(U$33="Dose 2",SUMIFS('Supply Planning Data'!$H:$H,'Supply Planning Data'!$C:$C,DataViz!$B50,'Supply Planning Data'!$D:$D,DataViz!U$32),
IF(U$33="Dose 2",SUMIFS('Supply Planning Data'!$K:$K,'Supply Planning Data'!$C:$C,DataViz!$B50,'Supply Planning Data'!$D:$D,DataViz!U$32),
0)))</f>
        <v>8000</v>
      </c>
      <c r="V50" s="110">
        <f>IF(V$33="Dose 1",SUMIFS('Supply Planning Data'!$G:$G,'Supply Planning Data'!$C:$C,DataViz!$B50,'Supply Planning Data'!$D:$D,DataViz!V$32),
IF(V$33="Dose 2",SUMIFS('Supply Planning Data'!$H:$H,'Supply Planning Data'!$C:$C,DataViz!$B50,'Supply Planning Data'!$D:$D,DataViz!V$32),
IF(V$33="Dose 2",SUMIFS('Supply Planning Data'!$K:$K,'Supply Planning Data'!$C:$C,DataViz!$B50,'Supply Planning Data'!$D:$D,DataViz!V$32),
0)))</f>
        <v>0</v>
      </c>
      <c r="W50" s="110">
        <f>IF(W$33="Dose 1",SUMIFS('Supply Planning Data'!$G:$G,'Supply Planning Data'!$C:$C,DataViz!$B50,'Supply Planning Data'!$D:$D,DataViz!W$32),
IF(W$33="Dose 2",SUMIFS('Supply Planning Data'!$H:$H,'Supply Planning Data'!$C:$C,DataViz!$B50,'Supply Planning Data'!$D:$D,DataViz!W$32),
IF(W$33="Dose 2",SUMIFS('Supply Planning Data'!$K:$K,'Supply Planning Data'!$C:$C,DataViz!$B50,'Supply Planning Data'!$D:$D,DataViz!W$32),
0)))</f>
        <v>14000</v>
      </c>
      <c r="X50" s="110">
        <f>IF(X$33="Dose 1",SUMIFS('Supply Planning Data'!$G:$G,'Supply Planning Data'!$C:$C,DataViz!$B50,'Supply Planning Data'!$D:$D,DataViz!X$32),
IF(X$33="Dose 2",SUMIFS('Supply Planning Data'!$H:$H,'Supply Planning Data'!$C:$C,DataViz!$B50,'Supply Planning Data'!$D:$D,DataViz!X$32),
IF(X$33="Dose 2",SUMIFS('Supply Planning Data'!$K:$K,'Supply Planning Data'!$C:$C,DataViz!$B50,'Supply Planning Data'!$D:$D,DataViz!X$32),
0)))</f>
        <v>8000</v>
      </c>
      <c r="Y50" s="110">
        <f>IF(Y$33="Dose 1",SUMIFS('Supply Planning Data'!$G:$G,'Supply Planning Data'!$C:$C,DataViz!$B50,'Supply Planning Data'!$D:$D,DataViz!Y$32),
IF(Y$33="Dose 2",SUMIFS('Supply Planning Data'!$H:$H,'Supply Planning Data'!$C:$C,DataViz!$B50,'Supply Planning Data'!$D:$D,DataViz!Y$32),
IF(Y$33="Dose 2",SUMIFS('Supply Planning Data'!$K:$K,'Supply Planning Data'!$C:$C,DataViz!$B50,'Supply Planning Data'!$D:$D,DataViz!Y$32),
0)))</f>
        <v>0</v>
      </c>
      <c r="Z50" s="110">
        <f>IF(Z$33="Dose 1",SUMIFS('Supply Planning Data'!$G:$G,'Supply Planning Data'!$C:$C,DataViz!$B50,'Supply Planning Data'!$D:$D,DataViz!Z$32),
IF(Z$33="Dose 2",SUMIFS('Supply Planning Data'!$H:$H,'Supply Planning Data'!$C:$C,DataViz!$B50,'Supply Planning Data'!$D:$D,DataViz!Z$32),
IF(Z$33="Dose 2",SUMIFS('Supply Planning Data'!$K:$K,'Supply Planning Data'!$C:$C,DataViz!$B50,'Supply Planning Data'!$D:$D,DataViz!Z$32),
0)))</f>
        <v>14000</v>
      </c>
      <c r="AA50" s="110">
        <f>IF(AA$33="Dose 1",SUMIFS('Supply Planning Data'!$G:$G,'Supply Planning Data'!$C:$C,DataViz!$B50,'Supply Planning Data'!$D:$D,DataViz!AA$32),
IF(AA$33="Dose 2",SUMIFS('Supply Planning Data'!$H:$H,'Supply Planning Data'!$C:$C,DataViz!$B50,'Supply Planning Data'!$D:$D,DataViz!AA$32),
IF(AA$33="Dose 2",SUMIFS('Supply Planning Data'!$K:$K,'Supply Planning Data'!$C:$C,DataViz!$B50,'Supply Planning Data'!$D:$D,DataViz!AA$32),
0)))</f>
        <v>8000</v>
      </c>
      <c r="AB50" s="110">
        <f>IF(AB$33="Dose 1",SUMIFS('Supply Planning Data'!$G:$G,'Supply Planning Data'!$C:$C,DataViz!$B50,'Supply Planning Data'!$D:$D,DataViz!AB$32),
IF(AB$33="Dose 2",SUMIFS('Supply Planning Data'!$H:$H,'Supply Planning Data'!$C:$C,DataViz!$B50,'Supply Planning Data'!$D:$D,DataViz!AB$32),
IF(AB$33="Dose 2",SUMIFS('Supply Planning Data'!$K:$K,'Supply Planning Data'!$C:$C,DataViz!$B50,'Supply Planning Data'!$D:$D,DataViz!AB$32),
0)))</f>
        <v>0</v>
      </c>
    </row>
    <row r="51" spans="1:28" x14ac:dyDescent="0.35">
      <c r="A51" s="108">
        <v>15</v>
      </c>
      <c r="B51" s="109">
        <f t="shared" si="11"/>
        <v>44228</v>
      </c>
      <c r="C51" s="110">
        <f>Start!C$10</f>
        <v>24000000</v>
      </c>
      <c r="D51" s="110">
        <f>SUMIFS('Supply Planning Data'!L:L,'Supply Planning Data'!C:C,"&lt;="&amp;DataViz!B51)</f>
        <v>362957.70680489094</v>
      </c>
      <c r="E51" s="110">
        <f>IF(E$33="Dose 1",SUMIFS('Supply Planning Data'!$G:$G,'Supply Planning Data'!$C:$C,DataViz!$B51,'Supply Planning Data'!$D:$D,DataViz!E$32),
IF(E$33="Dose 2",SUMIFS('Supply Planning Data'!$H:$H,'Supply Planning Data'!$C:$C,DataViz!$B51,'Supply Planning Data'!$D:$D,DataViz!E$32),
IF(E$33="Dose 2",SUMIFS('Supply Planning Data'!$K:$K,'Supply Planning Data'!$C:$C,DataViz!$B51,'Supply Planning Data'!$D:$D,DataViz!E$32),
0)))</f>
        <v>11000</v>
      </c>
      <c r="F51" s="110">
        <f>IF(F$33="Dose 1",SUMIFS('Supply Planning Data'!$G:$G,'Supply Planning Data'!$C:$C,DataViz!$B51,'Supply Planning Data'!$D:$D,DataViz!F$32),
IF(F$33="Dose 2",SUMIFS('Supply Planning Data'!$H:$H,'Supply Planning Data'!$C:$C,DataViz!$B51,'Supply Planning Data'!$D:$D,DataViz!F$32),
IF(F$33="Dose 2",SUMIFS('Supply Planning Data'!$K:$K,'Supply Planning Data'!$C:$C,DataViz!$B51,'Supply Planning Data'!$D:$D,DataViz!F$32),
0)))</f>
        <v>8800</v>
      </c>
      <c r="G51" s="110">
        <f>IF(G$33="Dose 1",SUMIFS('Supply Planning Data'!$G:$G,'Supply Planning Data'!$C:$C,DataViz!$B51,'Supply Planning Data'!$D:$D,DataViz!G$32),
IF(G$33="Dose 2",SUMIFS('Supply Planning Data'!$H:$H,'Supply Planning Data'!$C:$C,DataViz!$B51,'Supply Planning Data'!$D:$D,DataViz!G$32),
IF(G$33="Dose 2",SUMIFS('Supply Planning Data'!$K:$K,'Supply Planning Data'!$C:$C,DataViz!$B51,'Supply Planning Data'!$D:$D,DataViz!G$32),
0)))</f>
        <v>0</v>
      </c>
      <c r="H51" s="110">
        <f>IF(H$33="Dose 1",SUMIFS('Supply Planning Data'!$G:$G,'Supply Planning Data'!$C:$C,DataViz!$B51,'Supply Planning Data'!$D:$D,DataViz!H$32),
IF(H$33="Dose 2",SUMIFS('Supply Planning Data'!$H:$H,'Supply Planning Data'!$C:$C,DataViz!$B51,'Supply Planning Data'!$D:$D,DataViz!H$32),
IF(H$33="Dose 2",SUMIFS('Supply Planning Data'!$K:$K,'Supply Planning Data'!$C:$C,DataViz!$B51,'Supply Planning Data'!$D:$D,DataViz!H$32),
0)))</f>
        <v>13200.000000000002</v>
      </c>
      <c r="I51" s="110">
        <f>IF(I$33="Dose 1",SUMIFS('Supply Planning Data'!$G:$G,'Supply Planning Data'!$C:$C,DataViz!$B51,'Supply Planning Data'!$D:$D,DataViz!I$32),
IF(I$33="Dose 2",SUMIFS('Supply Planning Data'!$H:$H,'Supply Planning Data'!$C:$C,DataViz!$B51,'Supply Planning Data'!$D:$D,DataViz!I$32),
IF(I$33="Dose 2",SUMIFS('Supply Planning Data'!$K:$K,'Supply Planning Data'!$C:$C,DataViz!$B51,'Supply Planning Data'!$D:$D,DataViz!I$32),
0)))</f>
        <v>7700.0000000000009</v>
      </c>
      <c r="J51" s="110">
        <f>IF(J$33="Dose 1",SUMIFS('Supply Planning Data'!$G:$G,'Supply Planning Data'!$C:$C,DataViz!$B51,'Supply Planning Data'!$D:$D,DataViz!J$32),
IF(J$33="Dose 2",SUMIFS('Supply Planning Data'!$H:$H,'Supply Planning Data'!$C:$C,DataViz!$B51,'Supply Planning Data'!$D:$D,DataViz!J$32),
IF(J$33="Dose 2",SUMIFS('Supply Planning Data'!$K:$K,'Supply Planning Data'!$C:$C,DataViz!$B51,'Supply Planning Data'!$D:$D,DataViz!J$32),
0)))</f>
        <v>0</v>
      </c>
      <c r="K51" s="110">
        <f>IF(K$33="Dose 1",SUMIFS('Supply Planning Data'!$G:$G,'Supply Planning Data'!$C:$C,DataViz!$B51,'Supply Planning Data'!$D:$D,DataViz!K$32),
IF(K$33="Dose 2",SUMIFS('Supply Planning Data'!$H:$H,'Supply Planning Data'!$C:$C,DataViz!$B51,'Supply Planning Data'!$D:$D,DataViz!K$32),
IF(K$33="Dose 2",SUMIFS('Supply Planning Data'!$K:$K,'Supply Planning Data'!$C:$C,DataViz!$B51,'Supply Planning Data'!$D:$D,DataViz!K$32),
0)))</f>
        <v>15400.000000000002</v>
      </c>
      <c r="L51" s="110">
        <f>IF(L$33="Dose 1",SUMIFS('Supply Planning Data'!$G:$G,'Supply Planning Data'!$C:$C,DataViz!$B51,'Supply Planning Data'!$D:$D,DataViz!L$32),
IF(L$33="Dose 2",SUMIFS('Supply Planning Data'!$H:$H,'Supply Planning Data'!$C:$C,DataViz!$B51,'Supply Planning Data'!$D:$D,DataViz!L$32),
IF(L$33="Dose 2",SUMIFS('Supply Planning Data'!$K:$K,'Supply Planning Data'!$C:$C,DataViz!$B51,'Supply Planning Data'!$D:$D,DataViz!L$32),
0)))</f>
        <v>7701</v>
      </c>
      <c r="M51" s="110">
        <f>IF(M$33="Dose 1",SUMIFS('Supply Planning Data'!$G:$G,'Supply Planning Data'!$C:$C,DataViz!$B51,'Supply Planning Data'!$D:$D,DataViz!M$32),
IF(M$33="Dose 2",SUMIFS('Supply Planning Data'!$H:$H,'Supply Planning Data'!$C:$C,DataViz!$B51,'Supply Planning Data'!$D:$D,DataViz!M$32),
IF(M$33="Dose 2",SUMIFS('Supply Planning Data'!$K:$K,'Supply Planning Data'!$C:$C,DataViz!$B51,'Supply Planning Data'!$D:$D,DataViz!M$32),
0)))</f>
        <v>0</v>
      </c>
      <c r="N51" s="110">
        <f>IF(N$33="Dose 1",SUMIFS('Supply Planning Data'!$G:$G,'Supply Planning Data'!$C:$C,DataViz!$B51,'Supply Planning Data'!$D:$D,DataViz!N$32),
IF(N$33="Dose 2",SUMIFS('Supply Planning Data'!$H:$H,'Supply Planning Data'!$C:$C,DataViz!$B51,'Supply Planning Data'!$D:$D,DataViz!N$32),
IF(N$33="Dose 2",SUMIFS('Supply Planning Data'!$K:$K,'Supply Planning Data'!$C:$C,DataViz!$B51,'Supply Planning Data'!$D:$D,DataViz!N$32),
0)))</f>
        <v>15400.000000000002</v>
      </c>
      <c r="O51" s="110">
        <f>IF(O$33="Dose 1",SUMIFS('Supply Planning Data'!$G:$G,'Supply Planning Data'!$C:$C,DataViz!$B51,'Supply Planning Data'!$D:$D,DataViz!O$32),
IF(O$33="Dose 2",SUMIFS('Supply Planning Data'!$H:$H,'Supply Planning Data'!$C:$C,DataViz!$B51,'Supply Planning Data'!$D:$D,DataViz!O$32),
IF(O$33="Dose 2",SUMIFS('Supply Planning Data'!$K:$K,'Supply Planning Data'!$C:$C,DataViz!$B51,'Supply Planning Data'!$D:$D,DataViz!O$32),
0)))</f>
        <v>7702</v>
      </c>
      <c r="P51" s="110">
        <f>IF(P$33="Dose 1",SUMIFS('Supply Planning Data'!$G:$G,'Supply Planning Data'!$C:$C,DataViz!$B51,'Supply Planning Data'!$D:$D,DataViz!P$32),
IF(P$33="Dose 2",SUMIFS('Supply Planning Data'!$H:$H,'Supply Planning Data'!$C:$C,DataViz!$B51,'Supply Planning Data'!$D:$D,DataViz!P$32),
IF(P$33="Dose 2",SUMIFS('Supply Planning Data'!$K:$K,'Supply Planning Data'!$C:$C,DataViz!$B51,'Supply Planning Data'!$D:$D,DataViz!P$32),
0)))</f>
        <v>0</v>
      </c>
      <c r="Q51" s="110">
        <f>IF(Q$33="Dose 1",SUMIFS('Supply Planning Data'!$G:$G,'Supply Planning Data'!$C:$C,DataViz!$B51,'Supply Planning Data'!$D:$D,DataViz!Q$32),
IF(Q$33="Dose 2",SUMIFS('Supply Planning Data'!$H:$H,'Supply Planning Data'!$C:$C,DataViz!$B51,'Supply Planning Data'!$D:$D,DataViz!Q$32),
IF(Q$33="Dose 2",SUMIFS('Supply Planning Data'!$K:$K,'Supply Planning Data'!$C:$C,DataViz!$B51,'Supply Planning Data'!$D:$D,DataViz!Q$32),
0)))</f>
        <v>15400.000000000002</v>
      </c>
      <c r="R51" s="110">
        <f>IF(R$33="Dose 1",SUMIFS('Supply Planning Data'!$G:$G,'Supply Planning Data'!$C:$C,DataViz!$B51,'Supply Planning Data'!$D:$D,DataViz!R$32),
IF(R$33="Dose 2",SUMIFS('Supply Planning Data'!$H:$H,'Supply Planning Data'!$C:$C,DataViz!$B51,'Supply Planning Data'!$D:$D,DataViz!R$32),
IF(R$33="Dose 2",SUMIFS('Supply Planning Data'!$K:$K,'Supply Planning Data'!$C:$C,DataViz!$B51,'Supply Planning Data'!$D:$D,DataViz!R$32),
0)))</f>
        <v>7703</v>
      </c>
      <c r="S51" s="110">
        <f>IF(S$33="Dose 1",SUMIFS('Supply Planning Data'!$G:$G,'Supply Planning Data'!$C:$C,DataViz!$B51,'Supply Planning Data'!$D:$D,DataViz!S$32),
IF(S$33="Dose 2",SUMIFS('Supply Planning Data'!$H:$H,'Supply Planning Data'!$C:$C,DataViz!$B51,'Supply Planning Data'!$D:$D,DataViz!S$32),
IF(S$33="Dose 2",SUMIFS('Supply Planning Data'!$K:$K,'Supply Planning Data'!$C:$C,DataViz!$B51,'Supply Planning Data'!$D:$D,DataViz!S$32),
0)))</f>
        <v>0</v>
      </c>
      <c r="T51" s="110">
        <f>IF(T$33="Dose 1",SUMIFS('Supply Planning Data'!$G:$G,'Supply Planning Data'!$C:$C,DataViz!$B51,'Supply Planning Data'!$D:$D,DataViz!T$32),
IF(T$33="Dose 2",SUMIFS('Supply Planning Data'!$H:$H,'Supply Planning Data'!$C:$C,DataViz!$B51,'Supply Planning Data'!$D:$D,DataViz!T$32),
IF(T$33="Dose 2",SUMIFS('Supply Planning Data'!$K:$K,'Supply Planning Data'!$C:$C,DataViz!$B51,'Supply Planning Data'!$D:$D,DataViz!T$32),
0)))</f>
        <v>15400.000000000002</v>
      </c>
      <c r="U51" s="110">
        <f>IF(U$33="Dose 1",SUMIFS('Supply Planning Data'!$G:$G,'Supply Planning Data'!$C:$C,DataViz!$B51,'Supply Planning Data'!$D:$D,DataViz!U$32),
IF(U$33="Dose 2",SUMIFS('Supply Planning Data'!$H:$H,'Supply Planning Data'!$C:$C,DataViz!$B51,'Supply Planning Data'!$D:$D,DataViz!U$32),
IF(U$33="Dose 2",SUMIFS('Supply Planning Data'!$K:$K,'Supply Planning Data'!$C:$C,DataViz!$B51,'Supply Planning Data'!$D:$D,DataViz!U$32),
0)))</f>
        <v>7704</v>
      </c>
      <c r="V51" s="110">
        <f>IF(V$33="Dose 1",SUMIFS('Supply Planning Data'!$G:$G,'Supply Planning Data'!$C:$C,DataViz!$B51,'Supply Planning Data'!$D:$D,DataViz!V$32),
IF(V$33="Dose 2",SUMIFS('Supply Planning Data'!$H:$H,'Supply Planning Data'!$C:$C,DataViz!$B51,'Supply Planning Data'!$D:$D,DataViz!V$32),
IF(V$33="Dose 2",SUMIFS('Supply Planning Data'!$K:$K,'Supply Planning Data'!$C:$C,DataViz!$B51,'Supply Planning Data'!$D:$D,DataViz!V$32),
0)))</f>
        <v>0</v>
      </c>
      <c r="W51" s="110">
        <f>IF(W$33="Dose 1",SUMIFS('Supply Planning Data'!$G:$G,'Supply Planning Data'!$C:$C,DataViz!$B51,'Supply Planning Data'!$D:$D,DataViz!W$32),
IF(W$33="Dose 2",SUMIFS('Supply Planning Data'!$H:$H,'Supply Planning Data'!$C:$C,DataViz!$B51,'Supply Planning Data'!$D:$D,DataViz!W$32),
IF(W$33="Dose 2",SUMIFS('Supply Planning Data'!$K:$K,'Supply Planning Data'!$C:$C,DataViz!$B51,'Supply Planning Data'!$D:$D,DataViz!W$32),
0)))</f>
        <v>15400.000000000002</v>
      </c>
      <c r="X51" s="110">
        <f>IF(X$33="Dose 1",SUMIFS('Supply Planning Data'!$G:$G,'Supply Planning Data'!$C:$C,DataViz!$B51,'Supply Planning Data'!$D:$D,DataViz!X$32),
IF(X$33="Dose 2",SUMIFS('Supply Planning Data'!$H:$H,'Supply Planning Data'!$C:$C,DataViz!$B51,'Supply Planning Data'!$D:$D,DataViz!X$32),
IF(X$33="Dose 2",SUMIFS('Supply Planning Data'!$K:$K,'Supply Planning Data'!$C:$C,DataViz!$B51,'Supply Planning Data'!$D:$D,DataViz!X$32),
0)))</f>
        <v>7705</v>
      </c>
      <c r="Y51" s="110">
        <f>IF(Y$33="Dose 1",SUMIFS('Supply Planning Data'!$G:$G,'Supply Planning Data'!$C:$C,DataViz!$B51,'Supply Planning Data'!$D:$D,DataViz!Y$32),
IF(Y$33="Dose 2",SUMIFS('Supply Planning Data'!$H:$H,'Supply Planning Data'!$C:$C,DataViz!$B51,'Supply Planning Data'!$D:$D,DataViz!Y$32),
IF(Y$33="Dose 2",SUMIFS('Supply Planning Data'!$K:$K,'Supply Planning Data'!$C:$C,DataViz!$B51,'Supply Planning Data'!$D:$D,DataViz!Y$32),
0)))</f>
        <v>0</v>
      </c>
      <c r="Z51" s="110">
        <f>IF(Z$33="Dose 1",SUMIFS('Supply Planning Data'!$G:$G,'Supply Planning Data'!$C:$C,DataViz!$B51,'Supply Planning Data'!$D:$D,DataViz!Z$32),
IF(Z$33="Dose 2",SUMIFS('Supply Planning Data'!$H:$H,'Supply Planning Data'!$C:$C,DataViz!$B51,'Supply Planning Data'!$D:$D,DataViz!Z$32),
IF(Z$33="Dose 2",SUMIFS('Supply Planning Data'!$K:$K,'Supply Planning Data'!$C:$C,DataViz!$B51,'Supply Planning Data'!$D:$D,DataViz!Z$32),
0)))</f>
        <v>15400.000000000002</v>
      </c>
      <c r="AA51" s="110">
        <f>IF(AA$33="Dose 1",SUMIFS('Supply Planning Data'!$G:$G,'Supply Planning Data'!$C:$C,DataViz!$B51,'Supply Planning Data'!$D:$D,DataViz!AA$32),
IF(AA$33="Dose 2",SUMIFS('Supply Planning Data'!$H:$H,'Supply Planning Data'!$C:$C,DataViz!$B51,'Supply Planning Data'!$D:$D,DataViz!AA$32),
IF(AA$33="Dose 2",SUMIFS('Supply Planning Data'!$K:$K,'Supply Planning Data'!$C:$C,DataViz!$B51,'Supply Planning Data'!$D:$D,DataViz!AA$32),
0)))</f>
        <v>7706</v>
      </c>
      <c r="AB51" s="110">
        <f>IF(AB$33="Dose 1",SUMIFS('Supply Planning Data'!$G:$G,'Supply Planning Data'!$C:$C,DataViz!$B51,'Supply Planning Data'!$D:$D,DataViz!AB$32),
IF(AB$33="Dose 2",SUMIFS('Supply Planning Data'!$H:$H,'Supply Planning Data'!$C:$C,DataViz!$B51,'Supply Planning Data'!$D:$D,DataViz!AB$32),
IF(AB$33="Dose 2",SUMIFS('Supply Planning Data'!$K:$K,'Supply Planning Data'!$C:$C,DataViz!$B51,'Supply Planning Data'!$D:$D,DataViz!AB$32),
0)))</f>
        <v>0</v>
      </c>
    </row>
    <row r="52" spans="1:28" x14ac:dyDescent="0.35">
      <c r="A52" s="108">
        <v>16</v>
      </c>
      <c r="B52" s="109">
        <f t="shared" si="11"/>
        <v>44256</v>
      </c>
      <c r="C52" s="110">
        <f>Start!C$10</f>
        <v>24000000</v>
      </c>
      <c r="D52" s="110">
        <f>SUMIFS('Supply Planning Data'!L:L,'Supply Planning Data'!C:C,"&lt;="&amp;DataViz!B52)</f>
        <v>566775.33838383842</v>
      </c>
      <c r="E52" s="110">
        <f>IF(E$33="Dose 1",SUMIFS('Supply Planning Data'!$G:$G,'Supply Planning Data'!$C:$C,DataViz!$B52,'Supply Planning Data'!$D:$D,DataViz!E$32),
IF(E$33="Dose 2",SUMIFS('Supply Planning Data'!$H:$H,'Supply Planning Data'!$C:$C,DataViz!$B52,'Supply Planning Data'!$D:$D,DataViz!E$32),
IF(E$33="Dose 2",SUMIFS('Supply Planning Data'!$K:$K,'Supply Planning Data'!$C:$C,DataViz!$B52,'Supply Planning Data'!$D:$D,DataViz!E$32),
0)))</f>
        <v>12100.000000000002</v>
      </c>
      <c r="F52" s="110">
        <f>IF(F$33="Dose 1",SUMIFS('Supply Planning Data'!$G:$G,'Supply Planning Data'!$C:$C,DataViz!$B52,'Supply Planning Data'!$D:$D,DataViz!F$32),
IF(F$33="Dose 2",SUMIFS('Supply Planning Data'!$H:$H,'Supply Planning Data'!$C:$C,DataViz!$B52,'Supply Planning Data'!$D:$D,DataViz!F$32),
IF(F$33="Dose 2",SUMIFS('Supply Planning Data'!$K:$K,'Supply Planning Data'!$C:$C,DataViz!$B52,'Supply Planning Data'!$D:$D,DataViz!F$32),
0)))</f>
        <v>9680</v>
      </c>
      <c r="G52" s="110">
        <f>IF(G$33="Dose 1",SUMIFS('Supply Planning Data'!$G:$G,'Supply Planning Data'!$C:$C,DataViz!$B52,'Supply Planning Data'!$D:$D,DataViz!G$32),
IF(G$33="Dose 2",SUMIFS('Supply Planning Data'!$H:$H,'Supply Planning Data'!$C:$C,DataViz!$B52,'Supply Planning Data'!$D:$D,DataViz!G$32),
IF(G$33="Dose 2",SUMIFS('Supply Planning Data'!$K:$K,'Supply Planning Data'!$C:$C,DataViz!$B52,'Supply Planning Data'!$D:$D,DataViz!G$32),
0)))</f>
        <v>0</v>
      </c>
      <c r="H52" s="110">
        <f>IF(H$33="Dose 1",SUMIFS('Supply Planning Data'!$G:$G,'Supply Planning Data'!$C:$C,DataViz!$B52,'Supply Planning Data'!$D:$D,DataViz!H$32),
IF(H$33="Dose 2",SUMIFS('Supply Planning Data'!$H:$H,'Supply Planning Data'!$C:$C,DataViz!$B52,'Supply Planning Data'!$D:$D,DataViz!H$32),
IF(H$33="Dose 2",SUMIFS('Supply Planning Data'!$K:$K,'Supply Planning Data'!$C:$C,DataViz!$B52,'Supply Planning Data'!$D:$D,DataViz!H$32),
0)))</f>
        <v>14520.000000000004</v>
      </c>
      <c r="I52" s="110">
        <f>IF(I$33="Dose 1",SUMIFS('Supply Planning Data'!$G:$G,'Supply Planning Data'!$C:$C,DataViz!$B52,'Supply Planning Data'!$D:$D,DataViz!I$32),
IF(I$33="Dose 2",SUMIFS('Supply Planning Data'!$H:$H,'Supply Planning Data'!$C:$C,DataViz!$B52,'Supply Planning Data'!$D:$D,DataViz!I$32),
IF(I$33="Dose 2",SUMIFS('Supply Planning Data'!$K:$K,'Supply Planning Data'!$C:$C,DataViz!$B52,'Supply Planning Data'!$D:$D,DataViz!I$32),
0)))</f>
        <v>8470.0000000000018</v>
      </c>
      <c r="J52" s="110">
        <f>IF(J$33="Dose 1",SUMIFS('Supply Planning Data'!$G:$G,'Supply Planning Data'!$C:$C,DataViz!$B52,'Supply Planning Data'!$D:$D,DataViz!J$32),
IF(J$33="Dose 2",SUMIFS('Supply Planning Data'!$H:$H,'Supply Planning Data'!$C:$C,DataViz!$B52,'Supply Planning Data'!$D:$D,DataViz!J$32),
IF(J$33="Dose 2",SUMIFS('Supply Planning Data'!$K:$K,'Supply Planning Data'!$C:$C,DataViz!$B52,'Supply Planning Data'!$D:$D,DataViz!J$32),
0)))</f>
        <v>0</v>
      </c>
      <c r="K52" s="110">
        <f>IF(K$33="Dose 1",SUMIFS('Supply Planning Data'!$G:$G,'Supply Planning Data'!$C:$C,DataViz!$B52,'Supply Planning Data'!$D:$D,DataViz!K$32),
IF(K$33="Dose 2",SUMIFS('Supply Planning Data'!$H:$H,'Supply Planning Data'!$C:$C,DataViz!$B52,'Supply Planning Data'!$D:$D,DataViz!K$32),
IF(K$33="Dose 2",SUMIFS('Supply Planning Data'!$K:$K,'Supply Planning Data'!$C:$C,DataViz!$B52,'Supply Planning Data'!$D:$D,DataViz!K$32),
0)))</f>
        <v>16940.000000000004</v>
      </c>
      <c r="L52" s="110">
        <f>IF(L$33="Dose 1",SUMIFS('Supply Planning Data'!$G:$G,'Supply Planning Data'!$C:$C,DataViz!$B52,'Supply Planning Data'!$D:$D,DataViz!L$32),
IF(L$33="Dose 2",SUMIFS('Supply Planning Data'!$H:$H,'Supply Planning Data'!$C:$C,DataViz!$B52,'Supply Planning Data'!$D:$D,DataViz!L$32),
IF(L$33="Dose 2",SUMIFS('Supply Planning Data'!$K:$K,'Supply Planning Data'!$C:$C,DataViz!$B52,'Supply Planning Data'!$D:$D,DataViz!L$32),
0)))</f>
        <v>8470.0000000000018</v>
      </c>
      <c r="M52" s="110">
        <f>IF(M$33="Dose 1",SUMIFS('Supply Planning Data'!$G:$G,'Supply Planning Data'!$C:$C,DataViz!$B52,'Supply Planning Data'!$D:$D,DataViz!M$32),
IF(M$33="Dose 2",SUMIFS('Supply Planning Data'!$H:$H,'Supply Planning Data'!$C:$C,DataViz!$B52,'Supply Planning Data'!$D:$D,DataViz!M$32),
IF(M$33="Dose 2",SUMIFS('Supply Planning Data'!$K:$K,'Supply Planning Data'!$C:$C,DataViz!$B52,'Supply Planning Data'!$D:$D,DataViz!M$32),
0)))</f>
        <v>0</v>
      </c>
      <c r="N52" s="110">
        <f>IF(N$33="Dose 1",SUMIFS('Supply Planning Data'!$G:$G,'Supply Planning Data'!$C:$C,DataViz!$B52,'Supply Planning Data'!$D:$D,DataViz!N$32),
IF(N$33="Dose 2",SUMIFS('Supply Planning Data'!$H:$H,'Supply Planning Data'!$C:$C,DataViz!$B52,'Supply Planning Data'!$D:$D,DataViz!N$32),
IF(N$33="Dose 2",SUMIFS('Supply Planning Data'!$K:$K,'Supply Planning Data'!$C:$C,DataViz!$B52,'Supply Planning Data'!$D:$D,DataViz!N$32),
0)))</f>
        <v>16940.000000000004</v>
      </c>
      <c r="O52" s="110">
        <f>IF(O$33="Dose 1",SUMIFS('Supply Planning Data'!$G:$G,'Supply Planning Data'!$C:$C,DataViz!$B52,'Supply Planning Data'!$D:$D,DataViz!O$32),
IF(O$33="Dose 2",SUMIFS('Supply Planning Data'!$H:$H,'Supply Planning Data'!$C:$C,DataViz!$B52,'Supply Planning Data'!$D:$D,DataViz!O$32),
IF(O$33="Dose 2",SUMIFS('Supply Planning Data'!$K:$K,'Supply Planning Data'!$C:$C,DataViz!$B52,'Supply Planning Data'!$D:$D,DataViz!O$32),
0)))</f>
        <v>8470.0000000000018</v>
      </c>
      <c r="P52" s="110">
        <f>IF(P$33="Dose 1",SUMIFS('Supply Planning Data'!$G:$G,'Supply Planning Data'!$C:$C,DataViz!$B52,'Supply Planning Data'!$D:$D,DataViz!P$32),
IF(P$33="Dose 2",SUMIFS('Supply Planning Data'!$H:$H,'Supply Planning Data'!$C:$C,DataViz!$B52,'Supply Planning Data'!$D:$D,DataViz!P$32),
IF(P$33="Dose 2",SUMIFS('Supply Planning Data'!$K:$K,'Supply Planning Data'!$C:$C,DataViz!$B52,'Supply Planning Data'!$D:$D,DataViz!P$32),
0)))</f>
        <v>0</v>
      </c>
      <c r="Q52" s="110">
        <f>IF(Q$33="Dose 1",SUMIFS('Supply Planning Data'!$G:$G,'Supply Planning Data'!$C:$C,DataViz!$B52,'Supply Planning Data'!$D:$D,DataViz!Q$32),
IF(Q$33="Dose 2",SUMIFS('Supply Planning Data'!$H:$H,'Supply Planning Data'!$C:$C,DataViz!$B52,'Supply Planning Data'!$D:$D,DataViz!Q$32),
IF(Q$33="Dose 2",SUMIFS('Supply Planning Data'!$K:$K,'Supply Planning Data'!$C:$C,DataViz!$B52,'Supply Planning Data'!$D:$D,DataViz!Q$32),
0)))</f>
        <v>16940.000000000004</v>
      </c>
      <c r="R52" s="110">
        <f>IF(R$33="Dose 1",SUMIFS('Supply Planning Data'!$G:$G,'Supply Planning Data'!$C:$C,DataViz!$B52,'Supply Planning Data'!$D:$D,DataViz!R$32),
IF(R$33="Dose 2",SUMIFS('Supply Planning Data'!$H:$H,'Supply Planning Data'!$C:$C,DataViz!$B52,'Supply Planning Data'!$D:$D,DataViz!R$32),
IF(R$33="Dose 2",SUMIFS('Supply Planning Data'!$K:$K,'Supply Planning Data'!$C:$C,DataViz!$B52,'Supply Planning Data'!$D:$D,DataViz!R$32),
0)))</f>
        <v>8470.0000000000018</v>
      </c>
      <c r="S52" s="110">
        <f>IF(S$33="Dose 1",SUMIFS('Supply Planning Data'!$G:$G,'Supply Planning Data'!$C:$C,DataViz!$B52,'Supply Planning Data'!$D:$D,DataViz!S$32),
IF(S$33="Dose 2",SUMIFS('Supply Planning Data'!$H:$H,'Supply Planning Data'!$C:$C,DataViz!$B52,'Supply Planning Data'!$D:$D,DataViz!S$32),
IF(S$33="Dose 2",SUMIFS('Supply Planning Data'!$K:$K,'Supply Planning Data'!$C:$C,DataViz!$B52,'Supply Planning Data'!$D:$D,DataViz!S$32),
0)))</f>
        <v>0</v>
      </c>
      <c r="T52" s="110">
        <f>IF(T$33="Dose 1",SUMIFS('Supply Planning Data'!$G:$G,'Supply Planning Data'!$C:$C,DataViz!$B52,'Supply Planning Data'!$D:$D,DataViz!T$32),
IF(T$33="Dose 2",SUMIFS('Supply Planning Data'!$H:$H,'Supply Planning Data'!$C:$C,DataViz!$B52,'Supply Planning Data'!$D:$D,DataViz!T$32),
IF(T$33="Dose 2",SUMIFS('Supply Planning Data'!$K:$K,'Supply Planning Data'!$C:$C,DataViz!$B52,'Supply Planning Data'!$D:$D,DataViz!T$32),
0)))</f>
        <v>16940.000000000004</v>
      </c>
      <c r="U52" s="110">
        <f>IF(U$33="Dose 1",SUMIFS('Supply Planning Data'!$G:$G,'Supply Planning Data'!$C:$C,DataViz!$B52,'Supply Planning Data'!$D:$D,DataViz!U$32),
IF(U$33="Dose 2",SUMIFS('Supply Planning Data'!$H:$H,'Supply Planning Data'!$C:$C,DataViz!$B52,'Supply Planning Data'!$D:$D,DataViz!U$32),
IF(U$33="Dose 2",SUMIFS('Supply Planning Data'!$K:$K,'Supply Planning Data'!$C:$C,DataViz!$B52,'Supply Planning Data'!$D:$D,DataViz!U$32),
0)))</f>
        <v>8470.0000000000018</v>
      </c>
      <c r="V52" s="110">
        <f>IF(V$33="Dose 1",SUMIFS('Supply Planning Data'!$G:$G,'Supply Planning Data'!$C:$C,DataViz!$B52,'Supply Planning Data'!$D:$D,DataViz!V$32),
IF(V$33="Dose 2",SUMIFS('Supply Planning Data'!$H:$H,'Supply Planning Data'!$C:$C,DataViz!$B52,'Supply Planning Data'!$D:$D,DataViz!V$32),
IF(V$33="Dose 2",SUMIFS('Supply Planning Data'!$K:$K,'Supply Planning Data'!$C:$C,DataViz!$B52,'Supply Planning Data'!$D:$D,DataViz!V$32),
0)))</f>
        <v>0</v>
      </c>
      <c r="W52" s="110">
        <f>IF(W$33="Dose 1",SUMIFS('Supply Planning Data'!$G:$G,'Supply Planning Data'!$C:$C,DataViz!$B52,'Supply Planning Data'!$D:$D,DataViz!W$32),
IF(W$33="Dose 2",SUMIFS('Supply Planning Data'!$H:$H,'Supply Planning Data'!$C:$C,DataViz!$B52,'Supply Planning Data'!$D:$D,DataViz!W$32),
IF(W$33="Dose 2",SUMIFS('Supply Planning Data'!$K:$K,'Supply Planning Data'!$C:$C,DataViz!$B52,'Supply Planning Data'!$D:$D,DataViz!W$32),
0)))</f>
        <v>16940.000000000004</v>
      </c>
      <c r="X52" s="110">
        <f>IF(X$33="Dose 1",SUMIFS('Supply Planning Data'!$G:$G,'Supply Planning Data'!$C:$C,DataViz!$B52,'Supply Planning Data'!$D:$D,DataViz!X$32),
IF(X$33="Dose 2",SUMIFS('Supply Planning Data'!$H:$H,'Supply Planning Data'!$C:$C,DataViz!$B52,'Supply Planning Data'!$D:$D,DataViz!X$32),
IF(X$33="Dose 2",SUMIFS('Supply Planning Data'!$K:$K,'Supply Planning Data'!$C:$C,DataViz!$B52,'Supply Planning Data'!$D:$D,DataViz!X$32),
0)))</f>
        <v>8470.0000000000018</v>
      </c>
      <c r="Y52" s="110">
        <f>IF(Y$33="Dose 1",SUMIFS('Supply Planning Data'!$G:$G,'Supply Planning Data'!$C:$C,DataViz!$B52,'Supply Planning Data'!$D:$D,DataViz!Y$32),
IF(Y$33="Dose 2",SUMIFS('Supply Planning Data'!$H:$H,'Supply Planning Data'!$C:$C,DataViz!$B52,'Supply Planning Data'!$D:$D,DataViz!Y$32),
IF(Y$33="Dose 2",SUMIFS('Supply Planning Data'!$K:$K,'Supply Planning Data'!$C:$C,DataViz!$B52,'Supply Planning Data'!$D:$D,DataViz!Y$32),
0)))</f>
        <v>0</v>
      </c>
      <c r="Z52" s="110">
        <f>IF(Z$33="Dose 1",SUMIFS('Supply Planning Data'!$G:$G,'Supply Planning Data'!$C:$C,DataViz!$B52,'Supply Planning Data'!$D:$D,DataViz!Z$32),
IF(Z$33="Dose 2",SUMIFS('Supply Planning Data'!$H:$H,'Supply Planning Data'!$C:$C,DataViz!$B52,'Supply Planning Data'!$D:$D,DataViz!Z$32),
IF(Z$33="Dose 2",SUMIFS('Supply Planning Data'!$K:$K,'Supply Planning Data'!$C:$C,DataViz!$B52,'Supply Planning Data'!$D:$D,DataViz!Z$32),
0)))</f>
        <v>16940.000000000004</v>
      </c>
      <c r="AA52" s="110">
        <f>IF(AA$33="Dose 1",SUMIFS('Supply Planning Data'!$G:$G,'Supply Planning Data'!$C:$C,DataViz!$B52,'Supply Planning Data'!$D:$D,DataViz!AA$32),
IF(AA$33="Dose 2",SUMIFS('Supply Planning Data'!$H:$H,'Supply Planning Data'!$C:$C,DataViz!$B52,'Supply Planning Data'!$D:$D,DataViz!AA$32),
IF(AA$33="Dose 2",SUMIFS('Supply Planning Data'!$K:$K,'Supply Planning Data'!$C:$C,DataViz!$B52,'Supply Planning Data'!$D:$D,DataViz!AA$32),
0)))</f>
        <v>8470.0000000000018</v>
      </c>
      <c r="AB52" s="110">
        <f>IF(AB$33="Dose 1",SUMIFS('Supply Planning Data'!$G:$G,'Supply Planning Data'!$C:$C,DataViz!$B52,'Supply Planning Data'!$D:$D,DataViz!AB$32),
IF(AB$33="Dose 2",SUMIFS('Supply Planning Data'!$H:$H,'Supply Planning Data'!$C:$C,DataViz!$B52,'Supply Planning Data'!$D:$D,DataViz!AB$32),
IF(AB$33="Dose 2",SUMIFS('Supply Planning Data'!$K:$K,'Supply Planning Data'!$C:$C,DataViz!$B52,'Supply Planning Data'!$D:$D,DataViz!AB$32),
0)))</f>
        <v>0</v>
      </c>
    </row>
    <row r="53" spans="1:28" x14ac:dyDescent="0.35">
      <c r="A53" s="108">
        <v>17</v>
      </c>
      <c r="B53" s="109">
        <f t="shared" si="11"/>
        <v>44287</v>
      </c>
      <c r="C53" s="110">
        <f>Start!C$10</f>
        <v>24000000</v>
      </c>
      <c r="D53" s="110">
        <f>SUMIFS('Supply Planning Data'!L:L,'Supply Planning Data'!C:C,"&lt;="&amp;DataViz!B53)</f>
        <v>789612.42214945762</v>
      </c>
      <c r="E53" s="110">
        <f>IF(E$33="Dose 1",SUMIFS('Supply Planning Data'!$G:$G,'Supply Planning Data'!$C:$C,DataViz!$B53,'Supply Planning Data'!$D:$D,DataViz!E$32),
IF(E$33="Dose 2",SUMIFS('Supply Planning Data'!$H:$H,'Supply Planning Data'!$C:$C,DataViz!$B53,'Supply Planning Data'!$D:$D,DataViz!E$32),
IF(E$33="Dose 2",SUMIFS('Supply Planning Data'!$K:$K,'Supply Planning Data'!$C:$C,DataViz!$B53,'Supply Planning Data'!$D:$D,DataViz!E$32),
0)))</f>
        <v>13310.000000000004</v>
      </c>
      <c r="F53" s="110">
        <f>IF(F$33="Dose 1",SUMIFS('Supply Planning Data'!$G:$G,'Supply Planning Data'!$C:$C,DataViz!$B53,'Supply Planning Data'!$D:$D,DataViz!F$32),
IF(F$33="Dose 2",SUMIFS('Supply Planning Data'!$H:$H,'Supply Planning Data'!$C:$C,DataViz!$B53,'Supply Planning Data'!$D:$D,DataViz!F$32),
IF(F$33="Dose 2",SUMIFS('Supply Planning Data'!$K:$K,'Supply Planning Data'!$C:$C,DataViz!$B53,'Supply Planning Data'!$D:$D,DataViz!F$32),
0)))</f>
        <v>8653.7954022988506</v>
      </c>
      <c r="G53" s="110">
        <f>IF(G$33="Dose 1",SUMIFS('Supply Planning Data'!$G:$G,'Supply Planning Data'!$C:$C,DataViz!$B53,'Supply Planning Data'!$D:$D,DataViz!G$32),
IF(G$33="Dose 2",SUMIFS('Supply Planning Data'!$H:$H,'Supply Planning Data'!$C:$C,DataViz!$B53,'Supply Planning Data'!$D:$D,DataViz!G$32),
IF(G$33="Dose 2",SUMIFS('Supply Planning Data'!$K:$K,'Supply Planning Data'!$C:$C,DataViz!$B53,'Supply Planning Data'!$D:$D,DataViz!G$32),
0)))</f>
        <v>0</v>
      </c>
      <c r="H53" s="110">
        <f>IF(H$33="Dose 1",SUMIFS('Supply Planning Data'!$G:$G,'Supply Planning Data'!$C:$C,DataViz!$B53,'Supply Planning Data'!$D:$D,DataViz!H$32),
IF(H$33="Dose 2",SUMIFS('Supply Planning Data'!$H:$H,'Supply Planning Data'!$C:$C,DataViz!$B53,'Supply Planning Data'!$D:$D,DataViz!H$32),
IF(H$33="Dose 2",SUMIFS('Supply Planning Data'!$K:$K,'Supply Planning Data'!$C:$C,DataViz!$B53,'Supply Planning Data'!$D:$D,DataViz!H$32),
0)))</f>
        <v>15972.000000000005</v>
      </c>
      <c r="I53" s="110">
        <f>IF(I$33="Dose 1",SUMIFS('Supply Planning Data'!$G:$G,'Supply Planning Data'!$C:$C,DataViz!$B53,'Supply Planning Data'!$D:$D,DataViz!I$32),
IF(I$33="Dose 2",SUMIFS('Supply Planning Data'!$H:$H,'Supply Planning Data'!$C:$C,DataViz!$B53,'Supply Planning Data'!$D:$D,DataViz!I$32),
IF(I$33="Dose 2",SUMIFS('Supply Planning Data'!$K:$K,'Supply Planning Data'!$C:$C,DataViz!$B53,'Supply Planning Data'!$D:$D,DataViz!I$32),
0)))</f>
        <v>8685.3284390063109</v>
      </c>
      <c r="J53" s="110">
        <f>IF(J$33="Dose 1",SUMIFS('Supply Planning Data'!$G:$G,'Supply Planning Data'!$C:$C,DataViz!$B53,'Supply Planning Data'!$D:$D,DataViz!J$32),
IF(J$33="Dose 2",SUMIFS('Supply Planning Data'!$H:$H,'Supply Planning Data'!$C:$C,DataViz!$B53,'Supply Planning Data'!$D:$D,DataViz!J$32),
IF(J$33="Dose 2",SUMIFS('Supply Planning Data'!$K:$K,'Supply Planning Data'!$C:$C,DataViz!$B53,'Supply Planning Data'!$D:$D,DataViz!J$32),
0)))</f>
        <v>0</v>
      </c>
      <c r="K53" s="110">
        <f>IF(K$33="Dose 1",SUMIFS('Supply Planning Data'!$G:$G,'Supply Planning Data'!$C:$C,DataViz!$B53,'Supply Planning Data'!$D:$D,DataViz!K$32),
IF(K$33="Dose 2",SUMIFS('Supply Planning Data'!$H:$H,'Supply Planning Data'!$C:$C,DataViz!$B53,'Supply Planning Data'!$D:$D,DataViz!K$32),
IF(K$33="Dose 2",SUMIFS('Supply Planning Data'!$K:$K,'Supply Planning Data'!$C:$C,DataViz!$B53,'Supply Planning Data'!$D:$D,DataViz!K$32),
0)))</f>
        <v>18634.000000000007</v>
      </c>
      <c r="L53" s="110">
        <f>IF(L$33="Dose 1",SUMIFS('Supply Planning Data'!$G:$G,'Supply Planning Data'!$C:$C,DataViz!$B53,'Supply Planning Data'!$D:$D,DataViz!L$32),
IF(L$33="Dose 2",SUMIFS('Supply Planning Data'!$H:$H,'Supply Planning Data'!$C:$C,DataViz!$B53,'Supply Planning Data'!$D:$D,DataViz!L$32),
IF(L$33="Dose 2",SUMIFS('Supply Planning Data'!$K:$K,'Supply Planning Data'!$C:$C,DataViz!$B53,'Supply Planning Data'!$D:$D,DataViz!L$32),
0)))</f>
        <v>8716.8614757137602</v>
      </c>
      <c r="M53" s="110">
        <f>IF(M$33="Dose 1",SUMIFS('Supply Planning Data'!$G:$G,'Supply Planning Data'!$C:$C,DataViz!$B53,'Supply Planning Data'!$D:$D,DataViz!M$32),
IF(M$33="Dose 2",SUMIFS('Supply Planning Data'!$H:$H,'Supply Planning Data'!$C:$C,DataViz!$B53,'Supply Planning Data'!$D:$D,DataViz!M$32),
IF(M$33="Dose 2",SUMIFS('Supply Planning Data'!$K:$K,'Supply Planning Data'!$C:$C,DataViz!$B53,'Supply Planning Data'!$D:$D,DataViz!M$32),
0)))</f>
        <v>0</v>
      </c>
      <c r="N53" s="110">
        <f>IF(N$33="Dose 1",SUMIFS('Supply Planning Data'!$G:$G,'Supply Planning Data'!$C:$C,DataViz!$B53,'Supply Planning Data'!$D:$D,DataViz!N$32),
IF(N$33="Dose 2",SUMIFS('Supply Planning Data'!$H:$H,'Supply Planning Data'!$C:$C,DataViz!$B53,'Supply Planning Data'!$D:$D,DataViz!N$32),
IF(N$33="Dose 2",SUMIFS('Supply Planning Data'!$K:$K,'Supply Planning Data'!$C:$C,DataViz!$B53,'Supply Planning Data'!$D:$D,DataViz!N$32),
0)))</f>
        <v>18634.000000000007</v>
      </c>
      <c r="O53" s="110">
        <f>IF(O$33="Dose 1",SUMIFS('Supply Planning Data'!$G:$G,'Supply Planning Data'!$C:$C,DataViz!$B53,'Supply Planning Data'!$D:$D,DataViz!O$32),
IF(O$33="Dose 2",SUMIFS('Supply Planning Data'!$H:$H,'Supply Planning Data'!$C:$C,DataViz!$B53,'Supply Planning Data'!$D:$D,DataViz!O$32),
IF(O$33="Dose 2",SUMIFS('Supply Planning Data'!$K:$K,'Supply Planning Data'!$C:$C,DataViz!$B53,'Supply Planning Data'!$D:$D,DataViz!O$32),
0)))</f>
        <v>8748.3945124212096</v>
      </c>
      <c r="P53" s="110">
        <f>IF(P$33="Dose 1",SUMIFS('Supply Planning Data'!$G:$G,'Supply Planning Data'!$C:$C,DataViz!$B53,'Supply Planning Data'!$D:$D,DataViz!P$32),
IF(P$33="Dose 2",SUMIFS('Supply Planning Data'!$H:$H,'Supply Planning Data'!$C:$C,DataViz!$B53,'Supply Planning Data'!$D:$D,DataViz!P$32),
IF(P$33="Dose 2",SUMIFS('Supply Planning Data'!$K:$K,'Supply Planning Data'!$C:$C,DataViz!$B53,'Supply Planning Data'!$D:$D,DataViz!P$32),
0)))</f>
        <v>0</v>
      </c>
      <c r="Q53" s="110">
        <f>IF(Q$33="Dose 1",SUMIFS('Supply Planning Data'!$G:$G,'Supply Planning Data'!$C:$C,DataViz!$B53,'Supply Planning Data'!$D:$D,DataViz!Q$32),
IF(Q$33="Dose 2",SUMIFS('Supply Planning Data'!$H:$H,'Supply Planning Data'!$C:$C,DataViz!$B53,'Supply Planning Data'!$D:$D,DataViz!Q$32),
IF(Q$33="Dose 2",SUMIFS('Supply Planning Data'!$K:$K,'Supply Planning Data'!$C:$C,DataViz!$B53,'Supply Planning Data'!$D:$D,DataViz!Q$32),
0)))</f>
        <v>18634.000000000007</v>
      </c>
      <c r="R53" s="110">
        <f>IF(R$33="Dose 1",SUMIFS('Supply Planning Data'!$G:$G,'Supply Planning Data'!$C:$C,DataViz!$B53,'Supply Planning Data'!$D:$D,DataViz!R$32),
IF(R$33="Dose 2",SUMIFS('Supply Planning Data'!$H:$H,'Supply Planning Data'!$C:$C,DataViz!$B53,'Supply Planning Data'!$D:$D,DataViz!R$32),
IF(R$33="Dose 2",SUMIFS('Supply Planning Data'!$K:$K,'Supply Planning Data'!$C:$C,DataViz!$B53,'Supply Planning Data'!$D:$D,DataViz!R$32),
0)))</f>
        <v>8779.9275491286699</v>
      </c>
      <c r="S53" s="110">
        <f>IF(S$33="Dose 1",SUMIFS('Supply Planning Data'!$G:$G,'Supply Planning Data'!$C:$C,DataViz!$B53,'Supply Planning Data'!$D:$D,DataViz!S$32),
IF(S$33="Dose 2",SUMIFS('Supply Planning Data'!$H:$H,'Supply Planning Data'!$C:$C,DataViz!$B53,'Supply Planning Data'!$D:$D,DataViz!S$32),
IF(S$33="Dose 2",SUMIFS('Supply Planning Data'!$K:$K,'Supply Planning Data'!$C:$C,DataViz!$B53,'Supply Planning Data'!$D:$D,DataViz!S$32),
0)))</f>
        <v>0</v>
      </c>
      <c r="T53" s="110">
        <f>IF(T$33="Dose 1",SUMIFS('Supply Planning Data'!$G:$G,'Supply Planning Data'!$C:$C,DataViz!$B53,'Supply Planning Data'!$D:$D,DataViz!T$32),
IF(T$33="Dose 2",SUMIFS('Supply Planning Data'!$H:$H,'Supply Planning Data'!$C:$C,DataViz!$B53,'Supply Planning Data'!$D:$D,DataViz!T$32),
IF(T$33="Dose 2",SUMIFS('Supply Planning Data'!$K:$K,'Supply Planning Data'!$C:$C,DataViz!$B53,'Supply Planning Data'!$D:$D,DataViz!T$32),
0)))</f>
        <v>18634.000000000007</v>
      </c>
      <c r="U53" s="110">
        <f>IF(U$33="Dose 1",SUMIFS('Supply Planning Data'!$G:$G,'Supply Planning Data'!$C:$C,DataViz!$B53,'Supply Planning Data'!$D:$D,DataViz!U$32),
IF(U$33="Dose 2",SUMIFS('Supply Planning Data'!$H:$H,'Supply Planning Data'!$C:$C,DataViz!$B53,'Supply Planning Data'!$D:$D,DataViz!U$32),
IF(U$33="Dose 2",SUMIFS('Supply Planning Data'!$K:$K,'Supply Planning Data'!$C:$C,DataViz!$B53,'Supply Planning Data'!$D:$D,DataViz!U$32),
0)))</f>
        <v>8811.4605858361192</v>
      </c>
      <c r="V53" s="110">
        <f>IF(V$33="Dose 1",SUMIFS('Supply Planning Data'!$G:$G,'Supply Planning Data'!$C:$C,DataViz!$B53,'Supply Planning Data'!$D:$D,DataViz!V$32),
IF(V$33="Dose 2",SUMIFS('Supply Planning Data'!$H:$H,'Supply Planning Data'!$C:$C,DataViz!$B53,'Supply Planning Data'!$D:$D,DataViz!V$32),
IF(V$33="Dose 2",SUMIFS('Supply Planning Data'!$K:$K,'Supply Planning Data'!$C:$C,DataViz!$B53,'Supply Planning Data'!$D:$D,DataViz!V$32),
0)))</f>
        <v>0</v>
      </c>
      <c r="W53" s="110">
        <f>IF(W$33="Dose 1",SUMIFS('Supply Planning Data'!$G:$G,'Supply Planning Data'!$C:$C,DataViz!$B53,'Supply Planning Data'!$D:$D,DataViz!W$32),
IF(W$33="Dose 2",SUMIFS('Supply Planning Data'!$H:$H,'Supply Planning Data'!$C:$C,DataViz!$B53,'Supply Planning Data'!$D:$D,DataViz!W$32),
IF(W$33="Dose 2",SUMIFS('Supply Planning Data'!$K:$K,'Supply Planning Data'!$C:$C,DataViz!$B53,'Supply Planning Data'!$D:$D,DataViz!W$32),
0)))</f>
        <v>18634.000000000007</v>
      </c>
      <c r="X53" s="110">
        <f>IF(X$33="Dose 1",SUMIFS('Supply Planning Data'!$G:$G,'Supply Planning Data'!$C:$C,DataViz!$B53,'Supply Planning Data'!$D:$D,DataViz!X$32),
IF(X$33="Dose 2",SUMIFS('Supply Planning Data'!$H:$H,'Supply Planning Data'!$C:$C,DataViz!$B53,'Supply Planning Data'!$D:$D,DataViz!X$32),
IF(X$33="Dose 2",SUMIFS('Supply Planning Data'!$K:$K,'Supply Planning Data'!$C:$C,DataViz!$B53,'Supply Planning Data'!$D:$D,DataViz!X$32),
0)))</f>
        <v>8842.9936225435704</v>
      </c>
      <c r="Y53" s="110">
        <f>IF(Y$33="Dose 1",SUMIFS('Supply Planning Data'!$G:$G,'Supply Planning Data'!$C:$C,DataViz!$B53,'Supply Planning Data'!$D:$D,DataViz!Y$32),
IF(Y$33="Dose 2",SUMIFS('Supply Planning Data'!$H:$H,'Supply Planning Data'!$C:$C,DataViz!$B53,'Supply Planning Data'!$D:$D,DataViz!Y$32),
IF(Y$33="Dose 2",SUMIFS('Supply Planning Data'!$K:$K,'Supply Planning Data'!$C:$C,DataViz!$B53,'Supply Planning Data'!$D:$D,DataViz!Y$32),
0)))</f>
        <v>0</v>
      </c>
      <c r="Z53" s="110">
        <f>IF(Z$33="Dose 1",SUMIFS('Supply Planning Data'!$G:$G,'Supply Planning Data'!$C:$C,DataViz!$B53,'Supply Planning Data'!$D:$D,DataViz!Z$32),
IF(Z$33="Dose 2",SUMIFS('Supply Planning Data'!$H:$H,'Supply Planning Data'!$C:$C,DataViz!$B53,'Supply Planning Data'!$D:$D,DataViz!Z$32),
IF(Z$33="Dose 2",SUMIFS('Supply Planning Data'!$K:$K,'Supply Planning Data'!$C:$C,DataViz!$B53,'Supply Planning Data'!$D:$D,DataViz!Z$32),
0)))</f>
        <v>18634.000000000007</v>
      </c>
      <c r="AA53" s="110">
        <f>IF(AA$33="Dose 1",SUMIFS('Supply Planning Data'!$G:$G,'Supply Planning Data'!$C:$C,DataViz!$B53,'Supply Planning Data'!$D:$D,DataViz!AA$32),
IF(AA$33="Dose 2",SUMIFS('Supply Planning Data'!$H:$H,'Supply Planning Data'!$C:$C,DataViz!$B53,'Supply Planning Data'!$D:$D,DataViz!AA$32),
IF(AA$33="Dose 2",SUMIFS('Supply Planning Data'!$K:$K,'Supply Planning Data'!$C:$C,DataViz!$B53,'Supply Planning Data'!$D:$D,DataViz!AA$32),
0)))</f>
        <v>8874.5266592510197</v>
      </c>
      <c r="AB53" s="110">
        <f>IF(AB$33="Dose 1",SUMIFS('Supply Planning Data'!$G:$G,'Supply Planning Data'!$C:$C,DataViz!$B53,'Supply Planning Data'!$D:$D,DataViz!AB$32),
IF(AB$33="Dose 2",SUMIFS('Supply Planning Data'!$H:$H,'Supply Planning Data'!$C:$C,DataViz!$B53,'Supply Planning Data'!$D:$D,DataViz!AB$32),
IF(AB$33="Dose 2",SUMIFS('Supply Planning Data'!$K:$K,'Supply Planning Data'!$C:$C,DataViz!$B53,'Supply Planning Data'!$D:$D,DataViz!AB$32),
0)))</f>
        <v>0</v>
      </c>
    </row>
    <row r="54" spans="1:28" x14ac:dyDescent="0.35">
      <c r="A54" s="108">
        <v>18</v>
      </c>
      <c r="B54" s="109">
        <f t="shared" si="11"/>
        <v>44317</v>
      </c>
      <c r="C54" s="110">
        <f>Start!C$10</f>
        <v>24000000</v>
      </c>
      <c r="D54" s="110">
        <f>SUMIFS('Supply Planning Data'!L:L,'Supply Planning Data'!C:C,"&lt;="&amp;DataViz!B54)</f>
        <v>1032920.3524468718</v>
      </c>
      <c r="E54" s="110">
        <f>IF(E$33="Dose 1",SUMIFS('Supply Planning Data'!$G:$G,'Supply Planning Data'!$C:$C,DataViz!$B54,'Supply Planning Data'!$D:$D,DataViz!E$32),
IF(E$33="Dose 2",SUMIFS('Supply Planning Data'!$H:$H,'Supply Planning Data'!$C:$C,DataViz!$B54,'Supply Planning Data'!$D:$D,DataViz!E$32),
IF(E$33="Dose 2",SUMIFS('Supply Planning Data'!$K:$K,'Supply Planning Data'!$C:$C,DataViz!$B54,'Supply Planning Data'!$D:$D,DataViz!E$32),
0)))</f>
        <v>14641.000000000005</v>
      </c>
      <c r="F54" s="110">
        <f>IF(F$33="Dose 1",SUMIFS('Supply Planning Data'!$G:$G,'Supply Planning Data'!$C:$C,DataViz!$B54,'Supply Planning Data'!$D:$D,DataViz!F$32),
IF(F$33="Dose 2",SUMIFS('Supply Planning Data'!$H:$H,'Supply Planning Data'!$C:$C,DataViz!$B54,'Supply Planning Data'!$D:$D,DataViz!F$32),
IF(F$33="Dose 2",SUMIFS('Supply Planning Data'!$K:$K,'Supply Planning Data'!$C:$C,DataViz!$B54,'Supply Planning Data'!$D:$D,DataViz!F$32),
0)))</f>
        <v>9126.7909529106491</v>
      </c>
      <c r="G54" s="110">
        <f>IF(G$33="Dose 1",SUMIFS('Supply Planning Data'!$G:$G,'Supply Planning Data'!$C:$C,DataViz!$B54,'Supply Planning Data'!$D:$D,DataViz!G$32),
IF(G$33="Dose 2",SUMIFS('Supply Planning Data'!$H:$H,'Supply Planning Data'!$C:$C,DataViz!$B54,'Supply Planning Data'!$D:$D,DataViz!G$32),
IF(G$33="Dose 2",SUMIFS('Supply Planning Data'!$K:$K,'Supply Planning Data'!$C:$C,DataViz!$B54,'Supply Planning Data'!$D:$D,DataViz!G$32),
0)))</f>
        <v>0</v>
      </c>
      <c r="H54" s="110">
        <f>IF(H$33="Dose 1",SUMIFS('Supply Planning Data'!$G:$G,'Supply Planning Data'!$C:$C,DataViz!$B54,'Supply Planning Data'!$D:$D,DataViz!H$32),
IF(H$33="Dose 2",SUMIFS('Supply Planning Data'!$H:$H,'Supply Planning Data'!$C:$C,DataViz!$B54,'Supply Planning Data'!$D:$D,DataViz!H$32),
IF(H$33="Dose 2",SUMIFS('Supply Planning Data'!$K:$K,'Supply Planning Data'!$C:$C,DataViz!$B54,'Supply Planning Data'!$D:$D,DataViz!H$32),
0)))</f>
        <v>17569.200000000008</v>
      </c>
      <c r="I54" s="110">
        <f>IF(I$33="Dose 1",SUMIFS('Supply Planning Data'!$G:$G,'Supply Planning Data'!$C:$C,DataViz!$B54,'Supply Planning Data'!$D:$D,DataViz!I$32),
IF(I$33="Dose 2",SUMIFS('Supply Planning Data'!$H:$H,'Supply Planning Data'!$C:$C,DataViz!$B54,'Supply Planning Data'!$D:$D,DataViz!I$32),
IF(I$33="Dose 2",SUMIFS('Supply Planning Data'!$K:$K,'Supply Planning Data'!$C:$C,DataViz!$B54,'Supply Planning Data'!$D:$D,DataViz!I$32),
0)))</f>
        <v>9158.3239896181003</v>
      </c>
      <c r="J54" s="110">
        <f>IF(J$33="Dose 1",SUMIFS('Supply Planning Data'!$G:$G,'Supply Planning Data'!$C:$C,DataViz!$B54,'Supply Planning Data'!$D:$D,DataViz!J$32),
IF(J$33="Dose 2",SUMIFS('Supply Planning Data'!$H:$H,'Supply Planning Data'!$C:$C,DataViz!$B54,'Supply Planning Data'!$D:$D,DataViz!J$32),
IF(J$33="Dose 2",SUMIFS('Supply Planning Data'!$K:$K,'Supply Planning Data'!$C:$C,DataViz!$B54,'Supply Planning Data'!$D:$D,DataViz!J$32),
0)))</f>
        <v>0</v>
      </c>
      <c r="K54" s="110">
        <f>IF(K$33="Dose 1",SUMIFS('Supply Planning Data'!$G:$G,'Supply Planning Data'!$C:$C,DataViz!$B54,'Supply Planning Data'!$D:$D,DataViz!K$32),
IF(K$33="Dose 2",SUMIFS('Supply Planning Data'!$H:$H,'Supply Planning Data'!$C:$C,DataViz!$B54,'Supply Planning Data'!$D:$D,DataViz!K$32),
IF(K$33="Dose 2",SUMIFS('Supply Planning Data'!$K:$K,'Supply Planning Data'!$C:$C,DataViz!$B54,'Supply Planning Data'!$D:$D,DataViz!K$32),
0)))</f>
        <v>20497.400000000009</v>
      </c>
      <c r="L54" s="110">
        <f>IF(L$33="Dose 1",SUMIFS('Supply Planning Data'!$G:$G,'Supply Planning Data'!$C:$C,DataViz!$B54,'Supply Planning Data'!$D:$D,DataViz!L$32),
IF(L$33="Dose 2",SUMIFS('Supply Planning Data'!$H:$H,'Supply Planning Data'!$C:$C,DataViz!$B54,'Supply Planning Data'!$D:$D,DataViz!L$32),
IF(L$33="Dose 2",SUMIFS('Supply Planning Data'!$K:$K,'Supply Planning Data'!$C:$C,DataViz!$B54,'Supply Planning Data'!$D:$D,DataViz!L$32),
0)))</f>
        <v>9189.8570263255497</v>
      </c>
      <c r="M54" s="110">
        <f>IF(M$33="Dose 1",SUMIFS('Supply Planning Data'!$G:$G,'Supply Planning Data'!$C:$C,DataViz!$B54,'Supply Planning Data'!$D:$D,DataViz!M$32),
IF(M$33="Dose 2",SUMIFS('Supply Planning Data'!$H:$H,'Supply Planning Data'!$C:$C,DataViz!$B54,'Supply Planning Data'!$D:$D,DataViz!M$32),
IF(M$33="Dose 2",SUMIFS('Supply Planning Data'!$K:$K,'Supply Planning Data'!$C:$C,DataViz!$B54,'Supply Planning Data'!$D:$D,DataViz!M$32),
0)))</f>
        <v>0</v>
      </c>
      <c r="N54" s="110">
        <f>IF(N$33="Dose 1",SUMIFS('Supply Planning Data'!$G:$G,'Supply Planning Data'!$C:$C,DataViz!$B54,'Supply Planning Data'!$D:$D,DataViz!N$32),
IF(N$33="Dose 2",SUMIFS('Supply Planning Data'!$H:$H,'Supply Planning Data'!$C:$C,DataViz!$B54,'Supply Planning Data'!$D:$D,DataViz!N$32),
IF(N$33="Dose 2",SUMIFS('Supply Planning Data'!$K:$K,'Supply Planning Data'!$C:$C,DataViz!$B54,'Supply Planning Data'!$D:$D,DataViz!N$32),
0)))</f>
        <v>20497.400000000009</v>
      </c>
      <c r="O54" s="110">
        <f>IF(O$33="Dose 1",SUMIFS('Supply Planning Data'!$G:$G,'Supply Planning Data'!$C:$C,DataViz!$B54,'Supply Planning Data'!$D:$D,DataViz!O$32),
IF(O$33="Dose 2",SUMIFS('Supply Planning Data'!$H:$H,'Supply Planning Data'!$C:$C,DataViz!$B54,'Supply Planning Data'!$D:$D,DataViz!O$32),
IF(O$33="Dose 2",SUMIFS('Supply Planning Data'!$K:$K,'Supply Planning Data'!$C:$C,DataViz!$B54,'Supply Planning Data'!$D:$D,DataViz!O$32),
0)))</f>
        <v>9221.3900630330008</v>
      </c>
      <c r="P54" s="110">
        <f>IF(P$33="Dose 1",SUMIFS('Supply Planning Data'!$G:$G,'Supply Planning Data'!$C:$C,DataViz!$B54,'Supply Planning Data'!$D:$D,DataViz!P$32),
IF(P$33="Dose 2",SUMIFS('Supply Planning Data'!$H:$H,'Supply Planning Data'!$C:$C,DataViz!$B54,'Supply Planning Data'!$D:$D,DataViz!P$32),
IF(P$33="Dose 2",SUMIFS('Supply Planning Data'!$K:$K,'Supply Planning Data'!$C:$C,DataViz!$B54,'Supply Planning Data'!$D:$D,DataViz!P$32),
0)))</f>
        <v>0</v>
      </c>
      <c r="Q54" s="110">
        <f>IF(Q$33="Dose 1",SUMIFS('Supply Planning Data'!$G:$G,'Supply Planning Data'!$C:$C,DataViz!$B54,'Supply Planning Data'!$D:$D,DataViz!Q$32),
IF(Q$33="Dose 2",SUMIFS('Supply Planning Data'!$H:$H,'Supply Planning Data'!$C:$C,DataViz!$B54,'Supply Planning Data'!$D:$D,DataViz!Q$32),
IF(Q$33="Dose 2",SUMIFS('Supply Planning Data'!$K:$K,'Supply Planning Data'!$C:$C,DataViz!$B54,'Supply Planning Data'!$D:$D,DataViz!Q$32),
0)))</f>
        <v>20497.400000000009</v>
      </c>
      <c r="R54" s="110">
        <f>IF(R$33="Dose 1",SUMIFS('Supply Planning Data'!$G:$G,'Supply Planning Data'!$C:$C,DataViz!$B54,'Supply Planning Data'!$D:$D,DataViz!R$32),
IF(R$33="Dose 2",SUMIFS('Supply Planning Data'!$H:$H,'Supply Planning Data'!$C:$C,DataViz!$B54,'Supply Planning Data'!$D:$D,DataViz!R$32),
IF(R$33="Dose 2",SUMIFS('Supply Planning Data'!$K:$K,'Supply Planning Data'!$C:$C,DataViz!$B54,'Supply Planning Data'!$D:$D,DataViz!R$32),
0)))</f>
        <v>9252.9230997404593</v>
      </c>
      <c r="S54" s="110">
        <f>IF(S$33="Dose 1",SUMIFS('Supply Planning Data'!$G:$G,'Supply Planning Data'!$C:$C,DataViz!$B54,'Supply Planning Data'!$D:$D,DataViz!S$32),
IF(S$33="Dose 2",SUMIFS('Supply Planning Data'!$H:$H,'Supply Planning Data'!$C:$C,DataViz!$B54,'Supply Planning Data'!$D:$D,DataViz!S$32),
IF(S$33="Dose 2",SUMIFS('Supply Planning Data'!$K:$K,'Supply Planning Data'!$C:$C,DataViz!$B54,'Supply Planning Data'!$D:$D,DataViz!S$32),
0)))</f>
        <v>0</v>
      </c>
      <c r="T54" s="110">
        <f>IF(T$33="Dose 1",SUMIFS('Supply Planning Data'!$G:$G,'Supply Planning Data'!$C:$C,DataViz!$B54,'Supply Planning Data'!$D:$D,DataViz!T$32),
IF(T$33="Dose 2",SUMIFS('Supply Planning Data'!$H:$H,'Supply Planning Data'!$C:$C,DataViz!$B54,'Supply Planning Data'!$D:$D,DataViz!T$32),
IF(T$33="Dose 2",SUMIFS('Supply Planning Data'!$K:$K,'Supply Planning Data'!$C:$C,DataViz!$B54,'Supply Planning Data'!$D:$D,DataViz!T$32),
0)))</f>
        <v>20497.400000000009</v>
      </c>
      <c r="U54" s="110">
        <f>IF(U$33="Dose 1",SUMIFS('Supply Planning Data'!$G:$G,'Supply Planning Data'!$C:$C,DataViz!$B54,'Supply Planning Data'!$D:$D,DataViz!U$32),
IF(U$33="Dose 2",SUMIFS('Supply Planning Data'!$H:$H,'Supply Planning Data'!$C:$C,DataViz!$B54,'Supply Planning Data'!$D:$D,DataViz!U$32),
IF(U$33="Dose 2",SUMIFS('Supply Planning Data'!$K:$K,'Supply Planning Data'!$C:$C,DataViz!$B54,'Supply Planning Data'!$D:$D,DataViz!U$32),
0)))</f>
        <v>9284.4561364479105</v>
      </c>
      <c r="V54" s="110">
        <f>IF(V$33="Dose 1",SUMIFS('Supply Planning Data'!$G:$G,'Supply Planning Data'!$C:$C,DataViz!$B54,'Supply Planning Data'!$D:$D,DataViz!V$32),
IF(V$33="Dose 2",SUMIFS('Supply Planning Data'!$H:$H,'Supply Planning Data'!$C:$C,DataViz!$B54,'Supply Planning Data'!$D:$D,DataViz!V$32),
IF(V$33="Dose 2",SUMIFS('Supply Planning Data'!$K:$K,'Supply Planning Data'!$C:$C,DataViz!$B54,'Supply Planning Data'!$D:$D,DataViz!V$32),
0)))</f>
        <v>0</v>
      </c>
      <c r="W54" s="110">
        <f>IF(W$33="Dose 1",SUMIFS('Supply Planning Data'!$G:$G,'Supply Planning Data'!$C:$C,DataViz!$B54,'Supply Planning Data'!$D:$D,DataViz!W$32),
IF(W$33="Dose 2",SUMIFS('Supply Planning Data'!$H:$H,'Supply Planning Data'!$C:$C,DataViz!$B54,'Supply Planning Data'!$D:$D,DataViz!W$32),
IF(W$33="Dose 2",SUMIFS('Supply Planning Data'!$K:$K,'Supply Planning Data'!$C:$C,DataViz!$B54,'Supply Planning Data'!$D:$D,DataViz!W$32),
0)))</f>
        <v>20497.400000000009</v>
      </c>
      <c r="X54" s="110">
        <f>IF(X$33="Dose 1",SUMIFS('Supply Planning Data'!$G:$G,'Supply Planning Data'!$C:$C,DataViz!$B54,'Supply Planning Data'!$D:$D,DataViz!X$32),
IF(X$33="Dose 2",SUMIFS('Supply Planning Data'!$H:$H,'Supply Planning Data'!$C:$C,DataViz!$B54,'Supply Planning Data'!$D:$D,DataViz!X$32),
IF(X$33="Dose 2",SUMIFS('Supply Planning Data'!$K:$K,'Supply Planning Data'!$C:$C,DataViz!$B54,'Supply Planning Data'!$D:$D,DataViz!X$32),
0)))</f>
        <v>9315.9891731553598</v>
      </c>
      <c r="Y54" s="110">
        <f>IF(Y$33="Dose 1",SUMIFS('Supply Planning Data'!$G:$G,'Supply Planning Data'!$C:$C,DataViz!$B54,'Supply Planning Data'!$D:$D,DataViz!Y$32),
IF(Y$33="Dose 2",SUMIFS('Supply Planning Data'!$H:$H,'Supply Planning Data'!$C:$C,DataViz!$B54,'Supply Planning Data'!$D:$D,DataViz!Y$32),
IF(Y$33="Dose 2",SUMIFS('Supply Planning Data'!$K:$K,'Supply Planning Data'!$C:$C,DataViz!$B54,'Supply Planning Data'!$D:$D,DataViz!Y$32),
0)))</f>
        <v>0</v>
      </c>
      <c r="Z54" s="110">
        <f>IF(Z$33="Dose 1",SUMIFS('Supply Planning Data'!$G:$G,'Supply Planning Data'!$C:$C,DataViz!$B54,'Supply Planning Data'!$D:$D,DataViz!Z$32),
IF(Z$33="Dose 2",SUMIFS('Supply Planning Data'!$H:$H,'Supply Planning Data'!$C:$C,DataViz!$B54,'Supply Planning Data'!$D:$D,DataViz!Z$32),
IF(Z$33="Dose 2",SUMIFS('Supply Planning Data'!$K:$K,'Supply Planning Data'!$C:$C,DataViz!$B54,'Supply Planning Data'!$D:$D,DataViz!Z$32),
0)))</f>
        <v>20497.400000000009</v>
      </c>
      <c r="AA54" s="110">
        <f>IF(AA$33="Dose 1",SUMIFS('Supply Planning Data'!$G:$G,'Supply Planning Data'!$C:$C,DataViz!$B54,'Supply Planning Data'!$D:$D,DataViz!AA$32),
IF(AA$33="Dose 2",SUMIFS('Supply Planning Data'!$H:$H,'Supply Planning Data'!$C:$C,DataViz!$B54,'Supply Planning Data'!$D:$D,DataViz!AA$32),
IF(AA$33="Dose 2",SUMIFS('Supply Planning Data'!$K:$K,'Supply Planning Data'!$C:$C,DataViz!$B54,'Supply Planning Data'!$D:$D,DataViz!AA$32),
0)))</f>
        <v>9347.5222098628201</v>
      </c>
      <c r="AB54" s="110">
        <f>IF(AB$33="Dose 1",SUMIFS('Supply Planning Data'!$G:$G,'Supply Planning Data'!$C:$C,DataViz!$B54,'Supply Planning Data'!$D:$D,DataViz!AB$32),
IF(AB$33="Dose 2",SUMIFS('Supply Planning Data'!$H:$H,'Supply Planning Data'!$C:$C,DataViz!$B54,'Supply Planning Data'!$D:$D,DataViz!AB$32),
IF(AB$33="Dose 2",SUMIFS('Supply Planning Data'!$K:$K,'Supply Planning Data'!$C:$C,DataViz!$B54,'Supply Planning Data'!$D:$D,DataViz!AB$32),
0)))</f>
        <v>0</v>
      </c>
    </row>
    <row r="55" spans="1:28" x14ac:dyDescent="0.35">
      <c r="A55" s="108">
        <v>19</v>
      </c>
      <c r="B55" s="109">
        <f t="shared" si="11"/>
        <v>44348</v>
      </c>
      <c r="C55" s="110">
        <f>Start!C$10</f>
        <v>24000000</v>
      </c>
      <c r="D55" s="110">
        <f>SUMIFS('Supply Planning Data'!L:L,'Supply Planning Data'!C:C,"&lt;="&amp;DataViz!B55)</f>
        <v>1298456.0891890556</v>
      </c>
      <c r="E55" s="110">
        <f>IF(E$33="Dose 1",SUMIFS('Supply Planning Data'!$G:$G,'Supply Planning Data'!$C:$C,DataViz!$B55,'Supply Planning Data'!$D:$D,DataViz!E$32),
IF(E$33="Dose 2",SUMIFS('Supply Planning Data'!$H:$H,'Supply Planning Data'!$C:$C,DataViz!$B55,'Supply Planning Data'!$D:$D,DataViz!E$32),
IF(E$33="Dose 2",SUMIFS('Supply Planning Data'!$K:$K,'Supply Planning Data'!$C:$C,DataViz!$B55,'Supply Planning Data'!$D:$D,DataViz!E$32),
0)))</f>
        <v>16105.100000000008</v>
      </c>
      <c r="F55" s="110">
        <f>IF(F$33="Dose 1",SUMIFS('Supply Planning Data'!$G:$G,'Supply Planning Data'!$C:$C,DataViz!$B55,'Supply Planning Data'!$D:$D,DataViz!F$32),
IF(F$33="Dose 2",SUMIFS('Supply Planning Data'!$H:$H,'Supply Planning Data'!$C:$C,DataViz!$B55,'Supply Planning Data'!$D:$D,DataViz!F$32),
IF(F$33="Dose 2",SUMIFS('Supply Planning Data'!$K:$K,'Supply Planning Data'!$C:$C,DataViz!$B55,'Supply Planning Data'!$D:$D,DataViz!F$32),
0)))</f>
        <v>9599.7865035224404</v>
      </c>
      <c r="G55" s="110">
        <f>IF(G$33="Dose 1",SUMIFS('Supply Planning Data'!$G:$G,'Supply Planning Data'!$C:$C,DataViz!$B55,'Supply Planning Data'!$D:$D,DataViz!G$32),
IF(G$33="Dose 2",SUMIFS('Supply Planning Data'!$H:$H,'Supply Planning Data'!$C:$C,DataViz!$B55,'Supply Planning Data'!$D:$D,DataViz!G$32),
IF(G$33="Dose 2",SUMIFS('Supply Planning Data'!$K:$K,'Supply Planning Data'!$C:$C,DataViz!$B55,'Supply Planning Data'!$D:$D,DataViz!G$32),
0)))</f>
        <v>0</v>
      </c>
      <c r="H55" s="110">
        <f>IF(H$33="Dose 1",SUMIFS('Supply Planning Data'!$G:$G,'Supply Planning Data'!$C:$C,DataViz!$B55,'Supply Planning Data'!$D:$D,DataViz!H$32),
IF(H$33="Dose 2",SUMIFS('Supply Planning Data'!$H:$H,'Supply Planning Data'!$C:$C,DataViz!$B55,'Supply Planning Data'!$D:$D,DataViz!H$32),
IF(H$33="Dose 2",SUMIFS('Supply Planning Data'!$K:$K,'Supply Planning Data'!$C:$C,DataViz!$B55,'Supply Planning Data'!$D:$D,DataViz!H$32),
0)))</f>
        <v>19326.12000000001</v>
      </c>
      <c r="I55" s="110">
        <f>IF(I$33="Dose 1",SUMIFS('Supply Planning Data'!$G:$G,'Supply Planning Data'!$C:$C,DataViz!$B55,'Supply Planning Data'!$D:$D,DataViz!I$32),
IF(I$33="Dose 2",SUMIFS('Supply Planning Data'!$H:$H,'Supply Planning Data'!$C:$C,DataViz!$B55,'Supply Planning Data'!$D:$D,DataViz!I$32),
IF(I$33="Dose 2",SUMIFS('Supply Planning Data'!$K:$K,'Supply Planning Data'!$C:$C,DataViz!$B55,'Supply Planning Data'!$D:$D,DataViz!I$32),
0)))</f>
        <v>9631.3195402298898</v>
      </c>
      <c r="J55" s="110">
        <f>IF(J$33="Dose 1",SUMIFS('Supply Planning Data'!$G:$G,'Supply Planning Data'!$C:$C,DataViz!$B55,'Supply Planning Data'!$D:$D,DataViz!J$32),
IF(J$33="Dose 2",SUMIFS('Supply Planning Data'!$H:$H,'Supply Planning Data'!$C:$C,DataViz!$B55,'Supply Planning Data'!$D:$D,DataViz!J$32),
IF(J$33="Dose 2",SUMIFS('Supply Planning Data'!$K:$K,'Supply Planning Data'!$C:$C,DataViz!$B55,'Supply Planning Data'!$D:$D,DataViz!J$32),
0)))</f>
        <v>0</v>
      </c>
      <c r="K55" s="110">
        <f>IF(K$33="Dose 1",SUMIFS('Supply Planning Data'!$G:$G,'Supply Planning Data'!$C:$C,DataViz!$B55,'Supply Planning Data'!$D:$D,DataViz!K$32),
IF(K$33="Dose 2",SUMIFS('Supply Planning Data'!$H:$H,'Supply Planning Data'!$C:$C,DataViz!$B55,'Supply Planning Data'!$D:$D,DataViz!K$32),
IF(K$33="Dose 2",SUMIFS('Supply Planning Data'!$K:$K,'Supply Planning Data'!$C:$C,DataViz!$B55,'Supply Planning Data'!$D:$D,DataViz!K$32),
0)))</f>
        <v>22547.14000000001</v>
      </c>
      <c r="L55" s="110">
        <f>IF(L$33="Dose 1",SUMIFS('Supply Planning Data'!$G:$G,'Supply Planning Data'!$C:$C,DataViz!$B55,'Supply Planning Data'!$D:$D,DataViz!L$32),
IF(L$33="Dose 2",SUMIFS('Supply Planning Data'!$H:$H,'Supply Planning Data'!$C:$C,DataViz!$B55,'Supply Planning Data'!$D:$D,DataViz!L$32),
IF(L$33="Dose 2",SUMIFS('Supply Planning Data'!$K:$K,'Supply Planning Data'!$C:$C,DataViz!$B55,'Supply Planning Data'!$D:$D,DataViz!L$32),
0)))</f>
        <v>9662.8525769373391</v>
      </c>
      <c r="M55" s="110">
        <f>IF(M$33="Dose 1",SUMIFS('Supply Planning Data'!$G:$G,'Supply Planning Data'!$C:$C,DataViz!$B55,'Supply Planning Data'!$D:$D,DataViz!M$32),
IF(M$33="Dose 2",SUMIFS('Supply Planning Data'!$H:$H,'Supply Planning Data'!$C:$C,DataViz!$B55,'Supply Planning Data'!$D:$D,DataViz!M$32),
IF(M$33="Dose 2",SUMIFS('Supply Planning Data'!$K:$K,'Supply Planning Data'!$C:$C,DataViz!$B55,'Supply Planning Data'!$D:$D,DataViz!M$32),
0)))</f>
        <v>0</v>
      </c>
      <c r="N55" s="110">
        <f>IF(N$33="Dose 1",SUMIFS('Supply Planning Data'!$G:$G,'Supply Planning Data'!$C:$C,DataViz!$B55,'Supply Planning Data'!$D:$D,DataViz!N$32),
IF(N$33="Dose 2",SUMIFS('Supply Planning Data'!$H:$H,'Supply Planning Data'!$C:$C,DataViz!$B55,'Supply Planning Data'!$D:$D,DataViz!N$32),
IF(N$33="Dose 2",SUMIFS('Supply Planning Data'!$K:$K,'Supply Planning Data'!$C:$C,DataViz!$B55,'Supply Planning Data'!$D:$D,DataViz!N$32),
0)))</f>
        <v>22547.14000000001</v>
      </c>
      <c r="O55" s="110">
        <f>IF(O$33="Dose 1",SUMIFS('Supply Planning Data'!$G:$G,'Supply Planning Data'!$C:$C,DataViz!$B55,'Supply Planning Data'!$D:$D,DataViz!O$32),
IF(O$33="Dose 2",SUMIFS('Supply Planning Data'!$H:$H,'Supply Planning Data'!$C:$C,DataViz!$B55,'Supply Planning Data'!$D:$D,DataViz!O$32),
IF(O$33="Dose 2",SUMIFS('Supply Planning Data'!$K:$K,'Supply Planning Data'!$C:$C,DataViz!$B55,'Supply Planning Data'!$D:$D,DataViz!O$32),
0)))</f>
        <v>9694.3856136447994</v>
      </c>
      <c r="P55" s="110">
        <f>IF(P$33="Dose 1",SUMIFS('Supply Planning Data'!$G:$G,'Supply Planning Data'!$C:$C,DataViz!$B55,'Supply Planning Data'!$D:$D,DataViz!P$32),
IF(P$33="Dose 2",SUMIFS('Supply Planning Data'!$H:$H,'Supply Planning Data'!$C:$C,DataViz!$B55,'Supply Planning Data'!$D:$D,DataViz!P$32),
IF(P$33="Dose 2",SUMIFS('Supply Planning Data'!$K:$K,'Supply Planning Data'!$C:$C,DataViz!$B55,'Supply Planning Data'!$D:$D,DataViz!P$32),
0)))</f>
        <v>0</v>
      </c>
      <c r="Q55" s="110">
        <f>IF(Q$33="Dose 1",SUMIFS('Supply Planning Data'!$G:$G,'Supply Planning Data'!$C:$C,DataViz!$B55,'Supply Planning Data'!$D:$D,DataViz!Q$32),
IF(Q$33="Dose 2",SUMIFS('Supply Planning Data'!$H:$H,'Supply Planning Data'!$C:$C,DataViz!$B55,'Supply Planning Data'!$D:$D,DataViz!Q$32),
IF(Q$33="Dose 2",SUMIFS('Supply Planning Data'!$K:$K,'Supply Planning Data'!$C:$C,DataViz!$B55,'Supply Planning Data'!$D:$D,DataViz!Q$32),
0)))</f>
        <v>22547.14000000001</v>
      </c>
      <c r="R55" s="110">
        <f>IF(R$33="Dose 1",SUMIFS('Supply Planning Data'!$G:$G,'Supply Planning Data'!$C:$C,DataViz!$B55,'Supply Planning Data'!$D:$D,DataViz!R$32),
IF(R$33="Dose 2",SUMIFS('Supply Planning Data'!$H:$H,'Supply Planning Data'!$C:$C,DataViz!$B55,'Supply Planning Data'!$D:$D,DataViz!R$32),
IF(R$33="Dose 2",SUMIFS('Supply Planning Data'!$K:$K,'Supply Planning Data'!$C:$C,DataViz!$B55,'Supply Planning Data'!$D:$D,DataViz!R$32),
0)))</f>
        <v>9725.9186503522506</v>
      </c>
      <c r="S55" s="110">
        <f>IF(S$33="Dose 1",SUMIFS('Supply Planning Data'!$G:$G,'Supply Planning Data'!$C:$C,DataViz!$B55,'Supply Planning Data'!$D:$D,DataViz!S$32),
IF(S$33="Dose 2",SUMIFS('Supply Planning Data'!$H:$H,'Supply Planning Data'!$C:$C,DataViz!$B55,'Supply Planning Data'!$D:$D,DataViz!S$32),
IF(S$33="Dose 2",SUMIFS('Supply Planning Data'!$K:$K,'Supply Planning Data'!$C:$C,DataViz!$B55,'Supply Planning Data'!$D:$D,DataViz!S$32),
0)))</f>
        <v>0</v>
      </c>
      <c r="T55" s="110">
        <f>IF(T$33="Dose 1",SUMIFS('Supply Planning Data'!$G:$G,'Supply Planning Data'!$C:$C,DataViz!$B55,'Supply Planning Data'!$D:$D,DataViz!T$32),
IF(T$33="Dose 2",SUMIFS('Supply Planning Data'!$H:$H,'Supply Planning Data'!$C:$C,DataViz!$B55,'Supply Planning Data'!$D:$D,DataViz!T$32),
IF(T$33="Dose 2",SUMIFS('Supply Planning Data'!$K:$K,'Supply Planning Data'!$C:$C,DataViz!$B55,'Supply Planning Data'!$D:$D,DataViz!T$32),
0)))</f>
        <v>22547.14000000001</v>
      </c>
      <c r="U55" s="110">
        <f>IF(U$33="Dose 1",SUMIFS('Supply Planning Data'!$G:$G,'Supply Planning Data'!$C:$C,DataViz!$B55,'Supply Planning Data'!$D:$D,DataViz!U$32),
IF(U$33="Dose 2",SUMIFS('Supply Planning Data'!$H:$H,'Supply Planning Data'!$C:$C,DataViz!$B55,'Supply Planning Data'!$D:$D,DataViz!U$32),
IF(U$33="Dose 2",SUMIFS('Supply Planning Data'!$K:$K,'Supply Planning Data'!$C:$C,DataViz!$B55,'Supply Planning Data'!$D:$D,DataViz!U$32),
0)))</f>
        <v>9757.4516870596999</v>
      </c>
      <c r="V55" s="110">
        <f>IF(V$33="Dose 1",SUMIFS('Supply Planning Data'!$G:$G,'Supply Planning Data'!$C:$C,DataViz!$B55,'Supply Planning Data'!$D:$D,DataViz!V$32),
IF(V$33="Dose 2",SUMIFS('Supply Planning Data'!$H:$H,'Supply Planning Data'!$C:$C,DataViz!$B55,'Supply Planning Data'!$D:$D,DataViz!V$32),
IF(V$33="Dose 2",SUMIFS('Supply Planning Data'!$K:$K,'Supply Planning Data'!$C:$C,DataViz!$B55,'Supply Planning Data'!$D:$D,DataViz!V$32),
0)))</f>
        <v>0</v>
      </c>
      <c r="W55" s="110">
        <f>IF(W$33="Dose 1",SUMIFS('Supply Planning Data'!$G:$G,'Supply Planning Data'!$C:$C,DataViz!$B55,'Supply Planning Data'!$D:$D,DataViz!W$32),
IF(W$33="Dose 2",SUMIFS('Supply Planning Data'!$H:$H,'Supply Planning Data'!$C:$C,DataViz!$B55,'Supply Planning Data'!$D:$D,DataViz!W$32),
IF(W$33="Dose 2",SUMIFS('Supply Planning Data'!$K:$K,'Supply Planning Data'!$C:$C,DataViz!$B55,'Supply Planning Data'!$D:$D,DataViz!W$32),
0)))</f>
        <v>22547.14000000001</v>
      </c>
      <c r="X55" s="110">
        <f>IF(X$33="Dose 1",SUMIFS('Supply Planning Data'!$G:$G,'Supply Planning Data'!$C:$C,DataViz!$B55,'Supply Planning Data'!$D:$D,DataViz!X$32),
IF(X$33="Dose 2",SUMIFS('Supply Planning Data'!$H:$H,'Supply Planning Data'!$C:$C,DataViz!$B55,'Supply Planning Data'!$D:$D,DataViz!X$32),
IF(X$33="Dose 2",SUMIFS('Supply Planning Data'!$K:$K,'Supply Planning Data'!$C:$C,DataViz!$B55,'Supply Planning Data'!$D:$D,DataViz!X$32),
0)))</f>
        <v>9788.9847237671602</v>
      </c>
      <c r="Y55" s="110">
        <f>IF(Y$33="Dose 1",SUMIFS('Supply Planning Data'!$G:$G,'Supply Planning Data'!$C:$C,DataViz!$B55,'Supply Planning Data'!$D:$D,DataViz!Y$32),
IF(Y$33="Dose 2",SUMIFS('Supply Planning Data'!$H:$H,'Supply Planning Data'!$C:$C,DataViz!$B55,'Supply Planning Data'!$D:$D,DataViz!Y$32),
IF(Y$33="Dose 2",SUMIFS('Supply Planning Data'!$K:$K,'Supply Planning Data'!$C:$C,DataViz!$B55,'Supply Planning Data'!$D:$D,DataViz!Y$32),
0)))</f>
        <v>0</v>
      </c>
      <c r="Z55" s="110">
        <f>IF(Z$33="Dose 1",SUMIFS('Supply Planning Data'!$G:$G,'Supply Planning Data'!$C:$C,DataViz!$B55,'Supply Planning Data'!$D:$D,DataViz!Z$32),
IF(Z$33="Dose 2",SUMIFS('Supply Planning Data'!$H:$H,'Supply Planning Data'!$C:$C,DataViz!$B55,'Supply Planning Data'!$D:$D,DataViz!Z$32),
IF(Z$33="Dose 2",SUMIFS('Supply Planning Data'!$K:$K,'Supply Planning Data'!$C:$C,DataViz!$B55,'Supply Planning Data'!$D:$D,DataViz!Z$32),
0)))</f>
        <v>22547.14000000001</v>
      </c>
      <c r="AA55" s="110">
        <f>IF(AA$33="Dose 1",SUMIFS('Supply Planning Data'!$G:$G,'Supply Planning Data'!$C:$C,DataViz!$B55,'Supply Planning Data'!$D:$D,DataViz!AA$32),
IF(AA$33="Dose 2",SUMIFS('Supply Planning Data'!$H:$H,'Supply Planning Data'!$C:$C,DataViz!$B55,'Supply Planning Data'!$D:$D,DataViz!AA$32),
IF(AA$33="Dose 2",SUMIFS('Supply Planning Data'!$K:$K,'Supply Planning Data'!$C:$C,DataViz!$B55,'Supply Planning Data'!$D:$D,DataViz!AA$32),
0)))</f>
        <v>9820.5177604746095</v>
      </c>
      <c r="AB55" s="110">
        <f>IF(AB$33="Dose 1",SUMIFS('Supply Planning Data'!$G:$G,'Supply Planning Data'!$C:$C,DataViz!$B55,'Supply Planning Data'!$D:$D,DataViz!AB$32),
IF(AB$33="Dose 2",SUMIFS('Supply Planning Data'!$H:$H,'Supply Planning Data'!$C:$C,DataViz!$B55,'Supply Planning Data'!$D:$D,DataViz!AB$32),
IF(AB$33="Dose 2",SUMIFS('Supply Planning Data'!$K:$K,'Supply Planning Data'!$C:$C,DataViz!$B55,'Supply Planning Data'!$D:$D,DataViz!AB$32),
0)))</f>
        <v>0</v>
      </c>
    </row>
    <row r="56" spans="1:28" x14ac:dyDescent="0.35">
      <c r="A56" s="108">
        <v>20</v>
      </c>
      <c r="B56" s="109">
        <f t="shared" si="11"/>
        <v>44378</v>
      </c>
      <c r="C56" s="110">
        <f>Start!C$10</f>
        <v>24000000</v>
      </c>
      <c r="D56" s="110">
        <f>SUMIFS('Supply Planning Data'!L:L,'Supply Planning Data'!C:C,"&lt;="&amp;DataViz!B56)</f>
        <v>1588157.8146841188</v>
      </c>
      <c r="E56" s="110">
        <f>IF(E$33="Dose 1",SUMIFS('Supply Planning Data'!$G:$G,'Supply Planning Data'!$C:$C,DataViz!$B56,'Supply Planning Data'!$D:$D,DataViz!E$32),
IF(E$33="Dose 2",SUMIFS('Supply Planning Data'!$H:$H,'Supply Planning Data'!$C:$C,DataViz!$B56,'Supply Planning Data'!$D:$D,DataViz!E$32),
IF(E$33="Dose 2",SUMIFS('Supply Planning Data'!$K:$K,'Supply Planning Data'!$C:$C,DataViz!$B56,'Supply Planning Data'!$D:$D,DataViz!E$32),
0)))</f>
        <v>17715.610000000011</v>
      </c>
      <c r="F56" s="110">
        <f>IF(F$33="Dose 1",SUMIFS('Supply Planning Data'!$G:$G,'Supply Planning Data'!$C:$C,DataViz!$B56,'Supply Planning Data'!$D:$D,DataViz!F$32),
IF(F$33="Dose 2",SUMIFS('Supply Planning Data'!$H:$H,'Supply Planning Data'!$C:$C,DataViz!$B56,'Supply Planning Data'!$D:$D,DataViz!F$32),
IF(F$33="Dose 2",SUMIFS('Supply Planning Data'!$K:$K,'Supply Planning Data'!$C:$C,DataViz!$B56,'Supply Planning Data'!$D:$D,DataViz!F$32),
0)))</f>
        <v>10072.782054134201</v>
      </c>
      <c r="G56" s="110">
        <f>IF(G$33="Dose 1",SUMIFS('Supply Planning Data'!$G:$G,'Supply Planning Data'!$C:$C,DataViz!$B56,'Supply Planning Data'!$D:$D,DataViz!G$32),
IF(G$33="Dose 2",SUMIFS('Supply Planning Data'!$H:$H,'Supply Planning Data'!$C:$C,DataViz!$B56,'Supply Planning Data'!$D:$D,DataViz!G$32),
IF(G$33="Dose 2",SUMIFS('Supply Planning Data'!$K:$K,'Supply Planning Data'!$C:$C,DataViz!$B56,'Supply Planning Data'!$D:$D,DataViz!G$32),
0)))</f>
        <v>0</v>
      </c>
      <c r="H56" s="110">
        <f>IF(H$33="Dose 1",SUMIFS('Supply Planning Data'!$G:$G,'Supply Planning Data'!$C:$C,DataViz!$B56,'Supply Planning Data'!$D:$D,DataViz!H$32),
IF(H$33="Dose 2",SUMIFS('Supply Planning Data'!$H:$H,'Supply Planning Data'!$C:$C,DataViz!$B56,'Supply Planning Data'!$D:$D,DataViz!H$32),
IF(H$33="Dose 2",SUMIFS('Supply Planning Data'!$K:$K,'Supply Planning Data'!$C:$C,DataViz!$B56,'Supply Planning Data'!$D:$D,DataViz!H$32),
0)))</f>
        <v>21258.732000000011</v>
      </c>
      <c r="I56" s="110">
        <f>IF(I$33="Dose 1",SUMIFS('Supply Planning Data'!$G:$G,'Supply Planning Data'!$C:$C,DataViz!$B56,'Supply Planning Data'!$D:$D,DataViz!I$32),
IF(I$33="Dose 2",SUMIFS('Supply Planning Data'!$H:$H,'Supply Planning Data'!$C:$C,DataViz!$B56,'Supply Planning Data'!$D:$D,DataViz!I$32),
IF(I$33="Dose 2",SUMIFS('Supply Planning Data'!$K:$K,'Supply Planning Data'!$C:$C,DataViz!$B56,'Supply Planning Data'!$D:$D,DataViz!I$32),
0)))</f>
        <v>10104.315090841699</v>
      </c>
      <c r="J56" s="110">
        <f>IF(J$33="Dose 1",SUMIFS('Supply Planning Data'!$G:$G,'Supply Planning Data'!$C:$C,DataViz!$B56,'Supply Planning Data'!$D:$D,DataViz!J$32),
IF(J$33="Dose 2",SUMIFS('Supply Planning Data'!$H:$H,'Supply Planning Data'!$C:$C,DataViz!$B56,'Supply Planning Data'!$D:$D,DataViz!J$32),
IF(J$33="Dose 2",SUMIFS('Supply Planning Data'!$K:$K,'Supply Planning Data'!$C:$C,DataViz!$B56,'Supply Planning Data'!$D:$D,DataViz!J$32),
0)))</f>
        <v>0</v>
      </c>
      <c r="K56" s="110">
        <f>IF(K$33="Dose 1",SUMIFS('Supply Planning Data'!$G:$G,'Supply Planning Data'!$C:$C,DataViz!$B56,'Supply Planning Data'!$D:$D,DataViz!K$32),
IF(K$33="Dose 2",SUMIFS('Supply Planning Data'!$H:$H,'Supply Planning Data'!$C:$C,DataViz!$B56,'Supply Planning Data'!$D:$D,DataViz!K$32),
IF(K$33="Dose 2",SUMIFS('Supply Planning Data'!$K:$K,'Supply Planning Data'!$C:$C,DataViz!$B56,'Supply Planning Data'!$D:$D,DataViz!K$32),
0)))</f>
        <v>24801.854000000014</v>
      </c>
      <c r="L56" s="110">
        <f>IF(L$33="Dose 1",SUMIFS('Supply Planning Data'!$G:$G,'Supply Planning Data'!$C:$C,DataViz!$B56,'Supply Planning Data'!$D:$D,DataViz!L$32),
IF(L$33="Dose 2",SUMIFS('Supply Planning Data'!$H:$H,'Supply Planning Data'!$C:$C,DataViz!$B56,'Supply Planning Data'!$D:$D,DataViz!L$32),
IF(L$33="Dose 2",SUMIFS('Supply Planning Data'!$K:$K,'Supply Planning Data'!$C:$C,DataViz!$B56,'Supply Planning Data'!$D:$D,DataViz!L$32),
0)))</f>
        <v>10135.848127549099</v>
      </c>
      <c r="M56" s="110">
        <f>IF(M$33="Dose 1",SUMIFS('Supply Planning Data'!$G:$G,'Supply Planning Data'!$C:$C,DataViz!$B56,'Supply Planning Data'!$D:$D,DataViz!M$32),
IF(M$33="Dose 2",SUMIFS('Supply Planning Data'!$H:$H,'Supply Planning Data'!$C:$C,DataViz!$B56,'Supply Planning Data'!$D:$D,DataViz!M$32),
IF(M$33="Dose 2",SUMIFS('Supply Planning Data'!$K:$K,'Supply Planning Data'!$C:$C,DataViz!$B56,'Supply Planning Data'!$D:$D,DataViz!M$32),
0)))</f>
        <v>0</v>
      </c>
      <c r="N56" s="110">
        <f>IF(N$33="Dose 1",SUMIFS('Supply Planning Data'!$G:$G,'Supply Planning Data'!$C:$C,DataViz!$B56,'Supply Planning Data'!$D:$D,DataViz!N$32),
IF(N$33="Dose 2",SUMIFS('Supply Planning Data'!$H:$H,'Supply Planning Data'!$C:$C,DataViz!$B56,'Supply Planning Data'!$D:$D,DataViz!N$32),
IF(N$33="Dose 2",SUMIFS('Supply Planning Data'!$K:$K,'Supply Planning Data'!$C:$C,DataViz!$B56,'Supply Planning Data'!$D:$D,DataViz!N$32),
0)))</f>
        <v>24801.854000000014</v>
      </c>
      <c r="O56" s="110">
        <f>IF(O$33="Dose 1",SUMIFS('Supply Planning Data'!$G:$G,'Supply Planning Data'!$C:$C,DataViz!$B56,'Supply Planning Data'!$D:$D,DataViz!O$32),
IF(O$33="Dose 2",SUMIFS('Supply Planning Data'!$H:$H,'Supply Planning Data'!$C:$C,DataViz!$B56,'Supply Planning Data'!$D:$D,DataViz!O$32),
IF(O$33="Dose 2",SUMIFS('Supply Planning Data'!$K:$K,'Supply Planning Data'!$C:$C,DataViz!$B56,'Supply Planning Data'!$D:$D,DataViz!O$32),
0)))</f>
        <v>10167.3811642566</v>
      </c>
      <c r="P56" s="110">
        <f>IF(P$33="Dose 1",SUMIFS('Supply Planning Data'!$G:$G,'Supply Planning Data'!$C:$C,DataViz!$B56,'Supply Planning Data'!$D:$D,DataViz!P$32),
IF(P$33="Dose 2",SUMIFS('Supply Planning Data'!$H:$H,'Supply Planning Data'!$C:$C,DataViz!$B56,'Supply Planning Data'!$D:$D,DataViz!P$32),
IF(P$33="Dose 2",SUMIFS('Supply Planning Data'!$K:$K,'Supply Planning Data'!$C:$C,DataViz!$B56,'Supply Planning Data'!$D:$D,DataViz!P$32),
0)))</f>
        <v>0</v>
      </c>
      <c r="Q56" s="110">
        <f>IF(Q$33="Dose 1",SUMIFS('Supply Planning Data'!$G:$G,'Supply Planning Data'!$C:$C,DataViz!$B56,'Supply Planning Data'!$D:$D,DataViz!Q$32),
IF(Q$33="Dose 2",SUMIFS('Supply Planning Data'!$H:$H,'Supply Planning Data'!$C:$C,DataViz!$B56,'Supply Planning Data'!$D:$D,DataViz!Q$32),
IF(Q$33="Dose 2",SUMIFS('Supply Planning Data'!$K:$K,'Supply Planning Data'!$C:$C,DataViz!$B56,'Supply Planning Data'!$D:$D,DataViz!Q$32),
0)))</f>
        <v>24801.854000000014</v>
      </c>
      <c r="R56" s="110">
        <f>IF(R$33="Dose 1",SUMIFS('Supply Planning Data'!$G:$G,'Supply Planning Data'!$C:$C,DataViz!$B56,'Supply Planning Data'!$D:$D,DataViz!R$32),
IF(R$33="Dose 2",SUMIFS('Supply Planning Data'!$H:$H,'Supply Planning Data'!$C:$C,DataViz!$B56,'Supply Planning Data'!$D:$D,DataViz!R$32),
IF(R$33="Dose 2",SUMIFS('Supply Planning Data'!$K:$K,'Supply Planning Data'!$C:$C,DataViz!$B56,'Supply Planning Data'!$D:$D,DataViz!R$32),
0)))</f>
        <v>10198.914200964</v>
      </c>
      <c r="S56" s="110">
        <f>IF(S$33="Dose 1",SUMIFS('Supply Planning Data'!$G:$G,'Supply Planning Data'!$C:$C,DataViz!$B56,'Supply Planning Data'!$D:$D,DataViz!S$32),
IF(S$33="Dose 2",SUMIFS('Supply Planning Data'!$H:$H,'Supply Planning Data'!$C:$C,DataViz!$B56,'Supply Planning Data'!$D:$D,DataViz!S$32),
IF(S$33="Dose 2",SUMIFS('Supply Planning Data'!$K:$K,'Supply Planning Data'!$C:$C,DataViz!$B56,'Supply Planning Data'!$D:$D,DataViz!S$32),
0)))</f>
        <v>0</v>
      </c>
      <c r="T56" s="110">
        <f>IF(T$33="Dose 1",SUMIFS('Supply Planning Data'!$G:$G,'Supply Planning Data'!$C:$C,DataViz!$B56,'Supply Planning Data'!$D:$D,DataViz!T$32),
IF(T$33="Dose 2",SUMIFS('Supply Planning Data'!$H:$H,'Supply Planning Data'!$C:$C,DataViz!$B56,'Supply Planning Data'!$D:$D,DataViz!T$32),
IF(T$33="Dose 2",SUMIFS('Supply Planning Data'!$K:$K,'Supply Planning Data'!$C:$C,DataViz!$B56,'Supply Planning Data'!$D:$D,DataViz!T$32),
0)))</f>
        <v>24801.854000000014</v>
      </c>
      <c r="U56" s="110">
        <f>IF(U$33="Dose 1",SUMIFS('Supply Planning Data'!$G:$G,'Supply Planning Data'!$C:$C,DataViz!$B56,'Supply Planning Data'!$D:$D,DataViz!U$32),
IF(U$33="Dose 2",SUMIFS('Supply Planning Data'!$H:$H,'Supply Planning Data'!$C:$C,DataViz!$B56,'Supply Planning Data'!$D:$D,DataViz!U$32),
IF(U$33="Dose 2",SUMIFS('Supply Planning Data'!$K:$K,'Supply Planning Data'!$C:$C,DataViz!$B56,'Supply Planning Data'!$D:$D,DataViz!U$32),
0)))</f>
        <v>10230.4472376715</v>
      </c>
      <c r="V56" s="110">
        <f>IF(V$33="Dose 1",SUMIFS('Supply Planning Data'!$G:$G,'Supply Planning Data'!$C:$C,DataViz!$B56,'Supply Planning Data'!$D:$D,DataViz!V$32),
IF(V$33="Dose 2",SUMIFS('Supply Planning Data'!$H:$H,'Supply Planning Data'!$C:$C,DataViz!$B56,'Supply Planning Data'!$D:$D,DataViz!V$32),
IF(V$33="Dose 2",SUMIFS('Supply Planning Data'!$K:$K,'Supply Planning Data'!$C:$C,DataViz!$B56,'Supply Planning Data'!$D:$D,DataViz!V$32),
0)))</f>
        <v>0</v>
      </c>
      <c r="W56" s="110">
        <f>IF(W$33="Dose 1",SUMIFS('Supply Planning Data'!$G:$G,'Supply Planning Data'!$C:$C,DataViz!$B56,'Supply Planning Data'!$D:$D,DataViz!W$32),
IF(W$33="Dose 2",SUMIFS('Supply Planning Data'!$H:$H,'Supply Planning Data'!$C:$C,DataViz!$B56,'Supply Planning Data'!$D:$D,DataViz!W$32),
IF(W$33="Dose 2",SUMIFS('Supply Planning Data'!$K:$K,'Supply Planning Data'!$C:$C,DataViz!$B56,'Supply Planning Data'!$D:$D,DataViz!W$32),
0)))</f>
        <v>24801.854000000014</v>
      </c>
      <c r="X56" s="110">
        <f>IF(X$33="Dose 1",SUMIFS('Supply Planning Data'!$G:$G,'Supply Planning Data'!$C:$C,DataViz!$B56,'Supply Planning Data'!$D:$D,DataViz!X$32),
IF(X$33="Dose 2",SUMIFS('Supply Planning Data'!$H:$H,'Supply Planning Data'!$C:$C,DataViz!$B56,'Supply Planning Data'!$D:$D,DataViz!X$32),
IF(X$33="Dose 2",SUMIFS('Supply Planning Data'!$K:$K,'Supply Planning Data'!$C:$C,DataViz!$B56,'Supply Planning Data'!$D:$D,DataViz!X$32),
0)))</f>
        <v>10261.980274378901</v>
      </c>
      <c r="Y56" s="110">
        <f>IF(Y$33="Dose 1",SUMIFS('Supply Planning Data'!$G:$G,'Supply Planning Data'!$C:$C,DataViz!$B56,'Supply Planning Data'!$D:$D,DataViz!Y$32),
IF(Y$33="Dose 2",SUMIFS('Supply Planning Data'!$H:$H,'Supply Planning Data'!$C:$C,DataViz!$B56,'Supply Planning Data'!$D:$D,DataViz!Y$32),
IF(Y$33="Dose 2",SUMIFS('Supply Planning Data'!$K:$K,'Supply Planning Data'!$C:$C,DataViz!$B56,'Supply Planning Data'!$D:$D,DataViz!Y$32),
0)))</f>
        <v>0</v>
      </c>
      <c r="Z56" s="110">
        <f>IF(Z$33="Dose 1",SUMIFS('Supply Planning Data'!$G:$G,'Supply Planning Data'!$C:$C,DataViz!$B56,'Supply Planning Data'!$D:$D,DataViz!Z$32),
IF(Z$33="Dose 2",SUMIFS('Supply Planning Data'!$H:$H,'Supply Planning Data'!$C:$C,DataViz!$B56,'Supply Planning Data'!$D:$D,DataViz!Z$32),
IF(Z$33="Dose 2",SUMIFS('Supply Planning Data'!$K:$K,'Supply Planning Data'!$C:$C,DataViz!$B56,'Supply Planning Data'!$D:$D,DataViz!Z$32),
0)))</f>
        <v>24801.854000000014</v>
      </c>
      <c r="AA56" s="110">
        <f>IF(AA$33="Dose 1",SUMIFS('Supply Planning Data'!$G:$G,'Supply Planning Data'!$C:$C,DataViz!$B56,'Supply Planning Data'!$D:$D,DataViz!AA$32),
IF(AA$33="Dose 2",SUMIFS('Supply Planning Data'!$H:$H,'Supply Planning Data'!$C:$C,DataViz!$B56,'Supply Planning Data'!$D:$D,DataViz!AA$32),
IF(AA$33="Dose 2",SUMIFS('Supply Planning Data'!$K:$K,'Supply Planning Data'!$C:$C,DataViz!$B56,'Supply Planning Data'!$D:$D,DataViz!AA$32),
0)))</f>
        <v>10293.513311086401</v>
      </c>
      <c r="AB56" s="110">
        <f>IF(AB$33="Dose 1",SUMIFS('Supply Planning Data'!$G:$G,'Supply Planning Data'!$C:$C,DataViz!$B56,'Supply Planning Data'!$D:$D,DataViz!AB$32),
IF(AB$33="Dose 2",SUMIFS('Supply Planning Data'!$H:$H,'Supply Planning Data'!$C:$C,DataViz!$B56,'Supply Planning Data'!$D:$D,DataViz!AB$32),
IF(AB$33="Dose 2",SUMIFS('Supply Planning Data'!$K:$K,'Supply Planning Data'!$C:$C,DataViz!$B56,'Supply Planning Data'!$D:$D,DataViz!AB$32),
0)))</f>
        <v>0</v>
      </c>
    </row>
    <row r="57" spans="1:28" x14ac:dyDescent="0.35">
      <c r="A57" s="108">
        <v>21</v>
      </c>
      <c r="B57" s="109">
        <f t="shared" si="11"/>
        <v>44409</v>
      </c>
      <c r="C57" s="110">
        <f>Start!C$10</f>
        <v>24000000</v>
      </c>
      <c r="D57" s="110">
        <f>SUMIFS('Supply Planning Data'!L:L,'Supply Planning Data'!C:C,"&lt;="&amp;DataViz!B57)</f>
        <v>1904164.1344947899</v>
      </c>
      <c r="E57" s="110">
        <f>IF(E$33="Dose 1",SUMIFS('Supply Planning Data'!$G:$G,'Supply Planning Data'!$C:$C,DataViz!$B57,'Supply Planning Data'!$D:$D,DataViz!E$32),
IF(E$33="Dose 2",SUMIFS('Supply Planning Data'!$H:$H,'Supply Planning Data'!$C:$C,DataViz!$B57,'Supply Planning Data'!$D:$D,DataViz!E$32),
IF(E$33="Dose 2",SUMIFS('Supply Planning Data'!$K:$K,'Supply Planning Data'!$C:$C,DataViz!$B57,'Supply Planning Data'!$D:$D,DataViz!E$32),
0)))</f>
        <v>19487.171000000013</v>
      </c>
      <c r="F57" s="110">
        <f>IF(F$33="Dose 1",SUMIFS('Supply Planning Data'!$G:$G,'Supply Planning Data'!$C:$C,DataViz!$B57,'Supply Planning Data'!$D:$D,DataViz!F$32),
IF(F$33="Dose 2",SUMIFS('Supply Planning Data'!$H:$H,'Supply Planning Data'!$C:$C,DataViz!$B57,'Supply Planning Data'!$D:$D,DataViz!F$32),
IF(F$33="Dose 2",SUMIFS('Supply Planning Data'!$K:$K,'Supply Planning Data'!$C:$C,DataViz!$B57,'Supply Planning Data'!$D:$D,DataViz!F$32),
0)))</f>
        <v>10545.777604745999</v>
      </c>
      <c r="G57" s="110">
        <f>IF(G$33="Dose 1",SUMIFS('Supply Planning Data'!$G:$G,'Supply Planning Data'!$C:$C,DataViz!$B57,'Supply Planning Data'!$D:$D,DataViz!G$32),
IF(G$33="Dose 2",SUMIFS('Supply Planning Data'!$H:$H,'Supply Planning Data'!$C:$C,DataViz!$B57,'Supply Planning Data'!$D:$D,DataViz!G$32),
IF(G$33="Dose 2",SUMIFS('Supply Planning Data'!$K:$K,'Supply Planning Data'!$C:$C,DataViz!$B57,'Supply Planning Data'!$D:$D,DataViz!G$32),
0)))</f>
        <v>0</v>
      </c>
      <c r="H57" s="110">
        <f>IF(H$33="Dose 1",SUMIFS('Supply Planning Data'!$G:$G,'Supply Planning Data'!$C:$C,DataViz!$B57,'Supply Planning Data'!$D:$D,DataViz!H$32),
IF(H$33="Dose 2",SUMIFS('Supply Planning Data'!$H:$H,'Supply Planning Data'!$C:$C,DataViz!$B57,'Supply Planning Data'!$D:$D,DataViz!H$32),
IF(H$33="Dose 2",SUMIFS('Supply Planning Data'!$K:$K,'Supply Planning Data'!$C:$C,DataViz!$B57,'Supply Planning Data'!$D:$D,DataViz!H$32),
0)))</f>
        <v>23384.605200000013</v>
      </c>
      <c r="I57" s="110">
        <f>IF(I$33="Dose 1",SUMIFS('Supply Planning Data'!$G:$G,'Supply Planning Data'!$C:$C,DataViz!$B57,'Supply Planning Data'!$D:$D,DataViz!I$32),
IF(I$33="Dose 2",SUMIFS('Supply Planning Data'!$H:$H,'Supply Planning Data'!$C:$C,DataViz!$B57,'Supply Planning Data'!$D:$D,DataViz!I$32),
IF(I$33="Dose 2",SUMIFS('Supply Planning Data'!$K:$K,'Supply Planning Data'!$C:$C,DataViz!$B57,'Supply Planning Data'!$D:$D,DataViz!I$32),
0)))</f>
        <v>10577.3106414535</v>
      </c>
      <c r="J57" s="110">
        <f>IF(J$33="Dose 1",SUMIFS('Supply Planning Data'!$G:$G,'Supply Planning Data'!$C:$C,DataViz!$B57,'Supply Planning Data'!$D:$D,DataViz!J$32),
IF(J$33="Dose 2",SUMIFS('Supply Planning Data'!$H:$H,'Supply Planning Data'!$C:$C,DataViz!$B57,'Supply Planning Data'!$D:$D,DataViz!J$32),
IF(J$33="Dose 2",SUMIFS('Supply Planning Data'!$K:$K,'Supply Planning Data'!$C:$C,DataViz!$B57,'Supply Planning Data'!$D:$D,DataViz!J$32),
0)))</f>
        <v>0</v>
      </c>
      <c r="K57" s="110">
        <f>IF(K$33="Dose 1",SUMIFS('Supply Planning Data'!$G:$G,'Supply Planning Data'!$C:$C,DataViz!$B57,'Supply Planning Data'!$D:$D,DataViz!K$32),
IF(K$33="Dose 2",SUMIFS('Supply Planning Data'!$H:$H,'Supply Planning Data'!$C:$C,DataViz!$B57,'Supply Planning Data'!$D:$D,DataViz!K$32),
IF(K$33="Dose 2",SUMIFS('Supply Planning Data'!$K:$K,'Supply Planning Data'!$C:$C,DataViz!$B57,'Supply Planning Data'!$D:$D,DataViz!K$32),
0)))</f>
        <v>27282.039400000016</v>
      </c>
      <c r="L57" s="110">
        <f>IF(L$33="Dose 1",SUMIFS('Supply Planning Data'!$G:$G,'Supply Planning Data'!$C:$C,DataViz!$B57,'Supply Planning Data'!$D:$D,DataViz!L$32),
IF(L$33="Dose 2",SUMIFS('Supply Planning Data'!$H:$H,'Supply Planning Data'!$C:$C,DataViz!$B57,'Supply Planning Data'!$D:$D,DataViz!L$32),
IF(L$33="Dose 2",SUMIFS('Supply Planning Data'!$K:$K,'Supply Planning Data'!$C:$C,DataViz!$B57,'Supply Planning Data'!$D:$D,DataViz!L$32),
0)))</f>
        <v>10608.8436781609</v>
      </c>
      <c r="M57" s="110">
        <f>IF(M$33="Dose 1",SUMIFS('Supply Planning Data'!$G:$G,'Supply Planning Data'!$C:$C,DataViz!$B57,'Supply Planning Data'!$D:$D,DataViz!M$32),
IF(M$33="Dose 2",SUMIFS('Supply Planning Data'!$H:$H,'Supply Planning Data'!$C:$C,DataViz!$B57,'Supply Planning Data'!$D:$D,DataViz!M$32),
IF(M$33="Dose 2",SUMIFS('Supply Planning Data'!$K:$K,'Supply Planning Data'!$C:$C,DataViz!$B57,'Supply Planning Data'!$D:$D,DataViz!M$32),
0)))</f>
        <v>0</v>
      </c>
      <c r="N57" s="110">
        <f>IF(N$33="Dose 1",SUMIFS('Supply Planning Data'!$G:$G,'Supply Planning Data'!$C:$C,DataViz!$B57,'Supply Planning Data'!$D:$D,DataViz!N$32),
IF(N$33="Dose 2",SUMIFS('Supply Planning Data'!$H:$H,'Supply Planning Data'!$C:$C,DataViz!$B57,'Supply Planning Data'!$D:$D,DataViz!N$32),
IF(N$33="Dose 2",SUMIFS('Supply Planning Data'!$K:$K,'Supply Planning Data'!$C:$C,DataViz!$B57,'Supply Planning Data'!$D:$D,DataViz!N$32),
0)))</f>
        <v>27282.039400000016</v>
      </c>
      <c r="O57" s="110">
        <f>IF(O$33="Dose 1",SUMIFS('Supply Planning Data'!$G:$G,'Supply Planning Data'!$C:$C,DataViz!$B57,'Supply Planning Data'!$D:$D,DataViz!O$32),
IF(O$33="Dose 2",SUMIFS('Supply Planning Data'!$H:$H,'Supply Planning Data'!$C:$C,DataViz!$B57,'Supply Planning Data'!$D:$D,DataViz!O$32),
IF(O$33="Dose 2",SUMIFS('Supply Planning Data'!$K:$K,'Supply Planning Data'!$C:$C,DataViz!$B57,'Supply Planning Data'!$D:$D,DataViz!O$32),
0)))</f>
        <v>10640.3767148684</v>
      </c>
      <c r="P57" s="110">
        <f>IF(P$33="Dose 1",SUMIFS('Supply Planning Data'!$G:$G,'Supply Planning Data'!$C:$C,DataViz!$B57,'Supply Planning Data'!$D:$D,DataViz!P$32),
IF(P$33="Dose 2",SUMIFS('Supply Planning Data'!$H:$H,'Supply Planning Data'!$C:$C,DataViz!$B57,'Supply Planning Data'!$D:$D,DataViz!P$32),
IF(P$33="Dose 2",SUMIFS('Supply Planning Data'!$K:$K,'Supply Planning Data'!$C:$C,DataViz!$B57,'Supply Planning Data'!$D:$D,DataViz!P$32),
0)))</f>
        <v>0</v>
      </c>
      <c r="Q57" s="110">
        <f>IF(Q$33="Dose 1",SUMIFS('Supply Planning Data'!$G:$G,'Supply Planning Data'!$C:$C,DataViz!$B57,'Supply Planning Data'!$D:$D,DataViz!Q$32),
IF(Q$33="Dose 2",SUMIFS('Supply Planning Data'!$H:$H,'Supply Planning Data'!$C:$C,DataViz!$B57,'Supply Planning Data'!$D:$D,DataViz!Q$32),
IF(Q$33="Dose 2",SUMIFS('Supply Planning Data'!$K:$K,'Supply Planning Data'!$C:$C,DataViz!$B57,'Supply Planning Data'!$D:$D,DataViz!Q$32),
0)))</f>
        <v>27282.039400000016</v>
      </c>
      <c r="R57" s="110">
        <f>IF(R$33="Dose 1",SUMIFS('Supply Planning Data'!$G:$G,'Supply Planning Data'!$C:$C,DataViz!$B57,'Supply Planning Data'!$D:$D,DataViz!R$32),
IF(R$33="Dose 2",SUMIFS('Supply Planning Data'!$H:$H,'Supply Planning Data'!$C:$C,DataViz!$B57,'Supply Planning Data'!$D:$D,DataViz!R$32),
IF(R$33="Dose 2",SUMIFS('Supply Planning Data'!$K:$K,'Supply Planning Data'!$C:$C,DataViz!$B57,'Supply Planning Data'!$D:$D,DataViz!R$32),
0)))</f>
        <v>10671.9097515758</v>
      </c>
      <c r="S57" s="110">
        <f>IF(S$33="Dose 1",SUMIFS('Supply Planning Data'!$G:$G,'Supply Planning Data'!$C:$C,DataViz!$B57,'Supply Planning Data'!$D:$D,DataViz!S$32),
IF(S$33="Dose 2",SUMIFS('Supply Planning Data'!$H:$H,'Supply Planning Data'!$C:$C,DataViz!$B57,'Supply Planning Data'!$D:$D,DataViz!S$32),
IF(S$33="Dose 2",SUMIFS('Supply Planning Data'!$K:$K,'Supply Planning Data'!$C:$C,DataViz!$B57,'Supply Planning Data'!$D:$D,DataViz!S$32),
0)))</f>
        <v>0</v>
      </c>
      <c r="T57" s="110">
        <f>IF(T$33="Dose 1",SUMIFS('Supply Planning Data'!$G:$G,'Supply Planning Data'!$C:$C,DataViz!$B57,'Supply Planning Data'!$D:$D,DataViz!T$32),
IF(T$33="Dose 2",SUMIFS('Supply Planning Data'!$H:$H,'Supply Planning Data'!$C:$C,DataViz!$B57,'Supply Planning Data'!$D:$D,DataViz!T$32),
IF(T$33="Dose 2",SUMIFS('Supply Planning Data'!$K:$K,'Supply Planning Data'!$C:$C,DataViz!$B57,'Supply Planning Data'!$D:$D,DataViz!T$32),
0)))</f>
        <v>27282.039400000016</v>
      </c>
      <c r="U57" s="110">
        <f>IF(U$33="Dose 1",SUMIFS('Supply Planning Data'!$G:$G,'Supply Planning Data'!$C:$C,DataViz!$B57,'Supply Planning Data'!$D:$D,DataViz!U$32),
IF(U$33="Dose 2",SUMIFS('Supply Planning Data'!$H:$H,'Supply Planning Data'!$C:$C,DataViz!$B57,'Supply Planning Data'!$D:$D,DataViz!U$32),
IF(U$33="Dose 2",SUMIFS('Supply Planning Data'!$K:$K,'Supply Planning Data'!$C:$C,DataViz!$B57,'Supply Planning Data'!$D:$D,DataViz!U$32),
0)))</f>
        <v>10703.442788283301</v>
      </c>
      <c r="V57" s="110">
        <f>IF(V$33="Dose 1",SUMIFS('Supply Planning Data'!$G:$G,'Supply Planning Data'!$C:$C,DataViz!$B57,'Supply Planning Data'!$D:$D,DataViz!V$32),
IF(V$33="Dose 2",SUMIFS('Supply Planning Data'!$H:$H,'Supply Planning Data'!$C:$C,DataViz!$B57,'Supply Planning Data'!$D:$D,DataViz!V$32),
IF(V$33="Dose 2",SUMIFS('Supply Planning Data'!$K:$K,'Supply Planning Data'!$C:$C,DataViz!$B57,'Supply Planning Data'!$D:$D,DataViz!V$32),
0)))</f>
        <v>0</v>
      </c>
      <c r="W57" s="110">
        <f>IF(W$33="Dose 1",SUMIFS('Supply Planning Data'!$G:$G,'Supply Planning Data'!$C:$C,DataViz!$B57,'Supply Planning Data'!$D:$D,DataViz!W$32),
IF(W$33="Dose 2",SUMIFS('Supply Planning Data'!$H:$H,'Supply Planning Data'!$C:$C,DataViz!$B57,'Supply Planning Data'!$D:$D,DataViz!W$32),
IF(W$33="Dose 2",SUMIFS('Supply Planning Data'!$K:$K,'Supply Planning Data'!$C:$C,DataViz!$B57,'Supply Planning Data'!$D:$D,DataViz!W$32),
0)))</f>
        <v>27282.039400000016</v>
      </c>
      <c r="X57" s="110">
        <f>IF(X$33="Dose 1",SUMIFS('Supply Planning Data'!$G:$G,'Supply Planning Data'!$C:$C,DataViz!$B57,'Supply Planning Data'!$D:$D,DataViz!X$32),
IF(X$33="Dose 2",SUMIFS('Supply Planning Data'!$H:$H,'Supply Planning Data'!$C:$C,DataViz!$B57,'Supply Planning Data'!$D:$D,DataViz!X$32),
IF(X$33="Dose 2",SUMIFS('Supply Planning Data'!$K:$K,'Supply Planning Data'!$C:$C,DataViz!$B57,'Supply Planning Data'!$D:$D,DataViz!X$32),
0)))</f>
        <v>10734.975824990701</v>
      </c>
      <c r="Y57" s="110">
        <f>IF(Y$33="Dose 1",SUMIFS('Supply Planning Data'!$G:$G,'Supply Planning Data'!$C:$C,DataViz!$B57,'Supply Planning Data'!$D:$D,DataViz!Y$32),
IF(Y$33="Dose 2",SUMIFS('Supply Planning Data'!$H:$H,'Supply Planning Data'!$C:$C,DataViz!$B57,'Supply Planning Data'!$D:$D,DataViz!Y$32),
IF(Y$33="Dose 2",SUMIFS('Supply Planning Data'!$K:$K,'Supply Planning Data'!$C:$C,DataViz!$B57,'Supply Planning Data'!$D:$D,DataViz!Y$32),
0)))</f>
        <v>0</v>
      </c>
      <c r="Z57" s="110">
        <f>IF(Z$33="Dose 1",SUMIFS('Supply Planning Data'!$G:$G,'Supply Planning Data'!$C:$C,DataViz!$B57,'Supply Planning Data'!$D:$D,DataViz!Z$32),
IF(Z$33="Dose 2",SUMIFS('Supply Planning Data'!$H:$H,'Supply Planning Data'!$C:$C,DataViz!$B57,'Supply Planning Data'!$D:$D,DataViz!Z$32),
IF(Z$33="Dose 2",SUMIFS('Supply Planning Data'!$K:$K,'Supply Planning Data'!$C:$C,DataViz!$B57,'Supply Planning Data'!$D:$D,DataViz!Z$32),
0)))</f>
        <v>27282.039400000016</v>
      </c>
      <c r="AA57" s="110">
        <f>IF(AA$33="Dose 1",SUMIFS('Supply Planning Data'!$G:$G,'Supply Planning Data'!$C:$C,DataViz!$B57,'Supply Planning Data'!$D:$D,DataViz!AA$32),
IF(AA$33="Dose 2",SUMIFS('Supply Planning Data'!$H:$H,'Supply Planning Data'!$C:$C,DataViz!$B57,'Supply Planning Data'!$D:$D,DataViz!AA$32),
IF(AA$33="Dose 2",SUMIFS('Supply Planning Data'!$K:$K,'Supply Planning Data'!$C:$C,DataViz!$B57,'Supply Planning Data'!$D:$D,DataViz!AA$32),
0)))</f>
        <v>10766.508861698199</v>
      </c>
      <c r="AB57" s="110">
        <f>IF(AB$33="Dose 1",SUMIFS('Supply Planning Data'!$G:$G,'Supply Planning Data'!$C:$C,DataViz!$B57,'Supply Planning Data'!$D:$D,DataViz!AB$32),
IF(AB$33="Dose 2",SUMIFS('Supply Planning Data'!$H:$H,'Supply Planning Data'!$C:$C,DataViz!$B57,'Supply Planning Data'!$D:$D,DataViz!AB$32),
IF(AB$33="Dose 2",SUMIFS('Supply Planning Data'!$K:$K,'Supply Planning Data'!$C:$C,DataViz!$B57,'Supply Planning Data'!$D:$D,DataViz!AB$32),
0)))</f>
        <v>0</v>
      </c>
    </row>
    <row r="58" spans="1:28" x14ac:dyDescent="0.35">
      <c r="A58" s="108">
        <v>22</v>
      </c>
      <c r="B58" s="109">
        <f t="shared" si="11"/>
        <v>44440</v>
      </c>
      <c r="C58" s="110">
        <f>Start!C$10</f>
        <v>24000000</v>
      </c>
      <c r="D58" s="110">
        <f>SUMIFS('Supply Planning Data'!L:L,'Supply Planning Data'!C:C,"&lt;="&amp;DataViz!B58)</f>
        <v>2248835.306245842</v>
      </c>
      <c r="E58" s="110">
        <f>IF(E$33="Dose 1",SUMIFS('Supply Planning Data'!$G:$G,'Supply Planning Data'!$C:$C,DataViz!$B58,'Supply Planning Data'!$D:$D,DataViz!E$32),
IF(E$33="Dose 2",SUMIFS('Supply Planning Data'!$H:$H,'Supply Planning Data'!$C:$C,DataViz!$B58,'Supply Planning Data'!$D:$D,DataViz!E$32),
IF(E$33="Dose 2",SUMIFS('Supply Planning Data'!$K:$K,'Supply Planning Data'!$C:$C,DataViz!$B58,'Supply Planning Data'!$D:$D,DataViz!E$32),
0)))</f>
        <v>21435.888100000015</v>
      </c>
      <c r="F58" s="110">
        <f>IF(F$33="Dose 1",SUMIFS('Supply Planning Data'!$G:$G,'Supply Planning Data'!$C:$C,DataViz!$B58,'Supply Planning Data'!$D:$D,DataViz!F$32),
IF(F$33="Dose 2",SUMIFS('Supply Planning Data'!$H:$H,'Supply Planning Data'!$C:$C,DataViz!$B58,'Supply Planning Data'!$D:$D,DataViz!F$32),
IF(F$33="Dose 2",SUMIFS('Supply Planning Data'!$K:$K,'Supply Planning Data'!$C:$C,DataViz!$B58,'Supply Planning Data'!$D:$D,DataViz!F$32),
0)))</f>
        <v>11018.7731553578</v>
      </c>
      <c r="G58" s="110">
        <f>IF(G$33="Dose 1",SUMIFS('Supply Planning Data'!$G:$G,'Supply Planning Data'!$C:$C,DataViz!$B58,'Supply Planning Data'!$D:$D,DataViz!G$32),
IF(G$33="Dose 2",SUMIFS('Supply Planning Data'!$H:$H,'Supply Planning Data'!$C:$C,DataViz!$B58,'Supply Planning Data'!$D:$D,DataViz!G$32),
IF(G$33="Dose 2",SUMIFS('Supply Planning Data'!$K:$K,'Supply Planning Data'!$C:$C,DataViz!$B58,'Supply Planning Data'!$D:$D,DataViz!G$32),
0)))</f>
        <v>0</v>
      </c>
      <c r="H58" s="110">
        <f>IF(H$33="Dose 1",SUMIFS('Supply Planning Data'!$G:$G,'Supply Planning Data'!$C:$C,DataViz!$B58,'Supply Planning Data'!$D:$D,DataViz!H$32),
IF(H$33="Dose 2",SUMIFS('Supply Planning Data'!$H:$H,'Supply Planning Data'!$C:$C,DataViz!$B58,'Supply Planning Data'!$D:$D,DataViz!H$32),
IF(H$33="Dose 2",SUMIFS('Supply Planning Data'!$K:$K,'Supply Planning Data'!$C:$C,DataViz!$B58,'Supply Planning Data'!$D:$D,DataViz!H$32),
0)))</f>
        <v>25723.065720000017</v>
      </c>
      <c r="I58" s="110">
        <f>IF(I$33="Dose 1",SUMIFS('Supply Planning Data'!$G:$G,'Supply Planning Data'!$C:$C,DataViz!$B58,'Supply Planning Data'!$D:$D,DataViz!I$32),
IF(I$33="Dose 2",SUMIFS('Supply Planning Data'!$H:$H,'Supply Planning Data'!$C:$C,DataViz!$B58,'Supply Planning Data'!$D:$D,DataViz!I$32),
IF(I$33="Dose 2",SUMIFS('Supply Planning Data'!$K:$K,'Supply Planning Data'!$C:$C,DataViz!$B58,'Supply Planning Data'!$D:$D,DataViz!I$32),
0)))</f>
        <v>11050.3061920653</v>
      </c>
      <c r="J58" s="110">
        <f>IF(J$33="Dose 1",SUMIFS('Supply Planning Data'!$G:$G,'Supply Planning Data'!$C:$C,DataViz!$B58,'Supply Planning Data'!$D:$D,DataViz!J$32),
IF(J$33="Dose 2",SUMIFS('Supply Planning Data'!$H:$H,'Supply Planning Data'!$C:$C,DataViz!$B58,'Supply Planning Data'!$D:$D,DataViz!J$32),
IF(J$33="Dose 2",SUMIFS('Supply Planning Data'!$K:$K,'Supply Planning Data'!$C:$C,DataViz!$B58,'Supply Planning Data'!$D:$D,DataViz!J$32),
0)))</f>
        <v>0</v>
      </c>
      <c r="K58" s="110">
        <f>IF(K$33="Dose 1",SUMIFS('Supply Planning Data'!$G:$G,'Supply Planning Data'!$C:$C,DataViz!$B58,'Supply Planning Data'!$D:$D,DataViz!K$32),
IF(K$33="Dose 2",SUMIFS('Supply Planning Data'!$H:$H,'Supply Planning Data'!$C:$C,DataViz!$B58,'Supply Planning Data'!$D:$D,DataViz!K$32),
IF(K$33="Dose 2",SUMIFS('Supply Planning Data'!$K:$K,'Supply Planning Data'!$C:$C,DataViz!$B58,'Supply Planning Data'!$D:$D,DataViz!K$32),
0)))</f>
        <v>30010.243340000019</v>
      </c>
      <c r="L58" s="110">
        <f>IF(L$33="Dose 1",SUMIFS('Supply Planning Data'!$G:$G,'Supply Planning Data'!$C:$C,DataViz!$B58,'Supply Planning Data'!$D:$D,DataViz!L$32),
IF(L$33="Dose 2",SUMIFS('Supply Planning Data'!$H:$H,'Supply Planning Data'!$C:$C,DataViz!$B58,'Supply Planning Data'!$D:$D,DataViz!L$32),
IF(L$33="Dose 2",SUMIFS('Supply Planning Data'!$K:$K,'Supply Planning Data'!$C:$C,DataViz!$B58,'Supply Planning Data'!$D:$D,DataViz!L$32),
0)))</f>
        <v>11081.8392287727</v>
      </c>
      <c r="M58" s="110">
        <f>IF(M$33="Dose 1",SUMIFS('Supply Planning Data'!$G:$G,'Supply Planning Data'!$C:$C,DataViz!$B58,'Supply Planning Data'!$D:$D,DataViz!M$32),
IF(M$33="Dose 2",SUMIFS('Supply Planning Data'!$H:$H,'Supply Planning Data'!$C:$C,DataViz!$B58,'Supply Planning Data'!$D:$D,DataViz!M$32),
IF(M$33="Dose 2",SUMIFS('Supply Planning Data'!$K:$K,'Supply Planning Data'!$C:$C,DataViz!$B58,'Supply Planning Data'!$D:$D,DataViz!M$32),
0)))</f>
        <v>0</v>
      </c>
      <c r="N58" s="110">
        <f>IF(N$33="Dose 1",SUMIFS('Supply Planning Data'!$G:$G,'Supply Planning Data'!$C:$C,DataViz!$B58,'Supply Planning Data'!$D:$D,DataViz!N$32),
IF(N$33="Dose 2",SUMIFS('Supply Planning Data'!$H:$H,'Supply Planning Data'!$C:$C,DataViz!$B58,'Supply Planning Data'!$D:$D,DataViz!N$32),
IF(N$33="Dose 2",SUMIFS('Supply Planning Data'!$K:$K,'Supply Planning Data'!$C:$C,DataViz!$B58,'Supply Planning Data'!$D:$D,DataViz!N$32),
0)))</f>
        <v>30010.243340000019</v>
      </c>
      <c r="O58" s="110">
        <f>IF(O$33="Dose 1",SUMIFS('Supply Planning Data'!$G:$G,'Supply Planning Data'!$C:$C,DataViz!$B58,'Supply Planning Data'!$D:$D,DataViz!O$32),
IF(O$33="Dose 2",SUMIFS('Supply Planning Data'!$H:$H,'Supply Planning Data'!$C:$C,DataViz!$B58,'Supply Planning Data'!$D:$D,DataViz!O$32),
IF(O$33="Dose 2",SUMIFS('Supply Planning Data'!$K:$K,'Supply Planning Data'!$C:$C,DataViz!$B58,'Supply Planning Data'!$D:$D,DataViz!O$32),
0)))</f>
        <v>11113.3722654802</v>
      </c>
      <c r="P58" s="110">
        <f>IF(P$33="Dose 1",SUMIFS('Supply Planning Data'!$G:$G,'Supply Planning Data'!$C:$C,DataViz!$B58,'Supply Planning Data'!$D:$D,DataViz!P$32),
IF(P$33="Dose 2",SUMIFS('Supply Planning Data'!$H:$H,'Supply Planning Data'!$C:$C,DataViz!$B58,'Supply Planning Data'!$D:$D,DataViz!P$32),
IF(P$33="Dose 2",SUMIFS('Supply Planning Data'!$K:$K,'Supply Planning Data'!$C:$C,DataViz!$B58,'Supply Planning Data'!$D:$D,DataViz!P$32),
0)))</f>
        <v>0</v>
      </c>
      <c r="Q58" s="110">
        <f>IF(Q$33="Dose 1",SUMIFS('Supply Planning Data'!$G:$G,'Supply Planning Data'!$C:$C,DataViz!$B58,'Supply Planning Data'!$D:$D,DataViz!Q$32),
IF(Q$33="Dose 2",SUMIFS('Supply Planning Data'!$H:$H,'Supply Planning Data'!$C:$C,DataViz!$B58,'Supply Planning Data'!$D:$D,DataViz!Q$32),
IF(Q$33="Dose 2",SUMIFS('Supply Planning Data'!$K:$K,'Supply Planning Data'!$C:$C,DataViz!$B58,'Supply Planning Data'!$D:$D,DataViz!Q$32),
0)))</f>
        <v>30010.243340000019</v>
      </c>
      <c r="R58" s="110">
        <f>IF(R$33="Dose 1",SUMIFS('Supply Planning Data'!$G:$G,'Supply Planning Data'!$C:$C,DataViz!$B58,'Supply Planning Data'!$D:$D,DataViz!R$32),
IF(R$33="Dose 2",SUMIFS('Supply Planning Data'!$H:$H,'Supply Planning Data'!$C:$C,DataViz!$B58,'Supply Planning Data'!$D:$D,DataViz!R$32),
IF(R$33="Dose 2",SUMIFS('Supply Planning Data'!$K:$K,'Supply Planning Data'!$C:$C,DataViz!$B58,'Supply Planning Data'!$D:$D,DataViz!R$32),
0)))</f>
        <v>11144.905302187601</v>
      </c>
      <c r="S58" s="110">
        <f>IF(S$33="Dose 1",SUMIFS('Supply Planning Data'!$G:$G,'Supply Planning Data'!$C:$C,DataViz!$B58,'Supply Planning Data'!$D:$D,DataViz!S$32),
IF(S$33="Dose 2",SUMIFS('Supply Planning Data'!$H:$H,'Supply Planning Data'!$C:$C,DataViz!$B58,'Supply Planning Data'!$D:$D,DataViz!S$32),
IF(S$33="Dose 2",SUMIFS('Supply Planning Data'!$K:$K,'Supply Planning Data'!$C:$C,DataViz!$B58,'Supply Planning Data'!$D:$D,DataViz!S$32),
0)))</f>
        <v>0</v>
      </c>
      <c r="T58" s="110">
        <f>IF(T$33="Dose 1",SUMIFS('Supply Planning Data'!$G:$G,'Supply Planning Data'!$C:$C,DataViz!$B58,'Supply Planning Data'!$D:$D,DataViz!T$32),
IF(T$33="Dose 2",SUMIFS('Supply Planning Data'!$H:$H,'Supply Planning Data'!$C:$C,DataViz!$B58,'Supply Planning Data'!$D:$D,DataViz!T$32),
IF(T$33="Dose 2",SUMIFS('Supply Planning Data'!$K:$K,'Supply Planning Data'!$C:$C,DataViz!$B58,'Supply Planning Data'!$D:$D,DataViz!T$32),
0)))</f>
        <v>30010.243340000019</v>
      </c>
      <c r="U58" s="110">
        <f>IF(U$33="Dose 1",SUMIFS('Supply Planning Data'!$G:$G,'Supply Planning Data'!$C:$C,DataViz!$B58,'Supply Planning Data'!$D:$D,DataViz!U$32),
IF(U$33="Dose 2",SUMIFS('Supply Planning Data'!$H:$H,'Supply Planning Data'!$C:$C,DataViz!$B58,'Supply Planning Data'!$D:$D,DataViz!U$32),
IF(U$33="Dose 2",SUMIFS('Supply Planning Data'!$K:$K,'Supply Planning Data'!$C:$C,DataViz!$B58,'Supply Planning Data'!$D:$D,DataViz!U$32),
0)))</f>
        <v>11176.438338895099</v>
      </c>
      <c r="V58" s="110">
        <f>IF(V$33="Dose 1",SUMIFS('Supply Planning Data'!$G:$G,'Supply Planning Data'!$C:$C,DataViz!$B58,'Supply Planning Data'!$D:$D,DataViz!V$32),
IF(V$33="Dose 2",SUMIFS('Supply Planning Data'!$H:$H,'Supply Planning Data'!$C:$C,DataViz!$B58,'Supply Planning Data'!$D:$D,DataViz!V$32),
IF(V$33="Dose 2",SUMIFS('Supply Planning Data'!$K:$K,'Supply Planning Data'!$C:$C,DataViz!$B58,'Supply Planning Data'!$D:$D,DataViz!V$32),
0)))</f>
        <v>0</v>
      </c>
      <c r="W58" s="110">
        <f>IF(W$33="Dose 1",SUMIFS('Supply Planning Data'!$G:$G,'Supply Planning Data'!$C:$C,DataViz!$B58,'Supply Planning Data'!$D:$D,DataViz!W$32),
IF(W$33="Dose 2",SUMIFS('Supply Planning Data'!$H:$H,'Supply Planning Data'!$C:$C,DataViz!$B58,'Supply Planning Data'!$D:$D,DataViz!W$32),
IF(W$33="Dose 2",SUMIFS('Supply Planning Data'!$K:$K,'Supply Planning Data'!$C:$C,DataViz!$B58,'Supply Planning Data'!$D:$D,DataViz!W$32),
0)))</f>
        <v>30010.243340000019</v>
      </c>
      <c r="X58" s="110">
        <f>IF(X$33="Dose 1",SUMIFS('Supply Planning Data'!$G:$G,'Supply Planning Data'!$C:$C,DataViz!$B58,'Supply Planning Data'!$D:$D,DataViz!X$32),
IF(X$33="Dose 2",SUMIFS('Supply Planning Data'!$H:$H,'Supply Planning Data'!$C:$C,DataViz!$B58,'Supply Planning Data'!$D:$D,DataViz!X$32),
IF(X$33="Dose 2",SUMIFS('Supply Planning Data'!$K:$K,'Supply Planning Data'!$C:$C,DataViz!$B58,'Supply Planning Data'!$D:$D,DataViz!X$32),
0)))</f>
        <v>11207.971375602499</v>
      </c>
      <c r="Y58" s="110">
        <f>IF(Y$33="Dose 1",SUMIFS('Supply Planning Data'!$G:$G,'Supply Planning Data'!$C:$C,DataViz!$B58,'Supply Planning Data'!$D:$D,DataViz!Y$32),
IF(Y$33="Dose 2",SUMIFS('Supply Planning Data'!$H:$H,'Supply Planning Data'!$C:$C,DataViz!$B58,'Supply Planning Data'!$D:$D,DataViz!Y$32),
IF(Y$33="Dose 2",SUMIFS('Supply Planning Data'!$K:$K,'Supply Planning Data'!$C:$C,DataViz!$B58,'Supply Planning Data'!$D:$D,DataViz!Y$32),
0)))</f>
        <v>0</v>
      </c>
      <c r="Z58" s="110">
        <f>IF(Z$33="Dose 1",SUMIFS('Supply Planning Data'!$G:$G,'Supply Planning Data'!$C:$C,DataViz!$B58,'Supply Planning Data'!$D:$D,DataViz!Z$32),
IF(Z$33="Dose 2",SUMIFS('Supply Planning Data'!$H:$H,'Supply Planning Data'!$C:$C,DataViz!$B58,'Supply Planning Data'!$D:$D,DataViz!Z$32),
IF(Z$33="Dose 2",SUMIFS('Supply Planning Data'!$K:$K,'Supply Planning Data'!$C:$C,DataViz!$B58,'Supply Planning Data'!$D:$D,DataViz!Z$32),
0)))</f>
        <v>30010.243340000019</v>
      </c>
      <c r="AA58" s="110">
        <f>IF(AA$33="Dose 1",SUMIFS('Supply Planning Data'!$G:$G,'Supply Planning Data'!$C:$C,DataViz!$B58,'Supply Planning Data'!$D:$D,DataViz!AA$32),
IF(AA$33="Dose 2",SUMIFS('Supply Planning Data'!$H:$H,'Supply Planning Data'!$C:$C,DataViz!$B58,'Supply Planning Data'!$D:$D,DataViz!AA$32),
IF(AA$33="Dose 2",SUMIFS('Supply Planning Data'!$K:$K,'Supply Planning Data'!$C:$C,DataViz!$B58,'Supply Planning Data'!$D:$D,DataViz!AA$32),
0)))</f>
        <v>11239.50441231</v>
      </c>
      <c r="AB58" s="110">
        <f>IF(AB$33="Dose 1",SUMIFS('Supply Planning Data'!$G:$G,'Supply Planning Data'!$C:$C,DataViz!$B58,'Supply Planning Data'!$D:$D,DataViz!AB$32),
IF(AB$33="Dose 2",SUMIFS('Supply Planning Data'!$H:$H,'Supply Planning Data'!$C:$C,DataViz!$B58,'Supply Planning Data'!$D:$D,DataViz!AB$32),
IF(AB$33="Dose 2",SUMIFS('Supply Planning Data'!$K:$K,'Supply Planning Data'!$C:$C,DataViz!$B58,'Supply Planning Data'!$D:$D,DataViz!AB$32),
0)))</f>
        <v>0</v>
      </c>
    </row>
    <row r="59" spans="1:28" x14ac:dyDescent="0.35">
      <c r="A59" s="108">
        <v>23</v>
      </c>
      <c r="B59" s="109">
        <f>DATE(YEAR(B60),MONTH(B60)-1,1)</f>
        <v>44470</v>
      </c>
      <c r="C59" s="110">
        <f>Start!C$10</f>
        <v>24000000</v>
      </c>
      <c r="D59" s="110">
        <f>SUMIFS('Supply Planning Data'!L:L,'Supply Planning Data'!C:C,"&lt;="&amp;DataViz!B59)</f>
        <v>2624776.7099604649</v>
      </c>
      <c r="E59" s="110">
        <f>IF(E$33="Dose 1",SUMIFS('Supply Planning Data'!$G:$G,'Supply Planning Data'!$C:$C,DataViz!$B59,'Supply Planning Data'!$D:$D,DataViz!E$32),
IF(E$33="Dose 2",SUMIFS('Supply Planning Data'!$H:$H,'Supply Planning Data'!$C:$C,DataViz!$B59,'Supply Planning Data'!$D:$D,DataViz!E$32),
IF(E$33="Dose 2",SUMIFS('Supply Planning Data'!$K:$K,'Supply Planning Data'!$C:$C,DataViz!$B59,'Supply Planning Data'!$D:$D,DataViz!E$32),
0)))</f>
        <v>23579.476910000019</v>
      </c>
      <c r="F59" s="110">
        <f>IF(F$33="Dose 1",SUMIFS('Supply Planning Data'!$G:$G,'Supply Planning Data'!$C:$C,DataViz!$B59,'Supply Planning Data'!$D:$D,DataViz!F$32),
IF(F$33="Dose 2",SUMIFS('Supply Planning Data'!$H:$H,'Supply Planning Data'!$C:$C,DataViz!$B59,'Supply Planning Data'!$D:$D,DataViz!F$32),
IF(F$33="Dose 2",SUMIFS('Supply Planning Data'!$K:$K,'Supply Planning Data'!$C:$C,DataViz!$B59,'Supply Planning Data'!$D:$D,DataViz!F$32),
0)))</f>
        <v>11491.7687059696</v>
      </c>
      <c r="G59" s="110">
        <f>IF(G$33="Dose 1",SUMIFS('Supply Planning Data'!$G:$G,'Supply Planning Data'!$C:$C,DataViz!$B59,'Supply Planning Data'!$D:$D,DataViz!G$32),
IF(G$33="Dose 2",SUMIFS('Supply Planning Data'!$H:$H,'Supply Planning Data'!$C:$C,DataViz!$B59,'Supply Planning Data'!$D:$D,DataViz!G$32),
IF(G$33="Dose 2",SUMIFS('Supply Planning Data'!$K:$K,'Supply Planning Data'!$C:$C,DataViz!$B59,'Supply Planning Data'!$D:$D,DataViz!G$32),
0)))</f>
        <v>0</v>
      </c>
      <c r="H59" s="110">
        <f>IF(H$33="Dose 1",SUMIFS('Supply Planning Data'!$G:$G,'Supply Planning Data'!$C:$C,DataViz!$B59,'Supply Planning Data'!$D:$D,DataViz!H$32),
IF(H$33="Dose 2",SUMIFS('Supply Planning Data'!$H:$H,'Supply Planning Data'!$C:$C,DataViz!$B59,'Supply Planning Data'!$D:$D,DataViz!H$32),
IF(H$33="Dose 2",SUMIFS('Supply Planning Data'!$K:$K,'Supply Planning Data'!$C:$C,DataViz!$B59,'Supply Planning Data'!$D:$D,DataViz!H$32),
0)))</f>
        <v>28295.372292000022</v>
      </c>
      <c r="I59" s="110">
        <f>IF(I$33="Dose 1",SUMIFS('Supply Planning Data'!$G:$G,'Supply Planning Data'!$C:$C,DataViz!$B59,'Supply Planning Data'!$D:$D,DataViz!I$32),
IF(I$33="Dose 2",SUMIFS('Supply Planning Data'!$H:$H,'Supply Planning Data'!$C:$C,DataViz!$B59,'Supply Planning Data'!$D:$D,DataViz!I$32),
IF(I$33="Dose 2",SUMIFS('Supply Planning Data'!$K:$K,'Supply Planning Data'!$C:$C,DataViz!$B59,'Supply Planning Data'!$D:$D,DataViz!I$32),
0)))</f>
        <v>11523.3017426771</v>
      </c>
      <c r="J59" s="110">
        <f>IF(J$33="Dose 1",SUMIFS('Supply Planning Data'!$G:$G,'Supply Planning Data'!$C:$C,DataViz!$B59,'Supply Planning Data'!$D:$D,DataViz!J$32),
IF(J$33="Dose 2",SUMIFS('Supply Planning Data'!$H:$H,'Supply Planning Data'!$C:$C,DataViz!$B59,'Supply Planning Data'!$D:$D,DataViz!J$32),
IF(J$33="Dose 2",SUMIFS('Supply Planning Data'!$K:$K,'Supply Planning Data'!$C:$C,DataViz!$B59,'Supply Planning Data'!$D:$D,DataViz!J$32),
0)))</f>
        <v>0</v>
      </c>
      <c r="K59" s="110">
        <f>IF(K$33="Dose 1",SUMIFS('Supply Planning Data'!$G:$G,'Supply Planning Data'!$C:$C,DataViz!$B59,'Supply Planning Data'!$D:$D,DataViz!K$32),
IF(K$33="Dose 2",SUMIFS('Supply Planning Data'!$H:$H,'Supply Planning Data'!$C:$C,DataViz!$B59,'Supply Planning Data'!$D:$D,DataViz!K$32),
IF(K$33="Dose 2",SUMIFS('Supply Planning Data'!$K:$K,'Supply Planning Data'!$C:$C,DataViz!$B59,'Supply Planning Data'!$D:$D,DataViz!K$32),
0)))</f>
        <v>33011.267674000024</v>
      </c>
      <c r="L59" s="110">
        <f>IF(L$33="Dose 1",SUMIFS('Supply Planning Data'!$G:$G,'Supply Planning Data'!$C:$C,DataViz!$B59,'Supply Planning Data'!$D:$D,DataViz!L$32),
IF(L$33="Dose 2",SUMIFS('Supply Planning Data'!$H:$H,'Supply Planning Data'!$C:$C,DataViz!$B59,'Supply Planning Data'!$D:$D,DataViz!L$32),
IF(L$33="Dose 2",SUMIFS('Supply Planning Data'!$K:$K,'Supply Planning Data'!$C:$C,DataViz!$B59,'Supply Planning Data'!$D:$D,DataViz!L$32),
0)))</f>
        <v>11554.834779384501</v>
      </c>
      <c r="M59" s="110">
        <f>IF(M$33="Dose 1",SUMIFS('Supply Planning Data'!$G:$G,'Supply Planning Data'!$C:$C,DataViz!$B59,'Supply Planning Data'!$D:$D,DataViz!M$32),
IF(M$33="Dose 2",SUMIFS('Supply Planning Data'!$H:$H,'Supply Planning Data'!$C:$C,DataViz!$B59,'Supply Planning Data'!$D:$D,DataViz!M$32),
IF(M$33="Dose 2",SUMIFS('Supply Planning Data'!$K:$K,'Supply Planning Data'!$C:$C,DataViz!$B59,'Supply Planning Data'!$D:$D,DataViz!M$32),
0)))</f>
        <v>0</v>
      </c>
      <c r="N59" s="110">
        <f>IF(N$33="Dose 1",SUMIFS('Supply Planning Data'!$G:$G,'Supply Planning Data'!$C:$C,DataViz!$B59,'Supply Planning Data'!$D:$D,DataViz!N$32),
IF(N$33="Dose 2",SUMIFS('Supply Planning Data'!$H:$H,'Supply Planning Data'!$C:$C,DataViz!$B59,'Supply Planning Data'!$D:$D,DataViz!N$32),
IF(N$33="Dose 2",SUMIFS('Supply Planning Data'!$K:$K,'Supply Planning Data'!$C:$C,DataViz!$B59,'Supply Planning Data'!$D:$D,DataViz!N$32),
0)))</f>
        <v>33011.267674000024</v>
      </c>
      <c r="O59" s="110">
        <f>IF(O$33="Dose 1",SUMIFS('Supply Planning Data'!$G:$G,'Supply Planning Data'!$C:$C,DataViz!$B59,'Supply Planning Data'!$D:$D,DataViz!O$32),
IF(O$33="Dose 2",SUMIFS('Supply Planning Data'!$H:$H,'Supply Planning Data'!$C:$C,DataViz!$B59,'Supply Planning Data'!$D:$D,DataViz!O$32),
IF(O$33="Dose 2",SUMIFS('Supply Planning Data'!$K:$K,'Supply Planning Data'!$C:$C,DataViz!$B59,'Supply Planning Data'!$D:$D,DataViz!O$32),
0)))</f>
        <v>11586.367816092001</v>
      </c>
      <c r="P59" s="110">
        <f>IF(P$33="Dose 1",SUMIFS('Supply Planning Data'!$G:$G,'Supply Planning Data'!$C:$C,DataViz!$B59,'Supply Planning Data'!$D:$D,DataViz!P$32),
IF(P$33="Dose 2",SUMIFS('Supply Planning Data'!$H:$H,'Supply Planning Data'!$C:$C,DataViz!$B59,'Supply Planning Data'!$D:$D,DataViz!P$32),
IF(P$33="Dose 2",SUMIFS('Supply Planning Data'!$K:$K,'Supply Planning Data'!$C:$C,DataViz!$B59,'Supply Planning Data'!$D:$D,DataViz!P$32),
0)))</f>
        <v>0</v>
      </c>
      <c r="Q59" s="110">
        <f>IF(Q$33="Dose 1",SUMIFS('Supply Planning Data'!$G:$G,'Supply Planning Data'!$C:$C,DataViz!$B59,'Supply Planning Data'!$D:$D,DataViz!Q$32),
IF(Q$33="Dose 2",SUMIFS('Supply Planning Data'!$H:$H,'Supply Planning Data'!$C:$C,DataViz!$B59,'Supply Planning Data'!$D:$D,DataViz!Q$32),
IF(Q$33="Dose 2",SUMIFS('Supply Planning Data'!$K:$K,'Supply Planning Data'!$C:$C,DataViz!$B59,'Supply Planning Data'!$D:$D,DataViz!Q$32),
0)))</f>
        <v>33011.267674000024</v>
      </c>
      <c r="R59" s="110">
        <f>IF(R$33="Dose 1",SUMIFS('Supply Planning Data'!$G:$G,'Supply Planning Data'!$C:$C,DataViz!$B59,'Supply Planning Data'!$D:$D,DataViz!R$32),
IF(R$33="Dose 2",SUMIFS('Supply Planning Data'!$H:$H,'Supply Planning Data'!$C:$C,DataViz!$B59,'Supply Planning Data'!$D:$D,DataViz!R$32),
IF(R$33="Dose 2",SUMIFS('Supply Planning Data'!$K:$K,'Supply Planning Data'!$C:$C,DataViz!$B59,'Supply Planning Data'!$D:$D,DataViz!R$32),
0)))</f>
        <v>11617.900852799399</v>
      </c>
      <c r="S59" s="110">
        <f>IF(S$33="Dose 1",SUMIFS('Supply Planning Data'!$G:$G,'Supply Planning Data'!$C:$C,DataViz!$B59,'Supply Planning Data'!$D:$D,DataViz!S$32),
IF(S$33="Dose 2",SUMIFS('Supply Planning Data'!$H:$H,'Supply Planning Data'!$C:$C,DataViz!$B59,'Supply Planning Data'!$D:$D,DataViz!S$32),
IF(S$33="Dose 2",SUMIFS('Supply Planning Data'!$K:$K,'Supply Planning Data'!$C:$C,DataViz!$B59,'Supply Planning Data'!$D:$D,DataViz!S$32),
0)))</f>
        <v>0</v>
      </c>
      <c r="T59" s="110">
        <f>IF(T$33="Dose 1",SUMIFS('Supply Planning Data'!$G:$G,'Supply Planning Data'!$C:$C,DataViz!$B59,'Supply Planning Data'!$D:$D,DataViz!T$32),
IF(T$33="Dose 2",SUMIFS('Supply Planning Data'!$H:$H,'Supply Planning Data'!$C:$C,DataViz!$B59,'Supply Planning Data'!$D:$D,DataViz!T$32),
IF(T$33="Dose 2",SUMIFS('Supply Planning Data'!$K:$K,'Supply Planning Data'!$C:$C,DataViz!$B59,'Supply Planning Data'!$D:$D,DataViz!T$32),
0)))</f>
        <v>33011.267674000024</v>
      </c>
      <c r="U59" s="110">
        <f>IF(U$33="Dose 1",SUMIFS('Supply Planning Data'!$G:$G,'Supply Planning Data'!$C:$C,DataViz!$B59,'Supply Planning Data'!$D:$D,DataViz!U$32),
IF(U$33="Dose 2",SUMIFS('Supply Planning Data'!$H:$H,'Supply Planning Data'!$C:$C,DataViz!$B59,'Supply Planning Data'!$D:$D,DataViz!U$32),
IF(U$33="Dose 2",SUMIFS('Supply Planning Data'!$K:$K,'Supply Planning Data'!$C:$C,DataViz!$B59,'Supply Planning Data'!$D:$D,DataViz!U$32),
0)))</f>
        <v>11649.4338895069</v>
      </c>
      <c r="V59" s="110">
        <f>IF(V$33="Dose 1",SUMIFS('Supply Planning Data'!$G:$G,'Supply Planning Data'!$C:$C,DataViz!$B59,'Supply Planning Data'!$D:$D,DataViz!V$32),
IF(V$33="Dose 2",SUMIFS('Supply Planning Data'!$H:$H,'Supply Planning Data'!$C:$C,DataViz!$B59,'Supply Planning Data'!$D:$D,DataViz!V$32),
IF(V$33="Dose 2",SUMIFS('Supply Planning Data'!$K:$K,'Supply Planning Data'!$C:$C,DataViz!$B59,'Supply Planning Data'!$D:$D,DataViz!V$32),
0)))</f>
        <v>0</v>
      </c>
      <c r="W59" s="110">
        <f>IF(W$33="Dose 1",SUMIFS('Supply Planning Data'!$G:$G,'Supply Planning Data'!$C:$C,DataViz!$B59,'Supply Planning Data'!$D:$D,DataViz!W$32),
IF(W$33="Dose 2",SUMIFS('Supply Planning Data'!$H:$H,'Supply Planning Data'!$C:$C,DataViz!$B59,'Supply Planning Data'!$D:$D,DataViz!W$32),
IF(W$33="Dose 2",SUMIFS('Supply Planning Data'!$K:$K,'Supply Planning Data'!$C:$C,DataViz!$B59,'Supply Planning Data'!$D:$D,DataViz!W$32),
0)))</f>
        <v>33011.267674000024</v>
      </c>
      <c r="X59" s="110">
        <f>IF(X$33="Dose 1",SUMIFS('Supply Planning Data'!$G:$G,'Supply Planning Data'!$C:$C,DataViz!$B59,'Supply Planning Data'!$D:$D,DataViz!X$32),
IF(X$33="Dose 2",SUMIFS('Supply Planning Data'!$H:$H,'Supply Planning Data'!$C:$C,DataViz!$B59,'Supply Planning Data'!$D:$D,DataViz!X$32),
IF(X$33="Dose 2",SUMIFS('Supply Planning Data'!$K:$K,'Supply Planning Data'!$C:$C,DataViz!$B59,'Supply Planning Data'!$D:$D,DataViz!X$32),
0)))</f>
        <v>11680.9669262143</v>
      </c>
      <c r="Y59" s="110">
        <f>IF(Y$33="Dose 1",SUMIFS('Supply Planning Data'!$G:$G,'Supply Planning Data'!$C:$C,DataViz!$B59,'Supply Planning Data'!$D:$D,DataViz!Y$32),
IF(Y$33="Dose 2",SUMIFS('Supply Planning Data'!$H:$H,'Supply Planning Data'!$C:$C,DataViz!$B59,'Supply Planning Data'!$D:$D,DataViz!Y$32),
IF(Y$33="Dose 2",SUMIFS('Supply Planning Data'!$K:$K,'Supply Planning Data'!$C:$C,DataViz!$B59,'Supply Planning Data'!$D:$D,DataViz!Y$32),
0)))</f>
        <v>0</v>
      </c>
      <c r="Z59" s="110">
        <f>IF(Z$33="Dose 1",SUMIFS('Supply Planning Data'!$G:$G,'Supply Planning Data'!$C:$C,DataViz!$B59,'Supply Planning Data'!$D:$D,DataViz!Z$32),
IF(Z$33="Dose 2",SUMIFS('Supply Planning Data'!$H:$H,'Supply Planning Data'!$C:$C,DataViz!$B59,'Supply Planning Data'!$D:$D,DataViz!Z$32),
IF(Z$33="Dose 2",SUMIFS('Supply Planning Data'!$K:$K,'Supply Planning Data'!$C:$C,DataViz!$B59,'Supply Planning Data'!$D:$D,DataViz!Z$32),
0)))</f>
        <v>33011.267674000024</v>
      </c>
      <c r="AA59" s="110">
        <f>IF(AA$33="Dose 1",SUMIFS('Supply Planning Data'!$G:$G,'Supply Planning Data'!$C:$C,DataViz!$B59,'Supply Planning Data'!$D:$D,DataViz!AA$32),
IF(AA$33="Dose 2",SUMIFS('Supply Planning Data'!$H:$H,'Supply Planning Data'!$C:$C,DataViz!$B59,'Supply Planning Data'!$D:$D,DataViz!AA$32),
IF(AA$33="Dose 2",SUMIFS('Supply Planning Data'!$K:$K,'Supply Planning Data'!$C:$C,DataViz!$B59,'Supply Planning Data'!$D:$D,DataViz!AA$32),
0)))</f>
        <v>11712.4999629218</v>
      </c>
      <c r="AB59" s="110">
        <f>IF(AB$33="Dose 1",SUMIFS('Supply Planning Data'!$G:$G,'Supply Planning Data'!$C:$C,DataViz!$B59,'Supply Planning Data'!$D:$D,DataViz!AB$32),
IF(AB$33="Dose 2",SUMIFS('Supply Planning Data'!$H:$H,'Supply Planning Data'!$C:$C,DataViz!$B59,'Supply Planning Data'!$D:$D,DataViz!AB$32),
IF(AB$33="Dose 2",SUMIFS('Supply Planning Data'!$K:$K,'Supply Planning Data'!$C:$C,DataViz!$B59,'Supply Planning Data'!$D:$D,DataViz!AB$32),
0)))</f>
        <v>0</v>
      </c>
    </row>
    <row r="60" spans="1:28" x14ac:dyDescent="0.35">
      <c r="A60" s="108">
        <v>24</v>
      </c>
      <c r="B60" s="109">
        <f>Dashboard!F$2</f>
        <v>44501</v>
      </c>
      <c r="C60" s="110">
        <f>Start!C$10</f>
        <v>24000000</v>
      </c>
      <c r="D60" s="110">
        <f>SUMIFS('Supply Planning Data'!L:L,'Supply Planning Data'!C:C,"&lt;="&amp;DataViz!B60)</f>
        <v>3034864.7959432825</v>
      </c>
      <c r="E60" s="110">
        <f>IF(E$33="Dose 1",SUMIFS('Supply Planning Data'!$G:$G,'Supply Planning Data'!$C:$C,DataViz!$B60,'Supply Planning Data'!$D:$D,DataViz!E$32),
IF(E$33="Dose 2",SUMIFS('Supply Planning Data'!$H:$H,'Supply Planning Data'!$C:$C,DataViz!$B60,'Supply Planning Data'!$D:$D,DataViz!E$32),
IF(E$33="Dose 2",SUMIFS('Supply Planning Data'!$K:$K,'Supply Planning Data'!$C:$C,DataViz!$B60,'Supply Planning Data'!$D:$D,DataViz!E$32),
0)))</f>
        <v>25937.424601000024</v>
      </c>
      <c r="F60" s="110">
        <f>IF(F$33="Dose 1",SUMIFS('Supply Planning Data'!$G:$G,'Supply Planning Data'!$C:$C,DataViz!$B60,'Supply Planning Data'!$D:$D,DataViz!F$32),
IF(F$33="Dose 2",SUMIFS('Supply Planning Data'!$H:$H,'Supply Planning Data'!$C:$C,DataViz!$B60,'Supply Planning Data'!$D:$D,DataViz!F$32),
IF(F$33="Dose 2",SUMIFS('Supply Planning Data'!$K:$K,'Supply Planning Data'!$C:$C,DataViz!$B60,'Supply Planning Data'!$D:$D,DataViz!F$32),
0)))</f>
        <v>11964.7642565814</v>
      </c>
      <c r="G60" s="110">
        <f>IF(G$33="Dose 1",SUMIFS('Supply Planning Data'!$G:$G,'Supply Planning Data'!$C:$C,DataViz!$B60,'Supply Planning Data'!$D:$D,DataViz!G$32),
IF(G$33="Dose 2",SUMIFS('Supply Planning Data'!$H:$H,'Supply Planning Data'!$C:$C,DataViz!$B60,'Supply Planning Data'!$D:$D,DataViz!G$32),
IF(G$33="Dose 2",SUMIFS('Supply Planning Data'!$K:$K,'Supply Planning Data'!$C:$C,DataViz!$B60,'Supply Planning Data'!$D:$D,DataViz!G$32),
0)))</f>
        <v>0</v>
      </c>
      <c r="H60" s="110">
        <f>IF(H$33="Dose 1",SUMIFS('Supply Planning Data'!$G:$G,'Supply Planning Data'!$C:$C,DataViz!$B60,'Supply Planning Data'!$D:$D,DataViz!H$32),
IF(H$33="Dose 2",SUMIFS('Supply Planning Data'!$H:$H,'Supply Planning Data'!$C:$C,DataViz!$B60,'Supply Planning Data'!$D:$D,DataViz!H$32),
IF(H$33="Dose 2",SUMIFS('Supply Planning Data'!$K:$K,'Supply Planning Data'!$C:$C,DataViz!$B60,'Supply Planning Data'!$D:$D,DataViz!H$32),
0)))</f>
        <v>31124.909521200025</v>
      </c>
      <c r="I60" s="110">
        <f>IF(I$33="Dose 1",SUMIFS('Supply Planning Data'!$G:$G,'Supply Planning Data'!$C:$C,DataViz!$B60,'Supply Planning Data'!$D:$D,DataViz!I$32),
IF(I$33="Dose 2",SUMIFS('Supply Planning Data'!$H:$H,'Supply Planning Data'!$C:$C,DataViz!$B60,'Supply Planning Data'!$D:$D,DataViz!I$32),
IF(I$33="Dose 2",SUMIFS('Supply Planning Data'!$K:$K,'Supply Planning Data'!$C:$C,DataViz!$B60,'Supply Planning Data'!$D:$D,DataViz!I$32),
0)))</f>
        <v>11996.297293288801</v>
      </c>
      <c r="J60" s="110">
        <f>IF(J$33="Dose 1",SUMIFS('Supply Planning Data'!$G:$G,'Supply Planning Data'!$C:$C,DataViz!$B60,'Supply Planning Data'!$D:$D,DataViz!J$32),
IF(J$33="Dose 2",SUMIFS('Supply Planning Data'!$H:$H,'Supply Planning Data'!$C:$C,DataViz!$B60,'Supply Planning Data'!$D:$D,DataViz!J$32),
IF(J$33="Dose 2",SUMIFS('Supply Planning Data'!$K:$K,'Supply Planning Data'!$C:$C,DataViz!$B60,'Supply Planning Data'!$D:$D,DataViz!J$32),
0)))</f>
        <v>0</v>
      </c>
      <c r="K60" s="110">
        <f>IF(K$33="Dose 1",SUMIFS('Supply Planning Data'!$G:$G,'Supply Planning Data'!$C:$C,DataViz!$B60,'Supply Planning Data'!$D:$D,DataViz!K$32),
IF(K$33="Dose 2",SUMIFS('Supply Planning Data'!$H:$H,'Supply Planning Data'!$C:$C,DataViz!$B60,'Supply Planning Data'!$D:$D,DataViz!K$32),
IF(K$33="Dose 2",SUMIFS('Supply Planning Data'!$K:$K,'Supply Planning Data'!$C:$C,DataViz!$B60,'Supply Planning Data'!$D:$D,DataViz!K$32),
0)))</f>
        <v>36312.394441400029</v>
      </c>
      <c r="L60" s="110">
        <f>IF(L$33="Dose 1",SUMIFS('Supply Planning Data'!$G:$G,'Supply Planning Data'!$C:$C,DataViz!$B60,'Supply Planning Data'!$D:$D,DataViz!L$32),
IF(L$33="Dose 2",SUMIFS('Supply Planning Data'!$H:$H,'Supply Planning Data'!$C:$C,DataViz!$B60,'Supply Planning Data'!$D:$D,DataViz!L$32),
IF(L$33="Dose 2",SUMIFS('Supply Planning Data'!$K:$K,'Supply Planning Data'!$C:$C,DataViz!$B60,'Supply Planning Data'!$D:$D,DataViz!L$32),
0)))</f>
        <v>12027.830329996301</v>
      </c>
      <c r="M60" s="110">
        <f>IF(M$33="Dose 1",SUMIFS('Supply Planning Data'!$G:$G,'Supply Planning Data'!$C:$C,DataViz!$B60,'Supply Planning Data'!$D:$D,DataViz!M$32),
IF(M$33="Dose 2",SUMIFS('Supply Planning Data'!$H:$H,'Supply Planning Data'!$C:$C,DataViz!$B60,'Supply Planning Data'!$D:$D,DataViz!M$32),
IF(M$33="Dose 2",SUMIFS('Supply Planning Data'!$K:$K,'Supply Planning Data'!$C:$C,DataViz!$B60,'Supply Planning Data'!$D:$D,DataViz!M$32),
0)))</f>
        <v>0</v>
      </c>
      <c r="N60" s="110">
        <f>IF(N$33="Dose 1",SUMIFS('Supply Planning Data'!$G:$G,'Supply Planning Data'!$C:$C,DataViz!$B60,'Supply Planning Data'!$D:$D,DataViz!N$32),
IF(N$33="Dose 2",SUMIFS('Supply Planning Data'!$H:$H,'Supply Planning Data'!$C:$C,DataViz!$B60,'Supply Planning Data'!$D:$D,DataViz!N$32),
IF(N$33="Dose 2",SUMIFS('Supply Planning Data'!$K:$K,'Supply Planning Data'!$C:$C,DataViz!$B60,'Supply Planning Data'!$D:$D,DataViz!N$32),
0)))</f>
        <v>36312.394441400029</v>
      </c>
      <c r="O60" s="110">
        <f>IF(O$33="Dose 1",SUMIFS('Supply Planning Data'!$G:$G,'Supply Planning Data'!$C:$C,DataViz!$B60,'Supply Planning Data'!$D:$D,DataViz!O$32),
IF(O$33="Dose 2",SUMIFS('Supply Planning Data'!$H:$H,'Supply Planning Data'!$C:$C,DataViz!$B60,'Supply Planning Data'!$D:$D,DataViz!O$32),
IF(O$33="Dose 2",SUMIFS('Supply Planning Data'!$K:$K,'Supply Planning Data'!$C:$C,DataViz!$B60,'Supply Planning Data'!$D:$D,DataViz!O$32),
0)))</f>
        <v>12059.363366703799</v>
      </c>
      <c r="P60" s="110">
        <f>IF(P$33="Dose 1",SUMIFS('Supply Planning Data'!$G:$G,'Supply Planning Data'!$C:$C,DataViz!$B60,'Supply Planning Data'!$D:$D,DataViz!P$32),
IF(P$33="Dose 2",SUMIFS('Supply Planning Data'!$H:$H,'Supply Planning Data'!$C:$C,DataViz!$B60,'Supply Planning Data'!$D:$D,DataViz!P$32),
IF(P$33="Dose 2",SUMIFS('Supply Planning Data'!$K:$K,'Supply Planning Data'!$C:$C,DataViz!$B60,'Supply Planning Data'!$D:$D,DataViz!P$32),
0)))</f>
        <v>0</v>
      </c>
      <c r="Q60" s="110">
        <f>IF(Q$33="Dose 1",SUMIFS('Supply Planning Data'!$G:$G,'Supply Planning Data'!$C:$C,DataViz!$B60,'Supply Planning Data'!$D:$D,DataViz!Q$32),
IF(Q$33="Dose 2",SUMIFS('Supply Planning Data'!$H:$H,'Supply Planning Data'!$C:$C,DataViz!$B60,'Supply Planning Data'!$D:$D,DataViz!Q$32),
IF(Q$33="Dose 2",SUMIFS('Supply Planning Data'!$K:$K,'Supply Planning Data'!$C:$C,DataViz!$B60,'Supply Planning Data'!$D:$D,DataViz!Q$32),
0)))</f>
        <v>36312.394441400029</v>
      </c>
      <c r="R60" s="110">
        <f>IF(R$33="Dose 1",SUMIFS('Supply Planning Data'!$G:$G,'Supply Planning Data'!$C:$C,DataViz!$B60,'Supply Planning Data'!$D:$D,DataViz!R$32),
IF(R$33="Dose 2",SUMIFS('Supply Planning Data'!$H:$H,'Supply Planning Data'!$C:$C,DataViz!$B60,'Supply Planning Data'!$D:$D,DataViz!R$32),
IF(R$33="Dose 2",SUMIFS('Supply Planning Data'!$K:$K,'Supply Planning Data'!$C:$C,DataViz!$B60,'Supply Planning Data'!$D:$D,DataViz!R$32),
0)))</f>
        <v>12090.8964034112</v>
      </c>
      <c r="S60" s="110">
        <f>IF(S$33="Dose 1",SUMIFS('Supply Planning Data'!$G:$G,'Supply Planning Data'!$C:$C,DataViz!$B60,'Supply Planning Data'!$D:$D,DataViz!S$32),
IF(S$33="Dose 2",SUMIFS('Supply Planning Data'!$H:$H,'Supply Planning Data'!$C:$C,DataViz!$B60,'Supply Planning Data'!$D:$D,DataViz!S$32),
IF(S$33="Dose 2",SUMIFS('Supply Planning Data'!$K:$K,'Supply Planning Data'!$C:$C,DataViz!$B60,'Supply Planning Data'!$D:$D,DataViz!S$32),
0)))</f>
        <v>0</v>
      </c>
      <c r="T60" s="110">
        <f>IF(T$33="Dose 1",SUMIFS('Supply Planning Data'!$G:$G,'Supply Planning Data'!$C:$C,DataViz!$B60,'Supply Planning Data'!$D:$D,DataViz!T$32),
IF(T$33="Dose 2",SUMIFS('Supply Planning Data'!$H:$H,'Supply Planning Data'!$C:$C,DataViz!$B60,'Supply Planning Data'!$D:$D,DataViz!T$32),
IF(T$33="Dose 2",SUMIFS('Supply Planning Data'!$K:$K,'Supply Planning Data'!$C:$C,DataViz!$B60,'Supply Planning Data'!$D:$D,DataViz!T$32),
0)))</f>
        <v>36312.394441400029</v>
      </c>
      <c r="U60" s="110">
        <f>IF(U$33="Dose 1",SUMIFS('Supply Planning Data'!$G:$G,'Supply Planning Data'!$C:$C,DataViz!$B60,'Supply Planning Data'!$D:$D,DataViz!U$32),
IF(U$33="Dose 2",SUMIFS('Supply Planning Data'!$H:$H,'Supply Planning Data'!$C:$C,DataViz!$B60,'Supply Planning Data'!$D:$D,DataViz!U$32),
IF(U$33="Dose 2",SUMIFS('Supply Planning Data'!$K:$K,'Supply Planning Data'!$C:$C,DataViz!$B60,'Supply Planning Data'!$D:$D,DataViz!U$32),
0)))</f>
        <v>12122.4294401187</v>
      </c>
      <c r="V60" s="110">
        <f>IF(V$33="Dose 1",SUMIFS('Supply Planning Data'!$G:$G,'Supply Planning Data'!$C:$C,DataViz!$B60,'Supply Planning Data'!$D:$D,DataViz!V$32),
IF(V$33="Dose 2",SUMIFS('Supply Planning Data'!$H:$H,'Supply Planning Data'!$C:$C,DataViz!$B60,'Supply Planning Data'!$D:$D,DataViz!V$32),
IF(V$33="Dose 2",SUMIFS('Supply Planning Data'!$K:$K,'Supply Planning Data'!$C:$C,DataViz!$B60,'Supply Planning Data'!$D:$D,DataViz!V$32),
0)))</f>
        <v>0</v>
      </c>
      <c r="W60" s="110">
        <f>IF(W$33="Dose 1",SUMIFS('Supply Planning Data'!$G:$G,'Supply Planning Data'!$C:$C,DataViz!$B60,'Supply Planning Data'!$D:$D,DataViz!W$32),
IF(W$33="Dose 2",SUMIFS('Supply Planning Data'!$H:$H,'Supply Planning Data'!$C:$C,DataViz!$B60,'Supply Planning Data'!$D:$D,DataViz!W$32),
IF(W$33="Dose 2",SUMIFS('Supply Planning Data'!$K:$K,'Supply Planning Data'!$C:$C,DataViz!$B60,'Supply Planning Data'!$D:$D,DataViz!W$32),
0)))</f>
        <v>36312.394441400029</v>
      </c>
      <c r="X60" s="110">
        <f>IF(X$33="Dose 1",SUMIFS('Supply Planning Data'!$G:$G,'Supply Planning Data'!$C:$C,DataViz!$B60,'Supply Planning Data'!$D:$D,DataViz!X$32),
IF(X$33="Dose 2",SUMIFS('Supply Planning Data'!$H:$H,'Supply Planning Data'!$C:$C,DataViz!$B60,'Supply Planning Data'!$D:$D,DataViz!X$32),
IF(X$33="Dose 2",SUMIFS('Supply Planning Data'!$K:$K,'Supply Planning Data'!$C:$C,DataViz!$B60,'Supply Planning Data'!$D:$D,DataViz!X$32),
0)))</f>
        <v>12153.9624768261</v>
      </c>
      <c r="Y60" s="110">
        <f>IF(Y$33="Dose 1",SUMIFS('Supply Planning Data'!$G:$G,'Supply Planning Data'!$C:$C,DataViz!$B60,'Supply Planning Data'!$D:$D,DataViz!Y$32),
IF(Y$33="Dose 2",SUMIFS('Supply Planning Data'!$H:$H,'Supply Planning Data'!$C:$C,DataViz!$B60,'Supply Planning Data'!$D:$D,DataViz!Y$32),
IF(Y$33="Dose 2",SUMIFS('Supply Planning Data'!$K:$K,'Supply Planning Data'!$C:$C,DataViz!$B60,'Supply Planning Data'!$D:$D,DataViz!Y$32),
0)))</f>
        <v>0</v>
      </c>
      <c r="Z60" s="110">
        <f>IF(Z$33="Dose 1",SUMIFS('Supply Planning Data'!$G:$G,'Supply Planning Data'!$C:$C,DataViz!$B60,'Supply Planning Data'!$D:$D,DataViz!Z$32),
IF(Z$33="Dose 2",SUMIFS('Supply Planning Data'!$H:$H,'Supply Planning Data'!$C:$C,DataViz!$B60,'Supply Planning Data'!$D:$D,DataViz!Z$32),
IF(Z$33="Dose 2",SUMIFS('Supply Planning Data'!$K:$K,'Supply Planning Data'!$C:$C,DataViz!$B60,'Supply Planning Data'!$D:$D,DataViz!Z$32),
0)))</f>
        <v>36312.394441400029</v>
      </c>
      <c r="AA60" s="110">
        <f>IF(AA$33="Dose 1",SUMIFS('Supply Planning Data'!$G:$G,'Supply Planning Data'!$C:$C,DataViz!$B60,'Supply Planning Data'!$D:$D,DataViz!AA$32),
IF(AA$33="Dose 2",SUMIFS('Supply Planning Data'!$H:$H,'Supply Planning Data'!$C:$C,DataViz!$B60,'Supply Planning Data'!$D:$D,DataViz!AA$32),
IF(AA$33="Dose 2",SUMIFS('Supply Planning Data'!$K:$K,'Supply Planning Data'!$C:$C,DataViz!$B60,'Supply Planning Data'!$D:$D,DataViz!AA$32),
0)))</f>
        <v>12185.4955135336</v>
      </c>
      <c r="AB60" s="110">
        <f>IF(AB$33="Dose 1",SUMIFS('Supply Planning Data'!$G:$G,'Supply Planning Data'!$C:$C,DataViz!$B60,'Supply Planning Data'!$D:$D,DataViz!AB$32),
IF(AB$33="Dose 2",SUMIFS('Supply Planning Data'!$H:$H,'Supply Planning Data'!$C:$C,DataViz!$B60,'Supply Planning Data'!$D:$D,DataViz!AB$32),
IF(AB$33="Dose 2",SUMIFS('Supply Planning Data'!$K:$K,'Supply Planning Data'!$C:$C,DataViz!$B60,'Supply Planning Data'!$D:$D,DataViz!AB$32),
0)))</f>
        <v>0</v>
      </c>
    </row>
    <row r="61" spans="1:28" x14ac:dyDescent="0.35">
      <c r="L61" s="123"/>
    </row>
  </sheetData>
  <phoneticPr fontId="25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077DBA-E47B-4858-85A7-B27303156B2F}">
  <dimension ref="A1:W18"/>
  <sheetViews>
    <sheetView zoomScaleNormal="100" workbookViewId="0">
      <selection activeCell="J25" sqref="J25"/>
    </sheetView>
  </sheetViews>
  <sheetFormatPr defaultRowHeight="14.5" x14ac:dyDescent="0.35"/>
  <cols>
    <col min="1" max="1" width="8.81640625" bestFit="1" customWidth="1"/>
    <col min="2" max="2" width="10.54296875" bestFit="1" customWidth="1"/>
    <col min="3" max="3" width="17.1796875" customWidth="1"/>
    <col min="4" max="4" width="12.7265625" bestFit="1" customWidth="1"/>
    <col min="5" max="7" width="10.1796875" customWidth="1"/>
    <col min="8" max="8" width="11.1796875" customWidth="1"/>
    <col min="9" max="9" width="11.7265625" customWidth="1"/>
    <col min="10" max="10" width="10.81640625" customWidth="1"/>
    <col min="11" max="11" width="11.453125" customWidth="1"/>
    <col min="12" max="12" width="11" bestFit="1" customWidth="1"/>
    <col min="14" max="14" width="12.7265625" bestFit="1" customWidth="1"/>
    <col min="17" max="17" width="10.453125" customWidth="1"/>
    <col min="19" max="19" width="12.453125" customWidth="1"/>
    <col min="21" max="21" width="10.81640625" customWidth="1"/>
    <col min="22" max="22" width="12.7265625" customWidth="1"/>
  </cols>
  <sheetData>
    <row r="1" spans="1:23" x14ac:dyDescent="0.35">
      <c r="A1" s="14" t="e">
        <f>#REF!</f>
        <v>#REF!</v>
      </c>
      <c r="B1" s="14" t="e">
        <f>#REF!</f>
        <v>#REF!</v>
      </c>
    </row>
    <row r="2" spans="1:23" s="10" customFormat="1" ht="76" x14ac:dyDescent="0.35">
      <c r="A2" s="15"/>
      <c r="B2" s="15" t="s">
        <v>495</v>
      </c>
      <c r="C2" s="16" t="s">
        <v>513</v>
      </c>
      <c r="D2" s="15" t="s">
        <v>514</v>
      </c>
      <c r="E2" s="15" t="s">
        <v>515</v>
      </c>
      <c r="F2" s="15" t="s">
        <v>516</v>
      </c>
      <c r="G2" s="15" t="s">
        <v>517</v>
      </c>
      <c r="H2" s="15" t="s">
        <v>5</v>
      </c>
      <c r="I2" s="15" t="s">
        <v>518</v>
      </c>
      <c r="J2" s="15" t="s">
        <v>519</v>
      </c>
      <c r="K2" s="15" t="s">
        <v>16</v>
      </c>
      <c r="L2" s="15" t="s">
        <v>14</v>
      </c>
      <c r="M2" s="15" t="s">
        <v>6</v>
      </c>
      <c r="N2" s="15" t="s">
        <v>7</v>
      </c>
      <c r="O2" s="15" t="s">
        <v>8</v>
      </c>
      <c r="P2" s="15" t="s">
        <v>9</v>
      </c>
      <c r="Q2" s="15" t="s">
        <v>10</v>
      </c>
      <c r="R2" s="15" t="s">
        <v>17</v>
      </c>
      <c r="S2" s="15" t="s">
        <v>12</v>
      </c>
      <c r="T2" s="15" t="s">
        <v>13</v>
      </c>
      <c r="U2" s="16" t="s">
        <v>22</v>
      </c>
      <c r="V2" s="16" t="s">
        <v>520</v>
      </c>
      <c r="W2" s="16" t="s">
        <v>11</v>
      </c>
    </row>
    <row r="3" spans="1:23" x14ac:dyDescent="0.35">
      <c r="A3" s="8">
        <v>0</v>
      </c>
      <c r="B3" s="12">
        <f ca="1">DATE(YEAR(B4),MONTH(B4)-1,1)</f>
        <v>44166</v>
      </c>
      <c r="C3" s="11">
        <f>Start!C$10</f>
        <v>24000000</v>
      </c>
      <c r="D3" s="11" t="e">
        <f ca="1">SUMIFS(#REF!,#REF!,"&lt;="&amp;analysis!$B3)</f>
        <v>#REF!</v>
      </c>
      <c r="E3" s="11" t="e">
        <f ca="1">SUMIFS(#REF!,#REF!,"&lt;="&amp;analysis!$B3)</f>
        <v>#REF!</v>
      </c>
      <c r="F3" s="13" t="e">
        <f ca="1">D3/$C3</f>
        <v>#REF!</v>
      </c>
      <c r="G3" s="13" t="e">
        <f ca="1">E3/$C3</f>
        <v>#REF!</v>
      </c>
      <c r="H3" s="11" t="str">
        <f ca="1">IFERROR(INDEX(#REF!,MATCH($B$1,#REF!,0),MATCH($B3,#REF!,0)),"")</f>
        <v/>
      </c>
      <c r="I3" s="11" t="str">
        <f ca="1">IFERROR(INDEX(#REF!,MATCH($B$1,#REF!,0),MATCH($B3,#REF!,0)),"")</f>
        <v/>
      </c>
      <c r="J3" s="11" t="str">
        <f ca="1">IFERROR(INDEX(#REF!,MATCH($B$1,#REF!,0),MATCH($B3,#REF!,0)),"")</f>
        <v/>
      </c>
      <c r="K3" s="11" t="str">
        <f ca="1">IFERROR(INDEX(#REF!,MATCH($B$1,#REF!,0),MATCH($B3,#REF!,0)),"")</f>
        <v/>
      </c>
      <c r="L3" s="13" t="str">
        <f ca="1">IFERROR(INDEX(#REF!,MATCH($B$1,#REF!,0),MATCH($B3,#REF!,0)),"")</f>
        <v/>
      </c>
      <c r="M3" s="11" t="str">
        <f ca="1">IFERROR(INDEX(#REF!,MATCH($B$1,#REF!,0),MATCH($B3,#REF!,0)),"")</f>
        <v/>
      </c>
      <c r="N3" s="11" t="str">
        <f ca="1">IFERROR(INDEX(#REF!,MATCH($B$1,#REF!,0),MATCH($B3,#REF!,0)),"")</f>
        <v/>
      </c>
      <c r="O3" s="11" t="str">
        <f ca="1">IFERROR(INDEX(#REF!,MATCH($B$1,#REF!,0),MATCH($B3,#REF!,0)),"")</f>
        <v/>
      </c>
      <c r="P3" s="11" t="str">
        <f ca="1">IFERROR(INDEX(#REF!,MATCH($B$1,#REF!,0),MATCH($B3,#REF!,0)),"")</f>
        <v/>
      </c>
      <c r="Q3" s="11" t="str">
        <f ca="1">IFERROR(INDEX(#REF!,MATCH($B$1,#REF!,0),MATCH($B3,#REF!,0)),"")</f>
        <v/>
      </c>
      <c r="R3" s="11" t="str">
        <f ca="1">IFERROR(INDEX(#REF!,MATCH($B$1,#REF!,0),MATCH($B3,#REF!,0)),"")</f>
        <v/>
      </c>
      <c r="S3" s="11" t="str">
        <f ca="1">IFERROR(INDEX(#REF!,MATCH($B$1,#REF!,0),MATCH($B3,#REF!,0)),"")</f>
        <v/>
      </c>
      <c r="T3" s="11" t="str">
        <f ca="1">IFERROR(INDEX(#REF!,MATCH($B$1,#REF!,0),MATCH($B3,#REF!,0)),"")</f>
        <v/>
      </c>
      <c r="U3" s="11" t="str">
        <f ca="1">IFERROR(INDEX(#REF!,MATCH($B$1,#REF!,0),MATCH($B3,#REF!,0)),"")</f>
        <v/>
      </c>
      <c r="V3" s="11" t="str">
        <f ca="1">IFERROR(INDEX(#REF!,MATCH($B$1,#REF!,0),MATCH($B3,#REF!,0)),"")</f>
        <v/>
      </c>
      <c r="W3" s="17" t="str">
        <f ca="1">IFERROR(INDEX(#REF!,MATCH($B$1,#REF!,0),MATCH($B3,#REF!,0)),"")</f>
        <v/>
      </c>
    </row>
    <row r="4" spans="1:23" x14ac:dyDescent="0.35">
      <c r="A4" s="8">
        <v>1</v>
      </c>
      <c r="B4" s="12">
        <f ca="1">DATE(YEAR(B5),MONTH(B5)-1,1)</f>
        <v>44197</v>
      </c>
      <c r="C4" s="11">
        <f>Start!C$10</f>
        <v>24000000</v>
      </c>
      <c r="D4" s="11" t="e">
        <f ca="1">SUMIFS(#REF!,#REF!,"&lt;="&amp;analysis!$B4)</f>
        <v>#REF!</v>
      </c>
      <c r="E4" s="11" t="e">
        <f ca="1">SUMIFS(#REF!,#REF!,"&lt;="&amp;analysis!$B4)</f>
        <v>#REF!</v>
      </c>
      <c r="F4" s="13" t="e">
        <f t="shared" ref="F4:F15" ca="1" si="0">D4/$C4</f>
        <v>#REF!</v>
      </c>
      <c r="G4" s="13" t="e">
        <f t="shared" ref="G4:G15" ca="1" si="1">E4/$C4</f>
        <v>#REF!</v>
      </c>
      <c r="H4" s="11" t="str">
        <f ca="1">IFERROR(INDEX(#REF!,MATCH($B$1,#REF!,0),MATCH($B4,#REF!,0)),"")</f>
        <v/>
      </c>
      <c r="I4" s="11" t="str">
        <f ca="1">IFERROR(INDEX(#REF!,MATCH($B$1,#REF!,0),MATCH($B4,#REF!,0)),"")</f>
        <v/>
      </c>
      <c r="J4" s="11" t="str">
        <f ca="1">IFERROR(INDEX(#REF!,MATCH($B$1,#REF!,0),MATCH($B4,#REF!,0)),"")</f>
        <v/>
      </c>
      <c r="K4" s="11" t="str">
        <f ca="1">IFERROR(INDEX(#REF!,MATCH($B$1,#REF!,0),MATCH($B4,#REF!,0)),"")</f>
        <v/>
      </c>
      <c r="L4" s="13" t="str">
        <f ca="1">IFERROR(INDEX(#REF!,MATCH($B$1,#REF!,0),MATCH($B4,#REF!,0)),"")</f>
        <v/>
      </c>
      <c r="M4" s="11" t="str">
        <f ca="1">IFERROR(INDEX(#REF!,MATCH($B$1,#REF!,0),MATCH($B4,#REF!,0)),"")</f>
        <v/>
      </c>
      <c r="N4" s="11" t="str">
        <f ca="1">IFERROR(INDEX(#REF!,MATCH($B$1,#REF!,0),MATCH($B4,#REF!,0)),"")</f>
        <v/>
      </c>
      <c r="O4" s="11" t="str">
        <f ca="1">IFERROR(INDEX(#REF!,MATCH($B$1,#REF!,0),MATCH($B4,#REF!,0)),"")</f>
        <v/>
      </c>
      <c r="P4" s="11" t="str">
        <f ca="1">IFERROR(INDEX(#REF!,MATCH($B$1,#REF!,0),MATCH($B4,#REF!,0)),"")</f>
        <v/>
      </c>
      <c r="Q4" s="11" t="str">
        <f ca="1">IFERROR(INDEX(#REF!,MATCH($B$1,#REF!,0),MATCH($B4,#REF!,0)),"")</f>
        <v/>
      </c>
      <c r="R4" s="11" t="str">
        <f ca="1">IFERROR(INDEX(#REF!,MATCH($B$1,#REF!,0),MATCH($B4,#REF!,0)),"")</f>
        <v/>
      </c>
      <c r="S4" s="11" t="str">
        <f ca="1">IFERROR(INDEX(#REF!,MATCH($B$1,#REF!,0),MATCH($B4,#REF!,0)),"")</f>
        <v/>
      </c>
      <c r="T4" s="11" t="str">
        <f ca="1">IFERROR(INDEX(#REF!,MATCH($B$1,#REF!,0),MATCH($B4,#REF!,0)),"")</f>
        <v/>
      </c>
      <c r="U4" s="11" t="str">
        <f ca="1">IFERROR(INDEX(#REF!,MATCH($B$1,#REF!,0),MATCH($B4,#REF!,0)),"")</f>
        <v/>
      </c>
      <c r="V4" s="11" t="str">
        <f ca="1">IFERROR(INDEX(#REF!,MATCH($B$1,#REF!,0),MATCH($B4,#REF!,0)),"")</f>
        <v/>
      </c>
      <c r="W4" s="17" t="str">
        <f ca="1">IFERROR(INDEX(#REF!,MATCH($B$1,#REF!,0),MATCH($B4,#REF!,0)),"")</f>
        <v/>
      </c>
    </row>
    <row r="5" spans="1:23" x14ac:dyDescent="0.35">
      <c r="A5" s="8">
        <v>2</v>
      </c>
      <c r="B5" s="12">
        <f ca="1">DATE(YEAR(B6),MONTH(B6)-1,1)</f>
        <v>44228</v>
      </c>
      <c r="C5" s="11">
        <f>Start!C$10</f>
        <v>24000000</v>
      </c>
      <c r="D5" s="11" t="e">
        <f ca="1">SUMIFS(#REF!,#REF!,"&lt;="&amp;analysis!$B5)</f>
        <v>#REF!</v>
      </c>
      <c r="E5" s="11" t="e">
        <f ca="1">SUMIFS(#REF!,#REF!,"&lt;="&amp;analysis!$B5)</f>
        <v>#REF!</v>
      </c>
      <c r="F5" s="13" t="e">
        <f t="shared" ca="1" si="0"/>
        <v>#REF!</v>
      </c>
      <c r="G5" s="13" t="e">
        <f t="shared" ca="1" si="1"/>
        <v>#REF!</v>
      </c>
      <c r="H5" s="11" t="str">
        <f ca="1">IFERROR(INDEX(#REF!,MATCH($B$1,#REF!,0),MATCH($B5,#REF!,0)),"")</f>
        <v/>
      </c>
      <c r="I5" s="11" t="str">
        <f ca="1">IFERROR(INDEX(#REF!,MATCH($B$1,#REF!,0),MATCH($B5,#REF!,0)),"")</f>
        <v/>
      </c>
      <c r="J5" s="11" t="str">
        <f ca="1">IFERROR(INDEX(#REF!,MATCH($B$1,#REF!,0),MATCH($B5,#REF!,0)),"")</f>
        <v/>
      </c>
      <c r="K5" s="11" t="str">
        <f ca="1">IFERROR(INDEX(#REF!,MATCH($B$1,#REF!,0),MATCH($B5,#REF!,0)),"")</f>
        <v/>
      </c>
      <c r="L5" s="13" t="str">
        <f ca="1">IFERROR(INDEX(#REF!,MATCH($B$1,#REF!,0),MATCH($B5,#REF!,0)),"")</f>
        <v/>
      </c>
      <c r="M5" s="11" t="str">
        <f ca="1">IFERROR(INDEX(#REF!,MATCH($B$1,#REF!,0),MATCH($B5,#REF!,0)),"")</f>
        <v/>
      </c>
      <c r="N5" s="11" t="str">
        <f ca="1">IFERROR(INDEX(#REF!,MATCH($B$1,#REF!,0),MATCH($B5,#REF!,0)),"")</f>
        <v/>
      </c>
      <c r="O5" s="11" t="str">
        <f ca="1">IFERROR(INDEX(#REF!,MATCH($B$1,#REF!,0),MATCH($B5,#REF!,0)),"")</f>
        <v/>
      </c>
      <c r="P5" s="11" t="str">
        <f ca="1">IFERROR(INDEX(#REF!,MATCH($B$1,#REF!,0),MATCH($B5,#REF!,0)),"")</f>
        <v/>
      </c>
      <c r="Q5" s="11" t="str">
        <f ca="1">IFERROR(INDEX(#REF!,MATCH($B$1,#REF!,0),MATCH($B5,#REF!,0)),"")</f>
        <v/>
      </c>
      <c r="R5" s="11" t="str">
        <f ca="1">IFERROR(INDEX(#REF!,MATCH($B$1,#REF!,0),MATCH($B5,#REF!,0)),"")</f>
        <v/>
      </c>
      <c r="S5" s="11" t="str">
        <f ca="1">IFERROR(INDEX(#REF!,MATCH($B$1,#REF!,0),MATCH($B5,#REF!,0)),"")</f>
        <v/>
      </c>
      <c r="T5" s="11" t="str">
        <f ca="1">IFERROR(INDEX(#REF!,MATCH($B$1,#REF!,0),MATCH($B5,#REF!,0)),"")</f>
        <v/>
      </c>
      <c r="U5" s="11" t="str">
        <f ca="1">IFERROR(INDEX(#REF!,MATCH($B$1,#REF!,0),MATCH($B5,#REF!,0)),"")</f>
        <v/>
      </c>
      <c r="V5" s="11" t="str">
        <f ca="1">IFERROR(INDEX(#REF!,MATCH($B$1,#REF!,0),MATCH($B5,#REF!,0)),"")</f>
        <v/>
      </c>
      <c r="W5" s="17" t="str">
        <f ca="1">IFERROR(INDEX(#REF!,MATCH($B$1,#REF!,0),MATCH($B5,#REF!,0)),"")</f>
        <v/>
      </c>
    </row>
    <row r="6" spans="1:23" x14ac:dyDescent="0.35">
      <c r="A6" s="8">
        <v>3</v>
      </c>
      <c r="B6" s="12">
        <f t="shared" ref="B6:B13" ca="1" si="2">DATE(YEAR(B7),MONTH(B7)-1,1)</f>
        <v>44256</v>
      </c>
      <c r="C6" s="11">
        <f>Start!C$10</f>
        <v>24000000</v>
      </c>
      <c r="D6" s="11" t="e">
        <f ca="1">SUMIFS(#REF!,#REF!,"&lt;="&amp;analysis!$B6)</f>
        <v>#REF!</v>
      </c>
      <c r="E6" s="11" t="e">
        <f ca="1">SUMIFS(#REF!,#REF!,"&lt;="&amp;analysis!$B6)</f>
        <v>#REF!</v>
      </c>
      <c r="F6" s="13" t="e">
        <f t="shared" ca="1" si="0"/>
        <v>#REF!</v>
      </c>
      <c r="G6" s="13" t="e">
        <f t="shared" ca="1" si="1"/>
        <v>#REF!</v>
      </c>
      <c r="H6" s="11" t="str">
        <f ca="1">IFERROR(INDEX(#REF!,MATCH($B$1,#REF!,0),MATCH($B6,#REF!,0)),"")</f>
        <v/>
      </c>
      <c r="I6" s="11" t="str">
        <f ca="1">IFERROR(INDEX(#REF!,MATCH($B$1,#REF!,0),MATCH($B6,#REF!,0)),"")</f>
        <v/>
      </c>
      <c r="J6" s="11" t="str">
        <f ca="1">IFERROR(INDEX(#REF!,MATCH($B$1,#REF!,0),MATCH($B6,#REF!,0)),"")</f>
        <v/>
      </c>
      <c r="K6" s="11" t="str">
        <f ca="1">IFERROR(INDEX(#REF!,MATCH($B$1,#REF!,0),MATCH($B6,#REF!,0)),"")</f>
        <v/>
      </c>
      <c r="L6" s="13" t="str">
        <f ca="1">IFERROR(INDEX(#REF!,MATCH($B$1,#REF!,0),MATCH($B6,#REF!,0)),"")</f>
        <v/>
      </c>
      <c r="M6" s="11" t="str">
        <f ca="1">IFERROR(INDEX(#REF!,MATCH($B$1,#REF!,0),MATCH($B6,#REF!,0)),"")</f>
        <v/>
      </c>
      <c r="N6" s="11" t="str">
        <f ca="1">IFERROR(INDEX(#REF!,MATCH($B$1,#REF!,0),MATCH($B6,#REF!,0)),"")</f>
        <v/>
      </c>
      <c r="O6" s="11" t="str">
        <f ca="1">IFERROR(INDEX(#REF!,MATCH($B$1,#REF!,0),MATCH($B6,#REF!,0)),"")</f>
        <v/>
      </c>
      <c r="P6" s="11" t="str">
        <f ca="1">IFERROR(INDEX(#REF!,MATCH($B$1,#REF!,0),MATCH($B6,#REF!,0)),"")</f>
        <v/>
      </c>
      <c r="Q6" s="11" t="str">
        <f ca="1">IFERROR(INDEX(#REF!,MATCH($B$1,#REF!,0),MATCH($B6,#REF!,0)),"")</f>
        <v/>
      </c>
      <c r="R6" s="11" t="str">
        <f ca="1">IFERROR(INDEX(#REF!,MATCH($B$1,#REF!,0),MATCH($B6,#REF!,0)),"")</f>
        <v/>
      </c>
      <c r="S6" s="11" t="str">
        <f ca="1">IFERROR(INDEX(#REF!,MATCH($B$1,#REF!,0),MATCH($B6,#REF!,0)),"")</f>
        <v/>
      </c>
      <c r="T6" s="11" t="str">
        <f ca="1">IFERROR(INDEX(#REF!,MATCH($B$1,#REF!,0),MATCH($B6,#REF!,0)),"")</f>
        <v/>
      </c>
      <c r="U6" s="11" t="str">
        <f ca="1">IFERROR(INDEX(#REF!,MATCH($B$1,#REF!,0),MATCH($B6,#REF!,0)),"")</f>
        <v/>
      </c>
      <c r="V6" s="11" t="str">
        <f ca="1">IFERROR(INDEX(#REF!,MATCH($B$1,#REF!,0),MATCH($B6,#REF!,0)),"")</f>
        <v/>
      </c>
      <c r="W6" s="17" t="str">
        <f ca="1">IFERROR(INDEX(#REF!,MATCH($B$1,#REF!,0),MATCH($B6,#REF!,0)),"")</f>
        <v/>
      </c>
    </row>
    <row r="7" spans="1:23" x14ac:dyDescent="0.35">
      <c r="A7" s="8">
        <v>4</v>
      </c>
      <c r="B7" s="12">
        <f t="shared" ca="1" si="2"/>
        <v>44287</v>
      </c>
      <c r="C7" s="11">
        <f>Start!C$10</f>
        <v>24000000</v>
      </c>
      <c r="D7" s="11" t="e">
        <f ca="1">SUMIFS(#REF!,#REF!,"&lt;="&amp;analysis!$B7)</f>
        <v>#REF!</v>
      </c>
      <c r="E7" s="11" t="e">
        <f ca="1">SUMIFS(#REF!,#REF!,"&lt;="&amp;analysis!$B7)</f>
        <v>#REF!</v>
      </c>
      <c r="F7" s="13" t="e">
        <f t="shared" ca="1" si="0"/>
        <v>#REF!</v>
      </c>
      <c r="G7" s="13" t="e">
        <f t="shared" ca="1" si="1"/>
        <v>#REF!</v>
      </c>
      <c r="H7" s="11" t="str">
        <f ca="1">IFERROR(INDEX(#REF!,MATCH($B$1,#REF!,0),MATCH($B7,#REF!,0)),"")</f>
        <v/>
      </c>
      <c r="I7" s="11" t="str">
        <f ca="1">IFERROR(INDEX(#REF!,MATCH($B$1,#REF!,0),MATCH($B7,#REF!,0)),"")</f>
        <v/>
      </c>
      <c r="J7" s="11" t="str">
        <f ca="1">IFERROR(INDEX(#REF!,MATCH($B$1,#REF!,0),MATCH($B7,#REF!,0)),"")</f>
        <v/>
      </c>
      <c r="K7" s="11" t="str">
        <f ca="1">IFERROR(INDEX(#REF!,MATCH($B$1,#REF!,0),MATCH($B7,#REF!,0)),"")</f>
        <v/>
      </c>
      <c r="L7" s="13" t="str">
        <f ca="1">IFERROR(INDEX(#REF!,MATCH($B$1,#REF!,0),MATCH($B7,#REF!,0)),"")</f>
        <v/>
      </c>
      <c r="M7" s="11" t="str">
        <f ca="1">IFERROR(INDEX(#REF!,MATCH($B$1,#REF!,0),MATCH($B7,#REF!,0)),"")</f>
        <v/>
      </c>
      <c r="N7" s="11" t="str">
        <f ca="1">IFERROR(INDEX(#REF!,MATCH($B$1,#REF!,0),MATCH($B7,#REF!,0)),"")</f>
        <v/>
      </c>
      <c r="O7" s="11" t="str">
        <f ca="1">IFERROR(INDEX(#REF!,MATCH($B$1,#REF!,0),MATCH($B7,#REF!,0)),"")</f>
        <v/>
      </c>
      <c r="P7" s="11" t="str">
        <f ca="1">IFERROR(INDEX(#REF!,MATCH($B$1,#REF!,0),MATCH($B7,#REF!,0)),"")</f>
        <v/>
      </c>
      <c r="Q7" s="11" t="str">
        <f ca="1">IFERROR(INDEX(#REF!,MATCH($B$1,#REF!,0),MATCH($B7,#REF!,0)),"")</f>
        <v/>
      </c>
      <c r="R7" s="11" t="str">
        <f ca="1">IFERROR(INDEX(#REF!,MATCH($B$1,#REF!,0),MATCH($B7,#REF!,0)),"")</f>
        <v/>
      </c>
      <c r="S7" s="11" t="str">
        <f ca="1">IFERROR(INDEX(#REF!,MATCH($B$1,#REF!,0),MATCH($B7,#REF!,0)),"")</f>
        <v/>
      </c>
      <c r="T7" s="11" t="str">
        <f ca="1">IFERROR(INDEX(#REF!,MATCH($B$1,#REF!,0),MATCH($B7,#REF!,0)),"")</f>
        <v/>
      </c>
      <c r="U7" s="11" t="str">
        <f ca="1">IFERROR(INDEX(#REF!,MATCH($B$1,#REF!,0),MATCH($B7,#REF!,0)),"")</f>
        <v/>
      </c>
      <c r="V7" s="11" t="str">
        <f ca="1">IFERROR(INDEX(#REF!,MATCH($B$1,#REF!,0),MATCH($B7,#REF!,0)),"")</f>
        <v/>
      </c>
      <c r="W7" s="17" t="str">
        <f ca="1">IFERROR(INDEX(#REF!,MATCH($B$1,#REF!,0),MATCH($B7,#REF!,0)),"")</f>
        <v/>
      </c>
    </row>
    <row r="8" spans="1:23" x14ac:dyDescent="0.35">
      <c r="A8" s="8">
        <v>5</v>
      </c>
      <c r="B8" s="12">
        <f t="shared" ca="1" si="2"/>
        <v>44317</v>
      </c>
      <c r="C8" s="11">
        <f>Start!C$10</f>
        <v>24000000</v>
      </c>
      <c r="D8" s="11" t="e">
        <f ca="1">SUMIFS(#REF!,#REF!,"&lt;="&amp;analysis!$B8)</f>
        <v>#REF!</v>
      </c>
      <c r="E8" s="11" t="e">
        <f ca="1">SUMIFS(#REF!,#REF!,"&lt;="&amp;analysis!$B8)</f>
        <v>#REF!</v>
      </c>
      <c r="F8" s="13" t="e">
        <f t="shared" ca="1" si="0"/>
        <v>#REF!</v>
      </c>
      <c r="G8" s="13" t="e">
        <f t="shared" ca="1" si="1"/>
        <v>#REF!</v>
      </c>
      <c r="H8" s="11" t="str">
        <f ca="1">IFERROR(INDEX(#REF!,MATCH($B$1,#REF!,0),MATCH($B8,#REF!,0)),"")</f>
        <v/>
      </c>
      <c r="I8" s="11" t="str">
        <f ca="1">IFERROR(INDEX(#REF!,MATCH($B$1,#REF!,0),MATCH($B8,#REF!,0)),"")</f>
        <v/>
      </c>
      <c r="J8" s="11" t="str">
        <f ca="1">IFERROR(INDEX(#REF!,MATCH($B$1,#REF!,0),MATCH($B8,#REF!,0)),"")</f>
        <v/>
      </c>
      <c r="K8" s="11" t="str">
        <f ca="1">IFERROR(INDEX(#REF!,MATCH($B$1,#REF!,0),MATCH($B8,#REF!,0)),"")</f>
        <v/>
      </c>
      <c r="L8" s="13" t="str">
        <f ca="1">IFERROR(INDEX(#REF!,MATCH($B$1,#REF!,0),MATCH($B8,#REF!,0)),"")</f>
        <v/>
      </c>
      <c r="M8" s="11" t="str">
        <f ca="1">IFERROR(INDEX(#REF!,MATCH($B$1,#REF!,0),MATCH($B8,#REF!,0)),"")</f>
        <v/>
      </c>
      <c r="N8" s="11" t="str">
        <f ca="1">IFERROR(INDEX(#REF!,MATCH($B$1,#REF!,0),MATCH($B8,#REF!,0)),"")</f>
        <v/>
      </c>
      <c r="O8" s="11" t="str">
        <f ca="1">IFERROR(INDEX(#REF!,MATCH($B$1,#REF!,0),MATCH($B8,#REF!,0)),"")</f>
        <v/>
      </c>
      <c r="P8" s="11" t="str">
        <f ca="1">IFERROR(INDEX(#REF!,MATCH($B$1,#REF!,0),MATCH($B8,#REF!,0)),"")</f>
        <v/>
      </c>
      <c r="Q8" s="11" t="str">
        <f ca="1">IFERROR(INDEX(#REF!,MATCH($B$1,#REF!,0),MATCH($B8,#REF!,0)),"")</f>
        <v/>
      </c>
      <c r="R8" s="11" t="str">
        <f ca="1">IFERROR(INDEX(#REF!,MATCH($B$1,#REF!,0),MATCH($B8,#REF!,0)),"")</f>
        <v/>
      </c>
      <c r="S8" s="11" t="str">
        <f ca="1">IFERROR(INDEX(#REF!,MATCH($B$1,#REF!,0),MATCH($B8,#REF!,0)),"")</f>
        <v/>
      </c>
      <c r="T8" s="11" t="str">
        <f ca="1">IFERROR(INDEX(#REF!,MATCH($B$1,#REF!,0),MATCH($B8,#REF!,0)),"")</f>
        <v/>
      </c>
      <c r="U8" s="11" t="str">
        <f ca="1">IFERROR(INDEX(#REF!,MATCH($B$1,#REF!,0),MATCH($B8,#REF!,0)),"")</f>
        <v/>
      </c>
      <c r="V8" s="11" t="str">
        <f ca="1">IFERROR(INDEX(#REF!,MATCH($B$1,#REF!,0),MATCH($B8,#REF!,0)),"")</f>
        <v/>
      </c>
      <c r="W8" s="17" t="str">
        <f ca="1">IFERROR(INDEX(#REF!,MATCH($B$1,#REF!,0),MATCH($B8,#REF!,0)),"")</f>
        <v/>
      </c>
    </row>
    <row r="9" spans="1:23" x14ac:dyDescent="0.35">
      <c r="A9" s="8">
        <v>6</v>
      </c>
      <c r="B9" s="12">
        <f t="shared" ca="1" si="2"/>
        <v>44348</v>
      </c>
      <c r="C9" s="11">
        <f>Start!C$10</f>
        <v>24000000</v>
      </c>
      <c r="D9" s="11" t="e">
        <f ca="1">SUMIFS(#REF!,#REF!,"&lt;="&amp;analysis!$B9)</f>
        <v>#REF!</v>
      </c>
      <c r="E9" s="11" t="e">
        <f ca="1">SUMIFS(#REF!,#REF!,"&lt;="&amp;analysis!$B9)</f>
        <v>#REF!</v>
      </c>
      <c r="F9" s="13" t="e">
        <f t="shared" ca="1" si="0"/>
        <v>#REF!</v>
      </c>
      <c r="G9" s="13" t="e">
        <f t="shared" ca="1" si="1"/>
        <v>#REF!</v>
      </c>
      <c r="H9" s="11" t="str">
        <f ca="1">IFERROR(INDEX(#REF!,MATCH($B$1,#REF!,0),MATCH($B9,#REF!,0)),"")</f>
        <v/>
      </c>
      <c r="I9" s="11" t="str">
        <f ca="1">IFERROR(INDEX(#REF!,MATCH($B$1,#REF!,0),MATCH($B9,#REF!,0)),"")</f>
        <v/>
      </c>
      <c r="J9" s="11" t="str">
        <f ca="1">IFERROR(INDEX(#REF!,MATCH($B$1,#REF!,0),MATCH($B9,#REF!,0)),"")</f>
        <v/>
      </c>
      <c r="K9" s="11" t="str">
        <f ca="1">IFERROR(INDEX(#REF!,MATCH($B$1,#REF!,0),MATCH($B9,#REF!,0)),"")</f>
        <v/>
      </c>
      <c r="L9" s="13" t="str">
        <f ca="1">IFERROR(INDEX(#REF!,MATCH($B$1,#REF!,0),MATCH($B9,#REF!,0)),"")</f>
        <v/>
      </c>
      <c r="M9" s="11" t="str">
        <f ca="1">IFERROR(INDEX(#REF!,MATCH($B$1,#REF!,0),MATCH($B9,#REF!,0)),"")</f>
        <v/>
      </c>
      <c r="N9" s="11" t="str">
        <f ca="1">IFERROR(INDEX(#REF!,MATCH($B$1,#REF!,0),MATCH($B9,#REF!,0)),"")</f>
        <v/>
      </c>
      <c r="O9" s="11" t="str">
        <f ca="1">IFERROR(INDEX(#REF!,MATCH($B$1,#REF!,0),MATCH($B9,#REF!,0)),"")</f>
        <v/>
      </c>
      <c r="P9" s="11" t="str">
        <f ca="1">IFERROR(INDEX(#REF!,MATCH($B$1,#REF!,0),MATCH($B9,#REF!,0)),"")</f>
        <v/>
      </c>
      <c r="Q9" s="11" t="str">
        <f ca="1">IFERROR(INDEX(#REF!,MATCH($B$1,#REF!,0),MATCH($B9,#REF!,0)),"")</f>
        <v/>
      </c>
      <c r="R9" s="11" t="str">
        <f ca="1">IFERROR(INDEX(#REF!,MATCH($B$1,#REF!,0),MATCH($B9,#REF!,0)),"")</f>
        <v/>
      </c>
      <c r="S9" s="11" t="str">
        <f ca="1">IFERROR(INDEX(#REF!,MATCH($B$1,#REF!,0),MATCH($B9,#REF!,0)),"")</f>
        <v/>
      </c>
      <c r="T9" s="11" t="str">
        <f ca="1">IFERROR(INDEX(#REF!,MATCH($B$1,#REF!,0),MATCH($B9,#REF!,0)),"")</f>
        <v/>
      </c>
      <c r="U9" s="11" t="str">
        <f ca="1">IFERROR(INDEX(#REF!,MATCH($B$1,#REF!,0),MATCH($B9,#REF!,0)),"")</f>
        <v/>
      </c>
      <c r="V9" s="11" t="str">
        <f ca="1">IFERROR(INDEX(#REF!,MATCH($B$1,#REF!,0),MATCH($B9,#REF!,0)),"")</f>
        <v/>
      </c>
      <c r="W9" s="17" t="str">
        <f ca="1">IFERROR(INDEX(#REF!,MATCH($B$1,#REF!,0),MATCH($B9,#REF!,0)),"")</f>
        <v/>
      </c>
    </row>
    <row r="10" spans="1:23" x14ac:dyDescent="0.35">
      <c r="A10" s="8">
        <v>7</v>
      </c>
      <c r="B10" s="12">
        <f t="shared" ca="1" si="2"/>
        <v>44378</v>
      </c>
      <c r="C10" s="11">
        <f>Start!C$10</f>
        <v>24000000</v>
      </c>
      <c r="D10" s="11" t="e">
        <f ca="1">SUMIFS(#REF!,#REF!,"&lt;="&amp;analysis!$B10)</f>
        <v>#REF!</v>
      </c>
      <c r="E10" s="11" t="e">
        <f ca="1">SUMIFS(#REF!,#REF!,"&lt;="&amp;analysis!$B10)</f>
        <v>#REF!</v>
      </c>
      <c r="F10" s="13" t="e">
        <f t="shared" ca="1" si="0"/>
        <v>#REF!</v>
      </c>
      <c r="G10" s="13" t="e">
        <f t="shared" ca="1" si="1"/>
        <v>#REF!</v>
      </c>
      <c r="H10" s="11" t="str">
        <f ca="1">IFERROR(INDEX(#REF!,MATCH($B$1,#REF!,0),MATCH($B10,#REF!,0)),"")</f>
        <v/>
      </c>
      <c r="I10" s="11" t="str">
        <f ca="1">IFERROR(INDEX(#REF!,MATCH($B$1,#REF!,0),MATCH($B10,#REF!,0)),"")</f>
        <v/>
      </c>
      <c r="J10" s="11" t="str">
        <f ca="1">IFERROR(INDEX(#REF!,MATCH($B$1,#REF!,0),MATCH($B10,#REF!,0)),"")</f>
        <v/>
      </c>
      <c r="K10" s="11" t="str">
        <f ca="1">IFERROR(INDEX(#REF!,MATCH($B$1,#REF!,0),MATCH($B10,#REF!,0)),"")</f>
        <v/>
      </c>
      <c r="L10" s="13" t="str">
        <f ca="1">IFERROR(INDEX(#REF!,MATCH($B$1,#REF!,0),MATCH($B10,#REF!,0)),"")</f>
        <v/>
      </c>
      <c r="M10" s="11" t="str">
        <f ca="1">IFERROR(INDEX(#REF!,MATCH($B$1,#REF!,0),MATCH($B10,#REF!,0)),"")</f>
        <v/>
      </c>
      <c r="N10" s="11" t="str">
        <f ca="1">IFERROR(INDEX(#REF!,MATCH($B$1,#REF!,0),MATCH($B10,#REF!,0)),"")</f>
        <v/>
      </c>
      <c r="O10" s="11" t="str">
        <f ca="1">IFERROR(INDEX(#REF!,MATCH($B$1,#REF!,0),MATCH($B10,#REF!,0)),"")</f>
        <v/>
      </c>
      <c r="P10" s="11" t="str">
        <f ca="1">IFERROR(INDEX(#REF!,MATCH($B$1,#REF!,0),MATCH($B10,#REF!,0)),"")</f>
        <v/>
      </c>
      <c r="Q10" s="11" t="str">
        <f ca="1">IFERROR(INDEX(#REF!,MATCH($B$1,#REF!,0),MATCH($B10,#REF!,0)),"")</f>
        <v/>
      </c>
      <c r="R10" s="11" t="str">
        <f ca="1">IFERROR(INDEX(#REF!,MATCH($B$1,#REF!,0),MATCH($B10,#REF!,0)),"")</f>
        <v/>
      </c>
      <c r="S10" s="11" t="str">
        <f ca="1">IFERROR(INDEX(#REF!,MATCH($B$1,#REF!,0),MATCH($B10,#REF!,0)),"")</f>
        <v/>
      </c>
      <c r="T10" s="11" t="str">
        <f ca="1">IFERROR(INDEX(#REF!,MATCH($B$1,#REF!,0),MATCH($B10,#REF!,0)),"")</f>
        <v/>
      </c>
      <c r="U10" s="11" t="str">
        <f ca="1">IFERROR(INDEX(#REF!,MATCH($B$1,#REF!,0),MATCH($B10,#REF!,0)),"")</f>
        <v/>
      </c>
      <c r="V10" s="11" t="str">
        <f ca="1">IFERROR(INDEX(#REF!,MATCH($B$1,#REF!,0),MATCH($B10,#REF!,0)),"")</f>
        <v/>
      </c>
      <c r="W10" s="17" t="str">
        <f ca="1">IFERROR(INDEX(#REF!,MATCH($B$1,#REF!,0),MATCH($B10,#REF!,0)),"")</f>
        <v/>
      </c>
    </row>
    <row r="11" spans="1:23" x14ac:dyDescent="0.35">
      <c r="A11" s="8">
        <v>8</v>
      </c>
      <c r="B11" s="12">
        <f t="shared" ca="1" si="2"/>
        <v>44409</v>
      </c>
      <c r="C11" s="11">
        <f>Start!C$10</f>
        <v>24000000</v>
      </c>
      <c r="D11" s="11" t="e">
        <f ca="1">SUMIFS(#REF!,#REF!,"&lt;="&amp;analysis!$B11)</f>
        <v>#REF!</v>
      </c>
      <c r="E11" s="11" t="e">
        <f ca="1">SUMIFS(#REF!,#REF!,"&lt;="&amp;analysis!$B11)</f>
        <v>#REF!</v>
      </c>
      <c r="F11" s="13" t="e">
        <f t="shared" ca="1" si="0"/>
        <v>#REF!</v>
      </c>
      <c r="G11" s="13" t="e">
        <f t="shared" ca="1" si="1"/>
        <v>#REF!</v>
      </c>
      <c r="H11" s="11" t="str">
        <f ca="1">IFERROR(INDEX(#REF!,MATCH($B$1,#REF!,0),MATCH($B11,#REF!,0)),"")</f>
        <v/>
      </c>
      <c r="I11" s="11" t="str">
        <f ca="1">IFERROR(INDEX(#REF!,MATCH($B$1,#REF!,0),MATCH($B11,#REF!,0)),"")</f>
        <v/>
      </c>
      <c r="J11" s="11" t="str">
        <f ca="1">IFERROR(INDEX(#REF!,MATCH($B$1,#REF!,0),MATCH($B11,#REF!,0)),"")</f>
        <v/>
      </c>
      <c r="K11" s="11" t="str">
        <f ca="1">IFERROR(INDEX(#REF!,MATCH($B$1,#REF!,0),MATCH($B11,#REF!,0)),"")</f>
        <v/>
      </c>
      <c r="L11" s="13" t="str">
        <f ca="1">IFERROR(INDEX(#REF!,MATCH($B$1,#REF!,0),MATCH($B11,#REF!,0)),"")</f>
        <v/>
      </c>
      <c r="M11" s="11" t="str">
        <f ca="1">IFERROR(INDEX(#REF!,MATCH($B$1,#REF!,0),MATCH($B11,#REF!,0)),"")</f>
        <v/>
      </c>
      <c r="N11" s="11" t="str">
        <f ca="1">IFERROR(INDEX(#REF!,MATCH($B$1,#REF!,0),MATCH($B11,#REF!,0)),"")</f>
        <v/>
      </c>
      <c r="O11" s="11" t="str">
        <f ca="1">IFERROR(INDEX(#REF!,MATCH($B$1,#REF!,0),MATCH($B11,#REF!,0)),"")</f>
        <v/>
      </c>
      <c r="P11" s="11" t="str">
        <f ca="1">IFERROR(INDEX(#REF!,MATCH($B$1,#REF!,0),MATCH($B11,#REF!,0)),"")</f>
        <v/>
      </c>
      <c r="Q11" s="11" t="str">
        <f ca="1">IFERROR(INDEX(#REF!,MATCH($B$1,#REF!,0),MATCH($B11,#REF!,0)),"")</f>
        <v/>
      </c>
      <c r="R11" s="11" t="str">
        <f ca="1">IFERROR(INDEX(#REF!,MATCH($B$1,#REF!,0),MATCH($B11,#REF!,0)),"")</f>
        <v/>
      </c>
      <c r="S11" s="11" t="str">
        <f ca="1">IFERROR(INDEX(#REF!,MATCH($B$1,#REF!,0),MATCH($B11,#REF!,0)),"")</f>
        <v/>
      </c>
      <c r="T11" s="11" t="str">
        <f ca="1">IFERROR(INDEX(#REF!,MATCH($B$1,#REF!,0),MATCH($B11,#REF!,0)),"")</f>
        <v/>
      </c>
      <c r="U11" s="11" t="str">
        <f ca="1">IFERROR(INDEX(#REF!,MATCH($B$1,#REF!,0),MATCH($B11,#REF!,0)),"")</f>
        <v/>
      </c>
      <c r="V11" s="11" t="str">
        <f ca="1">IFERROR(INDEX(#REF!,MATCH($B$1,#REF!,0),MATCH($B11,#REF!,0)),"")</f>
        <v/>
      </c>
      <c r="W11" s="17" t="str">
        <f ca="1">IFERROR(INDEX(#REF!,MATCH($B$1,#REF!,0),MATCH($B11,#REF!,0)),"")</f>
        <v/>
      </c>
    </row>
    <row r="12" spans="1:23" x14ac:dyDescent="0.35">
      <c r="A12" s="8">
        <v>9</v>
      </c>
      <c r="B12" s="12">
        <f t="shared" ca="1" si="2"/>
        <v>44440</v>
      </c>
      <c r="C12" s="11">
        <f>Start!C$10</f>
        <v>24000000</v>
      </c>
      <c r="D12" s="11" t="e">
        <f ca="1">SUMIFS(#REF!,#REF!,"&lt;="&amp;analysis!$B12)</f>
        <v>#REF!</v>
      </c>
      <c r="E12" s="11" t="e">
        <f ca="1">SUMIFS(#REF!,#REF!,"&lt;="&amp;analysis!$B12)</f>
        <v>#REF!</v>
      </c>
      <c r="F12" s="13" t="e">
        <f t="shared" ca="1" si="0"/>
        <v>#REF!</v>
      </c>
      <c r="G12" s="13" t="e">
        <f t="shared" ca="1" si="1"/>
        <v>#REF!</v>
      </c>
      <c r="H12" s="11" t="str">
        <f ca="1">IFERROR(INDEX(#REF!,MATCH($B$1,#REF!,0),MATCH($B12,#REF!,0)),"")</f>
        <v/>
      </c>
      <c r="I12" s="11" t="str">
        <f ca="1">IFERROR(INDEX(#REF!,MATCH($B$1,#REF!,0),MATCH($B12,#REF!,0)),"")</f>
        <v/>
      </c>
      <c r="J12" s="11" t="str">
        <f ca="1">IFERROR(INDEX(#REF!,MATCH($B$1,#REF!,0),MATCH($B12,#REF!,0)),"")</f>
        <v/>
      </c>
      <c r="K12" s="11" t="str">
        <f ca="1">IFERROR(INDEX(#REF!,MATCH($B$1,#REF!,0),MATCH($B12,#REF!,0)),"")</f>
        <v/>
      </c>
      <c r="L12" s="13" t="str">
        <f ca="1">IFERROR(INDEX(#REF!,MATCH($B$1,#REF!,0),MATCH($B12,#REF!,0)),"")</f>
        <v/>
      </c>
      <c r="M12" s="11" t="str">
        <f ca="1">IFERROR(INDEX(#REF!,MATCH($B$1,#REF!,0),MATCH($B12,#REF!,0)),"")</f>
        <v/>
      </c>
      <c r="N12" s="11" t="str">
        <f ca="1">IFERROR(INDEX(#REF!,MATCH($B$1,#REF!,0),MATCH($B12,#REF!,0)),"")</f>
        <v/>
      </c>
      <c r="O12" s="11" t="str">
        <f ca="1">IFERROR(INDEX(#REF!,MATCH($B$1,#REF!,0),MATCH($B12,#REF!,0)),"")</f>
        <v/>
      </c>
      <c r="P12" s="11" t="str">
        <f ca="1">IFERROR(INDEX(#REF!,MATCH($B$1,#REF!,0),MATCH($B12,#REF!,0)),"")</f>
        <v/>
      </c>
      <c r="Q12" s="11" t="str">
        <f ca="1">IFERROR(INDEX(#REF!,MATCH($B$1,#REF!,0),MATCH($B12,#REF!,0)),"")</f>
        <v/>
      </c>
      <c r="R12" s="11" t="str">
        <f ca="1">IFERROR(INDEX(#REF!,MATCH($B$1,#REF!,0),MATCH($B12,#REF!,0)),"")</f>
        <v/>
      </c>
      <c r="S12" s="11" t="str">
        <f ca="1">IFERROR(INDEX(#REF!,MATCH($B$1,#REF!,0),MATCH($B12,#REF!,0)),"")</f>
        <v/>
      </c>
      <c r="T12" s="11" t="str">
        <f ca="1">IFERROR(INDEX(#REF!,MATCH($B$1,#REF!,0),MATCH($B12,#REF!,0)),"")</f>
        <v/>
      </c>
      <c r="U12" s="11" t="str">
        <f ca="1">IFERROR(INDEX(#REF!,MATCH($B$1,#REF!,0),MATCH($B12,#REF!,0)),"")</f>
        <v/>
      </c>
      <c r="V12" s="11" t="str">
        <f ca="1">IFERROR(INDEX(#REF!,MATCH($B$1,#REF!,0),MATCH($B12,#REF!,0)),"")</f>
        <v/>
      </c>
      <c r="W12" s="17" t="str">
        <f ca="1">IFERROR(INDEX(#REF!,MATCH($B$1,#REF!,0),MATCH($B12,#REF!,0)),"")</f>
        <v/>
      </c>
    </row>
    <row r="13" spans="1:23" x14ac:dyDescent="0.35">
      <c r="A13" s="8">
        <v>10</v>
      </c>
      <c r="B13" s="12">
        <f t="shared" ca="1" si="2"/>
        <v>44470</v>
      </c>
      <c r="C13" s="11">
        <f>Start!C$10</f>
        <v>24000000</v>
      </c>
      <c r="D13" s="11" t="e">
        <f ca="1">SUMIFS(#REF!,#REF!,"&lt;="&amp;analysis!$B13)</f>
        <v>#REF!</v>
      </c>
      <c r="E13" s="11" t="e">
        <f ca="1">SUMIFS(#REF!,#REF!,"&lt;="&amp;analysis!$B13)</f>
        <v>#REF!</v>
      </c>
      <c r="F13" s="13" t="e">
        <f t="shared" ca="1" si="0"/>
        <v>#REF!</v>
      </c>
      <c r="G13" s="13" t="e">
        <f t="shared" ca="1" si="1"/>
        <v>#REF!</v>
      </c>
      <c r="H13" s="11" t="str">
        <f ca="1">IFERROR(INDEX(#REF!,MATCH($B$1,#REF!,0),MATCH($B13,#REF!,0)),"")</f>
        <v/>
      </c>
      <c r="I13" s="11" t="str">
        <f ca="1">IFERROR(INDEX(#REF!,MATCH($B$1,#REF!,0),MATCH($B13,#REF!,0)),"")</f>
        <v/>
      </c>
      <c r="J13" s="11" t="str">
        <f ca="1">IFERROR(INDEX(#REF!,MATCH($B$1,#REF!,0),MATCH($B13,#REF!,0)),"")</f>
        <v/>
      </c>
      <c r="K13" s="11" t="str">
        <f ca="1">IFERROR(INDEX(#REF!,MATCH($B$1,#REF!,0),MATCH($B13,#REF!,0)),"")</f>
        <v/>
      </c>
      <c r="L13" s="13" t="str">
        <f ca="1">IFERROR(INDEX(#REF!,MATCH($B$1,#REF!,0),MATCH($B13,#REF!,0)),"")</f>
        <v/>
      </c>
      <c r="M13" s="11" t="str">
        <f ca="1">IFERROR(INDEX(#REF!,MATCH($B$1,#REF!,0),MATCH($B13,#REF!,0)),"")</f>
        <v/>
      </c>
      <c r="N13" s="11" t="str">
        <f ca="1">IFERROR(INDEX(#REF!,MATCH($B$1,#REF!,0),MATCH($B13,#REF!,0)),"")</f>
        <v/>
      </c>
      <c r="O13" s="11" t="str">
        <f ca="1">IFERROR(INDEX(#REF!,MATCH($B$1,#REF!,0),MATCH($B13,#REF!,0)),"")</f>
        <v/>
      </c>
      <c r="P13" s="11" t="str">
        <f ca="1">IFERROR(INDEX(#REF!,MATCH($B$1,#REF!,0),MATCH($B13,#REF!,0)),"")</f>
        <v/>
      </c>
      <c r="Q13" s="11" t="str">
        <f ca="1">IFERROR(INDEX(#REF!,MATCH($B$1,#REF!,0),MATCH($B13,#REF!,0)),"")</f>
        <v/>
      </c>
      <c r="R13" s="11" t="str">
        <f ca="1">IFERROR(INDEX(#REF!,MATCH($B$1,#REF!,0),MATCH($B13,#REF!,0)),"")</f>
        <v/>
      </c>
      <c r="S13" s="11" t="str">
        <f ca="1">IFERROR(INDEX(#REF!,MATCH($B$1,#REF!,0),MATCH($B13,#REF!,0)),"")</f>
        <v/>
      </c>
      <c r="T13" s="11" t="str">
        <f ca="1">IFERROR(INDEX(#REF!,MATCH($B$1,#REF!,0),MATCH($B13,#REF!,0)),"")</f>
        <v/>
      </c>
      <c r="U13" s="11" t="str">
        <f ca="1">IFERROR(INDEX(#REF!,MATCH($B$1,#REF!,0),MATCH($B13,#REF!,0)),"")</f>
        <v/>
      </c>
      <c r="V13" s="11" t="str">
        <f ca="1">IFERROR(INDEX(#REF!,MATCH($B$1,#REF!,0),MATCH($B13,#REF!,0)),"")</f>
        <v/>
      </c>
      <c r="W13" s="17" t="str">
        <f ca="1">IFERROR(INDEX(#REF!,MATCH($B$1,#REF!,0),MATCH($B13,#REF!,0)),"")</f>
        <v/>
      </c>
    </row>
    <row r="14" spans="1:23" x14ac:dyDescent="0.35">
      <c r="A14" s="8">
        <v>11</v>
      </c>
      <c r="B14" s="12">
        <f ca="1">DATE(YEAR(B15),MONTH(B15)-1,1)</f>
        <v>44501</v>
      </c>
      <c r="C14" s="11">
        <f>Start!C$10</f>
        <v>24000000</v>
      </c>
      <c r="D14" s="11" t="e">
        <f ca="1">SUMIFS(#REF!,#REF!,"&lt;="&amp;analysis!$B14)</f>
        <v>#REF!</v>
      </c>
      <c r="E14" s="11" t="e">
        <f ca="1">SUMIFS(#REF!,#REF!,"&lt;="&amp;analysis!$B14)</f>
        <v>#REF!</v>
      </c>
      <c r="F14" s="13" t="e">
        <f t="shared" ca="1" si="0"/>
        <v>#REF!</v>
      </c>
      <c r="G14" s="13" t="e">
        <f t="shared" ca="1" si="1"/>
        <v>#REF!</v>
      </c>
      <c r="H14" s="11" t="str">
        <f ca="1">IFERROR(INDEX(#REF!,MATCH($B$1,#REF!,0),MATCH($B14,#REF!,0)),"")</f>
        <v/>
      </c>
      <c r="I14" s="11" t="str">
        <f ca="1">IFERROR(INDEX(#REF!,MATCH($B$1,#REF!,0),MATCH($B14,#REF!,0)),"")</f>
        <v/>
      </c>
      <c r="J14" s="11" t="str">
        <f ca="1">IFERROR(INDEX(#REF!,MATCH($B$1,#REF!,0),MATCH($B14,#REF!,0)),"")</f>
        <v/>
      </c>
      <c r="K14" s="11" t="str">
        <f ca="1">IFERROR(INDEX(#REF!,MATCH($B$1,#REF!,0),MATCH($B14,#REF!,0)),"")</f>
        <v/>
      </c>
      <c r="L14" s="13" t="str">
        <f ca="1">IFERROR(INDEX(#REF!,MATCH($B$1,#REF!,0),MATCH($B14,#REF!,0)),"")</f>
        <v/>
      </c>
      <c r="M14" s="11" t="str">
        <f ca="1">IFERROR(INDEX(#REF!,MATCH($B$1,#REF!,0),MATCH($B14,#REF!,0)),"")</f>
        <v/>
      </c>
      <c r="N14" s="11" t="str">
        <f ca="1">IFERROR(INDEX(#REF!,MATCH($B$1,#REF!,0),MATCH($B14,#REF!,0)),"")</f>
        <v/>
      </c>
      <c r="O14" s="11" t="str">
        <f ca="1">IFERROR(INDEX(#REF!,MATCH($B$1,#REF!,0),MATCH($B14,#REF!,0)),"")</f>
        <v/>
      </c>
      <c r="P14" s="11" t="str">
        <f ca="1">IFERROR(INDEX(#REF!,MATCH($B$1,#REF!,0),MATCH($B14,#REF!,0)),"")</f>
        <v/>
      </c>
      <c r="Q14" s="11" t="str">
        <f ca="1">IFERROR(INDEX(#REF!,MATCH($B$1,#REF!,0),MATCH($B14,#REF!,0)),"")</f>
        <v/>
      </c>
      <c r="R14" s="11" t="str">
        <f ca="1">IFERROR(INDEX(#REF!,MATCH($B$1,#REF!,0),MATCH($B14,#REF!,0)),"")</f>
        <v/>
      </c>
      <c r="S14" s="11" t="str">
        <f ca="1">IFERROR(INDEX(#REF!,MATCH($B$1,#REF!,0),MATCH($B14,#REF!,0)),"")</f>
        <v/>
      </c>
      <c r="T14" s="11" t="str">
        <f ca="1">IFERROR(INDEX(#REF!,MATCH($B$1,#REF!,0),MATCH($B14,#REF!,0)),"")</f>
        <v/>
      </c>
      <c r="U14" s="11" t="str">
        <f ca="1">IFERROR(INDEX(#REF!,MATCH($B$1,#REF!,0),MATCH($B14,#REF!,0)),"")</f>
        <v/>
      </c>
      <c r="V14" s="11" t="str">
        <f ca="1">IFERROR(INDEX(#REF!,MATCH($B$1,#REF!,0),MATCH($B14,#REF!,0)),"")</f>
        <v/>
      </c>
      <c r="W14" s="17" t="str">
        <f ca="1">IFERROR(INDEX(#REF!,MATCH($B$1,#REF!,0),MATCH($B14,#REF!,0)),"")</f>
        <v/>
      </c>
    </row>
    <row r="15" spans="1:23" x14ac:dyDescent="0.35">
      <c r="A15" s="8">
        <v>12</v>
      </c>
      <c r="B15" s="12">
        <f ca="1">EOMONTH(TODAY(),-1)+1</f>
        <v>44531</v>
      </c>
      <c r="C15" s="11">
        <f>Start!C$10</f>
        <v>24000000</v>
      </c>
      <c r="D15" s="11" t="e">
        <f ca="1">SUMIFS(#REF!,#REF!,"&lt;="&amp;analysis!$B15)</f>
        <v>#REF!</v>
      </c>
      <c r="E15" s="11" t="e">
        <f ca="1">SUMIFS(#REF!,#REF!,"&lt;="&amp;analysis!$B15)</f>
        <v>#REF!</v>
      </c>
      <c r="F15" s="13" t="e">
        <f t="shared" ca="1" si="0"/>
        <v>#REF!</v>
      </c>
      <c r="G15" s="13" t="e">
        <f t="shared" ca="1" si="1"/>
        <v>#REF!</v>
      </c>
      <c r="H15" s="11" t="str">
        <f ca="1">IFERROR(INDEX(#REF!,MATCH($B$1,#REF!,0),MATCH($B15,#REF!,0)),"")</f>
        <v/>
      </c>
      <c r="I15" s="11" t="str">
        <f ca="1">IFERROR(INDEX(#REF!,MATCH($B$1,#REF!,0),MATCH($B15,#REF!,0)),"")</f>
        <v/>
      </c>
      <c r="J15" s="11" t="str">
        <f ca="1">IFERROR(INDEX(#REF!,MATCH($B$1,#REF!,0),MATCH($B15,#REF!,0)),"")</f>
        <v/>
      </c>
      <c r="K15" s="11" t="str">
        <f ca="1">IFERROR(INDEX(#REF!,MATCH($B$1,#REF!,0),MATCH($B15,#REF!,0)),"")</f>
        <v/>
      </c>
      <c r="L15" s="13" t="str">
        <f ca="1">IFERROR(INDEX(#REF!,MATCH($B$1,#REF!,0),MATCH($B15,#REF!,0)),"")</f>
        <v/>
      </c>
      <c r="M15" s="11" t="str">
        <f ca="1">IFERROR(INDEX(#REF!,MATCH($B$1,#REF!,0),MATCH($B15,#REF!,0)),"")</f>
        <v/>
      </c>
      <c r="N15" s="11" t="str">
        <f ca="1">IFERROR(INDEX(#REF!,MATCH($B$1,#REF!,0),MATCH($B15,#REF!,0)),"")</f>
        <v/>
      </c>
      <c r="O15" s="11" t="str">
        <f ca="1">IFERROR(INDEX(#REF!,MATCH($B$1,#REF!,0),MATCH($B15,#REF!,0)),"")</f>
        <v/>
      </c>
      <c r="P15" s="11" t="str">
        <f ca="1">IFERROR(INDEX(#REF!,MATCH($B$1,#REF!,0),MATCH($B15,#REF!,0)),"")</f>
        <v/>
      </c>
      <c r="Q15" s="11" t="str">
        <f ca="1">IFERROR(INDEX(#REF!,MATCH($B$1,#REF!,0),MATCH($B15,#REF!,0)),"")</f>
        <v/>
      </c>
      <c r="R15" s="11" t="str">
        <f ca="1">IFERROR(INDEX(#REF!,MATCH($B$1,#REF!,0),MATCH($B15,#REF!,0)),"")</f>
        <v/>
      </c>
      <c r="S15" s="11" t="str">
        <f ca="1">IFERROR(INDEX(#REF!,MATCH($B$1,#REF!,0),MATCH($B15,#REF!,0)),"")</f>
        <v/>
      </c>
      <c r="T15" s="11" t="str">
        <f ca="1">IFERROR(INDEX(#REF!,MATCH($B$1,#REF!,0),MATCH($B15,#REF!,0)),"")</f>
        <v/>
      </c>
      <c r="U15" s="11" t="str">
        <f ca="1">IFERROR(INDEX(#REF!,MATCH($B$1,#REF!,0),MATCH($B15,#REF!,0)),"")</f>
        <v/>
      </c>
      <c r="V15" s="11" t="str">
        <f ca="1">IFERROR(INDEX(#REF!,MATCH($B$1,#REF!,0),MATCH($B15,#REF!,0)),"")</f>
        <v/>
      </c>
      <c r="W15" s="17" t="str">
        <f ca="1">IFERROR(INDEX(#REF!,MATCH($B$1,#REF!,0),MATCH($B15,#REF!,0)),"")</f>
        <v/>
      </c>
    </row>
    <row r="18" spans="3:22" x14ac:dyDescent="0.35"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</row>
  </sheetData>
  <pageMargins left="0.7" right="0.7" top="0.75" bottom="0.75" header="0.3" footer="0.3"/>
  <pageSetup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8D317-3AC8-4FEC-B7E1-D5DE6034009A}">
  <dimension ref="A1:CN206"/>
  <sheetViews>
    <sheetView showGridLines="0" zoomScale="80" zoomScaleNormal="80" workbookViewId="0">
      <pane ySplit="3" topLeftCell="A4" activePane="bottomLeft" state="frozen"/>
      <selection pane="bottomLeft" activeCell="U25" sqref="U25"/>
    </sheetView>
  </sheetViews>
  <sheetFormatPr defaultColWidth="8.7265625" defaultRowHeight="13" x14ac:dyDescent="0.3"/>
  <cols>
    <col min="1" max="1" width="12.1796875" style="24" bestFit="1" customWidth="1"/>
    <col min="2" max="2" width="8.7265625" style="24" customWidth="1"/>
    <col min="3" max="5" width="8.7265625" style="24"/>
    <col min="6" max="6" width="10.54296875" style="24" bestFit="1" customWidth="1"/>
    <col min="7" max="14" width="8.7265625" style="24"/>
    <col min="15" max="15" width="13.54296875" style="24" bestFit="1" customWidth="1"/>
    <col min="16" max="17" width="8.7265625" style="24"/>
    <col min="18" max="24" width="12.54296875" style="125" bestFit="1" customWidth="1"/>
    <col min="25" max="42" width="12.54296875" style="24" bestFit="1" customWidth="1"/>
    <col min="43" max="43" width="4.81640625" style="24" bestFit="1" customWidth="1"/>
    <col min="44" max="44" width="10" style="24" bestFit="1" customWidth="1"/>
    <col min="45" max="45" width="7.453125" style="24" bestFit="1" customWidth="1"/>
    <col min="46" max="46" width="5.1796875" style="24" bestFit="1" customWidth="1"/>
    <col min="47" max="47" width="4.1796875" style="24" bestFit="1" customWidth="1"/>
    <col min="48" max="48" width="10" style="24" bestFit="1" customWidth="1"/>
    <col min="49" max="49" width="7.453125" style="24" bestFit="1" customWidth="1"/>
    <col min="50" max="50" width="4.7265625" style="24" bestFit="1" customWidth="1"/>
    <col min="51" max="51" width="4.453125" style="24" bestFit="1" customWidth="1"/>
    <col min="52" max="52" width="10" style="24" bestFit="1" customWidth="1"/>
    <col min="53" max="53" width="7.453125" style="24" bestFit="1" customWidth="1"/>
    <col min="54" max="54" width="4.81640625" style="24" bestFit="1" customWidth="1"/>
    <col min="55" max="55" width="4.453125" style="24" bestFit="1" customWidth="1"/>
    <col min="56" max="56" width="10" style="24" bestFit="1" customWidth="1"/>
    <col min="57" max="57" width="10.453125" style="24" bestFit="1" customWidth="1"/>
    <col min="58" max="58" width="7.81640625" style="24" bestFit="1" customWidth="1"/>
    <col min="59" max="59" width="4.26953125" style="24" bestFit="1" customWidth="1"/>
    <col min="60" max="60" width="4.81640625" style="24" bestFit="1" customWidth="1"/>
    <col min="61" max="61" width="10" style="24" bestFit="1" customWidth="1"/>
    <col min="62" max="62" width="7.453125" style="24" bestFit="1" customWidth="1"/>
    <col min="63" max="63" width="5.1796875" style="24" bestFit="1" customWidth="1"/>
    <col min="64" max="64" width="4.1796875" style="24" bestFit="1" customWidth="1"/>
    <col min="65" max="65" width="10" style="24" bestFit="1" customWidth="1"/>
    <col min="66" max="66" width="7.453125" style="24" bestFit="1" customWidth="1"/>
    <col min="67" max="67" width="4.7265625" style="24" bestFit="1" customWidth="1"/>
    <col min="68" max="68" width="4.453125" style="24" bestFit="1" customWidth="1"/>
    <col min="69" max="69" width="10" style="24" bestFit="1" customWidth="1"/>
    <col min="70" max="70" width="7.453125" style="24" bestFit="1" customWidth="1"/>
    <col min="71" max="71" width="4.81640625" style="24" bestFit="1" customWidth="1"/>
    <col min="72" max="72" width="4.453125" style="24" bestFit="1" customWidth="1"/>
    <col min="73" max="73" width="10" style="24" bestFit="1" customWidth="1"/>
    <col min="74" max="74" width="10.453125" style="24" bestFit="1" customWidth="1"/>
    <col min="75" max="75" width="7.81640625" style="24" bestFit="1" customWidth="1"/>
    <col min="76" max="76" width="4.26953125" style="24" bestFit="1" customWidth="1"/>
    <col min="77" max="77" width="4.81640625" style="24" bestFit="1" customWidth="1"/>
    <col min="78" max="78" width="10" style="24" bestFit="1" customWidth="1"/>
    <col min="79" max="79" width="7.453125" style="24" bestFit="1" customWidth="1"/>
    <col min="80" max="80" width="5.1796875" style="24" bestFit="1" customWidth="1"/>
    <col min="81" max="81" width="4.1796875" style="24" bestFit="1" customWidth="1"/>
    <col min="82" max="82" width="10" style="24" bestFit="1" customWidth="1"/>
    <col min="83" max="83" width="7.453125" style="24" bestFit="1" customWidth="1"/>
    <col min="84" max="84" width="4.7265625" style="24" bestFit="1" customWidth="1"/>
    <col min="85" max="85" width="4.453125" style="24" bestFit="1" customWidth="1"/>
    <col min="86" max="86" width="10" style="24" bestFit="1" customWidth="1"/>
    <col min="87" max="87" width="7.453125" style="24" bestFit="1" customWidth="1"/>
    <col min="88" max="88" width="4.81640625" style="24" bestFit="1" customWidth="1"/>
    <col min="89" max="89" width="4.453125" style="24" bestFit="1" customWidth="1"/>
    <col min="90" max="90" width="10" style="24" bestFit="1" customWidth="1"/>
    <col min="91" max="91" width="10.453125" style="24" bestFit="1" customWidth="1"/>
    <col min="92" max="92" width="11.54296875" style="24" bestFit="1" customWidth="1"/>
    <col min="93" max="16384" width="8.7265625" style="24"/>
  </cols>
  <sheetData>
    <row r="1" spans="1:26" ht="8.15" customHeight="1" x14ac:dyDescent="0.3">
      <c r="A1" s="100"/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</row>
    <row r="2" spans="1:26" x14ac:dyDescent="0.3">
      <c r="A2" s="120" t="s">
        <v>494</v>
      </c>
      <c r="B2" s="230" t="str">
        <f>Start!C9</f>
        <v>Niger (the)</v>
      </c>
      <c r="C2" s="230"/>
      <c r="D2" s="103"/>
      <c r="E2" s="120" t="s">
        <v>732</v>
      </c>
      <c r="F2" s="232">
        <v>44501</v>
      </c>
      <c r="G2" s="232"/>
      <c r="H2" s="88"/>
      <c r="I2" s="103"/>
      <c r="J2" s="120" t="s">
        <v>569</v>
      </c>
      <c r="K2" s="230" t="s">
        <v>496</v>
      </c>
      <c r="L2" s="230"/>
      <c r="M2" s="88"/>
      <c r="N2" s="88"/>
      <c r="O2" s="88"/>
      <c r="P2" s="89"/>
      <c r="Q2" s="89"/>
      <c r="R2" s="89"/>
      <c r="S2" s="89"/>
      <c r="T2" s="89"/>
      <c r="U2" s="89"/>
      <c r="V2" s="89"/>
      <c r="W2" s="89"/>
      <c r="X2" s="89"/>
      <c r="Y2" s="89"/>
      <c r="Z2" s="89"/>
    </row>
    <row r="3" spans="1:26" ht="6.65" customHeight="1" thickBot="1" x14ac:dyDescent="0.35">
      <c r="A3" s="104"/>
      <c r="B3" s="105"/>
      <c r="C3" s="105"/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6"/>
      <c r="Q3" s="106"/>
      <c r="R3" s="106"/>
      <c r="S3" s="106"/>
      <c r="T3" s="106"/>
      <c r="U3" s="106"/>
      <c r="V3" s="106"/>
      <c r="W3" s="106"/>
      <c r="X3" s="106"/>
      <c r="Y3" s="106"/>
      <c r="Z3" s="106"/>
    </row>
    <row r="4" spans="1:26" x14ac:dyDescent="0.3">
      <c r="A4" s="127"/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86"/>
      <c r="Q4" s="183"/>
      <c r="R4" s="182"/>
      <c r="S4" s="182"/>
      <c r="T4" s="182"/>
      <c r="U4" s="182"/>
      <c r="V4" s="182"/>
      <c r="W4" s="182"/>
      <c r="X4" s="182"/>
      <c r="Y4" s="183"/>
      <c r="Z4" s="184"/>
    </row>
    <row r="5" spans="1:26" x14ac:dyDescent="0.3">
      <c r="A5" s="127"/>
      <c r="B5" s="128"/>
      <c r="C5" s="128"/>
      <c r="D5" s="128"/>
      <c r="E5" s="128"/>
      <c r="F5" s="128"/>
      <c r="G5" s="128"/>
      <c r="H5" s="128"/>
      <c r="I5" s="179"/>
      <c r="J5" s="128"/>
      <c r="K5" s="128"/>
      <c r="L5" s="180" t="s">
        <v>21</v>
      </c>
      <c r="M5" s="231">
        <f>DataViz!W3</f>
        <v>1101755.399169964</v>
      </c>
      <c r="N5" s="231"/>
      <c r="O5" s="181"/>
      <c r="P5" s="186"/>
      <c r="Q5" s="128"/>
      <c r="R5" s="185"/>
      <c r="S5" s="185"/>
      <c r="T5" s="185"/>
      <c r="U5" s="185"/>
      <c r="V5" s="185"/>
      <c r="W5" s="185"/>
      <c r="X5" s="185"/>
      <c r="Y5" s="128"/>
      <c r="Z5" s="186"/>
    </row>
    <row r="6" spans="1:26" x14ac:dyDescent="0.3">
      <c r="A6" s="127"/>
      <c r="B6" s="128"/>
      <c r="C6" s="128"/>
      <c r="D6" s="128"/>
      <c r="E6" s="128"/>
      <c r="F6" s="128"/>
      <c r="G6" s="128"/>
      <c r="H6" s="128"/>
      <c r="I6" s="128"/>
      <c r="J6" s="128"/>
      <c r="K6" s="128"/>
      <c r="L6" s="128"/>
      <c r="M6" s="128"/>
      <c r="N6" s="128"/>
      <c r="O6" s="128"/>
      <c r="P6" s="186"/>
      <c r="Q6" s="128"/>
      <c r="R6" s="187" t="s">
        <v>737</v>
      </c>
      <c r="S6" s="199" t="s">
        <v>531</v>
      </c>
      <c r="T6" s="188"/>
      <c r="U6" s="188"/>
      <c r="V6" s="188"/>
      <c r="W6" s="189"/>
      <c r="X6" s="189"/>
      <c r="Y6" s="128"/>
      <c r="Z6" s="186"/>
    </row>
    <row r="7" spans="1:26" ht="13.5" thickBot="1" x14ac:dyDescent="0.35">
      <c r="A7" s="127"/>
      <c r="B7" s="128"/>
      <c r="C7" s="128"/>
      <c r="D7" s="128"/>
      <c r="E7" s="128"/>
      <c r="F7" s="128"/>
      <c r="G7" s="128"/>
      <c r="H7" s="128"/>
      <c r="I7" s="128"/>
      <c r="J7" s="128"/>
      <c r="K7" s="128"/>
      <c r="L7" s="128"/>
      <c r="M7" s="128"/>
      <c r="N7" s="128"/>
      <c r="O7" s="128"/>
      <c r="P7" s="186"/>
      <c r="Q7" s="128"/>
      <c r="R7" s="185"/>
      <c r="S7" s="185"/>
      <c r="T7" s="185"/>
      <c r="U7" s="185"/>
      <c r="V7" s="185"/>
      <c r="W7" s="185"/>
      <c r="X7" s="185"/>
      <c r="Y7" s="128"/>
      <c r="Z7" s="186"/>
    </row>
    <row r="8" spans="1:26" ht="65" x14ac:dyDescent="0.3">
      <c r="A8" s="127"/>
      <c r="B8" s="128"/>
      <c r="C8" s="128"/>
      <c r="D8" s="128"/>
      <c r="E8" s="128"/>
      <c r="F8" s="128"/>
      <c r="G8" s="128"/>
      <c r="H8" s="128"/>
      <c r="I8" s="128"/>
      <c r="J8" s="128"/>
      <c r="K8" s="128"/>
      <c r="L8" s="128"/>
      <c r="M8" s="128"/>
      <c r="N8" s="128"/>
      <c r="O8" s="128"/>
      <c r="P8" s="186"/>
      <c r="Q8" s="128"/>
      <c r="R8" s="169" t="s">
        <v>730</v>
      </c>
      <c r="S8" s="170" t="s">
        <v>524</v>
      </c>
      <c r="T8" s="171" t="s">
        <v>722</v>
      </c>
      <c r="U8" s="171" t="s">
        <v>723</v>
      </c>
      <c r="V8" s="172" t="s">
        <v>724</v>
      </c>
      <c r="W8" s="170" t="s">
        <v>532</v>
      </c>
      <c r="X8" s="172" t="s">
        <v>537</v>
      </c>
      <c r="Y8" s="128"/>
      <c r="Z8" s="186"/>
    </row>
    <row r="9" spans="1:26" x14ac:dyDescent="0.3">
      <c r="A9" s="127"/>
      <c r="B9" s="128"/>
      <c r="C9" s="128"/>
      <c r="D9" s="128"/>
      <c r="E9" s="128"/>
      <c r="F9" s="128"/>
      <c r="G9" s="128"/>
      <c r="H9" s="128"/>
      <c r="I9" s="128"/>
      <c r="J9" s="128"/>
      <c r="K9" s="128"/>
      <c r="L9" s="128"/>
      <c r="M9" s="128"/>
      <c r="N9" s="128"/>
      <c r="O9" s="128"/>
      <c r="P9" s="186"/>
      <c r="Q9" s="128"/>
      <c r="R9" s="154" t="str">
        <f>IF(Start!B16="","",Start!B16)</f>
        <v>Pfizer</v>
      </c>
      <c r="S9" s="155">
        <f>SUMIFS('Shipments data'!$G:$G,'Shipments data'!$F:$F,Dashboard!$S$6,'Shipments data'!$E:$E,Dashboard!$R9,'Shipments data'!$A:$A,Dashboard!$B$2)</f>
        <v>0</v>
      </c>
      <c r="T9" s="156">
        <f>_xlfn.MINIFS('Shipments data'!$P:$P,'Shipments data'!$F:$F,Dashboard!$S$6,'Shipments data'!$E:$E,Dashboard!$R9,'Shipments data'!$A:$A,Dashboard!$B$2)</f>
        <v>0</v>
      </c>
      <c r="U9" s="156" t="str">
        <f>IFERROR(AVERAGEIFS('Shipments data'!$P:$P,'Shipments data'!$F:$F,Dashboard!$S$6,'Shipments data'!$E:$E,Dashboard!$R9,'Shipments data'!$A:$A,Dashboard!$B$2),"")</f>
        <v/>
      </c>
      <c r="V9" s="157">
        <f>_xlfn.MAXIFS('Shipments data'!$P:$P,'Shipments data'!$F:$F,Dashboard!$S$6,'Shipments data'!$E:$E,Dashboard!$R9,'Shipments data'!$A:$A,Dashboard!$B$2)</f>
        <v>0</v>
      </c>
      <c r="W9" s="155">
        <f>SUMIFS('Shipments data'!$G:$G,'Shipments data'!$F:$F,Dashboard!$S$6,'Shipments data'!$E:$E,Dashboard!$R9,'Shipments data'!$A:$A,Dashboard!$B$2,'Shipments data'!$I:$I,Dashboard!W$8)</f>
        <v>0</v>
      </c>
      <c r="X9" s="158">
        <f>SUMIFS('Shipments data'!$G:$G,'Shipments data'!$F:$F,Dashboard!$S$6,'Shipments data'!$E:$E,Dashboard!$R9,'Shipments data'!$A:$A,Dashboard!$B$2,'Shipments data'!$I:$I,Dashboard!X$8)</f>
        <v>0</v>
      </c>
      <c r="Y9" s="128"/>
      <c r="Z9" s="186"/>
    </row>
    <row r="10" spans="1:26" x14ac:dyDescent="0.3">
      <c r="A10" s="127"/>
      <c r="B10" s="128"/>
      <c r="C10" s="128"/>
      <c r="D10" s="128"/>
      <c r="E10" s="128"/>
      <c r="F10" s="128"/>
      <c r="G10" s="128"/>
      <c r="H10" s="128"/>
      <c r="I10" s="128"/>
      <c r="J10" s="128"/>
      <c r="K10" s="128"/>
      <c r="L10" s="128"/>
      <c r="M10" s="128"/>
      <c r="N10" s="128"/>
      <c r="O10" s="128"/>
      <c r="P10" s="186"/>
      <c r="Q10" s="128"/>
      <c r="R10" s="164" t="str">
        <f>IF(Start!B17="","",Start!B17)</f>
        <v>Moderna</v>
      </c>
      <c r="S10" s="165">
        <f>SUMIFS('Shipments data'!$G:$G,'Shipments data'!$F:$F,Dashboard!$S$6,'Shipments data'!$E:$E,Dashboard!$R10,'Shipments data'!$A:$A,Dashboard!$B$2)</f>
        <v>0</v>
      </c>
      <c r="T10" s="166">
        <f>_xlfn.MINIFS('Shipments data'!$P:$P,'Shipments data'!$F:$F,Dashboard!$S$6,'Shipments data'!$E:$E,Dashboard!$R10,'Shipments data'!$A:$A,Dashboard!$B$2)</f>
        <v>0</v>
      </c>
      <c r="U10" s="166" t="str">
        <f>IFERROR(AVERAGEIFS('Shipments data'!$P:$P,'Shipments data'!$F:$F,Dashboard!$S$6,'Shipments data'!$E:$E,Dashboard!$R10,'Shipments data'!$A:$A,Dashboard!$B$2),"")</f>
        <v/>
      </c>
      <c r="V10" s="167">
        <f>_xlfn.MAXIFS('Shipments data'!$P:$P,'Shipments data'!$F:$F,Dashboard!$S$6,'Shipments data'!$E:$E,Dashboard!$R10,'Shipments data'!$A:$A,Dashboard!$B$2)</f>
        <v>0</v>
      </c>
      <c r="W10" s="165">
        <f>SUMIFS('Shipments data'!$G:$G,'Shipments data'!$F:$F,Dashboard!$S$6,'Shipments data'!$E:$E,Dashboard!$R10,'Shipments data'!$A:$A,Dashboard!$B$2,'Shipments data'!$I:$I,Dashboard!W$8)</f>
        <v>0</v>
      </c>
      <c r="X10" s="168">
        <f>SUMIFS('Shipments data'!$G:$G,'Shipments data'!$F:$F,Dashboard!$S$6,'Shipments data'!$E:$E,Dashboard!$R10,'Shipments data'!$A:$A,Dashboard!$B$2,'Shipments data'!$I:$I,Dashboard!X$8)</f>
        <v>0</v>
      </c>
      <c r="Y10" s="128"/>
      <c r="Z10" s="186"/>
    </row>
    <row r="11" spans="1:26" x14ac:dyDescent="0.3">
      <c r="A11" s="127"/>
      <c r="B11" s="128"/>
      <c r="C11" s="128"/>
      <c r="D11" s="128"/>
      <c r="E11" s="128"/>
      <c r="F11" s="128"/>
      <c r="G11" s="128"/>
      <c r="H11" s="128"/>
      <c r="I11" s="128"/>
      <c r="J11" s="128"/>
      <c r="K11" s="128"/>
      <c r="L11" s="128"/>
      <c r="M11" s="128"/>
      <c r="N11" s="128"/>
      <c r="O11" s="128"/>
      <c r="P11" s="186"/>
      <c r="Q11" s="128"/>
      <c r="R11" s="154" t="str">
        <f>IF(Start!B18="","",Start!B18)</f>
        <v>AstraZeneca</v>
      </c>
      <c r="S11" s="155">
        <f>SUMIFS('Shipments data'!$G:$G,'Shipments data'!$F:$F,Dashboard!$S$6,'Shipments data'!$E:$E,Dashboard!$R11,'Shipments data'!$A:$A,Dashboard!$B$2)</f>
        <v>631600</v>
      </c>
      <c r="T11" s="156">
        <f>_xlfn.MINIFS('Shipments data'!$P:$P,'Shipments data'!$F:$F,Dashboard!$S$6,'Shipments data'!$E:$E,Dashboard!$R11,'Shipments data'!$A:$A,Dashboard!$B$2)</f>
        <v>4.4285714285714288</v>
      </c>
      <c r="U11" s="156">
        <f>IFERROR(AVERAGEIFS('Shipments data'!$P:$P,'Shipments data'!$F:$F,Dashboard!$S$6,'Shipments data'!$E:$E,Dashboard!$R11,'Shipments data'!$A:$A,Dashboard!$B$2),"")</f>
        <v>11</v>
      </c>
      <c r="V11" s="157">
        <f>_xlfn.MAXIFS('Shipments data'!$P:$P,'Shipments data'!$F:$F,Dashboard!$S$6,'Shipments data'!$E:$E,Dashboard!$R11,'Shipments data'!$A:$A,Dashboard!$B$2)</f>
        <v>15.571428571428571</v>
      </c>
      <c r="W11" s="155">
        <f>SUMIFS('Shipments data'!$G:$G,'Shipments data'!$F:$F,Dashboard!$S$6,'Shipments data'!$E:$E,Dashboard!$R11,'Shipments data'!$A:$A,Dashboard!$B$2,'Shipments data'!$I:$I,Dashboard!W$8)</f>
        <v>25000</v>
      </c>
      <c r="X11" s="158">
        <f>SUMIFS('Shipments data'!$G:$G,'Shipments data'!$F:$F,Dashboard!$S$6,'Shipments data'!$E:$E,Dashboard!$R11,'Shipments data'!$A:$A,Dashboard!$B$2,'Shipments data'!$I:$I,Dashboard!X$8)</f>
        <v>606600</v>
      </c>
      <c r="Y11" s="128"/>
      <c r="Z11" s="186"/>
    </row>
    <row r="12" spans="1:26" x14ac:dyDescent="0.3">
      <c r="A12" s="127"/>
      <c r="B12" s="128"/>
      <c r="C12" s="128"/>
      <c r="D12" s="128"/>
      <c r="E12" s="128"/>
      <c r="F12" s="128"/>
      <c r="G12" s="128"/>
      <c r="H12" s="128"/>
      <c r="I12" s="128"/>
      <c r="J12" s="128"/>
      <c r="K12" s="128"/>
      <c r="L12" s="128"/>
      <c r="M12" s="128"/>
      <c r="N12" s="128"/>
      <c r="O12" s="128"/>
      <c r="P12" s="186"/>
      <c r="Q12" s="128"/>
      <c r="R12" s="164" t="str">
        <f>IF(Start!B19="","",Start!B19)</f>
        <v>J&amp;J</v>
      </c>
      <c r="S12" s="165">
        <f>SUMIFS('Shipments data'!$G:$G,'Shipments data'!$F:$F,Dashboard!$S$6,'Shipments data'!$E:$E,Dashboard!$R12,'Shipments data'!$A:$A,Dashboard!$B$2)</f>
        <v>302400</v>
      </c>
      <c r="T12" s="166">
        <f>_xlfn.MINIFS('Shipments data'!$P:$P,'Shipments data'!$F:$F,Dashboard!$S$6,'Shipments data'!$E:$E,Dashboard!$R12,'Shipments data'!$A:$A,Dashboard!$B$2)</f>
        <v>18.285714285714285</v>
      </c>
      <c r="U12" s="166">
        <f>IFERROR(AVERAGEIFS('Shipments data'!$P:$P,'Shipments data'!$F:$F,Dashboard!$S$6,'Shipments data'!$E:$E,Dashboard!$R12,'Shipments data'!$A:$A,Dashboard!$B$2),"")</f>
        <v>18.285714285714285</v>
      </c>
      <c r="V12" s="167">
        <f>_xlfn.MAXIFS('Shipments data'!$P:$P,'Shipments data'!$F:$F,Dashboard!$S$6,'Shipments data'!$E:$E,Dashboard!$R12,'Shipments data'!$A:$A,Dashboard!$B$2)</f>
        <v>18.285714285714285</v>
      </c>
      <c r="W12" s="165">
        <f>SUMIFS('Shipments data'!$G:$G,'Shipments data'!$F:$F,Dashboard!$S$6,'Shipments data'!$E:$E,Dashboard!$R12,'Shipments data'!$A:$A,Dashboard!$B$2,'Shipments data'!$I:$I,Dashboard!W$8)</f>
        <v>0</v>
      </c>
      <c r="X12" s="168">
        <f>SUMIFS('Shipments data'!$G:$G,'Shipments data'!$F:$F,Dashboard!$S$6,'Shipments data'!$E:$E,Dashboard!$R12,'Shipments data'!$A:$A,Dashboard!$B$2,'Shipments data'!$I:$I,Dashboard!X$8)</f>
        <v>302400</v>
      </c>
      <c r="Y12" s="128"/>
      <c r="Z12" s="186"/>
    </row>
    <row r="13" spans="1:26" x14ac:dyDescent="0.3">
      <c r="A13" s="127"/>
      <c r="B13" s="128"/>
      <c r="C13" s="128"/>
      <c r="D13" s="128"/>
      <c r="E13" s="128"/>
      <c r="F13" s="128"/>
      <c r="G13" s="128"/>
      <c r="H13" s="128"/>
      <c r="I13" s="128"/>
      <c r="J13" s="128"/>
      <c r="K13" s="128"/>
      <c r="L13" s="128"/>
      <c r="M13" s="128"/>
      <c r="N13" s="128"/>
      <c r="O13" s="128"/>
      <c r="P13" s="186"/>
      <c r="Q13" s="128"/>
      <c r="R13" s="154" t="str">
        <f>IF(Start!B20="","",Start!B20)</f>
        <v>Sinopharm</v>
      </c>
      <c r="S13" s="155">
        <f>SUMIFS('Shipments data'!$G:$G,'Shipments data'!$F:$F,Dashboard!$S$6,'Shipments data'!$E:$E,Dashboard!$R13,'Shipments data'!$A:$A,Dashboard!$B$2)</f>
        <v>512402</v>
      </c>
      <c r="T13" s="156">
        <f>_xlfn.MINIFS('Shipments data'!$P:$P,'Shipments data'!$F:$F,Dashboard!$S$6,'Shipments data'!$E:$E,Dashboard!$R13,'Shipments data'!$A:$A,Dashboard!$B$2)</f>
        <v>96.428571428571431</v>
      </c>
      <c r="U13" s="156">
        <f>IFERROR(AVERAGEIFS('Shipments data'!$P:$P,'Shipments data'!$F:$F,Dashboard!$S$6,'Shipments data'!$E:$E,Dashboard!$R13,'Shipments data'!$A:$A,Dashboard!$B$2),"")</f>
        <v>98.238095238095241</v>
      </c>
      <c r="V13" s="157">
        <f>_xlfn.MAXIFS('Shipments data'!$P:$P,'Shipments data'!$F:$F,Dashboard!$S$6,'Shipments data'!$E:$E,Dashboard!$R13,'Shipments data'!$A:$A,Dashboard!$B$2)</f>
        <v>101.28571428571429</v>
      </c>
      <c r="W13" s="155">
        <f>SUMIFS('Shipments data'!$G:$G,'Shipments data'!$F:$F,Dashboard!$S$6,'Shipments data'!$E:$E,Dashboard!$R13,'Shipments data'!$A:$A,Dashboard!$B$2,'Shipments data'!$I:$I,Dashboard!W$8)</f>
        <v>512402</v>
      </c>
      <c r="X13" s="158">
        <f>SUMIFS('Shipments data'!$G:$G,'Shipments data'!$F:$F,Dashboard!$S$6,'Shipments data'!$E:$E,Dashboard!$R13,'Shipments data'!$A:$A,Dashboard!$B$2,'Shipments data'!$I:$I,Dashboard!X$8)</f>
        <v>0</v>
      </c>
      <c r="Y13" s="128"/>
      <c r="Z13" s="186"/>
    </row>
    <row r="14" spans="1:26" x14ac:dyDescent="0.3">
      <c r="A14" s="127"/>
      <c r="B14" s="128"/>
      <c r="C14" s="128"/>
      <c r="D14" s="128"/>
      <c r="E14" s="128"/>
      <c r="F14" s="128"/>
      <c r="G14" s="128"/>
      <c r="H14" s="128"/>
      <c r="I14" s="128"/>
      <c r="J14" s="128"/>
      <c r="K14" s="128"/>
      <c r="L14" s="128"/>
      <c r="M14" s="128"/>
      <c r="N14" s="128"/>
      <c r="O14" s="128"/>
      <c r="P14" s="186"/>
      <c r="Q14" s="128"/>
      <c r="R14" s="164" t="str">
        <f>IF(Start!B21="","",Start!B21)</f>
        <v>Sinovac</v>
      </c>
      <c r="S14" s="165">
        <f>SUMIFS('Shipments data'!$G:$G,'Shipments data'!$F:$F,Dashboard!$S$6,'Shipments data'!$E:$E,Dashboard!$R14,'Shipments data'!$A:$A,Dashboard!$B$2)</f>
        <v>0</v>
      </c>
      <c r="T14" s="166">
        <f>_xlfn.MINIFS('Shipments data'!$P:$P,'Shipments data'!$F:$F,Dashboard!$S$6,'Shipments data'!$E:$E,Dashboard!$R14,'Shipments data'!$A:$A,Dashboard!$B$2)</f>
        <v>0</v>
      </c>
      <c r="U14" s="166" t="str">
        <f>IFERROR(AVERAGEIFS('Shipments data'!$P:$P,'Shipments data'!$F:$F,Dashboard!$S$6,'Shipments data'!$E:$E,Dashboard!$R14,'Shipments data'!$A:$A,Dashboard!$B$2),"")</f>
        <v/>
      </c>
      <c r="V14" s="167">
        <f>_xlfn.MAXIFS('Shipments data'!$P:$P,'Shipments data'!$F:$F,Dashboard!$S$6,'Shipments data'!$E:$E,Dashboard!$R14,'Shipments data'!$A:$A,Dashboard!$B$2)</f>
        <v>0</v>
      </c>
      <c r="W14" s="165">
        <f>SUMIFS('Shipments data'!$G:$G,'Shipments data'!$F:$F,Dashboard!$S$6,'Shipments data'!$E:$E,Dashboard!$R14,'Shipments data'!$A:$A,Dashboard!$B$2,'Shipments data'!$I:$I,Dashboard!W$8)</f>
        <v>0</v>
      </c>
      <c r="X14" s="168">
        <f>SUMIFS('Shipments data'!$G:$G,'Shipments data'!$F:$F,Dashboard!$S$6,'Shipments data'!$E:$E,Dashboard!$R14,'Shipments data'!$A:$A,Dashboard!$B$2,'Shipments data'!$I:$I,Dashboard!X$8)</f>
        <v>0</v>
      </c>
      <c r="Y14" s="128"/>
      <c r="Z14" s="186"/>
    </row>
    <row r="15" spans="1:26" x14ac:dyDescent="0.3">
      <c r="A15" s="127"/>
      <c r="B15" s="128"/>
      <c r="C15" s="128"/>
      <c r="D15" s="128"/>
      <c r="E15" s="128"/>
      <c r="F15" s="128"/>
      <c r="G15" s="128"/>
      <c r="H15" s="128"/>
      <c r="I15" s="128"/>
      <c r="J15" s="128"/>
      <c r="K15" s="128"/>
      <c r="L15" s="128"/>
      <c r="M15" s="128"/>
      <c r="N15" s="128"/>
      <c r="O15" s="128"/>
      <c r="P15" s="186"/>
      <c r="Q15" s="128"/>
      <c r="R15" s="154" t="str">
        <f>IF(Start!B22="","",Start!B22)</f>
        <v>Sputnik V</v>
      </c>
      <c r="S15" s="155">
        <f>SUMIFS('Shipments data'!$G:$G,'Shipments data'!$F:$F,Dashboard!$S$6,'Shipments data'!$E:$E,Dashboard!$R15,'Shipments data'!$A:$A,Dashboard!$B$2)</f>
        <v>0</v>
      </c>
      <c r="T15" s="156">
        <f>_xlfn.MINIFS('Shipments data'!$P:$P,'Shipments data'!$F:$F,Dashboard!$S$6,'Shipments data'!$E:$E,Dashboard!$R15,'Shipments data'!$A:$A,Dashboard!$B$2)</f>
        <v>0</v>
      </c>
      <c r="U15" s="156" t="str">
        <f>IFERROR(AVERAGEIFS('Shipments data'!$P:$P,'Shipments data'!$F:$F,Dashboard!$S$6,'Shipments data'!$E:$E,Dashboard!$R15,'Shipments data'!$A:$A,Dashboard!$B$2),"")</f>
        <v/>
      </c>
      <c r="V15" s="157">
        <f>_xlfn.MAXIFS('Shipments data'!$P:$P,'Shipments data'!$F:$F,Dashboard!$S$6,'Shipments data'!$E:$E,Dashboard!$R15,'Shipments data'!$A:$A,Dashboard!$B$2)</f>
        <v>0</v>
      </c>
      <c r="W15" s="155">
        <f>SUMIFS('Shipments data'!$G:$G,'Shipments data'!$F:$F,Dashboard!$S$6,'Shipments data'!$E:$E,Dashboard!$R15,'Shipments data'!$A:$A,Dashboard!$B$2,'Shipments data'!$I:$I,Dashboard!W$8)</f>
        <v>0</v>
      </c>
      <c r="X15" s="158">
        <f>SUMIFS('Shipments data'!$G:$G,'Shipments data'!$F:$F,Dashboard!$S$6,'Shipments data'!$E:$E,Dashboard!$R15,'Shipments data'!$A:$A,Dashboard!$B$2,'Shipments data'!$I:$I,Dashboard!X$8)</f>
        <v>0</v>
      </c>
      <c r="Y15" s="128"/>
      <c r="Z15" s="186"/>
    </row>
    <row r="16" spans="1:26" x14ac:dyDescent="0.3">
      <c r="A16" s="127"/>
      <c r="B16" s="128"/>
      <c r="C16" s="128"/>
      <c r="D16" s="128"/>
      <c r="E16" s="128"/>
      <c r="F16" s="128"/>
      <c r="G16" s="128"/>
      <c r="H16" s="128"/>
      <c r="I16" s="128"/>
      <c r="J16" s="128"/>
      <c r="K16" s="128"/>
      <c r="L16" s="128"/>
      <c r="M16" s="128"/>
      <c r="N16" s="128"/>
      <c r="O16" s="128"/>
      <c r="P16" s="186"/>
      <c r="Q16" s="128"/>
      <c r="R16" s="164" t="str">
        <f>IF(Start!B23="","",Start!B23)</f>
        <v>Sputnik Light</v>
      </c>
      <c r="S16" s="165">
        <f>SUMIFS('Shipments data'!$G:$G,'Shipments data'!$F:$F,Dashboard!$S$6,'Shipments data'!$E:$E,Dashboard!$R16,'Shipments data'!$A:$A,Dashboard!$B$2)</f>
        <v>0</v>
      </c>
      <c r="T16" s="166">
        <f>_xlfn.MINIFS('Shipments data'!$P:$P,'Shipments data'!$F:$F,Dashboard!$S$6,'Shipments data'!$E:$E,Dashboard!$R16,'Shipments data'!$A:$A,Dashboard!$B$2)</f>
        <v>0</v>
      </c>
      <c r="U16" s="166" t="str">
        <f>IFERROR(AVERAGEIFS('Shipments data'!$P:$P,'Shipments data'!$F:$F,Dashboard!$S$6,'Shipments data'!$E:$E,Dashboard!$R16,'Shipments data'!$A:$A,Dashboard!$B$2),"")</f>
        <v/>
      </c>
      <c r="V16" s="167">
        <f>_xlfn.MAXIFS('Shipments data'!$P:$P,'Shipments data'!$F:$F,Dashboard!$S$6,'Shipments data'!$E:$E,Dashboard!$R16,'Shipments data'!$A:$A,Dashboard!$B$2)</f>
        <v>0</v>
      </c>
      <c r="W16" s="165">
        <f>SUMIFS('Shipments data'!$G:$G,'Shipments data'!$F:$F,Dashboard!$S$6,'Shipments data'!$E:$E,Dashboard!$R16,'Shipments data'!$A:$A,Dashboard!$B$2,'Shipments data'!$I:$I,Dashboard!W$8)</f>
        <v>0</v>
      </c>
      <c r="X16" s="168">
        <f>SUMIFS('Shipments data'!$G:$G,'Shipments data'!$F:$F,Dashboard!$S$6,'Shipments data'!$E:$E,Dashboard!$R16,'Shipments data'!$A:$A,Dashboard!$B$2,'Shipments data'!$I:$I,Dashboard!X$8)</f>
        <v>0</v>
      </c>
      <c r="Y16" s="128"/>
      <c r="Z16" s="186"/>
    </row>
    <row r="17" spans="1:92" ht="14.5" x14ac:dyDescent="0.35">
      <c r="A17" s="127"/>
      <c r="B17" s="128"/>
      <c r="C17" s="128"/>
      <c r="D17" s="128"/>
      <c r="E17" s="128"/>
      <c r="F17" s="128"/>
      <c r="G17" s="128"/>
      <c r="H17" s="128"/>
      <c r="I17" s="128"/>
      <c r="J17" s="128"/>
      <c r="K17" s="128"/>
      <c r="L17" s="128"/>
      <c r="M17" s="128"/>
      <c r="N17" s="128"/>
      <c r="O17" s="128"/>
      <c r="P17" s="186"/>
      <c r="Q17" s="128"/>
      <c r="R17" s="154" t="str">
        <f>IF(Start!B24="","",Start!B24)</f>
        <v/>
      </c>
      <c r="S17" s="155">
        <f>SUMIFS('Shipments data'!$G:$G,'Shipments data'!$F:$F,Dashboard!$S$6,'Shipments data'!$E:$E,Dashboard!$R17,'Shipments data'!$A:$A,Dashboard!$B$2)</f>
        <v>0</v>
      </c>
      <c r="T17" s="156">
        <f>_xlfn.MINIFS('Shipments data'!$P:$P,'Shipments data'!$F:$F,Dashboard!$S$6,'Shipments data'!$E:$E,Dashboard!$R17,'Shipments data'!$A:$A,Dashboard!$B$2)</f>
        <v>0</v>
      </c>
      <c r="U17" s="156" t="str">
        <f>IFERROR(AVERAGEIFS('Shipments data'!$P:$P,'Shipments data'!$F:$F,Dashboard!$S$6,'Shipments data'!$E:$E,Dashboard!$R17,'Shipments data'!$A:$A,Dashboard!$B$2),"")</f>
        <v/>
      </c>
      <c r="V17" s="157">
        <f>_xlfn.MAXIFS('Shipments data'!$P:$P,'Shipments data'!$F:$F,Dashboard!$S$6,'Shipments data'!$E:$E,Dashboard!$R17,'Shipments data'!$A:$A,Dashboard!$B$2)</f>
        <v>0</v>
      </c>
      <c r="W17" s="155">
        <f>SUMIFS('Shipments data'!$G:$G,'Shipments data'!$F:$F,Dashboard!$S$6,'Shipments data'!$E:$E,Dashboard!$R17,'Shipments data'!$A:$A,Dashboard!$B$2,'Shipments data'!$I:$I,Dashboard!W$8)</f>
        <v>0</v>
      </c>
      <c r="X17" s="158">
        <f>SUMIFS('Shipments data'!$G:$G,'Shipments data'!$F:$F,Dashboard!$S$6,'Shipments data'!$E:$E,Dashboard!$R17,'Shipments data'!$A:$A,Dashboard!$B$2,'Shipments data'!$I:$I,Dashboard!X$8)</f>
        <v>0</v>
      </c>
      <c r="Y17" s="128"/>
      <c r="Z17" s="186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</row>
    <row r="18" spans="1:92" ht="14.5" x14ac:dyDescent="0.35">
      <c r="A18" s="127"/>
      <c r="B18" s="128"/>
      <c r="C18" s="128"/>
      <c r="D18" s="128"/>
      <c r="E18" s="128"/>
      <c r="F18" s="128"/>
      <c r="G18" s="128"/>
      <c r="H18" s="128"/>
      <c r="I18" s="128"/>
      <c r="J18" s="128"/>
      <c r="K18" s="128"/>
      <c r="L18" s="128"/>
      <c r="M18" s="128"/>
      <c r="N18" s="128"/>
      <c r="O18" s="128"/>
      <c r="P18" s="186"/>
      <c r="Q18" s="128"/>
      <c r="R18" s="164" t="str">
        <f>IF(Start!B25="","",Start!B25)</f>
        <v/>
      </c>
      <c r="S18" s="165">
        <f>SUMIFS('Shipments data'!$G:$G,'Shipments data'!$F:$F,Dashboard!$S$6,'Shipments data'!$E:$E,Dashboard!$R18,'Shipments data'!$A:$A,Dashboard!$B$2)</f>
        <v>0</v>
      </c>
      <c r="T18" s="166">
        <f>_xlfn.MINIFS('Shipments data'!$P:$P,'Shipments data'!$F:$F,Dashboard!$S$6,'Shipments data'!$E:$E,Dashboard!$R18,'Shipments data'!$A:$A,Dashboard!$B$2)</f>
        <v>0</v>
      </c>
      <c r="U18" s="166" t="str">
        <f>IFERROR(AVERAGEIFS('Shipments data'!$P:$P,'Shipments data'!$F:$F,Dashboard!$S$6,'Shipments data'!$E:$E,Dashboard!$R18,'Shipments data'!$A:$A,Dashboard!$B$2),"")</f>
        <v/>
      </c>
      <c r="V18" s="167">
        <f>_xlfn.MAXIFS('Shipments data'!$P:$P,'Shipments data'!$F:$F,Dashboard!$S$6,'Shipments data'!$E:$E,Dashboard!$R18,'Shipments data'!$A:$A,Dashboard!$B$2)</f>
        <v>0</v>
      </c>
      <c r="W18" s="165">
        <f>SUMIFS('Shipments data'!$G:$G,'Shipments data'!$F:$F,Dashboard!$S$6,'Shipments data'!$E:$E,Dashboard!$R18,'Shipments data'!$A:$A,Dashboard!$B$2,'Shipments data'!$I:$I,Dashboard!W$8)</f>
        <v>0</v>
      </c>
      <c r="X18" s="168">
        <f>SUMIFS('Shipments data'!$G:$G,'Shipments data'!$F:$F,Dashboard!$S$6,'Shipments data'!$E:$E,Dashboard!$R18,'Shipments data'!$A:$A,Dashboard!$B$2,'Shipments data'!$I:$I,Dashboard!X$8)</f>
        <v>0</v>
      </c>
      <c r="Y18" s="190"/>
      <c r="Z18" s="191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</row>
    <row r="19" spans="1:92" ht="14.5" x14ac:dyDescent="0.35">
      <c r="A19" s="127"/>
      <c r="B19" s="128"/>
      <c r="C19" s="128"/>
      <c r="D19" s="128"/>
      <c r="E19" s="128"/>
      <c r="F19" s="128"/>
      <c r="G19" s="128"/>
      <c r="H19" s="128"/>
      <c r="I19" s="128"/>
      <c r="J19" s="128"/>
      <c r="K19" s="128"/>
      <c r="L19" s="128"/>
      <c r="M19" s="128"/>
      <c r="N19" s="128"/>
      <c r="O19" s="128"/>
      <c r="P19" s="186"/>
      <c r="Q19" s="128"/>
      <c r="R19" s="154" t="str">
        <f>IF(Start!B26="","",Start!B26)</f>
        <v/>
      </c>
      <c r="S19" s="155">
        <f>SUMIFS('Shipments data'!$G:$G,'Shipments data'!$F:$F,Dashboard!$S$6,'Shipments data'!$E:$E,Dashboard!$R19,'Shipments data'!$A:$A,Dashboard!$B$2)</f>
        <v>0</v>
      </c>
      <c r="T19" s="156">
        <f>_xlfn.MINIFS('Shipments data'!$P:$P,'Shipments data'!$F:$F,Dashboard!$S$6,'Shipments data'!$E:$E,Dashboard!$R19,'Shipments data'!$A:$A,Dashboard!$B$2)</f>
        <v>0</v>
      </c>
      <c r="U19" s="156" t="str">
        <f>IFERROR(AVERAGEIFS('Shipments data'!$P:$P,'Shipments data'!$F:$F,Dashboard!$S$6,'Shipments data'!$E:$E,Dashboard!$R19,'Shipments data'!$A:$A,Dashboard!$B$2),"")</f>
        <v/>
      </c>
      <c r="V19" s="157">
        <f>_xlfn.MAXIFS('Shipments data'!$P:$P,'Shipments data'!$F:$F,Dashboard!$S$6,'Shipments data'!$E:$E,Dashboard!$R19,'Shipments data'!$A:$A,Dashboard!$B$2)</f>
        <v>0</v>
      </c>
      <c r="W19" s="155">
        <f>SUMIFS('Shipments data'!$G:$G,'Shipments data'!$F:$F,Dashboard!$S$6,'Shipments data'!$E:$E,Dashboard!$R19,'Shipments data'!$A:$A,Dashboard!$B$2,'Shipments data'!$I:$I,Dashboard!W$8)</f>
        <v>0</v>
      </c>
      <c r="X19" s="158">
        <f>SUMIFS('Shipments data'!$G:$G,'Shipments data'!$F:$F,Dashboard!$S$6,'Shipments data'!$E:$E,Dashboard!$R19,'Shipments data'!$A:$A,Dashboard!$B$2,'Shipments data'!$I:$I,Dashboard!X$8)</f>
        <v>0</v>
      </c>
      <c r="Y19" s="190"/>
      <c r="Z19" s="191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</row>
    <row r="20" spans="1:92" ht="14.5" x14ac:dyDescent="0.35">
      <c r="A20" s="127"/>
      <c r="B20" s="128"/>
      <c r="C20" s="128"/>
      <c r="D20" s="128"/>
      <c r="E20" s="128"/>
      <c r="F20" s="128"/>
      <c r="G20" s="128"/>
      <c r="H20" s="128"/>
      <c r="I20" s="128"/>
      <c r="J20" s="128"/>
      <c r="K20" s="128"/>
      <c r="L20" s="128"/>
      <c r="M20" s="128"/>
      <c r="N20" s="128"/>
      <c r="O20" s="128"/>
      <c r="P20" s="186"/>
      <c r="Q20" s="128"/>
      <c r="R20" s="164" t="str">
        <f>IF(Start!B27="","",Start!B27)</f>
        <v/>
      </c>
      <c r="S20" s="165">
        <f>SUMIFS('Shipments data'!$G:$G,'Shipments data'!$F:$F,Dashboard!$S$6,'Shipments data'!$E:$E,Dashboard!$R20,'Shipments data'!$A:$A,Dashboard!$B$2)</f>
        <v>0</v>
      </c>
      <c r="T20" s="166">
        <f>_xlfn.MINIFS('Shipments data'!$P:$P,'Shipments data'!$F:$F,Dashboard!$S$6,'Shipments data'!$E:$E,Dashboard!$R20,'Shipments data'!$A:$A,Dashboard!$B$2)</f>
        <v>0</v>
      </c>
      <c r="U20" s="166" t="str">
        <f>IFERROR(AVERAGEIFS('Shipments data'!$P:$P,'Shipments data'!$F:$F,Dashboard!$S$6,'Shipments data'!$E:$E,Dashboard!$R20,'Shipments data'!$A:$A,Dashboard!$B$2),"")</f>
        <v/>
      </c>
      <c r="V20" s="167">
        <f>_xlfn.MAXIFS('Shipments data'!$P:$P,'Shipments data'!$F:$F,Dashboard!$S$6,'Shipments data'!$E:$E,Dashboard!$R20,'Shipments data'!$A:$A,Dashboard!$B$2)</f>
        <v>0</v>
      </c>
      <c r="W20" s="165">
        <f>SUMIFS('Shipments data'!$G:$G,'Shipments data'!$F:$F,Dashboard!$S$6,'Shipments data'!$E:$E,Dashboard!$R20,'Shipments data'!$A:$A,Dashboard!$B$2,'Shipments data'!$I:$I,Dashboard!W$8)</f>
        <v>0</v>
      </c>
      <c r="X20" s="168">
        <f>SUMIFS('Shipments data'!$G:$G,'Shipments data'!$F:$F,Dashboard!$S$6,'Shipments data'!$E:$E,Dashboard!$R20,'Shipments data'!$A:$A,Dashboard!$B$2,'Shipments data'!$I:$I,Dashboard!X$8)</f>
        <v>0</v>
      </c>
      <c r="Y20" s="190"/>
      <c r="Z20" s="191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</row>
    <row r="21" spans="1:92" ht="14.5" x14ac:dyDescent="0.35">
      <c r="A21" s="127"/>
      <c r="B21" s="128"/>
      <c r="C21" s="128"/>
      <c r="D21" s="128"/>
      <c r="E21" s="128"/>
      <c r="F21" s="128"/>
      <c r="G21" s="128"/>
      <c r="H21" s="128"/>
      <c r="I21" s="128"/>
      <c r="J21" s="128"/>
      <c r="K21" s="128"/>
      <c r="L21" s="128"/>
      <c r="M21" s="128"/>
      <c r="N21" s="128"/>
      <c r="O21" s="128"/>
      <c r="P21" s="186"/>
      <c r="Q21" s="128"/>
      <c r="R21" s="154" t="str">
        <f>IF(Start!B28="","",Start!B28)</f>
        <v/>
      </c>
      <c r="S21" s="155">
        <f>SUMIFS('Shipments data'!$G:$G,'Shipments data'!$F:$F,Dashboard!$S$6,'Shipments data'!$E:$E,Dashboard!$R21,'Shipments data'!$A:$A,Dashboard!$B$2)</f>
        <v>0</v>
      </c>
      <c r="T21" s="156">
        <f>_xlfn.MINIFS('Shipments data'!$P:$P,'Shipments data'!$F:$F,Dashboard!$S$6,'Shipments data'!$E:$E,Dashboard!$R21,'Shipments data'!$A:$A,Dashboard!$B$2)</f>
        <v>0</v>
      </c>
      <c r="U21" s="156" t="str">
        <f>IFERROR(AVERAGEIFS('Shipments data'!$P:$P,'Shipments data'!$F:$F,Dashboard!$S$6,'Shipments data'!$E:$E,Dashboard!$R21,'Shipments data'!$A:$A,Dashboard!$B$2),"")</f>
        <v/>
      </c>
      <c r="V21" s="157">
        <f>_xlfn.MAXIFS('Shipments data'!$P:$P,'Shipments data'!$F:$F,Dashboard!$S$6,'Shipments data'!$E:$E,Dashboard!$R21,'Shipments data'!$A:$A,Dashboard!$B$2)</f>
        <v>0</v>
      </c>
      <c r="W21" s="155">
        <f>SUMIFS('Shipments data'!$G:$G,'Shipments data'!$F:$F,Dashboard!$S$6,'Shipments data'!$E:$E,Dashboard!$R21,'Shipments data'!$A:$A,Dashboard!$B$2,'Shipments data'!$I:$I,Dashboard!W$8)</f>
        <v>0</v>
      </c>
      <c r="X21" s="158">
        <f>SUMIFS('Shipments data'!$G:$G,'Shipments data'!$F:$F,Dashboard!$S$6,'Shipments data'!$E:$E,Dashboard!$R21,'Shipments data'!$A:$A,Dashboard!$B$2,'Shipments data'!$I:$I,Dashboard!X$8)</f>
        <v>0</v>
      </c>
      <c r="Y21" s="190"/>
      <c r="Z21" s="19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</row>
    <row r="22" spans="1:92" ht="14.5" x14ac:dyDescent="0.35">
      <c r="A22" s="127"/>
      <c r="B22" s="128"/>
      <c r="C22" s="128"/>
      <c r="D22" s="128"/>
      <c r="E22" s="128"/>
      <c r="F22" s="128"/>
      <c r="G22" s="128"/>
      <c r="H22" s="128"/>
      <c r="I22" s="128"/>
      <c r="J22" s="128"/>
      <c r="K22" s="128"/>
      <c r="L22" s="128"/>
      <c r="M22" s="128"/>
      <c r="N22" s="128"/>
      <c r="O22" s="128"/>
      <c r="P22" s="186"/>
      <c r="Q22" s="128"/>
      <c r="R22" s="164" t="str">
        <f>IF(Start!B29="","",Start!B29)</f>
        <v/>
      </c>
      <c r="S22" s="165">
        <f>SUMIFS('Shipments data'!$G:$G,'Shipments data'!$F:$F,Dashboard!$S$6,'Shipments data'!$E:$E,Dashboard!$R22,'Shipments data'!$A:$A,Dashboard!$B$2)</f>
        <v>0</v>
      </c>
      <c r="T22" s="166">
        <f>_xlfn.MINIFS('Shipments data'!$P:$P,'Shipments data'!$F:$F,Dashboard!$S$6,'Shipments data'!$E:$E,Dashboard!$R22,'Shipments data'!$A:$A,Dashboard!$B$2)</f>
        <v>0</v>
      </c>
      <c r="U22" s="166" t="str">
        <f>IFERROR(AVERAGEIFS('Shipments data'!$P:$P,'Shipments data'!$F:$F,Dashboard!$S$6,'Shipments data'!$E:$E,Dashboard!$R22,'Shipments data'!$A:$A,Dashboard!$B$2),"")</f>
        <v/>
      </c>
      <c r="V22" s="167">
        <f>_xlfn.MAXIFS('Shipments data'!$P:$P,'Shipments data'!$F:$F,Dashboard!$S$6,'Shipments data'!$E:$E,Dashboard!$R22,'Shipments data'!$A:$A,Dashboard!$B$2)</f>
        <v>0</v>
      </c>
      <c r="W22" s="165">
        <f>SUMIFS('Shipments data'!$G:$G,'Shipments data'!$F:$F,Dashboard!$S$6,'Shipments data'!$E:$E,Dashboard!$R22,'Shipments data'!$A:$A,Dashboard!$B$2,'Shipments data'!$I:$I,Dashboard!W$8)</f>
        <v>0</v>
      </c>
      <c r="X22" s="168">
        <f>SUMIFS('Shipments data'!$G:$G,'Shipments data'!$F:$F,Dashboard!$S$6,'Shipments data'!$E:$E,Dashboard!$R22,'Shipments data'!$A:$A,Dashboard!$B$2,'Shipments data'!$I:$I,Dashboard!X$8)</f>
        <v>0</v>
      </c>
      <c r="Y22" s="190"/>
      <c r="Z22" s="191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</row>
    <row r="23" spans="1:92" ht="14.5" x14ac:dyDescent="0.35">
      <c r="A23" s="127"/>
      <c r="B23" s="128"/>
      <c r="C23" s="128"/>
      <c r="D23" s="128"/>
      <c r="E23" s="128"/>
      <c r="F23" s="128"/>
      <c r="G23" s="128"/>
      <c r="H23" s="128"/>
      <c r="I23" s="128"/>
      <c r="J23" s="128"/>
      <c r="K23" s="128"/>
      <c r="L23" s="128"/>
      <c r="M23" s="128"/>
      <c r="N23" s="128"/>
      <c r="O23" s="128"/>
      <c r="P23" s="186"/>
      <c r="Q23" s="128"/>
      <c r="R23" s="154" t="str">
        <f>IF(Start!B30="","",Start!B30)</f>
        <v/>
      </c>
      <c r="S23" s="155">
        <f>SUMIFS('Shipments data'!$G:$G,'Shipments data'!$F:$F,Dashboard!$S$6,'Shipments data'!$E:$E,Dashboard!$R23,'Shipments data'!$A:$A,Dashboard!$B$2)</f>
        <v>0</v>
      </c>
      <c r="T23" s="156">
        <f>_xlfn.MINIFS('Shipments data'!$P:$P,'Shipments data'!$F:$F,Dashboard!$S$6,'Shipments data'!$E:$E,Dashboard!$R23,'Shipments data'!$A:$A,Dashboard!$B$2)</f>
        <v>0</v>
      </c>
      <c r="U23" s="156" t="str">
        <f>IFERROR(AVERAGEIFS('Shipments data'!$P:$P,'Shipments data'!$F:$F,Dashboard!$S$6,'Shipments data'!$E:$E,Dashboard!$R23,'Shipments data'!$A:$A,Dashboard!$B$2),"")</f>
        <v/>
      </c>
      <c r="V23" s="157">
        <f>_xlfn.MAXIFS('Shipments data'!$P:$P,'Shipments data'!$F:$F,Dashboard!$S$6,'Shipments data'!$E:$E,Dashboard!$R23,'Shipments data'!$A:$A,Dashboard!$B$2)</f>
        <v>0</v>
      </c>
      <c r="W23" s="155">
        <f>SUMIFS('Shipments data'!$G:$G,'Shipments data'!$F:$F,Dashboard!$S$6,'Shipments data'!$E:$E,Dashboard!$R23,'Shipments data'!$A:$A,Dashboard!$B$2,'Shipments data'!$I:$I,Dashboard!W$8)</f>
        <v>0</v>
      </c>
      <c r="X23" s="158">
        <f>SUMIFS('Shipments data'!$G:$G,'Shipments data'!$F:$F,Dashboard!$S$6,'Shipments data'!$E:$E,Dashboard!$R23,'Shipments data'!$A:$A,Dashboard!$B$2,'Shipments data'!$I:$I,Dashboard!X$8)</f>
        <v>0</v>
      </c>
      <c r="Y23" s="190"/>
      <c r="Z23" s="191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</row>
    <row r="24" spans="1:92" ht="14.5" x14ac:dyDescent="0.35">
      <c r="A24" s="127"/>
      <c r="B24" s="128"/>
      <c r="C24" s="128"/>
      <c r="D24" s="128"/>
      <c r="E24" s="128"/>
      <c r="F24" s="128"/>
      <c r="G24" s="128"/>
      <c r="H24" s="128"/>
      <c r="I24" s="128"/>
      <c r="J24" s="128"/>
      <c r="K24" s="128"/>
      <c r="L24" s="128"/>
      <c r="M24" s="128"/>
      <c r="N24" s="128"/>
      <c r="O24" s="128"/>
      <c r="P24" s="186"/>
      <c r="Q24" s="128"/>
      <c r="R24" s="190"/>
      <c r="S24" s="190"/>
      <c r="T24" s="190"/>
      <c r="U24" s="190"/>
      <c r="V24" s="190"/>
      <c r="W24" s="190"/>
      <c r="X24" s="190"/>
      <c r="Y24" s="190"/>
      <c r="Z24" s="191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</row>
    <row r="25" spans="1:92" ht="14.5" x14ac:dyDescent="0.35">
      <c r="A25" s="127"/>
      <c r="B25" s="128"/>
      <c r="C25" s="128"/>
      <c r="D25" s="128"/>
      <c r="E25" s="128"/>
      <c r="F25" s="128"/>
      <c r="G25" s="128"/>
      <c r="H25" s="128"/>
      <c r="I25" s="128"/>
      <c r="J25" s="128"/>
      <c r="K25" s="128"/>
      <c r="L25" s="128"/>
      <c r="M25" s="128"/>
      <c r="N25" s="128"/>
      <c r="O25" s="128"/>
      <c r="P25" s="186"/>
      <c r="Q25" s="128"/>
      <c r="R25" s="190"/>
      <c r="S25" s="190"/>
      <c r="T25" s="190"/>
      <c r="U25" s="190"/>
      <c r="V25" s="190"/>
      <c r="W25" s="190"/>
      <c r="X25" s="190"/>
      <c r="Y25" s="190"/>
      <c r="Z25" s="191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</row>
    <row r="26" spans="1:92" ht="14.5" x14ac:dyDescent="0.35">
      <c r="A26" s="127"/>
      <c r="B26" s="128"/>
      <c r="C26" s="128"/>
      <c r="D26" s="128"/>
      <c r="E26" s="128"/>
      <c r="F26" s="128"/>
      <c r="G26" s="128"/>
      <c r="H26" s="128"/>
      <c r="I26" s="128"/>
      <c r="J26" s="128"/>
      <c r="K26" s="128"/>
      <c r="L26" s="128"/>
      <c r="M26" s="128"/>
      <c r="N26" s="128"/>
      <c r="O26" s="128"/>
      <c r="P26" s="186"/>
      <c r="Q26" s="128"/>
      <c r="R26" s="192" t="s">
        <v>733</v>
      </c>
      <c r="S26" s="200">
        <v>44197</v>
      </c>
      <c r="T26" s="188"/>
      <c r="U26" s="192" t="s">
        <v>734</v>
      </c>
      <c r="V26" s="200">
        <v>44682</v>
      </c>
      <c r="W26" s="193"/>
      <c r="X26" s="193"/>
      <c r="Y26" s="193"/>
      <c r="Z26" s="194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</row>
    <row r="27" spans="1:92" ht="15" thickBot="1" x14ac:dyDescent="0.4">
      <c r="A27" s="127"/>
      <c r="B27" s="128"/>
      <c r="C27" s="128"/>
      <c r="D27" s="128"/>
      <c r="E27" s="128"/>
      <c r="F27" s="128"/>
      <c r="G27" s="128"/>
      <c r="H27" s="128"/>
      <c r="I27" s="128"/>
      <c r="J27" s="128"/>
      <c r="K27" s="128"/>
      <c r="L27" s="128"/>
      <c r="M27" s="128"/>
      <c r="N27" s="128"/>
      <c r="O27" s="128"/>
      <c r="P27" s="186"/>
      <c r="Q27" s="128"/>
      <c r="R27" s="185"/>
      <c r="S27" s="185"/>
      <c r="T27" s="185"/>
      <c r="U27" s="185"/>
      <c r="V27" s="190"/>
      <c r="W27" s="190"/>
      <c r="X27" s="190"/>
      <c r="Y27" s="128"/>
      <c r="Z27" s="186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</row>
    <row r="28" spans="1:92" ht="39.5" x14ac:dyDescent="0.35">
      <c r="A28" s="127"/>
      <c r="B28" s="128"/>
      <c r="C28" s="128"/>
      <c r="D28" s="128"/>
      <c r="E28" s="128"/>
      <c r="F28" s="128"/>
      <c r="G28" s="128"/>
      <c r="H28" s="128"/>
      <c r="I28" s="128"/>
      <c r="J28" s="128"/>
      <c r="K28" s="128"/>
      <c r="L28" s="128"/>
      <c r="M28" s="128"/>
      <c r="N28" s="128"/>
      <c r="O28" s="128"/>
      <c r="P28" s="186"/>
      <c r="Q28" s="128"/>
      <c r="R28" s="173" t="s">
        <v>730</v>
      </c>
      <c r="S28" s="170" t="s">
        <v>586</v>
      </c>
      <c r="T28" s="171" t="s">
        <v>587</v>
      </c>
      <c r="U28" s="171" t="s">
        <v>588</v>
      </c>
      <c r="V28" s="171" t="s">
        <v>735</v>
      </c>
      <c r="W28" s="172" t="s">
        <v>736</v>
      </c>
      <c r="X28" s="170" t="s">
        <v>589</v>
      </c>
      <c r="Y28" s="172" t="s">
        <v>726</v>
      </c>
      <c r="Z28" s="186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</row>
    <row r="29" spans="1:92" ht="14.5" x14ac:dyDescent="0.35">
      <c r="A29" s="127"/>
      <c r="B29" s="128"/>
      <c r="C29" s="128"/>
      <c r="D29" s="128"/>
      <c r="E29" s="128"/>
      <c r="F29" s="128"/>
      <c r="G29" s="128"/>
      <c r="H29" s="128"/>
      <c r="I29" s="128"/>
      <c r="J29" s="128"/>
      <c r="K29" s="128"/>
      <c r="L29" s="128"/>
      <c r="M29" s="128"/>
      <c r="N29" s="128"/>
      <c r="O29" s="128"/>
      <c r="P29" s="186"/>
      <c r="Q29" s="128"/>
      <c r="R29" s="159" t="str">
        <f>IF(Start!B16="","",Start!B16)</f>
        <v>Pfizer</v>
      </c>
      <c r="S29" s="155">
        <f>SUMIFS('Supply Planning Data'!$G:$G,'Supply Planning Data'!$D:$D,Dashboard!$R29,'Supply Planning Data'!$C:$C,"&gt;="&amp;Dashboard!$S$26,'Supply Planning Data'!$C:$C,"&lt;="&amp;Dashboard!$V$26)</f>
        <v>405447.02849929413</v>
      </c>
      <c r="T29" s="160">
        <f>SUMIFS('Supply Planning Data'!$H:$H,'Supply Planning Data'!$D:$D,Dashboard!$R29,'Supply Planning Data'!$C:$C,"&gt;="&amp;Dashboard!$S$26,'Supply Planning Data'!$C:$C,"&lt;="&amp;Dashboard!$V$26)</f>
        <v>190675.73073785708</v>
      </c>
      <c r="U29" s="160">
        <f>SUM(S29:T29)</f>
        <v>596122.75923715124</v>
      </c>
      <c r="V29" s="161">
        <f>SUMIFS('Shipments data'!$G:$G,'Shipments data'!$F:$F,"Shipped",'Shipments data'!$E:$E,Dashboard!$R29,'Shipments data'!$A:$A,Dashboard!$B$2,'Shipments data'!$H:$H,"&gt;="&amp;Dashboard!$S$26,'Shipments data'!$H:$H,"&lt;="&amp;Dashboard!$V$26)</f>
        <v>0</v>
      </c>
      <c r="W29" s="162" t="str">
        <f>IFERROR(U29/V29,"NA")</f>
        <v>NA</v>
      </c>
      <c r="X29" s="155">
        <f>SUMIFS('Supply Planning Data'!$K:$K,'Supply Planning Data'!$D:$D,Dashboard!$R29,'Supply Planning Data'!$C:$C,"&gt;="&amp;Dashboard!$S$26,'Supply Planning Data'!$C:$C,"&lt;="&amp;Dashboard!$V$26)</f>
        <v>59043.828932473654</v>
      </c>
      <c r="Y29" s="163">
        <f>IFERROR(X29/U29,"NA")</f>
        <v>9.9046426289831804E-2</v>
      </c>
      <c r="Z29" s="186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</row>
    <row r="30" spans="1:92" ht="14.5" x14ac:dyDescent="0.35">
      <c r="A30" s="127"/>
      <c r="B30" s="128"/>
      <c r="C30" s="128"/>
      <c r="D30" s="128"/>
      <c r="E30" s="128"/>
      <c r="F30" s="128"/>
      <c r="G30" s="128"/>
      <c r="H30" s="128"/>
      <c r="I30" s="128"/>
      <c r="J30" s="128"/>
      <c r="K30" s="128"/>
      <c r="L30" s="128"/>
      <c r="M30" s="128"/>
      <c r="N30" s="128"/>
      <c r="O30" s="128"/>
      <c r="P30" s="186"/>
      <c r="Q30" s="128"/>
      <c r="R30" s="174" t="str">
        <f>IF(Start!B17="","",Start!B17)</f>
        <v>Moderna</v>
      </c>
      <c r="S30" s="165">
        <f>SUMIFS('Supply Planning Data'!$G:$G,'Supply Planning Data'!$D:$D,Dashboard!$R30,'Supply Planning Data'!$C:$C,"&gt;="&amp;Dashboard!$S$26,'Supply Planning Data'!$C:$C,"&lt;="&amp;Dashboard!$V$26)</f>
        <v>486536.43419915292</v>
      </c>
      <c r="T30" s="175">
        <f>SUMIFS('Supply Planning Data'!$H:$H,'Supply Planning Data'!$D:$D,Dashboard!$R30,'Supply Planning Data'!$C:$C,"&gt;="&amp;Dashboard!$S$26,'Supply Planning Data'!$C:$C,"&lt;="&amp;Dashboard!$V$26)</f>
        <v>188807.19325176129</v>
      </c>
      <c r="U30" s="175">
        <f t="shared" ref="U30:U43" si="0">SUM(S30:T30)</f>
        <v>675343.62745091424</v>
      </c>
      <c r="V30" s="176">
        <f>SUMIFS('Shipments data'!$G:$G,'Shipments data'!$F:$F,"Shipped",'Shipments data'!$E:$E,Dashboard!$R30,'Shipments data'!$A:$A,Dashboard!$B$2,'Shipments data'!$H:$H,"&gt;="&amp;Dashboard!$S$26,'Shipments data'!$H:$H,"&lt;="&amp;Dashboard!$V$26)</f>
        <v>0</v>
      </c>
      <c r="W30" s="177" t="str">
        <f t="shared" ref="W30:W43" si="1">IFERROR(U30/V30,"NA")</f>
        <v>NA</v>
      </c>
      <c r="X30" s="165">
        <f>SUMIFS('Supply Planning Data'!$K:$K,'Supply Planning Data'!$D:$D,Dashboard!$R30,'Supply Planning Data'!$C:$C,"&gt;="&amp;Dashboard!$S$26,'Supply Planning Data'!$C:$C,"&lt;="&amp;Dashboard!$V$26)</f>
        <v>67823.529219436517</v>
      </c>
      <c r="Y30" s="178">
        <f t="shared" ref="Y30:Y43" si="2">IFERROR(X30/U30,"NA")</f>
        <v>0.10042817680154406</v>
      </c>
      <c r="Z30" s="186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</row>
    <row r="31" spans="1:92" ht="14.5" x14ac:dyDescent="0.35">
      <c r="A31" s="127"/>
      <c r="B31" s="128"/>
      <c r="C31" s="128"/>
      <c r="D31" s="128"/>
      <c r="E31" s="128"/>
      <c r="F31" s="128"/>
      <c r="G31" s="128"/>
      <c r="H31" s="128"/>
      <c r="I31" s="128"/>
      <c r="J31" s="128"/>
      <c r="K31" s="128"/>
      <c r="L31" s="128"/>
      <c r="M31" s="128"/>
      <c r="N31" s="128"/>
      <c r="O31" s="128"/>
      <c r="P31" s="186"/>
      <c r="Q31" s="128"/>
      <c r="R31" s="159" t="str">
        <f>IF(Start!B18="","",Start!B18)</f>
        <v>AstraZeneca</v>
      </c>
      <c r="S31" s="155">
        <f>SUMIFS('Supply Planning Data'!$G:$G,'Supply Planning Data'!$D:$D,Dashboard!$R31,'Supply Planning Data'!$C:$C,"&gt;="&amp;Dashboard!$S$26,'Supply Planning Data'!$C:$C,"&lt;="&amp;Dashboard!$V$26)</f>
        <v>567625.83989901177</v>
      </c>
      <c r="T31" s="160">
        <f>SUMIFS('Supply Planning Data'!$H:$H,'Supply Planning Data'!$D:$D,Dashboard!$R31,'Supply Planning Data'!$C:$C,"&gt;="&amp;Dashboard!$S$26,'Supply Planning Data'!$C:$C,"&lt;="&amp;Dashboard!$V$26)</f>
        <v>189249.65576566575</v>
      </c>
      <c r="U31" s="160">
        <f t="shared" si="0"/>
        <v>756875.49566467758</v>
      </c>
      <c r="V31" s="161">
        <f>SUMIFS('Shipments data'!$G:$G,'Shipments data'!$F:$F,"Shipped",'Shipments data'!$E:$E,Dashboard!$R31,'Shipments data'!$A:$A,Dashboard!$B$2,'Shipments data'!$H:$H,"&gt;="&amp;Dashboard!$S$26,'Shipments data'!$H:$H,"&lt;="&amp;Dashboard!$V$26)</f>
        <v>631600</v>
      </c>
      <c r="W31" s="162">
        <f t="shared" si="1"/>
        <v>1.198346256593853</v>
      </c>
      <c r="X31" s="155">
        <f>SUMIFS('Supply Planning Data'!$K:$K,'Supply Planning Data'!$D:$D,Dashboard!$R31,'Supply Planning Data'!$C:$C,"&gt;="&amp;Dashboard!$S$26,'Supply Planning Data'!$C:$C,"&lt;="&amp;Dashboard!$V$26)</f>
        <v>76757.504762338358</v>
      </c>
      <c r="Y31" s="163">
        <f t="shared" si="2"/>
        <v>0.10141364755762237</v>
      </c>
      <c r="Z31" s="186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</row>
    <row r="32" spans="1:92" ht="14.5" x14ac:dyDescent="0.35">
      <c r="A32" s="127"/>
      <c r="B32" s="128"/>
      <c r="C32" s="128"/>
      <c r="D32" s="128"/>
      <c r="E32" s="128"/>
      <c r="F32" s="128"/>
      <c r="G32" s="128"/>
      <c r="H32" s="128"/>
      <c r="I32" s="128"/>
      <c r="J32" s="128"/>
      <c r="K32" s="128"/>
      <c r="L32" s="128"/>
      <c r="M32" s="128"/>
      <c r="N32" s="128"/>
      <c r="O32" s="128"/>
      <c r="P32" s="186"/>
      <c r="Q32" s="128"/>
      <c r="R32" s="174" t="str">
        <f>IF(Start!B19="","",Start!B19)</f>
        <v>J&amp;J</v>
      </c>
      <c r="S32" s="165">
        <f>SUMIFS('Supply Planning Data'!$G:$G,'Supply Planning Data'!$D:$D,Dashboard!$R32,'Supply Planning Data'!$C:$C,"&gt;="&amp;Dashboard!$S$26,'Supply Planning Data'!$C:$C,"&lt;="&amp;Dashboard!$V$26)</f>
        <v>567625.83989901177</v>
      </c>
      <c r="T32" s="175">
        <f>SUMIFS('Supply Planning Data'!$H:$H,'Supply Planning Data'!$D:$D,Dashboard!$R32,'Supply Planning Data'!$C:$C,"&gt;="&amp;Dashboard!$S$26,'Supply Planning Data'!$C:$C,"&lt;="&amp;Dashboard!$V$26)</f>
        <v>189692.11827957002</v>
      </c>
      <c r="U32" s="175">
        <f t="shared" si="0"/>
        <v>757317.95817858179</v>
      </c>
      <c r="V32" s="176">
        <f>SUMIFS('Shipments data'!$G:$G,'Shipments data'!$F:$F,"Shipped",'Shipments data'!$E:$E,Dashboard!$R32,'Shipments data'!$A:$A,Dashboard!$B$2,'Shipments data'!$H:$H,"&gt;="&amp;Dashboard!$S$26,'Shipments data'!$H:$H,"&lt;="&amp;Dashboard!$V$26)</f>
        <v>302400</v>
      </c>
      <c r="W32" s="177">
        <f t="shared" si="1"/>
        <v>2.5043583273101251</v>
      </c>
      <c r="X32" s="165">
        <f>SUMIFS('Supply Planning Data'!$K:$K,'Supply Planning Data'!$D:$D,Dashboard!$R32,'Supply Planning Data'!$C:$C,"&gt;="&amp;Dashboard!$S$26,'Supply Planning Data'!$C:$C,"&lt;="&amp;Dashboard!$V$26)</f>
        <v>77346.635793213834</v>
      </c>
      <c r="Y32" s="178">
        <f t="shared" si="2"/>
        <v>0.10213231438382828</v>
      </c>
      <c r="Z32" s="186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</row>
    <row r="33" spans="1:92" ht="14.5" x14ac:dyDescent="0.35">
      <c r="A33" s="127"/>
      <c r="B33" s="128"/>
      <c r="C33" s="128"/>
      <c r="D33" s="128"/>
      <c r="E33" s="128"/>
      <c r="F33" s="128"/>
      <c r="G33" s="128"/>
      <c r="H33" s="128"/>
      <c r="I33" s="128"/>
      <c r="J33" s="128"/>
      <c r="K33" s="128"/>
      <c r="L33" s="128"/>
      <c r="M33" s="128"/>
      <c r="N33" s="128"/>
      <c r="O33" s="128"/>
      <c r="P33" s="186"/>
      <c r="Q33" s="128"/>
      <c r="R33" s="159" t="str">
        <f>IF(Start!B20="","",Start!B20)</f>
        <v>Sinopharm</v>
      </c>
      <c r="S33" s="155">
        <f>SUMIFS('Supply Planning Data'!$G:$G,'Supply Planning Data'!$D:$D,Dashboard!$R33,'Supply Planning Data'!$C:$C,"&gt;="&amp;Dashboard!$S$26,'Supply Planning Data'!$C:$C,"&lt;="&amp;Dashboard!$V$26)</f>
        <v>567625.83989901177</v>
      </c>
      <c r="T33" s="160">
        <f>SUMIFS('Supply Planning Data'!$H:$H,'Supply Planning Data'!$D:$D,Dashboard!$R33,'Supply Planning Data'!$C:$C,"&gt;="&amp;Dashboard!$S$26,'Supply Planning Data'!$C:$C,"&lt;="&amp;Dashboard!$V$26)</f>
        <v>190134.58079347439</v>
      </c>
      <c r="U33" s="160">
        <f t="shared" si="0"/>
        <v>757760.42069248622</v>
      </c>
      <c r="V33" s="161">
        <f>SUMIFS('Shipments data'!$G:$G,'Shipments data'!$F:$F,"Shipped",'Shipments data'!$E:$E,Dashboard!$R33,'Shipments data'!$A:$A,Dashboard!$B$2,'Shipments data'!$H:$H,"&gt;="&amp;Dashboard!$S$26,'Shipments data'!$H:$H,"&lt;="&amp;Dashboard!$V$26)</f>
        <v>512402</v>
      </c>
      <c r="W33" s="162">
        <f t="shared" si="1"/>
        <v>1.4788397014306858</v>
      </c>
      <c r="X33" s="155">
        <f>SUMIFS('Supply Planning Data'!$K:$K,'Supply Planning Data'!$D:$D,Dashboard!$R33,'Supply Planning Data'!$C:$C,"&gt;="&amp;Dashboard!$S$26,'Supply Planning Data'!$C:$C,"&lt;="&amp;Dashboard!$V$26)</f>
        <v>77936.182830540216</v>
      </c>
      <c r="Y33" s="163">
        <f t="shared" si="2"/>
        <v>0.10285069093384097</v>
      </c>
      <c r="Z33" s="186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</row>
    <row r="34" spans="1:92" ht="14.5" x14ac:dyDescent="0.35">
      <c r="A34" s="127"/>
      <c r="B34" s="128"/>
      <c r="C34" s="128"/>
      <c r="D34" s="128"/>
      <c r="E34" s="128"/>
      <c r="F34" s="128"/>
      <c r="G34" s="128"/>
      <c r="H34" s="128"/>
      <c r="I34" s="128"/>
      <c r="J34" s="128"/>
      <c r="K34" s="128"/>
      <c r="L34" s="128"/>
      <c r="M34" s="128"/>
      <c r="N34" s="128"/>
      <c r="O34" s="128"/>
      <c r="P34" s="186"/>
      <c r="Q34" s="128"/>
      <c r="R34" s="174" t="str">
        <f>IF(Start!B21="","",Start!B21)</f>
        <v>Sinovac</v>
      </c>
      <c r="S34" s="165">
        <f>SUMIFS('Supply Planning Data'!$G:$G,'Supply Planning Data'!$D:$D,Dashboard!$R34,'Supply Planning Data'!$C:$C,"&gt;="&amp;Dashboard!$S$26,'Supply Planning Data'!$C:$C,"&lt;="&amp;Dashboard!$V$26)</f>
        <v>567625.83989901177</v>
      </c>
      <c r="T34" s="175">
        <f>SUMIFS('Supply Planning Data'!$H:$H,'Supply Planning Data'!$D:$D,Dashboard!$R34,'Supply Planning Data'!$C:$C,"&gt;="&amp;Dashboard!$S$26,'Supply Planning Data'!$C:$C,"&lt;="&amp;Dashboard!$V$26)</f>
        <v>190577.04330737874</v>
      </c>
      <c r="U34" s="175">
        <f t="shared" si="0"/>
        <v>758202.88320639054</v>
      </c>
      <c r="V34" s="176">
        <f>SUMIFS('Shipments data'!$G:$G,'Shipments data'!$F:$F,"Shipped",'Shipments data'!$E:$E,Dashboard!$R34,'Shipments data'!$A:$A,Dashboard!$B$2,'Shipments data'!$H:$H,"&gt;="&amp;Dashboard!$S$26,'Shipments data'!$H:$H,"&lt;="&amp;Dashboard!$V$26)</f>
        <v>0</v>
      </c>
      <c r="W34" s="177" t="str">
        <f t="shared" si="1"/>
        <v>NA</v>
      </c>
      <c r="X34" s="165">
        <f>SUMIFS('Supply Planning Data'!$K:$K,'Supply Planning Data'!$D:$D,Dashboard!$R34,'Supply Planning Data'!$C:$C,"&gt;="&amp;Dashboard!$S$26,'Supply Planning Data'!$C:$C,"&lt;="&amp;Dashboard!$V$26)</f>
        <v>78526.145874317357</v>
      </c>
      <c r="Y34" s="178">
        <f t="shared" si="2"/>
        <v>0.10356877771584752</v>
      </c>
      <c r="Z34" s="186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</row>
    <row r="35" spans="1:92" ht="14.5" x14ac:dyDescent="0.35">
      <c r="A35" s="127"/>
      <c r="B35" s="128"/>
      <c r="C35" s="128"/>
      <c r="D35" s="128"/>
      <c r="E35" s="128"/>
      <c r="F35" s="128"/>
      <c r="G35" s="128"/>
      <c r="H35" s="128"/>
      <c r="I35" s="128"/>
      <c r="J35" s="128"/>
      <c r="K35" s="128"/>
      <c r="L35" s="128"/>
      <c r="M35" s="128"/>
      <c r="N35" s="128"/>
      <c r="O35" s="128"/>
      <c r="P35" s="186"/>
      <c r="Q35" s="128"/>
      <c r="R35" s="159" t="str">
        <f>IF(Start!B22="","",Start!B22)</f>
        <v>Sputnik V</v>
      </c>
      <c r="S35" s="155">
        <f>SUMIFS('Supply Planning Data'!$G:$G,'Supply Planning Data'!$D:$D,Dashboard!$R35,'Supply Planning Data'!$C:$C,"&gt;="&amp;Dashboard!$S$26,'Supply Planning Data'!$C:$C,"&lt;="&amp;Dashboard!$V$26)</f>
        <v>567625.83989901177</v>
      </c>
      <c r="T35" s="160">
        <f>SUMIFS('Supply Planning Data'!$H:$H,'Supply Planning Data'!$D:$D,Dashboard!$R35,'Supply Planning Data'!$C:$C,"&gt;="&amp;Dashboard!$S$26,'Supply Planning Data'!$C:$C,"&lt;="&amp;Dashboard!$V$26)</f>
        <v>191019.50582128298</v>
      </c>
      <c r="U35" s="160">
        <f t="shared" si="0"/>
        <v>758645.34572029475</v>
      </c>
      <c r="V35" s="161">
        <f>SUMIFS('Shipments data'!$G:$G,'Shipments data'!$F:$F,"Shipped",'Shipments data'!$E:$E,Dashboard!$R35,'Shipments data'!$A:$A,Dashboard!$B$2,'Shipments data'!$H:$H,"&gt;="&amp;Dashboard!$S$26,'Shipments data'!$H:$H,"&lt;="&amp;Dashboard!$V$26)</f>
        <v>0</v>
      </c>
      <c r="W35" s="162" t="str">
        <f t="shared" si="1"/>
        <v>NA</v>
      </c>
      <c r="X35" s="155">
        <f>SUMIFS('Supply Planning Data'!$K:$K,'Supply Planning Data'!$D:$D,Dashboard!$R35,'Supply Planning Data'!$C:$C,"&gt;="&amp;Dashboard!$S$26,'Supply Planning Data'!$C:$C,"&lt;="&amp;Dashboard!$V$26)</f>
        <v>79116.524924545345</v>
      </c>
      <c r="Y35" s="163">
        <f t="shared" si="2"/>
        <v>0.10428657523684967</v>
      </c>
      <c r="Z35" s="186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</row>
    <row r="36" spans="1:92" ht="14.5" x14ac:dyDescent="0.35">
      <c r="A36" s="127"/>
      <c r="B36" s="128"/>
      <c r="C36" s="128"/>
      <c r="D36" s="128"/>
      <c r="E36" s="128"/>
      <c r="F36" s="128"/>
      <c r="G36" s="128"/>
      <c r="H36" s="128"/>
      <c r="I36" s="128"/>
      <c r="J36" s="128"/>
      <c r="K36" s="128"/>
      <c r="L36" s="128"/>
      <c r="M36" s="128"/>
      <c r="N36" s="128"/>
      <c r="O36" s="128"/>
      <c r="P36" s="186"/>
      <c r="Q36" s="128"/>
      <c r="R36" s="174" t="str">
        <f>IF(Start!B23="","",Start!B23)</f>
        <v>Sputnik Light</v>
      </c>
      <c r="S36" s="165">
        <f>SUMIFS('Supply Planning Data'!$G:$G,'Supply Planning Data'!$D:$D,Dashboard!$R36,'Supply Planning Data'!$C:$C,"&gt;="&amp;Dashboard!$S$26,'Supply Planning Data'!$C:$C,"&lt;="&amp;Dashboard!$V$26)</f>
        <v>567625.83989901177</v>
      </c>
      <c r="T36" s="175">
        <f>SUMIFS('Supply Planning Data'!$H:$H,'Supply Planning Data'!$D:$D,Dashboard!$R36,'Supply Planning Data'!$C:$C,"&gt;="&amp;Dashboard!$S$26,'Supply Planning Data'!$C:$C,"&lt;="&amp;Dashboard!$V$26)</f>
        <v>191461.96833518735</v>
      </c>
      <c r="U36" s="175">
        <f t="shared" si="0"/>
        <v>759087.80823419918</v>
      </c>
      <c r="V36" s="176">
        <f>SUMIFS('Shipments data'!$G:$G,'Shipments data'!$F:$F,"Shipped",'Shipments data'!$E:$E,Dashboard!$R36,'Shipments data'!$A:$A,Dashboard!$B$2,'Shipments data'!$H:$H,"&gt;="&amp;Dashboard!$S$26,'Shipments data'!$H:$H,"&lt;="&amp;Dashboard!$V$26)</f>
        <v>0</v>
      </c>
      <c r="W36" s="177" t="str">
        <f t="shared" si="1"/>
        <v>NA</v>
      </c>
      <c r="X36" s="165">
        <f>SUMIFS('Supply Planning Data'!$K:$K,'Supply Planning Data'!$D:$D,Dashboard!$R36,'Supply Planning Data'!$C:$C,"&gt;="&amp;Dashboard!$S$26,'Supply Planning Data'!$C:$C,"&lt;="&amp;Dashboard!$V$26)</f>
        <v>79707.319981224282</v>
      </c>
      <c r="Y36" s="178">
        <f t="shared" si="2"/>
        <v>0.10500408400266707</v>
      </c>
      <c r="Z36" s="18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</row>
    <row r="37" spans="1:92" ht="14.5" x14ac:dyDescent="0.35">
      <c r="A37" s="127"/>
      <c r="B37" s="128"/>
      <c r="C37" s="128"/>
      <c r="D37" s="128"/>
      <c r="E37" s="128"/>
      <c r="F37" s="128"/>
      <c r="G37" s="128"/>
      <c r="H37" s="128"/>
      <c r="I37" s="128"/>
      <c r="J37" s="128"/>
      <c r="K37" s="128"/>
      <c r="L37" s="128"/>
      <c r="M37" s="128"/>
      <c r="N37" s="128"/>
      <c r="O37" s="128"/>
      <c r="P37" s="186"/>
      <c r="Q37" s="128"/>
      <c r="R37" s="159" t="str">
        <f>IF(Start!B24="","",Start!B24)</f>
        <v/>
      </c>
      <c r="S37" s="155">
        <f>SUMIFS('Supply Planning Data'!$G:$G,'Supply Planning Data'!$D:$D,Dashboard!$R37,'Supply Planning Data'!$C:$C,"&gt;="&amp;Dashboard!$S$26,'Supply Planning Data'!$C:$C,"&lt;="&amp;Dashboard!$V$26)</f>
        <v>0</v>
      </c>
      <c r="T37" s="160">
        <f>SUMIFS('Supply Planning Data'!$H:$H,'Supply Planning Data'!$D:$D,Dashboard!$R37,'Supply Planning Data'!$C:$C,"&gt;="&amp;Dashboard!$S$26,'Supply Planning Data'!$C:$C,"&lt;="&amp;Dashboard!$V$26)</f>
        <v>0</v>
      </c>
      <c r="U37" s="160">
        <f t="shared" si="0"/>
        <v>0</v>
      </c>
      <c r="V37" s="161">
        <f>SUMIFS('Shipments data'!$G:$G,'Shipments data'!$F:$F,"Shipped",'Shipments data'!$E:$E,Dashboard!$R37,'Shipments data'!$A:$A,Dashboard!$B$2,'Shipments data'!$H:$H,"&gt;="&amp;Dashboard!$S$26,'Shipments data'!$H:$H,"&lt;="&amp;Dashboard!$V$26)</f>
        <v>0</v>
      </c>
      <c r="W37" s="162" t="str">
        <f t="shared" si="1"/>
        <v>NA</v>
      </c>
      <c r="X37" s="155">
        <f>SUMIFS('Supply Planning Data'!$K:$K,'Supply Planning Data'!$D:$D,Dashboard!$R37,'Supply Planning Data'!$C:$C,"&gt;="&amp;Dashboard!$S$26,'Supply Planning Data'!$C:$C,"&lt;="&amp;Dashboard!$V$26)</f>
        <v>0</v>
      </c>
      <c r="Y37" s="163" t="str">
        <f t="shared" si="2"/>
        <v>NA</v>
      </c>
      <c r="Z37" s="186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</row>
    <row r="38" spans="1:92" ht="14.5" x14ac:dyDescent="0.35">
      <c r="A38" s="127"/>
      <c r="B38" s="128"/>
      <c r="C38" s="128"/>
      <c r="D38" s="128"/>
      <c r="E38" s="128"/>
      <c r="F38" s="128"/>
      <c r="G38" s="128"/>
      <c r="H38" s="128"/>
      <c r="I38" s="128"/>
      <c r="J38" s="128"/>
      <c r="K38" s="128"/>
      <c r="L38" s="128"/>
      <c r="M38" s="128"/>
      <c r="N38" s="128"/>
      <c r="O38" s="128"/>
      <c r="P38" s="186"/>
      <c r="Q38" s="128"/>
      <c r="R38" s="174" t="str">
        <f>IF(Start!B25="","",Start!B25)</f>
        <v/>
      </c>
      <c r="S38" s="165">
        <f>SUMIFS('Supply Planning Data'!$G:$G,'Supply Planning Data'!$D:$D,Dashboard!$R38,'Supply Planning Data'!$C:$C,"&gt;="&amp;Dashboard!$S$26,'Supply Planning Data'!$C:$C,"&lt;="&amp;Dashboard!$V$26)</f>
        <v>0</v>
      </c>
      <c r="T38" s="175">
        <f>SUMIFS('Supply Planning Data'!$H:$H,'Supply Planning Data'!$D:$D,Dashboard!$R38,'Supply Planning Data'!$C:$C,"&gt;="&amp;Dashboard!$S$26,'Supply Planning Data'!$C:$C,"&lt;="&amp;Dashboard!$V$26)</f>
        <v>0</v>
      </c>
      <c r="U38" s="175">
        <f t="shared" si="0"/>
        <v>0</v>
      </c>
      <c r="V38" s="176">
        <f>SUMIFS('Shipments data'!$G:$G,'Shipments data'!$F:$F,"Shipped",'Shipments data'!$E:$E,Dashboard!$R38,'Shipments data'!$A:$A,Dashboard!$B$2,'Shipments data'!$H:$H,"&gt;="&amp;Dashboard!$S$26,'Shipments data'!$H:$H,"&lt;="&amp;Dashboard!$V$26)</f>
        <v>0</v>
      </c>
      <c r="W38" s="177" t="str">
        <f t="shared" si="1"/>
        <v>NA</v>
      </c>
      <c r="X38" s="165">
        <f>SUMIFS('Supply Planning Data'!$K:$K,'Supply Planning Data'!$D:$D,Dashboard!$R38,'Supply Planning Data'!$C:$C,"&gt;="&amp;Dashboard!$S$26,'Supply Planning Data'!$C:$C,"&lt;="&amp;Dashboard!$V$26)</f>
        <v>0</v>
      </c>
      <c r="Y38" s="178" t="str">
        <f t="shared" si="2"/>
        <v>NA</v>
      </c>
      <c r="Z38" s="186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</row>
    <row r="39" spans="1:92" ht="14.5" x14ac:dyDescent="0.35">
      <c r="A39" s="127"/>
      <c r="B39" s="128"/>
      <c r="C39" s="128"/>
      <c r="D39" s="128"/>
      <c r="E39" s="128"/>
      <c r="F39" s="128"/>
      <c r="G39" s="128"/>
      <c r="H39" s="128"/>
      <c r="I39" s="128"/>
      <c r="J39" s="128"/>
      <c r="K39" s="128"/>
      <c r="L39" s="128"/>
      <c r="M39" s="128"/>
      <c r="N39" s="128"/>
      <c r="O39" s="128"/>
      <c r="P39" s="186"/>
      <c r="Q39" s="128"/>
      <c r="R39" s="159" t="str">
        <f>IF(Start!B26="","",Start!B26)</f>
        <v/>
      </c>
      <c r="S39" s="155">
        <f>SUMIFS('Supply Planning Data'!$G:$G,'Supply Planning Data'!$D:$D,Dashboard!$R39,'Supply Planning Data'!$C:$C,"&gt;="&amp;Dashboard!$S$26,'Supply Planning Data'!$C:$C,"&lt;="&amp;Dashboard!$V$26)</f>
        <v>0</v>
      </c>
      <c r="T39" s="160">
        <f>SUMIFS('Supply Planning Data'!$H:$H,'Supply Planning Data'!$D:$D,Dashboard!$R39,'Supply Planning Data'!$C:$C,"&gt;="&amp;Dashboard!$S$26,'Supply Planning Data'!$C:$C,"&lt;="&amp;Dashboard!$V$26)</f>
        <v>0</v>
      </c>
      <c r="U39" s="160">
        <f t="shared" si="0"/>
        <v>0</v>
      </c>
      <c r="V39" s="161">
        <f>SUMIFS('Shipments data'!$G:$G,'Shipments data'!$F:$F,"Shipped",'Shipments data'!$E:$E,Dashboard!$R39,'Shipments data'!$A:$A,Dashboard!$B$2,'Shipments data'!$H:$H,"&gt;="&amp;Dashboard!$S$26,'Shipments data'!$H:$H,"&lt;="&amp;Dashboard!$V$26)</f>
        <v>0</v>
      </c>
      <c r="W39" s="162" t="str">
        <f t="shared" si="1"/>
        <v>NA</v>
      </c>
      <c r="X39" s="155">
        <f>SUMIFS('Supply Planning Data'!$K:$K,'Supply Planning Data'!$D:$D,Dashboard!$R39,'Supply Planning Data'!$C:$C,"&gt;="&amp;Dashboard!$S$26,'Supply Planning Data'!$C:$C,"&lt;="&amp;Dashboard!$V$26)</f>
        <v>0</v>
      </c>
      <c r="Y39" s="163" t="str">
        <f t="shared" si="2"/>
        <v>NA</v>
      </c>
      <c r="Z39" s="186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</row>
    <row r="40" spans="1:92" ht="14.5" x14ac:dyDescent="0.35">
      <c r="A40" s="127"/>
      <c r="B40" s="128"/>
      <c r="C40" s="128"/>
      <c r="D40" s="128"/>
      <c r="E40" s="128"/>
      <c r="F40" s="128"/>
      <c r="G40" s="128"/>
      <c r="H40" s="128"/>
      <c r="I40" s="128"/>
      <c r="J40" s="128"/>
      <c r="K40" s="128"/>
      <c r="L40" s="128"/>
      <c r="M40" s="128"/>
      <c r="N40" s="128"/>
      <c r="O40" s="128"/>
      <c r="P40" s="186"/>
      <c r="Q40" s="128"/>
      <c r="R40" s="174" t="str">
        <f>IF(Start!B27="","",Start!B27)</f>
        <v/>
      </c>
      <c r="S40" s="165">
        <f>SUMIFS('Supply Planning Data'!$G:$G,'Supply Planning Data'!$D:$D,Dashboard!$R40,'Supply Planning Data'!$C:$C,"&gt;="&amp;Dashboard!$S$26,'Supply Planning Data'!$C:$C,"&lt;="&amp;Dashboard!$V$26)</f>
        <v>0</v>
      </c>
      <c r="T40" s="175">
        <f>SUMIFS('Supply Planning Data'!$H:$H,'Supply Planning Data'!$D:$D,Dashboard!$R40,'Supply Planning Data'!$C:$C,"&gt;="&amp;Dashboard!$S$26,'Supply Planning Data'!$C:$C,"&lt;="&amp;Dashboard!$V$26)</f>
        <v>0</v>
      </c>
      <c r="U40" s="175">
        <f t="shared" si="0"/>
        <v>0</v>
      </c>
      <c r="V40" s="176">
        <f>SUMIFS('Shipments data'!$G:$G,'Shipments data'!$F:$F,"Shipped",'Shipments data'!$E:$E,Dashboard!$R40,'Shipments data'!$A:$A,Dashboard!$B$2,'Shipments data'!$H:$H,"&gt;="&amp;Dashboard!$S$26,'Shipments data'!$H:$H,"&lt;="&amp;Dashboard!$V$26)</f>
        <v>0</v>
      </c>
      <c r="W40" s="177" t="str">
        <f t="shared" si="1"/>
        <v>NA</v>
      </c>
      <c r="X40" s="165">
        <f>SUMIFS('Supply Planning Data'!$K:$K,'Supply Planning Data'!$D:$D,Dashboard!$R40,'Supply Planning Data'!$C:$C,"&gt;="&amp;Dashboard!$S$26,'Supply Planning Data'!$C:$C,"&lt;="&amp;Dashboard!$V$26)</f>
        <v>0</v>
      </c>
      <c r="Y40" s="178" t="str">
        <f t="shared" si="2"/>
        <v>NA</v>
      </c>
      <c r="Z40" s="186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</row>
    <row r="41" spans="1:92" ht="14.5" x14ac:dyDescent="0.35">
      <c r="A41" s="127"/>
      <c r="B41" s="128"/>
      <c r="C41" s="128"/>
      <c r="D41" s="128"/>
      <c r="E41" s="128"/>
      <c r="F41" s="128"/>
      <c r="G41" s="128"/>
      <c r="H41" s="128"/>
      <c r="I41" s="128"/>
      <c r="J41" s="128"/>
      <c r="K41" s="128"/>
      <c r="L41" s="128"/>
      <c r="M41" s="128"/>
      <c r="N41" s="128"/>
      <c r="O41" s="128"/>
      <c r="P41" s="186"/>
      <c r="Q41" s="128"/>
      <c r="R41" s="159" t="str">
        <f>IF(Start!B28="","",Start!B28)</f>
        <v/>
      </c>
      <c r="S41" s="155">
        <f>SUMIFS('Supply Planning Data'!$G:$G,'Supply Planning Data'!$D:$D,Dashboard!$R41,'Supply Planning Data'!$C:$C,"&gt;="&amp;Dashboard!$S$26,'Supply Planning Data'!$C:$C,"&lt;="&amp;Dashboard!$V$26)</f>
        <v>0</v>
      </c>
      <c r="T41" s="160">
        <f>SUMIFS('Supply Planning Data'!$H:$H,'Supply Planning Data'!$D:$D,Dashboard!$R41,'Supply Planning Data'!$C:$C,"&gt;="&amp;Dashboard!$S$26,'Supply Planning Data'!$C:$C,"&lt;="&amp;Dashboard!$V$26)</f>
        <v>0</v>
      </c>
      <c r="U41" s="160">
        <f t="shared" si="0"/>
        <v>0</v>
      </c>
      <c r="V41" s="161">
        <f>SUMIFS('Shipments data'!$G:$G,'Shipments data'!$F:$F,"Shipped",'Shipments data'!$E:$E,Dashboard!$R41,'Shipments data'!$A:$A,Dashboard!$B$2,'Shipments data'!$H:$H,"&gt;="&amp;Dashboard!$S$26,'Shipments data'!$H:$H,"&lt;="&amp;Dashboard!$V$26)</f>
        <v>0</v>
      </c>
      <c r="W41" s="162" t="str">
        <f t="shared" si="1"/>
        <v>NA</v>
      </c>
      <c r="X41" s="155">
        <f>SUMIFS('Supply Planning Data'!$K:$K,'Supply Planning Data'!$D:$D,Dashboard!$R41,'Supply Planning Data'!$C:$C,"&gt;="&amp;Dashboard!$S$26,'Supply Planning Data'!$C:$C,"&lt;="&amp;Dashboard!$V$26)</f>
        <v>0</v>
      </c>
      <c r="Y41" s="163" t="str">
        <f t="shared" si="2"/>
        <v>NA</v>
      </c>
      <c r="Z41" s="186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</row>
    <row r="42" spans="1:92" ht="14.5" x14ac:dyDescent="0.35">
      <c r="A42" s="127"/>
      <c r="B42" s="128"/>
      <c r="C42" s="128"/>
      <c r="D42" s="128"/>
      <c r="E42" s="128"/>
      <c r="F42" s="128"/>
      <c r="G42" s="128"/>
      <c r="H42" s="128"/>
      <c r="I42" s="128"/>
      <c r="J42" s="128"/>
      <c r="K42" s="128"/>
      <c r="L42" s="128"/>
      <c r="M42" s="128"/>
      <c r="N42" s="128"/>
      <c r="O42" s="128"/>
      <c r="P42" s="186"/>
      <c r="Q42" s="128"/>
      <c r="R42" s="174" t="str">
        <f>IF(Start!B29="","",Start!B29)</f>
        <v/>
      </c>
      <c r="S42" s="165">
        <f>SUMIFS('Supply Planning Data'!$G:$G,'Supply Planning Data'!$D:$D,Dashboard!$R42,'Supply Planning Data'!$C:$C,"&gt;="&amp;Dashboard!$S$26,'Supply Planning Data'!$C:$C,"&lt;="&amp;Dashboard!$V$26)</f>
        <v>0</v>
      </c>
      <c r="T42" s="175">
        <f>SUMIFS('Supply Planning Data'!$H:$H,'Supply Planning Data'!$D:$D,Dashboard!$R42,'Supply Planning Data'!$C:$C,"&gt;="&amp;Dashboard!$S$26,'Supply Planning Data'!$C:$C,"&lt;="&amp;Dashboard!$V$26)</f>
        <v>0</v>
      </c>
      <c r="U42" s="175">
        <f t="shared" si="0"/>
        <v>0</v>
      </c>
      <c r="V42" s="176">
        <f>SUMIFS('Shipments data'!$G:$G,'Shipments data'!$F:$F,"Shipped",'Shipments data'!$E:$E,Dashboard!$R42,'Shipments data'!$A:$A,Dashboard!$B$2,'Shipments data'!$H:$H,"&gt;="&amp;Dashboard!$S$26,'Shipments data'!$H:$H,"&lt;="&amp;Dashboard!$V$26)</f>
        <v>0</v>
      </c>
      <c r="W42" s="177" t="str">
        <f t="shared" si="1"/>
        <v>NA</v>
      </c>
      <c r="X42" s="165">
        <f>SUMIFS('Supply Planning Data'!$K:$K,'Supply Planning Data'!$D:$D,Dashboard!$R42,'Supply Planning Data'!$C:$C,"&gt;="&amp;Dashboard!$S$26,'Supply Planning Data'!$C:$C,"&lt;="&amp;Dashboard!$V$26)</f>
        <v>0</v>
      </c>
      <c r="Y42" s="178" t="str">
        <f t="shared" si="2"/>
        <v>NA</v>
      </c>
      <c r="Z42" s="186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</row>
    <row r="43" spans="1:92" ht="14.5" x14ac:dyDescent="0.35">
      <c r="A43" s="127"/>
      <c r="B43" s="128"/>
      <c r="C43" s="128"/>
      <c r="D43" s="128"/>
      <c r="E43" s="128"/>
      <c r="F43" s="128"/>
      <c r="G43" s="128"/>
      <c r="H43" s="128"/>
      <c r="I43" s="128"/>
      <c r="J43" s="128"/>
      <c r="K43" s="128"/>
      <c r="L43" s="128"/>
      <c r="M43" s="128"/>
      <c r="N43" s="128"/>
      <c r="O43" s="128"/>
      <c r="P43" s="186"/>
      <c r="Q43" s="128"/>
      <c r="R43" s="159" t="str">
        <f>IF(Start!B30="","",Start!B30)</f>
        <v/>
      </c>
      <c r="S43" s="155">
        <f>SUMIFS('Supply Planning Data'!$G:$G,'Supply Planning Data'!$D:$D,Dashboard!$R43,'Supply Planning Data'!$C:$C,"&gt;="&amp;Dashboard!$S$26,'Supply Planning Data'!$C:$C,"&lt;="&amp;Dashboard!$V$26)</f>
        <v>0</v>
      </c>
      <c r="T43" s="160">
        <f>SUMIFS('Supply Planning Data'!$H:$H,'Supply Planning Data'!$D:$D,Dashboard!$R43,'Supply Planning Data'!$C:$C,"&gt;="&amp;Dashboard!$S$26,'Supply Planning Data'!$C:$C,"&lt;="&amp;Dashboard!$V$26)</f>
        <v>0</v>
      </c>
      <c r="U43" s="160">
        <f t="shared" si="0"/>
        <v>0</v>
      </c>
      <c r="V43" s="161">
        <f>SUMIFS('Shipments data'!$G:$G,'Shipments data'!$F:$F,"Shipped",'Shipments data'!$E:$E,Dashboard!$R43,'Shipments data'!$A:$A,Dashboard!$B$2,'Shipments data'!$H:$H,"&gt;="&amp;Dashboard!$S$26,'Shipments data'!$H:$H,"&lt;="&amp;Dashboard!$V$26)</f>
        <v>0</v>
      </c>
      <c r="W43" s="162" t="str">
        <f t="shared" si="1"/>
        <v>NA</v>
      </c>
      <c r="X43" s="155">
        <f>SUMIFS('Supply Planning Data'!$K:$K,'Supply Planning Data'!$D:$D,Dashboard!$R43,'Supply Planning Data'!$C:$C,"&gt;="&amp;Dashboard!$S$26,'Supply Planning Data'!$C:$C,"&lt;="&amp;Dashboard!$V$26)</f>
        <v>0</v>
      </c>
      <c r="Y43" s="163" t="str">
        <f t="shared" si="2"/>
        <v>NA</v>
      </c>
      <c r="Z43" s="186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</row>
    <row r="44" spans="1:92" ht="14.5" x14ac:dyDescent="0.35">
      <c r="A44" s="127"/>
      <c r="B44" s="128"/>
      <c r="C44" s="128"/>
      <c r="D44" s="128"/>
      <c r="E44" s="128"/>
      <c r="F44" s="128"/>
      <c r="G44" s="128"/>
      <c r="H44" s="128"/>
      <c r="I44" s="128"/>
      <c r="J44" s="128"/>
      <c r="K44" s="128"/>
      <c r="L44" s="128"/>
      <c r="M44" s="128"/>
      <c r="N44" s="128"/>
      <c r="O44" s="128"/>
      <c r="P44" s="186"/>
      <c r="Q44" s="128"/>
      <c r="R44" s="190"/>
      <c r="S44" s="190"/>
      <c r="T44" s="190"/>
      <c r="U44" s="190"/>
      <c r="V44" s="190"/>
      <c r="W44" s="190"/>
      <c r="X44" s="190"/>
      <c r="Y44" s="190"/>
      <c r="Z44" s="186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</row>
    <row r="45" spans="1:92" ht="14.5" x14ac:dyDescent="0.35">
      <c r="A45" s="127"/>
      <c r="B45" s="128"/>
      <c r="C45" s="128"/>
      <c r="D45" s="128"/>
      <c r="E45" s="128"/>
      <c r="F45" s="128"/>
      <c r="G45" s="128"/>
      <c r="H45" s="128"/>
      <c r="I45" s="128"/>
      <c r="J45" s="128"/>
      <c r="K45" s="128"/>
      <c r="L45" s="128"/>
      <c r="M45" s="128"/>
      <c r="N45" s="128"/>
      <c r="O45" s="128"/>
      <c r="P45" s="186"/>
      <c r="Q45" s="128"/>
      <c r="R45" s="190"/>
      <c r="S45" s="190"/>
      <c r="T45" s="190"/>
      <c r="U45" s="190"/>
      <c r="V45" s="190"/>
      <c r="W45" s="190"/>
      <c r="X45" s="190"/>
      <c r="Y45" s="190"/>
      <c r="Z45" s="186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</row>
    <row r="46" spans="1:92" ht="14.5" x14ac:dyDescent="0.35">
      <c r="A46" s="127"/>
      <c r="B46" s="128"/>
      <c r="C46" s="128"/>
      <c r="D46" s="128"/>
      <c r="E46" s="128"/>
      <c r="F46" s="128"/>
      <c r="G46" s="128"/>
      <c r="H46" s="128"/>
      <c r="I46" s="128"/>
      <c r="J46" s="128"/>
      <c r="K46" s="128"/>
      <c r="L46" s="128"/>
      <c r="M46" s="128"/>
      <c r="N46" s="128"/>
      <c r="O46" s="128"/>
      <c r="P46" s="186"/>
      <c r="Q46" s="128"/>
      <c r="R46" s="190"/>
      <c r="S46" s="190"/>
      <c r="T46" s="190"/>
      <c r="U46" s="190"/>
      <c r="V46" s="190"/>
      <c r="W46" s="190"/>
      <c r="X46" s="190"/>
      <c r="Y46" s="190"/>
      <c r="Z46" s="18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</row>
    <row r="47" spans="1:92" ht="15" thickBot="1" x14ac:dyDescent="0.4">
      <c r="A47" s="127"/>
      <c r="B47" s="128"/>
      <c r="C47" s="128"/>
      <c r="D47" s="128"/>
      <c r="E47" s="128"/>
      <c r="F47" s="128"/>
      <c r="G47" s="128"/>
      <c r="H47" s="128"/>
      <c r="I47" s="128"/>
      <c r="J47" s="128"/>
      <c r="K47" s="128"/>
      <c r="L47" s="128"/>
      <c r="M47" s="128"/>
      <c r="N47" s="128"/>
      <c r="O47" s="128"/>
      <c r="P47" s="186"/>
      <c r="Q47" s="198"/>
      <c r="R47" s="196"/>
      <c r="S47" s="196"/>
      <c r="T47" s="196"/>
      <c r="U47" s="196"/>
      <c r="V47" s="196"/>
      <c r="W47" s="196"/>
      <c r="X47" s="196"/>
      <c r="Y47" s="196"/>
      <c r="Z47" s="19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</row>
    <row r="48" spans="1:92" ht="14.5" x14ac:dyDescent="0.35">
      <c r="A48" s="127"/>
      <c r="B48" s="128"/>
      <c r="C48" s="128"/>
      <c r="D48" s="128"/>
      <c r="E48" s="128"/>
      <c r="F48" s="128"/>
      <c r="G48" s="128"/>
      <c r="H48" s="128"/>
      <c r="I48" s="128"/>
      <c r="J48" s="128"/>
      <c r="K48" s="128"/>
      <c r="L48" s="128"/>
      <c r="M48" s="128"/>
      <c r="N48" s="128"/>
      <c r="O48" s="128"/>
      <c r="P48" s="186"/>
      <c r="R48"/>
      <c r="S48"/>
      <c r="T48"/>
      <c r="U48"/>
      <c r="V48"/>
      <c r="W48"/>
      <c r="X48"/>
      <c r="Y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</row>
    <row r="49" spans="1:92" ht="14.5" x14ac:dyDescent="0.35">
      <c r="A49" s="127"/>
      <c r="B49" s="128"/>
      <c r="C49" s="128"/>
      <c r="D49" s="128"/>
      <c r="E49" s="128"/>
      <c r="F49" s="128"/>
      <c r="G49" s="128"/>
      <c r="H49" s="128"/>
      <c r="I49" s="128"/>
      <c r="J49" s="128"/>
      <c r="K49" s="128"/>
      <c r="L49" s="128"/>
      <c r="M49" s="128"/>
      <c r="N49" s="128"/>
      <c r="O49" s="128"/>
      <c r="P49" s="186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</row>
    <row r="50" spans="1:92" ht="14.5" x14ac:dyDescent="0.35">
      <c r="A50" s="127"/>
      <c r="B50" s="128"/>
      <c r="C50" s="128"/>
      <c r="D50" s="128"/>
      <c r="E50" s="128"/>
      <c r="F50" s="128"/>
      <c r="G50" s="128"/>
      <c r="H50" s="128"/>
      <c r="I50" s="128"/>
      <c r="J50" s="128"/>
      <c r="K50" s="128"/>
      <c r="L50" s="128"/>
      <c r="M50" s="128"/>
      <c r="N50" s="128"/>
      <c r="O50" s="128"/>
      <c r="P50" s="186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</row>
    <row r="51" spans="1:92" ht="14.5" x14ac:dyDescent="0.35">
      <c r="A51" s="127"/>
      <c r="B51" s="128"/>
      <c r="C51" s="128"/>
      <c r="D51" s="128"/>
      <c r="E51" s="128"/>
      <c r="F51" s="128"/>
      <c r="G51" s="128"/>
      <c r="H51" s="128"/>
      <c r="I51" s="128"/>
      <c r="J51" s="128"/>
      <c r="K51" s="128"/>
      <c r="L51" s="128"/>
      <c r="M51" s="128"/>
      <c r="N51" s="128"/>
      <c r="O51" s="128"/>
      <c r="P51" s="186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</row>
    <row r="52" spans="1:92" ht="14.5" x14ac:dyDescent="0.35">
      <c r="A52" s="127"/>
      <c r="B52" s="128"/>
      <c r="C52" s="128"/>
      <c r="D52" s="128"/>
      <c r="E52" s="128"/>
      <c r="F52" s="128"/>
      <c r="G52" s="128"/>
      <c r="H52" s="128"/>
      <c r="I52" s="128"/>
      <c r="J52" s="128"/>
      <c r="K52" s="128"/>
      <c r="L52" s="128"/>
      <c r="M52" s="128"/>
      <c r="N52" s="128"/>
      <c r="O52" s="128"/>
      <c r="P52" s="186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</row>
    <row r="53" spans="1:92" ht="14.5" x14ac:dyDescent="0.35">
      <c r="A53" s="127"/>
      <c r="B53" s="128"/>
      <c r="C53" s="128"/>
      <c r="D53" s="128"/>
      <c r="E53" s="128"/>
      <c r="F53" s="128"/>
      <c r="G53" s="128"/>
      <c r="H53" s="128"/>
      <c r="I53" s="128"/>
      <c r="J53" s="128"/>
      <c r="K53" s="128"/>
      <c r="L53" s="128"/>
      <c r="M53" s="128"/>
      <c r="N53" s="128"/>
      <c r="O53" s="128"/>
      <c r="P53" s="186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</row>
    <row r="54" spans="1:92" ht="14.5" x14ac:dyDescent="0.35">
      <c r="A54" s="127"/>
      <c r="B54" s="128"/>
      <c r="C54" s="128"/>
      <c r="D54" s="128"/>
      <c r="E54" s="128"/>
      <c r="F54" s="128"/>
      <c r="G54" s="128"/>
      <c r="H54" s="128"/>
      <c r="I54" s="128"/>
      <c r="J54" s="128"/>
      <c r="K54" s="128"/>
      <c r="L54" s="128"/>
      <c r="M54" s="128"/>
      <c r="N54" s="128"/>
      <c r="O54" s="128"/>
      <c r="P54" s="186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</row>
    <row r="55" spans="1:92" ht="14.5" x14ac:dyDescent="0.35">
      <c r="A55" s="127"/>
      <c r="B55" s="128"/>
      <c r="C55" s="128"/>
      <c r="D55" s="128"/>
      <c r="E55" s="128"/>
      <c r="F55" s="128"/>
      <c r="G55" s="128"/>
      <c r="H55" s="128"/>
      <c r="I55" s="128"/>
      <c r="J55" s="128"/>
      <c r="K55" s="128"/>
      <c r="L55" s="128"/>
      <c r="M55" s="128"/>
      <c r="N55" s="128"/>
      <c r="O55" s="128"/>
      <c r="P55" s="186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</row>
    <row r="56" spans="1:92" ht="14.5" x14ac:dyDescent="0.35">
      <c r="A56" s="127"/>
      <c r="B56" s="128"/>
      <c r="C56" s="128"/>
      <c r="D56" s="128"/>
      <c r="E56" s="128"/>
      <c r="F56" s="128"/>
      <c r="G56" s="128"/>
      <c r="H56" s="128"/>
      <c r="I56" s="128"/>
      <c r="J56" s="128"/>
      <c r="K56" s="128"/>
      <c r="L56" s="128"/>
      <c r="M56" s="128"/>
      <c r="N56" s="128"/>
      <c r="O56" s="128"/>
      <c r="P56" s="18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</row>
    <row r="57" spans="1:92" ht="14.5" x14ac:dyDescent="0.35">
      <c r="A57" s="127"/>
      <c r="B57" s="128"/>
      <c r="C57" s="128"/>
      <c r="D57" s="128"/>
      <c r="E57" s="128"/>
      <c r="F57" s="128"/>
      <c r="G57" s="128"/>
      <c r="H57" s="128"/>
      <c r="I57" s="128"/>
      <c r="J57" s="128"/>
      <c r="K57" s="128"/>
      <c r="L57" s="128"/>
      <c r="M57" s="128"/>
      <c r="N57" s="128"/>
      <c r="O57" s="128"/>
      <c r="P57" s="186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</row>
    <row r="58" spans="1:92" ht="14.5" x14ac:dyDescent="0.35">
      <c r="A58" s="127"/>
      <c r="B58" s="128"/>
      <c r="C58" s="128"/>
      <c r="D58" s="128"/>
      <c r="E58" s="128"/>
      <c r="F58" s="128"/>
      <c r="G58" s="128"/>
      <c r="H58" s="128"/>
      <c r="I58" s="128"/>
      <c r="J58" s="128"/>
      <c r="K58" s="128"/>
      <c r="L58" s="128"/>
      <c r="M58" s="128"/>
      <c r="N58" s="128"/>
      <c r="O58" s="128"/>
      <c r="P58" s="186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</row>
    <row r="59" spans="1:92" ht="14.5" x14ac:dyDescent="0.35">
      <c r="A59" s="127"/>
      <c r="B59" s="128"/>
      <c r="C59" s="128"/>
      <c r="D59" s="128"/>
      <c r="E59" s="128"/>
      <c r="F59" s="128"/>
      <c r="G59" s="128"/>
      <c r="H59" s="128"/>
      <c r="I59" s="128"/>
      <c r="J59" s="128"/>
      <c r="K59" s="128"/>
      <c r="L59" s="128"/>
      <c r="M59" s="128"/>
      <c r="N59" s="128"/>
      <c r="O59" s="128"/>
      <c r="P59" s="186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</row>
    <row r="60" spans="1:92" ht="14.5" x14ac:dyDescent="0.35">
      <c r="A60" s="127"/>
      <c r="B60" s="128"/>
      <c r="C60" s="128"/>
      <c r="D60" s="128"/>
      <c r="E60" s="128"/>
      <c r="F60" s="128"/>
      <c r="G60" s="128"/>
      <c r="H60" s="128"/>
      <c r="I60" s="128"/>
      <c r="J60" s="128"/>
      <c r="K60" s="128"/>
      <c r="L60" s="128"/>
      <c r="M60" s="128"/>
      <c r="N60" s="128"/>
      <c r="O60" s="128"/>
      <c r="P60" s="186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</row>
    <row r="61" spans="1:92" ht="14.5" x14ac:dyDescent="0.35">
      <c r="A61" s="127"/>
      <c r="B61" s="128"/>
      <c r="C61" s="128"/>
      <c r="D61" s="128"/>
      <c r="E61" s="128"/>
      <c r="F61" s="128"/>
      <c r="G61" s="128"/>
      <c r="H61" s="128"/>
      <c r="I61" s="128"/>
      <c r="J61" s="128"/>
      <c r="K61" s="128"/>
      <c r="L61" s="128"/>
      <c r="M61" s="128"/>
      <c r="N61" s="128"/>
      <c r="O61" s="128"/>
      <c r="P61" s="186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</row>
    <row r="62" spans="1:92" ht="14.5" x14ac:dyDescent="0.35">
      <c r="A62" s="127"/>
      <c r="B62" s="128"/>
      <c r="C62" s="128"/>
      <c r="D62" s="128"/>
      <c r="E62" s="128"/>
      <c r="F62" s="128"/>
      <c r="G62" s="128"/>
      <c r="H62" s="128"/>
      <c r="I62" s="128"/>
      <c r="J62" s="128"/>
      <c r="K62" s="128"/>
      <c r="L62" s="128"/>
      <c r="M62" s="128"/>
      <c r="N62" s="128"/>
      <c r="O62" s="128"/>
      <c r="P62" s="186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</row>
    <row r="63" spans="1:92" ht="14.5" x14ac:dyDescent="0.35">
      <c r="A63" s="127"/>
      <c r="B63" s="128"/>
      <c r="C63" s="128"/>
      <c r="D63" s="128"/>
      <c r="E63" s="128"/>
      <c r="F63" s="128"/>
      <c r="G63" s="128"/>
      <c r="H63" s="128"/>
      <c r="I63" s="128"/>
      <c r="J63" s="128"/>
      <c r="K63" s="128"/>
      <c r="L63" s="128"/>
      <c r="M63" s="128"/>
      <c r="N63" s="128"/>
      <c r="O63" s="128"/>
      <c r="P63" s="186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</row>
    <row r="64" spans="1:92" ht="14.5" x14ac:dyDescent="0.35">
      <c r="A64" s="127"/>
      <c r="B64" s="128"/>
      <c r="C64" s="128"/>
      <c r="D64" s="128"/>
      <c r="E64" s="128"/>
      <c r="F64" s="128"/>
      <c r="G64" s="128"/>
      <c r="H64" s="128"/>
      <c r="I64" s="128"/>
      <c r="J64" s="128"/>
      <c r="K64" s="128"/>
      <c r="L64" s="128"/>
      <c r="M64" s="128"/>
      <c r="N64" s="128"/>
      <c r="O64" s="128"/>
      <c r="P64" s="186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</row>
    <row r="65" spans="1:92" ht="14.5" x14ac:dyDescent="0.35">
      <c r="A65" s="127"/>
      <c r="B65" s="128"/>
      <c r="C65" s="128"/>
      <c r="D65" s="128"/>
      <c r="E65" s="128"/>
      <c r="F65" s="128"/>
      <c r="G65" s="128"/>
      <c r="H65" s="128"/>
      <c r="I65" s="128"/>
      <c r="J65" s="128"/>
      <c r="K65" s="128"/>
      <c r="L65" s="128"/>
      <c r="M65" s="128"/>
      <c r="N65" s="128"/>
      <c r="O65" s="128"/>
      <c r="P65" s="186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</row>
    <row r="66" spans="1:92" ht="14.5" x14ac:dyDescent="0.35">
      <c r="A66" s="127"/>
      <c r="B66" s="128"/>
      <c r="C66" s="128"/>
      <c r="D66" s="128"/>
      <c r="E66" s="128"/>
      <c r="F66" s="128"/>
      <c r="G66" s="128"/>
      <c r="H66" s="128"/>
      <c r="I66" s="128"/>
      <c r="J66" s="128"/>
      <c r="K66" s="128"/>
      <c r="L66" s="128"/>
      <c r="M66" s="128"/>
      <c r="N66" s="128"/>
      <c r="O66" s="128"/>
      <c r="P66" s="18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</row>
    <row r="67" spans="1:92" ht="14.5" x14ac:dyDescent="0.35">
      <c r="A67" s="127"/>
      <c r="B67" s="128"/>
      <c r="C67" s="128"/>
      <c r="D67" s="128"/>
      <c r="E67" s="128"/>
      <c r="F67" s="128"/>
      <c r="G67" s="128"/>
      <c r="H67" s="128"/>
      <c r="I67" s="128"/>
      <c r="J67" s="128"/>
      <c r="K67" s="128"/>
      <c r="L67" s="128"/>
      <c r="M67" s="128"/>
      <c r="N67" s="128"/>
      <c r="O67" s="128"/>
      <c r="P67" s="186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</row>
    <row r="68" spans="1:92" ht="14.5" x14ac:dyDescent="0.35">
      <c r="A68" s="127"/>
      <c r="B68" s="128"/>
      <c r="C68" s="128"/>
      <c r="D68" s="128"/>
      <c r="E68" s="128"/>
      <c r="F68" s="128"/>
      <c r="G68" s="128"/>
      <c r="H68" s="128"/>
      <c r="I68" s="128"/>
      <c r="J68" s="128"/>
      <c r="K68" s="128"/>
      <c r="L68" s="128"/>
      <c r="M68" s="128"/>
      <c r="N68" s="128"/>
      <c r="O68" s="128"/>
      <c r="P68" s="186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</row>
    <row r="69" spans="1:92" ht="14.5" x14ac:dyDescent="0.35">
      <c r="A69" s="127"/>
      <c r="B69" s="128"/>
      <c r="C69" s="128"/>
      <c r="D69" s="128"/>
      <c r="E69" s="128"/>
      <c r="F69" s="128"/>
      <c r="G69" s="128"/>
      <c r="H69" s="128"/>
      <c r="I69" s="128"/>
      <c r="J69" s="128"/>
      <c r="K69" s="128"/>
      <c r="L69" s="128"/>
      <c r="M69" s="128"/>
      <c r="N69" s="128"/>
      <c r="O69" s="128"/>
      <c r="P69" s="186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</row>
    <row r="70" spans="1:92" ht="14.5" x14ac:dyDescent="0.35">
      <c r="A70" s="127"/>
      <c r="B70" s="128"/>
      <c r="C70" s="128"/>
      <c r="D70" s="128"/>
      <c r="E70" s="128"/>
      <c r="F70" s="128"/>
      <c r="G70" s="128"/>
      <c r="H70" s="128"/>
      <c r="I70" s="128"/>
      <c r="J70" s="128"/>
      <c r="K70" s="128"/>
      <c r="L70" s="128"/>
      <c r="M70" s="128"/>
      <c r="N70" s="128"/>
      <c r="O70" s="128"/>
      <c r="P70" s="186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</row>
    <row r="71" spans="1:92" ht="14.5" x14ac:dyDescent="0.35">
      <c r="A71" s="127"/>
      <c r="B71" s="128"/>
      <c r="C71" s="128"/>
      <c r="D71" s="128"/>
      <c r="E71" s="128"/>
      <c r="F71" s="128"/>
      <c r="G71" s="128"/>
      <c r="H71" s="128"/>
      <c r="I71" s="128"/>
      <c r="J71" s="128"/>
      <c r="K71" s="128"/>
      <c r="L71" s="128"/>
      <c r="M71" s="128"/>
      <c r="N71" s="128"/>
      <c r="O71" s="128"/>
      <c r="P71" s="186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</row>
    <row r="72" spans="1:92" ht="14.5" x14ac:dyDescent="0.35">
      <c r="A72" s="127"/>
      <c r="B72" s="128"/>
      <c r="C72" s="128"/>
      <c r="D72" s="128"/>
      <c r="E72" s="128"/>
      <c r="F72" s="128"/>
      <c r="G72" s="128"/>
      <c r="H72" s="128"/>
      <c r="I72" s="128"/>
      <c r="J72" s="128"/>
      <c r="K72" s="128"/>
      <c r="L72" s="128"/>
      <c r="M72" s="128"/>
      <c r="N72" s="128"/>
      <c r="O72" s="128"/>
      <c r="P72" s="186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</row>
    <row r="73" spans="1:92" ht="14.5" x14ac:dyDescent="0.35">
      <c r="A73" s="127"/>
      <c r="B73" s="128"/>
      <c r="C73" s="128"/>
      <c r="D73" s="128"/>
      <c r="E73" s="128"/>
      <c r="F73" s="128"/>
      <c r="G73" s="128"/>
      <c r="H73" s="128"/>
      <c r="I73" s="128"/>
      <c r="J73" s="128"/>
      <c r="K73" s="128"/>
      <c r="L73" s="128"/>
      <c r="M73" s="128"/>
      <c r="N73" s="128"/>
      <c r="O73" s="128"/>
      <c r="P73" s="186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</row>
    <row r="74" spans="1:92" ht="14.5" x14ac:dyDescent="0.35">
      <c r="A74" s="127"/>
      <c r="B74" s="128"/>
      <c r="C74" s="128"/>
      <c r="D74" s="128"/>
      <c r="E74" s="128"/>
      <c r="F74" s="128"/>
      <c r="G74" s="128"/>
      <c r="H74" s="128"/>
      <c r="I74" s="128"/>
      <c r="J74" s="128"/>
      <c r="K74" s="128"/>
      <c r="L74" s="128"/>
      <c r="M74" s="128"/>
      <c r="N74" s="128"/>
      <c r="O74" s="128"/>
      <c r="P74" s="186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</row>
    <row r="75" spans="1:92" ht="14.5" x14ac:dyDescent="0.35">
      <c r="A75" s="127"/>
      <c r="B75" s="128"/>
      <c r="C75" s="128"/>
      <c r="D75" s="128"/>
      <c r="E75" s="128"/>
      <c r="F75" s="128"/>
      <c r="G75" s="128"/>
      <c r="H75" s="128"/>
      <c r="I75" s="128"/>
      <c r="J75" s="128"/>
      <c r="K75" s="128"/>
      <c r="L75" s="128"/>
      <c r="M75" s="128"/>
      <c r="N75" s="128"/>
      <c r="O75" s="128"/>
      <c r="P75" s="186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</row>
    <row r="76" spans="1:92" ht="14.5" x14ac:dyDescent="0.35">
      <c r="A76" s="127"/>
      <c r="B76" s="128"/>
      <c r="C76" s="128"/>
      <c r="D76" s="128"/>
      <c r="E76" s="128"/>
      <c r="F76" s="128"/>
      <c r="G76" s="128"/>
      <c r="H76" s="128"/>
      <c r="I76" s="128"/>
      <c r="J76" s="128"/>
      <c r="K76" s="128"/>
      <c r="L76" s="128"/>
      <c r="M76" s="128"/>
      <c r="N76" s="128"/>
      <c r="O76" s="128"/>
      <c r="P76" s="18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</row>
    <row r="77" spans="1:92" ht="14.5" x14ac:dyDescent="0.35">
      <c r="A77" s="127"/>
      <c r="B77" s="128"/>
      <c r="C77" s="128"/>
      <c r="D77" s="128"/>
      <c r="E77" s="128"/>
      <c r="F77" s="128"/>
      <c r="G77" s="128"/>
      <c r="H77" s="128"/>
      <c r="I77" s="128"/>
      <c r="J77" s="128"/>
      <c r="K77" s="128"/>
      <c r="L77" s="128"/>
      <c r="M77" s="128"/>
      <c r="N77" s="128"/>
      <c r="O77" s="128"/>
      <c r="P77" s="186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</row>
    <row r="78" spans="1:92" ht="14.5" x14ac:dyDescent="0.35">
      <c r="A78" s="127"/>
      <c r="B78" s="128"/>
      <c r="C78" s="128"/>
      <c r="D78" s="128"/>
      <c r="E78" s="128"/>
      <c r="F78" s="128"/>
      <c r="G78" s="128"/>
      <c r="H78" s="128"/>
      <c r="I78" s="128"/>
      <c r="J78" s="128"/>
      <c r="K78" s="128"/>
      <c r="L78" s="128"/>
      <c r="M78" s="128"/>
      <c r="N78" s="128"/>
      <c r="O78" s="128"/>
      <c r="P78" s="186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</row>
    <row r="79" spans="1:92" ht="14.5" x14ac:dyDescent="0.35">
      <c r="A79" s="127"/>
      <c r="B79" s="128"/>
      <c r="C79" s="128"/>
      <c r="D79" s="128"/>
      <c r="E79" s="128"/>
      <c r="F79" s="128"/>
      <c r="G79" s="128"/>
      <c r="H79" s="128"/>
      <c r="I79" s="128"/>
      <c r="J79" s="128"/>
      <c r="K79" s="128"/>
      <c r="L79" s="128"/>
      <c r="M79" s="128"/>
      <c r="N79" s="128"/>
      <c r="O79" s="128"/>
      <c r="P79" s="186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</row>
    <row r="80" spans="1:92" ht="14.5" x14ac:dyDescent="0.35">
      <c r="A80" s="127"/>
      <c r="B80" s="128"/>
      <c r="C80" s="128"/>
      <c r="D80" s="128"/>
      <c r="E80" s="128"/>
      <c r="F80" s="128"/>
      <c r="G80" s="128"/>
      <c r="H80" s="128"/>
      <c r="I80" s="128"/>
      <c r="J80" s="128"/>
      <c r="K80" s="128"/>
      <c r="L80" s="128"/>
      <c r="M80" s="128"/>
      <c r="N80" s="128"/>
      <c r="O80" s="128"/>
      <c r="P80" s="186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</row>
    <row r="81" spans="1:92" ht="14.5" x14ac:dyDescent="0.35">
      <c r="A81" s="127"/>
      <c r="B81" s="128"/>
      <c r="C81" s="128"/>
      <c r="D81" s="128"/>
      <c r="E81" s="128"/>
      <c r="F81" s="128"/>
      <c r="G81" s="128"/>
      <c r="H81" s="128"/>
      <c r="I81" s="128"/>
      <c r="J81" s="128"/>
      <c r="K81" s="128"/>
      <c r="L81" s="128"/>
      <c r="M81" s="128"/>
      <c r="N81" s="128"/>
      <c r="O81" s="128"/>
      <c r="P81" s="186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</row>
    <row r="82" spans="1:92" ht="14.5" x14ac:dyDescent="0.35">
      <c r="A82" s="127"/>
      <c r="B82" s="128"/>
      <c r="C82" s="128"/>
      <c r="D82" s="128"/>
      <c r="E82" s="128"/>
      <c r="F82" s="128"/>
      <c r="G82" s="128"/>
      <c r="H82" s="128"/>
      <c r="I82" s="128"/>
      <c r="J82" s="128"/>
      <c r="K82" s="128"/>
      <c r="L82" s="128"/>
      <c r="M82" s="128"/>
      <c r="N82" s="128"/>
      <c r="O82" s="128"/>
      <c r="P82" s="186"/>
      <c r="R82" s="10"/>
      <c r="S82" s="10"/>
      <c r="T82" s="10"/>
      <c r="U82" s="10"/>
      <c r="V82" s="10"/>
      <c r="W82" s="10"/>
      <c r="X82" s="10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</row>
    <row r="83" spans="1:92" ht="14.5" x14ac:dyDescent="0.35">
      <c r="A83" s="127"/>
      <c r="B83" s="128"/>
      <c r="C83" s="128"/>
      <c r="D83" s="128"/>
      <c r="E83" s="128"/>
      <c r="F83" s="128"/>
      <c r="G83" s="128"/>
      <c r="H83" s="128"/>
      <c r="I83" s="128"/>
      <c r="J83" s="128"/>
      <c r="K83" s="128"/>
      <c r="L83" s="128"/>
      <c r="M83" s="128"/>
      <c r="N83" s="128"/>
      <c r="O83" s="128"/>
      <c r="P83" s="186"/>
      <c r="R83" s="10"/>
      <c r="S83" s="10"/>
      <c r="T83" s="10"/>
      <c r="U83" s="10"/>
      <c r="V83" s="10"/>
      <c r="W83" s="10"/>
      <c r="X83" s="10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</row>
    <row r="84" spans="1:92" ht="14.5" x14ac:dyDescent="0.35">
      <c r="A84" s="127"/>
      <c r="B84" s="128"/>
      <c r="C84" s="128"/>
      <c r="D84" s="128"/>
      <c r="E84" s="128"/>
      <c r="F84" s="128"/>
      <c r="G84" s="128"/>
      <c r="H84" s="128"/>
      <c r="I84" s="128"/>
      <c r="J84" s="128"/>
      <c r="K84" s="128"/>
      <c r="L84" s="128"/>
      <c r="M84" s="128"/>
      <c r="N84" s="128"/>
      <c r="O84" s="128"/>
      <c r="P84" s="186"/>
      <c r="R84" s="10"/>
      <c r="S84" s="10"/>
      <c r="T84" s="10"/>
      <c r="U84" s="10"/>
      <c r="V84" s="10"/>
      <c r="W84" s="10"/>
      <c r="X84" s="10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</row>
    <row r="85" spans="1:92" ht="14.5" x14ac:dyDescent="0.35">
      <c r="A85" s="127"/>
      <c r="B85" s="128"/>
      <c r="C85" s="128"/>
      <c r="D85" s="128"/>
      <c r="E85" s="128"/>
      <c r="F85" s="128"/>
      <c r="G85" s="128"/>
      <c r="H85" s="128"/>
      <c r="I85" s="128"/>
      <c r="J85" s="128"/>
      <c r="K85" s="128"/>
      <c r="L85" s="128"/>
      <c r="M85" s="128"/>
      <c r="N85" s="128"/>
      <c r="O85" s="128"/>
      <c r="P85" s="186"/>
      <c r="R85" s="10"/>
      <c r="S85" s="10"/>
      <c r="T85" s="10"/>
      <c r="U85" s="10"/>
      <c r="V85" s="10"/>
      <c r="W85" s="10"/>
      <c r="X85" s="10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</row>
    <row r="86" spans="1:92" ht="14.5" x14ac:dyDescent="0.35">
      <c r="A86" s="127"/>
      <c r="B86" s="128"/>
      <c r="C86" s="128"/>
      <c r="D86" s="128"/>
      <c r="E86" s="128"/>
      <c r="F86" s="128"/>
      <c r="G86" s="128"/>
      <c r="H86" s="128"/>
      <c r="I86" s="128"/>
      <c r="J86" s="128"/>
      <c r="K86" s="128"/>
      <c r="L86" s="128"/>
      <c r="M86" s="128"/>
      <c r="N86" s="128"/>
      <c r="O86" s="128"/>
      <c r="P86" s="186"/>
      <c r="R86" s="10"/>
      <c r="S86" s="10"/>
      <c r="T86" s="10"/>
      <c r="U86" s="10"/>
      <c r="V86" s="10"/>
      <c r="W86" s="10"/>
      <c r="X86" s="10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</row>
    <row r="87" spans="1:92" ht="14.5" x14ac:dyDescent="0.35">
      <c r="A87" s="127"/>
      <c r="B87" s="128"/>
      <c r="C87" s="128"/>
      <c r="D87" s="128"/>
      <c r="E87" s="128"/>
      <c r="F87" s="128"/>
      <c r="G87" s="128"/>
      <c r="H87" s="128"/>
      <c r="I87" s="128"/>
      <c r="J87" s="128"/>
      <c r="K87" s="128"/>
      <c r="L87" s="128"/>
      <c r="M87" s="128"/>
      <c r="N87" s="128"/>
      <c r="O87" s="128"/>
      <c r="P87" s="186"/>
      <c r="R87" s="10"/>
      <c r="S87" s="10"/>
      <c r="T87" s="10"/>
      <c r="U87" s="10"/>
      <c r="V87" s="10"/>
      <c r="W87" s="10"/>
      <c r="X87" s="10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</row>
    <row r="88" spans="1:92" ht="14.5" x14ac:dyDescent="0.35">
      <c r="A88" s="127"/>
      <c r="B88" s="128"/>
      <c r="C88" s="128"/>
      <c r="D88" s="128"/>
      <c r="E88" s="128"/>
      <c r="F88" s="128"/>
      <c r="G88" s="128"/>
      <c r="H88" s="128"/>
      <c r="I88" s="128"/>
      <c r="J88" s="128"/>
      <c r="K88" s="128"/>
      <c r="L88" s="128"/>
      <c r="M88" s="128"/>
      <c r="N88" s="128"/>
      <c r="O88" s="128"/>
      <c r="P88" s="186"/>
      <c r="R88" s="10"/>
      <c r="S88" s="10"/>
      <c r="T88" s="10"/>
      <c r="U88" s="10"/>
      <c r="V88" s="10"/>
      <c r="W88" s="10"/>
      <c r="X88" s="10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</row>
    <row r="89" spans="1:92" ht="14.5" x14ac:dyDescent="0.35">
      <c r="A89" s="127"/>
      <c r="B89" s="128"/>
      <c r="C89" s="128"/>
      <c r="D89" s="128"/>
      <c r="E89" s="128"/>
      <c r="F89" s="128"/>
      <c r="G89" s="128"/>
      <c r="H89" s="128"/>
      <c r="I89" s="128"/>
      <c r="J89" s="128"/>
      <c r="K89" s="128"/>
      <c r="L89" s="128"/>
      <c r="M89" s="128"/>
      <c r="N89" s="128"/>
      <c r="O89" s="128"/>
      <c r="P89" s="186"/>
      <c r="R89" s="10"/>
      <c r="S89" s="10"/>
      <c r="T89" s="10"/>
      <c r="U89" s="10"/>
      <c r="V89" s="10"/>
      <c r="W89" s="10"/>
      <c r="X89" s="10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</row>
    <row r="90" spans="1:92" ht="14.5" x14ac:dyDescent="0.35">
      <c r="A90" s="127"/>
      <c r="B90" s="128"/>
      <c r="C90" s="128"/>
      <c r="D90" s="128"/>
      <c r="E90" s="128"/>
      <c r="F90" s="128"/>
      <c r="G90" s="128"/>
      <c r="H90" s="128"/>
      <c r="I90" s="128"/>
      <c r="J90" s="128"/>
      <c r="K90" s="128"/>
      <c r="L90" s="128"/>
      <c r="M90" s="128"/>
      <c r="N90" s="128"/>
      <c r="O90" s="128"/>
      <c r="P90" s="186"/>
      <c r="R90" s="10"/>
      <c r="S90" s="10"/>
      <c r="T90" s="10"/>
      <c r="U90" s="10"/>
      <c r="V90" s="10"/>
      <c r="W90" s="10"/>
      <c r="X90" s="1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</row>
    <row r="91" spans="1:92" ht="14.5" x14ac:dyDescent="0.35">
      <c r="A91" s="127"/>
      <c r="B91" s="128"/>
      <c r="C91" s="128"/>
      <c r="D91" s="128"/>
      <c r="E91" s="128"/>
      <c r="F91" s="128"/>
      <c r="G91" s="128"/>
      <c r="H91" s="128"/>
      <c r="I91" s="128"/>
      <c r="J91" s="128"/>
      <c r="K91" s="128"/>
      <c r="L91" s="128"/>
      <c r="M91" s="128"/>
      <c r="N91" s="128"/>
      <c r="O91" s="128"/>
      <c r="P91" s="186"/>
      <c r="R91" s="10"/>
      <c r="S91" s="10"/>
      <c r="T91" s="10"/>
      <c r="U91" s="10"/>
      <c r="V91" s="10"/>
      <c r="W91" s="10"/>
      <c r="X91" s="10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</row>
    <row r="92" spans="1:92" ht="15" thickBot="1" x14ac:dyDescent="0.4">
      <c r="A92" s="195"/>
      <c r="B92" s="198"/>
      <c r="C92" s="198"/>
      <c r="D92" s="198"/>
      <c r="E92" s="198"/>
      <c r="F92" s="198"/>
      <c r="G92" s="198"/>
      <c r="H92" s="198"/>
      <c r="I92" s="198"/>
      <c r="J92" s="198"/>
      <c r="K92" s="198"/>
      <c r="L92" s="198"/>
      <c r="M92" s="198"/>
      <c r="N92" s="198"/>
      <c r="O92" s="198"/>
      <c r="P92" s="197"/>
      <c r="R92" s="10"/>
      <c r="S92" s="10"/>
      <c r="T92" s="10"/>
      <c r="U92" s="10"/>
      <c r="V92" s="10"/>
      <c r="W92" s="10"/>
      <c r="X92" s="10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</row>
    <row r="93" spans="1:92" ht="14.5" x14ac:dyDescent="0.35">
      <c r="R93" s="10"/>
      <c r="S93" s="10"/>
      <c r="T93" s="10"/>
      <c r="U93" s="10"/>
      <c r="V93" s="10"/>
      <c r="W93" s="10"/>
      <c r="X93" s="10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</row>
    <row r="94" spans="1:92" ht="14.5" x14ac:dyDescent="0.35">
      <c r="R94" s="10"/>
      <c r="S94" s="10"/>
      <c r="T94" s="10"/>
      <c r="U94" s="10"/>
      <c r="V94" s="10"/>
      <c r="W94" s="10"/>
      <c r="X94" s="10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</row>
    <row r="95" spans="1:92" ht="14.5" x14ac:dyDescent="0.35">
      <c r="R95" s="10"/>
      <c r="S95" s="10"/>
      <c r="T95" s="10"/>
      <c r="U95" s="10"/>
      <c r="V95" s="10"/>
      <c r="W95" s="10"/>
      <c r="X95" s="10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</row>
    <row r="96" spans="1:92" ht="14.5" x14ac:dyDescent="0.35">
      <c r="R96" s="10"/>
      <c r="S96" s="10"/>
      <c r="T96" s="10"/>
      <c r="U96" s="10"/>
      <c r="V96" s="10"/>
      <c r="W96" s="10"/>
      <c r="X96" s="10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</row>
    <row r="97" spans="18:92" ht="14.5" x14ac:dyDescent="0.35">
      <c r="R97" s="10"/>
      <c r="S97" s="10"/>
      <c r="T97" s="10"/>
      <c r="U97" s="10"/>
      <c r="V97" s="10"/>
      <c r="W97" s="10"/>
      <c r="X97" s="10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</row>
    <row r="98" spans="18:92" ht="14.5" x14ac:dyDescent="0.35">
      <c r="R98" s="10"/>
      <c r="S98" s="10"/>
      <c r="T98" s="10"/>
      <c r="U98" s="10"/>
      <c r="V98" s="10"/>
      <c r="W98" s="10"/>
      <c r="X98" s="10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</row>
    <row r="99" spans="18:92" ht="14.5" x14ac:dyDescent="0.35">
      <c r="R99" s="10"/>
      <c r="S99" s="10"/>
      <c r="T99" s="10"/>
      <c r="U99" s="10"/>
      <c r="V99" s="10"/>
      <c r="W99" s="10"/>
      <c r="X99" s="10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</row>
    <row r="100" spans="18:92" ht="14.5" x14ac:dyDescent="0.35">
      <c r="R100" s="10"/>
      <c r="S100" s="10"/>
      <c r="T100" s="10"/>
      <c r="U100" s="10"/>
      <c r="V100" s="10"/>
      <c r="W100" s="10"/>
      <c r="X100" s="1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</row>
    <row r="101" spans="18:92" ht="14.5" x14ac:dyDescent="0.35">
      <c r="R101" s="10"/>
      <c r="S101" s="10"/>
      <c r="T101" s="10"/>
      <c r="U101" s="10"/>
      <c r="V101" s="10"/>
      <c r="W101" s="10"/>
      <c r="X101" s="10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</row>
    <row r="102" spans="18:92" ht="14.5" x14ac:dyDescent="0.35">
      <c r="R102" s="10"/>
      <c r="S102" s="10"/>
      <c r="T102" s="10"/>
      <c r="U102" s="10"/>
      <c r="V102" s="10"/>
      <c r="W102" s="10"/>
      <c r="X102" s="10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</row>
    <row r="103" spans="18:92" ht="14.5" x14ac:dyDescent="0.35">
      <c r="R103" s="10"/>
      <c r="S103" s="10"/>
      <c r="T103" s="10"/>
      <c r="U103" s="10"/>
      <c r="V103" s="10"/>
      <c r="W103" s="10"/>
      <c r="X103" s="10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</row>
    <row r="104" spans="18:92" ht="14.5" x14ac:dyDescent="0.35">
      <c r="R104" s="10"/>
      <c r="S104" s="10"/>
      <c r="T104" s="10"/>
      <c r="U104" s="10"/>
      <c r="V104" s="10"/>
      <c r="W104" s="10"/>
      <c r="X104" s="10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</row>
    <row r="105" spans="18:92" ht="14.5" x14ac:dyDescent="0.35">
      <c r="R105" s="10"/>
      <c r="S105" s="10"/>
      <c r="T105" s="10"/>
      <c r="U105" s="10"/>
      <c r="V105" s="10"/>
      <c r="W105" s="10"/>
      <c r="X105" s="10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</row>
    <row r="106" spans="18:92" ht="14.5" x14ac:dyDescent="0.35">
      <c r="R106" s="10"/>
      <c r="S106" s="10"/>
      <c r="T106" s="10"/>
      <c r="U106" s="10"/>
      <c r="V106" s="10"/>
      <c r="W106" s="10"/>
      <c r="X106" s="10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</row>
    <row r="107" spans="18:92" ht="14.5" x14ac:dyDescent="0.35">
      <c r="R107" s="10"/>
      <c r="S107" s="10"/>
      <c r="T107" s="10"/>
      <c r="U107" s="10"/>
      <c r="V107" s="10"/>
      <c r="W107" s="10"/>
      <c r="X107" s="10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</row>
    <row r="108" spans="18:92" ht="14.5" x14ac:dyDescent="0.35">
      <c r="R108" s="10"/>
      <c r="S108" s="10"/>
      <c r="T108" s="10"/>
      <c r="U108" s="10"/>
      <c r="V108" s="10"/>
      <c r="W108" s="10"/>
      <c r="X108" s="10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</row>
    <row r="109" spans="18:92" ht="14.5" x14ac:dyDescent="0.35">
      <c r="R109" s="10"/>
      <c r="S109" s="10"/>
      <c r="T109" s="10"/>
      <c r="U109" s="10"/>
      <c r="V109" s="10"/>
      <c r="W109" s="10"/>
      <c r="X109" s="10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</row>
    <row r="110" spans="18:92" ht="14.5" x14ac:dyDescent="0.35">
      <c r="R110" s="10"/>
      <c r="S110" s="10"/>
      <c r="T110" s="10"/>
      <c r="U110" s="10"/>
      <c r="V110" s="10"/>
      <c r="W110" s="10"/>
      <c r="X110" s="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</row>
    <row r="111" spans="18:92" ht="14.5" x14ac:dyDescent="0.35">
      <c r="R111" s="10"/>
      <c r="S111" s="10"/>
      <c r="T111" s="10"/>
      <c r="U111" s="10"/>
      <c r="V111" s="10"/>
      <c r="W111" s="10"/>
      <c r="X111" s="10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</row>
    <row r="112" spans="18:92" ht="14.5" x14ac:dyDescent="0.35">
      <c r="R112" s="10"/>
      <c r="S112" s="10"/>
      <c r="T112" s="10"/>
      <c r="U112" s="10"/>
      <c r="V112" s="10"/>
      <c r="W112" s="10"/>
      <c r="X112" s="10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</row>
    <row r="113" spans="18:92" ht="14.5" x14ac:dyDescent="0.35">
      <c r="R113" s="10"/>
      <c r="S113" s="10"/>
      <c r="T113" s="10"/>
      <c r="U113" s="10"/>
      <c r="V113" s="10"/>
      <c r="W113" s="10"/>
      <c r="X113" s="10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</row>
    <row r="114" spans="18:92" ht="14.5" x14ac:dyDescent="0.35">
      <c r="R114" s="10"/>
      <c r="S114" s="10"/>
      <c r="T114" s="10"/>
      <c r="U114" s="10"/>
      <c r="V114" s="10"/>
      <c r="W114" s="10"/>
      <c r="X114" s="10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</row>
    <row r="115" spans="18:92" ht="14.5" x14ac:dyDescent="0.35">
      <c r="R115" s="10"/>
      <c r="S115" s="10"/>
      <c r="T115" s="10"/>
      <c r="U115" s="10"/>
      <c r="V115" s="10"/>
      <c r="W115" s="10"/>
      <c r="X115" s="10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</row>
    <row r="116" spans="18:92" ht="14.5" x14ac:dyDescent="0.35">
      <c r="R116" s="10"/>
      <c r="S116" s="10"/>
      <c r="T116" s="10"/>
      <c r="U116" s="10"/>
      <c r="V116" s="10"/>
      <c r="W116" s="10"/>
      <c r="X116" s="10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</row>
    <row r="117" spans="18:92" ht="14.5" x14ac:dyDescent="0.35">
      <c r="R117" s="10"/>
      <c r="S117" s="10"/>
      <c r="T117" s="10"/>
      <c r="U117" s="10"/>
      <c r="V117" s="10"/>
      <c r="W117" s="10"/>
      <c r="X117" s="10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</row>
    <row r="118" spans="18:92" ht="14.5" x14ac:dyDescent="0.35">
      <c r="R118" s="10"/>
      <c r="S118" s="10"/>
      <c r="T118" s="10"/>
      <c r="U118" s="10"/>
      <c r="V118" s="10"/>
      <c r="W118" s="10"/>
      <c r="X118" s="10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</row>
    <row r="119" spans="18:92" ht="14.5" x14ac:dyDescent="0.35">
      <c r="R119" s="10"/>
      <c r="S119" s="10"/>
      <c r="T119" s="10"/>
      <c r="U119" s="10"/>
      <c r="V119" s="10"/>
      <c r="W119" s="10"/>
      <c r="X119" s="10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</row>
    <row r="120" spans="18:92" ht="14.5" x14ac:dyDescent="0.35">
      <c r="R120" s="10"/>
      <c r="S120" s="10"/>
      <c r="T120" s="10"/>
      <c r="U120" s="10"/>
      <c r="V120" s="10"/>
      <c r="W120" s="10"/>
      <c r="X120" s="1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</row>
    <row r="121" spans="18:92" ht="14.5" x14ac:dyDescent="0.35">
      <c r="R121" s="10"/>
      <c r="S121" s="10"/>
      <c r="T121" s="10"/>
      <c r="U121" s="10"/>
      <c r="V121" s="10"/>
      <c r="W121" s="10"/>
      <c r="X121" s="10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</row>
    <row r="122" spans="18:92" ht="14.5" x14ac:dyDescent="0.35">
      <c r="R122" s="10"/>
      <c r="S122" s="10"/>
      <c r="T122" s="10"/>
      <c r="U122" s="10"/>
      <c r="V122" s="10"/>
      <c r="W122" s="10"/>
      <c r="X122" s="10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</row>
    <row r="123" spans="18:92" ht="14.5" x14ac:dyDescent="0.35">
      <c r="R123" s="10"/>
      <c r="S123" s="10"/>
      <c r="T123" s="10"/>
      <c r="U123" s="10"/>
      <c r="V123" s="10"/>
      <c r="W123" s="10"/>
      <c r="X123" s="10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</row>
    <row r="124" spans="18:92" ht="14.5" x14ac:dyDescent="0.35">
      <c r="R124" s="10"/>
      <c r="S124" s="10"/>
      <c r="T124" s="10"/>
      <c r="U124" s="10"/>
      <c r="V124" s="10"/>
      <c r="W124" s="10"/>
      <c r="X124" s="10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</row>
    <row r="125" spans="18:92" ht="14.5" x14ac:dyDescent="0.35">
      <c r="R125" s="10"/>
      <c r="S125" s="10"/>
      <c r="T125" s="10"/>
      <c r="U125" s="10"/>
      <c r="V125" s="10"/>
      <c r="W125" s="10"/>
      <c r="X125" s="10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</row>
    <row r="126" spans="18:92" ht="14.5" x14ac:dyDescent="0.35">
      <c r="R126" s="10"/>
      <c r="S126" s="10"/>
      <c r="T126" s="10"/>
      <c r="U126" s="10"/>
      <c r="V126" s="10"/>
      <c r="W126" s="10"/>
      <c r="X126" s="10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</row>
    <row r="127" spans="18:92" ht="14.5" x14ac:dyDescent="0.35">
      <c r="R127" s="10"/>
      <c r="S127" s="10"/>
      <c r="T127" s="10"/>
      <c r="U127" s="10"/>
      <c r="V127" s="10"/>
      <c r="W127" s="10"/>
      <c r="X127" s="10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</row>
    <row r="128" spans="18:92" ht="14.5" x14ac:dyDescent="0.35">
      <c r="R128" s="10"/>
      <c r="S128" s="10"/>
      <c r="T128" s="10"/>
      <c r="U128" s="10"/>
      <c r="V128" s="10"/>
      <c r="W128" s="10"/>
      <c r="X128" s="10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</row>
    <row r="129" spans="18:92" ht="14.5" x14ac:dyDescent="0.35">
      <c r="R129" s="10"/>
      <c r="S129" s="10"/>
      <c r="T129" s="10"/>
      <c r="U129" s="10"/>
      <c r="V129" s="10"/>
      <c r="W129" s="10"/>
      <c r="X129" s="10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</row>
    <row r="130" spans="18:92" ht="14.5" x14ac:dyDescent="0.35">
      <c r="R130" s="10"/>
      <c r="S130" s="10"/>
      <c r="T130" s="10"/>
      <c r="U130" s="10"/>
      <c r="V130" s="10"/>
      <c r="W130" s="10"/>
      <c r="X130" s="1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</row>
    <row r="131" spans="18:92" ht="14.5" x14ac:dyDescent="0.35">
      <c r="R131" s="10"/>
      <c r="S131" s="10"/>
      <c r="T131" s="10"/>
      <c r="U131" s="10"/>
      <c r="V131" s="10"/>
      <c r="W131" s="10"/>
      <c r="X131" s="10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</row>
    <row r="132" spans="18:92" ht="14.5" x14ac:dyDescent="0.35">
      <c r="R132" s="10"/>
      <c r="S132" s="10"/>
      <c r="T132" s="10"/>
      <c r="U132" s="10"/>
      <c r="V132" s="10"/>
      <c r="W132" s="10"/>
      <c r="X132" s="10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</row>
    <row r="133" spans="18:92" ht="14.5" x14ac:dyDescent="0.35">
      <c r="R133" s="10"/>
      <c r="S133" s="10"/>
      <c r="T133" s="10"/>
      <c r="U133" s="10"/>
      <c r="V133" s="10"/>
      <c r="W133" s="10"/>
      <c r="X133" s="10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</row>
    <row r="134" spans="18:92" ht="14.5" x14ac:dyDescent="0.35">
      <c r="R134" s="10"/>
      <c r="S134" s="10"/>
      <c r="T134" s="10"/>
      <c r="U134" s="10"/>
      <c r="V134" s="10"/>
      <c r="W134" s="10"/>
      <c r="X134" s="10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</row>
    <row r="135" spans="18:92" ht="14.5" x14ac:dyDescent="0.35">
      <c r="R135" s="10"/>
      <c r="S135" s="10"/>
      <c r="T135" s="10"/>
      <c r="U135" s="10"/>
      <c r="V135" s="10"/>
      <c r="W135" s="10"/>
      <c r="X135" s="10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</row>
    <row r="136" spans="18:92" ht="14.5" x14ac:dyDescent="0.35">
      <c r="R136" s="10"/>
      <c r="S136" s="10"/>
      <c r="T136" s="10"/>
      <c r="U136" s="10"/>
      <c r="V136" s="10"/>
      <c r="W136" s="10"/>
      <c r="X136" s="10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</row>
    <row r="137" spans="18:92" ht="14.5" x14ac:dyDescent="0.35">
      <c r="R137" s="10"/>
      <c r="S137" s="10"/>
      <c r="T137" s="10"/>
      <c r="U137" s="10"/>
      <c r="V137" s="10"/>
      <c r="W137" s="10"/>
      <c r="X137" s="10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</row>
    <row r="138" spans="18:92" ht="14.5" x14ac:dyDescent="0.35">
      <c r="R138" s="10"/>
      <c r="S138" s="10"/>
      <c r="T138" s="10"/>
      <c r="U138" s="10"/>
      <c r="V138" s="10"/>
      <c r="W138" s="10"/>
      <c r="X138" s="10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</row>
    <row r="139" spans="18:92" ht="14.5" x14ac:dyDescent="0.35">
      <c r="R139" s="10"/>
      <c r="S139" s="10"/>
      <c r="T139" s="10"/>
      <c r="U139" s="10"/>
      <c r="V139" s="10"/>
      <c r="W139" s="10"/>
      <c r="X139" s="10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</row>
    <row r="140" spans="18:92" ht="14.5" x14ac:dyDescent="0.35">
      <c r="R140" s="10"/>
      <c r="S140" s="10"/>
      <c r="T140" s="10"/>
      <c r="U140" s="10"/>
      <c r="V140" s="10"/>
      <c r="W140" s="10"/>
      <c r="X140" s="1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</row>
    <row r="141" spans="18:92" ht="14.5" x14ac:dyDescent="0.35">
      <c r="R141" s="10"/>
      <c r="S141" s="10"/>
      <c r="T141" s="10"/>
      <c r="U141" s="10"/>
      <c r="V141" s="10"/>
      <c r="W141" s="10"/>
      <c r="X141" s="10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</row>
    <row r="142" spans="18:92" ht="14.5" x14ac:dyDescent="0.35">
      <c r="R142" s="10"/>
      <c r="S142" s="10"/>
      <c r="T142" s="10"/>
      <c r="U142" s="10"/>
      <c r="V142" s="10"/>
      <c r="W142" s="10"/>
      <c r="X142" s="10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</row>
    <row r="143" spans="18:92" ht="14.5" x14ac:dyDescent="0.35">
      <c r="R143" s="10"/>
      <c r="S143" s="10"/>
      <c r="T143" s="10"/>
      <c r="U143" s="10"/>
      <c r="V143" s="10"/>
      <c r="W143" s="10"/>
      <c r="X143" s="10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</row>
    <row r="144" spans="18:92" ht="14.5" x14ac:dyDescent="0.35">
      <c r="R144" s="10"/>
      <c r="S144" s="10"/>
      <c r="T144" s="10"/>
      <c r="U144" s="10"/>
      <c r="V144" s="10"/>
      <c r="W144" s="10"/>
      <c r="X144" s="10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</row>
    <row r="145" spans="18:92" ht="14.5" x14ac:dyDescent="0.35">
      <c r="R145" s="10"/>
      <c r="S145" s="10"/>
      <c r="T145" s="10"/>
      <c r="U145" s="10"/>
      <c r="V145" s="10"/>
      <c r="W145" s="10"/>
      <c r="X145" s="10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</row>
    <row r="146" spans="18:92" ht="14.5" x14ac:dyDescent="0.35">
      <c r="R146" s="10"/>
      <c r="S146" s="10"/>
      <c r="T146" s="10"/>
      <c r="U146" s="10"/>
      <c r="V146" s="10"/>
      <c r="W146" s="10"/>
      <c r="X146" s="10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</row>
    <row r="147" spans="18:92" ht="14.5" x14ac:dyDescent="0.35">
      <c r="R147" s="10"/>
      <c r="S147" s="10"/>
      <c r="T147" s="10"/>
      <c r="U147" s="10"/>
      <c r="V147" s="10"/>
      <c r="W147" s="10"/>
      <c r="X147" s="10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</row>
    <row r="148" spans="18:92" ht="14.5" x14ac:dyDescent="0.35">
      <c r="R148" s="10"/>
      <c r="S148" s="10"/>
      <c r="T148" s="10"/>
      <c r="U148" s="10"/>
      <c r="V148" s="10"/>
      <c r="W148" s="10"/>
      <c r="X148" s="10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</row>
    <row r="149" spans="18:92" ht="14.5" x14ac:dyDescent="0.35">
      <c r="R149" s="10"/>
      <c r="S149" s="10"/>
      <c r="T149" s="10"/>
      <c r="U149" s="10"/>
      <c r="V149" s="10"/>
      <c r="W149" s="10"/>
      <c r="X149" s="10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</row>
    <row r="150" spans="18:92" ht="14.5" x14ac:dyDescent="0.35">
      <c r="R150" s="10"/>
      <c r="S150" s="10"/>
      <c r="T150" s="10"/>
      <c r="U150" s="10"/>
      <c r="V150" s="10"/>
      <c r="W150" s="10"/>
      <c r="X150" s="1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</row>
    <row r="151" spans="18:92" ht="14.5" x14ac:dyDescent="0.35">
      <c r="R151" s="10"/>
      <c r="S151" s="10"/>
      <c r="T151" s="10"/>
      <c r="U151" s="10"/>
      <c r="V151" s="10"/>
      <c r="W151" s="10"/>
      <c r="X151" s="10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</row>
    <row r="152" spans="18:92" ht="14.5" x14ac:dyDescent="0.35">
      <c r="R152" s="10"/>
      <c r="S152" s="10"/>
      <c r="T152" s="10"/>
      <c r="U152" s="10"/>
      <c r="V152" s="10"/>
      <c r="W152" s="10"/>
      <c r="X152" s="10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</row>
    <row r="153" spans="18:92" ht="14.5" x14ac:dyDescent="0.35">
      <c r="R153" s="10"/>
      <c r="S153" s="10"/>
      <c r="T153" s="10"/>
      <c r="U153" s="10"/>
      <c r="V153" s="10"/>
      <c r="W153" s="10"/>
      <c r="X153" s="10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</row>
    <row r="154" spans="18:92" ht="14.5" x14ac:dyDescent="0.35">
      <c r="R154" s="10"/>
      <c r="S154" s="10"/>
      <c r="T154" s="10"/>
      <c r="U154" s="10"/>
      <c r="V154" s="10"/>
      <c r="W154" s="10"/>
      <c r="X154" s="10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</row>
    <row r="155" spans="18:92" ht="14.5" x14ac:dyDescent="0.35">
      <c r="R155" s="10"/>
      <c r="S155" s="10"/>
      <c r="T155" s="10"/>
      <c r="U155" s="10"/>
      <c r="V155" s="10"/>
      <c r="W155" s="10"/>
      <c r="X155" s="10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</row>
    <row r="156" spans="18:92" ht="14.5" x14ac:dyDescent="0.35">
      <c r="R156" s="10"/>
      <c r="S156" s="10"/>
      <c r="T156" s="10"/>
      <c r="U156" s="10"/>
      <c r="V156" s="10"/>
      <c r="W156" s="10"/>
      <c r="X156" s="10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</row>
    <row r="157" spans="18:92" ht="14.5" x14ac:dyDescent="0.35">
      <c r="R157" s="10"/>
      <c r="S157" s="10"/>
      <c r="T157" s="10"/>
      <c r="U157" s="10"/>
      <c r="V157" s="10"/>
      <c r="W157" s="10"/>
      <c r="X157" s="10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</row>
    <row r="158" spans="18:92" ht="14.5" x14ac:dyDescent="0.35">
      <c r="R158" s="10"/>
      <c r="S158" s="10"/>
      <c r="T158" s="10"/>
      <c r="U158" s="10"/>
      <c r="V158" s="10"/>
      <c r="W158" s="10"/>
      <c r="X158" s="10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</row>
    <row r="159" spans="18:92" ht="14.5" x14ac:dyDescent="0.35">
      <c r="R159" s="10"/>
      <c r="S159" s="10"/>
      <c r="T159" s="10"/>
      <c r="U159" s="10"/>
      <c r="V159" s="10"/>
      <c r="W159" s="10"/>
      <c r="X159" s="10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</row>
    <row r="160" spans="18:92" ht="14.5" x14ac:dyDescent="0.35">
      <c r="R160" s="10"/>
      <c r="S160" s="10"/>
      <c r="T160" s="10"/>
      <c r="U160" s="10"/>
      <c r="V160" s="10"/>
      <c r="W160" s="10"/>
      <c r="X160" s="1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</row>
    <row r="161" spans="18:92" ht="14.5" x14ac:dyDescent="0.35">
      <c r="R161" s="10"/>
      <c r="S161" s="10"/>
      <c r="T161" s="10"/>
      <c r="U161" s="10"/>
      <c r="V161" s="10"/>
      <c r="W161" s="10"/>
      <c r="X161" s="10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</row>
    <row r="162" spans="18:92" ht="14.5" x14ac:dyDescent="0.35">
      <c r="R162" s="10"/>
      <c r="S162" s="10"/>
      <c r="T162" s="10"/>
      <c r="U162" s="10"/>
      <c r="V162" s="10"/>
      <c r="W162" s="10"/>
      <c r="X162" s="10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</row>
    <row r="163" spans="18:92" ht="14.5" x14ac:dyDescent="0.35">
      <c r="R163" s="10"/>
      <c r="S163" s="10"/>
      <c r="T163" s="10"/>
      <c r="U163" s="10"/>
      <c r="V163" s="10"/>
      <c r="W163" s="10"/>
      <c r="X163" s="10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</row>
    <row r="164" spans="18:92" ht="14.5" x14ac:dyDescent="0.35">
      <c r="R164" s="10"/>
      <c r="S164" s="10"/>
      <c r="T164" s="10"/>
      <c r="U164" s="10"/>
      <c r="V164" s="10"/>
      <c r="W164" s="10"/>
      <c r="X164" s="10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</row>
    <row r="165" spans="18:92" ht="14.5" x14ac:dyDescent="0.35">
      <c r="R165" s="10"/>
      <c r="S165" s="10"/>
      <c r="T165" s="10"/>
      <c r="U165" s="10"/>
      <c r="V165" s="10"/>
      <c r="W165" s="10"/>
      <c r="X165" s="10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</row>
    <row r="166" spans="18:92" ht="14.5" x14ac:dyDescent="0.35">
      <c r="R166" s="10"/>
      <c r="S166" s="10"/>
      <c r="T166" s="10"/>
      <c r="U166" s="10"/>
      <c r="V166" s="10"/>
      <c r="W166" s="10"/>
      <c r="X166" s="10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</row>
    <row r="167" spans="18:92" ht="14.5" x14ac:dyDescent="0.35">
      <c r="R167" s="10"/>
      <c r="S167" s="10"/>
      <c r="T167" s="10"/>
      <c r="U167" s="10"/>
      <c r="V167" s="10"/>
      <c r="W167" s="10"/>
      <c r="X167" s="10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</row>
    <row r="168" spans="18:92" ht="14.5" x14ac:dyDescent="0.35">
      <c r="R168" s="10"/>
      <c r="S168" s="10"/>
      <c r="T168" s="10"/>
      <c r="U168" s="10"/>
      <c r="V168" s="10"/>
      <c r="W168" s="10"/>
      <c r="X168" s="10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</row>
    <row r="169" spans="18:92" ht="14.5" x14ac:dyDescent="0.35">
      <c r="R169" s="10"/>
      <c r="S169" s="10"/>
      <c r="T169" s="10"/>
      <c r="U169" s="10"/>
      <c r="V169" s="10"/>
      <c r="W169" s="10"/>
      <c r="X169" s="10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</row>
    <row r="170" spans="18:92" ht="14.5" x14ac:dyDescent="0.35">
      <c r="R170" s="10"/>
      <c r="S170" s="10"/>
      <c r="T170" s="10"/>
      <c r="U170" s="10"/>
      <c r="V170" s="10"/>
      <c r="W170" s="10"/>
      <c r="X170" s="1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</row>
    <row r="171" spans="18:92" ht="14.5" x14ac:dyDescent="0.35">
      <c r="R171" s="10"/>
      <c r="S171" s="10"/>
      <c r="T171" s="10"/>
      <c r="U171" s="10"/>
      <c r="V171" s="10"/>
      <c r="W171" s="10"/>
      <c r="X171" s="10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</row>
    <row r="172" spans="18:92" ht="14.5" x14ac:dyDescent="0.35">
      <c r="R172" s="10"/>
      <c r="S172" s="10"/>
      <c r="T172" s="10"/>
      <c r="U172" s="10"/>
      <c r="V172" s="10"/>
      <c r="W172" s="10"/>
      <c r="X172" s="10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</row>
    <row r="173" spans="18:92" ht="14.5" x14ac:dyDescent="0.35">
      <c r="R173" s="10"/>
      <c r="S173" s="10"/>
      <c r="T173" s="10"/>
      <c r="U173" s="10"/>
      <c r="V173" s="10"/>
      <c r="W173" s="10"/>
      <c r="X173" s="10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</row>
    <row r="174" spans="18:92" ht="14.5" x14ac:dyDescent="0.35">
      <c r="R174" s="10"/>
      <c r="S174" s="10"/>
      <c r="T174" s="10"/>
      <c r="U174" s="10"/>
      <c r="V174" s="10"/>
      <c r="W174" s="10"/>
      <c r="X174" s="10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</row>
    <row r="175" spans="18:92" ht="14.5" x14ac:dyDescent="0.35">
      <c r="R175" s="10"/>
      <c r="S175" s="10"/>
      <c r="T175" s="10"/>
      <c r="U175" s="10"/>
      <c r="V175" s="10"/>
      <c r="W175" s="10"/>
      <c r="X175" s="10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</row>
    <row r="176" spans="18:92" ht="14.5" x14ac:dyDescent="0.35">
      <c r="R176" s="10"/>
      <c r="S176" s="10"/>
      <c r="T176" s="10"/>
      <c r="U176" s="10"/>
      <c r="V176" s="10"/>
      <c r="W176" s="10"/>
      <c r="X176" s="10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</row>
    <row r="177" spans="18:92" ht="14.5" x14ac:dyDescent="0.35">
      <c r="R177" s="10"/>
      <c r="S177" s="10"/>
      <c r="T177" s="10"/>
      <c r="U177" s="10"/>
      <c r="V177" s="10"/>
      <c r="W177" s="10"/>
      <c r="X177" s="10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</row>
    <row r="178" spans="18:92" ht="14.5" x14ac:dyDescent="0.35">
      <c r="R178" s="10"/>
      <c r="S178" s="10"/>
      <c r="T178" s="10"/>
      <c r="U178" s="10"/>
      <c r="V178" s="10"/>
      <c r="W178" s="10"/>
      <c r="X178" s="10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</row>
    <row r="179" spans="18:92" ht="14.5" x14ac:dyDescent="0.35">
      <c r="R179" s="10"/>
      <c r="S179" s="10"/>
      <c r="T179" s="10"/>
      <c r="U179" s="10"/>
      <c r="V179" s="10"/>
      <c r="W179" s="10"/>
      <c r="X179" s="10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</row>
    <row r="180" spans="18:92" ht="14.5" x14ac:dyDescent="0.35">
      <c r="R180" s="10"/>
      <c r="S180" s="10"/>
      <c r="T180" s="10"/>
      <c r="U180" s="10"/>
      <c r="V180" s="10"/>
      <c r="W180" s="10"/>
      <c r="X180" s="1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</row>
    <row r="181" spans="18:92" ht="14.5" x14ac:dyDescent="0.35">
      <c r="R181" s="10"/>
      <c r="S181" s="10"/>
      <c r="T181" s="10"/>
      <c r="U181" s="10"/>
      <c r="V181" s="10"/>
      <c r="W181" s="10"/>
      <c r="X181" s="10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</row>
    <row r="182" spans="18:92" ht="14.5" x14ac:dyDescent="0.35">
      <c r="R182" s="10"/>
      <c r="S182" s="10"/>
      <c r="T182" s="10"/>
      <c r="U182" s="10"/>
      <c r="V182" s="10"/>
      <c r="W182" s="10"/>
      <c r="X182" s="10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</row>
    <row r="183" spans="18:92" ht="14.5" x14ac:dyDescent="0.35">
      <c r="R183" s="10"/>
      <c r="S183" s="10"/>
      <c r="T183" s="10"/>
      <c r="U183" s="10"/>
      <c r="V183" s="10"/>
      <c r="W183" s="10"/>
      <c r="X183" s="10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</row>
    <row r="184" spans="18:92" ht="14.5" x14ac:dyDescent="0.35">
      <c r="R184" s="10"/>
      <c r="S184" s="10"/>
      <c r="T184" s="10"/>
      <c r="U184" s="10"/>
      <c r="V184" s="10"/>
      <c r="W184" s="10"/>
      <c r="X184" s="10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</row>
    <row r="185" spans="18:92" ht="14.5" x14ac:dyDescent="0.35">
      <c r="R185" s="10"/>
      <c r="S185" s="10"/>
      <c r="T185" s="10"/>
      <c r="U185" s="10"/>
      <c r="V185" s="10"/>
      <c r="W185" s="10"/>
      <c r="X185" s="10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</row>
    <row r="186" spans="18:92" ht="14.5" x14ac:dyDescent="0.35">
      <c r="R186" s="10"/>
      <c r="S186" s="10"/>
      <c r="T186" s="10"/>
      <c r="U186" s="10"/>
      <c r="V186" s="10"/>
      <c r="W186" s="10"/>
      <c r="X186" s="10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</row>
    <row r="187" spans="18:92" ht="14.5" x14ac:dyDescent="0.35">
      <c r="R187" s="10"/>
      <c r="S187" s="10"/>
      <c r="T187" s="10"/>
      <c r="U187" s="10"/>
      <c r="V187" s="10"/>
      <c r="W187" s="10"/>
      <c r="X187" s="10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</row>
    <row r="188" spans="18:92" ht="14.5" x14ac:dyDescent="0.35">
      <c r="R188" s="10"/>
      <c r="S188" s="10"/>
      <c r="T188" s="10"/>
      <c r="U188" s="10"/>
      <c r="V188" s="10"/>
      <c r="W188" s="10"/>
      <c r="X188" s="10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</row>
    <row r="189" spans="18:92" ht="14.5" x14ac:dyDescent="0.35">
      <c r="R189" s="10"/>
      <c r="S189" s="10"/>
      <c r="T189" s="10"/>
      <c r="U189" s="10"/>
      <c r="V189" s="10"/>
      <c r="W189" s="10"/>
      <c r="X189" s="10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</row>
    <row r="190" spans="18:92" ht="14.5" x14ac:dyDescent="0.35">
      <c r="R190" s="10"/>
      <c r="S190" s="10"/>
      <c r="T190" s="10"/>
      <c r="U190" s="10"/>
      <c r="V190" s="10"/>
      <c r="W190" s="10"/>
      <c r="X190" s="1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</row>
    <row r="191" spans="18:92" ht="14.5" x14ac:dyDescent="0.35">
      <c r="R191" s="10"/>
      <c r="S191" s="10"/>
      <c r="T191" s="10"/>
      <c r="U191" s="10"/>
      <c r="V191" s="10"/>
      <c r="W191" s="10"/>
      <c r="X191" s="10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</row>
    <row r="192" spans="18:92" ht="14.5" x14ac:dyDescent="0.35">
      <c r="R192" s="10"/>
      <c r="S192" s="10"/>
      <c r="T192" s="10"/>
      <c r="U192" s="10"/>
      <c r="V192" s="10"/>
      <c r="W192" s="10"/>
      <c r="X192" s="10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</row>
    <row r="193" spans="18:92" ht="14.5" x14ac:dyDescent="0.35">
      <c r="R193" s="10"/>
      <c r="S193" s="10"/>
      <c r="T193" s="10"/>
      <c r="U193" s="10"/>
      <c r="V193" s="10"/>
      <c r="W193" s="10"/>
      <c r="X193" s="10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</row>
    <row r="194" spans="18:92" ht="14.5" x14ac:dyDescent="0.35">
      <c r="R194" s="10"/>
      <c r="S194" s="10"/>
      <c r="T194" s="10"/>
      <c r="U194" s="10"/>
      <c r="V194" s="10"/>
      <c r="W194" s="10"/>
      <c r="X194" s="10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</row>
    <row r="195" spans="18:92" ht="14.5" x14ac:dyDescent="0.35">
      <c r="R195" s="10"/>
      <c r="S195" s="10"/>
      <c r="T195" s="10"/>
      <c r="U195" s="10"/>
      <c r="V195" s="10"/>
      <c r="W195" s="10"/>
      <c r="X195" s="10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</row>
    <row r="196" spans="18:92" ht="14.5" x14ac:dyDescent="0.35">
      <c r="R196" s="10"/>
      <c r="S196" s="10"/>
      <c r="T196" s="10"/>
      <c r="U196" s="10"/>
      <c r="V196" s="10"/>
      <c r="W196" s="10"/>
      <c r="X196" s="10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</row>
    <row r="197" spans="18:92" ht="14.5" x14ac:dyDescent="0.35">
      <c r="R197" s="10"/>
      <c r="S197" s="10"/>
      <c r="T197" s="10"/>
      <c r="U197" s="10"/>
      <c r="V197" s="10"/>
      <c r="W197" s="10"/>
      <c r="X197" s="10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</row>
    <row r="198" spans="18:92" ht="14.5" x14ac:dyDescent="0.35">
      <c r="R198" s="10"/>
      <c r="S198" s="10"/>
      <c r="T198" s="10"/>
      <c r="U198" s="10"/>
      <c r="V198" s="10"/>
      <c r="W198" s="10"/>
      <c r="X198" s="10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</row>
    <row r="199" spans="18:92" ht="14.5" x14ac:dyDescent="0.35">
      <c r="R199" s="10"/>
      <c r="S199" s="10"/>
      <c r="T199" s="10"/>
      <c r="U199" s="10"/>
      <c r="V199" s="10"/>
      <c r="W199" s="10"/>
      <c r="X199" s="10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</row>
    <row r="200" spans="18:92" ht="14.5" x14ac:dyDescent="0.35">
      <c r="R200" s="10"/>
      <c r="S200" s="10"/>
      <c r="T200" s="10"/>
      <c r="U200" s="10"/>
      <c r="V200" s="10"/>
      <c r="W200" s="10"/>
      <c r="X200" s="1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</row>
    <row r="201" spans="18:92" ht="14.5" x14ac:dyDescent="0.35">
      <c r="R201" s="10"/>
      <c r="S201" s="10"/>
      <c r="T201" s="10"/>
      <c r="U201" s="10"/>
      <c r="V201" s="10"/>
      <c r="W201" s="10"/>
      <c r="X201" s="10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</row>
    <row r="202" spans="18:92" ht="14.5" x14ac:dyDescent="0.35">
      <c r="R202" s="10"/>
      <c r="S202" s="10"/>
      <c r="T202" s="10"/>
      <c r="U202" s="10"/>
      <c r="V202" s="10"/>
      <c r="W202" s="10"/>
      <c r="X202" s="10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</row>
    <row r="203" spans="18:92" ht="14.5" x14ac:dyDescent="0.35">
      <c r="R203" s="10"/>
      <c r="S203" s="10"/>
      <c r="T203" s="10"/>
      <c r="U203" s="10"/>
      <c r="V203" s="10"/>
      <c r="W203" s="10"/>
      <c r="X203" s="10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</row>
    <row r="204" spans="18:92" ht="14.5" x14ac:dyDescent="0.35">
      <c r="R204" s="10"/>
      <c r="S204" s="10"/>
      <c r="T204" s="10"/>
      <c r="U204" s="10"/>
      <c r="V204" s="10"/>
      <c r="W204" s="10"/>
      <c r="X204" s="10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</row>
    <row r="205" spans="18:92" ht="14.5" x14ac:dyDescent="0.35">
      <c r="R205" s="10"/>
      <c r="S205" s="10"/>
      <c r="T205" s="10"/>
      <c r="U205" s="10"/>
      <c r="V205" s="10"/>
      <c r="W205" s="10"/>
      <c r="X205" s="10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</row>
    <row r="206" spans="18:92" ht="14.5" x14ac:dyDescent="0.35">
      <c r="R206" s="10"/>
      <c r="S206" s="10"/>
      <c r="T206" s="10"/>
      <c r="U206" s="10"/>
      <c r="V206" s="10"/>
      <c r="W206" s="10"/>
      <c r="X206" s="10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</row>
  </sheetData>
  <mergeCells count="4">
    <mergeCell ref="B2:C2"/>
    <mergeCell ref="M5:N5"/>
    <mergeCell ref="K2:L2"/>
    <mergeCell ref="F2:G2"/>
  </mergeCells>
  <dataValidations count="2">
    <dataValidation type="list" allowBlank="1" showInputMessage="1" showErrorMessage="1" sqref="F2 S26 V26" xr:uid="{C41738E6-60A4-454C-9FDA-F0CB1C023930}">
      <formula1>months</formula1>
    </dataValidation>
    <dataValidation type="list" allowBlank="1" showInputMessage="1" showErrorMessage="1" sqref="S6" xr:uid="{783ED64B-CD76-484B-A82D-224FD1C52FBB}">
      <formula1>"Shipped, Planned"</formula1>
    </dataValidation>
  </dataValidations>
  <pageMargins left="0.7" right="0.7" top="0.75" bottom="0.75" header="0.3" footer="0.3"/>
  <pageSetup orientation="portrait" horizontalDpi="1200" verticalDpi="1200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6571399-9C5E-4F32-B908-CCA9403A0B9B}">
          <x14:formula1>
            <xm:f>list!$N$2:$N$17</xm:f>
          </x14:formula1>
          <xm:sqref>K2:L2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151129-E79B-460A-B15B-D4770EEE3220}">
  <dimension ref="A1:N252"/>
  <sheetViews>
    <sheetView workbookViewId="0">
      <selection activeCell="G2" sqref="G2:G21"/>
    </sheetView>
  </sheetViews>
  <sheetFormatPr defaultRowHeight="14.5" x14ac:dyDescent="0.35"/>
  <cols>
    <col min="2" max="2" width="29" bestFit="1" customWidth="1"/>
    <col min="3" max="3" width="10.54296875" customWidth="1"/>
    <col min="7" max="7" width="23.90625" customWidth="1"/>
    <col min="8" max="8" width="17.6328125" customWidth="1"/>
    <col min="9" max="9" width="14.54296875" customWidth="1"/>
    <col min="14" max="14" width="11.36328125" bestFit="1" customWidth="1"/>
  </cols>
  <sheetData>
    <row r="1" spans="1:14" x14ac:dyDescent="0.35">
      <c r="A1" s="9"/>
      <c r="B1" s="119" t="s">
        <v>0</v>
      </c>
      <c r="C1" s="119" t="s">
        <v>1</v>
      </c>
      <c r="E1" s="7" t="s">
        <v>25</v>
      </c>
      <c r="F1" s="7" t="s">
        <v>26</v>
      </c>
      <c r="G1" s="7" t="s">
        <v>23</v>
      </c>
      <c r="H1" s="7" t="s">
        <v>24</v>
      </c>
      <c r="I1" s="7" t="s">
        <v>27</v>
      </c>
      <c r="J1" s="7" t="s">
        <v>28</v>
      </c>
      <c r="L1" s="18">
        <v>44197</v>
      </c>
      <c r="N1" t="str">
        <f>Start!B15</f>
        <v>Vaccine</v>
      </c>
    </row>
    <row r="2" spans="1:14" x14ac:dyDescent="0.35">
      <c r="A2">
        <v>1</v>
      </c>
      <c r="B2" s="3" t="s">
        <v>29</v>
      </c>
      <c r="C2" s="4" t="s">
        <v>30</v>
      </c>
      <c r="E2" s="2">
        <v>2021</v>
      </c>
      <c r="F2" s="2" t="s">
        <v>31</v>
      </c>
      <c r="G2" s="2" t="s">
        <v>649</v>
      </c>
      <c r="H2" s="2" t="s">
        <v>32</v>
      </c>
      <c r="I2" s="2" t="s">
        <v>4</v>
      </c>
      <c r="J2" s="2" t="s">
        <v>33</v>
      </c>
      <c r="L2" s="18">
        <v>44228</v>
      </c>
      <c r="N2" t="s">
        <v>496</v>
      </c>
    </row>
    <row r="3" spans="1:14" x14ac:dyDescent="0.35">
      <c r="A3">
        <v>2</v>
      </c>
      <c r="B3" s="3" t="s">
        <v>40</v>
      </c>
      <c r="C3" s="4" t="s">
        <v>41</v>
      </c>
      <c r="E3" s="2">
        <v>2022</v>
      </c>
      <c r="F3" s="2" t="s">
        <v>36</v>
      </c>
      <c r="G3" s="2" t="s">
        <v>37</v>
      </c>
      <c r="H3" s="2" t="s">
        <v>38</v>
      </c>
      <c r="I3" s="2" t="s">
        <v>37</v>
      </c>
      <c r="J3" s="2" t="s">
        <v>39</v>
      </c>
      <c r="L3" s="18">
        <v>44256</v>
      </c>
      <c r="N3" t="str">
        <f>Start!B16</f>
        <v>Pfizer</v>
      </c>
    </row>
    <row r="4" spans="1:14" x14ac:dyDescent="0.35">
      <c r="A4">
        <v>3</v>
      </c>
      <c r="B4" s="3" t="s">
        <v>44</v>
      </c>
      <c r="C4" s="4" t="s">
        <v>45</v>
      </c>
      <c r="E4" s="2">
        <v>2023</v>
      </c>
      <c r="F4" s="2" t="s">
        <v>42</v>
      </c>
      <c r="G4" s="2" t="s">
        <v>15</v>
      </c>
      <c r="H4" s="2" t="s">
        <v>43</v>
      </c>
      <c r="I4" s="2" t="s">
        <v>15</v>
      </c>
      <c r="J4" s="118" t="s">
        <v>648</v>
      </c>
      <c r="L4" s="18">
        <v>44287</v>
      </c>
      <c r="N4" t="str">
        <f>Start!B17</f>
        <v>Moderna</v>
      </c>
    </row>
    <row r="5" spans="1:14" x14ac:dyDescent="0.35">
      <c r="A5">
        <v>4</v>
      </c>
      <c r="B5" s="3" t="s">
        <v>49</v>
      </c>
      <c r="C5" s="4" t="s">
        <v>50</v>
      </c>
      <c r="E5" s="2">
        <v>2024</v>
      </c>
      <c r="F5" s="2" t="s">
        <v>46</v>
      </c>
      <c r="G5" s="2" t="s">
        <v>650</v>
      </c>
      <c r="H5" s="2" t="s">
        <v>47</v>
      </c>
      <c r="I5" s="2" t="s">
        <v>48</v>
      </c>
      <c r="J5" s="2"/>
      <c r="L5" s="18">
        <v>44317</v>
      </c>
      <c r="N5" t="str">
        <f>Start!B18</f>
        <v>AstraZeneca</v>
      </c>
    </row>
    <row r="6" spans="1:14" x14ac:dyDescent="0.35">
      <c r="A6">
        <v>5</v>
      </c>
      <c r="B6" s="3" t="s">
        <v>54</v>
      </c>
      <c r="C6" s="4" t="s">
        <v>55</v>
      </c>
      <c r="E6" s="2"/>
      <c r="F6" s="2" t="s">
        <v>51</v>
      </c>
      <c r="G6" s="2" t="s">
        <v>52</v>
      </c>
      <c r="H6" s="2" t="s">
        <v>651</v>
      </c>
      <c r="I6" s="2" t="s">
        <v>53</v>
      </c>
      <c r="J6" s="2"/>
      <c r="L6" s="18">
        <v>44348</v>
      </c>
      <c r="N6" t="str">
        <f>Start!B19</f>
        <v>J&amp;J</v>
      </c>
    </row>
    <row r="7" spans="1:14" x14ac:dyDescent="0.35">
      <c r="A7">
        <v>6</v>
      </c>
      <c r="B7" s="3" t="s">
        <v>59</v>
      </c>
      <c r="C7" s="4" t="s">
        <v>60</v>
      </c>
      <c r="E7" s="2"/>
      <c r="F7" s="2" t="s">
        <v>56</v>
      </c>
      <c r="G7" s="2" t="s">
        <v>65</v>
      </c>
      <c r="H7" s="2" t="s">
        <v>652</v>
      </c>
      <c r="I7" s="2" t="s">
        <v>65</v>
      </c>
      <c r="J7" s="2"/>
      <c r="L7" s="18">
        <v>44378</v>
      </c>
      <c r="N7" t="str">
        <f>Start!B20</f>
        <v>Sinopharm</v>
      </c>
    </row>
    <row r="8" spans="1:14" x14ac:dyDescent="0.35">
      <c r="A8">
        <v>7</v>
      </c>
      <c r="B8" s="3" t="s">
        <v>62</v>
      </c>
      <c r="C8" s="4" t="s">
        <v>63</v>
      </c>
      <c r="E8" s="2"/>
      <c r="F8" s="2" t="s">
        <v>61</v>
      </c>
      <c r="G8" s="2" t="s">
        <v>57</v>
      </c>
      <c r="H8" s="2" t="s">
        <v>58</v>
      </c>
      <c r="I8" s="2" t="s">
        <v>15</v>
      </c>
      <c r="J8" s="2"/>
      <c r="L8" s="18">
        <v>44409</v>
      </c>
      <c r="N8" t="str">
        <f>Start!B21</f>
        <v>Sinovac</v>
      </c>
    </row>
    <row r="9" spans="1:14" x14ac:dyDescent="0.35">
      <c r="A9">
        <v>8</v>
      </c>
      <c r="B9" s="3" t="s">
        <v>655</v>
      </c>
      <c r="C9" s="4" t="s">
        <v>703</v>
      </c>
      <c r="E9" s="2"/>
      <c r="F9" s="2" t="s">
        <v>64</v>
      </c>
      <c r="G9" s="2" t="s">
        <v>653</v>
      </c>
      <c r="H9" s="2" t="s">
        <v>654</v>
      </c>
      <c r="I9" s="2" t="s">
        <v>654</v>
      </c>
      <c r="J9" s="2"/>
      <c r="L9" s="18">
        <v>44440</v>
      </c>
      <c r="N9" t="str">
        <f>Start!B22</f>
        <v>Sputnik V</v>
      </c>
    </row>
    <row r="10" spans="1:14" x14ac:dyDescent="0.35">
      <c r="A10">
        <v>9</v>
      </c>
      <c r="B10" s="3" t="s">
        <v>66</v>
      </c>
      <c r="C10" s="4" t="s">
        <v>67</v>
      </c>
      <c r="E10" s="2"/>
      <c r="F10" s="2" t="s">
        <v>68</v>
      </c>
      <c r="G10" s="2" t="s">
        <v>653</v>
      </c>
      <c r="H10" s="2" t="s">
        <v>72</v>
      </c>
      <c r="I10" t="s">
        <v>72</v>
      </c>
      <c r="J10" s="2"/>
      <c r="L10" s="18">
        <v>44470</v>
      </c>
      <c r="N10" t="str">
        <f>Start!B23</f>
        <v>Sputnik Light</v>
      </c>
    </row>
    <row r="11" spans="1:14" x14ac:dyDescent="0.35">
      <c r="A11">
        <v>10</v>
      </c>
      <c r="B11" s="3" t="s">
        <v>69</v>
      </c>
      <c r="C11" s="4" t="s">
        <v>70</v>
      </c>
      <c r="E11" s="2"/>
      <c r="F11" s="2" t="s">
        <v>71</v>
      </c>
      <c r="G11" s="2"/>
      <c r="H11" s="2"/>
      <c r="J11" s="2"/>
      <c r="L11" s="18">
        <v>44501</v>
      </c>
      <c r="N11">
        <f>Start!B24</f>
        <v>0</v>
      </c>
    </row>
    <row r="12" spans="1:14" x14ac:dyDescent="0.35">
      <c r="A12">
        <v>11</v>
      </c>
      <c r="B12" s="3" t="s">
        <v>73</v>
      </c>
      <c r="C12" s="4" t="s">
        <v>74</v>
      </c>
      <c r="E12" s="2"/>
      <c r="F12" s="2" t="s">
        <v>75</v>
      </c>
      <c r="G12" s="2"/>
      <c r="H12" s="2"/>
      <c r="J12" s="2"/>
      <c r="L12" s="18">
        <v>44531</v>
      </c>
      <c r="N12">
        <f>Start!B25</f>
        <v>0</v>
      </c>
    </row>
    <row r="13" spans="1:14" x14ac:dyDescent="0.35">
      <c r="A13">
        <v>12</v>
      </c>
      <c r="B13" s="3" t="s">
        <v>76</v>
      </c>
      <c r="C13" s="4" t="s">
        <v>77</v>
      </c>
      <c r="E13" s="2"/>
      <c r="F13" s="2" t="s">
        <v>78</v>
      </c>
      <c r="I13" s="1"/>
      <c r="L13" s="18">
        <v>44562</v>
      </c>
      <c r="N13">
        <f>Start!B26</f>
        <v>0</v>
      </c>
    </row>
    <row r="14" spans="1:14" x14ac:dyDescent="0.35">
      <c r="A14">
        <v>13</v>
      </c>
      <c r="B14" s="3" t="s">
        <v>79</v>
      </c>
      <c r="C14" s="4" t="s">
        <v>80</v>
      </c>
      <c r="E14" s="2"/>
      <c r="F14" s="2"/>
      <c r="I14" s="1"/>
      <c r="L14" s="18">
        <v>44593</v>
      </c>
      <c r="N14">
        <f>Start!B27</f>
        <v>0</v>
      </c>
    </row>
    <row r="15" spans="1:14" x14ac:dyDescent="0.35">
      <c r="A15">
        <v>14</v>
      </c>
      <c r="B15" s="3" t="s">
        <v>81</v>
      </c>
      <c r="C15" s="4" t="s">
        <v>82</v>
      </c>
      <c r="L15" s="18">
        <v>44621</v>
      </c>
      <c r="N15">
        <f>Start!B28</f>
        <v>0</v>
      </c>
    </row>
    <row r="16" spans="1:14" x14ac:dyDescent="0.35">
      <c r="A16">
        <v>15</v>
      </c>
      <c r="B16" s="3" t="s">
        <v>83</v>
      </c>
      <c r="C16" s="4" t="s">
        <v>84</v>
      </c>
      <c r="L16" s="18">
        <v>44652</v>
      </c>
      <c r="N16">
        <f>Start!B29</f>
        <v>0</v>
      </c>
    </row>
    <row r="17" spans="1:14" x14ac:dyDescent="0.35">
      <c r="A17">
        <v>16</v>
      </c>
      <c r="B17" s="3" t="s">
        <v>656</v>
      </c>
      <c r="C17" s="4" t="s">
        <v>86</v>
      </c>
      <c r="L17" s="18">
        <v>44682</v>
      </c>
      <c r="N17">
        <f>Start!B30</f>
        <v>0</v>
      </c>
    </row>
    <row r="18" spans="1:14" x14ac:dyDescent="0.35">
      <c r="A18">
        <v>17</v>
      </c>
      <c r="B18" s="3" t="s">
        <v>87</v>
      </c>
      <c r="C18" s="4" t="s">
        <v>88</v>
      </c>
      <c r="L18" s="18">
        <v>44713</v>
      </c>
    </row>
    <row r="19" spans="1:14" x14ac:dyDescent="0.35">
      <c r="A19">
        <v>18</v>
      </c>
      <c r="B19" s="3" t="s">
        <v>89</v>
      </c>
      <c r="C19" s="4" t="s">
        <v>90</v>
      </c>
      <c r="L19" s="18">
        <v>44743</v>
      </c>
    </row>
    <row r="20" spans="1:14" x14ac:dyDescent="0.35">
      <c r="A20">
        <v>19</v>
      </c>
      <c r="B20" s="3" t="s">
        <v>91</v>
      </c>
      <c r="C20" s="4" t="s">
        <v>92</v>
      </c>
      <c r="L20" s="18">
        <v>44774</v>
      </c>
    </row>
    <row r="21" spans="1:14" x14ac:dyDescent="0.35">
      <c r="A21">
        <v>20</v>
      </c>
      <c r="B21" s="3" t="s">
        <v>93</v>
      </c>
      <c r="C21" s="4" t="s">
        <v>94</v>
      </c>
      <c r="L21" s="18">
        <v>44805</v>
      </c>
    </row>
    <row r="22" spans="1:14" x14ac:dyDescent="0.35">
      <c r="A22">
        <v>21</v>
      </c>
      <c r="B22" s="3" t="s">
        <v>95</v>
      </c>
      <c r="C22" s="4" t="s">
        <v>96</v>
      </c>
      <c r="L22" s="18">
        <v>44835</v>
      </c>
    </row>
    <row r="23" spans="1:14" x14ac:dyDescent="0.35">
      <c r="A23">
        <v>22</v>
      </c>
      <c r="B23" s="3" t="s">
        <v>97</v>
      </c>
      <c r="C23" s="4" t="s">
        <v>98</v>
      </c>
      <c r="L23" s="18">
        <v>44866</v>
      </c>
    </row>
    <row r="24" spans="1:14" x14ac:dyDescent="0.35">
      <c r="A24">
        <v>23</v>
      </c>
      <c r="B24" s="3" t="s">
        <v>99</v>
      </c>
      <c r="C24" s="4" t="s">
        <v>100</v>
      </c>
      <c r="L24" s="18">
        <v>44896</v>
      </c>
    </row>
    <row r="25" spans="1:14" x14ac:dyDescent="0.35">
      <c r="A25">
        <v>24</v>
      </c>
      <c r="B25" s="3" t="s">
        <v>101</v>
      </c>
      <c r="C25" s="4" t="s">
        <v>102</v>
      </c>
      <c r="L25" s="18">
        <v>44927</v>
      </c>
    </row>
    <row r="26" spans="1:14" x14ac:dyDescent="0.35">
      <c r="A26">
        <v>25</v>
      </c>
      <c r="B26" s="3" t="s">
        <v>103</v>
      </c>
      <c r="C26" s="4" t="s">
        <v>104</v>
      </c>
      <c r="L26" s="18">
        <v>44958</v>
      </c>
    </row>
    <row r="27" spans="1:14" x14ac:dyDescent="0.35">
      <c r="A27">
        <v>26</v>
      </c>
      <c r="B27" s="3" t="s">
        <v>508</v>
      </c>
      <c r="C27" s="4" t="s">
        <v>105</v>
      </c>
      <c r="L27" s="18">
        <v>44986</v>
      </c>
    </row>
    <row r="28" spans="1:14" x14ac:dyDescent="0.35">
      <c r="A28">
        <v>27</v>
      </c>
      <c r="B28" s="3" t="s">
        <v>503</v>
      </c>
      <c r="C28" s="4" t="s">
        <v>704</v>
      </c>
      <c r="L28" s="18">
        <v>45017</v>
      </c>
    </row>
    <row r="29" spans="1:14" x14ac:dyDescent="0.35">
      <c r="A29">
        <v>28</v>
      </c>
      <c r="B29" s="3" t="s">
        <v>106</v>
      </c>
      <c r="C29" s="4" t="s">
        <v>107</v>
      </c>
      <c r="L29" s="18">
        <v>45047</v>
      </c>
    </row>
    <row r="30" spans="1:14" x14ac:dyDescent="0.35">
      <c r="A30">
        <v>29</v>
      </c>
      <c r="B30" s="3" t="s">
        <v>108</v>
      </c>
      <c r="C30" s="4" t="s">
        <v>109</v>
      </c>
      <c r="L30" s="18">
        <v>45078</v>
      </c>
    </row>
    <row r="31" spans="1:14" x14ac:dyDescent="0.35">
      <c r="A31">
        <v>30</v>
      </c>
      <c r="B31" s="3" t="s">
        <v>657</v>
      </c>
      <c r="C31" s="4" t="s">
        <v>705</v>
      </c>
      <c r="L31" s="18">
        <v>45108</v>
      </c>
    </row>
    <row r="32" spans="1:14" x14ac:dyDescent="0.35">
      <c r="A32">
        <v>31</v>
      </c>
      <c r="B32" s="3" t="s">
        <v>110</v>
      </c>
      <c r="C32" s="4" t="s">
        <v>111</v>
      </c>
      <c r="L32" s="18">
        <v>45139</v>
      </c>
    </row>
    <row r="33" spans="1:12" x14ac:dyDescent="0.35">
      <c r="A33">
        <v>32</v>
      </c>
      <c r="B33" s="3" t="s">
        <v>658</v>
      </c>
      <c r="C33" s="4" t="s">
        <v>706</v>
      </c>
      <c r="L33" s="18">
        <v>45170</v>
      </c>
    </row>
    <row r="34" spans="1:12" x14ac:dyDescent="0.35">
      <c r="A34">
        <v>33</v>
      </c>
      <c r="B34" s="3" t="s">
        <v>114</v>
      </c>
      <c r="C34" s="4" t="s">
        <v>115</v>
      </c>
      <c r="L34" s="18">
        <v>45200</v>
      </c>
    </row>
    <row r="35" spans="1:12" x14ac:dyDescent="0.35">
      <c r="A35">
        <v>34</v>
      </c>
      <c r="B35" s="3" t="s">
        <v>116</v>
      </c>
      <c r="C35" s="4" t="s">
        <v>117</v>
      </c>
      <c r="L35" s="18">
        <v>45231</v>
      </c>
    </row>
    <row r="36" spans="1:12" x14ac:dyDescent="0.35">
      <c r="A36">
        <v>35</v>
      </c>
      <c r="B36" s="3" t="s">
        <v>118</v>
      </c>
      <c r="C36" s="4" t="s">
        <v>119</v>
      </c>
      <c r="L36" s="18">
        <v>45261</v>
      </c>
    </row>
    <row r="37" spans="1:12" x14ac:dyDescent="0.35">
      <c r="A37">
        <v>36</v>
      </c>
      <c r="B37" s="3" t="s">
        <v>120</v>
      </c>
      <c r="C37" s="4" t="s">
        <v>121</v>
      </c>
      <c r="L37" s="18">
        <v>45292</v>
      </c>
    </row>
    <row r="38" spans="1:12" x14ac:dyDescent="0.35">
      <c r="A38">
        <v>37</v>
      </c>
      <c r="B38" s="3" t="s">
        <v>500</v>
      </c>
      <c r="C38" s="4" t="s">
        <v>128</v>
      </c>
      <c r="L38" s="18">
        <v>45323</v>
      </c>
    </row>
    <row r="39" spans="1:12" x14ac:dyDescent="0.35">
      <c r="A39">
        <v>38</v>
      </c>
      <c r="B39" s="3" t="s">
        <v>122</v>
      </c>
      <c r="C39" s="4" t="s">
        <v>123</v>
      </c>
      <c r="L39" s="18">
        <v>45352</v>
      </c>
    </row>
    <row r="40" spans="1:12" x14ac:dyDescent="0.35">
      <c r="A40">
        <v>39</v>
      </c>
      <c r="B40" s="3" t="s">
        <v>124</v>
      </c>
      <c r="C40" s="4" t="s">
        <v>125</v>
      </c>
      <c r="L40" s="18">
        <v>45383</v>
      </c>
    </row>
    <row r="41" spans="1:12" x14ac:dyDescent="0.35">
      <c r="A41">
        <v>40</v>
      </c>
      <c r="B41" s="3" t="s">
        <v>126</v>
      </c>
      <c r="C41" s="4" t="s">
        <v>127</v>
      </c>
      <c r="L41" s="18">
        <v>45413</v>
      </c>
    </row>
    <row r="42" spans="1:12" x14ac:dyDescent="0.35">
      <c r="A42">
        <v>41</v>
      </c>
      <c r="B42" s="3" t="s">
        <v>659</v>
      </c>
      <c r="C42" s="4" t="s">
        <v>130</v>
      </c>
      <c r="L42" s="18">
        <v>45444</v>
      </c>
    </row>
    <row r="43" spans="1:12" x14ac:dyDescent="0.35">
      <c r="A43">
        <v>42</v>
      </c>
      <c r="B43" s="3" t="s">
        <v>660</v>
      </c>
      <c r="C43" s="4" t="s">
        <v>132</v>
      </c>
      <c r="L43" s="18">
        <v>45474</v>
      </c>
    </row>
    <row r="44" spans="1:12" x14ac:dyDescent="0.35">
      <c r="A44">
        <v>43</v>
      </c>
      <c r="B44" s="3" t="s">
        <v>133</v>
      </c>
      <c r="C44" s="4" t="s">
        <v>134</v>
      </c>
      <c r="L44" s="18">
        <v>45505</v>
      </c>
    </row>
    <row r="45" spans="1:12" x14ac:dyDescent="0.35">
      <c r="A45">
        <v>44</v>
      </c>
      <c r="B45" s="3" t="s">
        <v>135</v>
      </c>
      <c r="C45" s="4" t="s">
        <v>136</v>
      </c>
      <c r="L45" s="18">
        <v>45536</v>
      </c>
    </row>
    <row r="46" spans="1:12" x14ac:dyDescent="0.35">
      <c r="A46">
        <v>45</v>
      </c>
      <c r="B46" s="3" t="s">
        <v>137</v>
      </c>
      <c r="C46" s="4" t="s">
        <v>138</v>
      </c>
      <c r="L46" s="18">
        <v>45566</v>
      </c>
    </row>
    <row r="47" spans="1:12" x14ac:dyDescent="0.35">
      <c r="A47">
        <v>46</v>
      </c>
      <c r="B47" s="3" t="s">
        <v>661</v>
      </c>
      <c r="C47" s="4" t="s">
        <v>707</v>
      </c>
      <c r="L47" s="18">
        <v>45597</v>
      </c>
    </row>
    <row r="48" spans="1:12" x14ac:dyDescent="0.35">
      <c r="A48">
        <v>47</v>
      </c>
      <c r="B48" s="3" t="s">
        <v>662</v>
      </c>
      <c r="C48" s="4" t="s">
        <v>708</v>
      </c>
      <c r="L48" s="18">
        <v>45627</v>
      </c>
    </row>
    <row r="49" spans="1:12" x14ac:dyDescent="0.35">
      <c r="A49">
        <v>48</v>
      </c>
      <c r="B49" s="3" t="s">
        <v>141</v>
      </c>
      <c r="C49" s="4" t="s">
        <v>142</v>
      </c>
      <c r="L49" s="18">
        <v>45658</v>
      </c>
    </row>
    <row r="50" spans="1:12" x14ac:dyDescent="0.35">
      <c r="A50">
        <v>49</v>
      </c>
      <c r="B50" s="3" t="s">
        <v>663</v>
      </c>
      <c r="C50" s="4" t="s">
        <v>144</v>
      </c>
      <c r="L50" s="18">
        <v>45689</v>
      </c>
    </row>
    <row r="51" spans="1:12" x14ac:dyDescent="0.35">
      <c r="A51">
        <v>50</v>
      </c>
      <c r="B51" s="3" t="s">
        <v>664</v>
      </c>
      <c r="C51" s="4" t="s">
        <v>160</v>
      </c>
      <c r="L51" s="18">
        <v>45717</v>
      </c>
    </row>
    <row r="52" spans="1:12" x14ac:dyDescent="0.35">
      <c r="A52">
        <v>51</v>
      </c>
      <c r="B52" s="3" t="s">
        <v>665</v>
      </c>
      <c r="C52" s="4" t="s">
        <v>146</v>
      </c>
      <c r="L52" s="18">
        <v>45748</v>
      </c>
    </row>
    <row r="53" spans="1:12" x14ac:dyDescent="0.35">
      <c r="A53">
        <v>52</v>
      </c>
      <c r="B53" s="3" t="s">
        <v>666</v>
      </c>
      <c r="C53" s="4" t="s">
        <v>147</v>
      </c>
      <c r="L53" s="18">
        <v>45778</v>
      </c>
    </row>
    <row r="54" spans="1:12" x14ac:dyDescent="0.35">
      <c r="A54">
        <v>53</v>
      </c>
      <c r="B54" s="3" t="s">
        <v>148</v>
      </c>
      <c r="C54" s="4" t="s">
        <v>149</v>
      </c>
      <c r="L54" s="18">
        <v>45809</v>
      </c>
    </row>
    <row r="55" spans="1:12" x14ac:dyDescent="0.35">
      <c r="A55">
        <v>54</v>
      </c>
      <c r="B55" s="3" t="s">
        <v>152</v>
      </c>
      <c r="C55" s="4" t="s">
        <v>153</v>
      </c>
      <c r="L55" s="18">
        <v>45839</v>
      </c>
    </row>
    <row r="56" spans="1:12" x14ac:dyDescent="0.35">
      <c r="A56">
        <v>55</v>
      </c>
      <c r="B56" s="3" t="s">
        <v>154</v>
      </c>
      <c r="C56" s="4" t="s">
        <v>155</v>
      </c>
      <c r="L56" s="18">
        <v>45870</v>
      </c>
    </row>
    <row r="57" spans="1:12" x14ac:dyDescent="0.35">
      <c r="A57">
        <v>56</v>
      </c>
      <c r="B57" s="3" t="s">
        <v>504</v>
      </c>
      <c r="C57" s="4" t="s">
        <v>709</v>
      </c>
      <c r="L57" s="18">
        <v>45901</v>
      </c>
    </row>
    <row r="58" spans="1:12" x14ac:dyDescent="0.35">
      <c r="A58">
        <v>57</v>
      </c>
      <c r="B58" s="3" t="s">
        <v>156</v>
      </c>
      <c r="C58" s="4" t="s">
        <v>157</v>
      </c>
      <c r="L58" s="18">
        <v>45931</v>
      </c>
    </row>
    <row r="59" spans="1:12" x14ac:dyDescent="0.35">
      <c r="A59">
        <v>58</v>
      </c>
      <c r="B59" s="3" t="s">
        <v>509</v>
      </c>
      <c r="C59" s="4" t="s">
        <v>158</v>
      </c>
      <c r="L59" s="18">
        <v>45962</v>
      </c>
    </row>
    <row r="60" spans="1:12" x14ac:dyDescent="0.35">
      <c r="A60">
        <v>59</v>
      </c>
      <c r="B60" s="3" t="s">
        <v>150</v>
      </c>
      <c r="C60" s="4" t="s">
        <v>151</v>
      </c>
      <c r="L60" s="18">
        <v>45992</v>
      </c>
    </row>
    <row r="61" spans="1:12" x14ac:dyDescent="0.35">
      <c r="A61">
        <v>60</v>
      </c>
      <c r="B61" s="3" t="s">
        <v>161</v>
      </c>
      <c r="C61" s="4" t="s">
        <v>162</v>
      </c>
    </row>
    <row r="62" spans="1:12" x14ac:dyDescent="0.35">
      <c r="A62">
        <v>61</v>
      </c>
      <c r="B62" s="3" t="s">
        <v>163</v>
      </c>
      <c r="C62" s="4" t="s">
        <v>164</v>
      </c>
    </row>
    <row r="63" spans="1:12" x14ac:dyDescent="0.35">
      <c r="A63">
        <v>62</v>
      </c>
      <c r="B63" s="3" t="s">
        <v>165</v>
      </c>
      <c r="C63" s="4" t="s">
        <v>166</v>
      </c>
    </row>
    <row r="64" spans="1:12" x14ac:dyDescent="0.35">
      <c r="A64">
        <v>63</v>
      </c>
      <c r="B64" s="3" t="s">
        <v>667</v>
      </c>
      <c r="C64" s="4" t="s">
        <v>168</v>
      </c>
    </row>
    <row r="65" spans="1:3" x14ac:dyDescent="0.35">
      <c r="A65">
        <v>64</v>
      </c>
      <c r="B65" s="3" t="s">
        <v>169</v>
      </c>
      <c r="C65" s="4" t="s">
        <v>170</v>
      </c>
    </row>
    <row r="66" spans="1:3" x14ac:dyDescent="0.35">
      <c r="A66">
        <v>65</v>
      </c>
      <c r="B66" s="3" t="s">
        <v>171</v>
      </c>
      <c r="C66" s="4" t="s">
        <v>172</v>
      </c>
    </row>
    <row r="67" spans="1:3" x14ac:dyDescent="0.35">
      <c r="A67">
        <v>66</v>
      </c>
      <c r="B67" s="3" t="s">
        <v>173</v>
      </c>
      <c r="C67" s="4" t="s">
        <v>174</v>
      </c>
    </row>
    <row r="68" spans="1:3" x14ac:dyDescent="0.35">
      <c r="A68">
        <v>67</v>
      </c>
      <c r="B68" s="3" t="s">
        <v>175</v>
      </c>
      <c r="C68" s="4" t="s">
        <v>176</v>
      </c>
    </row>
    <row r="69" spans="1:3" x14ac:dyDescent="0.35">
      <c r="A69">
        <v>68</v>
      </c>
      <c r="B69" s="3" t="s">
        <v>177</v>
      </c>
      <c r="C69" s="4" t="s">
        <v>178</v>
      </c>
    </row>
    <row r="70" spans="1:3" x14ac:dyDescent="0.35">
      <c r="A70">
        <v>69</v>
      </c>
      <c r="B70" s="3" t="s">
        <v>179</v>
      </c>
      <c r="C70" s="4" t="s">
        <v>180</v>
      </c>
    </row>
    <row r="71" spans="1:3" x14ac:dyDescent="0.35">
      <c r="A71">
        <v>70</v>
      </c>
      <c r="B71" s="3" t="s">
        <v>499</v>
      </c>
      <c r="C71" s="4" t="s">
        <v>432</v>
      </c>
    </row>
    <row r="72" spans="1:3" x14ac:dyDescent="0.35">
      <c r="A72">
        <v>71</v>
      </c>
      <c r="B72" s="3" t="s">
        <v>2</v>
      </c>
      <c r="C72" s="4" t="s">
        <v>3</v>
      </c>
    </row>
    <row r="73" spans="1:3" x14ac:dyDescent="0.35">
      <c r="A73">
        <v>72</v>
      </c>
      <c r="B73" s="3" t="s">
        <v>668</v>
      </c>
      <c r="C73" s="4" t="s">
        <v>182</v>
      </c>
    </row>
    <row r="74" spans="1:3" x14ac:dyDescent="0.35">
      <c r="A74">
        <v>73</v>
      </c>
      <c r="B74" s="3" t="s">
        <v>669</v>
      </c>
      <c r="C74" s="4" t="s">
        <v>181</v>
      </c>
    </row>
    <row r="75" spans="1:3" x14ac:dyDescent="0.35">
      <c r="A75">
        <v>74</v>
      </c>
      <c r="B75" s="3" t="s">
        <v>183</v>
      </c>
      <c r="C75" s="4" t="s">
        <v>184</v>
      </c>
    </row>
    <row r="76" spans="1:3" x14ac:dyDescent="0.35">
      <c r="A76">
        <v>75</v>
      </c>
      <c r="B76" s="3" t="s">
        <v>185</v>
      </c>
      <c r="C76" s="4" t="s">
        <v>186</v>
      </c>
    </row>
    <row r="77" spans="1:3" x14ac:dyDescent="0.35">
      <c r="A77">
        <v>76</v>
      </c>
      <c r="B77" s="3" t="s">
        <v>187</v>
      </c>
      <c r="C77" s="4" t="s">
        <v>188</v>
      </c>
    </row>
    <row r="78" spans="1:3" x14ac:dyDescent="0.35">
      <c r="A78">
        <v>77</v>
      </c>
      <c r="B78" s="3" t="s">
        <v>189</v>
      </c>
      <c r="C78" s="4" t="s">
        <v>190</v>
      </c>
    </row>
    <row r="79" spans="1:3" x14ac:dyDescent="0.35">
      <c r="A79">
        <v>78</v>
      </c>
      <c r="B79" s="3" t="s">
        <v>191</v>
      </c>
      <c r="C79" s="4" t="s">
        <v>192</v>
      </c>
    </row>
    <row r="80" spans="1:3" x14ac:dyDescent="0.35">
      <c r="A80">
        <v>79</v>
      </c>
      <c r="B80" s="3" t="s">
        <v>670</v>
      </c>
      <c r="C80" s="4" t="s">
        <v>710</v>
      </c>
    </row>
    <row r="81" spans="1:3" x14ac:dyDescent="0.35">
      <c r="A81">
        <v>80</v>
      </c>
      <c r="B81" s="3" t="s">
        <v>193</v>
      </c>
      <c r="C81" s="4" t="s">
        <v>194</v>
      </c>
    </row>
    <row r="82" spans="1:3" x14ac:dyDescent="0.35">
      <c r="A82">
        <v>81</v>
      </c>
      <c r="B82" s="3" t="s">
        <v>671</v>
      </c>
      <c r="C82" s="4" t="s">
        <v>196</v>
      </c>
    </row>
    <row r="83" spans="1:3" x14ac:dyDescent="0.35">
      <c r="A83">
        <v>82</v>
      </c>
      <c r="B83" s="3" t="s">
        <v>197</v>
      </c>
      <c r="C83" s="4" t="s">
        <v>198</v>
      </c>
    </row>
    <row r="84" spans="1:3" x14ac:dyDescent="0.35">
      <c r="A84">
        <v>83</v>
      </c>
      <c r="B84" s="3" t="s">
        <v>199</v>
      </c>
      <c r="C84" s="4" t="s">
        <v>200</v>
      </c>
    </row>
    <row r="85" spans="1:3" x14ac:dyDescent="0.35">
      <c r="A85">
        <v>84</v>
      </c>
      <c r="B85" s="3" t="s">
        <v>201</v>
      </c>
      <c r="C85" s="4" t="s">
        <v>202</v>
      </c>
    </row>
    <row r="86" spans="1:3" x14ac:dyDescent="0.35">
      <c r="A86">
        <v>85</v>
      </c>
      <c r="B86" s="3" t="s">
        <v>203</v>
      </c>
      <c r="C86" s="4" t="s">
        <v>204</v>
      </c>
    </row>
    <row r="87" spans="1:3" x14ac:dyDescent="0.35">
      <c r="A87">
        <v>86</v>
      </c>
      <c r="B87" s="3" t="s">
        <v>205</v>
      </c>
      <c r="C87" s="4" t="s">
        <v>206</v>
      </c>
    </row>
    <row r="88" spans="1:3" x14ac:dyDescent="0.35">
      <c r="A88">
        <v>87</v>
      </c>
      <c r="B88" s="3" t="s">
        <v>207</v>
      </c>
      <c r="C88" s="4" t="s">
        <v>208</v>
      </c>
    </row>
    <row r="89" spans="1:3" x14ac:dyDescent="0.35">
      <c r="A89">
        <v>88</v>
      </c>
      <c r="B89" s="3" t="s">
        <v>209</v>
      </c>
      <c r="C89" s="4" t="s">
        <v>210</v>
      </c>
    </row>
    <row r="90" spans="1:3" x14ac:dyDescent="0.35">
      <c r="A90">
        <v>89</v>
      </c>
      <c r="B90" s="3" t="s">
        <v>211</v>
      </c>
      <c r="C90" s="4" t="s">
        <v>212</v>
      </c>
    </row>
    <row r="91" spans="1:3" x14ac:dyDescent="0.35">
      <c r="A91">
        <v>90</v>
      </c>
      <c r="B91" s="3" t="s">
        <v>213</v>
      </c>
      <c r="C91" s="4" t="s">
        <v>214</v>
      </c>
    </row>
    <row r="92" spans="1:3" x14ac:dyDescent="0.35">
      <c r="A92">
        <v>91</v>
      </c>
      <c r="B92" s="3" t="s">
        <v>215</v>
      </c>
      <c r="C92" s="4" t="s">
        <v>216</v>
      </c>
    </row>
    <row r="93" spans="1:3" x14ac:dyDescent="0.35">
      <c r="A93">
        <v>92</v>
      </c>
      <c r="B93" s="3" t="s">
        <v>217</v>
      </c>
      <c r="C93" s="4" t="s">
        <v>218</v>
      </c>
    </row>
    <row r="94" spans="1:3" x14ac:dyDescent="0.35">
      <c r="A94">
        <v>93</v>
      </c>
      <c r="B94" s="3" t="s">
        <v>219</v>
      </c>
      <c r="C94" s="4" t="s">
        <v>220</v>
      </c>
    </row>
    <row r="95" spans="1:3" x14ac:dyDescent="0.35">
      <c r="A95">
        <v>94</v>
      </c>
      <c r="B95" s="3" t="s">
        <v>221</v>
      </c>
      <c r="C95" s="4" t="s">
        <v>222</v>
      </c>
    </row>
    <row r="96" spans="1:3" x14ac:dyDescent="0.35">
      <c r="A96">
        <v>95</v>
      </c>
      <c r="B96" s="3" t="s">
        <v>223</v>
      </c>
      <c r="C96" s="4" t="s">
        <v>224</v>
      </c>
    </row>
    <row r="97" spans="1:3" x14ac:dyDescent="0.35">
      <c r="A97">
        <v>96</v>
      </c>
      <c r="B97" s="3" t="s">
        <v>225</v>
      </c>
      <c r="C97" s="4" t="s">
        <v>226</v>
      </c>
    </row>
    <row r="98" spans="1:3" x14ac:dyDescent="0.35">
      <c r="A98">
        <v>97</v>
      </c>
      <c r="B98" s="3" t="s">
        <v>672</v>
      </c>
      <c r="C98" s="4" t="s">
        <v>711</v>
      </c>
    </row>
    <row r="99" spans="1:3" x14ac:dyDescent="0.35">
      <c r="A99">
        <v>98</v>
      </c>
      <c r="B99" s="3" t="s">
        <v>673</v>
      </c>
      <c r="C99" s="4" t="s">
        <v>227</v>
      </c>
    </row>
    <row r="100" spans="1:3" x14ac:dyDescent="0.35">
      <c r="A100">
        <v>99</v>
      </c>
      <c r="B100" s="3" t="s">
        <v>228</v>
      </c>
      <c r="C100" s="4" t="s">
        <v>229</v>
      </c>
    </row>
    <row r="101" spans="1:3" x14ac:dyDescent="0.35">
      <c r="A101">
        <v>100</v>
      </c>
      <c r="B101" s="3" t="s">
        <v>674</v>
      </c>
      <c r="C101" s="4" t="s">
        <v>139</v>
      </c>
    </row>
    <row r="102" spans="1:3" x14ac:dyDescent="0.35">
      <c r="A102">
        <v>101</v>
      </c>
      <c r="B102" s="3" t="s">
        <v>230</v>
      </c>
      <c r="C102" s="4" t="s">
        <v>231</v>
      </c>
    </row>
    <row r="103" spans="1:3" x14ac:dyDescent="0.35">
      <c r="A103">
        <v>102</v>
      </c>
      <c r="B103" s="3" t="s">
        <v>232</v>
      </c>
      <c r="C103" s="4" t="s">
        <v>233</v>
      </c>
    </row>
    <row r="104" spans="1:3" x14ac:dyDescent="0.35">
      <c r="A104">
        <v>103</v>
      </c>
      <c r="B104" s="3" t="s">
        <v>234</v>
      </c>
      <c r="C104" s="4" t="s">
        <v>235</v>
      </c>
    </row>
    <row r="105" spans="1:3" x14ac:dyDescent="0.35">
      <c r="A105">
        <v>104</v>
      </c>
      <c r="B105" s="3" t="s">
        <v>236</v>
      </c>
      <c r="C105" s="4" t="s">
        <v>237</v>
      </c>
    </row>
    <row r="106" spans="1:3" x14ac:dyDescent="0.35">
      <c r="A106">
        <v>105</v>
      </c>
      <c r="B106" s="3" t="s">
        <v>502</v>
      </c>
      <c r="C106" s="4" t="s">
        <v>238</v>
      </c>
    </row>
    <row r="107" spans="1:3" x14ac:dyDescent="0.35">
      <c r="A107">
        <v>106</v>
      </c>
      <c r="B107" s="3" t="s">
        <v>239</v>
      </c>
      <c r="C107" s="4" t="s">
        <v>240</v>
      </c>
    </row>
    <row r="108" spans="1:3" x14ac:dyDescent="0.35">
      <c r="A108">
        <v>107</v>
      </c>
      <c r="B108" s="3" t="s">
        <v>241</v>
      </c>
      <c r="C108" s="4" t="s">
        <v>242</v>
      </c>
    </row>
    <row r="109" spans="1:3" x14ac:dyDescent="0.35">
      <c r="A109">
        <v>108</v>
      </c>
      <c r="B109" s="3" t="s">
        <v>243</v>
      </c>
      <c r="C109" s="4" t="s">
        <v>244</v>
      </c>
    </row>
    <row r="110" spans="1:3" x14ac:dyDescent="0.35">
      <c r="A110">
        <v>109</v>
      </c>
      <c r="B110" s="3" t="s">
        <v>245</v>
      </c>
      <c r="C110" s="4" t="s">
        <v>246</v>
      </c>
    </row>
    <row r="111" spans="1:3" x14ac:dyDescent="0.35">
      <c r="A111">
        <v>110</v>
      </c>
      <c r="B111" s="3" t="s">
        <v>247</v>
      </c>
      <c r="C111" s="4" t="s">
        <v>248</v>
      </c>
    </row>
    <row r="112" spans="1:3" x14ac:dyDescent="0.35">
      <c r="A112">
        <v>111</v>
      </c>
      <c r="B112" s="3" t="s">
        <v>249</v>
      </c>
      <c r="C112" s="4" t="s">
        <v>250</v>
      </c>
    </row>
    <row r="113" spans="1:3" x14ac:dyDescent="0.35">
      <c r="A113">
        <v>112</v>
      </c>
      <c r="B113" s="3" t="s">
        <v>251</v>
      </c>
      <c r="C113" s="4" t="s">
        <v>252</v>
      </c>
    </row>
    <row r="114" spans="1:3" x14ac:dyDescent="0.35">
      <c r="A114">
        <v>113</v>
      </c>
      <c r="B114" s="3" t="s">
        <v>253</v>
      </c>
      <c r="C114" s="4" t="s">
        <v>254</v>
      </c>
    </row>
    <row r="115" spans="1:3" x14ac:dyDescent="0.35">
      <c r="A115">
        <v>114</v>
      </c>
      <c r="B115" s="3" t="s">
        <v>255</v>
      </c>
      <c r="C115" s="4" t="s">
        <v>256</v>
      </c>
    </row>
    <row r="116" spans="1:3" x14ac:dyDescent="0.35">
      <c r="A116">
        <v>115</v>
      </c>
      <c r="B116" s="3" t="s">
        <v>257</v>
      </c>
      <c r="C116" s="4" t="s">
        <v>258</v>
      </c>
    </row>
    <row r="117" spans="1:3" x14ac:dyDescent="0.35">
      <c r="A117">
        <v>116</v>
      </c>
      <c r="B117" s="3" t="s">
        <v>259</v>
      </c>
      <c r="C117" s="4" t="s">
        <v>260</v>
      </c>
    </row>
    <row r="118" spans="1:3" x14ac:dyDescent="0.35">
      <c r="A118">
        <v>117</v>
      </c>
      <c r="B118" s="3" t="s">
        <v>261</v>
      </c>
      <c r="C118" s="4" t="s">
        <v>262</v>
      </c>
    </row>
    <row r="119" spans="1:3" x14ac:dyDescent="0.35">
      <c r="A119">
        <v>118</v>
      </c>
      <c r="B119" s="3" t="s">
        <v>675</v>
      </c>
      <c r="C119" s="4" t="s">
        <v>159</v>
      </c>
    </row>
    <row r="120" spans="1:3" x14ac:dyDescent="0.35">
      <c r="A120">
        <v>119</v>
      </c>
      <c r="B120" s="3" t="s">
        <v>676</v>
      </c>
      <c r="C120" s="4" t="s">
        <v>376</v>
      </c>
    </row>
    <row r="121" spans="1:3" x14ac:dyDescent="0.35">
      <c r="A121">
        <v>120</v>
      </c>
      <c r="B121" s="3" t="s">
        <v>263</v>
      </c>
      <c r="C121" s="4" t="s">
        <v>264</v>
      </c>
    </row>
    <row r="122" spans="1:3" x14ac:dyDescent="0.35">
      <c r="A122">
        <v>121</v>
      </c>
      <c r="B122" s="3" t="s">
        <v>265</v>
      </c>
      <c r="C122" s="4" t="s">
        <v>266</v>
      </c>
    </row>
    <row r="123" spans="1:3" x14ac:dyDescent="0.35">
      <c r="A123">
        <v>122</v>
      </c>
      <c r="B123" s="3" t="s">
        <v>677</v>
      </c>
      <c r="C123" s="4" t="s">
        <v>268</v>
      </c>
    </row>
    <row r="124" spans="1:3" x14ac:dyDescent="0.35">
      <c r="A124">
        <v>123</v>
      </c>
      <c r="B124" s="3" t="s">
        <v>269</v>
      </c>
      <c r="C124" s="4" t="s">
        <v>270</v>
      </c>
    </row>
    <row r="125" spans="1:3" x14ac:dyDescent="0.35">
      <c r="A125">
        <v>124</v>
      </c>
      <c r="B125" s="3" t="s">
        <v>271</v>
      </c>
      <c r="C125" s="4" t="s">
        <v>272</v>
      </c>
    </row>
    <row r="126" spans="1:3" x14ac:dyDescent="0.35">
      <c r="A126">
        <v>125</v>
      </c>
      <c r="B126" s="3" t="s">
        <v>273</v>
      </c>
      <c r="C126" s="4" t="s">
        <v>274</v>
      </c>
    </row>
    <row r="127" spans="1:3" x14ac:dyDescent="0.35">
      <c r="A127">
        <v>126</v>
      </c>
      <c r="B127" s="3" t="s">
        <v>275</v>
      </c>
      <c r="C127" s="4" t="s">
        <v>276</v>
      </c>
    </row>
    <row r="128" spans="1:3" x14ac:dyDescent="0.35">
      <c r="A128">
        <v>127</v>
      </c>
      <c r="B128" s="3" t="s">
        <v>501</v>
      </c>
      <c r="C128" s="4" t="s">
        <v>277</v>
      </c>
    </row>
    <row r="129" spans="1:3" x14ac:dyDescent="0.35">
      <c r="A129">
        <v>128</v>
      </c>
      <c r="B129" s="3" t="s">
        <v>278</v>
      </c>
      <c r="C129" s="4" t="s">
        <v>279</v>
      </c>
    </row>
    <row r="130" spans="1:3" x14ac:dyDescent="0.35">
      <c r="A130">
        <v>129</v>
      </c>
      <c r="B130" s="3" t="s">
        <v>280</v>
      </c>
      <c r="C130" s="4" t="s">
        <v>281</v>
      </c>
    </row>
    <row r="131" spans="1:3" x14ac:dyDescent="0.35">
      <c r="A131">
        <v>130</v>
      </c>
      <c r="B131" s="3" t="s">
        <v>282</v>
      </c>
      <c r="C131" s="4" t="s">
        <v>283</v>
      </c>
    </row>
    <row r="132" spans="1:3" x14ac:dyDescent="0.35">
      <c r="A132">
        <v>131</v>
      </c>
      <c r="B132" s="3" t="s">
        <v>678</v>
      </c>
      <c r="C132" s="4" t="s">
        <v>140</v>
      </c>
    </row>
    <row r="133" spans="1:3" x14ac:dyDescent="0.35">
      <c r="A133">
        <v>132</v>
      </c>
      <c r="B133" s="3" t="s">
        <v>284</v>
      </c>
      <c r="C133" s="4" t="s">
        <v>285</v>
      </c>
    </row>
    <row r="134" spans="1:3" x14ac:dyDescent="0.35">
      <c r="A134">
        <v>133</v>
      </c>
      <c r="B134" s="3" t="s">
        <v>286</v>
      </c>
      <c r="C134" s="4" t="s">
        <v>287</v>
      </c>
    </row>
    <row r="135" spans="1:3" x14ac:dyDescent="0.35">
      <c r="A135">
        <v>134</v>
      </c>
      <c r="B135" s="3" t="s">
        <v>288</v>
      </c>
      <c r="C135" s="4" t="s">
        <v>289</v>
      </c>
    </row>
    <row r="136" spans="1:3" x14ac:dyDescent="0.35">
      <c r="A136">
        <v>135</v>
      </c>
      <c r="B136" s="3" t="s">
        <v>290</v>
      </c>
      <c r="C136" s="4" t="s">
        <v>291</v>
      </c>
    </row>
    <row r="137" spans="1:3" x14ac:dyDescent="0.35">
      <c r="A137">
        <v>136</v>
      </c>
      <c r="B137" s="3" t="s">
        <v>292</v>
      </c>
      <c r="C137" s="4" t="s">
        <v>293</v>
      </c>
    </row>
    <row r="138" spans="1:3" x14ac:dyDescent="0.35">
      <c r="A138">
        <v>137</v>
      </c>
      <c r="B138" s="3" t="s">
        <v>294</v>
      </c>
      <c r="C138" s="4" t="s">
        <v>295</v>
      </c>
    </row>
    <row r="139" spans="1:3" x14ac:dyDescent="0.35">
      <c r="A139">
        <v>138</v>
      </c>
      <c r="B139" s="3" t="s">
        <v>679</v>
      </c>
      <c r="C139" s="4" t="s">
        <v>297</v>
      </c>
    </row>
    <row r="140" spans="1:3" x14ac:dyDescent="0.35">
      <c r="A140">
        <v>139</v>
      </c>
      <c r="B140" s="3" t="s">
        <v>298</v>
      </c>
      <c r="C140" s="4" t="s">
        <v>299</v>
      </c>
    </row>
    <row r="141" spans="1:3" x14ac:dyDescent="0.35">
      <c r="A141">
        <v>140</v>
      </c>
      <c r="B141" s="3" t="s">
        <v>300</v>
      </c>
      <c r="C141" s="4" t="s">
        <v>301</v>
      </c>
    </row>
    <row r="142" spans="1:3" x14ac:dyDescent="0.35">
      <c r="A142">
        <v>141</v>
      </c>
      <c r="B142" s="3" t="s">
        <v>302</v>
      </c>
      <c r="C142" s="4" t="s">
        <v>303</v>
      </c>
    </row>
    <row r="143" spans="1:3" x14ac:dyDescent="0.35">
      <c r="A143">
        <v>142</v>
      </c>
      <c r="B143" s="3" t="s">
        <v>304</v>
      </c>
      <c r="C143" s="4" t="s">
        <v>305</v>
      </c>
    </row>
    <row r="144" spans="1:3" x14ac:dyDescent="0.35">
      <c r="A144">
        <v>143</v>
      </c>
      <c r="B144" s="3" t="s">
        <v>306</v>
      </c>
      <c r="C144" s="4" t="s">
        <v>307</v>
      </c>
    </row>
    <row r="145" spans="1:3" x14ac:dyDescent="0.35">
      <c r="A145">
        <v>144</v>
      </c>
      <c r="B145" s="3" t="s">
        <v>680</v>
      </c>
      <c r="C145" s="4" t="s">
        <v>308</v>
      </c>
    </row>
    <row r="146" spans="1:3" x14ac:dyDescent="0.35">
      <c r="A146">
        <v>145</v>
      </c>
      <c r="B146" s="3" t="s">
        <v>681</v>
      </c>
      <c r="C146" s="4" t="s">
        <v>309</v>
      </c>
    </row>
    <row r="147" spans="1:3" x14ac:dyDescent="0.35">
      <c r="A147">
        <v>146</v>
      </c>
      <c r="B147" s="3" t="s">
        <v>310</v>
      </c>
      <c r="C147" s="4" t="s">
        <v>311</v>
      </c>
    </row>
    <row r="148" spans="1:3" x14ac:dyDescent="0.35">
      <c r="A148">
        <v>147</v>
      </c>
      <c r="B148" s="3" t="s">
        <v>312</v>
      </c>
      <c r="C148" s="4" t="s">
        <v>313</v>
      </c>
    </row>
    <row r="149" spans="1:3" x14ac:dyDescent="0.35">
      <c r="A149">
        <v>148</v>
      </c>
      <c r="B149" s="3" t="s">
        <v>314</v>
      </c>
      <c r="C149" s="4" t="s">
        <v>315</v>
      </c>
    </row>
    <row r="150" spans="1:3" x14ac:dyDescent="0.35">
      <c r="A150">
        <v>149</v>
      </c>
      <c r="B150" s="3" t="s">
        <v>316</v>
      </c>
      <c r="C150" s="4" t="s">
        <v>317</v>
      </c>
    </row>
    <row r="151" spans="1:3" x14ac:dyDescent="0.35">
      <c r="A151">
        <v>150</v>
      </c>
      <c r="B151" s="3" t="s">
        <v>318</v>
      </c>
      <c r="C151" s="4" t="s">
        <v>319</v>
      </c>
    </row>
    <row r="152" spans="1:3" x14ac:dyDescent="0.35">
      <c r="A152">
        <v>151</v>
      </c>
      <c r="B152" s="3" t="s">
        <v>320</v>
      </c>
      <c r="C152" s="4" t="s">
        <v>321</v>
      </c>
    </row>
    <row r="153" spans="1:3" x14ac:dyDescent="0.35">
      <c r="A153">
        <v>152</v>
      </c>
      <c r="B153" s="3" t="s">
        <v>322</v>
      </c>
      <c r="C153" s="4" t="s">
        <v>323</v>
      </c>
    </row>
    <row r="154" spans="1:3" x14ac:dyDescent="0.35">
      <c r="A154">
        <v>153</v>
      </c>
      <c r="B154" s="3" t="s">
        <v>324</v>
      </c>
      <c r="C154" s="4" t="s">
        <v>325</v>
      </c>
    </row>
    <row r="155" spans="1:3" x14ac:dyDescent="0.35">
      <c r="A155">
        <v>154</v>
      </c>
      <c r="B155" s="3" t="s">
        <v>326</v>
      </c>
      <c r="C155" s="4" t="s">
        <v>327</v>
      </c>
    </row>
    <row r="156" spans="1:3" x14ac:dyDescent="0.35">
      <c r="A156">
        <v>155</v>
      </c>
      <c r="B156" s="3" t="s">
        <v>328</v>
      </c>
      <c r="C156" s="4" t="s">
        <v>329</v>
      </c>
    </row>
    <row r="157" spans="1:3" x14ac:dyDescent="0.35">
      <c r="A157">
        <v>156</v>
      </c>
      <c r="B157" s="3" t="s">
        <v>682</v>
      </c>
      <c r="C157" s="4" t="s">
        <v>331</v>
      </c>
    </row>
    <row r="158" spans="1:3" x14ac:dyDescent="0.35">
      <c r="A158">
        <v>157</v>
      </c>
      <c r="B158" s="3" t="s">
        <v>332</v>
      </c>
      <c r="C158" s="4" t="s">
        <v>333</v>
      </c>
    </row>
    <row r="159" spans="1:3" x14ac:dyDescent="0.35">
      <c r="A159">
        <v>158</v>
      </c>
      <c r="B159" s="3" t="s">
        <v>334</v>
      </c>
      <c r="C159" s="4" t="s">
        <v>335</v>
      </c>
    </row>
    <row r="160" spans="1:3" x14ac:dyDescent="0.35">
      <c r="A160">
        <v>159</v>
      </c>
      <c r="B160" s="3" t="s">
        <v>336</v>
      </c>
      <c r="C160" s="4" t="s">
        <v>337</v>
      </c>
    </row>
    <row r="161" spans="1:3" x14ac:dyDescent="0.35">
      <c r="A161">
        <v>160</v>
      </c>
      <c r="B161" s="3" t="s">
        <v>683</v>
      </c>
      <c r="C161" s="4" t="s">
        <v>339</v>
      </c>
    </row>
    <row r="162" spans="1:3" x14ac:dyDescent="0.35">
      <c r="A162">
        <v>161</v>
      </c>
      <c r="B162" s="3" t="s">
        <v>340</v>
      </c>
      <c r="C162" s="4" t="s">
        <v>341</v>
      </c>
    </row>
    <row r="163" spans="1:3" x14ac:dyDescent="0.35">
      <c r="A163">
        <v>162</v>
      </c>
      <c r="B163" s="3" t="s">
        <v>342</v>
      </c>
      <c r="C163" s="4" t="s">
        <v>343</v>
      </c>
    </row>
    <row r="164" spans="1:3" x14ac:dyDescent="0.35">
      <c r="A164">
        <v>163</v>
      </c>
      <c r="B164" s="3" t="s">
        <v>344</v>
      </c>
      <c r="C164" s="4" t="s">
        <v>345</v>
      </c>
    </row>
    <row r="165" spans="1:3" x14ac:dyDescent="0.35">
      <c r="A165">
        <v>164</v>
      </c>
      <c r="B165" s="3" t="s">
        <v>684</v>
      </c>
      <c r="C165" s="4" t="s">
        <v>346</v>
      </c>
    </row>
    <row r="166" spans="1:3" x14ac:dyDescent="0.35">
      <c r="A166">
        <v>165</v>
      </c>
      <c r="B166" s="3" t="s">
        <v>347</v>
      </c>
      <c r="C166" s="4" t="s">
        <v>348</v>
      </c>
    </row>
    <row r="167" spans="1:3" x14ac:dyDescent="0.35">
      <c r="A167">
        <v>166</v>
      </c>
      <c r="B167" s="3" t="s">
        <v>350</v>
      </c>
      <c r="C167" s="4" t="s">
        <v>351</v>
      </c>
    </row>
    <row r="168" spans="1:3" x14ac:dyDescent="0.35">
      <c r="A168">
        <v>167</v>
      </c>
      <c r="B168" s="3" t="s">
        <v>352</v>
      </c>
      <c r="C168" s="4" t="s">
        <v>353</v>
      </c>
    </row>
    <row r="169" spans="1:3" x14ac:dyDescent="0.35">
      <c r="A169">
        <v>168</v>
      </c>
      <c r="B169" s="3" t="s">
        <v>354</v>
      </c>
      <c r="C169" s="4" t="s">
        <v>355</v>
      </c>
    </row>
    <row r="170" spans="1:3" x14ac:dyDescent="0.35">
      <c r="A170">
        <v>169</v>
      </c>
      <c r="B170" s="3" t="s">
        <v>685</v>
      </c>
      <c r="C170" s="4" t="s">
        <v>349</v>
      </c>
    </row>
    <row r="171" spans="1:3" x14ac:dyDescent="0.35">
      <c r="A171">
        <v>170</v>
      </c>
      <c r="B171" s="3" t="s">
        <v>356</v>
      </c>
      <c r="C171" s="4" t="s">
        <v>357</v>
      </c>
    </row>
    <row r="172" spans="1:3" x14ac:dyDescent="0.35">
      <c r="A172">
        <v>171</v>
      </c>
      <c r="B172" s="3" t="s">
        <v>358</v>
      </c>
      <c r="C172" s="4" t="s">
        <v>359</v>
      </c>
    </row>
    <row r="173" spans="1:3" x14ac:dyDescent="0.35">
      <c r="A173">
        <v>172</v>
      </c>
      <c r="B173" s="3" t="s">
        <v>360</v>
      </c>
      <c r="C173" s="4" t="s">
        <v>361</v>
      </c>
    </row>
    <row r="174" spans="1:3" x14ac:dyDescent="0.35">
      <c r="A174">
        <v>173</v>
      </c>
      <c r="B174" s="3" t="s">
        <v>362</v>
      </c>
      <c r="C174" s="4" t="s">
        <v>363</v>
      </c>
    </row>
    <row r="175" spans="1:3" x14ac:dyDescent="0.35">
      <c r="A175">
        <v>174</v>
      </c>
      <c r="B175" s="3" t="s">
        <v>686</v>
      </c>
      <c r="C175" s="4" t="s">
        <v>365</v>
      </c>
    </row>
    <row r="176" spans="1:3" x14ac:dyDescent="0.35">
      <c r="A176">
        <v>175</v>
      </c>
      <c r="B176" s="3" t="s">
        <v>366</v>
      </c>
      <c r="C176" s="4" t="s">
        <v>367</v>
      </c>
    </row>
    <row r="177" spans="1:3" x14ac:dyDescent="0.35">
      <c r="A177">
        <v>176</v>
      </c>
      <c r="B177" s="3" t="s">
        <v>368</v>
      </c>
      <c r="C177" s="4" t="s">
        <v>369</v>
      </c>
    </row>
    <row r="178" spans="1:3" x14ac:dyDescent="0.35">
      <c r="A178">
        <v>177</v>
      </c>
      <c r="B178" s="3" t="s">
        <v>370</v>
      </c>
      <c r="C178" s="4" t="s">
        <v>371</v>
      </c>
    </row>
    <row r="179" spans="1:3" x14ac:dyDescent="0.35">
      <c r="A179">
        <v>178</v>
      </c>
      <c r="B179" s="3" t="s">
        <v>372</v>
      </c>
      <c r="C179" s="4" t="s">
        <v>373</v>
      </c>
    </row>
    <row r="180" spans="1:3" x14ac:dyDescent="0.35">
      <c r="A180">
        <v>179</v>
      </c>
      <c r="B180" s="3" t="s">
        <v>374</v>
      </c>
      <c r="C180" s="4" t="s">
        <v>375</v>
      </c>
    </row>
    <row r="181" spans="1:3" x14ac:dyDescent="0.35">
      <c r="A181">
        <v>180</v>
      </c>
      <c r="B181" s="3" t="s">
        <v>687</v>
      </c>
      <c r="C181" s="4" t="s">
        <v>443</v>
      </c>
    </row>
    <row r="182" spans="1:3" x14ac:dyDescent="0.35">
      <c r="A182">
        <v>181</v>
      </c>
      <c r="B182" s="3" t="s">
        <v>378</v>
      </c>
      <c r="C182" s="4" t="s">
        <v>379</v>
      </c>
    </row>
    <row r="183" spans="1:3" x14ac:dyDescent="0.35">
      <c r="A183">
        <v>182</v>
      </c>
      <c r="B183" s="3" t="s">
        <v>688</v>
      </c>
      <c r="C183" s="4" t="s">
        <v>381</v>
      </c>
    </row>
    <row r="184" spans="1:3" x14ac:dyDescent="0.35">
      <c r="A184">
        <v>183</v>
      </c>
      <c r="B184" s="3" t="s">
        <v>382</v>
      </c>
      <c r="C184" s="4" t="s">
        <v>383</v>
      </c>
    </row>
    <row r="185" spans="1:3" x14ac:dyDescent="0.35">
      <c r="A185">
        <v>184</v>
      </c>
      <c r="B185" s="3" t="s">
        <v>497</v>
      </c>
      <c r="C185" s="4" t="s">
        <v>377</v>
      </c>
    </row>
    <row r="186" spans="1:3" x14ac:dyDescent="0.35">
      <c r="A186">
        <v>185</v>
      </c>
      <c r="B186" s="3" t="s">
        <v>505</v>
      </c>
      <c r="C186" s="4" t="s">
        <v>384</v>
      </c>
    </row>
    <row r="187" spans="1:3" x14ac:dyDescent="0.35">
      <c r="A187">
        <v>186</v>
      </c>
      <c r="B187" s="3" t="s">
        <v>689</v>
      </c>
      <c r="C187" s="4" t="s">
        <v>385</v>
      </c>
    </row>
    <row r="188" spans="1:3" x14ac:dyDescent="0.35">
      <c r="A188">
        <v>187</v>
      </c>
      <c r="B188" s="3" t="s">
        <v>386</v>
      </c>
      <c r="C188" s="4" t="s">
        <v>387</v>
      </c>
    </row>
    <row r="189" spans="1:3" x14ac:dyDescent="0.35">
      <c r="A189">
        <v>188</v>
      </c>
      <c r="B189" s="3" t="s">
        <v>388</v>
      </c>
      <c r="C189" s="4" t="s">
        <v>389</v>
      </c>
    </row>
    <row r="190" spans="1:3" x14ac:dyDescent="0.35">
      <c r="A190">
        <v>189</v>
      </c>
      <c r="B190" s="3" t="s">
        <v>506</v>
      </c>
      <c r="C190" s="4" t="s">
        <v>390</v>
      </c>
    </row>
    <row r="191" spans="1:3" x14ac:dyDescent="0.35">
      <c r="A191">
        <v>190</v>
      </c>
      <c r="B191" s="3" t="s">
        <v>391</v>
      </c>
      <c r="C191" s="4" t="s">
        <v>392</v>
      </c>
    </row>
    <row r="192" spans="1:3" x14ac:dyDescent="0.35">
      <c r="A192">
        <v>191</v>
      </c>
      <c r="B192" s="3" t="s">
        <v>393</v>
      </c>
      <c r="C192" s="4" t="s">
        <v>394</v>
      </c>
    </row>
    <row r="193" spans="1:3" x14ac:dyDescent="0.35">
      <c r="A193">
        <v>192</v>
      </c>
      <c r="B193" s="3" t="s">
        <v>395</v>
      </c>
      <c r="C193" s="4" t="s">
        <v>396</v>
      </c>
    </row>
    <row r="194" spans="1:3" x14ac:dyDescent="0.35">
      <c r="A194">
        <v>193</v>
      </c>
      <c r="B194" s="3" t="s">
        <v>397</v>
      </c>
      <c r="C194" s="4" t="s">
        <v>398</v>
      </c>
    </row>
    <row r="195" spans="1:3" x14ac:dyDescent="0.35">
      <c r="A195">
        <v>194</v>
      </c>
      <c r="B195" s="3" t="s">
        <v>399</v>
      </c>
      <c r="C195" s="4" t="s">
        <v>400</v>
      </c>
    </row>
    <row r="196" spans="1:3" x14ac:dyDescent="0.35">
      <c r="A196">
        <v>195</v>
      </c>
      <c r="B196" s="3" t="s">
        <v>401</v>
      </c>
      <c r="C196" s="4" t="s">
        <v>402</v>
      </c>
    </row>
    <row r="197" spans="1:3" x14ac:dyDescent="0.35">
      <c r="A197">
        <v>196</v>
      </c>
      <c r="B197" s="3" t="s">
        <v>403</v>
      </c>
      <c r="C197" s="4" t="s">
        <v>404</v>
      </c>
    </row>
    <row r="198" spans="1:3" x14ac:dyDescent="0.35">
      <c r="A198">
        <v>197</v>
      </c>
      <c r="B198" s="3" t="s">
        <v>405</v>
      </c>
      <c r="C198" s="4" t="s">
        <v>406</v>
      </c>
    </row>
    <row r="199" spans="1:3" x14ac:dyDescent="0.35">
      <c r="A199">
        <v>198</v>
      </c>
      <c r="B199" s="3" t="s">
        <v>407</v>
      </c>
      <c r="C199" s="4" t="s">
        <v>408</v>
      </c>
    </row>
    <row r="200" spans="1:3" x14ac:dyDescent="0.35">
      <c r="A200">
        <v>199</v>
      </c>
      <c r="B200" s="3" t="s">
        <v>409</v>
      </c>
      <c r="C200" s="4" t="s">
        <v>410</v>
      </c>
    </row>
    <row r="201" spans="1:3" x14ac:dyDescent="0.35">
      <c r="A201">
        <v>200</v>
      </c>
      <c r="B201" s="3" t="s">
        <v>411</v>
      </c>
      <c r="C201" s="4" t="s">
        <v>412</v>
      </c>
    </row>
    <row r="202" spans="1:3" x14ac:dyDescent="0.35">
      <c r="A202">
        <v>201</v>
      </c>
      <c r="B202" s="3" t="s">
        <v>507</v>
      </c>
      <c r="C202" s="4" t="s">
        <v>712</v>
      </c>
    </row>
    <row r="203" spans="1:3" x14ac:dyDescent="0.35">
      <c r="A203">
        <v>202</v>
      </c>
      <c r="B203" s="3" t="s">
        <v>413</v>
      </c>
      <c r="C203" s="4" t="s">
        <v>414</v>
      </c>
    </row>
    <row r="204" spans="1:3" x14ac:dyDescent="0.35">
      <c r="A204">
        <v>203</v>
      </c>
      <c r="B204" s="3" t="s">
        <v>415</v>
      </c>
      <c r="C204" s="4" t="s">
        <v>416</v>
      </c>
    </row>
    <row r="205" spans="1:3" x14ac:dyDescent="0.35">
      <c r="A205">
        <v>204</v>
      </c>
      <c r="B205" s="3" t="s">
        <v>417</v>
      </c>
      <c r="C205" s="4" t="s">
        <v>418</v>
      </c>
    </row>
    <row r="206" spans="1:3" x14ac:dyDescent="0.35">
      <c r="A206">
        <v>205</v>
      </c>
      <c r="B206" s="3" t="s">
        <v>419</v>
      </c>
      <c r="C206" s="4" t="s">
        <v>420</v>
      </c>
    </row>
    <row r="207" spans="1:3" x14ac:dyDescent="0.35">
      <c r="A207">
        <v>206</v>
      </c>
      <c r="B207" s="3" t="s">
        <v>421</v>
      </c>
      <c r="C207" s="4" t="s">
        <v>422</v>
      </c>
    </row>
    <row r="208" spans="1:3" x14ac:dyDescent="0.35">
      <c r="A208">
        <v>207</v>
      </c>
      <c r="B208" s="3" t="s">
        <v>690</v>
      </c>
      <c r="C208" s="4" t="s">
        <v>713</v>
      </c>
    </row>
    <row r="209" spans="1:3" x14ac:dyDescent="0.35">
      <c r="A209">
        <v>208</v>
      </c>
      <c r="B209" s="3" t="s">
        <v>498</v>
      </c>
      <c r="C209" s="4" t="s">
        <v>714</v>
      </c>
    </row>
    <row r="210" spans="1:3" x14ac:dyDescent="0.35">
      <c r="A210">
        <v>209</v>
      </c>
      <c r="B210" s="3" t="s">
        <v>423</v>
      </c>
      <c r="C210" s="4" t="s">
        <v>424</v>
      </c>
    </row>
    <row r="211" spans="1:3" x14ac:dyDescent="0.35">
      <c r="A211">
        <v>210</v>
      </c>
      <c r="B211" s="3" t="s">
        <v>425</v>
      </c>
      <c r="C211" s="4" t="s">
        <v>426</v>
      </c>
    </row>
    <row r="212" spans="1:3" x14ac:dyDescent="0.35">
      <c r="A212">
        <v>211</v>
      </c>
      <c r="B212" s="3" t="s">
        <v>691</v>
      </c>
      <c r="C212" s="4" t="s">
        <v>428</v>
      </c>
    </row>
    <row r="213" spans="1:3" x14ac:dyDescent="0.35">
      <c r="A213">
        <v>212</v>
      </c>
      <c r="B213" s="3" t="s">
        <v>429</v>
      </c>
      <c r="C213" s="4" t="s">
        <v>430</v>
      </c>
    </row>
    <row r="214" spans="1:3" x14ac:dyDescent="0.35">
      <c r="A214">
        <v>213</v>
      </c>
      <c r="B214" s="3" t="s">
        <v>692</v>
      </c>
      <c r="C214" s="4" t="s">
        <v>431</v>
      </c>
    </row>
    <row r="215" spans="1:3" x14ac:dyDescent="0.35">
      <c r="A215">
        <v>214</v>
      </c>
      <c r="B215" s="3" t="s">
        <v>433</v>
      </c>
      <c r="C215" s="4" t="s">
        <v>434</v>
      </c>
    </row>
    <row r="216" spans="1:3" x14ac:dyDescent="0.35">
      <c r="A216">
        <v>215</v>
      </c>
      <c r="B216" s="3" t="s">
        <v>435</v>
      </c>
      <c r="C216" s="4" t="s">
        <v>436</v>
      </c>
    </row>
    <row r="217" spans="1:3" x14ac:dyDescent="0.35">
      <c r="A217">
        <v>216</v>
      </c>
      <c r="B217" s="3" t="s">
        <v>437</v>
      </c>
      <c r="C217" s="4" t="s">
        <v>438</v>
      </c>
    </row>
    <row r="218" spans="1:3" x14ac:dyDescent="0.35">
      <c r="A218">
        <v>217</v>
      </c>
      <c r="B218" s="3" t="s">
        <v>693</v>
      </c>
      <c r="C218" s="4" t="s">
        <v>715</v>
      </c>
    </row>
    <row r="219" spans="1:3" x14ac:dyDescent="0.35">
      <c r="A219">
        <v>218</v>
      </c>
      <c r="B219" s="3" t="s">
        <v>439</v>
      </c>
      <c r="C219" s="4" t="s">
        <v>440</v>
      </c>
    </row>
    <row r="220" spans="1:3" x14ac:dyDescent="0.35">
      <c r="A220">
        <v>219</v>
      </c>
      <c r="B220" s="3" t="s">
        <v>694</v>
      </c>
      <c r="C220" s="4" t="s">
        <v>471</v>
      </c>
    </row>
    <row r="221" spans="1:3" x14ac:dyDescent="0.35">
      <c r="A221">
        <v>220</v>
      </c>
      <c r="B221" s="3" t="s">
        <v>441</v>
      </c>
      <c r="C221" s="4" t="s">
        <v>442</v>
      </c>
    </row>
    <row r="222" spans="1:3" x14ac:dyDescent="0.35">
      <c r="A222">
        <v>221</v>
      </c>
      <c r="B222" s="3" t="s">
        <v>444</v>
      </c>
      <c r="C222" s="4" t="s">
        <v>445</v>
      </c>
    </row>
    <row r="223" spans="1:3" x14ac:dyDescent="0.35">
      <c r="A223">
        <v>222</v>
      </c>
      <c r="B223" s="3" t="s">
        <v>446</v>
      </c>
      <c r="C223" s="4" t="s">
        <v>447</v>
      </c>
    </row>
    <row r="224" spans="1:3" x14ac:dyDescent="0.35">
      <c r="A224">
        <v>223</v>
      </c>
      <c r="B224" s="3" t="s">
        <v>448</v>
      </c>
      <c r="C224" s="4" t="s">
        <v>449</v>
      </c>
    </row>
    <row r="225" spans="1:3" x14ac:dyDescent="0.35">
      <c r="A225">
        <v>224</v>
      </c>
      <c r="B225" s="3" t="s">
        <v>450</v>
      </c>
      <c r="C225" s="4" t="s">
        <v>451</v>
      </c>
    </row>
    <row r="226" spans="1:3" x14ac:dyDescent="0.35">
      <c r="A226">
        <v>225</v>
      </c>
      <c r="B226" s="3" t="s">
        <v>452</v>
      </c>
      <c r="C226" s="4" t="s">
        <v>453</v>
      </c>
    </row>
    <row r="227" spans="1:3" x14ac:dyDescent="0.35">
      <c r="A227">
        <v>226</v>
      </c>
      <c r="B227" s="3" t="s">
        <v>454</v>
      </c>
      <c r="C227" s="4" t="s">
        <v>455</v>
      </c>
    </row>
    <row r="228" spans="1:3" x14ac:dyDescent="0.35">
      <c r="A228">
        <v>227</v>
      </c>
      <c r="B228" s="3" t="s">
        <v>456</v>
      </c>
      <c r="C228" s="4" t="s">
        <v>457</v>
      </c>
    </row>
    <row r="229" spans="1:3" x14ac:dyDescent="0.35">
      <c r="A229">
        <v>228</v>
      </c>
      <c r="B229" s="3" t="s">
        <v>458</v>
      </c>
      <c r="C229" s="4" t="s">
        <v>459</v>
      </c>
    </row>
    <row r="230" spans="1:3" x14ac:dyDescent="0.35">
      <c r="A230">
        <v>229</v>
      </c>
      <c r="B230" s="3" t="s">
        <v>695</v>
      </c>
      <c r="C230" s="4" t="s">
        <v>461</v>
      </c>
    </row>
    <row r="231" spans="1:3" x14ac:dyDescent="0.35">
      <c r="A231">
        <v>230</v>
      </c>
      <c r="B231" s="3" t="s">
        <v>462</v>
      </c>
      <c r="C231" s="4" t="s">
        <v>463</v>
      </c>
    </row>
    <row r="232" spans="1:3" x14ac:dyDescent="0.35">
      <c r="A232">
        <v>231</v>
      </c>
      <c r="B232" s="3" t="s">
        <v>464</v>
      </c>
      <c r="C232" s="4" t="s">
        <v>465</v>
      </c>
    </row>
    <row r="233" spans="1:3" x14ac:dyDescent="0.35">
      <c r="A233">
        <v>232</v>
      </c>
      <c r="B233" s="3" t="s">
        <v>466</v>
      </c>
      <c r="C233" s="4" t="s">
        <v>467</v>
      </c>
    </row>
    <row r="234" spans="1:3" x14ac:dyDescent="0.35">
      <c r="A234">
        <v>233</v>
      </c>
      <c r="B234" s="3" t="s">
        <v>696</v>
      </c>
      <c r="C234" s="4" t="s">
        <v>469</v>
      </c>
    </row>
    <row r="235" spans="1:3" x14ac:dyDescent="0.35">
      <c r="A235">
        <v>234</v>
      </c>
      <c r="B235" s="3" t="s">
        <v>697</v>
      </c>
      <c r="C235" s="4" t="s">
        <v>470</v>
      </c>
    </row>
    <row r="236" spans="1:3" x14ac:dyDescent="0.35">
      <c r="A236">
        <v>235</v>
      </c>
      <c r="B236" s="3" t="s">
        <v>698</v>
      </c>
      <c r="C236" s="4" t="s">
        <v>716</v>
      </c>
    </row>
    <row r="237" spans="1:3" x14ac:dyDescent="0.35">
      <c r="A237">
        <v>236</v>
      </c>
      <c r="B237" s="3" t="s">
        <v>699</v>
      </c>
      <c r="C237" s="4" t="s">
        <v>473</v>
      </c>
    </row>
    <row r="238" spans="1:3" x14ac:dyDescent="0.35">
      <c r="A238">
        <v>237</v>
      </c>
      <c r="B238" s="3" t="s">
        <v>475</v>
      </c>
      <c r="C238" s="4" t="s">
        <v>476</v>
      </c>
    </row>
    <row r="239" spans="1:3" x14ac:dyDescent="0.35">
      <c r="A239">
        <v>238</v>
      </c>
      <c r="B239" s="3" t="s">
        <v>477</v>
      </c>
      <c r="C239" s="4" t="s">
        <v>478</v>
      </c>
    </row>
    <row r="240" spans="1:3" x14ac:dyDescent="0.35">
      <c r="A240">
        <v>239</v>
      </c>
      <c r="B240" s="3" t="s">
        <v>479</v>
      </c>
      <c r="C240" s="4" t="s">
        <v>480</v>
      </c>
    </row>
    <row r="241" spans="1:3" x14ac:dyDescent="0.35">
      <c r="A241">
        <v>240</v>
      </c>
      <c r="B241" s="3" t="s">
        <v>481</v>
      </c>
      <c r="C241" s="4" t="s">
        <v>482</v>
      </c>
    </row>
    <row r="242" spans="1:3" x14ac:dyDescent="0.35">
      <c r="A242">
        <v>241</v>
      </c>
      <c r="B242" s="3" t="s">
        <v>483</v>
      </c>
      <c r="C242" s="4" t="s">
        <v>484</v>
      </c>
    </row>
    <row r="243" spans="1:3" x14ac:dyDescent="0.35">
      <c r="A243">
        <v>242</v>
      </c>
      <c r="B243" s="3" t="s">
        <v>700</v>
      </c>
      <c r="C243" s="4" t="s">
        <v>113</v>
      </c>
    </row>
    <row r="244" spans="1:3" x14ac:dyDescent="0.35">
      <c r="A244">
        <v>243</v>
      </c>
      <c r="B244" s="3" t="s">
        <v>701</v>
      </c>
      <c r="C244" s="4" t="s">
        <v>474</v>
      </c>
    </row>
    <row r="245" spans="1:3" x14ac:dyDescent="0.35">
      <c r="A245">
        <v>244</v>
      </c>
      <c r="B245" s="3" t="s">
        <v>702</v>
      </c>
      <c r="C245" s="4" t="s">
        <v>485</v>
      </c>
    </row>
    <row r="246" spans="1:3" x14ac:dyDescent="0.35">
      <c r="A246">
        <v>245</v>
      </c>
      <c r="B246" s="3" t="s">
        <v>486</v>
      </c>
      <c r="C246" s="4" t="s">
        <v>487</v>
      </c>
    </row>
    <row r="247" spans="1:3" x14ac:dyDescent="0.35">
      <c r="A247">
        <v>246</v>
      </c>
      <c r="B247" s="3" t="s">
        <v>488</v>
      </c>
      <c r="C247" s="4" t="s">
        <v>489</v>
      </c>
    </row>
    <row r="248" spans="1:3" x14ac:dyDescent="0.35">
      <c r="A248">
        <v>247</v>
      </c>
      <c r="B248" s="3" t="s">
        <v>490</v>
      </c>
      <c r="C248" s="4" t="s">
        <v>491</v>
      </c>
    </row>
    <row r="249" spans="1:3" x14ac:dyDescent="0.35">
      <c r="A249">
        <v>248</v>
      </c>
      <c r="B249" s="3" t="s">
        <v>492</v>
      </c>
      <c r="C249" s="4" t="s">
        <v>493</v>
      </c>
    </row>
    <row r="250" spans="1:3" x14ac:dyDescent="0.35">
      <c r="A250">
        <v>249</v>
      </c>
      <c r="B250" s="3" t="s">
        <v>34</v>
      </c>
      <c r="C250" s="4" t="s">
        <v>35</v>
      </c>
    </row>
    <row r="251" spans="1:3" x14ac:dyDescent="0.35">
      <c r="B251" s="3"/>
      <c r="C251" s="4"/>
    </row>
    <row r="252" spans="1:3" ht="15" thickBot="1" x14ac:dyDescent="0.4">
      <c r="B252" s="5"/>
      <c r="C252" s="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9B0C9-1937-4B8C-8C4A-3E3312285E33}">
  <dimension ref="A1:G211"/>
  <sheetViews>
    <sheetView workbookViewId="0">
      <selection activeCell="F22" sqref="F22"/>
    </sheetView>
  </sheetViews>
  <sheetFormatPr defaultRowHeight="14.5" x14ac:dyDescent="0.35"/>
  <cols>
    <col min="1" max="1" width="22.7265625" customWidth="1"/>
    <col min="2" max="2" width="11.1796875" bestFit="1" customWidth="1"/>
    <col min="3" max="3" width="13.81640625" bestFit="1" customWidth="1"/>
    <col min="4" max="4" width="8.26953125" customWidth="1"/>
    <col min="5" max="7" width="14.26953125" style="208" bestFit="1" customWidth="1"/>
  </cols>
  <sheetData>
    <row r="1" spans="1:7" x14ac:dyDescent="0.35">
      <c r="A1" s="201" t="s">
        <v>740</v>
      </c>
      <c r="B1" s="202" t="s">
        <v>741</v>
      </c>
      <c r="C1" s="202" t="s">
        <v>742</v>
      </c>
      <c r="D1" s="202" t="s">
        <v>743</v>
      </c>
      <c r="E1" s="202" t="s">
        <v>744</v>
      </c>
      <c r="F1" s="202" t="s">
        <v>745</v>
      </c>
      <c r="G1" s="202" t="s">
        <v>746</v>
      </c>
    </row>
    <row r="2" spans="1:7" x14ac:dyDescent="0.35">
      <c r="A2" s="203" t="s">
        <v>29</v>
      </c>
      <c r="B2" s="153" t="s">
        <v>30</v>
      </c>
      <c r="C2" s="153" t="s">
        <v>747</v>
      </c>
      <c r="D2" s="153" t="s">
        <v>748</v>
      </c>
      <c r="E2" s="204">
        <v>38928346</v>
      </c>
      <c r="F2" s="204">
        <v>26539341</v>
      </c>
      <c r="G2" s="204">
        <v>20507564</v>
      </c>
    </row>
    <row r="3" spans="1:7" x14ac:dyDescent="0.35">
      <c r="A3" s="203" t="s">
        <v>40</v>
      </c>
      <c r="B3" s="153" t="s">
        <v>41</v>
      </c>
      <c r="C3" s="153" t="s">
        <v>749</v>
      </c>
      <c r="D3" s="153" t="s">
        <v>750</v>
      </c>
      <c r="E3" s="204">
        <v>2877800</v>
      </c>
      <c r="F3" s="204">
        <v>2477398</v>
      </c>
      <c r="G3" s="204">
        <v>2273598</v>
      </c>
    </row>
    <row r="4" spans="1:7" x14ac:dyDescent="0.35">
      <c r="A4" s="203" t="s">
        <v>44</v>
      </c>
      <c r="B4" s="153" t="s">
        <v>45</v>
      </c>
      <c r="C4" s="153" t="s">
        <v>751</v>
      </c>
      <c r="D4" s="153" t="s">
        <v>752</v>
      </c>
      <c r="E4" s="204">
        <v>43851044</v>
      </c>
      <c r="F4" s="204">
        <v>33124575</v>
      </c>
      <c r="G4" s="204">
        <v>28916510</v>
      </c>
    </row>
    <row r="5" spans="1:7" x14ac:dyDescent="0.35">
      <c r="A5" s="203" t="s">
        <v>49</v>
      </c>
      <c r="B5" s="153" t="s">
        <v>50</v>
      </c>
      <c r="C5" s="153" t="s">
        <v>753</v>
      </c>
      <c r="D5" s="153" t="s">
        <v>750</v>
      </c>
      <c r="E5" s="204">
        <v>55197</v>
      </c>
      <c r="F5" s="204"/>
      <c r="G5" s="204"/>
    </row>
    <row r="6" spans="1:7" x14ac:dyDescent="0.35">
      <c r="A6" s="203" t="s">
        <v>54</v>
      </c>
      <c r="B6" s="153" t="s">
        <v>55</v>
      </c>
      <c r="C6" s="153" t="s">
        <v>749</v>
      </c>
      <c r="D6" s="153" t="s">
        <v>754</v>
      </c>
      <c r="E6" s="204">
        <v>77265</v>
      </c>
      <c r="F6" s="204">
        <v>69752</v>
      </c>
      <c r="G6" s="204">
        <v>64943</v>
      </c>
    </row>
    <row r="7" spans="1:7" x14ac:dyDescent="0.35">
      <c r="A7" s="203" t="s">
        <v>59</v>
      </c>
      <c r="B7" s="153" t="s">
        <v>60</v>
      </c>
      <c r="C7" s="153" t="s">
        <v>751</v>
      </c>
      <c r="D7" s="153" t="s">
        <v>752</v>
      </c>
      <c r="E7" s="204">
        <v>32866272</v>
      </c>
      <c r="F7" s="204">
        <v>20882592</v>
      </c>
      <c r="G7" s="204">
        <v>15968533</v>
      </c>
    </row>
    <row r="8" spans="1:7" x14ac:dyDescent="0.35">
      <c r="A8" s="203" t="s">
        <v>62</v>
      </c>
      <c r="B8" s="153" t="s">
        <v>63</v>
      </c>
      <c r="C8" s="153" t="s">
        <v>755</v>
      </c>
      <c r="D8" s="153" t="s">
        <v>756</v>
      </c>
      <c r="E8" s="204">
        <v>15002</v>
      </c>
      <c r="F8" s="204"/>
      <c r="G8" s="204"/>
    </row>
    <row r="9" spans="1:7" x14ac:dyDescent="0.35">
      <c r="A9" s="203" t="s">
        <v>66</v>
      </c>
      <c r="B9" s="153" t="s">
        <v>67</v>
      </c>
      <c r="C9" s="153" t="s">
        <v>755</v>
      </c>
      <c r="D9" s="153" t="s">
        <v>754</v>
      </c>
      <c r="E9" s="204">
        <v>97929</v>
      </c>
      <c r="F9" s="204">
        <v>81338</v>
      </c>
      <c r="G9" s="204">
        <v>73147</v>
      </c>
    </row>
    <row r="10" spans="1:7" x14ac:dyDescent="0.35">
      <c r="A10" s="203" t="s">
        <v>69</v>
      </c>
      <c r="B10" s="153" t="s">
        <v>70</v>
      </c>
      <c r="C10" s="153" t="s">
        <v>755</v>
      </c>
      <c r="D10" s="153" t="s">
        <v>750</v>
      </c>
      <c r="E10" s="204">
        <v>45195774</v>
      </c>
      <c r="F10" s="204">
        <v>36691384</v>
      </c>
      <c r="G10" s="204">
        <v>32399823</v>
      </c>
    </row>
    <row r="11" spans="1:7" x14ac:dyDescent="0.35">
      <c r="A11" s="203" t="s">
        <v>73</v>
      </c>
      <c r="B11" s="153" t="s">
        <v>74</v>
      </c>
      <c r="C11" s="153" t="s">
        <v>749</v>
      </c>
      <c r="D11" s="153" t="s">
        <v>750</v>
      </c>
      <c r="E11" s="204">
        <v>2963234</v>
      </c>
      <c r="F11" s="204">
        <v>2470266</v>
      </c>
      <c r="G11" s="204">
        <v>2243850</v>
      </c>
    </row>
    <row r="12" spans="1:7" x14ac:dyDescent="0.35">
      <c r="A12" s="203" t="s">
        <v>76</v>
      </c>
      <c r="B12" s="153" t="s">
        <v>77</v>
      </c>
      <c r="C12" s="153" t="s">
        <v>756</v>
      </c>
      <c r="D12" s="153" t="s">
        <v>754</v>
      </c>
      <c r="E12" s="204">
        <v>106766</v>
      </c>
      <c r="F12" s="204">
        <v>92766</v>
      </c>
      <c r="G12" s="204">
        <v>84390</v>
      </c>
    </row>
    <row r="13" spans="1:7" x14ac:dyDescent="0.35">
      <c r="A13" s="203" t="s">
        <v>79</v>
      </c>
      <c r="B13" s="153" t="s">
        <v>80</v>
      </c>
      <c r="C13" s="153" t="s">
        <v>753</v>
      </c>
      <c r="D13" s="153" t="s">
        <v>754</v>
      </c>
      <c r="E13" s="204">
        <v>25499884</v>
      </c>
      <c r="F13" s="204">
        <v>21785286</v>
      </c>
      <c r="G13" s="204">
        <v>19867484</v>
      </c>
    </row>
    <row r="14" spans="1:7" x14ac:dyDescent="0.35">
      <c r="A14" s="203" t="s">
        <v>81</v>
      </c>
      <c r="B14" s="153" t="s">
        <v>82</v>
      </c>
      <c r="C14" s="153" t="s">
        <v>749</v>
      </c>
      <c r="D14" s="153" t="s">
        <v>754</v>
      </c>
      <c r="E14" s="204">
        <v>8901064</v>
      </c>
      <c r="F14" s="204">
        <v>7989347</v>
      </c>
      <c r="G14" s="204">
        <v>7470549</v>
      </c>
    </row>
    <row r="15" spans="1:7" x14ac:dyDescent="0.35">
      <c r="A15" s="203" t="s">
        <v>83</v>
      </c>
      <c r="B15" s="153" t="s">
        <v>84</v>
      </c>
      <c r="C15" s="153" t="s">
        <v>749</v>
      </c>
      <c r="D15" s="153" t="s">
        <v>750</v>
      </c>
      <c r="E15" s="204">
        <v>10139175</v>
      </c>
      <c r="F15" s="204">
        <v>8244743</v>
      </c>
      <c r="G15" s="204">
        <v>7444529</v>
      </c>
    </row>
    <row r="16" spans="1:7" x14ac:dyDescent="0.35">
      <c r="A16" s="203" t="s">
        <v>85</v>
      </c>
      <c r="B16" s="153" t="s">
        <v>86</v>
      </c>
      <c r="C16" s="153" t="s">
        <v>755</v>
      </c>
      <c r="D16" s="153" t="s">
        <v>754</v>
      </c>
      <c r="E16" s="204">
        <v>393244</v>
      </c>
      <c r="F16" s="204">
        <v>331388</v>
      </c>
      <c r="G16" s="204">
        <v>292973</v>
      </c>
    </row>
    <row r="17" spans="1:7" x14ac:dyDescent="0.35">
      <c r="A17" s="203" t="s">
        <v>87</v>
      </c>
      <c r="B17" s="153" t="s">
        <v>88</v>
      </c>
      <c r="C17" s="153" t="s">
        <v>747</v>
      </c>
      <c r="D17" s="153" t="s">
        <v>754</v>
      </c>
      <c r="E17" s="204">
        <v>1701575</v>
      </c>
      <c r="F17" s="204">
        <v>1487865</v>
      </c>
      <c r="G17" s="204">
        <v>1374730</v>
      </c>
    </row>
    <row r="18" spans="1:7" x14ac:dyDescent="0.35">
      <c r="A18" s="203" t="s">
        <v>89</v>
      </c>
      <c r="B18" s="153" t="s">
        <v>90</v>
      </c>
      <c r="C18" s="153" t="s">
        <v>757</v>
      </c>
      <c r="D18" s="153" t="s">
        <v>752</v>
      </c>
      <c r="E18" s="204">
        <v>164689383</v>
      </c>
      <c r="F18" s="204">
        <v>131560741</v>
      </c>
      <c r="G18" s="204">
        <v>113308030</v>
      </c>
    </row>
    <row r="19" spans="1:7" x14ac:dyDescent="0.35">
      <c r="A19" s="203" t="s">
        <v>91</v>
      </c>
      <c r="B19" s="153" t="s">
        <v>92</v>
      </c>
      <c r="C19" s="153" t="s">
        <v>755</v>
      </c>
      <c r="D19" s="153" t="s">
        <v>754</v>
      </c>
      <c r="E19" s="204">
        <v>287375</v>
      </c>
      <c r="F19" s="204">
        <v>250635</v>
      </c>
      <c r="G19" s="204">
        <v>228942</v>
      </c>
    </row>
    <row r="20" spans="1:7" x14ac:dyDescent="0.35">
      <c r="A20" s="203" t="s">
        <v>93</v>
      </c>
      <c r="B20" s="153" t="s">
        <v>94</v>
      </c>
      <c r="C20" s="153" t="s">
        <v>749</v>
      </c>
      <c r="D20" s="153" t="s">
        <v>750</v>
      </c>
      <c r="E20" s="204">
        <v>9449321</v>
      </c>
      <c r="F20" s="204">
        <v>8098490</v>
      </c>
      <c r="G20" s="204">
        <v>7536094</v>
      </c>
    </row>
    <row r="21" spans="1:7" x14ac:dyDescent="0.35">
      <c r="A21" s="203" t="s">
        <v>95</v>
      </c>
      <c r="B21" s="153" t="s">
        <v>96</v>
      </c>
      <c r="C21" s="153" t="s">
        <v>749</v>
      </c>
      <c r="D21" s="153" t="s">
        <v>754</v>
      </c>
      <c r="E21" s="204">
        <v>11522440</v>
      </c>
      <c r="F21" s="204">
        <v>10065252</v>
      </c>
      <c r="G21" s="204">
        <v>9267161</v>
      </c>
    </row>
    <row r="22" spans="1:7" x14ac:dyDescent="0.35">
      <c r="A22" s="203" t="s">
        <v>97</v>
      </c>
      <c r="B22" s="153" t="s">
        <v>98</v>
      </c>
      <c r="C22" s="153" t="s">
        <v>755</v>
      </c>
      <c r="D22" s="153" t="s">
        <v>750</v>
      </c>
      <c r="E22" s="204">
        <v>397628</v>
      </c>
      <c r="F22" s="204">
        <v>311194</v>
      </c>
      <c r="G22" s="204">
        <v>264838</v>
      </c>
    </row>
    <row r="23" spans="1:7" x14ac:dyDescent="0.35">
      <c r="A23" s="203" t="s">
        <v>99</v>
      </c>
      <c r="B23" s="153" t="s">
        <v>100</v>
      </c>
      <c r="C23" s="153" t="s">
        <v>751</v>
      </c>
      <c r="D23" s="153" t="s">
        <v>752</v>
      </c>
      <c r="E23" s="204">
        <v>12123200</v>
      </c>
      <c r="F23" s="204">
        <v>8147236</v>
      </c>
      <c r="G23" s="204">
        <v>6437404</v>
      </c>
    </row>
    <row r="24" spans="1:7" x14ac:dyDescent="0.35">
      <c r="A24" s="203" t="s">
        <v>101</v>
      </c>
      <c r="B24" s="153" t="s">
        <v>102</v>
      </c>
      <c r="C24" s="153" t="s">
        <v>756</v>
      </c>
      <c r="D24" s="153" t="s">
        <v>754</v>
      </c>
      <c r="E24" s="204">
        <v>62273</v>
      </c>
      <c r="F24" s="204"/>
      <c r="G24" s="204"/>
    </row>
    <row r="25" spans="1:7" x14ac:dyDescent="0.35">
      <c r="A25" s="203" t="s">
        <v>103</v>
      </c>
      <c r="B25" s="153" t="s">
        <v>104</v>
      </c>
      <c r="C25" s="153" t="s">
        <v>757</v>
      </c>
      <c r="D25" s="153" t="s">
        <v>752</v>
      </c>
      <c r="E25" s="204">
        <v>771608</v>
      </c>
      <c r="F25" s="204">
        <v>628164</v>
      </c>
      <c r="G25" s="204">
        <v>547539</v>
      </c>
    </row>
    <row r="26" spans="1:7" x14ac:dyDescent="0.35">
      <c r="A26" s="203" t="s">
        <v>758</v>
      </c>
      <c r="B26" s="153" t="s">
        <v>105</v>
      </c>
      <c r="C26" s="153" t="s">
        <v>755</v>
      </c>
      <c r="D26" s="153" t="s">
        <v>752</v>
      </c>
      <c r="E26" s="204">
        <v>11673021</v>
      </c>
      <c r="F26" s="204">
        <v>9001144</v>
      </c>
      <c r="G26" s="204">
        <v>7617516</v>
      </c>
    </row>
    <row r="27" spans="1:7" x14ac:dyDescent="0.35">
      <c r="A27" s="203" t="s">
        <v>106</v>
      </c>
      <c r="B27" s="153" t="s">
        <v>107</v>
      </c>
      <c r="C27" s="153" t="s">
        <v>749</v>
      </c>
      <c r="D27" s="153" t="s">
        <v>750</v>
      </c>
      <c r="E27" s="204">
        <v>3280815</v>
      </c>
      <c r="F27" s="204">
        <v>2908322</v>
      </c>
      <c r="G27" s="204">
        <v>2698629</v>
      </c>
    </row>
    <row r="28" spans="1:7" x14ac:dyDescent="0.35">
      <c r="A28" s="203" t="s">
        <v>108</v>
      </c>
      <c r="B28" s="153" t="s">
        <v>109</v>
      </c>
      <c r="C28" s="153" t="s">
        <v>751</v>
      </c>
      <c r="D28" s="153" t="s">
        <v>750</v>
      </c>
      <c r="E28" s="204">
        <v>2351627</v>
      </c>
      <c r="F28" s="204">
        <v>1753584</v>
      </c>
      <c r="G28" s="204">
        <v>1464878</v>
      </c>
    </row>
    <row r="29" spans="1:7" x14ac:dyDescent="0.35">
      <c r="A29" s="203" t="s">
        <v>110</v>
      </c>
      <c r="B29" s="153" t="s">
        <v>111</v>
      </c>
      <c r="C29" s="153" t="s">
        <v>755</v>
      </c>
      <c r="D29" s="153" t="s">
        <v>750</v>
      </c>
      <c r="E29" s="204">
        <v>212559417</v>
      </c>
      <c r="F29" s="204">
        <v>179156568</v>
      </c>
      <c r="G29" s="204">
        <v>160832944</v>
      </c>
    </row>
    <row r="30" spans="1:7" x14ac:dyDescent="0.35">
      <c r="A30" s="203" t="s">
        <v>112</v>
      </c>
      <c r="B30" s="153" t="s">
        <v>113</v>
      </c>
      <c r="C30" s="153" t="s">
        <v>756</v>
      </c>
      <c r="D30" s="153" t="s">
        <v>754</v>
      </c>
      <c r="E30" s="204">
        <v>30237</v>
      </c>
      <c r="F30" s="204"/>
      <c r="G30" s="204"/>
    </row>
    <row r="31" spans="1:7" x14ac:dyDescent="0.35">
      <c r="A31" s="203" t="s">
        <v>114</v>
      </c>
      <c r="B31" s="153" t="s">
        <v>115</v>
      </c>
      <c r="C31" s="153" t="s">
        <v>753</v>
      </c>
      <c r="D31" s="153" t="s">
        <v>754</v>
      </c>
      <c r="E31" s="204">
        <v>437479</v>
      </c>
      <c r="F31" s="204">
        <v>363255</v>
      </c>
      <c r="G31" s="204">
        <v>325213</v>
      </c>
    </row>
    <row r="32" spans="1:7" x14ac:dyDescent="0.35">
      <c r="A32" s="203" t="s">
        <v>116</v>
      </c>
      <c r="B32" s="153" t="s">
        <v>117</v>
      </c>
      <c r="C32" s="153" t="s">
        <v>749</v>
      </c>
      <c r="D32" s="153" t="s">
        <v>750</v>
      </c>
      <c r="E32" s="204">
        <v>6951482</v>
      </c>
      <c r="F32" s="204">
        <v>6110904</v>
      </c>
      <c r="G32" s="204">
        <v>5681814</v>
      </c>
    </row>
    <row r="33" spans="1:7" x14ac:dyDescent="0.35">
      <c r="A33" s="203" t="s">
        <v>118</v>
      </c>
      <c r="B33" s="153" t="s">
        <v>119</v>
      </c>
      <c r="C33" s="153" t="s">
        <v>751</v>
      </c>
      <c r="D33" s="153" t="s">
        <v>748</v>
      </c>
      <c r="E33" s="204">
        <v>20903273</v>
      </c>
      <c r="F33" s="204">
        <v>13651642</v>
      </c>
      <c r="G33" s="204">
        <v>10540123</v>
      </c>
    </row>
    <row r="34" spans="1:7" x14ac:dyDescent="0.35">
      <c r="A34" s="203" t="s">
        <v>120</v>
      </c>
      <c r="B34" s="153" t="s">
        <v>121</v>
      </c>
      <c r="C34" s="153" t="s">
        <v>751</v>
      </c>
      <c r="D34" s="153" t="s">
        <v>748</v>
      </c>
      <c r="E34" s="204">
        <v>11890784</v>
      </c>
      <c r="F34" s="204">
        <v>7637165</v>
      </c>
      <c r="G34" s="204">
        <v>5942607</v>
      </c>
    </row>
    <row r="35" spans="1:7" x14ac:dyDescent="0.35">
      <c r="A35" s="203" t="s">
        <v>500</v>
      </c>
      <c r="B35" s="153" t="s">
        <v>128</v>
      </c>
      <c r="C35" s="153" t="s">
        <v>751</v>
      </c>
      <c r="D35" s="153" t="s">
        <v>752</v>
      </c>
      <c r="E35" s="204">
        <v>555987</v>
      </c>
      <c r="F35" s="204">
        <v>436696</v>
      </c>
      <c r="G35" s="204">
        <v>377020</v>
      </c>
    </row>
    <row r="36" spans="1:7" x14ac:dyDescent="0.35">
      <c r="A36" s="203" t="s">
        <v>122</v>
      </c>
      <c r="B36" s="153" t="s">
        <v>123</v>
      </c>
      <c r="C36" s="153" t="s">
        <v>753</v>
      </c>
      <c r="D36" s="153" t="s">
        <v>752</v>
      </c>
      <c r="E36" s="204">
        <v>16718965</v>
      </c>
      <c r="F36" s="204">
        <v>12729882</v>
      </c>
      <c r="G36" s="204">
        <v>10842307</v>
      </c>
    </row>
    <row r="37" spans="1:7" x14ac:dyDescent="0.35">
      <c r="A37" s="203" t="s">
        <v>124</v>
      </c>
      <c r="B37" s="153" t="s">
        <v>125</v>
      </c>
      <c r="C37" s="153" t="s">
        <v>751</v>
      </c>
      <c r="D37" s="153" t="s">
        <v>752</v>
      </c>
      <c r="E37" s="204">
        <v>26545863</v>
      </c>
      <c r="F37" s="204">
        <v>17840289</v>
      </c>
      <c r="G37" s="204">
        <v>14028704</v>
      </c>
    </row>
    <row r="38" spans="1:7" x14ac:dyDescent="0.35">
      <c r="A38" s="203" t="s">
        <v>126</v>
      </c>
      <c r="B38" s="153" t="s">
        <v>127</v>
      </c>
      <c r="C38" s="153" t="s">
        <v>755</v>
      </c>
      <c r="D38" s="153" t="s">
        <v>754</v>
      </c>
      <c r="E38" s="204">
        <v>37742154</v>
      </c>
      <c r="F38" s="204">
        <v>33282092</v>
      </c>
      <c r="G38" s="204">
        <v>30879348</v>
      </c>
    </row>
    <row r="39" spans="1:7" x14ac:dyDescent="0.35">
      <c r="A39" s="203" t="s">
        <v>129</v>
      </c>
      <c r="B39" s="153" t="s">
        <v>130</v>
      </c>
      <c r="C39" s="153" t="s">
        <v>756</v>
      </c>
      <c r="D39" s="153" t="s">
        <v>754</v>
      </c>
      <c r="E39" s="204">
        <v>65720</v>
      </c>
      <c r="F39" s="204"/>
      <c r="G39" s="204"/>
    </row>
    <row r="40" spans="1:7" x14ac:dyDescent="0.35">
      <c r="A40" s="203" t="s">
        <v>131</v>
      </c>
      <c r="B40" s="153" t="s">
        <v>132</v>
      </c>
      <c r="C40" s="153" t="s">
        <v>751</v>
      </c>
      <c r="D40" s="153" t="s">
        <v>748</v>
      </c>
      <c r="E40" s="204">
        <v>4829767</v>
      </c>
      <c r="F40" s="204">
        <v>3202030</v>
      </c>
      <c r="G40" s="204">
        <v>2426340</v>
      </c>
    </row>
    <row r="41" spans="1:7" x14ac:dyDescent="0.35">
      <c r="A41" s="203" t="s">
        <v>133</v>
      </c>
      <c r="B41" s="153" t="s">
        <v>134</v>
      </c>
      <c r="C41" s="153" t="s">
        <v>751</v>
      </c>
      <c r="D41" s="153" t="s">
        <v>748</v>
      </c>
      <c r="E41" s="204">
        <v>16425864</v>
      </c>
      <c r="F41" s="204">
        <v>10401064</v>
      </c>
      <c r="G41" s="204">
        <v>7908930</v>
      </c>
    </row>
    <row r="42" spans="1:7" x14ac:dyDescent="0.35">
      <c r="A42" s="203" t="s">
        <v>135</v>
      </c>
      <c r="B42" s="153" t="s">
        <v>136</v>
      </c>
      <c r="C42" s="153" t="s">
        <v>755</v>
      </c>
      <c r="D42" s="153" t="s">
        <v>754</v>
      </c>
      <c r="E42" s="204">
        <v>19116201</v>
      </c>
      <c r="F42" s="204">
        <v>16310586</v>
      </c>
      <c r="G42" s="204">
        <v>14820634</v>
      </c>
    </row>
    <row r="43" spans="1:7" x14ac:dyDescent="0.35">
      <c r="A43" s="203" t="s">
        <v>137</v>
      </c>
      <c r="B43" s="153" t="s">
        <v>138</v>
      </c>
      <c r="C43" s="153" t="s">
        <v>753</v>
      </c>
      <c r="D43" s="153" t="s">
        <v>750</v>
      </c>
      <c r="E43" s="204">
        <v>1471286879</v>
      </c>
      <c r="F43" s="204">
        <v>1240642686</v>
      </c>
      <c r="G43" s="204">
        <v>1140663141</v>
      </c>
    </row>
    <row r="44" spans="1:7" x14ac:dyDescent="0.35">
      <c r="A44" s="203" t="s">
        <v>141</v>
      </c>
      <c r="B44" s="153" t="s">
        <v>142</v>
      </c>
      <c r="C44" s="153" t="s">
        <v>755</v>
      </c>
      <c r="D44" s="153" t="s">
        <v>750</v>
      </c>
      <c r="E44" s="204">
        <v>50882891</v>
      </c>
      <c r="F44" s="204">
        <v>42358999</v>
      </c>
      <c r="G44" s="204">
        <v>37587212</v>
      </c>
    </row>
    <row r="45" spans="1:7" x14ac:dyDescent="0.35">
      <c r="A45" s="203" t="s">
        <v>143</v>
      </c>
      <c r="B45" s="153" t="s">
        <v>144</v>
      </c>
      <c r="C45" s="153" t="s">
        <v>751</v>
      </c>
      <c r="D45" s="153" t="s">
        <v>752</v>
      </c>
      <c r="E45" s="204">
        <v>869601</v>
      </c>
      <c r="F45" s="204">
        <v>604996</v>
      </c>
      <c r="G45" s="204">
        <v>487893</v>
      </c>
    </row>
    <row r="46" spans="1:7" x14ac:dyDescent="0.35">
      <c r="A46" s="203" t="s">
        <v>145</v>
      </c>
      <c r="B46" s="153" t="s">
        <v>146</v>
      </c>
      <c r="C46" s="153" t="s">
        <v>751</v>
      </c>
      <c r="D46" s="153" t="s">
        <v>752</v>
      </c>
      <c r="E46" s="204">
        <v>5518087</v>
      </c>
      <c r="F46" s="204">
        <v>3751949</v>
      </c>
      <c r="G46" s="204">
        <v>2970219</v>
      </c>
    </row>
    <row r="47" spans="1:7" x14ac:dyDescent="0.35">
      <c r="A47" s="203" t="s">
        <v>759</v>
      </c>
      <c r="B47" s="153" t="s">
        <v>160</v>
      </c>
      <c r="C47" s="153" t="s">
        <v>751</v>
      </c>
      <c r="D47" s="153" t="s">
        <v>748</v>
      </c>
      <c r="E47" s="204">
        <v>89561403</v>
      </c>
      <c r="F47" s="204">
        <v>57143681</v>
      </c>
      <c r="G47" s="204">
        <v>44100066</v>
      </c>
    </row>
    <row r="48" spans="1:7" x14ac:dyDescent="0.35">
      <c r="A48" s="203" t="s">
        <v>148</v>
      </c>
      <c r="B48" s="153" t="s">
        <v>149</v>
      </c>
      <c r="C48" s="153" t="s">
        <v>755</v>
      </c>
      <c r="D48" s="153" t="s">
        <v>750</v>
      </c>
      <c r="E48" s="204">
        <v>5094118</v>
      </c>
      <c r="F48" s="204">
        <v>4294888</v>
      </c>
      <c r="G48" s="204">
        <v>3867430</v>
      </c>
    </row>
    <row r="49" spans="1:7" x14ac:dyDescent="0.35">
      <c r="A49" s="203" t="s">
        <v>760</v>
      </c>
      <c r="B49" s="153" t="s">
        <v>151</v>
      </c>
      <c r="C49" s="153" t="s">
        <v>751</v>
      </c>
      <c r="D49" s="153" t="s">
        <v>752</v>
      </c>
      <c r="E49" s="204">
        <v>26378274</v>
      </c>
      <c r="F49" s="204">
        <v>17776712</v>
      </c>
      <c r="G49" s="204">
        <v>14057569</v>
      </c>
    </row>
    <row r="50" spans="1:7" x14ac:dyDescent="0.35">
      <c r="A50" s="203" t="s">
        <v>152</v>
      </c>
      <c r="B50" s="153" t="s">
        <v>153</v>
      </c>
      <c r="C50" s="153" t="s">
        <v>749</v>
      </c>
      <c r="D50" s="153" t="s">
        <v>754</v>
      </c>
      <c r="E50" s="204">
        <v>4058165</v>
      </c>
      <c r="F50" s="204">
        <v>3618983</v>
      </c>
      <c r="G50" s="204">
        <v>3372532</v>
      </c>
    </row>
    <row r="51" spans="1:7" x14ac:dyDescent="0.35">
      <c r="A51" s="203" t="s">
        <v>154</v>
      </c>
      <c r="B51" s="153" t="s">
        <v>155</v>
      </c>
      <c r="C51" s="153" t="s">
        <v>755</v>
      </c>
      <c r="D51" s="153" t="s">
        <v>750</v>
      </c>
      <c r="E51" s="204">
        <v>11326616</v>
      </c>
      <c r="F51" s="204">
        <v>9895861</v>
      </c>
      <c r="G51" s="204">
        <v>9165508</v>
      </c>
    </row>
    <row r="52" spans="1:7" x14ac:dyDescent="0.35">
      <c r="A52" s="203" t="s">
        <v>504</v>
      </c>
      <c r="B52" s="153" t="s">
        <v>709</v>
      </c>
      <c r="C52" s="153" t="s">
        <v>756</v>
      </c>
      <c r="D52" s="153" t="s">
        <v>754</v>
      </c>
      <c r="E52" s="204">
        <v>164093</v>
      </c>
      <c r="F52" s="204">
        <v>141695</v>
      </c>
      <c r="G52" s="204">
        <v>128873</v>
      </c>
    </row>
    <row r="53" spans="1:7" x14ac:dyDescent="0.35">
      <c r="A53" s="203" t="s">
        <v>156</v>
      </c>
      <c r="B53" s="153" t="s">
        <v>157</v>
      </c>
      <c r="C53" s="153" t="s">
        <v>749</v>
      </c>
      <c r="D53" s="153" t="s">
        <v>754</v>
      </c>
      <c r="E53" s="204">
        <v>888005</v>
      </c>
      <c r="F53" s="204">
        <v>1056860</v>
      </c>
      <c r="G53" s="204">
        <v>972531</v>
      </c>
    </row>
    <row r="54" spans="1:7" x14ac:dyDescent="0.35">
      <c r="A54" s="203" t="s">
        <v>509</v>
      </c>
      <c r="B54" s="153" t="s">
        <v>158</v>
      </c>
      <c r="C54" s="153" t="s">
        <v>749</v>
      </c>
      <c r="D54" s="153" t="s">
        <v>754</v>
      </c>
      <c r="E54" s="204">
        <v>10693939</v>
      </c>
      <c r="F54" s="204">
        <v>9378636</v>
      </c>
      <c r="G54" s="204">
        <v>8713366</v>
      </c>
    </row>
    <row r="55" spans="1:7" x14ac:dyDescent="0.35">
      <c r="A55" s="203" t="s">
        <v>161</v>
      </c>
      <c r="B55" s="153" t="s">
        <v>162</v>
      </c>
      <c r="C55" s="153" t="s">
        <v>749</v>
      </c>
      <c r="D55" s="153" t="s">
        <v>754</v>
      </c>
      <c r="E55" s="204">
        <v>5822763</v>
      </c>
      <c r="F55" s="204">
        <v>5072568</v>
      </c>
      <c r="G55" s="204">
        <v>4663479</v>
      </c>
    </row>
    <row r="56" spans="1:7" x14ac:dyDescent="0.35">
      <c r="A56" s="203" t="s">
        <v>163</v>
      </c>
      <c r="B56" s="153" t="s">
        <v>164</v>
      </c>
      <c r="C56" s="153" t="s">
        <v>747</v>
      </c>
      <c r="D56" s="153" t="s">
        <v>752</v>
      </c>
      <c r="E56" s="204">
        <v>988000</v>
      </c>
      <c r="F56" s="204">
        <v>768148</v>
      </c>
      <c r="G56" s="204">
        <v>661797</v>
      </c>
    </row>
    <row r="57" spans="1:7" x14ac:dyDescent="0.35">
      <c r="A57" s="203" t="s">
        <v>165</v>
      </c>
      <c r="B57" s="153" t="s">
        <v>166</v>
      </c>
      <c r="C57" s="153" t="s">
        <v>755</v>
      </c>
      <c r="D57" s="153" t="s">
        <v>750</v>
      </c>
      <c r="E57" s="204">
        <v>71991</v>
      </c>
      <c r="F57" s="204">
        <v>61268</v>
      </c>
      <c r="G57" s="204">
        <v>55784</v>
      </c>
    </row>
    <row r="58" spans="1:7" x14ac:dyDescent="0.35">
      <c r="A58" s="203" t="s">
        <v>167</v>
      </c>
      <c r="B58" s="153" t="s">
        <v>168</v>
      </c>
      <c r="C58" s="153" t="s">
        <v>755</v>
      </c>
      <c r="D58" s="153" t="s">
        <v>750</v>
      </c>
      <c r="E58" s="204">
        <v>10847910</v>
      </c>
      <c r="F58" s="204">
        <v>8561659</v>
      </c>
      <c r="G58" s="204">
        <v>7401548</v>
      </c>
    </row>
    <row r="59" spans="1:7" x14ac:dyDescent="0.35">
      <c r="A59" s="203" t="s">
        <v>169</v>
      </c>
      <c r="B59" s="153" t="s">
        <v>170</v>
      </c>
      <c r="C59" s="153" t="s">
        <v>755</v>
      </c>
      <c r="D59" s="153" t="s">
        <v>750</v>
      </c>
      <c r="E59" s="204">
        <v>17643054</v>
      </c>
      <c r="F59" s="204">
        <v>13959686</v>
      </c>
      <c r="G59" s="204">
        <v>12097041</v>
      </c>
    </row>
    <row r="60" spans="1:7" x14ac:dyDescent="0.35">
      <c r="A60" s="203" t="s">
        <v>171</v>
      </c>
      <c r="B60" s="153" t="s">
        <v>172</v>
      </c>
      <c r="C60" s="153" t="s">
        <v>747</v>
      </c>
      <c r="D60" s="153" t="s">
        <v>752</v>
      </c>
      <c r="E60" s="204">
        <v>102334404</v>
      </c>
      <c r="F60" s="204">
        <v>74727649</v>
      </c>
      <c r="G60" s="204">
        <v>63632713</v>
      </c>
    </row>
    <row r="61" spans="1:7" x14ac:dyDescent="0.35">
      <c r="A61" s="203" t="s">
        <v>173</v>
      </c>
      <c r="B61" s="153" t="s">
        <v>174</v>
      </c>
      <c r="C61" s="153" t="s">
        <v>755</v>
      </c>
      <c r="D61" s="153" t="s">
        <v>752</v>
      </c>
      <c r="E61" s="204">
        <v>6486205</v>
      </c>
      <c r="F61" s="204">
        <v>5147396</v>
      </c>
      <c r="G61" s="204">
        <v>4460506</v>
      </c>
    </row>
    <row r="62" spans="1:7" x14ac:dyDescent="0.35">
      <c r="A62" s="203" t="s">
        <v>175</v>
      </c>
      <c r="B62" s="153" t="s">
        <v>176</v>
      </c>
      <c r="C62" s="153" t="s">
        <v>751</v>
      </c>
      <c r="D62" s="153" t="s">
        <v>750</v>
      </c>
      <c r="E62" s="204">
        <v>1402985</v>
      </c>
      <c r="F62" s="204">
        <v>1004243</v>
      </c>
      <c r="G62" s="204">
        <v>836976</v>
      </c>
    </row>
    <row r="63" spans="1:7" x14ac:dyDescent="0.35">
      <c r="A63" s="203" t="s">
        <v>179</v>
      </c>
      <c r="B63" s="153" t="s">
        <v>180</v>
      </c>
      <c r="C63" s="153" t="s">
        <v>749</v>
      </c>
      <c r="D63" s="153" t="s">
        <v>754</v>
      </c>
      <c r="E63" s="204">
        <v>1328976</v>
      </c>
      <c r="F63" s="204">
        <v>1152386</v>
      </c>
      <c r="G63" s="204">
        <v>1066087</v>
      </c>
    </row>
    <row r="64" spans="1:7" x14ac:dyDescent="0.35">
      <c r="A64" s="203" t="s">
        <v>499</v>
      </c>
      <c r="B64" s="153" t="s">
        <v>432</v>
      </c>
      <c r="C64" s="153" t="s">
        <v>751</v>
      </c>
      <c r="D64" s="153" t="s">
        <v>752</v>
      </c>
      <c r="E64" s="204">
        <v>1160164</v>
      </c>
      <c r="F64" s="204">
        <v>827815</v>
      </c>
      <c r="G64" s="204">
        <v>657865</v>
      </c>
    </row>
    <row r="65" spans="1:7" x14ac:dyDescent="0.35">
      <c r="A65" s="203" t="s">
        <v>2</v>
      </c>
      <c r="B65" s="153" t="s">
        <v>3</v>
      </c>
      <c r="C65" s="153" t="s">
        <v>751</v>
      </c>
      <c r="D65" s="153" t="s">
        <v>748</v>
      </c>
      <c r="E65" s="204">
        <v>114963588</v>
      </c>
      <c r="F65" s="204">
        <v>79520005</v>
      </c>
      <c r="G65" s="204">
        <v>63261619</v>
      </c>
    </row>
    <row r="66" spans="1:7" x14ac:dyDescent="0.35">
      <c r="A66" s="203" t="s">
        <v>183</v>
      </c>
      <c r="B66" s="153" t="s">
        <v>184</v>
      </c>
      <c r="C66" s="153" t="s">
        <v>753</v>
      </c>
      <c r="D66" s="153" t="s">
        <v>750</v>
      </c>
      <c r="E66" s="204">
        <v>896445</v>
      </c>
      <c r="F66" s="204">
        <v>691456</v>
      </c>
      <c r="G66" s="204">
        <v>595510</v>
      </c>
    </row>
    <row r="67" spans="1:7" x14ac:dyDescent="0.35">
      <c r="A67" s="203" t="s">
        <v>185</v>
      </c>
      <c r="B67" s="153" t="s">
        <v>186</v>
      </c>
      <c r="C67" s="153" t="s">
        <v>749</v>
      </c>
      <c r="D67" s="153" t="s">
        <v>754</v>
      </c>
      <c r="E67" s="204">
        <v>5525292</v>
      </c>
      <c r="F67" s="204">
        <v>4867781</v>
      </c>
      <c r="G67" s="204">
        <v>4498945</v>
      </c>
    </row>
    <row r="68" spans="1:7" x14ac:dyDescent="0.35">
      <c r="A68" s="203" t="s">
        <v>187</v>
      </c>
      <c r="B68" s="153" t="s">
        <v>188</v>
      </c>
      <c r="C68" s="153" t="s">
        <v>749</v>
      </c>
      <c r="D68" s="153" t="s">
        <v>754</v>
      </c>
      <c r="E68" s="204">
        <v>65039359</v>
      </c>
      <c r="F68" s="204">
        <v>56383890</v>
      </c>
      <c r="G68" s="204">
        <v>51615786</v>
      </c>
    </row>
    <row r="69" spans="1:7" x14ac:dyDescent="0.35">
      <c r="A69" s="203" t="s">
        <v>189</v>
      </c>
      <c r="B69" s="153" t="s">
        <v>190</v>
      </c>
      <c r="C69" s="153" t="s">
        <v>756</v>
      </c>
      <c r="D69" s="153" t="s">
        <v>756</v>
      </c>
      <c r="E69" s="204">
        <v>298682</v>
      </c>
      <c r="F69" s="204">
        <v>226688</v>
      </c>
      <c r="G69" s="204">
        <v>191877</v>
      </c>
    </row>
    <row r="70" spans="1:7" x14ac:dyDescent="0.35">
      <c r="A70" s="203" t="s">
        <v>191</v>
      </c>
      <c r="B70" s="153" t="s">
        <v>192</v>
      </c>
      <c r="C70" s="153" t="s">
        <v>756</v>
      </c>
      <c r="D70" s="153" t="s">
        <v>754</v>
      </c>
      <c r="E70" s="204">
        <v>280908</v>
      </c>
      <c r="F70" s="204">
        <v>234217</v>
      </c>
      <c r="G70" s="204">
        <v>207249</v>
      </c>
    </row>
    <row r="71" spans="1:7" x14ac:dyDescent="0.35">
      <c r="A71" s="203" t="s">
        <v>193</v>
      </c>
      <c r="B71" s="153" t="s">
        <v>194</v>
      </c>
      <c r="C71" s="153" t="s">
        <v>751</v>
      </c>
      <c r="D71" s="153" t="s">
        <v>750</v>
      </c>
      <c r="E71" s="204">
        <v>2225734</v>
      </c>
      <c r="F71" s="204">
        <v>1564569</v>
      </c>
      <c r="G71" s="204">
        <v>1304690</v>
      </c>
    </row>
    <row r="72" spans="1:7" x14ac:dyDescent="0.35">
      <c r="A72" s="203" t="s">
        <v>195</v>
      </c>
      <c r="B72" s="153" t="s">
        <v>196</v>
      </c>
      <c r="C72" s="153" t="s">
        <v>751</v>
      </c>
      <c r="D72" s="153" t="s">
        <v>748</v>
      </c>
      <c r="E72" s="204">
        <v>2416668</v>
      </c>
      <c r="F72" s="204">
        <v>1576753</v>
      </c>
      <c r="G72" s="204">
        <v>1233947</v>
      </c>
    </row>
    <row r="73" spans="1:7" x14ac:dyDescent="0.35">
      <c r="A73" s="203" t="s">
        <v>197</v>
      </c>
      <c r="B73" s="153" t="s">
        <v>198</v>
      </c>
      <c r="C73" s="153" t="s">
        <v>749</v>
      </c>
      <c r="D73" s="153" t="s">
        <v>750</v>
      </c>
      <c r="E73" s="204">
        <v>3989175</v>
      </c>
      <c r="F73" s="204">
        <v>3325445</v>
      </c>
      <c r="G73" s="204">
        <v>3037989</v>
      </c>
    </row>
    <row r="74" spans="1:7" x14ac:dyDescent="0.35">
      <c r="A74" s="203" t="s">
        <v>199</v>
      </c>
      <c r="B74" s="153" t="s">
        <v>200</v>
      </c>
      <c r="C74" s="153" t="s">
        <v>749</v>
      </c>
      <c r="D74" s="153" t="s">
        <v>754</v>
      </c>
      <c r="E74" s="204">
        <v>83166711</v>
      </c>
      <c r="F74" s="204">
        <v>74409671</v>
      </c>
      <c r="G74" s="204">
        <v>69730735</v>
      </c>
    </row>
    <row r="75" spans="1:7" x14ac:dyDescent="0.35">
      <c r="A75" s="203" t="s">
        <v>201</v>
      </c>
      <c r="B75" s="153" t="s">
        <v>202</v>
      </c>
      <c r="C75" s="153" t="s">
        <v>751</v>
      </c>
      <c r="D75" s="153" t="s">
        <v>752</v>
      </c>
      <c r="E75" s="204">
        <v>31072940</v>
      </c>
      <c r="F75" s="204">
        <v>22108836</v>
      </c>
      <c r="G75" s="204">
        <v>18073232</v>
      </c>
    </row>
    <row r="76" spans="1:7" x14ac:dyDescent="0.35">
      <c r="A76" s="203" t="s">
        <v>205</v>
      </c>
      <c r="B76" s="153" t="s">
        <v>206</v>
      </c>
      <c r="C76" s="153" t="s">
        <v>749</v>
      </c>
      <c r="D76" s="153" t="s">
        <v>754</v>
      </c>
      <c r="E76" s="204">
        <v>10718565</v>
      </c>
      <c r="F76" s="204">
        <v>9307684</v>
      </c>
      <c r="G76" s="204">
        <v>8658445</v>
      </c>
    </row>
    <row r="77" spans="1:7" x14ac:dyDescent="0.35">
      <c r="A77" s="203" t="s">
        <v>209</v>
      </c>
      <c r="B77" s="153" t="s">
        <v>210</v>
      </c>
      <c r="C77" s="153" t="s">
        <v>755</v>
      </c>
      <c r="D77" s="153" t="s">
        <v>750</v>
      </c>
      <c r="E77" s="204">
        <v>112523</v>
      </c>
      <c r="F77" s="204">
        <v>91371</v>
      </c>
      <c r="G77" s="204">
        <v>81546</v>
      </c>
    </row>
    <row r="78" spans="1:7" x14ac:dyDescent="0.35">
      <c r="A78" s="203" t="s">
        <v>211</v>
      </c>
      <c r="B78" s="153" t="s">
        <v>212</v>
      </c>
      <c r="C78" s="153" t="s">
        <v>756</v>
      </c>
      <c r="D78" s="153" t="s">
        <v>756</v>
      </c>
      <c r="E78" s="204">
        <v>400124</v>
      </c>
      <c r="F78" s="204">
        <v>344634</v>
      </c>
      <c r="G78" s="204">
        <v>309491</v>
      </c>
    </row>
    <row r="79" spans="1:7" x14ac:dyDescent="0.35">
      <c r="A79" s="203" t="s">
        <v>213</v>
      </c>
      <c r="B79" s="153" t="s">
        <v>214</v>
      </c>
      <c r="C79" s="153" t="s">
        <v>756</v>
      </c>
      <c r="D79" s="153" t="s">
        <v>754</v>
      </c>
      <c r="E79" s="204">
        <v>168775</v>
      </c>
      <c r="F79" s="204">
        <v>137929</v>
      </c>
      <c r="G79" s="204">
        <v>121846</v>
      </c>
    </row>
    <row r="80" spans="1:7" x14ac:dyDescent="0.35">
      <c r="A80" s="203" t="s">
        <v>215</v>
      </c>
      <c r="B80" s="153" t="s">
        <v>216</v>
      </c>
      <c r="C80" s="153" t="s">
        <v>755</v>
      </c>
      <c r="D80" s="153" t="s">
        <v>750</v>
      </c>
      <c r="E80" s="204">
        <v>17915568</v>
      </c>
      <c r="F80" s="204">
        <v>13398409</v>
      </c>
      <c r="G80" s="204">
        <v>11081003</v>
      </c>
    </row>
    <row r="81" spans="1:7" x14ac:dyDescent="0.35">
      <c r="A81" s="203" t="s">
        <v>219</v>
      </c>
      <c r="B81" s="153" t="s">
        <v>220</v>
      </c>
      <c r="C81" s="153" t="s">
        <v>751</v>
      </c>
      <c r="D81" s="153" t="s">
        <v>748</v>
      </c>
      <c r="E81" s="204">
        <v>13132795</v>
      </c>
      <c r="F81" s="204">
        <v>8743165</v>
      </c>
      <c r="G81" s="204">
        <v>6784097</v>
      </c>
    </row>
    <row r="82" spans="1:7" x14ac:dyDescent="0.35">
      <c r="A82" s="203" t="s">
        <v>221</v>
      </c>
      <c r="B82" s="153" t="s">
        <v>222</v>
      </c>
      <c r="C82" s="153" t="s">
        <v>751</v>
      </c>
      <c r="D82" s="153" t="s">
        <v>748</v>
      </c>
      <c r="E82" s="204">
        <v>1968001</v>
      </c>
      <c r="F82" s="204">
        <v>1320603</v>
      </c>
      <c r="G82" s="204">
        <v>1043289</v>
      </c>
    </row>
    <row r="83" spans="1:7" x14ac:dyDescent="0.35">
      <c r="A83" s="203" t="s">
        <v>223</v>
      </c>
      <c r="B83" s="153" t="s">
        <v>224</v>
      </c>
      <c r="C83" s="153" t="s">
        <v>755</v>
      </c>
      <c r="D83" s="153" t="s">
        <v>750</v>
      </c>
      <c r="E83" s="204">
        <v>786552</v>
      </c>
      <c r="F83" s="204">
        <v>614751</v>
      </c>
      <c r="G83" s="204">
        <v>530130</v>
      </c>
    </row>
    <row r="84" spans="1:7" x14ac:dyDescent="0.35">
      <c r="A84" s="203" t="s">
        <v>225</v>
      </c>
      <c r="B84" s="153" t="s">
        <v>226</v>
      </c>
      <c r="C84" s="153" t="s">
        <v>755</v>
      </c>
      <c r="D84" s="153" t="s">
        <v>748</v>
      </c>
      <c r="E84" s="204">
        <v>11402528</v>
      </c>
      <c r="F84" s="204">
        <v>8553926</v>
      </c>
      <c r="G84" s="204">
        <v>7138427</v>
      </c>
    </row>
    <row r="85" spans="1:7" x14ac:dyDescent="0.35">
      <c r="A85" s="203" t="s">
        <v>228</v>
      </c>
      <c r="B85" s="153" t="s">
        <v>229</v>
      </c>
      <c r="C85" s="153" t="s">
        <v>755</v>
      </c>
      <c r="D85" s="153" t="s">
        <v>752</v>
      </c>
      <c r="E85" s="204">
        <v>9904607</v>
      </c>
      <c r="F85" s="204">
        <v>7647330</v>
      </c>
      <c r="G85" s="204">
        <v>6411707</v>
      </c>
    </row>
    <row r="86" spans="1:7" x14ac:dyDescent="0.35">
      <c r="A86" s="203" t="s">
        <v>230</v>
      </c>
      <c r="B86" s="153" t="s">
        <v>231</v>
      </c>
      <c r="C86" s="153" t="s">
        <v>749</v>
      </c>
      <c r="D86" s="153" t="s">
        <v>754</v>
      </c>
      <c r="E86" s="204">
        <v>9769526</v>
      </c>
      <c r="F86" s="204">
        <v>8534410</v>
      </c>
      <c r="G86" s="204">
        <v>7950595</v>
      </c>
    </row>
    <row r="87" spans="1:7" x14ac:dyDescent="0.35">
      <c r="A87" s="203" t="s">
        <v>232</v>
      </c>
      <c r="B87" s="153" t="s">
        <v>233</v>
      </c>
      <c r="C87" s="153" t="s">
        <v>749</v>
      </c>
      <c r="D87" s="153" t="s">
        <v>754</v>
      </c>
      <c r="E87" s="204">
        <v>364134</v>
      </c>
      <c r="F87" s="204">
        <v>291656</v>
      </c>
      <c r="G87" s="204">
        <v>264292</v>
      </c>
    </row>
    <row r="88" spans="1:7" x14ac:dyDescent="0.35">
      <c r="A88" s="203" t="s">
        <v>234</v>
      </c>
      <c r="B88" s="153" t="s">
        <v>235</v>
      </c>
      <c r="C88" s="153" t="s">
        <v>757</v>
      </c>
      <c r="D88" s="153" t="s">
        <v>752</v>
      </c>
      <c r="E88" s="204">
        <v>1380004385</v>
      </c>
      <c r="F88" s="204">
        <v>1110146897</v>
      </c>
      <c r="G88" s="204">
        <v>958174989</v>
      </c>
    </row>
    <row r="89" spans="1:7" x14ac:dyDescent="0.35">
      <c r="A89" s="203" t="s">
        <v>236</v>
      </c>
      <c r="B89" s="153" t="s">
        <v>237</v>
      </c>
      <c r="C89" s="153" t="s">
        <v>757</v>
      </c>
      <c r="D89" s="153" t="s">
        <v>750</v>
      </c>
      <c r="E89" s="204">
        <v>273523615</v>
      </c>
      <c r="F89" s="204">
        <v>219249380</v>
      </c>
      <c r="G89" s="204">
        <v>191658275</v>
      </c>
    </row>
    <row r="90" spans="1:7" x14ac:dyDescent="0.35">
      <c r="A90" s="203" t="s">
        <v>761</v>
      </c>
      <c r="B90" s="153" t="s">
        <v>238</v>
      </c>
      <c r="C90" s="153" t="s">
        <v>747</v>
      </c>
      <c r="D90" s="153" t="s">
        <v>750</v>
      </c>
      <c r="E90" s="204">
        <v>83992949</v>
      </c>
      <c r="F90" s="204">
        <v>67642021</v>
      </c>
      <c r="G90" s="204">
        <v>60471510</v>
      </c>
    </row>
    <row r="91" spans="1:7" x14ac:dyDescent="0.35">
      <c r="A91" s="203" t="s">
        <v>239</v>
      </c>
      <c r="B91" s="153" t="s">
        <v>240</v>
      </c>
      <c r="C91" s="153" t="s">
        <v>747</v>
      </c>
      <c r="D91" s="153" t="s">
        <v>750</v>
      </c>
      <c r="E91" s="204">
        <v>40222493</v>
      </c>
      <c r="F91" s="204">
        <v>28540592</v>
      </c>
      <c r="G91" s="204">
        <v>23241293</v>
      </c>
    </row>
    <row r="92" spans="1:7" x14ac:dyDescent="0.35">
      <c r="A92" s="203" t="s">
        <v>241</v>
      </c>
      <c r="B92" s="153" t="s">
        <v>242</v>
      </c>
      <c r="C92" s="153" t="s">
        <v>749</v>
      </c>
      <c r="D92" s="153" t="s">
        <v>754</v>
      </c>
      <c r="E92" s="204">
        <v>4964440</v>
      </c>
      <c r="F92" s="204">
        <v>4178955</v>
      </c>
      <c r="G92" s="204">
        <v>3763446</v>
      </c>
    </row>
    <row r="93" spans="1:7" x14ac:dyDescent="0.35">
      <c r="A93" s="203" t="s">
        <v>245</v>
      </c>
      <c r="B93" s="153" t="s">
        <v>246</v>
      </c>
      <c r="C93" s="153" t="s">
        <v>749</v>
      </c>
      <c r="D93" s="153" t="s">
        <v>754</v>
      </c>
      <c r="E93" s="204">
        <v>8655541</v>
      </c>
      <c r="F93" s="204">
        <v>6795797</v>
      </c>
      <c r="G93" s="204">
        <v>5937685</v>
      </c>
    </row>
    <row r="94" spans="1:7" x14ac:dyDescent="0.35">
      <c r="A94" s="203" t="s">
        <v>247</v>
      </c>
      <c r="B94" s="153" t="s">
        <v>248</v>
      </c>
      <c r="C94" s="153" t="s">
        <v>749</v>
      </c>
      <c r="D94" s="153" t="s">
        <v>754</v>
      </c>
      <c r="E94" s="204">
        <v>59641488</v>
      </c>
      <c r="F94" s="204">
        <v>54373835</v>
      </c>
      <c r="G94" s="204">
        <v>50914788</v>
      </c>
    </row>
    <row r="95" spans="1:7" x14ac:dyDescent="0.35">
      <c r="A95" s="203" t="s">
        <v>249</v>
      </c>
      <c r="B95" s="153" t="s">
        <v>250</v>
      </c>
      <c r="C95" s="153" t="s">
        <v>755</v>
      </c>
      <c r="D95" s="153" t="s">
        <v>750</v>
      </c>
      <c r="E95" s="204">
        <v>2961167</v>
      </c>
      <c r="F95" s="204">
        <v>2419735</v>
      </c>
      <c r="G95" s="204">
        <v>2147048</v>
      </c>
    </row>
    <row r="96" spans="1:7" x14ac:dyDescent="0.35">
      <c r="A96" s="203" t="s">
        <v>251</v>
      </c>
      <c r="B96" s="153" t="s">
        <v>252</v>
      </c>
      <c r="C96" s="153" t="s">
        <v>753</v>
      </c>
      <c r="D96" s="153" t="s">
        <v>754</v>
      </c>
      <c r="E96" s="204">
        <v>126476461</v>
      </c>
      <c r="F96" s="204">
        <v>113891262</v>
      </c>
      <c r="G96" s="204">
        <v>107164138</v>
      </c>
    </row>
    <row r="97" spans="1:7" x14ac:dyDescent="0.35">
      <c r="A97" s="203" t="s">
        <v>255</v>
      </c>
      <c r="B97" s="153" t="s">
        <v>256</v>
      </c>
      <c r="C97" s="153" t="s">
        <v>747</v>
      </c>
      <c r="D97" s="153" t="s">
        <v>750</v>
      </c>
      <c r="E97" s="204">
        <v>10203134</v>
      </c>
      <c r="F97" s="204">
        <v>7651737</v>
      </c>
      <c r="G97" s="204">
        <v>6328852</v>
      </c>
    </row>
    <row r="98" spans="1:7" x14ac:dyDescent="0.35">
      <c r="A98" s="203" t="s">
        <v>257</v>
      </c>
      <c r="B98" s="153" t="s">
        <v>258</v>
      </c>
      <c r="C98" s="153" t="s">
        <v>749</v>
      </c>
      <c r="D98" s="153" t="s">
        <v>750</v>
      </c>
      <c r="E98" s="204">
        <v>18776707</v>
      </c>
      <c r="F98" s="204">
        <v>14421325</v>
      </c>
      <c r="G98" s="204">
        <v>12686762</v>
      </c>
    </row>
    <row r="99" spans="1:7" x14ac:dyDescent="0.35">
      <c r="A99" s="203" t="s">
        <v>259</v>
      </c>
      <c r="B99" s="153" t="s">
        <v>260</v>
      </c>
      <c r="C99" s="153" t="s">
        <v>751</v>
      </c>
      <c r="D99" s="153" t="s">
        <v>752</v>
      </c>
      <c r="E99" s="204">
        <v>53771296</v>
      </c>
      <c r="F99" s="204">
        <v>38155174</v>
      </c>
      <c r="G99" s="204">
        <v>30301789</v>
      </c>
    </row>
    <row r="100" spans="1:7" x14ac:dyDescent="0.35">
      <c r="A100" s="203" t="s">
        <v>261</v>
      </c>
      <c r="B100" s="153" t="s">
        <v>262</v>
      </c>
      <c r="C100" s="153" t="s">
        <v>753</v>
      </c>
      <c r="D100" s="153" t="s">
        <v>752</v>
      </c>
      <c r="E100" s="204">
        <v>119449</v>
      </c>
      <c r="F100" s="204">
        <v>86042</v>
      </c>
      <c r="G100" s="204">
        <v>71239</v>
      </c>
    </row>
    <row r="101" spans="1:7" x14ac:dyDescent="0.35">
      <c r="A101" s="203" t="s">
        <v>762</v>
      </c>
      <c r="B101" s="153" t="s">
        <v>376</v>
      </c>
      <c r="C101" s="153" t="s">
        <v>753</v>
      </c>
      <c r="D101" s="153" t="s">
        <v>754</v>
      </c>
      <c r="E101" s="204">
        <v>51269185</v>
      </c>
      <c r="F101" s="204">
        <v>46375058</v>
      </c>
      <c r="G101" s="204">
        <v>43613889</v>
      </c>
    </row>
    <row r="102" spans="1:7" x14ac:dyDescent="0.35">
      <c r="A102" s="203" t="s">
        <v>763</v>
      </c>
      <c r="B102" s="153" t="s">
        <v>764</v>
      </c>
      <c r="C102" s="153" t="s">
        <v>749</v>
      </c>
      <c r="D102" s="153" t="s">
        <v>750</v>
      </c>
      <c r="E102" s="204">
        <v>1795666</v>
      </c>
      <c r="F102" s="204"/>
      <c r="G102" s="204"/>
    </row>
    <row r="103" spans="1:7" x14ac:dyDescent="0.35">
      <c r="A103" s="203" t="s">
        <v>263</v>
      </c>
      <c r="B103" s="153" t="s">
        <v>264</v>
      </c>
      <c r="C103" s="153" t="s">
        <v>747</v>
      </c>
      <c r="D103" s="153" t="s">
        <v>754</v>
      </c>
      <c r="E103" s="204">
        <v>4270571</v>
      </c>
      <c r="F103" s="204">
        <v>3601359</v>
      </c>
      <c r="G103" s="204">
        <v>3254555</v>
      </c>
    </row>
    <row r="104" spans="1:7" x14ac:dyDescent="0.35">
      <c r="A104" s="203" t="s">
        <v>265</v>
      </c>
      <c r="B104" s="153" t="s">
        <v>266</v>
      </c>
      <c r="C104" s="153" t="s">
        <v>749</v>
      </c>
      <c r="D104" s="153" t="s">
        <v>752</v>
      </c>
      <c r="E104" s="204">
        <v>6524191</v>
      </c>
      <c r="F104" s="204">
        <v>4827593</v>
      </c>
      <c r="G104" s="204">
        <v>4156092</v>
      </c>
    </row>
    <row r="105" spans="1:7" x14ac:dyDescent="0.35">
      <c r="A105" s="203" t="s">
        <v>267</v>
      </c>
      <c r="B105" s="153" t="s">
        <v>268</v>
      </c>
      <c r="C105" s="153" t="s">
        <v>753</v>
      </c>
      <c r="D105" s="153" t="s">
        <v>752</v>
      </c>
      <c r="E105" s="204">
        <v>7275560</v>
      </c>
      <c r="F105" s="204">
        <v>5500958</v>
      </c>
      <c r="G105" s="204">
        <v>4612373</v>
      </c>
    </row>
    <row r="106" spans="1:7" x14ac:dyDescent="0.35">
      <c r="A106" s="203" t="s">
        <v>269</v>
      </c>
      <c r="B106" s="153" t="s">
        <v>270</v>
      </c>
      <c r="C106" s="153" t="s">
        <v>749</v>
      </c>
      <c r="D106" s="153" t="s">
        <v>754</v>
      </c>
      <c r="E106" s="204">
        <v>1907675</v>
      </c>
      <c r="F106" s="204">
        <v>1615541</v>
      </c>
      <c r="G106" s="204">
        <v>1497831</v>
      </c>
    </row>
    <row r="107" spans="1:7" x14ac:dyDescent="0.35">
      <c r="A107" s="203" t="s">
        <v>271</v>
      </c>
      <c r="B107" s="153" t="s">
        <v>272</v>
      </c>
      <c r="C107" s="153" t="s">
        <v>747</v>
      </c>
      <c r="D107" s="153" t="s">
        <v>750</v>
      </c>
      <c r="E107" s="204">
        <v>6825445</v>
      </c>
      <c r="F107" s="204">
        <v>5436236</v>
      </c>
      <c r="G107" s="204">
        <v>4782867</v>
      </c>
    </row>
    <row r="108" spans="1:7" x14ac:dyDescent="0.35">
      <c r="A108" s="203" t="s">
        <v>273</v>
      </c>
      <c r="B108" s="153" t="s">
        <v>274</v>
      </c>
      <c r="C108" s="153" t="s">
        <v>751</v>
      </c>
      <c r="D108" s="153" t="s">
        <v>752</v>
      </c>
      <c r="E108" s="204">
        <v>2142249</v>
      </c>
      <c r="F108" s="204">
        <v>1590633</v>
      </c>
      <c r="G108" s="204">
        <v>1336809</v>
      </c>
    </row>
    <row r="109" spans="1:7" x14ac:dyDescent="0.35">
      <c r="A109" s="203" t="s">
        <v>275</v>
      </c>
      <c r="B109" s="153" t="s">
        <v>276</v>
      </c>
      <c r="C109" s="153" t="s">
        <v>751</v>
      </c>
      <c r="D109" s="153" t="s">
        <v>748</v>
      </c>
      <c r="E109" s="204">
        <v>5057681</v>
      </c>
      <c r="F109" s="204">
        <v>3479991</v>
      </c>
      <c r="G109" s="204">
        <v>2757457</v>
      </c>
    </row>
    <row r="110" spans="1:7" x14ac:dyDescent="0.35">
      <c r="A110" s="203" t="s">
        <v>501</v>
      </c>
      <c r="B110" s="153" t="s">
        <v>277</v>
      </c>
      <c r="C110" s="153" t="s">
        <v>747</v>
      </c>
      <c r="D110" s="153" t="s">
        <v>750</v>
      </c>
      <c r="E110" s="204">
        <v>6871292</v>
      </c>
      <c r="F110" s="204">
        <v>5426858</v>
      </c>
      <c r="G110" s="204">
        <v>4701443</v>
      </c>
    </row>
    <row r="111" spans="1:7" x14ac:dyDescent="0.35">
      <c r="A111" s="203" t="s">
        <v>280</v>
      </c>
      <c r="B111" s="153" t="s">
        <v>281</v>
      </c>
      <c r="C111" s="153" t="s">
        <v>749</v>
      </c>
      <c r="D111" s="153" t="s">
        <v>754</v>
      </c>
      <c r="E111" s="204">
        <v>2794090</v>
      </c>
      <c r="F111" s="204">
        <v>2340849</v>
      </c>
      <c r="G111" s="204">
        <v>2201588</v>
      </c>
    </row>
    <row r="112" spans="1:7" x14ac:dyDescent="0.35">
      <c r="A112" s="203" t="s">
        <v>282</v>
      </c>
      <c r="B112" s="153" t="s">
        <v>283</v>
      </c>
      <c r="C112" s="153" t="s">
        <v>749</v>
      </c>
      <c r="D112" s="153" t="s">
        <v>754</v>
      </c>
      <c r="E112" s="204">
        <v>626108</v>
      </c>
      <c r="F112" s="204">
        <v>555021</v>
      </c>
      <c r="G112" s="204">
        <v>515577</v>
      </c>
    </row>
    <row r="113" spans="1:7" x14ac:dyDescent="0.35">
      <c r="A113" s="203" t="s">
        <v>284</v>
      </c>
      <c r="B113" s="153" t="s">
        <v>285</v>
      </c>
      <c r="C113" s="153" t="s">
        <v>751</v>
      </c>
      <c r="D113" s="153" t="s">
        <v>748</v>
      </c>
      <c r="E113" s="204">
        <v>27691018</v>
      </c>
      <c r="F113" s="204">
        <v>19104861</v>
      </c>
      <c r="G113" s="204">
        <v>15227873</v>
      </c>
    </row>
    <row r="114" spans="1:7" x14ac:dyDescent="0.35">
      <c r="A114" s="203" t="s">
        <v>286</v>
      </c>
      <c r="B114" s="153" t="s">
        <v>287</v>
      </c>
      <c r="C114" s="153" t="s">
        <v>751</v>
      </c>
      <c r="D114" s="153" t="s">
        <v>748</v>
      </c>
      <c r="E114" s="204">
        <v>19129952</v>
      </c>
      <c r="F114" s="204">
        <v>12839954</v>
      </c>
      <c r="G114" s="204">
        <v>9895712</v>
      </c>
    </row>
    <row r="115" spans="1:7" x14ac:dyDescent="0.35">
      <c r="A115" s="203" t="s">
        <v>288</v>
      </c>
      <c r="B115" s="153" t="s">
        <v>289</v>
      </c>
      <c r="C115" s="153" t="s">
        <v>753</v>
      </c>
      <c r="D115" s="153" t="s">
        <v>750</v>
      </c>
      <c r="E115" s="204">
        <v>32365999</v>
      </c>
      <c r="F115" s="204">
        <v>26610636</v>
      </c>
      <c r="G115" s="204">
        <v>23606442</v>
      </c>
    </row>
    <row r="116" spans="1:7" x14ac:dyDescent="0.35">
      <c r="A116" s="203" t="s">
        <v>290</v>
      </c>
      <c r="B116" s="153" t="s">
        <v>291</v>
      </c>
      <c r="C116" s="153" t="s">
        <v>757</v>
      </c>
      <c r="D116" s="153" t="s">
        <v>750</v>
      </c>
      <c r="E116" s="204">
        <v>540544</v>
      </c>
      <c r="F116" s="204">
        <v>456091</v>
      </c>
      <c r="G116" s="204">
        <v>419451</v>
      </c>
    </row>
    <row r="117" spans="1:7" x14ac:dyDescent="0.35">
      <c r="A117" s="203" t="s">
        <v>292</v>
      </c>
      <c r="B117" s="153" t="s">
        <v>293</v>
      </c>
      <c r="C117" s="153" t="s">
        <v>751</v>
      </c>
      <c r="D117" s="153" t="s">
        <v>748</v>
      </c>
      <c r="E117" s="204">
        <v>20250833</v>
      </c>
      <c r="F117" s="204">
        <v>12764368</v>
      </c>
      <c r="G117" s="204">
        <v>9641748</v>
      </c>
    </row>
    <row r="118" spans="1:7" x14ac:dyDescent="0.35">
      <c r="A118" s="203" t="s">
        <v>294</v>
      </c>
      <c r="B118" s="153" t="s">
        <v>295</v>
      </c>
      <c r="C118" s="153" t="s">
        <v>749</v>
      </c>
      <c r="D118" s="153" t="s">
        <v>754</v>
      </c>
      <c r="E118" s="204">
        <v>514564</v>
      </c>
      <c r="F118" s="204">
        <v>391196</v>
      </c>
      <c r="G118" s="204">
        <v>366861</v>
      </c>
    </row>
    <row r="119" spans="1:7" x14ac:dyDescent="0.35">
      <c r="A119" s="203" t="s">
        <v>296</v>
      </c>
      <c r="B119" s="153" t="s">
        <v>297</v>
      </c>
      <c r="C119" s="153" t="s">
        <v>753</v>
      </c>
      <c r="D119" s="153" t="s">
        <v>750</v>
      </c>
      <c r="E119" s="204">
        <v>59194</v>
      </c>
      <c r="F119" s="204">
        <v>42901</v>
      </c>
      <c r="G119" s="204">
        <v>33889</v>
      </c>
    </row>
    <row r="120" spans="1:7" x14ac:dyDescent="0.35">
      <c r="A120" s="203" t="s">
        <v>300</v>
      </c>
      <c r="B120" s="153" t="s">
        <v>301</v>
      </c>
      <c r="C120" s="153" t="s">
        <v>751</v>
      </c>
      <c r="D120" s="153" t="s">
        <v>752</v>
      </c>
      <c r="E120" s="204">
        <v>4649658</v>
      </c>
      <c r="F120" s="204">
        <v>3210771</v>
      </c>
      <c r="G120" s="204">
        <v>2591848</v>
      </c>
    </row>
    <row r="121" spans="1:7" x14ac:dyDescent="0.35">
      <c r="A121" s="203" t="s">
        <v>302</v>
      </c>
      <c r="B121" s="153" t="s">
        <v>303</v>
      </c>
      <c r="C121" s="153" t="s">
        <v>751</v>
      </c>
      <c r="D121" s="153" t="s">
        <v>754</v>
      </c>
      <c r="E121" s="204">
        <v>1271768</v>
      </c>
      <c r="F121" s="204">
        <v>1112712</v>
      </c>
      <c r="G121" s="204">
        <v>1010252</v>
      </c>
    </row>
    <row r="122" spans="1:7" x14ac:dyDescent="0.35">
      <c r="A122" s="203" t="s">
        <v>306</v>
      </c>
      <c r="B122" s="153" t="s">
        <v>307</v>
      </c>
      <c r="C122" s="153" t="s">
        <v>755</v>
      </c>
      <c r="D122" s="153" t="s">
        <v>750</v>
      </c>
      <c r="E122" s="204">
        <v>128932753</v>
      </c>
      <c r="F122" s="204">
        <v>103729985</v>
      </c>
      <c r="G122" s="204">
        <v>90343547</v>
      </c>
    </row>
    <row r="123" spans="1:7" x14ac:dyDescent="0.35">
      <c r="A123" s="203" t="s">
        <v>765</v>
      </c>
      <c r="B123" s="153" t="s">
        <v>308</v>
      </c>
      <c r="C123" s="153" t="s">
        <v>753</v>
      </c>
      <c r="D123" s="153" t="s">
        <v>752</v>
      </c>
      <c r="E123" s="204">
        <v>115023</v>
      </c>
      <c r="F123" s="204">
        <v>87334</v>
      </c>
      <c r="G123" s="204">
        <v>73383</v>
      </c>
    </row>
    <row r="124" spans="1:7" x14ac:dyDescent="0.35">
      <c r="A124" s="203" t="s">
        <v>766</v>
      </c>
      <c r="B124" s="153" t="s">
        <v>309</v>
      </c>
      <c r="C124" s="153" t="s">
        <v>749</v>
      </c>
      <c r="D124" s="153" t="s">
        <v>752</v>
      </c>
      <c r="E124" s="204">
        <v>4033963</v>
      </c>
      <c r="F124" s="204">
        <v>3518509</v>
      </c>
      <c r="G124" s="204">
        <v>3265561</v>
      </c>
    </row>
    <row r="125" spans="1:7" x14ac:dyDescent="0.35">
      <c r="A125" s="203" t="s">
        <v>310</v>
      </c>
      <c r="B125" s="153" t="s">
        <v>311</v>
      </c>
      <c r="C125" s="153" t="s">
        <v>749</v>
      </c>
      <c r="D125" s="153" t="s">
        <v>754</v>
      </c>
      <c r="E125" s="204">
        <v>39244</v>
      </c>
      <c r="F125" s="204">
        <v>34525</v>
      </c>
      <c r="G125" s="204">
        <v>32557</v>
      </c>
    </row>
    <row r="126" spans="1:7" x14ac:dyDescent="0.35">
      <c r="A126" s="203" t="s">
        <v>312</v>
      </c>
      <c r="B126" s="153" t="s">
        <v>313</v>
      </c>
      <c r="C126" s="153" t="s">
        <v>753</v>
      </c>
      <c r="D126" s="153" t="s">
        <v>752</v>
      </c>
      <c r="E126" s="204">
        <v>3278290</v>
      </c>
      <c r="F126" s="204">
        <v>2459308</v>
      </c>
      <c r="G126" s="204">
        <v>2149338</v>
      </c>
    </row>
    <row r="127" spans="1:7" x14ac:dyDescent="0.35">
      <c r="A127" s="203" t="s">
        <v>314</v>
      </c>
      <c r="B127" s="153" t="s">
        <v>315</v>
      </c>
      <c r="C127" s="153" t="s">
        <v>749</v>
      </c>
      <c r="D127" s="153" t="s">
        <v>750</v>
      </c>
      <c r="E127" s="204">
        <v>628062</v>
      </c>
      <c r="F127" s="204">
        <v>538910</v>
      </c>
      <c r="G127" s="204">
        <v>491723</v>
      </c>
    </row>
    <row r="128" spans="1:7" x14ac:dyDescent="0.35">
      <c r="A128" s="203" t="s">
        <v>316</v>
      </c>
      <c r="B128" s="153" t="s">
        <v>317</v>
      </c>
      <c r="C128" s="153" t="s">
        <v>756</v>
      </c>
      <c r="D128" s="153" t="s">
        <v>756</v>
      </c>
      <c r="E128" s="204">
        <v>4999</v>
      </c>
      <c r="F128" s="204"/>
      <c r="G128" s="204"/>
    </row>
    <row r="129" spans="1:7" x14ac:dyDescent="0.35">
      <c r="A129" s="203" t="s">
        <v>318</v>
      </c>
      <c r="B129" s="153" t="s">
        <v>319</v>
      </c>
      <c r="C129" s="153" t="s">
        <v>747</v>
      </c>
      <c r="D129" s="153" t="s">
        <v>752</v>
      </c>
      <c r="E129" s="204">
        <v>36910560</v>
      </c>
      <c r="F129" s="204">
        <v>29322269</v>
      </c>
      <c r="G129" s="204">
        <v>25644541</v>
      </c>
    </row>
    <row r="130" spans="1:7" x14ac:dyDescent="0.35">
      <c r="A130" s="203" t="s">
        <v>320</v>
      </c>
      <c r="B130" s="153" t="s">
        <v>321</v>
      </c>
      <c r="C130" s="153" t="s">
        <v>751</v>
      </c>
      <c r="D130" s="153" t="s">
        <v>748</v>
      </c>
      <c r="E130" s="204">
        <v>31255435</v>
      </c>
      <c r="F130" s="204">
        <v>20505872</v>
      </c>
      <c r="G130" s="204">
        <v>15824386</v>
      </c>
    </row>
    <row r="131" spans="1:7" x14ac:dyDescent="0.35">
      <c r="A131" s="203" t="s">
        <v>322</v>
      </c>
      <c r="B131" s="153" t="s">
        <v>323</v>
      </c>
      <c r="C131" s="153" t="s">
        <v>757</v>
      </c>
      <c r="D131" s="153" t="s">
        <v>752</v>
      </c>
      <c r="E131" s="204">
        <v>54409800</v>
      </c>
      <c r="F131" s="204">
        <v>43943373</v>
      </c>
      <c r="G131" s="204">
        <v>38028383</v>
      </c>
    </row>
    <row r="132" spans="1:7" x14ac:dyDescent="0.35">
      <c r="A132" s="203" t="s">
        <v>324</v>
      </c>
      <c r="B132" s="153" t="s">
        <v>325</v>
      </c>
      <c r="C132" s="153" t="s">
        <v>751</v>
      </c>
      <c r="D132" s="153" t="s">
        <v>750</v>
      </c>
      <c r="E132" s="204">
        <v>2540905</v>
      </c>
      <c r="F132" s="204">
        <v>1807014</v>
      </c>
      <c r="G132" s="204">
        <v>1485342</v>
      </c>
    </row>
    <row r="133" spans="1:7" x14ac:dyDescent="0.35">
      <c r="A133" s="203" t="s">
        <v>326</v>
      </c>
      <c r="B133" s="153" t="s">
        <v>327</v>
      </c>
      <c r="C133" s="153" t="s">
        <v>753</v>
      </c>
      <c r="D133" s="153" t="s">
        <v>754</v>
      </c>
      <c r="E133" s="204">
        <v>10834</v>
      </c>
      <c r="F133" s="204">
        <v>7759</v>
      </c>
      <c r="G133" s="204">
        <v>6451</v>
      </c>
    </row>
    <row r="134" spans="1:7" x14ac:dyDescent="0.35">
      <c r="A134" s="203" t="s">
        <v>328</v>
      </c>
      <c r="B134" s="153" t="s">
        <v>329</v>
      </c>
      <c r="C134" s="153" t="s">
        <v>757</v>
      </c>
      <c r="D134" s="153" t="s">
        <v>752</v>
      </c>
      <c r="E134" s="204">
        <v>29136808</v>
      </c>
      <c r="F134" s="204">
        <v>23098818</v>
      </c>
      <c r="G134" s="204">
        <v>19496504</v>
      </c>
    </row>
    <row r="135" spans="1:7" x14ac:dyDescent="0.35">
      <c r="A135" s="203" t="s">
        <v>330</v>
      </c>
      <c r="B135" s="153" t="s">
        <v>331</v>
      </c>
      <c r="C135" s="153" t="s">
        <v>749</v>
      </c>
      <c r="D135" s="153" t="s">
        <v>754</v>
      </c>
      <c r="E135" s="204">
        <v>17407585</v>
      </c>
      <c r="F135" s="204">
        <v>15065087</v>
      </c>
      <c r="G135" s="204">
        <v>13907255</v>
      </c>
    </row>
    <row r="136" spans="1:7" x14ac:dyDescent="0.35">
      <c r="A136" s="203" t="s">
        <v>332</v>
      </c>
      <c r="B136" s="153" t="s">
        <v>333</v>
      </c>
      <c r="C136" s="153" t="s">
        <v>756</v>
      </c>
      <c r="D136" s="153" t="s">
        <v>754</v>
      </c>
      <c r="E136" s="204">
        <v>285498</v>
      </c>
      <c r="F136" s="204">
        <v>238701</v>
      </c>
      <c r="G136" s="204">
        <v>212714</v>
      </c>
    </row>
    <row r="137" spans="1:7" x14ac:dyDescent="0.35">
      <c r="A137" s="203" t="s">
        <v>334</v>
      </c>
      <c r="B137" s="153" t="s">
        <v>335</v>
      </c>
      <c r="C137" s="153" t="s">
        <v>753</v>
      </c>
      <c r="D137" s="153" t="s">
        <v>754</v>
      </c>
      <c r="E137" s="204">
        <v>4822233</v>
      </c>
      <c r="F137" s="204">
        <v>4118273</v>
      </c>
      <c r="G137" s="204">
        <v>3737687</v>
      </c>
    </row>
    <row r="138" spans="1:7" x14ac:dyDescent="0.35">
      <c r="A138" s="203" t="s">
        <v>336</v>
      </c>
      <c r="B138" s="153" t="s">
        <v>337</v>
      </c>
      <c r="C138" s="153" t="s">
        <v>755</v>
      </c>
      <c r="D138" s="153" t="s">
        <v>752</v>
      </c>
      <c r="E138" s="204">
        <v>6624554</v>
      </c>
      <c r="F138" s="204">
        <v>5132131</v>
      </c>
      <c r="G138" s="204">
        <v>4384127</v>
      </c>
    </row>
    <row r="139" spans="1:7" x14ac:dyDescent="0.35">
      <c r="A139" s="203" t="s">
        <v>338</v>
      </c>
      <c r="B139" s="153" t="s">
        <v>339</v>
      </c>
      <c r="C139" s="153" t="s">
        <v>751</v>
      </c>
      <c r="D139" s="153" t="s">
        <v>748</v>
      </c>
      <c r="E139" s="204">
        <v>24206644</v>
      </c>
      <c r="F139" s="204">
        <v>14636093</v>
      </c>
      <c r="G139" s="204">
        <v>10958406</v>
      </c>
    </row>
    <row r="140" spans="1:7" x14ac:dyDescent="0.35">
      <c r="A140" s="203" t="s">
        <v>340</v>
      </c>
      <c r="B140" s="153" t="s">
        <v>341</v>
      </c>
      <c r="C140" s="153" t="s">
        <v>751</v>
      </c>
      <c r="D140" s="153" t="s">
        <v>752</v>
      </c>
      <c r="E140" s="204">
        <v>206139589</v>
      </c>
      <c r="F140" s="204">
        <v>135250559</v>
      </c>
      <c r="G140" s="204">
        <v>105841968</v>
      </c>
    </row>
    <row r="141" spans="1:7" x14ac:dyDescent="0.35">
      <c r="A141" s="203" t="s">
        <v>511</v>
      </c>
      <c r="B141" s="153" t="s">
        <v>443</v>
      </c>
      <c r="C141" s="153" t="s">
        <v>749</v>
      </c>
      <c r="D141" s="153" t="s">
        <v>750</v>
      </c>
      <c r="E141" s="204">
        <v>2083380</v>
      </c>
      <c r="F141" s="204">
        <v>1811910</v>
      </c>
      <c r="G141" s="204">
        <v>1674950</v>
      </c>
    </row>
    <row r="142" spans="1:7" x14ac:dyDescent="0.35">
      <c r="A142" s="203" t="s">
        <v>767</v>
      </c>
      <c r="B142" s="153" t="s">
        <v>346</v>
      </c>
      <c r="C142" s="153" t="s">
        <v>756</v>
      </c>
      <c r="D142" s="153" t="s">
        <v>754</v>
      </c>
      <c r="E142" s="204">
        <v>57557</v>
      </c>
      <c r="F142" s="204"/>
      <c r="G142" s="204"/>
    </row>
    <row r="143" spans="1:7" x14ac:dyDescent="0.35">
      <c r="A143" s="203" t="s">
        <v>347</v>
      </c>
      <c r="B143" s="153" t="s">
        <v>348</v>
      </c>
      <c r="C143" s="153" t="s">
        <v>749</v>
      </c>
      <c r="D143" s="153" t="s">
        <v>754</v>
      </c>
      <c r="E143" s="204">
        <v>5367580</v>
      </c>
      <c r="F143" s="204">
        <v>4724814</v>
      </c>
      <c r="G143" s="204">
        <v>4335472</v>
      </c>
    </row>
    <row r="144" spans="1:7" x14ac:dyDescent="0.35">
      <c r="A144" s="203" t="s">
        <v>350</v>
      </c>
      <c r="B144" s="153" t="s">
        <v>351</v>
      </c>
      <c r="C144" s="153" t="s">
        <v>747</v>
      </c>
      <c r="D144" s="153" t="s">
        <v>754</v>
      </c>
      <c r="E144" s="204">
        <v>5106626</v>
      </c>
      <c r="F144" s="204">
        <v>4223609</v>
      </c>
      <c r="G144" s="204">
        <v>3876989</v>
      </c>
    </row>
    <row r="145" spans="1:7" x14ac:dyDescent="0.35">
      <c r="A145" s="203" t="s">
        <v>352</v>
      </c>
      <c r="B145" s="153" t="s">
        <v>353</v>
      </c>
      <c r="C145" s="153" t="s">
        <v>747</v>
      </c>
      <c r="D145" s="153" t="s">
        <v>752</v>
      </c>
      <c r="E145" s="204">
        <v>220892340</v>
      </c>
      <c r="F145" s="204">
        <v>161242113</v>
      </c>
      <c r="G145" s="204">
        <v>133748142</v>
      </c>
    </row>
    <row r="146" spans="1:7" x14ac:dyDescent="0.35">
      <c r="A146" s="203" t="s">
        <v>354</v>
      </c>
      <c r="B146" s="153" t="s">
        <v>355</v>
      </c>
      <c r="C146" s="153" t="s">
        <v>753</v>
      </c>
      <c r="D146" s="153" t="s">
        <v>754</v>
      </c>
      <c r="E146" s="204">
        <v>18092</v>
      </c>
      <c r="F146" s="204">
        <v>15290</v>
      </c>
      <c r="G146" s="204">
        <v>13859</v>
      </c>
    </row>
    <row r="147" spans="1:7" x14ac:dyDescent="0.35">
      <c r="A147" s="203" t="s">
        <v>356</v>
      </c>
      <c r="B147" s="153" t="s">
        <v>357</v>
      </c>
      <c r="C147" s="153" t="s">
        <v>755</v>
      </c>
      <c r="D147" s="153" t="s">
        <v>754</v>
      </c>
      <c r="E147" s="204">
        <v>4314767</v>
      </c>
      <c r="F147" s="204">
        <v>3453931</v>
      </c>
      <c r="G147" s="204">
        <v>3014485</v>
      </c>
    </row>
    <row r="148" spans="1:7" x14ac:dyDescent="0.35">
      <c r="A148" s="203" t="s">
        <v>358</v>
      </c>
      <c r="B148" s="153" t="s">
        <v>359</v>
      </c>
      <c r="C148" s="153" t="s">
        <v>753</v>
      </c>
      <c r="D148" s="153" t="s">
        <v>752</v>
      </c>
      <c r="E148" s="204">
        <v>8947024</v>
      </c>
      <c r="F148" s="204">
        <v>6537899</v>
      </c>
      <c r="G148" s="204">
        <v>5369550</v>
      </c>
    </row>
    <row r="149" spans="1:7" x14ac:dyDescent="0.35">
      <c r="A149" s="203" t="s">
        <v>360</v>
      </c>
      <c r="B149" s="153" t="s">
        <v>361</v>
      </c>
      <c r="C149" s="153" t="s">
        <v>755</v>
      </c>
      <c r="D149" s="153" t="s">
        <v>750</v>
      </c>
      <c r="E149" s="204">
        <v>7132538</v>
      </c>
      <c r="F149" s="204">
        <v>5558797</v>
      </c>
      <c r="G149" s="204">
        <v>4756222</v>
      </c>
    </row>
    <row r="150" spans="1:7" x14ac:dyDescent="0.35">
      <c r="A150" s="203" t="s">
        <v>362</v>
      </c>
      <c r="B150" s="153" t="s">
        <v>363</v>
      </c>
      <c r="C150" s="153" t="s">
        <v>755</v>
      </c>
      <c r="D150" s="153" t="s">
        <v>750</v>
      </c>
      <c r="E150" s="204">
        <v>32971854</v>
      </c>
      <c r="F150" s="204">
        <v>26765042</v>
      </c>
      <c r="G150" s="204">
        <v>23621468</v>
      </c>
    </row>
    <row r="151" spans="1:7" x14ac:dyDescent="0.35">
      <c r="A151" s="203" t="s">
        <v>364</v>
      </c>
      <c r="B151" s="153" t="s">
        <v>365</v>
      </c>
      <c r="C151" s="153" t="s">
        <v>753</v>
      </c>
      <c r="D151" s="153" t="s">
        <v>752</v>
      </c>
      <c r="E151" s="204">
        <v>109581078</v>
      </c>
      <c r="F151" s="204">
        <v>84787602</v>
      </c>
      <c r="G151" s="204">
        <v>71885687</v>
      </c>
    </row>
    <row r="152" spans="1:7" x14ac:dyDescent="0.35">
      <c r="A152" s="203" t="s">
        <v>368</v>
      </c>
      <c r="B152" s="153" t="s">
        <v>369</v>
      </c>
      <c r="C152" s="153" t="s">
        <v>749</v>
      </c>
      <c r="D152" s="153" t="s">
        <v>754</v>
      </c>
      <c r="E152" s="204">
        <v>37958138</v>
      </c>
      <c r="F152" s="204">
        <v>33234432</v>
      </c>
      <c r="G152" s="204">
        <v>30952546</v>
      </c>
    </row>
    <row r="153" spans="1:7" x14ac:dyDescent="0.35">
      <c r="A153" s="203" t="s">
        <v>370</v>
      </c>
      <c r="B153" s="153" t="s">
        <v>371</v>
      </c>
      <c r="C153" s="153" t="s">
        <v>749</v>
      </c>
      <c r="D153" s="153" t="s">
        <v>754</v>
      </c>
      <c r="E153" s="204">
        <v>10295909</v>
      </c>
      <c r="F153" s="204">
        <v>9154310</v>
      </c>
      <c r="G153" s="204">
        <v>8550329</v>
      </c>
    </row>
    <row r="154" spans="1:7" x14ac:dyDescent="0.35">
      <c r="A154" s="203" t="s">
        <v>372</v>
      </c>
      <c r="B154" s="153" t="s">
        <v>373</v>
      </c>
      <c r="C154" s="153" t="s">
        <v>756</v>
      </c>
      <c r="D154" s="153" t="s">
        <v>754</v>
      </c>
      <c r="E154" s="204">
        <v>2860853</v>
      </c>
      <c r="F154" s="204">
        <v>2536628</v>
      </c>
      <c r="G154" s="204">
        <v>2286632</v>
      </c>
    </row>
    <row r="155" spans="1:7" x14ac:dyDescent="0.35">
      <c r="A155" s="203" t="s">
        <v>374</v>
      </c>
      <c r="B155" s="153" t="s">
        <v>375</v>
      </c>
      <c r="C155" s="153" t="s">
        <v>747</v>
      </c>
      <c r="D155" s="153" t="s">
        <v>754</v>
      </c>
      <c r="E155" s="204">
        <v>2881053</v>
      </c>
      <c r="F155" s="204">
        <v>2605678</v>
      </c>
      <c r="G155" s="204">
        <v>2462329</v>
      </c>
    </row>
    <row r="156" spans="1:7" x14ac:dyDescent="0.35">
      <c r="A156" s="203" t="s">
        <v>378</v>
      </c>
      <c r="B156" s="153" t="s">
        <v>379</v>
      </c>
      <c r="C156" s="153" t="s">
        <v>749</v>
      </c>
      <c r="D156" s="153" t="s">
        <v>754</v>
      </c>
      <c r="E156" s="204">
        <v>19328838</v>
      </c>
      <c r="F156" s="204">
        <v>16821170</v>
      </c>
      <c r="G156" s="204">
        <v>15548671</v>
      </c>
    </row>
    <row r="157" spans="1:7" x14ac:dyDescent="0.35">
      <c r="A157" s="203" t="s">
        <v>380</v>
      </c>
      <c r="B157" s="153" t="s">
        <v>381</v>
      </c>
      <c r="C157" s="153" t="s">
        <v>749</v>
      </c>
      <c r="D157" s="153" t="s">
        <v>750</v>
      </c>
      <c r="E157" s="204">
        <v>145934460</v>
      </c>
      <c r="F157" s="204">
        <v>123839213</v>
      </c>
      <c r="G157" s="204">
        <v>114438192</v>
      </c>
    </row>
    <row r="158" spans="1:7" x14ac:dyDescent="0.35">
      <c r="A158" s="203" t="s">
        <v>382</v>
      </c>
      <c r="B158" s="153" t="s">
        <v>383</v>
      </c>
      <c r="C158" s="153" t="s">
        <v>751</v>
      </c>
      <c r="D158" s="153" t="s">
        <v>748</v>
      </c>
      <c r="E158" s="204">
        <v>12952218</v>
      </c>
      <c r="F158" s="204">
        <v>8999104</v>
      </c>
      <c r="G158" s="204">
        <v>7208061</v>
      </c>
    </row>
    <row r="159" spans="1:7" x14ac:dyDescent="0.35">
      <c r="A159" s="203" t="s">
        <v>768</v>
      </c>
      <c r="B159" s="153" t="s">
        <v>387</v>
      </c>
      <c r="C159" s="153" t="s">
        <v>755</v>
      </c>
      <c r="D159" s="153" t="s">
        <v>754</v>
      </c>
      <c r="E159" s="204">
        <v>53192</v>
      </c>
      <c r="F159" s="204">
        <v>45254</v>
      </c>
      <c r="G159" s="204">
        <v>40928</v>
      </c>
    </row>
    <row r="160" spans="1:7" x14ac:dyDescent="0.35">
      <c r="A160" s="203" t="s">
        <v>388</v>
      </c>
      <c r="B160" s="153" t="s">
        <v>389</v>
      </c>
      <c r="C160" s="153" t="s">
        <v>755</v>
      </c>
      <c r="D160" s="153" t="s">
        <v>750</v>
      </c>
      <c r="E160" s="204">
        <v>183627</v>
      </c>
      <c r="F160" s="204">
        <v>158351</v>
      </c>
      <c r="G160" s="204">
        <v>144420</v>
      </c>
    </row>
    <row r="161" spans="1:7" x14ac:dyDescent="0.35">
      <c r="A161" s="203" t="s">
        <v>769</v>
      </c>
      <c r="B161" s="153" t="s">
        <v>394</v>
      </c>
      <c r="C161" s="153" t="s">
        <v>755</v>
      </c>
      <c r="D161" s="153" t="s">
        <v>750</v>
      </c>
      <c r="E161" s="204">
        <v>110940</v>
      </c>
      <c r="F161" s="204">
        <v>92225</v>
      </c>
      <c r="G161" s="204">
        <v>82008</v>
      </c>
    </row>
    <row r="162" spans="1:7" x14ac:dyDescent="0.35">
      <c r="A162" s="203" t="s">
        <v>395</v>
      </c>
      <c r="B162" s="153" t="s">
        <v>396</v>
      </c>
      <c r="C162" s="153" t="s">
        <v>753</v>
      </c>
      <c r="D162" s="153" t="s">
        <v>750</v>
      </c>
      <c r="E162" s="204">
        <v>198414</v>
      </c>
      <c r="F162" s="204">
        <v>139412</v>
      </c>
      <c r="G162" s="204">
        <v>113699</v>
      </c>
    </row>
    <row r="163" spans="1:7" x14ac:dyDescent="0.35">
      <c r="A163" s="203" t="s">
        <v>397</v>
      </c>
      <c r="B163" s="153" t="s">
        <v>398</v>
      </c>
      <c r="C163" s="153" t="s">
        <v>749</v>
      </c>
      <c r="D163" s="153" t="s">
        <v>754</v>
      </c>
      <c r="E163" s="204">
        <v>33938</v>
      </c>
      <c r="F163" s="204">
        <v>30656</v>
      </c>
      <c r="G163" s="204">
        <v>28760</v>
      </c>
    </row>
    <row r="164" spans="1:7" x14ac:dyDescent="0.35">
      <c r="A164" s="203" t="s">
        <v>770</v>
      </c>
      <c r="B164" s="153" t="s">
        <v>400</v>
      </c>
      <c r="C164" s="153" t="s">
        <v>751</v>
      </c>
      <c r="D164" s="153" t="s">
        <v>752</v>
      </c>
      <c r="E164" s="204">
        <v>219159</v>
      </c>
      <c r="F164" s="204">
        <v>148579</v>
      </c>
      <c r="G164" s="204">
        <v>115095</v>
      </c>
    </row>
    <row r="165" spans="1:7" x14ac:dyDescent="0.35">
      <c r="A165" s="203" t="s">
        <v>401</v>
      </c>
      <c r="B165" s="153" t="s">
        <v>402</v>
      </c>
      <c r="C165" s="153" t="s">
        <v>747</v>
      </c>
      <c r="D165" s="153" t="s">
        <v>754</v>
      </c>
      <c r="E165" s="204">
        <v>34813871</v>
      </c>
      <c r="F165" s="204">
        <v>28256261</v>
      </c>
      <c r="G165" s="204">
        <v>25252378</v>
      </c>
    </row>
    <row r="166" spans="1:7" x14ac:dyDescent="0.35">
      <c r="A166" s="203" t="s">
        <v>403</v>
      </c>
      <c r="B166" s="153" t="s">
        <v>404</v>
      </c>
      <c r="C166" s="153" t="s">
        <v>751</v>
      </c>
      <c r="D166" s="153" t="s">
        <v>752</v>
      </c>
      <c r="E166" s="204">
        <v>16743927</v>
      </c>
      <c r="F166" s="204">
        <v>11183113</v>
      </c>
      <c r="G166" s="204">
        <v>8792567</v>
      </c>
    </row>
    <row r="167" spans="1:7" x14ac:dyDescent="0.35">
      <c r="A167" s="203" t="s">
        <v>405</v>
      </c>
      <c r="B167" s="153" t="s">
        <v>406</v>
      </c>
      <c r="C167" s="153" t="s">
        <v>749</v>
      </c>
      <c r="D167" s="153" t="s">
        <v>750</v>
      </c>
      <c r="E167" s="204">
        <v>6926705</v>
      </c>
      <c r="F167" s="204">
        <v>7664792</v>
      </c>
      <c r="G167" s="204">
        <v>7069530</v>
      </c>
    </row>
    <row r="168" spans="1:7" x14ac:dyDescent="0.35">
      <c r="A168" s="203" t="s">
        <v>407</v>
      </c>
      <c r="B168" s="153" t="s">
        <v>408</v>
      </c>
      <c r="C168" s="153" t="s">
        <v>751</v>
      </c>
      <c r="D168" s="153" t="s">
        <v>754</v>
      </c>
      <c r="E168" s="204">
        <v>98347</v>
      </c>
      <c r="F168" s="204">
        <v>79903</v>
      </c>
      <c r="G168" s="204">
        <v>71392</v>
      </c>
    </row>
    <row r="169" spans="1:7" x14ac:dyDescent="0.35">
      <c r="A169" s="203" t="s">
        <v>409</v>
      </c>
      <c r="B169" s="153" t="s">
        <v>410</v>
      </c>
      <c r="C169" s="153" t="s">
        <v>751</v>
      </c>
      <c r="D169" s="153" t="s">
        <v>748</v>
      </c>
      <c r="E169" s="204">
        <v>7976983</v>
      </c>
      <c r="F169" s="204">
        <v>5479124</v>
      </c>
      <c r="G169" s="204">
        <v>4332194</v>
      </c>
    </row>
    <row r="170" spans="1:7" x14ac:dyDescent="0.35">
      <c r="A170" s="203" t="s">
        <v>411</v>
      </c>
      <c r="B170" s="153" t="s">
        <v>412</v>
      </c>
      <c r="C170" s="153" t="s">
        <v>753</v>
      </c>
      <c r="D170" s="153" t="s">
        <v>754</v>
      </c>
      <c r="E170" s="204">
        <v>5850342</v>
      </c>
      <c r="F170" s="204">
        <v>5312279</v>
      </c>
      <c r="G170" s="204">
        <v>5016588</v>
      </c>
    </row>
    <row r="171" spans="1:7" x14ac:dyDescent="0.35">
      <c r="A171" s="203" t="s">
        <v>771</v>
      </c>
      <c r="B171" s="153" t="s">
        <v>712</v>
      </c>
      <c r="C171" s="153" t="s">
        <v>756</v>
      </c>
      <c r="D171" s="153" t="s">
        <v>754</v>
      </c>
      <c r="E171" s="204">
        <v>42882</v>
      </c>
      <c r="F171" s="204"/>
      <c r="G171" s="204"/>
    </row>
    <row r="172" spans="1:7" x14ac:dyDescent="0.35">
      <c r="A172" s="203" t="s">
        <v>413</v>
      </c>
      <c r="B172" s="153" t="s">
        <v>414</v>
      </c>
      <c r="C172" s="153" t="s">
        <v>749</v>
      </c>
      <c r="D172" s="153" t="s">
        <v>754</v>
      </c>
      <c r="E172" s="204">
        <v>5457873</v>
      </c>
      <c r="F172" s="204">
        <v>4780306</v>
      </c>
      <c r="G172" s="204">
        <v>4448901</v>
      </c>
    </row>
    <row r="173" spans="1:7" x14ac:dyDescent="0.35">
      <c r="A173" s="203" t="s">
        <v>415</v>
      </c>
      <c r="B173" s="153" t="s">
        <v>416</v>
      </c>
      <c r="C173" s="153" t="s">
        <v>749</v>
      </c>
      <c r="D173" s="153" t="s">
        <v>754</v>
      </c>
      <c r="E173" s="204">
        <v>2095861</v>
      </c>
      <c r="F173" s="204">
        <v>1827961</v>
      </c>
      <c r="G173" s="204">
        <v>1707078</v>
      </c>
    </row>
    <row r="174" spans="1:7" x14ac:dyDescent="0.35">
      <c r="A174" s="203" t="s">
        <v>417</v>
      </c>
      <c r="B174" s="153" t="s">
        <v>418</v>
      </c>
      <c r="C174" s="153" t="s">
        <v>753</v>
      </c>
      <c r="D174" s="153" t="s">
        <v>752</v>
      </c>
      <c r="E174" s="204">
        <v>686884</v>
      </c>
      <c r="F174" s="204">
        <v>470083</v>
      </c>
      <c r="G174" s="204">
        <v>379420</v>
      </c>
    </row>
    <row r="175" spans="1:7" x14ac:dyDescent="0.35">
      <c r="A175" s="203" t="s">
        <v>419</v>
      </c>
      <c r="B175" s="153" t="s">
        <v>420</v>
      </c>
      <c r="C175" s="153" t="s">
        <v>747</v>
      </c>
      <c r="D175" s="153" t="s">
        <v>748</v>
      </c>
      <c r="E175" s="204">
        <v>15893222</v>
      </c>
      <c r="F175" s="204">
        <v>10105502</v>
      </c>
      <c r="G175" s="204">
        <v>7680881</v>
      </c>
    </row>
    <row r="176" spans="1:7" x14ac:dyDescent="0.35">
      <c r="A176" s="203" t="s">
        <v>421</v>
      </c>
      <c r="B176" s="153" t="s">
        <v>422</v>
      </c>
      <c r="C176" s="153" t="s">
        <v>751</v>
      </c>
      <c r="D176" s="153" t="s">
        <v>750</v>
      </c>
      <c r="E176" s="204">
        <v>59308690</v>
      </c>
      <c r="F176" s="204">
        <v>46188150</v>
      </c>
      <c r="G176" s="204">
        <v>39806439</v>
      </c>
    </row>
    <row r="177" spans="1:7" x14ac:dyDescent="0.35">
      <c r="A177" s="203" t="s">
        <v>498</v>
      </c>
      <c r="B177" s="153" t="s">
        <v>714</v>
      </c>
      <c r="C177" s="153" t="s">
        <v>751</v>
      </c>
      <c r="D177" s="153" t="s">
        <v>748</v>
      </c>
      <c r="E177" s="204">
        <v>11193725</v>
      </c>
      <c r="F177" s="204">
        <v>7528668</v>
      </c>
      <c r="G177" s="204">
        <v>5952777</v>
      </c>
    </row>
    <row r="178" spans="1:7" x14ac:dyDescent="0.35">
      <c r="A178" s="203" t="s">
        <v>423</v>
      </c>
      <c r="B178" s="153" t="s">
        <v>424</v>
      </c>
      <c r="C178" s="153" t="s">
        <v>749</v>
      </c>
      <c r="D178" s="153" t="s">
        <v>754</v>
      </c>
      <c r="E178" s="204">
        <v>47332614</v>
      </c>
      <c r="F178" s="204">
        <v>41622785</v>
      </c>
      <c r="G178" s="204">
        <v>38690087</v>
      </c>
    </row>
    <row r="179" spans="1:7" x14ac:dyDescent="0.35">
      <c r="A179" s="203" t="s">
        <v>425</v>
      </c>
      <c r="B179" s="153" t="s">
        <v>426</v>
      </c>
      <c r="C179" s="153" t="s">
        <v>757</v>
      </c>
      <c r="D179" s="153" t="s">
        <v>752</v>
      </c>
      <c r="E179" s="204">
        <v>21413249</v>
      </c>
      <c r="F179" s="204">
        <v>17491024</v>
      </c>
      <c r="G179" s="204">
        <v>15444318</v>
      </c>
    </row>
    <row r="180" spans="1:7" x14ac:dyDescent="0.35">
      <c r="A180" s="203" t="s">
        <v>427</v>
      </c>
      <c r="B180" s="153" t="s">
        <v>428</v>
      </c>
      <c r="C180" s="153" t="s">
        <v>747</v>
      </c>
      <c r="D180" s="153" t="s">
        <v>748</v>
      </c>
      <c r="E180" s="204">
        <v>43849260</v>
      </c>
      <c r="F180" s="204">
        <v>30376262</v>
      </c>
      <c r="G180" s="204">
        <v>24179386</v>
      </c>
    </row>
    <row r="181" spans="1:7" x14ac:dyDescent="0.35">
      <c r="A181" s="203" t="s">
        <v>429</v>
      </c>
      <c r="B181" s="153" t="s">
        <v>430</v>
      </c>
      <c r="C181" s="153" t="s">
        <v>755</v>
      </c>
      <c r="D181" s="153" t="s">
        <v>750</v>
      </c>
      <c r="E181" s="204">
        <v>586632</v>
      </c>
      <c r="F181" s="204">
        <v>466373</v>
      </c>
      <c r="G181" s="204">
        <v>404952</v>
      </c>
    </row>
    <row r="182" spans="1:7" x14ac:dyDescent="0.35">
      <c r="A182" s="203" t="s">
        <v>433</v>
      </c>
      <c r="B182" s="153" t="s">
        <v>434</v>
      </c>
      <c r="C182" s="153" t="s">
        <v>749</v>
      </c>
      <c r="D182" s="153" t="s">
        <v>754</v>
      </c>
      <c r="E182" s="204">
        <v>10327589</v>
      </c>
      <c r="F182" s="204">
        <v>8722015</v>
      </c>
      <c r="G182" s="204">
        <v>8027875</v>
      </c>
    </row>
    <row r="183" spans="1:7" x14ac:dyDescent="0.35">
      <c r="A183" s="203" t="s">
        <v>435</v>
      </c>
      <c r="B183" s="153" t="s">
        <v>436</v>
      </c>
      <c r="C183" s="153" t="s">
        <v>749</v>
      </c>
      <c r="D183" s="153" t="s">
        <v>754</v>
      </c>
      <c r="E183" s="204">
        <v>8654618</v>
      </c>
      <c r="F183" s="204">
        <v>7654152</v>
      </c>
      <c r="G183" s="204">
        <v>7154962</v>
      </c>
    </row>
    <row r="184" spans="1:7" x14ac:dyDescent="0.35">
      <c r="A184" s="203" t="s">
        <v>437</v>
      </c>
      <c r="B184" s="153" t="s">
        <v>438</v>
      </c>
      <c r="C184" s="153" t="s">
        <v>747</v>
      </c>
      <c r="D184" s="153" t="s">
        <v>748</v>
      </c>
      <c r="E184" s="204">
        <v>17500658</v>
      </c>
      <c r="F184" s="204">
        <v>13726126</v>
      </c>
      <c r="G184" s="204">
        <v>11694996</v>
      </c>
    </row>
    <row r="185" spans="1:7" x14ac:dyDescent="0.35">
      <c r="A185" s="203" t="s">
        <v>439</v>
      </c>
      <c r="B185" s="153" t="s">
        <v>440</v>
      </c>
      <c r="C185" s="153" t="s">
        <v>749</v>
      </c>
      <c r="D185" s="153" t="s">
        <v>748</v>
      </c>
      <c r="E185" s="204">
        <v>9537642</v>
      </c>
      <c r="F185" s="204">
        <v>6690822</v>
      </c>
      <c r="G185" s="204">
        <v>5598428</v>
      </c>
    </row>
    <row r="186" spans="1:7" x14ac:dyDescent="0.35">
      <c r="A186" s="203" t="s">
        <v>772</v>
      </c>
      <c r="B186" s="153" t="s">
        <v>471</v>
      </c>
      <c r="C186" s="153" t="s">
        <v>751</v>
      </c>
      <c r="D186" s="153" t="s">
        <v>752</v>
      </c>
      <c r="E186" s="204">
        <v>59734218</v>
      </c>
      <c r="F186" s="204">
        <v>39470782</v>
      </c>
      <c r="G186" s="204">
        <v>30721315</v>
      </c>
    </row>
    <row r="187" spans="1:7" x14ac:dyDescent="0.35">
      <c r="A187" s="203" t="s">
        <v>441</v>
      </c>
      <c r="B187" s="153" t="s">
        <v>442</v>
      </c>
      <c r="C187" s="153" t="s">
        <v>753</v>
      </c>
      <c r="D187" s="153" t="s">
        <v>750</v>
      </c>
      <c r="E187" s="204">
        <v>69799978</v>
      </c>
      <c r="F187" s="204">
        <v>61018289</v>
      </c>
      <c r="G187" s="204">
        <v>55997797</v>
      </c>
    </row>
    <row r="188" spans="1:7" x14ac:dyDescent="0.35">
      <c r="A188" s="203" t="s">
        <v>444</v>
      </c>
      <c r="B188" s="153" t="s">
        <v>445</v>
      </c>
      <c r="C188" s="153" t="s">
        <v>757</v>
      </c>
      <c r="D188" s="153" t="s">
        <v>752</v>
      </c>
      <c r="E188" s="204">
        <v>1318445</v>
      </c>
      <c r="F188" s="204">
        <v>943534</v>
      </c>
      <c r="G188" s="204">
        <v>758771</v>
      </c>
    </row>
    <row r="189" spans="1:7" x14ac:dyDescent="0.35">
      <c r="A189" s="203" t="s">
        <v>446</v>
      </c>
      <c r="B189" s="153" t="s">
        <v>447</v>
      </c>
      <c r="C189" s="153" t="s">
        <v>751</v>
      </c>
      <c r="D189" s="153" t="s">
        <v>748</v>
      </c>
      <c r="E189" s="204">
        <v>8278724</v>
      </c>
      <c r="F189" s="204">
        <v>5675571</v>
      </c>
      <c r="G189" s="204">
        <v>4493861</v>
      </c>
    </row>
    <row r="190" spans="1:7" x14ac:dyDescent="0.35">
      <c r="A190" s="203" t="s">
        <v>450</v>
      </c>
      <c r="B190" s="153" t="s">
        <v>451</v>
      </c>
      <c r="C190" s="153" t="s">
        <v>753</v>
      </c>
      <c r="D190" s="153" t="s">
        <v>750</v>
      </c>
      <c r="E190" s="204">
        <v>105695</v>
      </c>
      <c r="F190" s="204">
        <v>77289</v>
      </c>
      <c r="G190" s="204">
        <v>63069</v>
      </c>
    </row>
    <row r="191" spans="1:7" x14ac:dyDescent="0.35">
      <c r="A191" s="203" t="s">
        <v>452</v>
      </c>
      <c r="B191" s="153" t="s">
        <v>453</v>
      </c>
      <c r="C191" s="153" t="s">
        <v>755</v>
      </c>
      <c r="D191" s="153" t="s">
        <v>754</v>
      </c>
      <c r="E191" s="204">
        <v>1399488</v>
      </c>
      <c r="F191" s="204">
        <v>1183163</v>
      </c>
      <c r="G191" s="204">
        <v>1069801</v>
      </c>
    </row>
    <row r="192" spans="1:7" x14ac:dyDescent="0.35">
      <c r="A192" s="203" t="s">
        <v>454</v>
      </c>
      <c r="B192" s="153" t="s">
        <v>455</v>
      </c>
      <c r="C192" s="153" t="s">
        <v>747</v>
      </c>
      <c r="D192" s="153" t="s">
        <v>752</v>
      </c>
      <c r="E192" s="204">
        <v>11818619</v>
      </c>
      <c r="F192" s="204">
        <v>9552584</v>
      </c>
      <c r="G192" s="204">
        <v>8566242</v>
      </c>
    </row>
    <row r="193" spans="1:7" x14ac:dyDescent="0.35">
      <c r="A193" s="203" t="s">
        <v>456</v>
      </c>
      <c r="B193" s="153" t="s">
        <v>457</v>
      </c>
      <c r="C193" s="153" t="s">
        <v>749</v>
      </c>
      <c r="D193" s="153" t="s">
        <v>750</v>
      </c>
      <c r="E193" s="204">
        <v>84339067</v>
      </c>
      <c r="F193" s="204">
        <v>69038229</v>
      </c>
      <c r="G193" s="204">
        <v>60933295</v>
      </c>
    </row>
    <row r="194" spans="1:7" x14ac:dyDescent="0.35">
      <c r="A194" s="203" t="s">
        <v>458</v>
      </c>
      <c r="B194" s="153" t="s">
        <v>459</v>
      </c>
      <c r="C194" s="153" t="s">
        <v>749</v>
      </c>
      <c r="D194" s="153" t="s">
        <v>750</v>
      </c>
      <c r="E194" s="204">
        <v>6031187</v>
      </c>
      <c r="F194" s="204">
        <v>4552953</v>
      </c>
      <c r="G194" s="204">
        <v>3947589</v>
      </c>
    </row>
    <row r="195" spans="1:7" x14ac:dyDescent="0.35">
      <c r="A195" s="203" t="s">
        <v>460</v>
      </c>
      <c r="B195" s="153" t="s">
        <v>461</v>
      </c>
      <c r="C195" s="153" t="s">
        <v>755</v>
      </c>
      <c r="D195" s="153" t="s">
        <v>754</v>
      </c>
      <c r="E195" s="204">
        <v>38718</v>
      </c>
      <c r="F195" s="204"/>
      <c r="G195" s="204"/>
    </row>
    <row r="196" spans="1:7" x14ac:dyDescent="0.35">
      <c r="A196" s="203" t="s">
        <v>462</v>
      </c>
      <c r="B196" s="153" t="s">
        <v>463</v>
      </c>
      <c r="C196" s="153" t="s">
        <v>753</v>
      </c>
      <c r="D196" s="153" t="s">
        <v>750</v>
      </c>
      <c r="E196" s="204">
        <v>11792</v>
      </c>
      <c r="F196" s="204">
        <v>8679</v>
      </c>
      <c r="G196" s="204">
        <v>7215</v>
      </c>
    </row>
    <row r="197" spans="1:7" x14ac:dyDescent="0.35">
      <c r="A197" s="203" t="s">
        <v>464</v>
      </c>
      <c r="B197" s="153" t="s">
        <v>465</v>
      </c>
      <c r="C197" s="153" t="s">
        <v>751</v>
      </c>
      <c r="D197" s="153" t="s">
        <v>748</v>
      </c>
      <c r="E197" s="204">
        <v>45741007</v>
      </c>
      <c r="F197" s="204">
        <v>29369440</v>
      </c>
      <c r="G197" s="204">
        <v>22285046</v>
      </c>
    </row>
    <row r="198" spans="1:7" x14ac:dyDescent="0.35">
      <c r="A198" s="203" t="s">
        <v>466</v>
      </c>
      <c r="B198" s="153" t="s">
        <v>467</v>
      </c>
      <c r="C198" s="153" t="s">
        <v>749</v>
      </c>
      <c r="D198" s="153" t="s">
        <v>752</v>
      </c>
      <c r="E198" s="204">
        <v>43733759</v>
      </c>
      <c r="F198" s="204">
        <v>38010168</v>
      </c>
      <c r="G198" s="204">
        <v>35283977</v>
      </c>
    </row>
    <row r="199" spans="1:7" x14ac:dyDescent="0.35">
      <c r="A199" s="203" t="s">
        <v>468</v>
      </c>
      <c r="B199" s="153" t="s">
        <v>469</v>
      </c>
      <c r="C199" s="153" t="s">
        <v>747</v>
      </c>
      <c r="D199" s="153" t="s">
        <v>754</v>
      </c>
      <c r="E199" s="204">
        <v>9890402</v>
      </c>
      <c r="F199" s="204">
        <v>8781807</v>
      </c>
      <c r="G199" s="204">
        <v>8252217</v>
      </c>
    </row>
    <row r="200" spans="1:7" x14ac:dyDescent="0.35">
      <c r="A200" s="203" t="s">
        <v>510</v>
      </c>
      <c r="B200" s="153" t="s">
        <v>470</v>
      </c>
      <c r="C200" s="153" t="s">
        <v>749</v>
      </c>
      <c r="D200" s="153" t="s">
        <v>754</v>
      </c>
      <c r="E200" s="204">
        <v>67886004</v>
      </c>
      <c r="F200" s="204">
        <v>58580164</v>
      </c>
      <c r="G200" s="204">
        <v>53930447</v>
      </c>
    </row>
    <row r="201" spans="1:7" x14ac:dyDescent="0.35">
      <c r="A201" s="203" t="s">
        <v>472</v>
      </c>
      <c r="B201" s="153" t="s">
        <v>473</v>
      </c>
      <c r="C201" s="153" t="s">
        <v>755</v>
      </c>
      <c r="D201" s="153" t="s">
        <v>754</v>
      </c>
      <c r="E201" s="204">
        <v>331002651</v>
      </c>
      <c r="F201" s="204">
        <v>284944899</v>
      </c>
      <c r="G201" s="204">
        <v>259393104</v>
      </c>
    </row>
    <row r="202" spans="1:7" x14ac:dyDescent="0.35">
      <c r="A202" s="203" t="s">
        <v>475</v>
      </c>
      <c r="B202" s="153" t="s">
        <v>476</v>
      </c>
      <c r="C202" s="153" t="s">
        <v>755</v>
      </c>
      <c r="D202" s="153" t="s">
        <v>754</v>
      </c>
      <c r="E202" s="204">
        <v>3473730</v>
      </c>
      <c r="F202" s="204">
        <v>2919659</v>
      </c>
      <c r="G202" s="204">
        <v>2636579</v>
      </c>
    </row>
    <row r="203" spans="1:7" x14ac:dyDescent="0.35">
      <c r="A203" s="203" t="s">
        <v>477</v>
      </c>
      <c r="B203" s="153" t="s">
        <v>478</v>
      </c>
      <c r="C203" s="153" t="s">
        <v>749</v>
      </c>
      <c r="D203" s="153" t="s">
        <v>752</v>
      </c>
      <c r="E203" s="204">
        <v>33469199</v>
      </c>
      <c r="F203" s="204">
        <v>25940900</v>
      </c>
      <c r="G203" s="204">
        <v>22605443</v>
      </c>
    </row>
    <row r="204" spans="1:7" x14ac:dyDescent="0.35">
      <c r="A204" s="203" t="s">
        <v>479</v>
      </c>
      <c r="B204" s="153" t="s">
        <v>480</v>
      </c>
      <c r="C204" s="153" t="s">
        <v>753</v>
      </c>
      <c r="D204" s="153" t="s">
        <v>752</v>
      </c>
      <c r="E204" s="204">
        <v>307145</v>
      </c>
      <c r="F204" s="204">
        <v>216977</v>
      </c>
      <c r="G204" s="204">
        <v>174869</v>
      </c>
    </row>
    <row r="205" spans="1:7" x14ac:dyDescent="0.35">
      <c r="A205" s="203" t="s">
        <v>481</v>
      </c>
      <c r="B205" s="153" t="s">
        <v>482</v>
      </c>
      <c r="C205" s="153" t="s">
        <v>755</v>
      </c>
      <c r="D205" s="153" t="s">
        <v>750</v>
      </c>
      <c r="E205" s="204">
        <v>28435940</v>
      </c>
      <c r="F205" s="204">
        <v>22674600</v>
      </c>
      <c r="G205" s="204">
        <v>19532392</v>
      </c>
    </row>
    <row r="206" spans="1:7" x14ac:dyDescent="0.35">
      <c r="A206" s="203" t="s">
        <v>483</v>
      </c>
      <c r="B206" s="153" t="s">
        <v>484</v>
      </c>
      <c r="C206" s="153" t="s">
        <v>753</v>
      </c>
      <c r="D206" s="153" t="s">
        <v>752</v>
      </c>
      <c r="E206" s="204">
        <v>97338579</v>
      </c>
      <c r="F206" s="204">
        <v>79689629</v>
      </c>
      <c r="G206" s="204">
        <v>71432762</v>
      </c>
    </row>
    <row r="207" spans="1:7" x14ac:dyDescent="0.35">
      <c r="A207" s="203" t="s">
        <v>702</v>
      </c>
      <c r="B207" s="153" t="s">
        <v>485</v>
      </c>
      <c r="C207" s="153" t="s">
        <v>756</v>
      </c>
      <c r="D207" s="153" t="s">
        <v>756</v>
      </c>
      <c r="E207" s="204">
        <v>11246</v>
      </c>
      <c r="F207" s="204"/>
      <c r="G207" s="204"/>
    </row>
    <row r="208" spans="1:7" x14ac:dyDescent="0.35">
      <c r="A208" s="203" t="s">
        <v>773</v>
      </c>
      <c r="B208" s="153" t="s">
        <v>349</v>
      </c>
      <c r="C208" s="153" t="s">
        <v>747</v>
      </c>
      <c r="D208" s="153" t="s">
        <v>752</v>
      </c>
      <c r="E208" s="204">
        <v>5101414</v>
      </c>
      <c r="F208" s="204">
        <v>3595836</v>
      </c>
      <c r="G208" s="204">
        <v>2916357</v>
      </c>
    </row>
    <row r="209" spans="1:7" x14ac:dyDescent="0.35">
      <c r="A209" s="203" t="s">
        <v>488</v>
      </c>
      <c r="B209" s="153" t="s">
        <v>489</v>
      </c>
      <c r="C209" s="153" t="s">
        <v>747</v>
      </c>
      <c r="D209" s="153" t="s">
        <v>748</v>
      </c>
      <c r="E209" s="204">
        <v>29825964</v>
      </c>
      <c r="F209" s="204">
        <v>20900374</v>
      </c>
      <c r="G209" s="204">
        <v>16782913</v>
      </c>
    </row>
    <row r="210" spans="1:7" x14ac:dyDescent="0.35">
      <c r="A210" s="203" t="s">
        <v>490</v>
      </c>
      <c r="B210" s="153" t="s">
        <v>491</v>
      </c>
      <c r="C210" s="153" t="s">
        <v>751</v>
      </c>
      <c r="D210" s="153" t="s">
        <v>752</v>
      </c>
      <c r="E210" s="204">
        <v>18383955</v>
      </c>
      <c r="F210" s="204">
        <v>12132014</v>
      </c>
      <c r="G210" s="204">
        <v>9326355</v>
      </c>
    </row>
    <row r="211" spans="1:7" x14ac:dyDescent="0.35">
      <c r="A211" s="205" t="s">
        <v>492</v>
      </c>
      <c r="B211" s="206" t="s">
        <v>493</v>
      </c>
      <c r="C211" s="206" t="s">
        <v>751</v>
      </c>
      <c r="D211" s="206" t="s">
        <v>752</v>
      </c>
      <c r="E211" s="207">
        <v>14862924</v>
      </c>
      <c r="F211" s="207">
        <v>10000024</v>
      </c>
      <c r="G211" s="207">
        <v>7814812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34BBC9EE3BE8E4D933F0CD356716E51" ma:contentTypeVersion="2" ma:contentTypeDescription="Create a new document." ma:contentTypeScope="" ma:versionID="600eec6cb4a07496e6326ce727847186">
  <xsd:schema xmlns:xsd="http://www.w3.org/2001/XMLSchema" xmlns:xs="http://www.w3.org/2001/XMLSchema" xmlns:p="http://schemas.microsoft.com/office/2006/metadata/properties" xmlns:ns3="1df268f7-0a54-4a99-a30a-97db626e4984" targetNamespace="http://schemas.microsoft.com/office/2006/metadata/properties" ma:root="true" ma:fieldsID="acf90e69178ca6f4de8e9d39482a8ef5" ns3:_="">
    <xsd:import namespace="1df268f7-0a54-4a99-a30a-97db626e498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df268f7-0a54-4a99-a30a-97db626e498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A8609E3-05DF-4FFD-BCAD-EE7A460BD3D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df268f7-0a54-4a99-a30a-97db626e498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7A212A3-2611-4751-A46A-2C63EB9DB4B0}">
  <ds:schemaRefs>
    <ds:schemaRef ds:uri="http://www.w3.org/XML/1998/namespace"/>
    <ds:schemaRef ds:uri="1df268f7-0a54-4a99-a30a-97db626e4984"/>
    <ds:schemaRef ds:uri="http://schemas.openxmlformats.org/package/2006/metadata/core-properties"/>
    <ds:schemaRef ds:uri="http://purl.org/dc/terms/"/>
    <ds:schemaRef ds:uri="http://schemas.microsoft.com/office/2006/documentManagement/types"/>
    <ds:schemaRef ds:uri="http://schemas.microsoft.com/office/infopath/2007/PartnerControls"/>
    <ds:schemaRef ds:uri="http://schemas.microsoft.com/office/2006/metadata/properties"/>
    <ds:schemaRef ds:uri="http://purl.org/dc/dcmitype/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9B6CFDCE-0386-4633-BC52-CB7F84275D5D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3</vt:i4>
      </vt:variant>
    </vt:vector>
  </HeadingPairs>
  <TitlesOfParts>
    <vt:vector size="11" baseType="lpstr">
      <vt:lpstr>Start</vt:lpstr>
      <vt:lpstr>Shipments data</vt:lpstr>
      <vt:lpstr>Supply Planning Data</vt:lpstr>
      <vt:lpstr>DataViz</vt:lpstr>
      <vt:lpstr>analysis</vt:lpstr>
      <vt:lpstr>Dashboard</vt:lpstr>
      <vt:lpstr>list</vt:lpstr>
      <vt:lpstr>population</vt:lpstr>
      <vt:lpstr>counties</vt:lpstr>
      <vt:lpstr>months</vt:lpstr>
      <vt:lpstr>vendors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</dc:creator>
  <cp:lastModifiedBy>Daniel</cp:lastModifiedBy>
  <dcterms:created xsi:type="dcterms:W3CDTF">2021-11-06T11:02:22Z</dcterms:created>
  <dcterms:modified xsi:type="dcterms:W3CDTF">2021-12-10T06:57:29Z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0x010100334BBC9EE3BE8E4D933F0CD356716E51</vt:lpwstr>
  </property>
</Properties>
</file>